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C:\Users\cog5097\Documents\BBBS\Data Tools\"/>
    </mc:Choice>
  </mc:AlternateContent>
  <xr:revisionPtr revIDLastSave="0" documentId="8_{AC716B45-8485-4434-BB04-EB1694F35C63}" xr6:coauthVersionLast="36" xr6:coauthVersionMax="36" xr10:uidLastSave="{00000000-0000-0000-0000-000000000000}"/>
  <workbookProtection workbookPassword="8BB0" lockStructure="1"/>
  <bookViews>
    <workbookView xWindow="0" yWindow="0" windowWidth="19200" windowHeight="6650" xr2:uid="{AE5E752A-B544-4C7A-8D8D-B8A0375E5658}"/>
  </bookViews>
  <sheets>
    <sheet name="Instructions" sheetId="24" r:id="rId1"/>
    <sheet name="Process PMs" sheetId="27" r:id="rId2"/>
    <sheet name="Demographics Summary" sheetId="38" r:id="rId3"/>
    <sheet name="Match History Data" sheetId="44" r:id="rId4"/>
    <sheet name="calcs" sheetId="26" state="hidden" r:id="rId5"/>
    <sheet name="MatchCalcs" sheetId="43" state="hidden" r:id="rId6"/>
    <sheet name="dbRecords" sheetId="41" state="hidden" r:id="rId7"/>
  </sheets>
  <definedNames>
    <definedName name="_xlnm._FilterDatabase" localSheetId="3" hidden="1">'Match History Data'!$A$1:$O$451</definedName>
    <definedName name="_xlnm._FilterDatabase" localSheetId="5" hidden="1">MatchCalcs!$A$1:$X$3000</definedName>
    <definedName name="_xlnm.Print_Area" localSheetId="0">Instructions!$A$4:$A$18</definedName>
    <definedName name="QtrRanges">'Process PMs'!$A$8:$D$8</definedName>
    <definedName name="vLastrow">calcs!$A$20</definedName>
  </definedNames>
  <calcPr calcId="191029"/>
</workbook>
</file>

<file path=xl/calcChain.xml><?xml version="1.0" encoding="utf-8"?>
<calcChain xmlns="http://schemas.openxmlformats.org/spreadsheetml/2006/main">
  <c r="AO5" i="41" l="1"/>
  <c r="AO4" i="41"/>
  <c r="AO3" i="41"/>
  <c r="AO2" i="41"/>
  <c r="AN5" i="41"/>
  <c r="AN4" i="41"/>
  <c r="AN3" i="41"/>
  <c r="AN2" i="41"/>
  <c r="AF14" i="43"/>
  <c r="AM5" i="41" l="1"/>
  <c r="AM4" i="41"/>
  <c r="AM3" i="41"/>
  <c r="AL5" i="41"/>
  <c r="AK5" i="41"/>
  <c r="AJ5" i="41"/>
  <c r="AI5" i="41"/>
  <c r="AH5" i="41"/>
  <c r="AG5" i="41"/>
  <c r="AF5" i="41"/>
  <c r="AE5" i="41"/>
  <c r="AD5" i="41"/>
  <c r="AC5" i="41"/>
  <c r="AB5" i="41"/>
  <c r="AA5" i="41"/>
  <c r="Z5" i="41"/>
  <c r="Y5" i="41"/>
  <c r="X5" i="41"/>
  <c r="AL4" i="41"/>
  <c r="AK4" i="41"/>
  <c r="AJ4" i="41"/>
  <c r="AI4" i="41"/>
  <c r="AH4" i="41"/>
  <c r="AG4" i="41"/>
  <c r="AF4" i="41"/>
  <c r="AE4" i="41"/>
  <c r="AD4" i="41"/>
  <c r="AC4" i="41"/>
  <c r="AB4" i="41"/>
  <c r="AA4" i="41"/>
  <c r="Z4" i="41"/>
  <c r="Y4" i="41"/>
  <c r="X4" i="41"/>
  <c r="AL3" i="41"/>
  <c r="AK3" i="41"/>
  <c r="AJ3" i="41"/>
  <c r="AI3" i="41"/>
  <c r="AH3" i="41"/>
  <c r="AG3" i="41"/>
  <c r="AF3" i="41"/>
  <c r="AE3" i="41"/>
  <c r="AD3" i="41"/>
  <c r="AC3" i="41"/>
  <c r="AB3" i="41"/>
  <c r="AA3" i="41"/>
  <c r="Z3" i="41"/>
  <c r="Y3" i="41"/>
  <c r="X3" i="41"/>
  <c r="AL2" i="41"/>
  <c r="AK2" i="41"/>
  <c r="AJ2" i="41"/>
  <c r="AI2" i="41"/>
  <c r="AH2" i="41"/>
  <c r="AG2" i="41"/>
  <c r="AF2" i="41"/>
  <c r="AE2" i="41"/>
  <c r="AD2" i="41"/>
  <c r="AC2" i="41"/>
  <c r="AB2" i="41"/>
  <c r="AA2" i="41"/>
  <c r="Z2" i="41"/>
  <c r="Y2" i="41"/>
  <c r="X2" i="41"/>
  <c r="P2" i="41"/>
  <c r="M2" i="41"/>
  <c r="K2" i="41"/>
  <c r="J2" i="41"/>
  <c r="I2" i="41"/>
  <c r="H2" i="41"/>
  <c r="G2" i="41"/>
  <c r="F2" i="41"/>
  <c r="D2" i="41"/>
  <c r="C2" i="41"/>
  <c r="B1" i="26" l="1"/>
  <c r="E7" i="26" s="1"/>
  <c r="E4" i="26" l="1"/>
  <c r="E6" i="26"/>
  <c r="E5" i="26"/>
  <c r="C4" i="26"/>
  <c r="C5" i="26"/>
  <c r="C6" i="26"/>
  <c r="C7" i="26"/>
  <c r="J17" i="38" l="1"/>
  <c r="I17" i="38"/>
  <c r="C18" i="38"/>
  <c r="I16" i="38" l="1"/>
  <c r="C17" i="38"/>
  <c r="E14" i="27" l="1"/>
  <c r="E13" i="27"/>
  <c r="E12" i="27"/>
  <c r="E11" i="27"/>
  <c r="E10" i="27"/>
  <c r="E9" i="27"/>
  <c r="A20" i="26" l="1" a="1"/>
  <c r="A20" i="26" s="1"/>
  <c r="R3000" i="43" l="1"/>
  <c r="R2999" i="43"/>
  <c r="R2998" i="43"/>
  <c r="R2997" i="43"/>
  <c r="R2996" i="43"/>
  <c r="R2995" i="43"/>
  <c r="R2994" i="43"/>
  <c r="R2993" i="43"/>
  <c r="R2992" i="43"/>
  <c r="R2991" i="43"/>
  <c r="R2990" i="43"/>
  <c r="R2989" i="43"/>
  <c r="R2988" i="43"/>
  <c r="R2987" i="43"/>
  <c r="R2986" i="43"/>
  <c r="R2985" i="43"/>
  <c r="R2984" i="43"/>
  <c r="R2983" i="43"/>
  <c r="R2982" i="43"/>
  <c r="R2981" i="43"/>
  <c r="R2980" i="43"/>
  <c r="R2979" i="43"/>
  <c r="R2978" i="43"/>
  <c r="R2977" i="43"/>
  <c r="R2976" i="43"/>
  <c r="R2975" i="43"/>
  <c r="R2974" i="43"/>
  <c r="R2973" i="43"/>
  <c r="R2972" i="43"/>
  <c r="R2971" i="43"/>
  <c r="R2970" i="43"/>
  <c r="R2969" i="43"/>
  <c r="R2968" i="43"/>
  <c r="R2967" i="43"/>
  <c r="R2966" i="43"/>
  <c r="R2965" i="43"/>
  <c r="R2964" i="43"/>
  <c r="R2963" i="43"/>
  <c r="R2962" i="43"/>
  <c r="R2961" i="43"/>
  <c r="R2960" i="43"/>
  <c r="R2959" i="43"/>
  <c r="R2958" i="43"/>
  <c r="R2957" i="43"/>
  <c r="R2956" i="43"/>
  <c r="R2955" i="43"/>
  <c r="R2954" i="43"/>
  <c r="R2953" i="43"/>
  <c r="R2952" i="43"/>
  <c r="R2951" i="43"/>
  <c r="R2950" i="43"/>
  <c r="R2949" i="43"/>
  <c r="R2948" i="43"/>
  <c r="R2947" i="43"/>
  <c r="R2946" i="43"/>
  <c r="R2945" i="43"/>
  <c r="R2944" i="43"/>
  <c r="R2943" i="43"/>
  <c r="R2942" i="43"/>
  <c r="R2941" i="43"/>
  <c r="R2940" i="43"/>
  <c r="R2939" i="43"/>
  <c r="R2938" i="43"/>
  <c r="R2937" i="43"/>
  <c r="R2936" i="43"/>
  <c r="R2935" i="43"/>
  <c r="R2934" i="43"/>
  <c r="R2933" i="43"/>
  <c r="R2932" i="43"/>
  <c r="R2931" i="43"/>
  <c r="R2930" i="43"/>
  <c r="R2929" i="43"/>
  <c r="R2928" i="43"/>
  <c r="R2927" i="43"/>
  <c r="R2926" i="43"/>
  <c r="R2925" i="43"/>
  <c r="R2924" i="43"/>
  <c r="R2923" i="43"/>
  <c r="R2922" i="43"/>
  <c r="R2921" i="43"/>
  <c r="R2920" i="43"/>
  <c r="R2919" i="43"/>
  <c r="R2918" i="43"/>
  <c r="R2917" i="43"/>
  <c r="R2916" i="43"/>
  <c r="R2915" i="43"/>
  <c r="R2914" i="43"/>
  <c r="R2913" i="43"/>
  <c r="R2912" i="43"/>
  <c r="R2911" i="43"/>
  <c r="R2910" i="43"/>
  <c r="R2909" i="43"/>
  <c r="R2908" i="43"/>
  <c r="R2907" i="43"/>
  <c r="R2906" i="43"/>
  <c r="R2905" i="43"/>
  <c r="R2904" i="43"/>
  <c r="R2903" i="43"/>
  <c r="R2902" i="43"/>
  <c r="R2901" i="43"/>
  <c r="R2900" i="43"/>
  <c r="R2899" i="43"/>
  <c r="R2898" i="43"/>
  <c r="R2897" i="43"/>
  <c r="R2896" i="43"/>
  <c r="R2895" i="43"/>
  <c r="R2894" i="43"/>
  <c r="R2893" i="43"/>
  <c r="R2892" i="43"/>
  <c r="R2891" i="43"/>
  <c r="R2890" i="43"/>
  <c r="R2889" i="43"/>
  <c r="R2888" i="43"/>
  <c r="R2887" i="43"/>
  <c r="R2886" i="43"/>
  <c r="R2885" i="43"/>
  <c r="R2884" i="43"/>
  <c r="R2883" i="43"/>
  <c r="R2882" i="43"/>
  <c r="R2881" i="43"/>
  <c r="R2880" i="43"/>
  <c r="R2879" i="43"/>
  <c r="R2878" i="43"/>
  <c r="R2877" i="43"/>
  <c r="R2876" i="43"/>
  <c r="R2875" i="43"/>
  <c r="R2874" i="43"/>
  <c r="R2873" i="43"/>
  <c r="R2872" i="43"/>
  <c r="R2871" i="43"/>
  <c r="R2870" i="43"/>
  <c r="R2869" i="43"/>
  <c r="R2868" i="43"/>
  <c r="R2867" i="43"/>
  <c r="R2866" i="43"/>
  <c r="R2865" i="43"/>
  <c r="R2864" i="43"/>
  <c r="R2863" i="43"/>
  <c r="R2862" i="43"/>
  <c r="R2861" i="43"/>
  <c r="R2860" i="43"/>
  <c r="R2859" i="43"/>
  <c r="R2858" i="43"/>
  <c r="R2857" i="43"/>
  <c r="R2856" i="43"/>
  <c r="R2855" i="43"/>
  <c r="R2854" i="43"/>
  <c r="R2853" i="43"/>
  <c r="R2852" i="43"/>
  <c r="R2851" i="43"/>
  <c r="R2850" i="43"/>
  <c r="R2849" i="43"/>
  <c r="R2848" i="43"/>
  <c r="R2847" i="43"/>
  <c r="R2846" i="43"/>
  <c r="R2845" i="43"/>
  <c r="R2844" i="43"/>
  <c r="R2843" i="43"/>
  <c r="R2842" i="43"/>
  <c r="R2841" i="43"/>
  <c r="R2840" i="43"/>
  <c r="R2839" i="43"/>
  <c r="R2838" i="43"/>
  <c r="R2837" i="43"/>
  <c r="R2836" i="43"/>
  <c r="R2835" i="43"/>
  <c r="R2834" i="43"/>
  <c r="R2833" i="43"/>
  <c r="R2832" i="43"/>
  <c r="R2831" i="43"/>
  <c r="R2830" i="43"/>
  <c r="R2829" i="43"/>
  <c r="R2828" i="43"/>
  <c r="R2827" i="43"/>
  <c r="R2826" i="43"/>
  <c r="R2825" i="43"/>
  <c r="R2824" i="43"/>
  <c r="R2823" i="43"/>
  <c r="R2822" i="43"/>
  <c r="R2821" i="43"/>
  <c r="R2820" i="43"/>
  <c r="R2819" i="43"/>
  <c r="R2818" i="43"/>
  <c r="R2817" i="43"/>
  <c r="R2816" i="43"/>
  <c r="R2815" i="43"/>
  <c r="R2814" i="43"/>
  <c r="R2813" i="43"/>
  <c r="R2812" i="43"/>
  <c r="R2811" i="43"/>
  <c r="R2810" i="43"/>
  <c r="R2809" i="43"/>
  <c r="R2808" i="43"/>
  <c r="R2807" i="43"/>
  <c r="R2806" i="43"/>
  <c r="R2805" i="43"/>
  <c r="R2804" i="43"/>
  <c r="R2803" i="43"/>
  <c r="R2802" i="43"/>
  <c r="R2801" i="43"/>
  <c r="R2800" i="43"/>
  <c r="R2799" i="43"/>
  <c r="R2798" i="43"/>
  <c r="R2797" i="43"/>
  <c r="R2796" i="43"/>
  <c r="R2795" i="43"/>
  <c r="R2794" i="43"/>
  <c r="R2793" i="43"/>
  <c r="R2792" i="43"/>
  <c r="R2791" i="43"/>
  <c r="R2790" i="43"/>
  <c r="R2789" i="43"/>
  <c r="R2788" i="43"/>
  <c r="R2787" i="43"/>
  <c r="R2786" i="43"/>
  <c r="R2785" i="43"/>
  <c r="R2784" i="43"/>
  <c r="R2783" i="43"/>
  <c r="R2782" i="43"/>
  <c r="R2781" i="43"/>
  <c r="R2780" i="43"/>
  <c r="R2779" i="43"/>
  <c r="R2778" i="43"/>
  <c r="R2777" i="43"/>
  <c r="R2776" i="43"/>
  <c r="R2775" i="43"/>
  <c r="R2774" i="43"/>
  <c r="R2773" i="43"/>
  <c r="R2772" i="43"/>
  <c r="R2771" i="43"/>
  <c r="R2770" i="43"/>
  <c r="R2769" i="43"/>
  <c r="R2768" i="43"/>
  <c r="R2767" i="43"/>
  <c r="R2766" i="43"/>
  <c r="R2765" i="43"/>
  <c r="R2764" i="43"/>
  <c r="R2763" i="43"/>
  <c r="R2762" i="43"/>
  <c r="R2761" i="43"/>
  <c r="R2760" i="43"/>
  <c r="R2759" i="43"/>
  <c r="R2758" i="43"/>
  <c r="R2757" i="43"/>
  <c r="R2756" i="43"/>
  <c r="R2755" i="43"/>
  <c r="R2754" i="43"/>
  <c r="R2753" i="43"/>
  <c r="R2752" i="43"/>
  <c r="R2751" i="43"/>
  <c r="R2750" i="43"/>
  <c r="R2749" i="43"/>
  <c r="R2748" i="43"/>
  <c r="R2747" i="43"/>
  <c r="R2746" i="43"/>
  <c r="R2745" i="43"/>
  <c r="R2744" i="43"/>
  <c r="R2743" i="43"/>
  <c r="R2742" i="43"/>
  <c r="R2741" i="43"/>
  <c r="R2740" i="43"/>
  <c r="R2739" i="43"/>
  <c r="R2738" i="43"/>
  <c r="R2737" i="43"/>
  <c r="R2736" i="43"/>
  <c r="R2735" i="43"/>
  <c r="R2734" i="43"/>
  <c r="R2733" i="43"/>
  <c r="R2732" i="43"/>
  <c r="R2731" i="43"/>
  <c r="R2730" i="43"/>
  <c r="R2729" i="43"/>
  <c r="R2728" i="43"/>
  <c r="R2727" i="43"/>
  <c r="R2726" i="43"/>
  <c r="R2725" i="43"/>
  <c r="R2724" i="43"/>
  <c r="R2723" i="43"/>
  <c r="R2722" i="43"/>
  <c r="R2721" i="43"/>
  <c r="R2720" i="43"/>
  <c r="R2719" i="43"/>
  <c r="R2718" i="43"/>
  <c r="R2717" i="43"/>
  <c r="R2716" i="43"/>
  <c r="R2715" i="43"/>
  <c r="R2714" i="43"/>
  <c r="R2713" i="43"/>
  <c r="R2712" i="43"/>
  <c r="R2711" i="43"/>
  <c r="R2710" i="43"/>
  <c r="R2709" i="43"/>
  <c r="R2708" i="43"/>
  <c r="R2707" i="43"/>
  <c r="R2706" i="43"/>
  <c r="R2705" i="43"/>
  <c r="R2704" i="43"/>
  <c r="R2703" i="43"/>
  <c r="R2702" i="43"/>
  <c r="R2701" i="43"/>
  <c r="R2700" i="43"/>
  <c r="R2699" i="43"/>
  <c r="R2698" i="43"/>
  <c r="R2697" i="43"/>
  <c r="R2696" i="43"/>
  <c r="R2695" i="43"/>
  <c r="R2694" i="43"/>
  <c r="R2693" i="43"/>
  <c r="R2692" i="43"/>
  <c r="R2691" i="43"/>
  <c r="R2690" i="43"/>
  <c r="R2689" i="43"/>
  <c r="R2688" i="43"/>
  <c r="R2687" i="43"/>
  <c r="R2686" i="43"/>
  <c r="R2685" i="43"/>
  <c r="R2684" i="43"/>
  <c r="R2683" i="43"/>
  <c r="R2682" i="43"/>
  <c r="R2681" i="43"/>
  <c r="R2680" i="43"/>
  <c r="R2679" i="43"/>
  <c r="R2678" i="43"/>
  <c r="R2677" i="43"/>
  <c r="R2676" i="43"/>
  <c r="R2675" i="43"/>
  <c r="R2674" i="43"/>
  <c r="R2673" i="43"/>
  <c r="R2672" i="43"/>
  <c r="R2671" i="43"/>
  <c r="R2670" i="43"/>
  <c r="R2669" i="43"/>
  <c r="R2668" i="43"/>
  <c r="R2667" i="43"/>
  <c r="R2666" i="43"/>
  <c r="R2665" i="43"/>
  <c r="R2664" i="43"/>
  <c r="R2663" i="43"/>
  <c r="R2662" i="43"/>
  <c r="R2661" i="43"/>
  <c r="R2660" i="43"/>
  <c r="R2659" i="43"/>
  <c r="R2658" i="43"/>
  <c r="R2657" i="43"/>
  <c r="R2656" i="43"/>
  <c r="R2655" i="43"/>
  <c r="R2654" i="43"/>
  <c r="R2653" i="43"/>
  <c r="R2652" i="43"/>
  <c r="R2651" i="43"/>
  <c r="R2650" i="43"/>
  <c r="R2649" i="43"/>
  <c r="R2648" i="43"/>
  <c r="R2647" i="43"/>
  <c r="R2646" i="43"/>
  <c r="R2645" i="43"/>
  <c r="R2644" i="43"/>
  <c r="R2643" i="43"/>
  <c r="R2642" i="43"/>
  <c r="R2641" i="43"/>
  <c r="R2640" i="43"/>
  <c r="R2639" i="43"/>
  <c r="R2638" i="43"/>
  <c r="R2637" i="43"/>
  <c r="R2636" i="43"/>
  <c r="R2635" i="43"/>
  <c r="R2634" i="43"/>
  <c r="R2633" i="43"/>
  <c r="R2632" i="43"/>
  <c r="R2631" i="43"/>
  <c r="R2630" i="43"/>
  <c r="R2629" i="43"/>
  <c r="R2628" i="43"/>
  <c r="R2627" i="43"/>
  <c r="R2626" i="43"/>
  <c r="R2625" i="43"/>
  <c r="R2624" i="43"/>
  <c r="R2623" i="43"/>
  <c r="R2622" i="43"/>
  <c r="R2621" i="43"/>
  <c r="R2620" i="43"/>
  <c r="R2619" i="43"/>
  <c r="R2618" i="43"/>
  <c r="R2617" i="43"/>
  <c r="R2616" i="43"/>
  <c r="R2615" i="43"/>
  <c r="R2614" i="43"/>
  <c r="R2613" i="43"/>
  <c r="R2612" i="43"/>
  <c r="R2611" i="43"/>
  <c r="R2610" i="43"/>
  <c r="R2609" i="43"/>
  <c r="R2608" i="43"/>
  <c r="R2607" i="43"/>
  <c r="R2606" i="43"/>
  <c r="R2605" i="43"/>
  <c r="R2604" i="43"/>
  <c r="R2603" i="43"/>
  <c r="R2602" i="43"/>
  <c r="R2601" i="43"/>
  <c r="R2600" i="43"/>
  <c r="R2599" i="43"/>
  <c r="R2598" i="43"/>
  <c r="R2597" i="43"/>
  <c r="R2596" i="43"/>
  <c r="R2595" i="43"/>
  <c r="R2594" i="43"/>
  <c r="R2593" i="43"/>
  <c r="R2592" i="43"/>
  <c r="R2591" i="43"/>
  <c r="R2590" i="43"/>
  <c r="R2589" i="43"/>
  <c r="R2588" i="43"/>
  <c r="R2587" i="43"/>
  <c r="R2586" i="43"/>
  <c r="R2585" i="43"/>
  <c r="R2584" i="43"/>
  <c r="R2583" i="43"/>
  <c r="R2582" i="43"/>
  <c r="R2581" i="43"/>
  <c r="R2580" i="43"/>
  <c r="R2579" i="43"/>
  <c r="R2578" i="43"/>
  <c r="R2577" i="43"/>
  <c r="R2576" i="43"/>
  <c r="R2575" i="43"/>
  <c r="R2574" i="43"/>
  <c r="R2573" i="43"/>
  <c r="R2572" i="43"/>
  <c r="R2571" i="43"/>
  <c r="R2570" i="43"/>
  <c r="R2569" i="43"/>
  <c r="R2568" i="43"/>
  <c r="R2567" i="43"/>
  <c r="R2566" i="43"/>
  <c r="R2565" i="43"/>
  <c r="R2564" i="43"/>
  <c r="R2563" i="43"/>
  <c r="R2562" i="43"/>
  <c r="R2561" i="43"/>
  <c r="R2560" i="43"/>
  <c r="R2559" i="43"/>
  <c r="R2558" i="43"/>
  <c r="R2557" i="43"/>
  <c r="R2556" i="43"/>
  <c r="R2555" i="43"/>
  <c r="R2554" i="43"/>
  <c r="R2553" i="43"/>
  <c r="R2552" i="43"/>
  <c r="R2551" i="43"/>
  <c r="R2550" i="43"/>
  <c r="R2549" i="43"/>
  <c r="R2548" i="43"/>
  <c r="R2547" i="43"/>
  <c r="R2546" i="43"/>
  <c r="R2545" i="43"/>
  <c r="R2544" i="43"/>
  <c r="R2543" i="43"/>
  <c r="R2542" i="43"/>
  <c r="R2541" i="43"/>
  <c r="R2540" i="43"/>
  <c r="R2539" i="43"/>
  <c r="R2538" i="43"/>
  <c r="R2537" i="43"/>
  <c r="R2536" i="43"/>
  <c r="R2535" i="43"/>
  <c r="R2534" i="43"/>
  <c r="R2533" i="43"/>
  <c r="R2532" i="43"/>
  <c r="R2531" i="43"/>
  <c r="R2530" i="43"/>
  <c r="R2529" i="43"/>
  <c r="R2528" i="43"/>
  <c r="R2527" i="43"/>
  <c r="R2526" i="43"/>
  <c r="R2525" i="43"/>
  <c r="R2524" i="43"/>
  <c r="R2523" i="43"/>
  <c r="R2522" i="43"/>
  <c r="R2521" i="43"/>
  <c r="R2520" i="43"/>
  <c r="R2519" i="43"/>
  <c r="R2518" i="43"/>
  <c r="R2517" i="43"/>
  <c r="R2516" i="43"/>
  <c r="R2515" i="43"/>
  <c r="R2514" i="43"/>
  <c r="R2513" i="43"/>
  <c r="R2512" i="43"/>
  <c r="R2511" i="43"/>
  <c r="R2510" i="43"/>
  <c r="R2509" i="43"/>
  <c r="R2508" i="43"/>
  <c r="R2507" i="43"/>
  <c r="R2506" i="43"/>
  <c r="R2505" i="43"/>
  <c r="R2504" i="43"/>
  <c r="R2503" i="43"/>
  <c r="R2502" i="43"/>
  <c r="R2501" i="43"/>
  <c r="R2500" i="43"/>
  <c r="R2499" i="43"/>
  <c r="R2498" i="43"/>
  <c r="R2497" i="43"/>
  <c r="R2496" i="43"/>
  <c r="R2495" i="43"/>
  <c r="R2494" i="43"/>
  <c r="R2493" i="43"/>
  <c r="R2492" i="43"/>
  <c r="R2491" i="43"/>
  <c r="R2490" i="43"/>
  <c r="R2489" i="43"/>
  <c r="R2488" i="43"/>
  <c r="R2487" i="43"/>
  <c r="R2486" i="43"/>
  <c r="R2485" i="43"/>
  <c r="R2484" i="43"/>
  <c r="R2483" i="43"/>
  <c r="R2482" i="43"/>
  <c r="R2481" i="43"/>
  <c r="R2480" i="43"/>
  <c r="R2479" i="43"/>
  <c r="R2478" i="43"/>
  <c r="R2477" i="43"/>
  <c r="R2476" i="43"/>
  <c r="R2475" i="43"/>
  <c r="R2474" i="43"/>
  <c r="R2473" i="43"/>
  <c r="R2472" i="43"/>
  <c r="R2471" i="43"/>
  <c r="R2470" i="43"/>
  <c r="R2469" i="43"/>
  <c r="R2468" i="43"/>
  <c r="R2467" i="43"/>
  <c r="R2466" i="43"/>
  <c r="R2465" i="43"/>
  <c r="R2464" i="43"/>
  <c r="R2463" i="43"/>
  <c r="R2462" i="43"/>
  <c r="R2461" i="43"/>
  <c r="R2460" i="43"/>
  <c r="R2459" i="43"/>
  <c r="R2458" i="43"/>
  <c r="R2457" i="43"/>
  <c r="R2456" i="43"/>
  <c r="R2455" i="43"/>
  <c r="R2454" i="43"/>
  <c r="R2453" i="43"/>
  <c r="R2452" i="43"/>
  <c r="R2451" i="43"/>
  <c r="R2450" i="43"/>
  <c r="R2449" i="43"/>
  <c r="R2448" i="43"/>
  <c r="R2447" i="43"/>
  <c r="R2446" i="43"/>
  <c r="R2445" i="43"/>
  <c r="R2444" i="43"/>
  <c r="R2443" i="43"/>
  <c r="R2442" i="43"/>
  <c r="R2441" i="43"/>
  <c r="R2440" i="43"/>
  <c r="R2439" i="43"/>
  <c r="R2438" i="43"/>
  <c r="R2437" i="43"/>
  <c r="R2436" i="43"/>
  <c r="R2435" i="43"/>
  <c r="R2434" i="43"/>
  <c r="R2433" i="43"/>
  <c r="R2432" i="43"/>
  <c r="R2431" i="43"/>
  <c r="R2430" i="43"/>
  <c r="R2429" i="43"/>
  <c r="R2428" i="43"/>
  <c r="R2427" i="43"/>
  <c r="R2426" i="43"/>
  <c r="R2425" i="43"/>
  <c r="R2424" i="43"/>
  <c r="R2423" i="43"/>
  <c r="R2422" i="43"/>
  <c r="R2421" i="43"/>
  <c r="R2420" i="43"/>
  <c r="R2419" i="43"/>
  <c r="R2418" i="43"/>
  <c r="R2417" i="43"/>
  <c r="R2416" i="43"/>
  <c r="R2415" i="43"/>
  <c r="R2414" i="43"/>
  <c r="R2413" i="43"/>
  <c r="R2412" i="43"/>
  <c r="R2411" i="43"/>
  <c r="R2410" i="43"/>
  <c r="R2409" i="43"/>
  <c r="R2408" i="43"/>
  <c r="R2407" i="43"/>
  <c r="R2406" i="43"/>
  <c r="R2405" i="43"/>
  <c r="R2404" i="43"/>
  <c r="R2403" i="43"/>
  <c r="R2402" i="43"/>
  <c r="R2401" i="43"/>
  <c r="R2400" i="43"/>
  <c r="R2399" i="43"/>
  <c r="R2398" i="43"/>
  <c r="R2397" i="43"/>
  <c r="R2396" i="43"/>
  <c r="R2395" i="43"/>
  <c r="R2394" i="43"/>
  <c r="R2393" i="43"/>
  <c r="R2392" i="43"/>
  <c r="R2391" i="43"/>
  <c r="R2390" i="43"/>
  <c r="R2389" i="43"/>
  <c r="R2388" i="43"/>
  <c r="R2387" i="43"/>
  <c r="R2386" i="43"/>
  <c r="R2385" i="43"/>
  <c r="R2384" i="43"/>
  <c r="R2383" i="43"/>
  <c r="R2382" i="43"/>
  <c r="R2381" i="43"/>
  <c r="R2380" i="43"/>
  <c r="R2379" i="43"/>
  <c r="R2378" i="43"/>
  <c r="R2377" i="43"/>
  <c r="R2376" i="43"/>
  <c r="R2375" i="43"/>
  <c r="R2374" i="43"/>
  <c r="R2373" i="43"/>
  <c r="R2372" i="43"/>
  <c r="R2371" i="43"/>
  <c r="R2370" i="43"/>
  <c r="R2369" i="43"/>
  <c r="R2368" i="43"/>
  <c r="R2367" i="43"/>
  <c r="R2366" i="43"/>
  <c r="R2365" i="43"/>
  <c r="R2364" i="43"/>
  <c r="R2363" i="43"/>
  <c r="R2362" i="43"/>
  <c r="R2361" i="43"/>
  <c r="R2360" i="43"/>
  <c r="R2359" i="43"/>
  <c r="R2358" i="43"/>
  <c r="R2357" i="43"/>
  <c r="R2356" i="43"/>
  <c r="R2355" i="43"/>
  <c r="R2354" i="43"/>
  <c r="R2353" i="43"/>
  <c r="R2352" i="43"/>
  <c r="R2351" i="43"/>
  <c r="R2350" i="43"/>
  <c r="R2349" i="43"/>
  <c r="R2348" i="43"/>
  <c r="R2347" i="43"/>
  <c r="R2346" i="43"/>
  <c r="R2345" i="43"/>
  <c r="R2344" i="43"/>
  <c r="R2343" i="43"/>
  <c r="R2342" i="43"/>
  <c r="R2341" i="43"/>
  <c r="R2340" i="43"/>
  <c r="R2339" i="43"/>
  <c r="R2338" i="43"/>
  <c r="R2337" i="43"/>
  <c r="R2336" i="43"/>
  <c r="R2335" i="43"/>
  <c r="R2334" i="43"/>
  <c r="R2333" i="43"/>
  <c r="R2332" i="43"/>
  <c r="R2331" i="43"/>
  <c r="R2330" i="43"/>
  <c r="R2329" i="43"/>
  <c r="R2328" i="43"/>
  <c r="R2327" i="43"/>
  <c r="R2326" i="43"/>
  <c r="R2325" i="43"/>
  <c r="R2324" i="43"/>
  <c r="R2323" i="43"/>
  <c r="R2322" i="43"/>
  <c r="R2321" i="43"/>
  <c r="R2320" i="43"/>
  <c r="R2319" i="43"/>
  <c r="R2318" i="43"/>
  <c r="R2317" i="43"/>
  <c r="R2316" i="43"/>
  <c r="R2315" i="43"/>
  <c r="R2314" i="43"/>
  <c r="R2313" i="43"/>
  <c r="R2312" i="43"/>
  <c r="R2311" i="43"/>
  <c r="R2310" i="43"/>
  <c r="R2309" i="43"/>
  <c r="R2308" i="43"/>
  <c r="R2307" i="43"/>
  <c r="R2306" i="43"/>
  <c r="R2305" i="43"/>
  <c r="R2304" i="43"/>
  <c r="R2303" i="43"/>
  <c r="R2302" i="43"/>
  <c r="R2301" i="43"/>
  <c r="R2300" i="43"/>
  <c r="R2299" i="43"/>
  <c r="R2298" i="43"/>
  <c r="R2297" i="43"/>
  <c r="R2296" i="43"/>
  <c r="R2295" i="43"/>
  <c r="R2294" i="43"/>
  <c r="R2293" i="43"/>
  <c r="R2292" i="43"/>
  <c r="R2291" i="43"/>
  <c r="R2290" i="43"/>
  <c r="R2289" i="43"/>
  <c r="R2288" i="43"/>
  <c r="R2287" i="43"/>
  <c r="R2286" i="43"/>
  <c r="R2285" i="43"/>
  <c r="R2284" i="43"/>
  <c r="R2283" i="43"/>
  <c r="R2282" i="43"/>
  <c r="R2281" i="43"/>
  <c r="R2280" i="43"/>
  <c r="R2279" i="43"/>
  <c r="R2278" i="43"/>
  <c r="R2277" i="43"/>
  <c r="R2276" i="43"/>
  <c r="R2275" i="43"/>
  <c r="R2274" i="43"/>
  <c r="R2273" i="43"/>
  <c r="R2272" i="43"/>
  <c r="R2271" i="43"/>
  <c r="R2270" i="43"/>
  <c r="R2269" i="43"/>
  <c r="R2268" i="43"/>
  <c r="R2267" i="43"/>
  <c r="R2266" i="43"/>
  <c r="R2265" i="43"/>
  <c r="R2264" i="43"/>
  <c r="R2263" i="43"/>
  <c r="R2262" i="43"/>
  <c r="R2261" i="43"/>
  <c r="R2260" i="43"/>
  <c r="R2259" i="43"/>
  <c r="R2258" i="43"/>
  <c r="R2257" i="43"/>
  <c r="R2256" i="43"/>
  <c r="R2255" i="43"/>
  <c r="R2254" i="43"/>
  <c r="R2253" i="43"/>
  <c r="R2252" i="43"/>
  <c r="R2251" i="43"/>
  <c r="R2250" i="43"/>
  <c r="R2249" i="43"/>
  <c r="R2248" i="43"/>
  <c r="R2247" i="43"/>
  <c r="R2246" i="43"/>
  <c r="R2245" i="43"/>
  <c r="R2244" i="43"/>
  <c r="R2243" i="43"/>
  <c r="R2242" i="43"/>
  <c r="R2241" i="43"/>
  <c r="R2240" i="43"/>
  <c r="R2239" i="43"/>
  <c r="R2238" i="43"/>
  <c r="R2237" i="43"/>
  <c r="R2236" i="43"/>
  <c r="R2235" i="43"/>
  <c r="R2234" i="43"/>
  <c r="R2233" i="43"/>
  <c r="R2232" i="43"/>
  <c r="R2231" i="43"/>
  <c r="R2230" i="43"/>
  <c r="R2229" i="43"/>
  <c r="R2228" i="43"/>
  <c r="R2227" i="43"/>
  <c r="R2226" i="43"/>
  <c r="R2225" i="43"/>
  <c r="R2224" i="43"/>
  <c r="R2223" i="43"/>
  <c r="R2222" i="43"/>
  <c r="R2221" i="43"/>
  <c r="R2220" i="43"/>
  <c r="R2219" i="43"/>
  <c r="R2218" i="43"/>
  <c r="R2217" i="43"/>
  <c r="R2216" i="43"/>
  <c r="R2215" i="43"/>
  <c r="R2214" i="43"/>
  <c r="R2213" i="43"/>
  <c r="R2212" i="43"/>
  <c r="R2211" i="43"/>
  <c r="R2210" i="43"/>
  <c r="R2209" i="43"/>
  <c r="R2208" i="43"/>
  <c r="R2207" i="43"/>
  <c r="R2206" i="43"/>
  <c r="R2205" i="43"/>
  <c r="R2204" i="43"/>
  <c r="R2203" i="43"/>
  <c r="R2202" i="43"/>
  <c r="R2201" i="43"/>
  <c r="R2200" i="43"/>
  <c r="R2199" i="43"/>
  <c r="R2198" i="43"/>
  <c r="R2197" i="43"/>
  <c r="R2196" i="43"/>
  <c r="R2195" i="43"/>
  <c r="R2194" i="43"/>
  <c r="R2193" i="43"/>
  <c r="R2192" i="43"/>
  <c r="R2191" i="43"/>
  <c r="R2190" i="43"/>
  <c r="R2189" i="43"/>
  <c r="R2188" i="43"/>
  <c r="R2187" i="43"/>
  <c r="R2186" i="43"/>
  <c r="R2185" i="43"/>
  <c r="R2184" i="43"/>
  <c r="R2183" i="43"/>
  <c r="R2182" i="43"/>
  <c r="R2181" i="43"/>
  <c r="R2180" i="43"/>
  <c r="R2179" i="43"/>
  <c r="R2178" i="43"/>
  <c r="R2177" i="43"/>
  <c r="R2176" i="43"/>
  <c r="R2175" i="43"/>
  <c r="R2174" i="43"/>
  <c r="R2173" i="43"/>
  <c r="R2172" i="43"/>
  <c r="R2171" i="43"/>
  <c r="R2170" i="43"/>
  <c r="R2169" i="43"/>
  <c r="R2168" i="43"/>
  <c r="R2167" i="43"/>
  <c r="R2166" i="43"/>
  <c r="R2165" i="43"/>
  <c r="R2164" i="43"/>
  <c r="R2163" i="43"/>
  <c r="R2162" i="43"/>
  <c r="R2161" i="43"/>
  <c r="R2160" i="43"/>
  <c r="R2159" i="43"/>
  <c r="R2158" i="43"/>
  <c r="R2157" i="43"/>
  <c r="R2156" i="43"/>
  <c r="R2155" i="43"/>
  <c r="R2154" i="43"/>
  <c r="R2153" i="43"/>
  <c r="R2152" i="43"/>
  <c r="R2151" i="43"/>
  <c r="R2150" i="43"/>
  <c r="R2149" i="43"/>
  <c r="R2148" i="43"/>
  <c r="R2147" i="43"/>
  <c r="R2146" i="43"/>
  <c r="R2145" i="43"/>
  <c r="R2144" i="43"/>
  <c r="R2143" i="43"/>
  <c r="R2142" i="43"/>
  <c r="R2141" i="43"/>
  <c r="R2140" i="43"/>
  <c r="R2139" i="43"/>
  <c r="R2138" i="43"/>
  <c r="R2137" i="43"/>
  <c r="R2136" i="43"/>
  <c r="R2135" i="43"/>
  <c r="R2134" i="43"/>
  <c r="R2133" i="43"/>
  <c r="R2132" i="43"/>
  <c r="R2131" i="43"/>
  <c r="R2130" i="43"/>
  <c r="R2129" i="43"/>
  <c r="R2128" i="43"/>
  <c r="R2127" i="43"/>
  <c r="R2126" i="43"/>
  <c r="R2125" i="43"/>
  <c r="R2124" i="43"/>
  <c r="R2123" i="43"/>
  <c r="R2122" i="43"/>
  <c r="R2121" i="43"/>
  <c r="R2120" i="43"/>
  <c r="R2119" i="43"/>
  <c r="R2118" i="43"/>
  <c r="R2117" i="43"/>
  <c r="R2116" i="43"/>
  <c r="R2115" i="43"/>
  <c r="R2114" i="43"/>
  <c r="R2113" i="43"/>
  <c r="R2112" i="43"/>
  <c r="R2111" i="43"/>
  <c r="R2110" i="43"/>
  <c r="R2109" i="43"/>
  <c r="R2108" i="43"/>
  <c r="R2107" i="43"/>
  <c r="R2106" i="43"/>
  <c r="R2105" i="43"/>
  <c r="R2104" i="43"/>
  <c r="R2103" i="43"/>
  <c r="R2102" i="43"/>
  <c r="R2101" i="43"/>
  <c r="R2100" i="43"/>
  <c r="R2099" i="43"/>
  <c r="R2098" i="43"/>
  <c r="R2097" i="43"/>
  <c r="R2096" i="43"/>
  <c r="R2095" i="43"/>
  <c r="R2094" i="43"/>
  <c r="R2093" i="43"/>
  <c r="R2092" i="43"/>
  <c r="R2091" i="43"/>
  <c r="R2090" i="43"/>
  <c r="R2089" i="43"/>
  <c r="R2088" i="43"/>
  <c r="R2087" i="43"/>
  <c r="R2086" i="43"/>
  <c r="R2085" i="43"/>
  <c r="R2084" i="43"/>
  <c r="R2083" i="43"/>
  <c r="R2082" i="43"/>
  <c r="R2081" i="43"/>
  <c r="R2080" i="43"/>
  <c r="R2079" i="43"/>
  <c r="R2078" i="43"/>
  <c r="R2077" i="43"/>
  <c r="R2076" i="43"/>
  <c r="R2075" i="43"/>
  <c r="R2074" i="43"/>
  <c r="R2073" i="43"/>
  <c r="R2072" i="43"/>
  <c r="R2071" i="43"/>
  <c r="R2070" i="43"/>
  <c r="R2069" i="43"/>
  <c r="R2068" i="43"/>
  <c r="R2067" i="43"/>
  <c r="R2066" i="43"/>
  <c r="R2065" i="43"/>
  <c r="R2064" i="43"/>
  <c r="R2063" i="43"/>
  <c r="R2062" i="43"/>
  <c r="R2061" i="43"/>
  <c r="R2060" i="43"/>
  <c r="R2059" i="43"/>
  <c r="R2058" i="43"/>
  <c r="R2057" i="43"/>
  <c r="R2056" i="43"/>
  <c r="R2055" i="43"/>
  <c r="R2054" i="43"/>
  <c r="R2053" i="43"/>
  <c r="R2052" i="43"/>
  <c r="R2051" i="43"/>
  <c r="R2050" i="43"/>
  <c r="R2049" i="43"/>
  <c r="R2048" i="43"/>
  <c r="R2047" i="43"/>
  <c r="R2046" i="43"/>
  <c r="R2045" i="43"/>
  <c r="R2044" i="43"/>
  <c r="R2043" i="43"/>
  <c r="R2042" i="43"/>
  <c r="R2041" i="43"/>
  <c r="R2040" i="43"/>
  <c r="R2039" i="43"/>
  <c r="R2038" i="43"/>
  <c r="R2037" i="43"/>
  <c r="R2036" i="43"/>
  <c r="R2035" i="43"/>
  <c r="R2034" i="43"/>
  <c r="R2033" i="43"/>
  <c r="R2032" i="43"/>
  <c r="R2031" i="43"/>
  <c r="R2030" i="43"/>
  <c r="R2029" i="43"/>
  <c r="R2028" i="43"/>
  <c r="R2027" i="43"/>
  <c r="R2026" i="43"/>
  <c r="R2025" i="43"/>
  <c r="R2024" i="43"/>
  <c r="R2023" i="43"/>
  <c r="R2022" i="43"/>
  <c r="R2021" i="43"/>
  <c r="R2020" i="43"/>
  <c r="R2019" i="43"/>
  <c r="R2018" i="43"/>
  <c r="R2017" i="43"/>
  <c r="R2016" i="43"/>
  <c r="R2015" i="43"/>
  <c r="R2014" i="43"/>
  <c r="R2013" i="43"/>
  <c r="R2012" i="43"/>
  <c r="R2011" i="43"/>
  <c r="R2010" i="43"/>
  <c r="R2009" i="43"/>
  <c r="R2008" i="43"/>
  <c r="R2007" i="43"/>
  <c r="R2006" i="43"/>
  <c r="R2005" i="43"/>
  <c r="R2004" i="43"/>
  <c r="R2003" i="43"/>
  <c r="R2002" i="43"/>
  <c r="R2001" i="43"/>
  <c r="R2000" i="43"/>
  <c r="R1999" i="43"/>
  <c r="R1998" i="43"/>
  <c r="R1997" i="43"/>
  <c r="R1996" i="43"/>
  <c r="R1995" i="43"/>
  <c r="R1994" i="43"/>
  <c r="R1993" i="43"/>
  <c r="R1992" i="43"/>
  <c r="R1991" i="43"/>
  <c r="R1990" i="43"/>
  <c r="R1989" i="43"/>
  <c r="R1988" i="43"/>
  <c r="R1987" i="43"/>
  <c r="R1986" i="43"/>
  <c r="R1985" i="43"/>
  <c r="R1984" i="43"/>
  <c r="R1983" i="43"/>
  <c r="R1982" i="43"/>
  <c r="R1981" i="43"/>
  <c r="R1980" i="43"/>
  <c r="R1979" i="43"/>
  <c r="R1978" i="43"/>
  <c r="R1977" i="43"/>
  <c r="R1976" i="43"/>
  <c r="R1975" i="43"/>
  <c r="R1974" i="43"/>
  <c r="R1973" i="43"/>
  <c r="R1972" i="43"/>
  <c r="R1971" i="43"/>
  <c r="R1970" i="43"/>
  <c r="R1969" i="43"/>
  <c r="R1968" i="43"/>
  <c r="R1967" i="43"/>
  <c r="R1966" i="43"/>
  <c r="R1965" i="43"/>
  <c r="R1964" i="43"/>
  <c r="R1963" i="43"/>
  <c r="R1962" i="43"/>
  <c r="R1961" i="43"/>
  <c r="R1960" i="43"/>
  <c r="R1959" i="43"/>
  <c r="R1958" i="43"/>
  <c r="R1957" i="43"/>
  <c r="R1956" i="43"/>
  <c r="R1955" i="43"/>
  <c r="R1954" i="43"/>
  <c r="R1953" i="43"/>
  <c r="R1952" i="43"/>
  <c r="R1951" i="43"/>
  <c r="R1950" i="43"/>
  <c r="R1949" i="43"/>
  <c r="R1948" i="43"/>
  <c r="R1947" i="43"/>
  <c r="R1946" i="43"/>
  <c r="R1945" i="43"/>
  <c r="R1944" i="43"/>
  <c r="R1943" i="43"/>
  <c r="R1942" i="43"/>
  <c r="R1941" i="43"/>
  <c r="R1940" i="43"/>
  <c r="R1939" i="43"/>
  <c r="R1938" i="43"/>
  <c r="R1937" i="43"/>
  <c r="R1936" i="43"/>
  <c r="R1935" i="43"/>
  <c r="R1934" i="43"/>
  <c r="R1933" i="43"/>
  <c r="R1932" i="43"/>
  <c r="R1931" i="43"/>
  <c r="R1930" i="43"/>
  <c r="R1929" i="43"/>
  <c r="R1928" i="43"/>
  <c r="R1927" i="43"/>
  <c r="R1926" i="43"/>
  <c r="R1925" i="43"/>
  <c r="R1924" i="43"/>
  <c r="R1923" i="43"/>
  <c r="R1922" i="43"/>
  <c r="R1921" i="43"/>
  <c r="R1920" i="43"/>
  <c r="R1919" i="43"/>
  <c r="R1918" i="43"/>
  <c r="R1917" i="43"/>
  <c r="R1916" i="43"/>
  <c r="R1915" i="43"/>
  <c r="R1914" i="43"/>
  <c r="R1913" i="43"/>
  <c r="R1912" i="43"/>
  <c r="R1911" i="43"/>
  <c r="R1910" i="43"/>
  <c r="R1909" i="43"/>
  <c r="R1908" i="43"/>
  <c r="R1907" i="43"/>
  <c r="R1906" i="43"/>
  <c r="R1905" i="43"/>
  <c r="R1904" i="43"/>
  <c r="R1903" i="43"/>
  <c r="R1902" i="43"/>
  <c r="R1901" i="43"/>
  <c r="R1900" i="43"/>
  <c r="R1899" i="43"/>
  <c r="R1898" i="43"/>
  <c r="R1897" i="43"/>
  <c r="R1896" i="43"/>
  <c r="R1895" i="43"/>
  <c r="R1894" i="43"/>
  <c r="R1893" i="43"/>
  <c r="R1892" i="43"/>
  <c r="R1891" i="43"/>
  <c r="R1890" i="43"/>
  <c r="R1889" i="43"/>
  <c r="R1888" i="43"/>
  <c r="R1887" i="43"/>
  <c r="R1886" i="43"/>
  <c r="R1885" i="43"/>
  <c r="R1884" i="43"/>
  <c r="R1883" i="43"/>
  <c r="R1882" i="43"/>
  <c r="R1881" i="43"/>
  <c r="R1880" i="43"/>
  <c r="R1879" i="43"/>
  <c r="R1878" i="43"/>
  <c r="R1877" i="43"/>
  <c r="R1876" i="43"/>
  <c r="R1875" i="43"/>
  <c r="R1874" i="43"/>
  <c r="R1873" i="43"/>
  <c r="R1872" i="43"/>
  <c r="R1871" i="43"/>
  <c r="R1870" i="43"/>
  <c r="R1869" i="43"/>
  <c r="R1868" i="43"/>
  <c r="R1867" i="43"/>
  <c r="R1866" i="43"/>
  <c r="R1865" i="43"/>
  <c r="R1864" i="43"/>
  <c r="R1863" i="43"/>
  <c r="R1862" i="43"/>
  <c r="R1861" i="43"/>
  <c r="R1860" i="43"/>
  <c r="R1859" i="43"/>
  <c r="R1858" i="43"/>
  <c r="R1857" i="43"/>
  <c r="R1856" i="43"/>
  <c r="R1855" i="43"/>
  <c r="R1854" i="43"/>
  <c r="R1853" i="43"/>
  <c r="R1852" i="43"/>
  <c r="R1851" i="43"/>
  <c r="R1850" i="43"/>
  <c r="R1849" i="43"/>
  <c r="R1848" i="43"/>
  <c r="R1847" i="43"/>
  <c r="R1846" i="43"/>
  <c r="R1845" i="43"/>
  <c r="R1844" i="43"/>
  <c r="R1843" i="43"/>
  <c r="R1842" i="43"/>
  <c r="R1841" i="43"/>
  <c r="R1840" i="43"/>
  <c r="R1839" i="43"/>
  <c r="R1838" i="43"/>
  <c r="R1837" i="43"/>
  <c r="R1836" i="43"/>
  <c r="R1835" i="43"/>
  <c r="R1834" i="43"/>
  <c r="R1833" i="43"/>
  <c r="R1832" i="43"/>
  <c r="R1831" i="43"/>
  <c r="R1830" i="43"/>
  <c r="R1829" i="43"/>
  <c r="R1828" i="43"/>
  <c r="R1827" i="43"/>
  <c r="R1826" i="43"/>
  <c r="R1825" i="43"/>
  <c r="R1824" i="43"/>
  <c r="R1823" i="43"/>
  <c r="R1822" i="43"/>
  <c r="R1821" i="43"/>
  <c r="R1820" i="43"/>
  <c r="R1819" i="43"/>
  <c r="R1818" i="43"/>
  <c r="R1817" i="43"/>
  <c r="R1816" i="43"/>
  <c r="R1815" i="43"/>
  <c r="R1814" i="43"/>
  <c r="R1813" i="43"/>
  <c r="R1812" i="43"/>
  <c r="R1811" i="43"/>
  <c r="R1810" i="43"/>
  <c r="R1809" i="43"/>
  <c r="R1808" i="43"/>
  <c r="R1807" i="43"/>
  <c r="R1806" i="43"/>
  <c r="R1805" i="43"/>
  <c r="R1804" i="43"/>
  <c r="R1803" i="43"/>
  <c r="R1802" i="43"/>
  <c r="R1801" i="43"/>
  <c r="R1800" i="43"/>
  <c r="R1799" i="43"/>
  <c r="R1798" i="43"/>
  <c r="R1797" i="43"/>
  <c r="R1796" i="43"/>
  <c r="R1795" i="43"/>
  <c r="R1794" i="43"/>
  <c r="R1793" i="43"/>
  <c r="R1792" i="43"/>
  <c r="R1791" i="43"/>
  <c r="R1790" i="43"/>
  <c r="R1789" i="43"/>
  <c r="R1788" i="43"/>
  <c r="R1787" i="43"/>
  <c r="R1786" i="43"/>
  <c r="R1785" i="43"/>
  <c r="R1784" i="43"/>
  <c r="R1783" i="43"/>
  <c r="R1782" i="43"/>
  <c r="R1781" i="43"/>
  <c r="R1780" i="43"/>
  <c r="R1779" i="43"/>
  <c r="R1778" i="43"/>
  <c r="R1777" i="43"/>
  <c r="R1776" i="43"/>
  <c r="R1775" i="43"/>
  <c r="R1774" i="43"/>
  <c r="R1773" i="43"/>
  <c r="R1772" i="43"/>
  <c r="R1771" i="43"/>
  <c r="R1770" i="43"/>
  <c r="R1769" i="43"/>
  <c r="R1768" i="43"/>
  <c r="R1767" i="43"/>
  <c r="R1766" i="43"/>
  <c r="R1765" i="43"/>
  <c r="R1764" i="43"/>
  <c r="R1763" i="43"/>
  <c r="R1762" i="43"/>
  <c r="R1761" i="43"/>
  <c r="R1760" i="43"/>
  <c r="R1759" i="43"/>
  <c r="R1758" i="43"/>
  <c r="R1757" i="43"/>
  <c r="R1756" i="43"/>
  <c r="R1755" i="43"/>
  <c r="R1754" i="43"/>
  <c r="R1753" i="43"/>
  <c r="R1752" i="43"/>
  <c r="R1751" i="43"/>
  <c r="R1750" i="43"/>
  <c r="R1749" i="43"/>
  <c r="R1748" i="43"/>
  <c r="R1747" i="43"/>
  <c r="R1746" i="43"/>
  <c r="R1745" i="43"/>
  <c r="R1744" i="43"/>
  <c r="R1743" i="43"/>
  <c r="R1742" i="43"/>
  <c r="R1741" i="43"/>
  <c r="R1740" i="43"/>
  <c r="R1739" i="43"/>
  <c r="R1738" i="43"/>
  <c r="R1737" i="43"/>
  <c r="R1736" i="43"/>
  <c r="R1735" i="43"/>
  <c r="R1734" i="43"/>
  <c r="R1733" i="43"/>
  <c r="R1732" i="43"/>
  <c r="R1731" i="43"/>
  <c r="R1730" i="43"/>
  <c r="R1729" i="43"/>
  <c r="R1728" i="43"/>
  <c r="R1727" i="43"/>
  <c r="R1726" i="43"/>
  <c r="R1725" i="43"/>
  <c r="R1724" i="43"/>
  <c r="R1723" i="43"/>
  <c r="R1722" i="43"/>
  <c r="R1721" i="43"/>
  <c r="R1720" i="43"/>
  <c r="R1719" i="43"/>
  <c r="R1718" i="43"/>
  <c r="R1717" i="43"/>
  <c r="R1716" i="43"/>
  <c r="R1715" i="43"/>
  <c r="R1714" i="43"/>
  <c r="R1713" i="43"/>
  <c r="R1712" i="43"/>
  <c r="R1711" i="43"/>
  <c r="R1710" i="43"/>
  <c r="R1709" i="43"/>
  <c r="R1708" i="43"/>
  <c r="R1707" i="43"/>
  <c r="R1706" i="43"/>
  <c r="R1705" i="43"/>
  <c r="R1704" i="43"/>
  <c r="R1703" i="43"/>
  <c r="R1702" i="43"/>
  <c r="R1701" i="43"/>
  <c r="R1700" i="43"/>
  <c r="R1699" i="43"/>
  <c r="R1698" i="43"/>
  <c r="R1697" i="43"/>
  <c r="R1696" i="43"/>
  <c r="R1695" i="43"/>
  <c r="R1694" i="43"/>
  <c r="R1693" i="43"/>
  <c r="R1692" i="43"/>
  <c r="R1691" i="43"/>
  <c r="R1690" i="43"/>
  <c r="R1689" i="43"/>
  <c r="R1688" i="43"/>
  <c r="R1687" i="43"/>
  <c r="R1686" i="43"/>
  <c r="R1685" i="43"/>
  <c r="R1684" i="43"/>
  <c r="R1683" i="43"/>
  <c r="R1682" i="43"/>
  <c r="R1681" i="43"/>
  <c r="R1680" i="43"/>
  <c r="R1679" i="43"/>
  <c r="R1678" i="43"/>
  <c r="R1677" i="43"/>
  <c r="R1676" i="43"/>
  <c r="R1675" i="43"/>
  <c r="R1674" i="43"/>
  <c r="R1673" i="43"/>
  <c r="R1672" i="43"/>
  <c r="R1671" i="43"/>
  <c r="R1670" i="43"/>
  <c r="R1669" i="43"/>
  <c r="R1668" i="43"/>
  <c r="R1667" i="43"/>
  <c r="R1666" i="43"/>
  <c r="R1665" i="43"/>
  <c r="R1664" i="43"/>
  <c r="R1663" i="43"/>
  <c r="R1662" i="43"/>
  <c r="R1661" i="43"/>
  <c r="R1660" i="43"/>
  <c r="R1659" i="43"/>
  <c r="R1658" i="43"/>
  <c r="R1657" i="43"/>
  <c r="R1656" i="43"/>
  <c r="R1655" i="43"/>
  <c r="R1654" i="43"/>
  <c r="R1653" i="43"/>
  <c r="R1652" i="43"/>
  <c r="R1651" i="43"/>
  <c r="R1650" i="43"/>
  <c r="R1649" i="43"/>
  <c r="R1648" i="43"/>
  <c r="R1647" i="43"/>
  <c r="R1646" i="43"/>
  <c r="R1645" i="43"/>
  <c r="R1644" i="43"/>
  <c r="R1643" i="43"/>
  <c r="R1642" i="43"/>
  <c r="R1641" i="43"/>
  <c r="R1640" i="43"/>
  <c r="R1639" i="43"/>
  <c r="R1638" i="43"/>
  <c r="R1637" i="43"/>
  <c r="R1636" i="43"/>
  <c r="R1635" i="43"/>
  <c r="R1634" i="43"/>
  <c r="R1633" i="43"/>
  <c r="R1632" i="43"/>
  <c r="R1631" i="43"/>
  <c r="R1630" i="43"/>
  <c r="R1629" i="43"/>
  <c r="R1628" i="43"/>
  <c r="R1627" i="43"/>
  <c r="R1626" i="43"/>
  <c r="R1625" i="43"/>
  <c r="R1624" i="43"/>
  <c r="R1623" i="43"/>
  <c r="R1622" i="43"/>
  <c r="R1621" i="43"/>
  <c r="R1620" i="43"/>
  <c r="R1619" i="43"/>
  <c r="R1618" i="43"/>
  <c r="R1617" i="43"/>
  <c r="R1616" i="43"/>
  <c r="R1615" i="43"/>
  <c r="R1614" i="43"/>
  <c r="R1613" i="43"/>
  <c r="R1612" i="43"/>
  <c r="R1611" i="43"/>
  <c r="R1610" i="43"/>
  <c r="R1609" i="43"/>
  <c r="R1608" i="43"/>
  <c r="R1607" i="43"/>
  <c r="R1606" i="43"/>
  <c r="R1605" i="43"/>
  <c r="R1604" i="43"/>
  <c r="R1603" i="43"/>
  <c r="R1602" i="43"/>
  <c r="R1601" i="43"/>
  <c r="R1600" i="43"/>
  <c r="R1599" i="43"/>
  <c r="R1598" i="43"/>
  <c r="R1597" i="43"/>
  <c r="R1596" i="43"/>
  <c r="R1595" i="43"/>
  <c r="R1594" i="43"/>
  <c r="R1593" i="43"/>
  <c r="R1592" i="43"/>
  <c r="R1591" i="43"/>
  <c r="R1590" i="43"/>
  <c r="R1589" i="43"/>
  <c r="R1588" i="43"/>
  <c r="R1587" i="43"/>
  <c r="R1586" i="43"/>
  <c r="R1585" i="43"/>
  <c r="R1584" i="43"/>
  <c r="R1583" i="43"/>
  <c r="R1582" i="43"/>
  <c r="R1581" i="43"/>
  <c r="R1580" i="43"/>
  <c r="R1579" i="43"/>
  <c r="R1578" i="43"/>
  <c r="R1577" i="43"/>
  <c r="R1576" i="43"/>
  <c r="R1575" i="43"/>
  <c r="R1574" i="43"/>
  <c r="R1573" i="43"/>
  <c r="R1572" i="43"/>
  <c r="R1571" i="43"/>
  <c r="R1570" i="43"/>
  <c r="R1569" i="43"/>
  <c r="R1568" i="43"/>
  <c r="R1567" i="43"/>
  <c r="R1566" i="43"/>
  <c r="R1565" i="43"/>
  <c r="R1564" i="43"/>
  <c r="R1563" i="43"/>
  <c r="R1562" i="43"/>
  <c r="R1561" i="43"/>
  <c r="R1560" i="43"/>
  <c r="R1559" i="43"/>
  <c r="R1558" i="43"/>
  <c r="R1557" i="43"/>
  <c r="R1556" i="43"/>
  <c r="R1555" i="43"/>
  <c r="R1554" i="43"/>
  <c r="R1553" i="43"/>
  <c r="R1552" i="43"/>
  <c r="R1551" i="43"/>
  <c r="R1550" i="43"/>
  <c r="R1549" i="43"/>
  <c r="R1548" i="43"/>
  <c r="R1547" i="43"/>
  <c r="R1546" i="43"/>
  <c r="R1545" i="43"/>
  <c r="R1544" i="43"/>
  <c r="R1543" i="43"/>
  <c r="R1542" i="43"/>
  <c r="R1541" i="43"/>
  <c r="R1540" i="43"/>
  <c r="R1539" i="43"/>
  <c r="R1538" i="43"/>
  <c r="R1537" i="43"/>
  <c r="R1536" i="43"/>
  <c r="R1535" i="43"/>
  <c r="R1534" i="43"/>
  <c r="R1533" i="43"/>
  <c r="R1532" i="43"/>
  <c r="R1531" i="43"/>
  <c r="R1530" i="43"/>
  <c r="R1529" i="43"/>
  <c r="R1528" i="43"/>
  <c r="R1527" i="43"/>
  <c r="R1526" i="43"/>
  <c r="R1525" i="43"/>
  <c r="R1524" i="43"/>
  <c r="R1523" i="43"/>
  <c r="R1522" i="43"/>
  <c r="R1521" i="43"/>
  <c r="R1520" i="43"/>
  <c r="R1519" i="43"/>
  <c r="R1518" i="43"/>
  <c r="R1517" i="43"/>
  <c r="R1516" i="43"/>
  <c r="R1515" i="43"/>
  <c r="R1514" i="43"/>
  <c r="R1513" i="43"/>
  <c r="R1512" i="43"/>
  <c r="R1511" i="43"/>
  <c r="R1510" i="43"/>
  <c r="R1509" i="43"/>
  <c r="R1508" i="43"/>
  <c r="R1507" i="43"/>
  <c r="R1506" i="43"/>
  <c r="R1505" i="43"/>
  <c r="R1504" i="43"/>
  <c r="R1503" i="43"/>
  <c r="R1502" i="43"/>
  <c r="R1501" i="43"/>
  <c r="R1500" i="43"/>
  <c r="R1499" i="43"/>
  <c r="R1498" i="43"/>
  <c r="R1497" i="43"/>
  <c r="R1496" i="43"/>
  <c r="R1495" i="43"/>
  <c r="R1494" i="43"/>
  <c r="R1493" i="43"/>
  <c r="R1492" i="43"/>
  <c r="R1491" i="43"/>
  <c r="R1490" i="43"/>
  <c r="R1489" i="43"/>
  <c r="R1488" i="43"/>
  <c r="R1487" i="43"/>
  <c r="R1486" i="43"/>
  <c r="R1485" i="43"/>
  <c r="R1484" i="43"/>
  <c r="R1483" i="43"/>
  <c r="R1482" i="43"/>
  <c r="R1481" i="43"/>
  <c r="R1480" i="43"/>
  <c r="R1479" i="43"/>
  <c r="R1478" i="43"/>
  <c r="R1477" i="43"/>
  <c r="R1476" i="43"/>
  <c r="R1475" i="43"/>
  <c r="R1474" i="43"/>
  <c r="R1473" i="43"/>
  <c r="R1472" i="43"/>
  <c r="R1471" i="43"/>
  <c r="R1470" i="43"/>
  <c r="R1469" i="43"/>
  <c r="R1468" i="43"/>
  <c r="R1467" i="43"/>
  <c r="R1466" i="43"/>
  <c r="R1465" i="43"/>
  <c r="R1464" i="43"/>
  <c r="R1463" i="43"/>
  <c r="R1462" i="43"/>
  <c r="R1461" i="43"/>
  <c r="R1460" i="43"/>
  <c r="R1459" i="43"/>
  <c r="R1458" i="43"/>
  <c r="R1457" i="43"/>
  <c r="R1456" i="43"/>
  <c r="R1455" i="43"/>
  <c r="R1454" i="43"/>
  <c r="R1453" i="43"/>
  <c r="R1452" i="43"/>
  <c r="R1451" i="43"/>
  <c r="R1450" i="43"/>
  <c r="R1449" i="43"/>
  <c r="R1448" i="43"/>
  <c r="R1447" i="43"/>
  <c r="R1446" i="43"/>
  <c r="R1445" i="43"/>
  <c r="R1444" i="43"/>
  <c r="R1443" i="43"/>
  <c r="R1442" i="43"/>
  <c r="R1441" i="43"/>
  <c r="R1440" i="43"/>
  <c r="R1439" i="43"/>
  <c r="R1438" i="43"/>
  <c r="R1437" i="43"/>
  <c r="R1436" i="43"/>
  <c r="R1435" i="43"/>
  <c r="R1434" i="43"/>
  <c r="R1433" i="43"/>
  <c r="R1432" i="43"/>
  <c r="R1431" i="43"/>
  <c r="R1430" i="43"/>
  <c r="R1429" i="43"/>
  <c r="R1428" i="43"/>
  <c r="R1427" i="43"/>
  <c r="R1426" i="43"/>
  <c r="R1425" i="43"/>
  <c r="R1424" i="43"/>
  <c r="R1423" i="43"/>
  <c r="R1422" i="43"/>
  <c r="R1421" i="43"/>
  <c r="R1420" i="43"/>
  <c r="R1419" i="43"/>
  <c r="R1418" i="43"/>
  <c r="R1417" i="43"/>
  <c r="R1416" i="43"/>
  <c r="R1415" i="43"/>
  <c r="R1414" i="43"/>
  <c r="R1413" i="43"/>
  <c r="R1412" i="43"/>
  <c r="R1411" i="43"/>
  <c r="R1410" i="43"/>
  <c r="R1409" i="43"/>
  <c r="R1408" i="43"/>
  <c r="R1407" i="43"/>
  <c r="R1406" i="43"/>
  <c r="R1405" i="43"/>
  <c r="R1404" i="43"/>
  <c r="R1403" i="43"/>
  <c r="R1402" i="43"/>
  <c r="R1401" i="43"/>
  <c r="R1400" i="43"/>
  <c r="R1399" i="43"/>
  <c r="R1398" i="43"/>
  <c r="R1397" i="43"/>
  <c r="R1396" i="43"/>
  <c r="R1395" i="43"/>
  <c r="R1394" i="43"/>
  <c r="R1393" i="43"/>
  <c r="R1392" i="43"/>
  <c r="R1391" i="43"/>
  <c r="R1390" i="43"/>
  <c r="R1389" i="43"/>
  <c r="R1388" i="43"/>
  <c r="R1387" i="43"/>
  <c r="R1386" i="43"/>
  <c r="R1385" i="43"/>
  <c r="R1384" i="43"/>
  <c r="R1383" i="43"/>
  <c r="R1382" i="43"/>
  <c r="R1381" i="43"/>
  <c r="R1380" i="43"/>
  <c r="R1379" i="43"/>
  <c r="R1378" i="43"/>
  <c r="R1377" i="43"/>
  <c r="R1376" i="43"/>
  <c r="R1375" i="43"/>
  <c r="R1374" i="43"/>
  <c r="R1373" i="43"/>
  <c r="R1372" i="43"/>
  <c r="R1371" i="43"/>
  <c r="R1370" i="43"/>
  <c r="R1369" i="43"/>
  <c r="R1368" i="43"/>
  <c r="R1367" i="43"/>
  <c r="R1366" i="43"/>
  <c r="R1365" i="43"/>
  <c r="R1364" i="43"/>
  <c r="R1363" i="43"/>
  <c r="R1362" i="43"/>
  <c r="R1361" i="43"/>
  <c r="R1360" i="43"/>
  <c r="R1359" i="43"/>
  <c r="R1358" i="43"/>
  <c r="R1357" i="43"/>
  <c r="R1356" i="43"/>
  <c r="R1355" i="43"/>
  <c r="R1354" i="43"/>
  <c r="R1353" i="43"/>
  <c r="R1352" i="43"/>
  <c r="R1351" i="43"/>
  <c r="R1350" i="43"/>
  <c r="R1349" i="43"/>
  <c r="R1348" i="43"/>
  <c r="R1347" i="43"/>
  <c r="R1346" i="43"/>
  <c r="R1345" i="43"/>
  <c r="R1344" i="43"/>
  <c r="R1343" i="43"/>
  <c r="R1342" i="43"/>
  <c r="R1341" i="43"/>
  <c r="R1340" i="43"/>
  <c r="R1339" i="43"/>
  <c r="R1338" i="43"/>
  <c r="R1337" i="43"/>
  <c r="R1336" i="43"/>
  <c r="R1335" i="43"/>
  <c r="R1334" i="43"/>
  <c r="R1333" i="43"/>
  <c r="R1332" i="43"/>
  <c r="R1331" i="43"/>
  <c r="R1330" i="43"/>
  <c r="R1329" i="43"/>
  <c r="R1328" i="43"/>
  <c r="R1327" i="43"/>
  <c r="R1326" i="43"/>
  <c r="R1325" i="43"/>
  <c r="R1324" i="43"/>
  <c r="R1323" i="43"/>
  <c r="R1322" i="43"/>
  <c r="R1321" i="43"/>
  <c r="R1320" i="43"/>
  <c r="R1319" i="43"/>
  <c r="R1318" i="43"/>
  <c r="R1317" i="43"/>
  <c r="R1316" i="43"/>
  <c r="R1315" i="43"/>
  <c r="R1314" i="43"/>
  <c r="R1313" i="43"/>
  <c r="R1312" i="43"/>
  <c r="R1311" i="43"/>
  <c r="R1310" i="43"/>
  <c r="R1309" i="43"/>
  <c r="R1308" i="43"/>
  <c r="R1307" i="43"/>
  <c r="R1306" i="43"/>
  <c r="R1305" i="43"/>
  <c r="R1304" i="43"/>
  <c r="R1303" i="43"/>
  <c r="R1302" i="43"/>
  <c r="R1301" i="43"/>
  <c r="R1300" i="43"/>
  <c r="R1299" i="43"/>
  <c r="R1298" i="43"/>
  <c r="R1297" i="43"/>
  <c r="R1296" i="43"/>
  <c r="R1295" i="43"/>
  <c r="R1294" i="43"/>
  <c r="R1293" i="43"/>
  <c r="R1292" i="43"/>
  <c r="R1291" i="43"/>
  <c r="R1290" i="43"/>
  <c r="R1289" i="43"/>
  <c r="R1288" i="43"/>
  <c r="R1287" i="43"/>
  <c r="R1286" i="43"/>
  <c r="R1285" i="43"/>
  <c r="R1284" i="43"/>
  <c r="R1283" i="43"/>
  <c r="R1282" i="43"/>
  <c r="R1281" i="43"/>
  <c r="R1280" i="43"/>
  <c r="R1279" i="43"/>
  <c r="R1278" i="43"/>
  <c r="R1277" i="43"/>
  <c r="R1276" i="43"/>
  <c r="R1275" i="43"/>
  <c r="R1274" i="43"/>
  <c r="R1273" i="43"/>
  <c r="R1272" i="43"/>
  <c r="R1271" i="43"/>
  <c r="R1270" i="43"/>
  <c r="R1269" i="43"/>
  <c r="R1268" i="43"/>
  <c r="R1267" i="43"/>
  <c r="R1266" i="43"/>
  <c r="R1265" i="43"/>
  <c r="R1264" i="43"/>
  <c r="R1263" i="43"/>
  <c r="R1262" i="43"/>
  <c r="R1261" i="43"/>
  <c r="R1260" i="43"/>
  <c r="R1259" i="43"/>
  <c r="R1258" i="43"/>
  <c r="R1257" i="43"/>
  <c r="R1256" i="43"/>
  <c r="R1255" i="43"/>
  <c r="R1254" i="43"/>
  <c r="R1253" i="43"/>
  <c r="R1252" i="43"/>
  <c r="R1251" i="43"/>
  <c r="R1250" i="43"/>
  <c r="R1249" i="43"/>
  <c r="R1248" i="43"/>
  <c r="R1247" i="43"/>
  <c r="R1246" i="43"/>
  <c r="R1245" i="43"/>
  <c r="R1244" i="43"/>
  <c r="R1243" i="43"/>
  <c r="R1242" i="43"/>
  <c r="R1241" i="43"/>
  <c r="R1240" i="43"/>
  <c r="R1239" i="43"/>
  <c r="R1238" i="43"/>
  <c r="R1237" i="43"/>
  <c r="R1236" i="43"/>
  <c r="R1235" i="43"/>
  <c r="R1234" i="43"/>
  <c r="R1233" i="43"/>
  <c r="R1232" i="43"/>
  <c r="R1231" i="43"/>
  <c r="R1230" i="43"/>
  <c r="R1229" i="43"/>
  <c r="R1228" i="43"/>
  <c r="R1227" i="43"/>
  <c r="R1226" i="43"/>
  <c r="R1225" i="43"/>
  <c r="R1224" i="43"/>
  <c r="R1223" i="43"/>
  <c r="R1222" i="43"/>
  <c r="R1221" i="43"/>
  <c r="R1220" i="43"/>
  <c r="R1219" i="43"/>
  <c r="R1218" i="43"/>
  <c r="R1217" i="43"/>
  <c r="R1216" i="43"/>
  <c r="R1215" i="43"/>
  <c r="R1214" i="43"/>
  <c r="R1213" i="43"/>
  <c r="R1212" i="43"/>
  <c r="R1211" i="43"/>
  <c r="R1210" i="43"/>
  <c r="R1209" i="43"/>
  <c r="R1208" i="43"/>
  <c r="R1207" i="43"/>
  <c r="R1206" i="43"/>
  <c r="R1205" i="43"/>
  <c r="R1204" i="43"/>
  <c r="R1203" i="43"/>
  <c r="R1202" i="43"/>
  <c r="R1201" i="43"/>
  <c r="R1200" i="43"/>
  <c r="R1199" i="43"/>
  <c r="R1198" i="43"/>
  <c r="R1197" i="43"/>
  <c r="R1196" i="43"/>
  <c r="R1195" i="43"/>
  <c r="R1194" i="43"/>
  <c r="R1193" i="43"/>
  <c r="R1192" i="43"/>
  <c r="R1191" i="43"/>
  <c r="R1190" i="43"/>
  <c r="R1189" i="43"/>
  <c r="R1188" i="43"/>
  <c r="R1187" i="43"/>
  <c r="R1186" i="43"/>
  <c r="R1185" i="43"/>
  <c r="R1184" i="43"/>
  <c r="R1183" i="43"/>
  <c r="R1182" i="43"/>
  <c r="R1181" i="43"/>
  <c r="R1180" i="43"/>
  <c r="R1179" i="43"/>
  <c r="R1178" i="43"/>
  <c r="R1177" i="43"/>
  <c r="R1176" i="43"/>
  <c r="R1175" i="43"/>
  <c r="R1174" i="43"/>
  <c r="R1173" i="43"/>
  <c r="R1172" i="43"/>
  <c r="R1171" i="43"/>
  <c r="R1170" i="43"/>
  <c r="R1169" i="43"/>
  <c r="R1168" i="43"/>
  <c r="R1167" i="43"/>
  <c r="R1166" i="43"/>
  <c r="R1165" i="43"/>
  <c r="R1164" i="43"/>
  <c r="R1163" i="43"/>
  <c r="R1162" i="43"/>
  <c r="R1161" i="43"/>
  <c r="R1160" i="43"/>
  <c r="R1159" i="43"/>
  <c r="R1158" i="43"/>
  <c r="R1157" i="43"/>
  <c r="R1156" i="43"/>
  <c r="R1155" i="43"/>
  <c r="R1154" i="43"/>
  <c r="R1153" i="43"/>
  <c r="R1152" i="43"/>
  <c r="R1151" i="43"/>
  <c r="R1150" i="43"/>
  <c r="R1149" i="43"/>
  <c r="R1148" i="43"/>
  <c r="R1147" i="43"/>
  <c r="R1146" i="43"/>
  <c r="R1145" i="43"/>
  <c r="R1144" i="43"/>
  <c r="R1143" i="43"/>
  <c r="R1142" i="43"/>
  <c r="R1141" i="43"/>
  <c r="R1140" i="43"/>
  <c r="R1139" i="43"/>
  <c r="R1138" i="43"/>
  <c r="R1137" i="43"/>
  <c r="R1136" i="43"/>
  <c r="R1135" i="43"/>
  <c r="R1134" i="43"/>
  <c r="R1133" i="43"/>
  <c r="R1132" i="43"/>
  <c r="R1131" i="43"/>
  <c r="R1130" i="43"/>
  <c r="R1129" i="43"/>
  <c r="R1128" i="43"/>
  <c r="R1127" i="43"/>
  <c r="R1126" i="43"/>
  <c r="R1125" i="43"/>
  <c r="R1124" i="43"/>
  <c r="R1123" i="43"/>
  <c r="R1122" i="43"/>
  <c r="R1121" i="43"/>
  <c r="R1120" i="43"/>
  <c r="R1119" i="43"/>
  <c r="R1118" i="43"/>
  <c r="R1117" i="43"/>
  <c r="R1116" i="43"/>
  <c r="R1115" i="43"/>
  <c r="R1114" i="43"/>
  <c r="R1113" i="43"/>
  <c r="R1112" i="43"/>
  <c r="R1111" i="43"/>
  <c r="R1110" i="43"/>
  <c r="R1109" i="43"/>
  <c r="R1108" i="43"/>
  <c r="R1107" i="43"/>
  <c r="R1106" i="43"/>
  <c r="R1105" i="43"/>
  <c r="R1104" i="43"/>
  <c r="R1103" i="43"/>
  <c r="R1102" i="43"/>
  <c r="R1101" i="43"/>
  <c r="R1100" i="43"/>
  <c r="R1099" i="43"/>
  <c r="R1098" i="43"/>
  <c r="R1097" i="43"/>
  <c r="R1096" i="43"/>
  <c r="R1095" i="43"/>
  <c r="R1094" i="43"/>
  <c r="R1093" i="43"/>
  <c r="R1092" i="43"/>
  <c r="R1091" i="43"/>
  <c r="R1090" i="43"/>
  <c r="R1089" i="43"/>
  <c r="R1088" i="43"/>
  <c r="R1087" i="43"/>
  <c r="R1086" i="43"/>
  <c r="R1085" i="43"/>
  <c r="R1084" i="43"/>
  <c r="R1083" i="43"/>
  <c r="R1082" i="43"/>
  <c r="R1081" i="43"/>
  <c r="R1080" i="43"/>
  <c r="R1079" i="43"/>
  <c r="R1078" i="43"/>
  <c r="R1077" i="43"/>
  <c r="R1076" i="43"/>
  <c r="R1075" i="43"/>
  <c r="R1074" i="43"/>
  <c r="R1073" i="43"/>
  <c r="R1072" i="43"/>
  <c r="R1071" i="43"/>
  <c r="R1070" i="43"/>
  <c r="R1069" i="43"/>
  <c r="R1068" i="43"/>
  <c r="R1067" i="43"/>
  <c r="R1066" i="43"/>
  <c r="R1065" i="43"/>
  <c r="R1064" i="43"/>
  <c r="R1063" i="43"/>
  <c r="R1062" i="43"/>
  <c r="R1061" i="43"/>
  <c r="R1060" i="43"/>
  <c r="R1059" i="43"/>
  <c r="R1058" i="43"/>
  <c r="R1057" i="43"/>
  <c r="R1056" i="43"/>
  <c r="R1055" i="43"/>
  <c r="R1054" i="43"/>
  <c r="R1053" i="43"/>
  <c r="R1052" i="43"/>
  <c r="R1051" i="43"/>
  <c r="R1050" i="43"/>
  <c r="R1049" i="43"/>
  <c r="R1048" i="43"/>
  <c r="R1047" i="43"/>
  <c r="R1046" i="43"/>
  <c r="R1045" i="43"/>
  <c r="R1044" i="43"/>
  <c r="R1043" i="43"/>
  <c r="R1042" i="43"/>
  <c r="R1041" i="43"/>
  <c r="R1040" i="43"/>
  <c r="R1039" i="43"/>
  <c r="R1038" i="43"/>
  <c r="R1037" i="43"/>
  <c r="R1036" i="43"/>
  <c r="R1035" i="43"/>
  <c r="R1034" i="43"/>
  <c r="R1033" i="43"/>
  <c r="R1032" i="43"/>
  <c r="R1031" i="43"/>
  <c r="R1030" i="43"/>
  <c r="R1029" i="43"/>
  <c r="R1028" i="43"/>
  <c r="R1027" i="43"/>
  <c r="R1026" i="43"/>
  <c r="R1025" i="43"/>
  <c r="R1024" i="43"/>
  <c r="R1023" i="43"/>
  <c r="R1022" i="43"/>
  <c r="R1021" i="43"/>
  <c r="R1020" i="43"/>
  <c r="R1019" i="43"/>
  <c r="R1018" i="43"/>
  <c r="R1017" i="43"/>
  <c r="R1016" i="43"/>
  <c r="R1015" i="43"/>
  <c r="R1014" i="43"/>
  <c r="R1013" i="43"/>
  <c r="R1012" i="43"/>
  <c r="R1011" i="43"/>
  <c r="R1010" i="43"/>
  <c r="R1009" i="43"/>
  <c r="R1008" i="43"/>
  <c r="R1007" i="43"/>
  <c r="R1006" i="43"/>
  <c r="R1005" i="43"/>
  <c r="R1004" i="43"/>
  <c r="R1003" i="43"/>
  <c r="R1002" i="43"/>
  <c r="R1001" i="43"/>
  <c r="R1000" i="43"/>
  <c r="R999" i="43"/>
  <c r="R998" i="43"/>
  <c r="R997" i="43"/>
  <c r="R996" i="43"/>
  <c r="R995" i="43"/>
  <c r="R994" i="43"/>
  <c r="R993" i="43"/>
  <c r="R992" i="43"/>
  <c r="R991" i="43"/>
  <c r="R990" i="43"/>
  <c r="R989" i="43"/>
  <c r="R988" i="43"/>
  <c r="R987" i="43"/>
  <c r="R986" i="43"/>
  <c r="R985" i="43"/>
  <c r="R984" i="43"/>
  <c r="R983" i="43"/>
  <c r="R982" i="43"/>
  <c r="R981" i="43"/>
  <c r="R980" i="43"/>
  <c r="R979" i="43"/>
  <c r="R978" i="43"/>
  <c r="R977" i="43"/>
  <c r="R976" i="43"/>
  <c r="R975" i="43"/>
  <c r="R974" i="43"/>
  <c r="R973" i="43"/>
  <c r="R972" i="43"/>
  <c r="R971" i="43"/>
  <c r="R970" i="43"/>
  <c r="R969" i="43"/>
  <c r="R968" i="43"/>
  <c r="R967" i="43"/>
  <c r="R966" i="43"/>
  <c r="R965" i="43"/>
  <c r="R964" i="43"/>
  <c r="R963" i="43"/>
  <c r="R962" i="43"/>
  <c r="R961" i="43"/>
  <c r="R960" i="43"/>
  <c r="R959" i="43"/>
  <c r="R958" i="43"/>
  <c r="R957" i="43"/>
  <c r="R956" i="43"/>
  <c r="R955" i="43"/>
  <c r="R954" i="43"/>
  <c r="R953" i="43"/>
  <c r="R952" i="43"/>
  <c r="R951" i="43"/>
  <c r="R950" i="43"/>
  <c r="R949" i="43"/>
  <c r="R948" i="43"/>
  <c r="R947" i="43"/>
  <c r="R946" i="43"/>
  <c r="R945" i="43"/>
  <c r="R944" i="43"/>
  <c r="R943" i="43"/>
  <c r="R942" i="43"/>
  <c r="R941" i="43"/>
  <c r="R940" i="43"/>
  <c r="R939" i="43"/>
  <c r="R938" i="43"/>
  <c r="R937" i="43"/>
  <c r="R936" i="43"/>
  <c r="R935" i="43"/>
  <c r="R934" i="43"/>
  <c r="R933" i="43"/>
  <c r="R932" i="43"/>
  <c r="R931" i="43"/>
  <c r="R930" i="43"/>
  <c r="R929" i="43"/>
  <c r="R928" i="43"/>
  <c r="R927" i="43"/>
  <c r="R926" i="43"/>
  <c r="R925" i="43"/>
  <c r="R924" i="43"/>
  <c r="R923" i="43"/>
  <c r="R922" i="43"/>
  <c r="R921" i="43"/>
  <c r="R920" i="43"/>
  <c r="R919" i="43"/>
  <c r="R918" i="43"/>
  <c r="R917" i="43"/>
  <c r="R916" i="43"/>
  <c r="R915" i="43"/>
  <c r="R914" i="43"/>
  <c r="R913" i="43"/>
  <c r="R912" i="43"/>
  <c r="R911" i="43"/>
  <c r="R910" i="43"/>
  <c r="R909" i="43"/>
  <c r="R908" i="43"/>
  <c r="R907" i="43"/>
  <c r="R906" i="43"/>
  <c r="R905" i="43"/>
  <c r="R904" i="43"/>
  <c r="R903" i="43"/>
  <c r="R902" i="43"/>
  <c r="R901" i="43"/>
  <c r="R900" i="43"/>
  <c r="R899" i="43"/>
  <c r="R898" i="43"/>
  <c r="R897" i="43"/>
  <c r="R896" i="43"/>
  <c r="R895" i="43"/>
  <c r="R894" i="43"/>
  <c r="R893" i="43"/>
  <c r="R892" i="43"/>
  <c r="R891" i="43"/>
  <c r="R890" i="43"/>
  <c r="R889" i="43"/>
  <c r="R888" i="43"/>
  <c r="R887" i="43"/>
  <c r="R886" i="43"/>
  <c r="R885" i="43"/>
  <c r="R884" i="43"/>
  <c r="R883" i="43"/>
  <c r="R882" i="43"/>
  <c r="R881" i="43"/>
  <c r="R880" i="43"/>
  <c r="R879" i="43"/>
  <c r="R878" i="43"/>
  <c r="R877" i="43"/>
  <c r="R876" i="43"/>
  <c r="R875" i="43"/>
  <c r="R874" i="43"/>
  <c r="R873" i="43"/>
  <c r="R872" i="43"/>
  <c r="R871" i="43"/>
  <c r="R870" i="43"/>
  <c r="R869" i="43"/>
  <c r="R868" i="43"/>
  <c r="R867" i="43"/>
  <c r="R866" i="43"/>
  <c r="R865" i="43"/>
  <c r="R864" i="43"/>
  <c r="R863" i="43"/>
  <c r="R862" i="43"/>
  <c r="R861" i="43"/>
  <c r="R860" i="43"/>
  <c r="R859" i="43"/>
  <c r="R858" i="43"/>
  <c r="R857" i="43"/>
  <c r="R856" i="43"/>
  <c r="R855" i="43"/>
  <c r="R854" i="43"/>
  <c r="R853" i="43"/>
  <c r="R852" i="43"/>
  <c r="R851" i="43"/>
  <c r="R850" i="43"/>
  <c r="R849" i="43"/>
  <c r="R848" i="43"/>
  <c r="R847" i="43"/>
  <c r="R846" i="43"/>
  <c r="R845" i="43"/>
  <c r="R844" i="43"/>
  <c r="R843" i="43"/>
  <c r="R842" i="43"/>
  <c r="R841" i="43"/>
  <c r="R840" i="43"/>
  <c r="R839" i="43"/>
  <c r="R838" i="43"/>
  <c r="R837" i="43"/>
  <c r="R836" i="43"/>
  <c r="R835" i="43"/>
  <c r="R834" i="43"/>
  <c r="R833" i="43"/>
  <c r="R832" i="43"/>
  <c r="R831" i="43"/>
  <c r="R830" i="43"/>
  <c r="R829" i="43"/>
  <c r="R828" i="43"/>
  <c r="R827" i="43"/>
  <c r="R826" i="43"/>
  <c r="R825" i="43"/>
  <c r="R824" i="43"/>
  <c r="R823" i="43"/>
  <c r="R822" i="43"/>
  <c r="R821" i="43"/>
  <c r="R820" i="43"/>
  <c r="R819" i="43"/>
  <c r="R818" i="43"/>
  <c r="R817" i="43"/>
  <c r="R816" i="43"/>
  <c r="R815" i="43"/>
  <c r="R814" i="43"/>
  <c r="R813" i="43"/>
  <c r="R812" i="43"/>
  <c r="R811" i="43"/>
  <c r="R810" i="43"/>
  <c r="R809" i="43"/>
  <c r="R808" i="43"/>
  <c r="R807" i="43"/>
  <c r="R806" i="43"/>
  <c r="R805" i="43"/>
  <c r="R804" i="43"/>
  <c r="R803" i="43"/>
  <c r="R802" i="43"/>
  <c r="R801" i="43"/>
  <c r="R800" i="43"/>
  <c r="R799" i="43"/>
  <c r="R798" i="43"/>
  <c r="R797" i="43"/>
  <c r="R796" i="43"/>
  <c r="R795" i="43"/>
  <c r="R794" i="43"/>
  <c r="R793" i="43"/>
  <c r="R792" i="43"/>
  <c r="R791" i="43"/>
  <c r="R790" i="43"/>
  <c r="R789" i="43"/>
  <c r="R788" i="43"/>
  <c r="R787" i="43"/>
  <c r="R786" i="43"/>
  <c r="R785" i="43"/>
  <c r="R784" i="43"/>
  <c r="R783" i="43"/>
  <c r="R782" i="43"/>
  <c r="R781" i="43"/>
  <c r="R780" i="43"/>
  <c r="R779" i="43"/>
  <c r="R778" i="43"/>
  <c r="R777" i="43"/>
  <c r="R776" i="43"/>
  <c r="R775" i="43"/>
  <c r="R774" i="43"/>
  <c r="R773" i="43"/>
  <c r="R772" i="43"/>
  <c r="R771" i="43"/>
  <c r="R770" i="43"/>
  <c r="R769" i="43"/>
  <c r="R768" i="43"/>
  <c r="R767" i="43"/>
  <c r="R766" i="43"/>
  <c r="R765" i="43"/>
  <c r="R764" i="43"/>
  <c r="R763" i="43"/>
  <c r="R762" i="43"/>
  <c r="R761" i="43"/>
  <c r="R760" i="43"/>
  <c r="R759" i="43"/>
  <c r="R758" i="43"/>
  <c r="R757" i="43"/>
  <c r="R756" i="43"/>
  <c r="R755" i="43"/>
  <c r="R754" i="43"/>
  <c r="R753" i="43"/>
  <c r="R752" i="43"/>
  <c r="R751" i="43"/>
  <c r="R750" i="43"/>
  <c r="R749" i="43"/>
  <c r="R748" i="43"/>
  <c r="R747" i="43"/>
  <c r="R746" i="43"/>
  <c r="R745" i="43"/>
  <c r="R744" i="43"/>
  <c r="R743" i="43"/>
  <c r="R742" i="43"/>
  <c r="R741" i="43"/>
  <c r="R740" i="43"/>
  <c r="R739" i="43"/>
  <c r="R738" i="43"/>
  <c r="R737" i="43"/>
  <c r="R736" i="43"/>
  <c r="R735" i="43"/>
  <c r="R734" i="43"/>
  <c r="R733" i="43"/>
  <c r="R732" i="43"/>
  <c r="R731" i="43"/>
  <c r="R730" i="43"/>
  <c r="R729" i="43"/>
  <c r="R728" i="43"/>
  <c r="R727" i="43"/>
  <c r="R726" i="43"/>
  <c r="R725" i="43"/>
  <c r="R724" i="43"/>
  <c r="R723" i="43"/>
  <c r="R722" i="43"/>
  <c r="R721" i="43"/>
  <c r="R720" i="43"/>
  <c r="R719" i="43"/>
  <c r="R718" i="43"/>
  <c r="R717" i="43"/>
  <c r="R716" i="43"/>
  <c r="R715" i="43"/>
  <c r="R714" i="43"/>
  <c r="R713" i="43"/>
  <c r="R712" i="43"/>
  <c r="R711" i="43"/>
  <c r="R710" i="43"/>
  <c r="R709" i="43"/>
  <c r="R708" i="43"/>
  <c r="R707" i="43"/>
  <c r="R706" i="43"/>
  <c r="R705" i="43"/>
  <c r="R704" i="43"/>
  <c r="R703" i="43"/>
  <c r="R702" i="43"/>
  <c r="R701" i="43"/>
  <c r="R700" i="43"/>
  <c r="R699" i="43"/>
  <c r="R698" i="43"/>
  <c r="R697" i="43"/>
  <c r="R696" i="43"/>
  <c r="R695" i="43"/>
  <c r="R694" i="43"/>
  <c r="R693" i="43"/>
  <c r="R692" i="43"/>
  <c r="R691" i="43"/>
  <c r="R690" i="43"/>
  <c r="R689" i="43"/>
  <c r="R688" i="43"/>
  <c r="R687" i="43"/>
  <c r="R686" i="43"/>
  <c r="R685" i="43"/>
  <c r="R684" i="43"/>
  <c r="R683" i="43"/>
  <c r="R682" i="43"/>
  <c r="R681" i="43"/>
  <c r="R680" i="43"/>
  <c r="R679" i="43"/>
  <c r="R678" i="43"/>
  <c r="R677" i="43"/>
  <c r="R676" i="43"/>
  <c r="R675" i="43"/>
  <c r="R674" i="43"/>
  <c r="R673" i="43"/>
  <c r="R672" i="43"/>
  <c r="R671" i="43"/>
  <c r="R670" i="43"/>
  <c r="R669" i="43"/>
  <c r="R668" i="43"/>
  <c r="R667" i="43"/>
  <c r="R666" i="43"/>
  <c r="R665" i="43"/>
  <c r="R664" i="43"/>
  <c r="R663" i="43"/>
  <c r="R662" i="43"/>
  <c r="R661" i="43"/>
  <c r="R660" i="43"/>
  <c r="R659" i="43"/>
  <c r="R658" i="43"/>
  <c r="R657" i="43"/>
  <c r="R656" i="43"/>
  <c r="R655" i="43"/>
  <c r="R654" i="43"/>
  <c r="R653" i="43"/>
  <c r="R652" i="43"/>
  <c r="R651" i="43"/>
  <c r="R650" i="43"/>
  <c r="R649" i="43"/>
  <c r="R648" i="43"/>
  <c r="R647" i="43"/>
  <c r="R646" i="43"/>
  <c r="R645" i="43"/>
  <c r="R644" i="43"/>
  <c r="R643" i="43"/>
  <c r="R642" i="43"/>
  <c r="R641" i="43"/>
  <c r="R640" i="43"/>
  <c r="R639" i="43"/>
  <c r="R638" i="43"/>
  <c r="R637" i="43"/>
  <c r="R636" i="43"/>
  <c r="R635" i="43"/>
  <c r="R634" i="43"/>
  <c r="R633" i="43"/>
  <c r="R632" i="43"/>
  <c r="R631" i="43"/>
  <c r="R630" i="43"/>
  <c r="R629" i="43"/>
  <c r="R628" i="43"/>
  <c r="R627" i="43"/>
  <c r="R626" i="43"/>
  <c r="R625" i="43"/>
  <c r="R624" i="43"/>
  <c r="R623" i="43"/>
  <c r="R622" i="43"/>
  <c r="R621" i="43"/>
  <c r="R620" i="43"/>
  <c r="R619" i="43"/>
  <c r="R618" i="43"/>
  <c r="R617" i="43"/>
  <c r="R616" i="43"/>
  <c r="R615" i="43"/>
  <c r="R614" i="43"/>
  <c r="R613" i="43"/>
  <c r="R612" i="43"/>
  <c r="R611" i="43"/>
  <c r="R610" i="43"/>
  <c r="R609" i="43"/>
  <c r="R608" i="43"/>
  <c r="R607" i="43"/>
  <c r="R606" i="43"/>
  <c r="R605" i="43"/>
  <c r="R604" i="43"/>
  <c r="R603" i="43"/>
  <c r="R602" i="43"/>
  <c r="R601" i="43"/>
  <c r="R600" i="43"/>
  <c r="R599" i="43"/>
  <c r="R598" i="43"/>
  <c r="R597" i="43"/>
  <c r="R596" i="43"/>
  <c r="R595" i="43"/>
  <c r="R594" i="43"/>
  <c r="R593" i="43"/>
  <c r="R592" i="43"/>
  <c r="R591" i="43"/>
  <c r="R590" i="43"/>
  <c r="R589" i="43"/>
  <c r="R588" i="43"/>
  <c r="R587" i="43"/>
  <c r="R586" i="43"/>
  <c r="R585" i="43"/>
  <c r="R584" i="43"/>
  <c r="R583" i="43"/>
  <c r="R582" i="43"/>
  <c r="R581" i="43"/>
  <c r="R580" i="43"/>
  <c r="R579" i="43"/>
  <c r="R578" i="43"/>
  <c r="R577" i="43"/>
  <c r="R576" i="43"/>
  <c r="R575" i="43"/>
  <c r="R574" i="43"/>
  <c r="R573" i="43"/>
  <c r="R572" i="43"/>
  <c r="R571" i="43"/>
  <c r="R570" i="43"/>
  <c r="R569" i="43"/>
  <c r="R568" i="43"/>
  <c r="R567" i="43"/>
  <c r="R566" i="43"/>
  <c r="R565" i="43"/>
  <c r="R564" i="43"/>
  <c r="R563" i="43"/>
  <c r="R562" i="43"/>
  <c r="R561" i="43"/>
  <c r="R560" i="43"/>
  <c r="R559" i="43"/>
  <c r="R558" i="43"/>
  <c r="R557" i="43"/>
  <c r="R556" i="43"/>
  <c r="R555" i="43"/>
  <c r="R554" i="43"/>
  <c r="R553" i="43"/>
  <c r="R552" i="43"/>
  <c r="R551" i="43"/>
  <c r="R550" i="43"/>
  <c r="R549" i="43"/>
  <c r="R548" i="43"/>
  <c r="R547" i="43"/>
  <c r="R546" i="43"/>
  <c r="R545" i="43"/>
  <c r="R544" i="43"/>
  <c r="R543" i="43"/>
  <c r="R542" i="43"/>
  <c r="R541" i="43"/>
  <c r="R540" i="43"/>
  <c r="R539" i="43"/>
  <c r="R538" i="43"/>
  <c r="R537" i="43"/>
  <c r="R536" i="43"/>
  <c r="R535" i="43"/>
  <c r="R534" i="43"/>
  <c r="R533" i="43"/>
  <c r="R532" i="43"/>
  <c r="R531" i="43"/>
  <c r="R530" i="43"/>
  <c r="R529" i="43"/>
  <c r="R528" i="43"/>
  <c r="R527" i="43"/>
  <c r="R526" i="43"/>
  <c r="R525" i="43"/>
  <c r="R524" i="43"/>
  <c r="R523" i="43"/>
  <c r="R522" i="43"/>
  <c r="R521" i="43"/>
  <c r="R520" i="43"/>
  <c r="R519" i="43"/>
  <c r="R518" i="43"/>
  <c r="R517" i="43"/>
  <c r="R516" i="43"/>
  <c r="R515" i="43"/>
  <c r="R514" i="43"/>
  <c r="R513" i="43"/>
  <c r="R512" i="43"/>
  <c r="R511" i="43"/>
  <c r="R510" i="43"/>
  <c r="R509" i="43"/>
  <c r="R508" i="43"/>
  <c r="R507" i="43"/>
  <c r="R506" i="43"/>
  <c r="R505" i="43"/>
  <c r="R504" i="43"/>
  <c r="R503" i="43"/>
  <c r="R502" i="43"/>
  <c r="R501" i="43"/>
  <c r="R500" i="43"/>
  <c r="R499" i="43"/>
  <c r="R498" i="43"/>
  <c r="R497" i="43"/>
  <c r="R496" i="43"/>
  <c r="R495" i="43"/>
  <c r="R494" i="43"/>
  <c r="R493" i="43"/>
  <c r="R492" i="43"/>
  <c r="R491" i="43"/>
  <c r="R490" i="43"/>
  <c r="R489" i="43"/>
  <c r="R488" i="43"/>
  <c r="R487" i="43"/>
  <c r="R486" i="43"/>
  <c r="R485" i="43"/>
  <c r="R484" i="43"/>
  <c r="R483" i="43"/>
  <c r="R482" i="43"/>
  <c r="R481" i="43"/>
  <c r="R480" i="43"/>
  <c r="R479" i="43"/>
  <c r="R478" i="43"/>
  <c r="R477" i="43"/>
  <c r="R476" i="43"/>
  <c r="R475" i="43"/>
  <c r="R474" i="43"/>
  <c r="R473" i="43"/>
  <c r="R472" i="43"/>
  <c r="R471" i="43"/>
  <c r="R470" i="43"/>
  <c r="R469" i="43"/>
  <c r="R468" i="43"/>
  <c r="R467" i="43"/>
  <c r="R466" i="43"/>
  <c r="R465" i="43"/>
  <c r="R464" i="43"/>
  <c r="R463" i="43"/>
  <c r="R462" i="43"/>
  <c r="R461" i="43"/>
  <c r="R460" i="43"/>
  <c r="R459" i="43"/>
  <c r="R458" i="43"/>
  <c r="R457" i="43"/>
  <c r="R456" i="43"/>
  <c r="R455" i="43"/>
  <c r="R454" i="43"/>
  <c r="R453" i="43"/>
  <c r="R452" i="43"/>
  <c r="Q3000" i="43"/>
  <c r="Q2999" i="43"/>
  <c r="Q2998" i="43"/>
  <c r="Q2997" i="43"/>
  <c r="Q2996" i="43"/>
  <c r="Q2995" i="43"/>
  <c r="Q2994" i="43"/>
  <c r="Q2993" i="43"/>
  <c r="Q2992" i="43"/>
  <c r="Q2991" i="43"/>
  <c r="Q2990" i="43"/>
  <c r="Q2989" i="43"/>
  <c r="Q2988" i="43"/>
  <c r="Q2987" i="43"/>
  <c r="Q2986" i="43"/>
  <c r="Q2985" i="43"/>
  <c r="Q2984" i="43"/>
  <c r="Q2983" i="43"/>
  <c r="Q2982" i="43"/>
  <c r="Q2981" i="43"/>
  <c r="Q2980" i="43"/>
  <c r="Q2979" i="43"/>
  <c r="Q2978" i="43"/>
  <c r="Q2977" i="43"/>
  <c r="Q2976" i="43"/>
  <c r="Q2975" i="43"/>
  <c r="Q2974" i="43"/>
  <c r="Q2973" i="43"/>
  <c r="Q2972" i="43"/>
  <c r="Q2971" i="43"/>
  <c r="Q2970" i="43"/>
  <c r="Q2969" i="43"/>
  <c r="Q2968" i="43"/>
  <c r="Q2967" i="43"/>
  <c r="Q2966" i="43"/>
  <c r="Q2965" i="43"/>
  <c r="Q2964" i="43"/>
  <c r="Q2963" i="43"/>
  <c r="Q2962" i="43"/>
  <c r="Q2961" i="43"/>
  <c r="Q2960" i="43"/>
  <c r="Q2959" i="43"/>
  <c r="Q2958" i="43"/>
  <c r="Q2957" i="43"/>
  <c r="Q2956" i="43"/>
  <c r="Q2955" i="43"/>
  <c r="Q2954" i="43"/>
  <c r="Q2953" i="43"/>
  <c r="Q2952" i="43"/>
  <c r="Q2951" i="43"/>
  <c r="Q2950" i="43"/>
  <c r="Q2949" i="43"/>
  <c r="Q2948" i="43"/>
  <c r="Q2947" i="43"/>
  <c r="Q2946" i="43"/>
  <c r="Q2945" i="43"/>
  <c r="Q2944" i="43"/>
  <c r="Q2943" i="43"/>
  <c r="Q2942" i="43"/>
  <c r="Q2941" i="43"/>
  <c r="Q2940" i="43"/>
  <c r="Q2939" i="43"/>
  <c r="Q2938" i="43"/>
  <c r="Q2937" i="43"/>
  <c r="Q2936" i="43"/>
  <c r="Q2935" i="43"/>
  <c r="Q2934" i="43"/>
  <c r="Q2933" i="43"/>
  <c r="Q2932" i="43"/>
  <c r="Q2931" i="43"/>
  <c r="Q2930" i="43"/>
  <c r="Q2929" i="43"/>
  <c r="Q2928" i="43"/>
  <c r="Q2927" i="43"/>
  <c r="Q2926" i="43"/>
  <c r="Q2925" i="43"/>
  <c r="Q2924" i="43"/>
  <c r="Q2923" i="43"/>
  <c r="Q2922" i="43"/>
  <c r="Q2921" i="43"/>
  <c r="Q2920" i="43"/>
  <c r="Q2919" i="43"/>
  <c r="Q2918" i="43"/>
  <c r="Q2917" i="43"/>
  <c r="Q2916" i="43"/>
  <c r="Q2915" i="43"/>
  <c r="Q2914" i="43"/>
  <c r="Q2913" i="43"/>
  <c r="Q2912" i="43"/>
  <c r="Q2911" i="43"/>
  <c r="Q2910" i="43"/>
  <c r="Q2909" i="43"/>
  <c r="Q2908" i="43"/>
  <c r="Q2907" i="43"/>
  <c r="Q2906" i="43"/>
  <c r="Q2905" i="43"/>
  <c r="Q2904" i="43"/>
  <c r="Q2903" i="43"/>
  <c r="Q2902" i="43"/>
  <c r="Q2901" i="43"/>
  <c r="Q2900" i="43"/>
  <c r="Q2899" i="43"/>
  <c r="Q2898" i="43"/>
  <c r="Q2897" i="43"/>
  <c r="Q2896" i="43"/>
  <c r="Q2895" i="43"/>
  <c r="Q2894" i="43"/>
  <c r="Q2893" i="43"/>
  <c r="Q2892" i="43"/>
  <c r="Q2891" i="43"/>
  <c r="Q2890" i="43"/>
  <c r="Q2889" i="43"/>
  <c r="Q2888" i="43"/>
  <c r="Q2887" i="43"/>
  <c r="Q2886" i="43"/>
  <c r="Q2885" i="43"/>
  <c r="Q2884" i="43"/>
  <c r="Q2883" i="43"/>
  <c r="Q2882" i="43"/>
  <c r="Q2881" i="43"/>
  <c r="Q2880" i="43"/>
  <c r="Q2879" i="43"/>
  <c r="Q2878" i="43"/>
  <c r="Q2877" i="43"/>
  <c r="Q2876" i="43"/>
  <c r="Q2875" i="43"/>
  <c r="Q2874" i="43"/>
  <c r="Q2873" i="43"/>
  <c r="Q2872" i="43"/>
  <c r="Q2871" i="43"/>
  <c r="Q2870" i="43"/>
  <c r="Q2869" i="43"/>
  <c r="Q2868" i="43"/>
  <c r="Q2867" i="43"/>
  <c r="Q2866" i="43"/>
  <c r="Q2865" i="43"/>
  <c r="Q2864" i="43"/>
  <c r="Q2863" i="43"/>
  <c r="Q2862" i="43"/>
  <c r="Q2861" i="43"/>
  <c r="Q2860" i="43"/>
  <c r="Q2859" i="43"/>
  <c r="Q2858" i="43"/>
  <c r="Q2857" i="43"/>
  <c r="Q2856" i="43"/>
  <c r="Q2855" i="43"/>
  <c r="Q2854" i="43"/>
  <c r="Q2853" i="43"/>
  <c r="Q2852" i="43"/>
  <c r="Q2851" i="43"/>
  <c r="Q2850" i="43"/>
  <c r="Q2849" i="43"/>
  <c r="Q2848" i="43"/>
  <c r="Q2847" i="43"/>
  <c r="Q2846" i="43"/>
  <c r="Q2845" i="43"/>
  <c r="Q2844" i="43"/>
  <c r="Q2843" i="43"/>
  <c r="Q2842" i="43"/>
  <c r="Q2841" i="43"/>
  <c r="Q2840" i="43"/>
  <c r="Q2839" i="43"/>
  <c r="Q2838" i="43"/>
  <c r="Q2837" i="43"/>
  <c r="Q2836" i="43"/>
  <c r="Q2835" i="43"/>
  <c r="Q2834" i="43"/>
  <c r="Q2833" i="43"/>
  <c r="Q2832" i="43"/>
  <c r="Q2831" i="43"/>
  <c r="Q2830" i="43"/>
  <c r="Q2829" i="43"/>
  <c r="Q2828" i="43"/>
  <c r="Q2827" i="43"/>
  <c r="Q2826" i="43"/>
  <c r="Q2825" i="43"/>
  <c r="Q2824" i="43"/>
  <c r="Q2823" i="43"/>
  <c r="Q2822" i="43"/>
  <c r="Q2821" i="43"/>
  <c r="Q2820" i="43"/>
  <c r="Q2819" i="43"/>
  <c r="Q2818" i="43"/>
  <c r="Q2817" i="43"/>
  <c r="Q2816" i="43"/>
  <c r="Q2815" i="43"/>
  <c r="Q2814" i="43"/>
  <c r="Q2813" i="43"/>
  <c r="Q2812" i="43"/>
  <c r="Q2811" i="43"/>
  <c r="Q2810" i="43"/>
  <c r="Q2809" i="43"/>
  <c r="Q2808" i="43"/>
  <c r="Q2807" i="43"/>
  <c r="Q2806" i="43"/>
  <c r="Q2805" i="43"/>
  <c r="Q2804" i="43"/>
  <c r="Q2803" i="43"/>
  <c r="Q2802" i="43"/>
  <c r="Q2801" i="43"/>
  <c r="Q2800" i="43"/>
  <c r="Q2799" i="43"/>
  <c r="Q2798" i="43"/>
  <c r="Q2797" i="43"/>
  <c r="Q2796" i="43"/>
  <c r="Q2795" i="43"/>
  <c r="Q2794" i="43"/>
  <c r="Q2793" i="43"/>
  <c r="Q2792" i="43"/>
  <c r="Q2791" i="43"/>
  <c r="Q2790" i="43"/>
  <c r="Q2789" i="43"/>
  <c r="Q2788" i="43"/>
  <c r="Q2787" i="43"/>
  <c r="Q2786" i="43"/>
  <c r="Q2785" i="43"/>
  <c r="Q2784" i="43"/>
  <c r="Q2783" i="43"/>
  <c r="Q2782" i="43"/>
  <c r="Q2781" i="43"/>
  <c r="Q2780" i="43"/>
  <c r="Q2779" i="43"/>
  <c r="Q2778" i="43"/>
  <c r="Q2777" i="43"/>
  <c r="Q2776" i="43"/>
  <c r="Q2775" i="43"/>
  <c r="Q2774" i="43"/>
  <c r="Q2773" i="43"/>
  <c r="Q2772" i="43"/>
  <c r="Q2771" i="43"/>
  <c r="Q2770" i="43"/>
  <c r="Q2769" i="43"/>
  <c r="Q2768" i="43"/>
  <c r="Q2767" i="43"/>
  <c r="Q2766" i="43"/>
  <c r="Q2765" i="43"/>
  <c r="Q2764" i="43"/>
  <c r="Q2763" i="43"/>
  <c r="Q2762" i="43"/>
  <c r="Q2761" i="43"/>
  <c r="Q2760" i="43"/>
  <c r="Q2759" i="43"/>
  <c r="Q2758" i="43"/>
  <c r="Q2757" i="43"/>
  <c r="Q2756" i="43"/>
  <c r="Q2755" i="43"/>
  <c r="Q2754" i="43"/>
  <c r="Q2753" i="43"/>
  <c r="Q2752" i="43"/>
  <c r="Q2751" i="43"/>
  <c r="Q2750" i="43"/>
  <c r="Q2749" i="43"/>
  <c r="Q2748" i="43"/>
  <c r="Q2747" i="43"/>
  <c r="Q2746" i="43"/>
  <c r="Q2745" i="43"/>
  <c r="Q2744" i="43"/>
  <c r="Q2743" i="43"/>
  <c r="Q2742" i="43"/>
  <c r="Q2741" i="43"/>
  <c r="Q2740" i="43"/>
  <c r="Q2739" i="43"/>
  <c r="Q2738" i="43"/>
  <c r="Q2737" i="43"/>
  <c r="Q2736" i="43"/>
  <c r="Q2735" i="43"/>
  <c r="Q2734" i="43"/>
  <c r="Q2733" i="43"/>
  <c r="Q2732" i="43"/>
  <c r="Q2731" i="43"/>
  <c r="Q2730" i="43"/>
  <c r="Q2729" i="43"/>
  <c r="Q2728" i="43"/>
  <c r="Q2727" i="43"/>
  <c r="Q2726" i="43"/>
  <c r="Q2725" i="43"/>
  <c r="Q2724" i="43"/>
  <c r="Q2723" i="43"/>
  <c r="Q2722" i="43"/>
  <c r="Q2721" i="43"/>
  <c r="Q2720" i="43"/>
  <c r="Q2719" i="43"/>
  <c r="Q2718" i="43"/>
  <c r="Q2717" i="43"/>
  <c r="Q2716" i="43"/>
  <c r="Q2715" i="43"/>
  <c r="Q2714" i="43"/>
  <c r="Q2713" i="43"/>
  <c r="Q2712" i="43"/>
  <c r="Q2711" i="43"/>
  <c r="Q2710" i="43"/>
  <c r="Q2709" i="43"/>
  <c r="Q2708" i="43"/>
  <c r="Q2707" i="43"/>
  <c r="Q2706" i="43"/>
  <c r="Q2705" i="43"/>
  <c r="Q2704" i="43"/>
  <c r="Q2703" i="43"/>
  <c r="Q2702" i="43"/>
  <c r="Q2701" i="43"/>
  <c r="Q2700" i="43"/>
  <c r="Q2699" i="43"/>
  <c r="Q2698" i="43"/>
  <c r="Q2697" i="43"/>
  <c r="Q2696" i="43"/>
  <c r="Q2695" i="43"/>
  <c r="Q2694" i="43"/>
  <c r="Q2693" i="43"/>
  <c r="Q2692" i="43"/>
  <c r="Q2691" i="43"/>
  <c r="Q2690" i="43"/>
  <c r="Q2689" i="43"/>
  <c r="Q2688" i="43"/>
  <c r="Q2687" i="43"/>
  <c r="Q2686" i="43"/>
  <c r="Q2685" i="43"/>
  <c r="Q2684" i="43"/>
  <c r="Q2683" i="43"/>
  <c r="Q2682" i="43"/>
  <c r="Q2681" i="43"/>
  <c r="Q2680" i="43"/>
  <c r="Q2679" i="43"/>
  <c r="Q2678" i="43"/>
  <c r="Q2677" i="43"/>
  <c r="Q2676" i="43"/>
  <c r="Q2675" i="43"/>
  <c r="Q2674" i="43"/>
  <c r="Q2673" i="43"/>
  <c r="Q2672" i="43"/>
  <c r="Q2671" i="43"/>
  <c r="Q2670" i="43"/>
  <c r="Q2669" i="43"/>
  <c r="Q2668" i="43"/>
  <c r="Q2667" i="43"/>
  <c r="Q2666" i="43"/>
  <c r="Q2665" i="43"/>
  <c r="Q2664" i="43"/>
  <c r="Q2663" i="43"/>
  <c r="Q2662" i="43"/>
  <c r="Q2661" i="43"/>
  <c r="Q2660" i="43"/>
  <c r="Q2659" i="43"/>
  <c r="Q2658" i="43"/>
  <c r="Q2657" i="43"/>
  <c r="Q2656" i="43"/>
  <c r="Q2655" i="43"/>
  <c r="Q2654" i="43"/>
  <c r="Q2653" i="43"/>
  <c r="Q2652" i="43"/>
  <c r="Q2651" i="43"/>
  <c r="Q2650" i="43"/>
  <c r="Q2649" i="43"/>
  <c r="Q2648" i="43"/>
  <c r="Q2647" i="43"/>
  <c r="Q2646" i="43"/>
  <c r="Q2645" i="43"/>
  <c r="Q2644" i="43"/>
  <c r="Q2643" i="43"/>
  <c r="Q2642" i="43"/>
  <c r="Q2641" i="43"/>
  <c r="Q2640" i="43"/>
  <c r="Q2639" i="43"/>
  <c r="Q2638" i="43"/>
  <c r="Q2637" i="43"/>
  <c r="Q2636" i="43"/>
  <c r="Q2635" i="43"/>
  <c r="Q2634" i="43"/>
  <c r="Q2633" i="43"/>
  <c r="Q2632" i="43"/>
  <c r="Q2631" i="43"/>
  <c r="Q2630" i="43"/>
  <c r="Q2629" i="43"/>
  <c r="Q2628" i="43"/>
  <c r="Q2627" i="43"/>
  <c r="Q2626" i="43"/>
  <c r="Q2625" i="43"/>
  <c r="Q2624" i="43"/>
  <c r="Q2623" i="43"/>
  <c r="Q2622" i="43"/>
  <c r="Q2621" i="43"/>
  <c r="Q2620" i="43"/>
  <c r="Q2619" i="43"/>
  <c r="Q2618" i="43"/>
  <c r="Q2617" i="43"/>
  <c r="Q2616" i="43"/>
  <c r="Q2615" i="43"/>
  <c r="Q2614" i="43"/>
  <c r="Q2613" i="43"/>
  <c r="Q2612" i="43"/>
  <c r="Q2611" i="43"/>
  <c r="Q2610" i="43"/>
  <c r="Q2609" i="43"/>
  <c r="Q2608" i="43"/>
  <c r="Q2607" i="43"/>
  <c r="Q2606" i="43"/>
  <c r="Q2605" i="43"/>
  <c r="Q2604" i="43"/>
  <c r="Q2603" i="43"/>
  <c r="Q2602" i="43"/>
  <c r="Q2601" i="43"/>
  <c r="Q2600" i="43"/>
  <c r="Q2599" i="43"/>
  <c r="Q2598" i="43"/>
  <c r="Q2597" i="43"/>
  <c r="Q2596" i="43"/>
  <c r="Q2595" i="43"/>
  <c r="Q2594" i="43"/>
  <c r="Q2593" i="43"/>
  <c r="Q2592" i="43"/>
  <c r="Q2591" i="43"/>
  <c r="Q2590" i="43"/>
  <c r="Q2589" i="43"/>
  <c r="Q2588" i="43"/>
  <c r="Q2587" i="43"/>
  <c r="Q2586" i="43"/>
  <c r="Q2585" i="43"/>
  <c r="Q2584" i="43"/>
  <c r="Q2583" i="43"/>
  <c r="Q2582" i="43"/>
  <c r="Q2581" i="43"/>
  <c r="Q2580" i="43"/>
  <c r="Q2579" i="43"/>
  <c r="Q2578" i="43"/>
  <c r="Q2577" i="43"/>
  <c r="Q2576" i="43"/>
  <c r="Q2575" i="43"/>
  <c r="Q2574" i="43"/>
  <c r="Q2573" i="43"/>
  <c r="Q2572" i="43"/>
  <c r="Q2571" i="43"/>
  <c r="Q2570" i="43"/>
  <c r="Q2569" i="43"/>
  <c r="Q2568" i="43"/>
  <c r="Q2567" i="43"/>
  <c r="Q2566" i="43"/>
  <c r="Q2565" i="43"/>
  <c r="Q2564" i="43"/>
  <c r="Q2563" i="43"/>
  <c r="Q2562" i="43"/>
  <c r="Q2561" i="43"/>
  <c r="Q2560" i="43"/>
  <c r="Q2559" i="43"/>
  <c r="Q2558" i="43"/>
  <c r="Q2557" i="43"/>
  <c r="Q2556" i="43"/>
  <c r="Q2555" i="43"/>
  <c r="Q2554" i="43"/>
  <c r="Q2553" i="43"/>
  <c r="Q2552" i="43"/>
  <c r="Q2551" i="43"/>
  <c r="Q2550" i="43"/>
  <c r="Q2549" i="43"/>
  <c r="Q2548" i="43"/>
  <c r="Q2547" i="43"/>
  <c r="Q2546" i="43"/>
  <c r="Q2545" i="43"/>
  <c r="Q2544" i="43"/>
  <c r="Q2543" i="43"/>
  <c r="Q2542" i="43"/>
  <c r="Q2541" i="43"/>
  <c r="Q2540" i="43"/>
  <c r="Q2539" i="43"/>
  <c r="Q2538" i="43"/>
  <c r="Q2537" i="43"/>
  <c r="Q2536" i="43"/>
  <c r="Q2535" i="43"/>
  <c r="Q2534" i="43"/>
  <c r="Q2533" i="43"/>
  <c r="Q2532" i="43"/>
  <c r="Q2531" i="43"/>
  <c r="Q2530" i="43"/>
  <c r="Q2529" i="43"/>
  <c r="Q2528" i="43"/>
  <c r="Q2527" i="43"/>
  <c r="Q2526" i="43"/>
  <c r="Q2525" i="43"/>
  <c r="Q2524" i="43"/>
  <c r="Q2523" i="43"/>
  <c r="Q2522" i="43"/>
  <c r="Q2521" i="43"/>
  <c r="Q2520" i="43"/>
  <c r="Q2519" i="43"/>
  <c r="Q2518" i="43"/>
  <c r="Q2517" i="43"/>
  <c r="Q2516" i="43"/>
  <c r="Q2515" i="43"/>
  <c r="Q2514" i="43"/>
  <c r="Q2513" i="43"/>
  <c r="Q2512" i="43"/>
  <c r="Q2511" i="43"/>
  <c r="Q2510" i="43"/>
  <c r="Q2509" i="43"/>
  <c r="Q2508" i="43"/>
  <c r="Q2507" i="43"/>
  <c r="Q2506" i="43"/>
  <c r="Q2505" i="43"/>
  <c r="Q2504" i="43"/>
  <c r="Q2503" i="43"/>
  <c r="Q2502" i="43"/>
  <c r="Q2501" i="43"/>
  <c r="Q2500" i="43"/>
  <c r="Q2499" i="43"/>
  <c r="Q2498" i="43"/>
  <c r="Q2497" i="43"/>
  <c r="Q2496" i="43"/>
  <c r="Q2495" i="43"/>
  <c r="Q2494" i="43"/>
  <c r="Q2493" i="43"/>
  <c r="Q2492" i="43"/>
  <c r="Q2491" i="43"/>
  <c r="Q2490" i="43"/>
  <c r="Q2489" i="43"/>
  <c r="Q2488" i="43"/>
  <c r="Q2487" i="43"/>
  <c r="Q2486" i="43"/>
  <c r="Q2485" i="43"/>
  <c r="Q2484" i="43"/>
  <c r="Q2483" i="43"/>
  <c r="Q2482" i="43"/>
  <c r="Q2481" i="43"/>
  <c r="Q2480" i="43"/>
  <c r="Q2479" i="43"/>
  <c r="Q2478" i="43"/>
  <c r="Q2477" i="43"/>
  <c r="Q2476" i="43"/>
  <c r="Q2475" i="43"/>
  <c r="Q2474" i="43"/>
  <c r="Q2473" i="43"/>
  <c r="Q2472" i="43"/>
  <c r="Q2471" i="43"/>
  <c r="Q2470" i="43"/>
  <c r="Q2469" i="43"/>
  <c r="Q2468" i="43"/>
  <c r="Q2467" i="43"/>
  <c r="Q2466" i="43"/>
  <c r="Q2465" i="43"/>
  <c r="Q2464" i="43"/>
  <c r="Q2463" i="43"/>
  <c r="Q2462" i="43"/>
  <c r="Q2461" i="43"/>
  <c r="Q2460" i="43"/>
  <c r="Q2459" i="43"/>
  <c r="Q2458" i="43"/>
  <c r="Q2457" i="43"/>
  <c r="Q2456" i="43"/>
  <c r="Q2455" i="43"/>
  <c r="Q2454" i="43"/>
  <c r="Q2453" i="43"/>
  <c r="Q2452" i="43"/>
  <c r="Q2451" i="43"/>
  <c r="Q2450" i="43"/>
  <c r="Q2449" i="43"/>
  <c r="Q2448" i="43"/>
  <c r="Q2447" i="43"/>
  <c r="Q2446" i="43"/>
  <c r="Q2445" i="43"/>
  <c r="Q2444" i="43"/>
  <c r="Q2443" i="43"/>
  <c r="Q2442" i="43"/>
  <c r="Q2441" i="43"/>
  <c r="Q2440" i="43"/>
  <c r="Q2439" i="43"/>
  <c r="Q2438" i="43"/>
  <c r="Q2437" i="43"/>
  <c r="Q2436" i="43"/>
  <c r="Q2435" i="43"/>
  <c r="Q2434" i="43"/>
  <c r="Q2433" i="43"/>
  <c r="Q2432" i="43"/>
  <c r="Q2431" i="43"/>
  <c r="Q2430" i="43"/>
  <c r="Q2429" i="43"/>
  <c r="Q2428" i="43"/>
  <c r="Q2427" i="43"/>
  <c r="Q2426" i="43"/>
  <c r="Q2425" i="43"/>
  <c r="Q2424" i="43"/>
  <c r="Q2423" i="43"/>
  <c r="Q2422" i="43"/>
  <c r="Q2421" i="43"/>
  <c r="Q2420" i="43"/>
  <c r="Q2419" i="43"/>
  <c r="Q2418" i="43"/>
  <c r="Q2417" i="43"/>
  <c r="Q2416" i="43"/>
  <c r="Q2415" i="43"/>
  <c r="Q2414" i="43"/>
  <c r="Q2413" i="43"/>
  <c r="Q2412" i="43"/>
  <c r="Q2411" i="43"/>
  <c r="Q2410" i="43"/>
  <c r="Q2409" i="43"/>
  <c r="Q2408" i="43"/>
  <c r="Q2407" i="43"/>
  <c r="Q2406" i="43"/>
  <c r="Q2405" i="43"/>
  <c r="Q2404" i="43"/>
  <c r="Q2403" i="43"/>
  <c r="Q2402" i="43"/>
  <c r="Q2401" i="43"/>
  <c r="Q2400" i="43"/>
  <c r="Q2399" i="43"/>
  <c r="Q2398" i="43"/>
  <c r="Q2397" i="43"/>
  <c r="Q2396" i="43"/>
  <c r="Q2395" i="43"/>
  <c r="Q2394" i="43"/>
  <c r="Q2393" i="43"/>
  <c r="Q2392" i="43"/>
  <c r="Q2391" i="43"/>
  <c r="Q2390" i="43"/>
  <c r="Q2389" i="43"/>
  <c r="Q2388" i="43"/>
  <c r="Q2387" i="43"/>
  <c r="Q2386" i="43"/>
  <c r="Q2385" i="43"/>
  <c r="Q2384" i="43"/>
  <c r="Q2383" i="43"/>
  <c r="Q2382" i="43"/>
  <c r="Q2381" i="43"/>
  <c r="Q2380" i="43"/>
  <c r="Q2379" i="43"/>
  <c r="Q2378" i="43"/>
  <c r="Q2377" i="43"/>
  <c r="Q2376" i="43"/>
  <c r="Q2375" i="43"/>
  <c r="Q2374" i="43"/>
  <c r="Q2373" i="43"/>
  <c r="Q2372" i="43"/>
  <c r="Q2371" i="43"/>
  <c r="Q2370" i="43"/>
  <c r="Q2369" i="43"/>
  <c r="Q2368" i="43"/>
  <c r="Q2367" i="43"/>
  <c r="Q2366" i="43"/>
  <c r="Q2365" i="43"/>
  <c r="Q2364" i="43"/>
  <c r="Q2363" i="43"/>
  <c r="Q2362" i="43"/>
  <c r="Q2361" i="43"/>
  <c r="Q2360" i="43"/>
  <c r="Q2359" i="43"/>
  <c r="Q2358" i="43"/>
  <c r="Q2357" i="43"/>
  <c r="Q2356" i="43"/>
  <c r="Q2355" i="43"/>
  <c r="Q2354" i="43"/>
  <c r="Q2353" i="43"/>
  <c r="Q2352" i="43"/>
  <c r="Q2351" i="43"/>
  <c r="Q2350" i="43"/>
  <c r="Q2349" i="43"/>
  <c r="Q2348" i="43"/>
  <c r="Q2347" i="43"/>
  <c r="Q2346" i="43"/>
  <c r="Q2345" i="43"/>
  <c r="Q2344" i="43"/>
  <c r="Q2343" i="43"/>
  <c r="Q2342" i="43"/>
  <c r="Q2341" i="43"/>
  <c r="Q2340" i="43"/>
  <c r="Q2339" i="43"/>
  <c r="Q2338" i="43"/>
  <c r="Q2337" i="43"/>
  <c r="Q2336" i="43"/>
  <c r="Q2335" i="43"/>
  <c r="Q2334" i="43"/>
  <c r="Q2333" i="43"/>
  <c r="Q2332" i="43"/>
  <c r="Q2331" i="43"/>
  <c r="Q2330" i="43"/>
  <c r="Q2329" i="43"/>
  <c r="Q2328" i="43"/>
  <c r="Q2327" i="43"/>
  <c r="Q2326" i="43"/>
  <c r="Q2325" i="43"/>
  <c r="Q2324" i="43"/>
  <c r="Q2323" i="43"/>
  <c r="Q2322" i="43"/>
  <c r="Q2321" i="43"/>
  <c r="Q2320" i="43"/>
  <c r="Q2319" i="43"/>
  <c r="Q2318" i="43"/>
  <c r="Q2317" i="43"/>
  <c r="Q2316" i="43"/>
  <c r="Q2315" i="43"/>
  <c r="Q2314" i="43"/>
  <c r="Q2313" i="43"/>
  <c r="Q2312" i="43"/>
  <c r="Q2311" i="43"/>
  <c r="Q2310" i="43"/>
  <c r="Q2309" i="43"/>
  <c r="Q2308" i="43"/>
  <c r="Q2307" i="43"/>
  <c r="Q2306" i="43"/>
  <c r="Q2305" i="43"/>
  <c r="Q2304" i="43"/>
  <c r="Q2303" i="43"/>
  <c r="Q2302" i="43"/>
  <c r="Q2301" i="43"/>
  <c r="Q2300" i="43"/>
  <c r="Q2299" i="43"/>
  <c r="Q2298" i="43"/>
  <c r="Q2297" i="43"/>
  <c r="Q2296" i="43"/>
  <c r="Q2295" i="43"/>
  <c r="Q2294" i="43"/>
  <c r="Q2293" i="43"/>
  <c r="Q2292" i="43"/>
  <c r="Q2291" i="43"/>
  <c r="Q2290" i="43"/>
  <c r="Q2289" i="43"/>
  <c r="Q2288" i="43"/>
  <c r="Q2287" i="43"/>
  <c r="Q2286" i="43"/>
  <c r="Q2285" i="43"/>
  <c r="Q2284" i="43"/>
  <c r="Q2283" i="43"/>
  <c r="Q2282" i="43"/>
  <c r="Q2281" i="43"/>
  <c r="Q2280" i="43"/>
  <c r="Q2279" i="43"/>
  <c r="Q2278" i="43"/>
  <c r="Q2277" i="43"/>
  <c r="Q2276" i="43"/>
  <c r="Q2275" i="43"/>
  <c r="Q2274" i="43"/>
  <c r="Q2273" i="43"/>
  <c r="Q2272" i="43"/>
  <c r="Q2271" i="43"/>
  <c r="Q2270" i="43"/>
  <c r="Q2269" i="43"/>
  <c r="Q2268" i="43"/>
  <c r="Q2267" i="43"/>
  <c r="Q2266" i="43"/>
  <c r="Q2265" i="43"/>
  <c r="Q2264" i="43"/>
  <c r="Q2263" i="43"/>
  <c r="Q2262" i="43"/>
  <c r="Q2261" i="43"/>
  <c r="Q2260" i="43"/>
  <c r="Q2259" i="43"/>
  <c r="Q2258" i="43"/>
  <c r="Q2257" i="43"/>
  <c r="Q2256" i="43"/>
  <c r="Q2255" i="43"/>
  <c r="Q2254" i="43"/>
  <c r="Q2253" i="43"/>
  <c r="Q2252" i="43"/>
  <c r="Q2251" i="43"/>
  <c r="Q2250" i="43"/>
  <c r="Q2249" i="43"/>
  <c r="Q2248" i="43"/>
  <c r="Q2247" i="43"/>
  <c r="Q2246" i="43"/>
  <c r="Q2245" i="43"/>
  <c r="Q2244" i="43"/>
  <c r="Q2243" i="43"/>
  <c r="Q2242" i="43"/>
  <c r="Q2241" i="43"/>
  <c r="Q2240" i="43"/>
  <c r="Q2239" i="43"/>
  <c r="Q2238" i="43"/>
  <c r="Q2237" i="43"/>
  <c r="Q2236" i="43"/>
  <c r="Q2235" i="43"/>
  <c r="Q2234" i="43"/>
  <c r="Q2233" i="43"/>
  <c r="Q2232" i="43"/>
  <c r="Q2231" i="43"/>
  <c r="Q2230" i="43"/>
  <c r="Q2229" i="43"/>
  <c r="Q2228" i="43"/>
  <c r="Q2227" i="43"/>
  <c r="Q2226" i="43"/>
  <c r="Q2225" i="43"/>
  <c r="Q2224" i="43"/>
  <c r="Q2223" i="43"/>
  <c r="Q2222" i="43"/>
  <c r="Q2221" i="43"/>
  <c r="Q2220" i="43"/>
  <c r="Q2219" i="43"/>
  <c r="Q2218" i="43"/>
  <c r="Q2217" i="43"/>
  <c r="Q2216" i="43"/>
  <c r="Q2215" i="43"/>
  <c r="Q2214" i="43"/>
  <c r="Q2213" i="43"/>
  <c r="Q2212" i="43"/>
  <c r="Q2211" i="43"/>
  <c r="Q2210" i="43"/>
  <c r="Q2209" i="43"/>
  <c r="Q2208" i="43"/>
  <c r="Q2207" i="43"/>
  <c r="Q2206" i="43"/>
  <c r="Q2205" i="43"/>
  <c r="Q2204" i="43"/>
  <c r="Q2203" i="43"/>
  <c r="Q2202" i="43"/>
  <c r="Q2201" i="43"/>
  <c r="Q2200" i="43"/>
  <c r="Q2199" i="43"/>
  <c r="Q2198" i="43"/>
  <c r="Q2197" i="43"/>
  <c r="Q2196" i="43"/>
  <c r="Q2195" i="43"/>
  <c r="Q2194" i="43"/>
  <c r="Q2193" i="43"/>
  <c r="Q2192" i="43"/>
  <c r="Q2191" i="43"/>
  <c r="Q2190" i="43"/>
  <c r="Q2189" i="43"/>
  <c r="Q2188" i="43"/>
  <c r="Q2187" i="43"/>
  <c r="Q2186" i="43"/>
  <c r="Q2185" i="43"/>
  <c r="Q2184" i="43"/>
  <c r="Q2183" i="43"/>
  <c r="Q2182" i="43"/>
  <c r="Q2181" i="43"/>
  <c r="Q2180" i="43"/>
  <c r="Q2179" i="43"/>
  <c r="Q2178" i="43"/>
  <c r="Q2177" i="43"/>
  <c r="Q2176" i="43"/>
  <c r="Q2175" i="43"/>
  <c r="Q2174" i="43"/>
  <c r="Q2173" i="43"/>
  <c r="Q2172" i="43"/>
  <c r="Q2171" i="43"/>
  <c r="Q2170" i="43"/>
  <c r="Q2169" i="43"/>
  <c r="Q2168" i="43"/>
  <c r="Q2167" i="43"/>
  <c r="Q2166" i="43"/>
  <c r="Q2165" i="43"/>
  <c r="Q2164" i="43"/>
  <c r="Q2163" i="43"/>
  <c r="Q2162" i="43"/>
  <c r="Q2161" i="43"/>
  <c r="Q2160" i="43"/>
  <c r="Q2159" i="43"/>
  <c r="Q2158" i="43"/>
  <c r="Q2157" i="43"/>
  <c r="Q2156" i="43"/>
  <c r="Q2155" i="43"/>
  <c r="Q2154" i="43"/>
  <c r="Q2153" i="43"/>
  <c r="Q2152" i="43"/>
  <c r="Q2151" i="43"/>
  <c r="Q2150" i="43"/>
  <c r="Q2149" i="43"/>
  <c r="Q2148" i="43"/>
  <c r="Q2147" i="43"/>
  <c r="Q2146" i="43"/>
  <c r="Q2145" i="43"/>
  <c r="Q2144" i="43"/>
  <c r="Q2143" i="43"/>
  <c r="Q2142" i="43"/>
  <c r="Q2141" i="43"/>
  <c r="Q2140" i="43"/>
  <c r="Q2139" i="43"/>
  <c r="Q2138" i="43"/>
  <c r="Q2137" i="43"/>
  <c r="Q2136" i="43"/>
  <c r="Q2135" i="43"/>
  <c r="Q2134" i="43"/>
  <c r="Q2133" i="43"/>
  <c r="Q2132" i="43"/>
  <c r="Q2131" i="43"/>
  <c r="Q2130" i="43"/>
  <c r="Q2129" i="43"/>
  <c r="Q2128" i="43"/>
  <c r="Q2127" i="43"/>
  <c r="Q2126" i="43"/>
  <c r="Q2125" i="43"/>
  <c r="Q2124" i="43"/>
  <c r="Q2123" i="43"/>
  <c r="Q2122" i="43"/>
  <c r="Q2121" i="43"/>
  <c r="Q2120" i="43"/>
  <c r="Q2119" i="43"/>
  <c r="Q2118" i="43"/>
  <c r="Q2117" i="43"/>
  <c r="Q2116" i="43"/>
  <c r="Q2115" i="43"/>
  <c r="Q2114" i="43"/>
  <c r="Q2113" i="43"/>
  <c r="Q2112" i="43"/>
  <c r="Q2111" i="43"/>
  <c r="Q2110" i="43"/>
  <c r="Q2109" i="43"/>
  <c r="Q2108" i="43"/>
  <c r="Q2107" i="43"/>
  <c r="Q2106" i="43"/>
  <c r="Q2105" i="43"/>
  <c r="Q2104" i="43"/>
  <c r="Q2103" i="43"/>
  <c r="Q2102" i="43"/>
  <c r="Q2101" i="43"/>
  <c r="Q2100" i="43"/>
  <c r="Q2099" i="43"/>
  <c r="Q2098" i="43"/>
  <c r="Q2097" i="43"/>
  <c r="Q2096" i="43"/>
  <c r="Q2095" i="43"/>
  <c r="Q2094" i="43"/>
  <c r="Q2093" i="43"/>
  <c r="Q2092" i="43"/>
  <c r="Q2091" i="43"/>
  <c r="Q2090" i="43"/>
  <c r="Q2089" i="43"/>
  <c r="Q2088" i="43"/>
  <c r="Q2087" i="43"/>
  <c r="Q2086" i="43"/>
  <c r="Q2085" i="43"/>
  <c r="Q2084" i="43"/>
  <c r="Q2083" i="43"/>
  <c r="Q2082" i="43"/>
  <c r="Q2081" i="43"/>
  <c r="Q2080" i="43"/>
  <c r="Q2079" i="43"/>
  <c r="Q2078" i="43"/>
  <c r="Q2077" i="43"/>
  <c r="Q2076" i="43"/>
  <c r="Q2075" i="43"/>
  <c r="Q2074" i="43"/>
  <c r="Q2073" i="43"/>
  <c r="Q2072" i="43"/>
  <c r="Q2071" i="43"/>
  <c r="Q2070" i="43"/>
  <c r="Q2069" i="43"/>
  <c r="Q2068" i="43"/>
  <c r="Q2067" i="43"/>
  <c r="Q2066" i="43"/>
  <c r="Q2065" i="43"/>
  <c r="Q2064" i="43"/>
  <c r="Q2063" i="43"/>
  <c r="Q2062" i="43"/>
  <c r="Q2061" i="43"/>
  <c r="Q2060" i="43"/>
  <c r="Q2059" i="43"/>
  <c r="Q2058" i="43"/>
  <c r="Q2057" i="43"/>
  <c r="Q2056" i="43"/>
  <c r="Q2055" i="43"/>
  <c r="Q2054" i="43"/>
  <c r="Q2053" i="43"/>
  <c r="Q2052" i="43"/>
  <c r="Q2051" i="43"/>
  <c r="Q2050" i="43"/>
  <c r="Q2049" i="43"/>
  <c r="Q2048" i="43"/>
  <c r="Q2047" i="43"/>
  <c r="Q2046" i="43"/>
  <c r="Q2045" i="43"/>
  <c r="Q2044" i="43"/>
  <c r="Q2043" i="43"/>
  <c r="Q2042" i="43"/>
  <c r="Q2041" i="43"/>
  <c r="Q2040" i="43"/>
  <c r="Q2039" i="43"/>
  <c r="Q2038" i="43"/>
  <c r="Q2037" i="43"/>
  <c r="Q2036" i="43"/>
  <c r="Q2035" i="43"/>
  <c r="Q2034" i="43"/>
  <c r="Q2033" i="43"/>
  <c r="Q2032" i="43"/>
  <c r="Q2031" i="43"/>
  <c r="Q2030" i="43"/>
  <c r="Q2029" i="43"/>
  <c r="Q2028" i="43"/>
  <c r="Q2027" i="43"/>
  <c r="Q2026" i="43"/>
  <c r="Q2025" i="43"/>
  <c r="Q2024" i="43"/>
  <c r="Q2023" i="43"/>
  <c r="Q2022" i="43"/>
  <c r="Q2021" i="43"/>
  <c r="Q2020" i="43"/>
  <c r="Q2019" i="43"/>
  <c r="Q2018" i="43"/>
  <c r="Q2017" i="43"/>
  <c r="Q2016" i="43"/>
  <c r="Q2015" i="43"/>
  <c r="Q2014" i="43"/>
  <c r="Q2013" i="43"/>
  <c r="Q2012" i="43"/>
  <c r="Q2011" i="43"/>
  <c r="Q2010" i="43"/>
  <c r="Q2009" i="43"/>
  <c r="Q2008" i="43"/>
  <c r="Q2007" i="43"/>
  <c r="Q2006" i="43"/>
  <c r="Q2005" i="43"/>
  <c r="Q2004" i="43"/>
  <c r="Q2003" i="43"/>
  <c r="Q2002" i="43"/>
  <c r="Q2001" i="43"/>
  <c r="Q2000" i="43"/>
  <c r="Q1999" i="43"/>
  <c r="Q1998" i="43"/>
  <c r="Q1997" i="43"/>
  <c r="Q1996" i="43"/>
  <c r="Q1995" i="43"/>
  <c r="Q1994" i="43"/>
  <c r="Q1993" i="43"/>
  <c r="Q1992" i="43"/>
  <c r="Q1991" i="43"/>
  <c r="Q1990" i="43"/>
  <c r="Q1989" i="43"/>
  <c r="Q1988" i="43"/>
  <c r="Q1987" i="43"/>
  <c r="Q1986" i="43"/>
  <c r="Q1985" i="43"/>
  <c r="Q1984" i="43"/>
  <c r="Q1983" i="43"/>
  <c r="Q1982" i="43"/>
  <c r="Q1981" i="43"/>
  <c r="Q1980" i="43"/>
  <c r="Q1979" i="43"/>
  <c r="Q1978" i="43"/>
  <c r="Q1977" i="43"/>
  <c r="Q1976" i="43"/>
  <c r="Q1975" i="43"/>
  <c r="Q1974" i="43"/>
  <c r="Q1973" i="43"/>
  <c r="Q1972" i="43"/>
  <c r="Q1971" i="43"/>
  <c r="Q1970" i="43"/>
  <c r="Q1969" i="43"/>
  <c r="Q1968" i="43"/>
  <c r="Q1967" i="43"/>
  <c r="Q1966" i="43"/>
  <c r="Q1965" i="43"/>
  <c r="Q1964" i="43"/>
  <c r="Q1963" i="43"/>
  <c r="Q1962" i="43"/>
  <c r="Q1961" i="43"/>
  <c r="Q1960" i="43"/>
  <c r="Q1959" i="43"/>
  <c r="Q1958" i="43"/>
  <c r="Q1957" i="43"/>
  <c r="Q1956" i="43"/>
  <c r="Q1955" i="43"/>
  <c r="Q1954" i="43"/>
  <c r="Q1953" i="43"/>
  <c r="Q1952" i="43"/>
  <c r="Q1951" i="43"/>
  <c r="Q1950" i="43"/>
  <c r="Q1949" i="43"/>
  <c r="Q1948" i="43"/>
  <c r="Q1947" i="43"/>
  <c r="Q1946" i="43"/>
  <c r="Q1945" i="43"/>
  <c r="Q1944" i="43"/>
  <c r="Q1943" i="43"/>
  <c r="Q1942" i="43"/>
  <c r="Q1941" i="43"/>
  <c r="Q1940" i="43"/>
  <c r="Q1939" i="43"/>
  <c r="Q1938" i="43"/>
  <c r="Q1937" i="43"/>
  <c r="Q1936" i="43"/>
  <c r="Q1935" i="43"/>
  <c r="Q1934" i="43"/>
  <c r="Q1933" i="43"/>
  <c r="Q1932" i="43"/>
  <c r="Q1931" i="43"/>
  <c r="Q1930" i="43"/>
  <c r="Q1929" i="43"/>
  <c r="Q1928" i="43"/>
  <c r="Q1927" i="43"/>
  <c r="Q1926" i="43"/>
  <c r="Q1925" i="43"/>
  <c r="Q1924" i="43"/>
  <c r="Q1923" i="43"/>
  <c r="Q1922" i="43"/>
  <c r="Q1921" i="43"/>
  <c r="Q1920" i="43"/>
  <c r="Q1919" i="43"/>
  <c r="Q1918" i="43"/>
  <c r="Q1917" i="43"/>
  <c r="Q1916" i="43"/>
  <c r="Q1915" i="43"/>
  <c r="Q1914" i="43"/>
  <c r="Q1913" i="43"/>
  <c r="Q1912" i="43"/>
  <c r="Q1911" i="43"/>
  <c r="Q1910" i="43"/>
  <c r="Q1909" i="43"/>
  <c r="Q1908" i="43"/>
  <c r="Q1907" i="43"/>
  <c r="Q1906" i="43"/>
  <c r="Q1905" i="43"/>
  <c r="Q1904" i="43"/>
  <c r="Q1903" i="43"/>
  <c r="Q1902" i="43"/>
  <c r="Q1901" i="43"/>
  <c r="Q1900" i="43"/>
  <c r="Q1899" i="43"/>
  <c r="Q1898" i="43"/>
  <c r="Q1897" i="43"/>
  <c r="Q1896" i="43"/>
  <c r="Q1895" i="43"/>
  <c r="Q1894" i="43"/>
  <c r="Q1893" i="43"/>
  <c r="Q1892" i="43"/>
  <c r="Q1891" i="43"/>
  <c r="Q1890" i="43"/>
  <c r="Q1889" i="43"/>
  <c r="Q1888" i="43"/>
  <c r="Q1887" i="43"/>
  <c r="Q1886" i="43"/>
  <c r="Q1885" i="43"/>
  <c r="Q1884" i="43"/>
  <c r="Q1883" i="43"/>
  <c r="Q1882" i="43"/>
  <c r="Q1881" i="43"/>
  <c r="Q1880" i="43"/>
  <c r="Q1879" i="43"/>
  <c r="Q1878" i="43"/>
  <c r="Q1877" i="43"/>
  <c r="Q1876" i="43"/>
  <c r="Q1875" i="43"/>
  <c r="Q1874" i="43"/>
  <c r="Q1873" i="43"/>
  <c r="Q1872" i="43"/>
  <c r="Q1871" i="43"/>
  <c r="Q1870" i="43"/>
  <c r="Q1869" i="43"/>
  <c r="Q1868" i="43"/>
  <c r="Q1867" i="43"/>
  <c r="Q1866" i="43"/>
  <c r="Q1865" i="43"/>
  <c r="Q1864" i="43"/>
  <c r="Q1863" i="43"/>
  <c r="Q1862" i="43"/>
  <c r="Q1861" i="43"/>
  <c r="Q1860" i="43"/>
  <c r="Q1859" i="43"/>
  <c r="Q1858" i="43"/>
  <c r="Q1857" i="43"/>
  <c r="Q1856" i="43"/>
  <c r="Q1855" i="43"/>
  <c r="Q1854" i="43"/>
  <c r="Q1853" i="43"/>
  <c r="Q1852" i="43"/>
  <c r="Q1851" i="43"/>
  <c r="Q1850" i="43"/>
  <c r="Q1849" i="43"/>
  <c r="Q1848" i="43"/>
  <c r="Q1847" i="43"/>
  <c r="Q1846" i="43"/>
  <c r="Q1845" i="43"/>
  <c r="Q1844" i="43"/>
  <c r="Q1843" i="43"/>
  <c r="Q1842" i="43"/>
  <c r="Q1841" i="43"/>
  <c r="Q1840" i="43"/>
  <c r="Q1839" i="43"/>
  <c r="Q1838" i="43"/>
  <c r="Q1837" i="43"/>
  <c r="Q1836" i="43"/>
  <c r="Q1835" i="43"/>
  <c r="Q1834" i="43"/>
  <c r="Q1833" i="43"/>
  <c r="Q1832" i="43"/>
  <c r="Q1831" i="43"/>
  <c r="Q1830" i="43"/>
  <c r="Q1829" i="43"/>
  <c r="Q1828" i="43"/>
  <c r="Q1827" i="43"/>
  <c r="Q1826" i="43"/>
  <c r="Q1825" i="43"/>
  <c r="Q1824" i="43"/>
  <c r="Q1823" i="43"/>
  <c r="Q1822" i="43"/>
  <c r="Q1821" i="43"/>
  <c r="Q1820" i="43"/>
  <c r="Q1819" i="43"/>
  <c r="Q1818" i="43"/>
  <c r="Q1817" i="43"/>
  <c r="Q1816" i="43"/>
  <c r="Q1815" i="43"/>
  <c r="Q1814" i="43"/>
  <c r="Q1813" i="43"/>
  <c r="Q1812" i="43"/>
  <c r="Q1811" i="43"/>
  <c r="Q1810" i="43"/>
  <c r="Q1809" i="43"/>
  <c r="Q1808" i="43"/>
  <c r="Q1807" i="43"/>
  <c r="Q1806" i="43"/>
  <c r="Q1805" i="43"/>
  <c r="Q1804" i="43"/>
  <c r="Q1803" i="43"/>
  <c r="Q1802" i="43"/>
  <c r="Q1801" i="43"/>
  <c r="Q1800" i="43"/>
  <c r="Q1799" i="43"/>
  <c r="Q1798" i="43"/>
  <c r="Q1797" i="43"/>
  <c r="Q1796" i="43"/>
  <c r="Q1795" i="43"/>
  <c r="Q1794" i="43"/>
  <c r="Q1793" i="43"/>
  <c r="Q1792" i="43"/>
  <c r="Q1791" i="43"/>
  <c r="Q1790" i="43"/>
  <c r="Q1789" i="43"/>
  <c r="Q1788" i="43"/>
  <c r="Q1787" i="43"/>
  <c r="Q1786" i="43"/>
  <c r="Q1785" i="43"/>
  <c r="Q1784" i="43"/>
  <c r="Q1783" i="43"/>
  <c r="Q1782" i="43"/>
  <c r="Q1781" i="43"/>
  <c r="Q1780" i="43"/>
  <c r="Q1779" i="43"/>
  <c r="Q1778" i="43"/>
  <c r="Q1777" i="43"/>
  <c r="Q1776" i="43"/>
  <c r="Q1775" i="43"/>
  <c r="Q1774" i="43"/>
  <c r="Q1773" i="43"/>
  <c r="Q1772" i="43"/>
  <c r="Q1771" i="43"/>
  <c r="Q1770" i="43"/>
  <c r="Q1769" i="43"/>
  <c r="Q1768" i="43"/>
  <c r="Q1767" i="43"/>
  <c r="Q1766" i="43"/>
  <c r="Q1765" i="43"/>
  <c r="Q1764" i="43"/>
  <c r="Q1763" i="43"/>
  <c r="Q1762" i="43"/>
  <c r="Q1761" i="43"/>
  <c r="Q1760" i="43"/>
  <c r="Q1759" i="43"/>
  <c r="Q1758" i="43"/>
  <c r="Q1757" i="43"/>
  <c r="Q1756" i="43"/>
  <c r="Q1755" i="43"/>
  <c r="Q1754" i="43"/>
  <c r="Q1753" i="43"/>
  <c r="Q1752" i="43"/>
  <c r="Q1751" i="43"/>
  <c r="Q1750" i="43"/>
  <c r="Q1749" i="43"/>
  <c r="Q1748" i="43"/>
  <c r="Q1747" i="43"/>
  <c r="Q1746" i="43"/>
  <c r="Q1745" i="43"/>
  <c r="Q1744" i="43"/>
  <c r="Q1743" i="43"/>
  <c r="Q1742" i="43"/>
  <c r="Q1741" i="43"/>
  <c r="Q1740" i="43"/>
  <c r="Q1739" i="43"/>
  <c r="Q1738" i="43"/>
  <c r="Q1737" i="43"/>
  <c r="Q1736" i="43"/>
  <c r="Q1735" i="43"/>
  <c r="Q1734" i="43"/>
  <c r="Q1733" i="43"/>
  <c r="Q1732" i="43"/>
  <c r="Q1731" i="43"/>
  <c r="Q1730" i="43"/>
  <c r="Q1729" i="43"/>
  <c r="Q1728" i="43"/>
  <c r="Q1727" i="43"/>
  <c r="Q1726" i="43"/>
  <c r="Q1725" i="43"/>
  <c r="Q1724" i="43"/>
  <c r="Q1723" i="43"/>
  <c r="Q1722" i="43"/>
  <c r="Q1721" i="43"/>
  <c r="Q1720" i="43"/>
  <c r="Q1719" i="43"/>
  <c r="Q1718" i="43"/>
  <c r="Q1717" i="43"/>
  <c r="Q1716" i="43"/>
  <c r="Q1715" i="43"/>
  <c r="Q1714" i="43"/>
  <c r="Q1713" i="43"/>
  <c r="Q1712" i="43"/>
  <c r="Q1711" i="43"/>
  <c r="Q1710" i="43"/>
  <c r="Q1709" i="43"/>
  <c r="Q1708" i="43"/>
  <c r="Q1707" i="43"/>
  <c r="Q1706" i="43"/>
  <c r="Q1705" i="43"/>
  <c r="Q1704" i="43"/>
  <c r="Q1703" i="43"/>
  <c r="Q1702" i="43"/>
  <c r="Q1701" i="43"/>
  <c r="Q1700" i="43"/>
  <c r="Q1699" i="43"/>
  <c r="Q1698" i="43"/>
  <c r="Q1697" i="43"/>
  <c r="Q1696" i="43"/>
  <c r="Q1695" i="43"/>
  <c r="Q1694" i="43"/>
  <c r="Q1693" i="43"/>
  <c r="Q1692" i="43"/>
  <c r="Q1691" i="43"/>
  <c r="Q1690" i="43"/>
  <c r="Q1689" i="43"/>
  <c r="Q1688" i="43"/>
  <c r="Q1687" i="43"/>
  <c r="Q1686" i="43"/>
  <c r="Q1685" i="43"/>
  <c r="Q1684" i="43"/>
  <c r="Q1683" i="43"/>
  <c r="Q1682" i="43"/>
  <c r="Q1681" i="43"/>
  <c r="Q1680" i="43"/>
  <c r="Q1679" i="43"/>
  <c r="Q1678" i="43"/>
  <c r="Q1677" i="43"/>
  <c r="Q1676" i="43"/>
  <c r="Q1675" i="43"/>
  <c r="Q1674" i="43"/>
  <c r="Q1673" i="43"/>
  <c r="Q1672" i="43"/>
  <c r="Q1671" i="43"/>
  <c r="Q1670" i="43"/>
  <c r="Q1669" i="43"/>
  <c r="Q1668" i="43"/>
  <c r="Q1667" i="43"/>
  <c r="Q1666" i="43"/>
  <c r="Q1665" i="43"/>
  <c r="Q1664" i="43"/>
  <c r="Q1663" i="43"/>
  <c r="Q1662" i="43"/>
  <c r="Q1661" i="43"/>
  <c r="Q1660" i="43"/>
  <c r="Q1659" i="43"/>
  <c r="Q1658" i="43"/>
  <c r="Q1657" i="43"/>
  <c r="Q1656" i="43"/>
  <c r="Q1655" i="43"/>
  <c r="Q1654" i="43"/>
  <c r="Q1653" i="43"/>
  <c r="Q1652" i="43"/>
  <c r="Q1651" i="43"/>
  <c r="Q1650" i="43"/>
  <c r="Q1649" i="43"/>
  <c r="Q1648" i="43"/>
  <c r="Q1647" i="43"/>
  <c r="Q1646" i="43"/>
  <c r="Q1645" i="43"/>
  <c r="Q1644" i="43"/>
  <c r="Q1643" i="43"/>
  <c r="Q1642" i="43"/>
  <c r="Q1641" i="43"/>
  <c r="Q1640" i="43"/>
  <c r="Q1639" i="43"/>
  <c r="Q1638" i="43"/>
  <c r="Q1637" i="43"/>
  <c r="Q1636" i="43"/>
  <c r="Q1635" i="43"/>
  <c r="Q1634" i="43"/>
  <c r="Q1633" i="43"/>
  <c r="Q1632" i="43"/>
  <c r="Q1631" i="43"/>
  <c r="Q1630" i="43"/>
  <c r="Q1629" i="43"/>
  <c r="Q1628" i="43"/>
  <c r="Q1627" i="43"/>
  <c r="Q1626" i="43"/>
  <c r="Q1625" i="43"/>
  <c r="Q1624" i="43"/>
  <c r="Q1623" i="43"/>
  <c r="Q1622" i="43"/>
  <c r="Q1621" i="43"/>
  <c r="Q1620" i="43"/>
  <c r="Q1619" i="43"/>
  <c r="Q1618" i="43"/>
  <c r="Q1617" i="43"/>
  <c r="Q1616" i="43"/>
  <c r="Q1615" i="43"/>
  <c r="Q1614" i="43"/>
  <c r="Q1613" i="43"/>
  <c r="Q1612" i="43"/>
  <c r="Q1611" i="43"/>
  <c r="Q1610" i="43"/>
  <c r="Q1609" i="43"/>
  <c r="Q1608" i="43"/>
  <c r="Q1607" i="43"/>
  <c r="Q1606" i="43"/>
  <c r="Q1605" i="43"/>
  <c r="Q1604" i="43"/>
  <c r="Q1603" i="43"/>
  <c r="Q1602" i="43"/>
  <c r="Q1601" i="43"/>
  <c r="Q1600" i="43"/>
  <c r="Q1599" i="43"/>
  <c r="Q1598" i="43"/>
  <c r="Q1597" i="43"/>
  <c r="Q1596" i="43"/>
  <c r="Q1595" i="43"/>
  <c r="Q1594" i="43"/>
  <c r="Q1593" i="43"/>
  <c r="Q1592" i="43"/>
  <c r="Q1591" i="43"/>
  <c r="Q1590" i="43"/>
  <c r="Q1589" i="43"/>
  <c r="Q1588" i="43"/>
  <c r="Q1587" i="43"/>
  <c r="Q1586" i="43"/>
  <c r="Q1585" i="43"/>
  <c r="Q1584" i="43"/>
  <c r="Q1583" i="43"/>
  <c r="Q1582" i="43"/>
  <c r="Q1581" i="43"/>
  <c r="Q1580" i="43"/>
  <c r="Q1579" i="43"/>
  <c r="Q1578" i="43"/>
  <c r="Q1577" i="43"/>
  <c r="Q1576" i="43"/>
  <c r="Q1575" i="43"/>
  <c r="Q1574" i="43"/>
  <c r="Q1573" i="43"/>
  <c r="Q1572" i="43"/>
  <c r="Q1571" i="43"/>
  <c r="Q1570" i="43"/>
  <c r="Q1569" i="43"/>
  <c r="Q1568" i="43"/>
  <c r="Q1567" i="43"/>
  <c r="Q1566" i="43"/>
  <c r="Q1565" i="43"/>
  <c r="Q1564" i="43"/>
  <c r="Q1563" i="43"/>
  <c r="Q1562" i="43"/>
  <c r="Q1561" i="43"/>
  <c r="Q1560" i="43"/>
  <c r="Q1559" i="43"/>
  <c r="Q1558" i="43"/>
  <c r="Q1557" i="43"/>
  <c r="Q1556" i="43"/>
  <c r="Q1555" i="43"/>
  <c r="Q1554" i="43"/>
  <c r="Q1553" i="43"/>
  <c r="Q1552" i="43"/>
  <c r="Q1551" i="43"/>
  <c r="Q1550" i="43"/>
  <c r="Q1549" i="43"/>
  <c r="Q1548" i="43"/>
  <c r="Q1547" i="43"/>
  <c r="Q1546" i="43"/>
  <c r="Q1545" i="43"/>
  <c r="Q1544" i="43"/>
  <c r="Q1543" i="43"/>
  <c r="Q1542" i="43"/>
  <c r="Q1541" i="43"/>
  <c r="Q1540" i="43"/>
  <c r="Q1539" i="43"/>
  <c r="Q1538" i="43"/>
  <c r="Q1537" i="43"/>
  <c r="Q1536" i="43"/>
  <c r="Q1535" i="43"/>
  <c r="Q1534" i="43"/>
  <c r="Q1533" i="43"/>
  <c r="Q1532" i="43"/>
  <c r="Q1531" i="43"/>
  <c r="Q1530" i="43"/>
  <c r="Q1529" i="43"/>
  <c r="Q1528" i="43"/>
  <c r="Q1527" i="43"/>
  <c r="Q1526" i="43"/>
  <c r="Q1525" i="43"/>
  <c r="Q1524" i="43"/>
  <c r="Q1523" i="43"/>
  <c r="Q1522" i="43"/>
  <c r="Q1521" i="43"/>
  <c r="Q1520" i="43"/>
  <c r="Q1519" i="43"/>
  <c r="Q1518" i="43"/>
  <c r="Q1517" i="43"/>
  <c r="Q1516" i="43"/>
  <c r="Q1515" i="43"/>
  <c r="Q1514" i="43"/>
  <c r="Q1513" i="43"/>
  <c r="Q1512" i="43"/>
  <c r="Q1511" i="43"/>
  <c r="Q1510" i="43"/>
  <c r="Q1509" i="43"/>
  <c r="Q1508" i="43"/>
  <c r="Q1507" i="43"/>
  <c r="Q1506" i="43"/>
  <c r="Q1505" i="43"/>
  <c r="Q1504" i="43"/>
  <c r="Q1503" i="43"/>
  <c r="Q1502" i="43"/>
  <c r="Q1501" i="43"/>
  <c r="Q1500" i="43"/>
  <c r="Q1499" i="43"/>
  <c r="Q1498" i="43"/>
  <c r="Q1497" i="43"/>
  <c r="Q1496" i="43"/>
  <c r="Q1495" i="43"/>
  <c r="Q1494" i="43"/>
  <c r="Q1493" i="43"/>
  <c r="Q1492" i="43"/>
  <c r="Q1491" i="43"/>
  <c r="Q1490" i="43"/>
  <c r="Q1489" i="43"/>
  <c r="Q1488" i="43"/>
  <c r="Q1487" i="43"/>
  <c r="Q1486" i="43"/>
  <c r="Q1485" i="43"/>
  <c r="Q1484" i="43"/>
  <c r="Q1483" i="43"/>
  <c r="Q1482" i="43"/>
  <c r="Q1481" i="43"/>
  <c r="Q1480" i="43"/>
  <c r="Q1479" i="43"/>
  <c r="Q1478" i="43"/>
  <c r="Q1477" i="43"/>
  <c r="Q1476" i="43"/>
  <c r="Q1475" i="43"/>
  <c r="Q1474" i="43"/>
  <c r="Q1473" i="43"/>
  <c r="Q1472" i="43"/>
  <c r="Q1471" i="43"/>
  <c r="Q1470" i="43"/>
  <c r="Q1469" i="43"/>
  <c r="Q1468" i="43"/>
  <c r="Q1467" i="43"/>
  <c r="Q1466" i="43"/>
  <c r="Q1465" i="43"/>
  <c r="Q1464" i="43"/>
  <c r="Q1463" i="43"/>
  <c r="Q1462" i="43"/>
  <c r="Q1461" i="43"/>
  <c r="Q1460" i="43"/>
  <c r="Q1459" i="43"/>
  <c r="Q1458" i="43"/>
  <c r="Q1457" i="43"/>
  <c r="Q1456" i="43"/>
  <c r="Q1455" i="43"/>
  <c r="Q1454" i="43"/>
  <c r="Q1453" i="43"/>
  <c r="Q1452" i="43"/>
  <c r="Q1451" i="43"/>
  <c r="Q1450" i="43"/>
  <c r="Q1449" i="43"/>
  <c r="Q1448" i="43"/>
  <c r="Q1447" i="43"/>
  <c r="Q1446" i="43"/>
  <c r="Q1445" i="43"/>
  <c r="Q1444" i="43"/>
  <c r="Q1443" i="43"/>
  <c r="Q1442" i="43"/>
  <c r="Q1441" i="43"/>
  <c r="Q1440" i="43"/>
  <c r="Q1439" i="43"/>
  <c r="Q1438" i="43"/>
  <c r="Q1437" i="43"/>
  <c r="Q1436" i="43"/>
  <c r="Q1435" i="43"/>
  <c r="Q1434" i="43"/>
  <c r="Q1433" i="43"/>
  <c r="Q1432" i="43"/>
  <c r="Q1431" i="43"/>
  <c r="Q1430" i="43"/>
  <c r="Q1429" i="43"/>
  <c r="Q1428" i="43"/>
  <c r="Q1427" i="43"/>
  <c r="Q1426" i="43"/>
  <c r="Q1425" i="43"/>
  <c r="Q1424" i="43"/>
  <c r="Q1423" i="43"/>
  <c r="Q1422" i="43"/>
  <c r="Q1421" i="43"/>
  <c r="Q1420" i="43"/>
  <c r="Q1419" i="43"/>
  <c r="Q1418" i="43"/>
  <c r="Q1417" i="43"/>
  <c r="Q1416" i="43"/>
  <c r="Q1415" i="43"/>
  <c r="Q1414" i="43"/>
  <c r="Q1413" i="43"/>
  <c r="Q1412" i="43"/>
  <c r="Q1411" i="43"/>
  <c r="Q1410" i="43"/>
  <c r="Q1409" i="43"/>
  <c r="Q1408" i="43"/>
  <c r="Q1407" i="43"/>
  <c r="Q1406" i="43"/>
  <c r="Q1405" i="43"/>
  <c r="Q1404" i="43"/>
  <c r="Q1403" i="43"/>
  <c r="Q1402" i="43"/>
  <c r="Q1401" i="43"/>
  <c r="Q1400" i="43"/>
  <c r="Q1399" i="43"/>
  <c r="Q1398" i="43"/>
  <c r="Q1397" i="43"/>
  <c r="Q1396" i="43"/>
  <c r="Q1395" i="43"/>
  <c r="Q1394" i="43"/>
  <c r="Q1393" i="43"/>
  <c r="Q1392" i="43"/>
  <c r="Q1391" i="43"/>
  <c r="Q1390" i="43"/>
  <c r="Q1389" i="43"/>
  <c r="Q1388" i="43"/>
  <c r="Q1387" i="43"/>
  <c r="Q1386" i="43"/>
  <c r="Q1385" i="43"/>
  <c r="Q1384" i="43"/>
  <c r="Q1383" i="43"/>
  <c r="Q1382" i="43"/>
  <c r="Q1381" i="43"/>
  <c r="Q1380" i="43"/>
  <c r="Q1379" i="43"/>
  <c r="Q1378" i="43"/>
  <c r="Q1377" i="43"/>
  <c r="Q1376" i="43"/>
  <c r="Q1375" i="43"/>
  <c r="Q1374" i="43"/>
  <c r="Q1373" i="43"/>
  <c r="Q1372" i="43"/>
  <c r="Q1371" i="43"/>
  <c r="Q1370" i="43"/>
  <c r="Q1369" i="43"/>
  <c r="Q1368" i="43"/>
  <c r="Q1367" i="43"/>
  <c r="Q1366" i="43"/>
  <c r="Q1365" i="43"/>
  <c r="Q1364" i="43"/>
  <c r="Q1363" i="43"/>
  <c r="Q1362" i="43"/>
  <c r="Q1361" i="43"/>
  <c r="Q1360" i="43"/>
  <c r="Q1359" i="43"/>
  <c r="Q1358" i="43"/>
  <c r="Q1357" i="43"/>
  <c r="Q1356" i="43"/>
  <c r="Q1355" i="43"/>
  <c r="Q1354" i="43"/>
  <c r="Q1353" i="43"/>
  <c r="Q1352" i="43"/>
  <c r="Q1351" i="43"/>
  <c r="Q1350" i="43"/>
  <c r="Q1349" i="43"/>
  <c r="Q1348" i="43"/>
  <c r="Q1347" i="43"/>
  <c r="Q1346" i="43"/>
  <c r="Q1345" i="43"/>
  <c r="Q1344" i="43"/>
  <c r="Q1343" i="43"/>
  <c r="Q1342" i="43"/>
  <c r="Q1341" i="43"/>
  <c r="Q1340" i="43"/>
  <c r="Q1339" i="43"/>
  <c r="Q1338" i="43"/>
  <c r="Q1337" i="43"/>
  <c r="Q1336" i="43"/>
  <c r="Q1335" i="43"/>
  <c r="Q1334" i="43"/>
  <c r="Q1333" i="43"/>
  <c r="Q1332" i="43"/>
  <c r="Q1331" i="43"/>
  <c r="Q1330" i="43"/>
  <c r="Q1329" i="43"/>
  <c r="Q1328" i="43"/>
  <c r="Q1327" i="43"/>
  <c r="Q1326" i="43"/>
  <c r="Q1325" i="43"/>
  <c r="Q1324" i="43"/>
  <c r="Q1323" i="43"/>
  <c r="Q1322" i="43"/>
  <c r="Q1321" i="43"/>
  <c r="Q1320" i="43"/>
  <c r="Q1319" i="43"/>
  <c r="Q1318" i="43"/>
  <c r="Q1317" i="43"/>
  <c r="Q1316" i="43"/>
  <c r="Q1315" i="43"/>
  <c r="Q1314" i="43"/>
  <c r="Q1313" i="43"/>
  <c r="Q1312" i="43"/>
  <c r="Q1311" i="43"/>
  <c r="Q1310" i="43"/>
  <c r="Q1309" i="43"/>
  <c r="Q1308" i="43"/>
  <c r="Q1307" i="43"/>
  <c r="Q1306" i="43"/>
  <c r="Q1305" i="43"/>
  <c r="Q1304" i="43"/>
  <c r="Q1303" i="43"/>
  <c r="Q1302" i="43"/>
  <c r="Q1301" i="43"/>
  <c r="Q1300" i="43"/>
  <c r="Q1299" i="43"/>
  <c r="Q1298" i="43"/>
  <c r="Q1297" i="43"/>
  <c r="Q1296" i="43"/>
  <c r="Q1295" i="43"/>
  <c r="Q1294" i="43"/>
  <c r="Q1293" i="43"/>
  <c r="Q1292" i="43"/>
  <c r="Q1291" i="43"/>
  <c r="Q1290" i="43"/>
  <c r="Q1289" i="43"/>
  <c r="Q1288" i="43"/>
  <c r="Q1287" i="43"/>
  <c r="Q1286" i="43"/>
  <c r="Q1285" i="43"/>
  <c r="Q1284" i="43"/>
  <c r="Q1283" i="43"/>
  <c r="Q1282" i="43"/>
  <c r="Q1281" i="43"/>
  <c r="Q1280" i="43"/>
  <c r="Q1279" i="43"/>
  <c r="Q1278" i="43"/>
  <c r="Q1277" i="43"/>
  <c r="Q1276" i="43"/>
  <c r="Q1275" i="43"/>
  <c r="Q1274" i="43"/>
  <c r="Q1273" i="43"/>
  <c r="Q1272" i="43"/>
  <c r="Q1271" i="43"/>
  <c r="Q1270" i="43"/>
  <c r="Q1269" i="43"/>
  <c r="Q1268" i="43"/>
  <c r="Q1267" i="43"/>
  <c r="Q1266" i="43"/>
  <c r="Q1265" i="43"/>
  <c r="Q1264" i="43"/>
  <c r="Q1263" i="43"/>
  <c r="Q1262" i="43"/>
  <c r="Q1261" i="43"/>
  <c r="Q1260" i="43"/>
  <c r="Q1259" i="43"/>
  <c r="Q1258" i="43"/>
  <c r="Q1257" i="43"/>
  <c r="Q1256" i="43"/>
  <c r="Q1255" i="43"/>
  <c r="Q1254" i="43"/>
  <c r="Q1253" i="43"/>
  <c r="Q1252" i="43"/>
  <c r="Q1251" i="43"/>
  <c r="Q1250" i="43"/>
  <c r="Q1249" i="43"/>
  <c r="Q1248" i="43"/>
  <c r="Q1247" i="43"/>
  <c r="Q1246" i="43"/>
  <c r="Q1245" i="43"/>
  <c r="Q1244" i="43"/>
  <c r="Q1243" i="43"/>
  <c r="Q1242" i="43"/>
  <c r="Q1241" i="43"/>
  <c r="Q1240" i="43"/>
  <c r="Q1239" i="43"/>
  <c r="Q1238" i="43"/>
  <c r="Q1237" i="43"/>
  <c r="Q1236" i="43"/>
  <c r="Q1235" i="43"/>
  <c r="Q1234" i="43"/>
  <c r="Q1233" i="43"/>
  <c r="Q1232" i="43"/>
  <c r="Q1231" i="43"/>
  <c r="Q1230" i="43"/>
  <c r="Q1229" i="43"/>
  <c r="Q1228" i="43"/>
  <c r="Q1227" i="43"/>
  <c r="Q1226" i="43"/>
  <c r="Q1225" i="43"/>
  <c r="Q1224" i="43"/>
  <c r="Q1223" i="43"/>
  <c r="Q1222" i="43"/>
  <c r="Q1221" i="43"/>
  <c r="Q1220" i="43"/>
  <c r="Q1219" i="43"/>
  <c r="Q1218" i="43"/>
  <c r="Q1217" i="43"/>
  <c r="Q1216" i="43"/>
  <c r="Q1215" i="43"/>
  <c r="Q1214" i="43"/>
  <c r="Q1213" i="43"/>
  <c r="Q1212" i="43"/>
  <c r="Q1211" i="43"/>
  <c r="Q1210" i="43"/>
  <c r="Q1209" i="43"/>
  <c r="Q1208" i="43"/>
  <c r="Q1207" i="43"/>
  <c r="Q1206" i="43"/>
  <c r="Q1205" i="43"/>
  <c r="Q1204" i="43"/>
  <c r="Q1203" i="43"/>
  <c r="Q1202" i="43"/>
  <c r="Q1201" i="43"/>
  <c r="Q1200" i="43"/>
  <c r="Q1199" i="43"/>
  <c r="Q1198" i="43"/>
  <c r="Q1197" i="43"/>
  <c r="Q1196" i="43"/>
  <c r="Q1195" i="43"/>
  <c r="Q1194" i="43"/>
  <c r="Q1193" i="43"/>
  <c r="Q1192" i="43"/>
  <c r="Q1191" i="43"/>
  <c r="Q1190" i="43"/>
  <c r="Q1189" i="43"/>
  <c r="Q1188" i="43"/>
  <c r="Q1187" i="43"/>
  <c r="Q1186" i="43"/>
  <c r="Q1185" i="43"/>
  <c r="Q1184" i="43"/>
  <c r="Q1183" i="43"/>
  <c r="Q1182" i="43"/>
  <c r="Q1181" i="43"/>
  <c r="Q1180" i="43"/>
  <c r="Q1179" i="43"/>
  <c r="Q1178" i="43"/>
  <c r="Q1177" i="43"/>
  <c r="Q1176" i="43"/>
  <c r="Q1175" i="43"/>
  <c r="Q1174" i="43"/>
  <c r="Q1173" i="43"/>
  <c r="Q1172" i="43"/>
  <c r="Q1171" i="43"/>
  <c r="Q1170" i="43"/>
  <c r="Q1169" i="43"/>
  <c r="Q1168" i="43"/>
  <c r="Q1167" i="43"/>
  <c r="Q1166" i="43"/>
  <c r="Q1165" i="43"/>
  <c r="Q1164" i="43"/>
  <c r="Q1163" i="43"/>
  <c r="Q1162" i="43"/>
  <c r="Q1161" i="43"/>
  <c r="Q1160" i="43"/>
  <c r="Q1159" i="43"/>
  <c r="Q1158" i="43"/>
  <c r="Q1157" i="43"/>
  <c r="Q1156" i="43"/>
  <c r="Q1155" i="43"/>
  <c r="Q1154" i="43"/>
  <c r="Q1153" i="43"/>
  <c r="Q1152" i="43"/>
  <c r="Q1151" i="43"/>
  <c r="Q1150" i="43"/>
  <c r="Q1149" i="43"/>
  <c r="Q1148" i="43"/>
  <c r="Q1147" i="43"/>
  <c r="Q1146" i="43"/>
  <c r="Q1145" i="43"/>
  <c r="Q1144" i="43"/>
  <c r="Q1143" i="43"/>
  <c r="Q1142" i="43"/>
  <c r="Q1141" i="43"/>
  <c r="Q1140" i="43"/>
  <c r="Q1139" i="43"/>
  <c r="Q1138" i="43"/>
  <c r="Q1137" i="43"/>
  <c r="Q1136" i="43"/>
  <c r="Q1135" i="43"/>
  <c r="Q1134" i="43"/>
  <c r="Q1133" i="43"/>
  <c r="Q1132" i="43"/>
  <c r="Q1131" i="43"/>
  <c r="Q1130" i="43"/>
  <c r="Q1129" i="43"/>
  <c r="Q1128" i="43"/>
  <c r="Q1127" i="43"/>
  <c r="Q1126" i="43"/>
  <c r="Q1125" i="43"/>
  <c r="Q1124" i="43"/>
  <c r="Q1123" i="43"/>
  <c r="Q1122" i="43"/>
  <c r="Q1121" i="43"/>
  <c r="Q1120" i="43"/>
  <c r="Q1119" i="43"/>
  <c r="Q1118" i="43"/>
  <c r="Q1117" i="43"/>
  <c r="Q1116" i="43"/>
  <c r="Q1115" i="43"/>
  <c r="Q1114" i="43"/>
  <c r="Q1113" i="43"/>
  <c r="Q1112" i="43"/>
  <c r="Q1111" i="43"/>
  <c r="Q1110" i="43"/>
  <c r="Q1109" i="43"/>
  <c r="Q1108" i="43"/>
  <c r="Q1107" i="43"/>
  <c r="Q1106" i="43"/>
  <c r="Q1105" i="43"/>
  <c r="Q1104" i="43"/>
  <c r="Q1103" i="43"/>
  <c r="Q1102" i="43"/>
  <c r="Q1101" i="43"/>
  <c r="Q1100" i="43"/>
  <c r="Q1099" i="43"/>
  <c r="Q1098" i="43"/>
  <c r="Q1097" i="43"/>
  <c r="Q1096" i="43"/>
  <c r="Q1095" i="43"/>
  <c r="Q1094" i="43"/>
  <c r="Q1093" i="43"/>
  <c r="Q1092" i="43"/>
  <c r="Q1091" i="43"/>
  <c r="Q1090" i="43"/>
  <c r="Q1089" i="43"/>
  <c r="Q1088" i="43"/>
  <c r="Q1087" i="43"/>
  <c r="Q1086" i="43"/>
  <c r="Q1085" i="43"/>
  <c r="Q1084" i="43"/>
  <c r="Q1083" i="43"/>
  <c r="Q1082" i="43"/>
  <c r="Q1081" i="43"/>
  <c r="Q1080" i="43"/>
  <c r="Q1079" i="43"/>
  <c r="Q1078" i="43"/>
  <c r="Q1077" i="43"/>
  <c r="Q1076" i="43"/>
  <c r="Q1075" i="43"/>
  <c r="Q1074" i="43"/>
  <c r="Q1073" i="43"/>
  <c r="Q1072" i="43"/>
  <c r="Q1071" i="43"/>
  <c r="Q1070" i="43"/>
  <c r="Q1069" i="43"/>
  <c r="Q1068" i="43"/>
  <c r="Q1067" i="43"/>
  <c r="Q1066" i="43"/>
  <c r="Q1065" i="43"/>
  <c r="Q1064" i="43"/>
  <c r="Q1063" i="43"/>
  <c r="Q1062" i="43"/>
  <c r="Q1061" i="43"/>
  <c r="Q1060" i="43"/>
  <c r="Q1059" i="43"/>
  <c r="Q1058" i="43"/>
  <c r="Q1057" i="43"/>
  <c r="Q1056" i="43"/>
  <c r="Q1055" i="43"/>
  <c r="Q1054" i="43"/>
  <c r="Q1053" i="43"/>
  <c r="Q1052" i="43"/>
  <c r="Q1051" i="43"/>
  <c r="Q1050" i="43"/>
  <c r="Q1049" i="43"/>
  <c r="Q1048" i="43"/>
  <c r="Q1047" i="43"/>
  <c r="Q1046" i="43"/>
  <c r="Q1045" i="43"/>
  <c r="Q1044" i="43"/>
  <c r="Q1043" i="43"/>
  <c r="Q1042" i="43"/>
  <c r="Q1041" i="43"/>
  <c r="Q1040" i="43"/>
  <c r="Q1039" i="43"/>
  <c r="Q1038" i="43"/>
  <c r="Q1037" i="43"/>
  <c r="Q1036" i="43"/>
  <c r="Q1035" i="43"/>
  <c r="Q1034" i="43"/>
  <c r="Q1033" i="43"/>
  <c r="Q1032" i="43"/>
  <c r="Q1031" i="43"/>
  <c r="Q1030" i="43"/>
  <c r="Q1029" i="43"/>
  <c r="Q1028" i="43"/>
  <c r="Q1027" i="43"/>
  <c r="Q1026" i="43"/>
  <c r="Q1025" i="43"/>
  <c r="Q1024" i="43"/>
  <c r="Q1023" i="43"/>
  <c r="Q1022" i="43"/>
  <c r="Q1021" i="43"/>
  <c r="Q1020" i="43"/>
  <c r="Q1019" i="43"/>
  <c r="Q1018" i="43"/>
  <c r="Q1017" i="43"/>
  <c r="Q1016" i="43"/>
  <c r="Q1015" i="43"/>
  <c r="Q1014" i="43"/>
  <c r="Q1013" i="43"/>
  <c r="Q1012" i="43"/>
  <c r="Q1011" i="43"/>
  <c r="Q1010" i="43"/>
  <c r="Q1009" i="43"/>
  <c r="Q1008" i="43"/>
  <c r="Q1007" i="43"/>
  <c r="Q1006" i="43"/>
  <c r="Q1005" i="43"/>
  <c r="Q1004" i="43"/>
  <c r="Q1003" i="43"/>
  <c r="Q1002" i="43"/>
  <c r="Q1001" i="43"/>
  <c r="Q1000" i="43"/>
  <c r="Q999" i="43"/>
  <c r="Q998" i="43"/>
  <c r="Q997" i="43"/>
  <c r="Q996" i="43"/>
  <c r="Q995" i="43"/>
  <c r="Q994" i="43"/>
  <c r="Q993" i="43"/>
  <c r="Q992" i="43"/>
  <c r="Q991" i="43"/>
  <c r="Q990" i="43"/>
  <c r="Q989" i="43"/>
  <c r="Q988" i="43"/>
  <c r="Q987" i="43"/>
  <c r="Q986" i="43"/>
  <c r="Q985" i="43"/>
  <c r="Q984" i="43"/>
  <c r="Q983" i="43"/>
  <c r="Q982" i="43"/>
  <c r="Q981" i="43"/>
  <c r="Q980" i="43"/>
  <c r="Q979" i="43"/>
  <c r="Q978" i="43"/>
  <c r="Q977" i="43"/>
  <c r="Q976" i="43"/>
  <c r="Q975" i="43"/>
  <c r="Q974" i="43"/>
  <c r="Q973" i="43"/>
  <c r="Q972" i="43"/>
  <c r="Q971" i="43"/>
  <c r="Q970" i="43"/>
  <c r="Q969" i="43"/>
  <c r="Q968" i="43"/>
  <c r="Q967" i="43"/>
  <c r="Q966" i="43"/>
  <c r="Q965" i="43"/>
  <c r="Q964" i="43"/>
  <c r="Q963" i="43"/>
  <c r="Q962" i="43"/>
  <c r="Q961" i="43"/>
  <c r="Q960" i="43"/>
  <c r="Q959" i="43"/>
  <c r="Q958" i="43"/>
  <c r="Q957" i="43"/>
  <c r="Q956" i="43"/>
  <c r="Q955" i="43"/>
  <c r="Q954" i="43"/>
  <c r="Q953" i="43"/>
  <c r="Q952" i="43"/>
  <c r="Q951" i="43"/>
  <c r="Q950" i="43"/>
  <c r="Q949" i="43"/>
  <c r="Q948" i="43"/>
  <c r="Q947" i="43"/>
  <c r="Q946" i="43"/>
  <c r="Q945" i="43"/>
  <c r="Q944" i="43"/>
  <c r="Q943" i="43"/>
  <c r="Q942" i="43"/>
  <c r="Q941" i="43"/>
  <c r="Q940" i="43"/>
  <c r="Q939" i="43"/>
  <c r="Q938" i="43"/>
  <c r="Q937" i="43"/>
  <c r="Q936" i="43"/>
  <c r="Q935" i="43"/>
  <c r="Q934" i="43"/>
  <c r="Q933" i="43"/>
  <c r="Q932" i="43"/>
  <c r="Q931" i="43"/>
  <c r="Q930" i="43"/>
  <c r="Q929" i="43"/>
  <c r="Q928" i="43"/>
  <c r="Q927" i="43"/>
  <c r="Q926" i="43"/>
  <c r="Q925" i="43"/>
  <c r="Q924" i="43"/>
  <c r="Q923" i="43"/>
  <c r="Q922" i="43"/>
  <c r="Q921" i="43"/>
  <c r="Q920" i="43"/>
  <c r="Q919" i="43"/>
  <c r="Q918" i="43"/>
  <c r="Q917" i="43"/>
  <c r="Q916" i="43"/>
  <c r="Q915" i="43"/>
  <c r="Q914" i="43"/>
  <c r="Q913" i="43"/>
  <c r="Q912" i="43"/>
  <c r="Q911" i="43"/>
  <c r="Q910" i="43"/>
  <c r="Q909" i="43"/>
  <c r="Q908" i="43"/>
  <c r="Q907" i="43"/>
  <c r="Q906" i="43"/>
  <c r="Q905" i="43"/>
  <c r="Q904" i="43"/>
  <c r="Q903" i="43"/>
  <c r="Q902" i="43"/>
  <c r="Q901" i="43"/>
  <c r="Q900" i="43"/>
  <c r="Q899" i="43"/>
  <c r="Q898" i="43"/>
  <c r="Q897" i="43"/>
  <c r="Q896" i="43"/>
  <c r="Q895" i="43"/>
  <c r="Q894" i="43"/>
  <c r="Q893" i="43"/>
  <c r="Q892" i="43"/>
  <c r="Q891" i="43"/>
  <c r="Q890" i="43"/>
  <c r="Q889" i="43"/>
  <c r="Q888" i="43"/>
  <c r="Q887" i="43"/>
  <c r="Q886" i="43"/>
  <c r="Q885" i="43"/>
  <c r="Q884" i="43"/>
  <c r="Q883" i="43"/>
  <c r="Q882" i="43"/>
  <c r="Q881" i="43"/>
  <c r="Q880" i="43"/>
  <c r="Q879" i="43"/>
  <c r="Q878" i="43"/>
  <c r="Q877" i="43"/>
  <c r="Q876" i="43"/>
  <c r="Q875" i="43"/>
  <c r="Q874" i="43"/>
  <c r="Q873" i="43"/>
  <c r="Q872" i="43"/>
  <c r="Q871" i="43"/>
  <c r="Q870" i="43"/>
  <c r="Q869" i="43"/>
  <c r="Q868" i="43"/>
  <c r="Q867" i="43"/>
  <c r="Q866" i="43"/>
  <c r="Q865" i="43"/>
  <c r="Q864" i="43"/>
  <c r="Q863" i="43"/>
  <c r="Q862" i="43"/>
  <c r="Q861" i="43"/>
  <c r="Q860" i="43"/>
  <c r="Q859" i="43"/>
  <c r="Q858" i="43"/>
  <c r="Q857" i="43"/>
  <c r="Q856" i="43"/>
  <c r="Q855" i="43"/>
  <c r="Q854" i="43"/>
  <c r="Q853" i="43"/>
  <c r="Q852" i="43"/>
  <c r="Q851" i="43"/>
  <c r="Q850" i="43"/>
  <c r="Q849" i="43"/>
  <c r="Q848" i="43"/>
  <c r="Q847" i="43"/>
  <c r="Q846" i="43"/>
  <c r="Q845" i="43"/>
  <c r="Q844" i="43"/>
  <c r="Q843" i="43"/>
  <c r="Q842" i="43"/>
  <c r="Q841" i="43"/>
  <c r="Q840" i="43"/>
  <c r="Q839" i="43"/>
  <c r="Q838" i="43"/>
  <c r="Q837" i="43"/>
  <c r="Q836" i="43"/>
  <c r="Q835" i="43"/>
  <c r="Q834" i="43"/>
  <c r="Q833" i="43"/>
  <c r="Q832" i="43"/>
  <c r="Q831" i="43"/>
  <c r="Q830" i="43"/>
  <c r="Q829" i="43"/>
  <c r="Q828" i="43"/>
  <c r="Q827" i="43"/>
  <c r="Q826" i="43"/>
  <c r="Q825" i="43"/>
  <c r="Q824" i="43"/>
  <c r="Q823" i="43"/>
  <c r="Q822" i="43"/>
  <c r="Q821" i="43"/>
  <c r="Q820" i="43"/>
  <c r="Q819" i="43"/>
  <c r="Q818" i="43"/>
  <c r="Q817" i="43"/>
  <c r="Q816" i="43"/>
  <c r="Q815" i="43"/>
  <c r="Q814" i="43"/>
  <c r="Q813" i="43"/>
  <c r="Q812" i="43"/>
  <c r="Q811" i="43"/>
  <c r="Q810" i="43"/>
  <c r="Q809" i="43"/>
  <c r="Q808" i="43"/>
  <c r="Q807" i="43"/>
  <c r="Q806" i="43"/>
  <c r="Q805" i="43"/>
  <c r="Q804" i="43"/>
  <c r="Q803" i="43"/>
  <c r="Q802" i="43"/>
  <c r="Q801" i="43"/>
  <c r="Q800" i="43"/>
  <c r="Q799" i="43"/>
  <c r="Q798" i="43"/>
  <c r="Q797" i="43"/>
  <c r="Q796" i="43"/>
  <c r="Q795" i="43"/>
  <c r="Q794" i="43"/>
  <c r="Q793" i="43"/>
  <c r="Q792" i="43"/>
  <c r="Q791" i="43"/>
  <c r="Q790" i="43"/>
  <c r="Q789" i="43"/>
  <c r="Q788" i="43"/>
  <c r="Q787" i="43"/>
  <c r="Q786" i="43"/>
  <c r="Q785" i="43"/>
  <c r="Q784" i="43"/>
  <c r="Q783" i="43"/>
  <c r="Q782" i="43"/>
  <c r="Q781" i="43"/>
  <c r="Q780" i="43"/>
  <c r="Q779" i="43"/>
  <c r="Q778" i="43"/>
  <c r="Q777" i="43"/>
  <c r="Q776" i="43"/>
  <c r="Q775" i="43"/>
  <c r="Q774" i="43"/>
  <c r="Q773" i="43"/>
  <c r="Q772" i="43"/>
  <c r="Q771" i="43"/>
  <c r="Q770" i="43"/>
  <c r="Q769" i="43"/>
  <c r="Q768" i="43"/>
  <c r="Q767" i="43"/>
  <c r="Q766" i="43"/>
  <c r="Q765" i="43"/>
  <c r="Q764" i="43"/>
  <c r="Q763" i="43"/>
  <c r="Q762" i="43"/>
  <c r="Q761" i="43"/>
  <c r="Q760" i="43"/>
  <c r="Q759" i="43"/>
  <c r="Q758" i="43"/>
  <c r="Q757" i="43"/>
  <c r="Q756" i="43"/>
  <c r="Q755" i="43"/>
  <c r="Q754" i="43"/>
  <c r="Q753" i="43"/>
  <c r="Q752" i="43"/>
  <c r="Q751" i="43"/>
  <c r="Q750" i="43"/>
  <c r="Q749" i="43"/>
  <c r="Q748" i="43"/>
  <c r="Q747" i="43"/>
  <c r="Q746" i="43"/>
  <c r="Q745" i="43"/>
  <c r="Q744" i="43"/>
  <c r="Q743" i="43"/>
  <c r="Q742" i="43"/>
  <c r="Q741" i="43"/>
  <c r="Q740" i="43"/>
  <c r="Q739" i="43"/>
  <c r="Q738" i="43"/>
  <c r="Q737" i="43"/>
  <c r="Q736" i="43"/>
  <c r="Q735" i="43"/>
  <c r="Q734" i="43"/>
  <c r="Q733" i="43"/>
  <c r="Q732" i="43"/>
  <c r="Q731" i="43"/>
  <c r="Q730" i="43"/>
  <c r="Q729" i="43"/>
  <c r="Q728" i="43"/>
  <c r="Q727" i="43"/>
  <c r="Q726" i="43"/>
  <c r="Q725" i="43"/>
  <c r="Q724" i="43"/>
  <c r="Q723" i="43"/>
  <c r="Q722" i="43"/>
  <c r="Q721" i="43"/>
  <c r="Q720" i="43"/>
  <c r="Q719" i="43"/>
  <c r="Q718" i="43"/>
  <c r="Q717" i="43"/>
  <c r="Q716" i="43"/>
  <c r="Q715" i="43"/>
  <c r="Q714" i="43"/>
  <c r="Q713" i="43"/>
  <c r="Q712" i="43"/>
  <c r="Q711" i="43"/>
  <c r="Q710" i="43"/>
  <c r="Q709" i="43"/>
  <c r="Q708" i="43"/>
  <c r="Q707" i="43"/>
  <c r="Q706" i="43"/>
  <c r="Q705" i="43"/>
  <c r="Q704" i="43"/>
  <c r="Q703" i="43"/>
  <c r="Q702" i="43"/>
  <c r="Q701" i="43"/>
  <c r="Q700" i="43"/>
  <c r="Q699" i="43"/>
  <c r="Q698" i="43"/>
  <c r="Q697" i="43"/>
  <c r="Q696" i="43"/>
  <c r="Q695" i="43"/>
  <c r="Q694" i="43"/>
  <c r="Q693" i="43"/>
  <c r="Q692" i="43"/>
  <c r="Q691" i="43"/>
  <c r="Q690" i="43"/>
  <c r="Q689" i="43"/>
  <c r="Q688" i="43"/>
  <c r="Q687" i="43"/>
  <c r="Q686" i="43"/>
  <c r="Q685" i="43"/>
  <c r="Q684" i="43"/>
  <c r="Q683" i="43"/>
  <c r="Q682" i="43"/>
  <c r="Q681" i="43"/>
  <c r="Q680" i="43"/>
  <c r="Q679" i="43"/>
  <c r="Q678" i="43"/>
  <c r="Q677" i="43"/>
  <c r="Q676" i="43"/>
  <c r="Q675" i="43"/>
  <c r="Q674" i="43"/>
  <c r="Q673" i="43"/>
  <c r="Q672" i="43"/>
  <c r="Q671" i="43"/>
  <c r="Q670" i="43"/>
  <c r="Q669" i="43"/>
  <c r="Q668" i="43"/>
  <c r="Q667" i="43"/>
  <c r="Q666" i="43"/>
  <c r="Q665" i="43"/>
  <c r="Q664" i="43"/>
  <c r="Q663" i="43"/>
  <c r="Q662" i="43"/>
  <c r="Q661" i="43"/>
  <c r="Q660" i="43"/>
  <c r="Q659" i="43"/>
  <c r="Q658" i="43"/>
  <c r="Q657" i="43"/>
  <c r="Q656" i="43"/>
  <c r="Q655" i="43"/>
  <c r="Q654" i="43"/>
  <c r="Q653" i="43"/>
  <c r="Q652" i="43"/>
  <c r="Q651" i="43"/>
  <c r="Q650" i="43"/>
  <c r="Q649" i="43"/>
  <c r="Q648" i="43"/>
  <c r="Q647" i="43"/>
  <c r="Q646" i="43"/>
  <c r="Q645" i="43"/>
  <c r="Q644" i="43"/>
  <c r="Q643" i="43"/>
  <c r="Q642" i="43"/>
  <c r="Q641" i="43"/>
  <c r="Q640" i="43"/>
  <c r="Q639" i="43"/>
  <c r="Q638" i="43"/>
  <c r="Q637" i="43"/>
  <c r="Q636" i="43"/>
  <c r="Q635" i="43"/>
  <c r="Q634" i="43"/>
  <c r="Q633" i="43"/>
  <c r="Q632" i="43"/>
  <c r="Q631" i="43"/>
  <c r="Q630" i="43"/>
  <c r="Q629" i="43"/>
  <c r="Q628" i="43"/>
  <c r="Q627" i="43"/>
  <c r="Q626" i="43"/>
  <c r="Q625" i="43"/>
  <c r="Q624" i="43"/>
  <c r="Q623" i="43"/>
  <c r="Q622" i="43"/>
  <c r="Q621" i="43"/>
  <c r="Q620" i="43"/>
  <c r="Q619" i="43"/>
  <c r="Q618" i="43"/>
  <c r="Q617" i="43"/>
  <c r="Q616" i="43"/>
  <c r="Q615" i="43"/>
  <c r="Q614" i="43"/>
  <c r="Q613" i="43"/>
  <c r="Q612" i="43"/>
  <c r="Q611" i="43"/>
  <c r="Q610" i="43"/>
  <c r="Q609" i="43"/>
  <c r="Q608" i="43"/>
  <c r="Q607" i="43"/>
  <c r="Q606" i="43"/>
  <c r="Q605" i="43"/>
  <c r="Q604" i="43"/>
  <c r="Q603" i="43"/>
  <c r="Q602" i="43"/>
  <c r="Q601" i="43"/>
  <c r="Q600" i="43"/>
  <c r="Q599" i="43"/>
  <c r="Q598" i="43"/>
  <c r="Q597" i="43"/>
  <c r="Q596" i="43"/>
  <c r="Q595" i="43"/>
  <c r="Q594" i="43"/>
  <c r="Q593" i="43"/>
  <c r="Q592" i="43"/>
  <c r="Q591" i="43"/>
  <c r="Q590" i="43"/>
  <c r="Q589" i="43"/>
  <c r="Q588" i="43"/>
  <c r="Q587" i="43"/>
  <c r="Q586" i="43"/>
  <c r="Q585" i="43"/>
  <c r="Q584" i="43"/>
  <c r="Q583" i="43"/>
  <c r="Q582" i="43"/>
  <c r="Q581" i="43"/>
  <c r="Q580" i="43"/>
  <c r="Q579" i="43"/>
  <c r="Q578" i="43"/>
  <c r="Q577" i="43"/>
  <c r="Q576" i="43"/>
  <c r="Q575" i="43"/>
  <c r="Q574" i="43"/>
  <c r="Q573" i="43"/>
  <c r="Q572" i="43"/>
  <c r="Q571" i="43"/>
  <c r="Q570" i="43"/>
  <c r="Q569" i="43"/>
  <c r="Q568" i="43"/>
  <c r="Q567" i="43"/>
  <c r="Q566" i="43"/>
  <c r="Q565" i="43"/>
  <c r="Q564" i="43"/>
  <c r="Q563" i="43"/>
  <c r="Q562" i="43"/>
  <c r="Q561" i="43"/>
  <c r="Q560" i="43"/>
  <c r="Q559" i="43"/>
  <c r="Q558" i="43"/>
  <c r="Q557" i="43"/>
  <c r="Q556" i="43"/>
  <c r="Q555" i="43"/>
  <c r="Q554" i="43"/>
  <c r="Q553" i="43"/>
  <c r="Q552" i="43"/>
  <c r="Q551" i="43"/>
  <c r="Q550" i="43"/>
  <c r="Q549" i="43"/>
  <c r="Q548" i="43"/>
  <c r="Q547" i="43"/>
  <c r="Q546" i="43"/>
  <c r="Q545" i="43"/>
  <c r="Q544" i="43"/>
  <c r="Q543" i="43"/>
  <c r="Q542" i="43"/>
  <c r="Q541" i="43"/>
  <c r="Q540" i="43"/>
  <c r="Q539" i="43"/>
  <c r="Q538" i="43"/>
  <c r="Q537" i="43"/>
  <c r="Q536" i="43"/>
  <c r="Q535" i="43"/>
  <c r="Q534" i="43"/>
  <c r="Q533" i="43"/>
  <c r="Q532" i="43"/>
  <c r="Q531" i="43"/>
  <c r="Q530" i="43"/>
  <c r="Q529" i="43"/>
  <c r="Q528" i="43"/>
  <c r="Q527" i="43"/>
  <c r="Q526" i="43"/>
  <c r="Q525" i="43"/>
  <c r="Q524" i="43"/>
  <c r="Q523" i="43"/>
  <c r="Q522" i="43"/>
  <c r="Q521" i="43"/>
  <c r="Q520" i="43"/>
  <c r="Q519" i="43"/>
  <c r="Q518" i="43"/>
  <c r="Q517" i="43"/>
  <c r="Q516" i="43"/>
  <c r="Q515" i="43"/>
  <c r="Q514" i="43"/>
  <c r="Q513" i="43"/>
  <c r="Q512" i="43"/>
  <c r="Q511" i="43"/>
  <c r="Q510" i="43"/>
  <c r="Q509" i="43"/>
  <c r="Q508" i="43"/>
  <c r="Q507" i="43"/>
  <c r="Q506" i="43"/>
  <c r="Q505" i="43"/>
  <c r="Q504" i="43"/>
  <c r="Q503" i="43"/>
  <c r="Q502" i="43"/>
  <c r="Q501" i="43"/>
  <c r="Q500" i="43"/>
  <c r="Q499" i="43"/>
  <c r="Q498" i="43"/>
  <c r="Q497" i="43"/>
  <c r="Q496" i="43"/>
  <c r="Q495" i="43"/>
  <c r="Q494" i="43"/>
  <c r="Q493" i="43"/>
  <c r="Q492" i="43"/>
  <c r="Q491" i="43"/>
  <c r="Q490" i="43"/>
  <c r="Q489" i="43"/>
  <c r="Q488" i="43"/>
  <c r="Q487" i="43"/>
  <c r="Q486" i="43"/>
  <c r="Q485" i="43"/>
  <c r="Q484" i="43"/>
  <c r="Q483" i="43"/>
  <c r="Q482" i="43"/>
  <c r="Q481" i="43"/>
  <c r="Q480" i="43"/>
  <c r="Q479" i="43"/>
  <c r="Q478" i="43"/>
  <c r="Q477" i="43"/>
  <c r="Q476" i="43"/>
  <c r="Q475" i="43"/>
  <c r="Q474" i="43"/>
  <c r="Q473" i="43"/>
  <c r="Q472" i="43"/>
  <c r="Q471" i="43"/>
  <c r="Q470" i="43"/>
  <c r="Q469" i="43"/>
  <c r="Q468" i="43"/>
  <c r="Q467" i="43"/>
  <c r="Q466" i="43"/>
  <c r="Q465" i="43"/>
  <c r="Q464" i="43"/>
  <c r="Q463" i="43"/>
  <c r="Q462" i="43"/>
  <c r="Q461" i="43"/>
  <c r="Q460" i="43"/>
  <c r="Q459" i="43"/>
  <c r="Q458" i="43"/>
  <c r="Q457" i="43"/>
  <c r="Q456" i="43"/>
  <c r="Q455" i="43"/>
  <c r="Q454" i="43"/>
  <c r="Q453" i="43"/>
  <c r="Q452" i="43"/>
  <c r="I18" i="38" l="1"/>
  <c r="I15" i="38"/>
  <c r="I14" i="38"/>
  <c r="I13" i="38"/>
  <c r="I12" i="38"/>
  <c r="I11" i="38"/>
  <c r="C19" i="38"/>
  <c r="C16" i="38"/>
  <c r="C15" i="38"/>
  <c r="C14" i="38"/>
  <c r="C13" i="38"/>
  <c r="C12" i="38"/>
  <c r="AE1" i="43"/>
  <c r="D18" i="38" l="1"/>
  <c r="J16" i="38"/>
  <c r="D17" i="38"/>
  <c r="J13" i="38"/>
  <c r="J12" i="38"/>
  <c r="J14" i="38"/>
  <c r="J11" i="38"/>
  <c r="J15" i="38"/>
  <c r="J18" i="38"/>
  <c r="D19" i="38"/>
  <c r="D12" i="38"/>
  <c r="D13" i="38"/>
  <c r="D14" i="38"/>
  <c r="D15" i="38"/>
  <c r="D16" i="38"/>
  <c r="G2428" i="43" l="1"/>
  <c r="E6" i="43"/>
  <c r="E12" i="43"/>
  <c r="E18" i="43"/>
  <c r="E24" i="43"/>
  <c r="E30" i="43"/>
  <c r="E36" i="43"/>
  <c r="E42" i="43"/>
  <c r="E48" i="43"/>
  <c r="E54" i="43"/>
  <c r="E60" i="43"/>
  <c r="E66" i="43"/>
  <c r="E72" i="43"/>
  <c r="E78" i="43"/>
  <c r="E84" i="43"/>
  <c r="E90" i="43"/>
  <c r="E96" i="43"/>
  <c r="E102" i="43"/>
  <c r="E108" i="43"/>
  <c r="E114" i="43"/>
  <c r="E120" i="43"/>
  <c r="E126" i="43"/>
  <c r="E132" i="43"/>
  <c r="E138" i="43"/>
  <c r="E144" i="43"/>
  <c r="E150" i="43"/>
  <c r="E156" i="43"/>
  <c r="E162" i="43"/>
  <c r="E168" i="43"/>
  <c r="E174" i="43"/>
  <c r="E180" i="43"/>
  <c r="E186" i="43"/>
  <c r="E192" i="43"/>
  <c r="E198" i="43"/>
  <c r="E204" i="43"/>
  <c r="E210" i="43"/>
  <c r="E216" i="43"/>
  <c r="E222" i="43"/>
  <c r="E228" i="43"/>
  <c r="E234" i="43"/>
  <c r="E240" i="43"/>
  <c r="E246" i="43"/>
  <c r="E252" i="43"/>
  <c r="E258" i="43"/>
  <c r="E264" i="43"/>
  <c r="E270" i="43"/>
  <c r="E276" i="43"/>
  <c r="E282" i="43"/>
  <c r="E288" i="43"/>
  <c r="E294" i="43"/>
  <c r="E300" i="43"/>
  <c r="E306" i="43"/>
  <c r="E312" i="43"/>
  <c r="E318" i="43"/>
  <c r="E324" i="43"/>
  <c r="E330" i="43"/>
  <c r="E336" i="43"/>
  <c r="E342" i="43"/>
  <c r="E348" i="43"/>
  <c r="E354" i="43"/>
  <c r="E360" i="43"/>
  <c r="E366" i="43"/>
  <c r="E372" i="43"/>
  <c r="E378" i="43"/>
  <c r="E384" i="43"/>
  <c r="E390" i="43"/>
  <c r="E396" i="43"/>
  <c r="E402" i="43"/>
  <c r="E408" i="43"/>
  <c r="E414" i="43"/>
  <c r="E420" i="43"/>
  <c r="E426" i="43"/>
  <c r="E432" i="43"/>
  <c r="E438" i="43"/>
  <c r="E444" i="43"/>
  <c r="F6" i="43"/>
  <c r="F12" i="43"/>
  <c r="F18" i="43"/>
  <c r="F24" i="43"/>
  <c r="F30" i="43"/>
  <c r="F36" i="43"/>
  <c r="F42" i="43"/>
  <c r="F48" i="43"/>
  <c r="F54" i="43"/>
  <c r="F60" i="43"/>
  <c r="F66" i="43"/>
  <c r="F72" i="43"/>
  <c r="F78" i="43"/>
  <c r="F84" i="43"/>
  <c r="F90" i="43"/>
  <c r="F96" i="43"/>
  <c r="F102" i="43"/>
  <c r="F108" i="43"/>
  <c r="F114" i="43"/>
  <c r="F120" i="43"/>
  <c r="F126" i="43"/>
  <c r="F132" i="43"/>
  <c r="F138" i="43"/>
  <c r="F144" i="43"/>
  <c r="F150" i="43"/>
  <c r="F156" i="43"/>
  <c r="F162" i="43"/>
  <c r="F168" i="43"/>
  <c r="F174" i="43"/>
  <c r="F180" i="43"/>
  <c r="F186" i="43"/>
  <c r="F192" i="43"/>
  <c r="F198" i="43"/>
  <c r="F204" i="43"/>
  <c r="F210" i="43"/>
  <c r="F216" i="43"/>
  <c r="F222" i="43"/>
  <c r="F228" i="43"/>
  <c r="F234" i="43"/>
  <c r="F240" i="43"/>
  <c r="F246" i="43"/>
  <c r="F252" i="43"/>
  <c r="F258" i="43"/>
  <c r="F264" i="43"/>
  <c r="F270" i="43"/>
  <c r="F276" i="43"/>
  <c r="F282" i="43"/>
  <c r="F288" i="43"/>
  <c r="F294" i="43"/>
  <c r="F300" i="43"/>
  <c r="F306" i="43"/>
  <c r="F312" i="43"/>
  <c r="F318" i="43"/>
  <c r="F324" i="43"/>
  <c r="F330" i="43"/>
  <c r="F336" i="43"/>
  <c r="F342" i="43"/>
  <c r="F348" i="43"/>
  <c r="F354" i="43"/>
  <c r="F360" i="43"/>
  <c r="F366" i="43"/>
  <c r="F372" i="43"/>
  <c r="F378" i="43"/>
  <c r="F384" i="43"/>
  <c r="F390" i="43"/>
  <c r="F396" i="43"/>
  <c r="F402" i="43"/>
  <c r="F408" i="43"/>
  <c r="F414" i="43"/>
  <c r="F420" i="43"/>
  <c r="F426" i="43"/>
  <c r="F432" i="43"/>
  <c r="F438" i="43"/>
  <c r="F444" i="43"/>
  <c r="F450" i="43"/>
  <c r="F456" i="43"/>
  <c r="F462" i="43"/>
  <c r="F468" i="43"/>
  <c r="F474" i="43"/>
  <c r="F480" i="43"/>
  <c r="F486" i="43"/>
  <c r="F492" i="43"/>
  <c r="E7" i="43"/>
  <c r="E13" i="43"/>
  <c r="E19" i="43"/>
  <c r="E25" i="43"/>
  <c r="E31" i="43"/>
  <c r="E37" i="43"/>
  <c r="E43" i="43"/>
  <c r="E49" i="43"/>
  <c r="E55" i="43"/>
  <c r="E61" i="43"/>
  <c r="E67" i="43"/>
  <c r="E73" i="43"/>
  <c r="E79" i="43"/>
  <c r="E85" i="43"/>
  <c r="E91" i="43"/>
  <c r="E97" i="43"/>
  <c r="E103" i="43"/>
  <c r="E109" i="43"/>
  <c r="E115" i="43"/>
  <c r="E121" i="43"/>
  <c r="E127" i="43"/>
  <c r="E133" i="43"/>
  <c r="E139" i="43"/>
  <c r="E145" i="43"/>
  <c r="E151" i="43"/>
  <c r="E157" i="43"/>
  <c r="E163" i="43"/>
  <c r="E169" i="43"/>
  <c r="E175" i="43"/>
  <c r="E181" i="43"/>
  <c r="E187" i="43"/>
  <c r="E193" i="43"/>
  <c r="E199" i="43"/>
  <c r="E205" i="43"/>
  <c r="E211" i="43"/>
  <c r="E217" i="43"/>
  <c r="E223" i="43"/>
  <c r="E229" i="43"/>
  <c r="E235" i="43"/>
  <c r="E241" i="43"/>
  <c r="E247" i="43"/>
  <c r="E253" i="43"/>
  <c r="E259" i="43"/>
  <c r="E265" i="43"/>
  <c r="E271" i="43"/>
  <c r="E277" i="43"/>
  <c r="E283" i="43"/>
  <c r="E289" i="43"/>
  <c r="E295" i="43"/>
  <c r="E301" i="43"/>
  <c r="E307" i="43"/>
  <c r="E313" i="43"/>
  <c r="E319" i="43"/>
  <c r="E325" i="43"/>
  <c r="E331" i="43"/>
  <c r="E337" i="43"/>
  <c r="E343" i="43"/>
  <c r="E349" i="43"/>
  <c r="E355" i="43"/>
  <c r="E361" i="43"/>
  <c r="E367" i="43"/>
  <c r="E373" i="43"/>
  <c r="E379" i="43"/>
  <c r="E385" i="43"/>
  <c r="E391" i="43"/>
  <c r="E397" i="43"/>
  <c r="E403" i="43"/>
  <c r="E409" i="43"/>
  <c r="E415" i="43"/>
  <c r="E421" i="43"/>
  <c r="E427" i="43"/>
  <c r="E433" i="43"/>
  <c r="E439" i="43"/>
  <c r="E445" i="43"/>
  <c r="E451" i="43"/>
  <c r="E457" i="43"/>
  <c r="E463" i="43"/>
  <c r="E469" i="43"/>
  <c r="E475" i="43"/>
  <c r="E481" i="43"/>
  <c r="E487" i="43"/>
  <c r="E493" i="43"/>
  <c r="E499" i="43"/>
  <c r="E505" i="43"/>
  <c r="F7" i="43"/>
  <c r="F13" i="43"/>
  <c r="F19" i="43"/>
  <c r="F25" i="43"/>
  <c r="F31" i="43"/>
  <c r="F37" i="43"/>
  <c r="F43" i="43"/>
  <c r="F49" i="43"/>
  <c r="F55" i="43"/>
  <c r="F61" i="43"/>
  <c r="F67" i="43"/>
  <c r="F73" i="43"/>
  <c r="F79" i="43"/>
  <c r="F85" i="43"/>
  <c r="F91" i="43"/>
  <c r="F97" i="43"/>
  <c r="F103" i="43"/>
  <c r="F109" i="43"/>
  <c r="F115" i="43"/>
  <c r="F121" i="43"/>
  <c r="F127" i="43"/>
  <c r="F133" i="43"/>
  <c r="F139" i="43"/>
  <c r="F145" i="43"/>
  <c r="F151" i="43"/>
  <c r="F157" i="43"/>
  <c r="F163" i="43"/>
  <c r="F169" i="43"/>
  <c r="F175" i="43"/>
  <c r="F181" i="43"/>
  <c r="F187" i="43"/>
  <c r="F193" i="43"/>
  <c r="F199" i="43"/>
  <c r="F205" i="43"/>
  <c r="F211" i="43"/>
  <c r="F217" i="43"/>
  <c r="F223" i="43"/>
  <c r="F229" i="43"/>
  <c r="F235" i="43"/>
  <c r="F241" i="43"/>
  <c r="F247" i="43"/>
  <c r="F253" i="43"/>
  <c r="F259" i="43"/>
  <c r="F265" i="43"/>
  <c r="F271" i="43"/>
  <c r="F277" i="43"/>
  <c r="F283" i="43"/>
  <c r="F289" i="43"/>
  <c r="F295" i="43"/>
  <c r="F301" i="43"/>
  <c r="F307" i="43"/>
  <c r="F313" i="43"/>
  <c r="F319" i="43"/>
  <c r="F325" i="43"/>
  <c r="F331" i="43"/>
  <c r="F337" i="43"/>
  <c r="F343" i="43"/>
  <c r="F349" i="43"/>
  <c r="F355" i="43"/>
  <c r="F361" i="43"/>
  <c r="F367" i="43"/>
  <c r="F373" i="43"/>
  <c r="F379" i="43"/>
  <c r="F385" i="43"/>
  <c r="F391" i="43"/>
  <c r="F397" i="43"/>
  <c r="F403" i="43"/>
  <c r="F409" i="43"/>
  <c r="F415" i="43"/>
  <c r="F421" i="43"/>
  <c r="F427" i="43"/>
  <c r="F433" i="43"/>
  <c r="F439" i="43"/>
  <c r="F445" i="43"/>
  <c r="F451" i="43"/>
  <c r="F457" i="43"/>
  <c r="F463" i="43"/>
  <c r="F469" i="43"/>
  <c r="F475" i="43"/>
  <c r="F481" i="43"/>
  <c r="F487" i="43"/>
  <c r="F493" i="43"/>
  <c r="F499" i="43"/>
  <c r="E8" i="43"/>
  <c r="E14" i="43"/>
  <c r="E20" i="43"/>
  <c r="E26" i="43"/>
  <c r="E32" i="43"/>
  <c r="E38" i="43"/>
  <c r="E44" i="43"/>
  <c r="E50" i="43"/>
  <c r="E56" i="43"/>
  <c r="E62" i="43"/>
  <c r="E68" i="43"/>
  <c r="E74" i="43"/>
  <c r="E80" i="43"/>
  <c r="E86" i="43"/>
  <c r="E92" i="43"/>
  <c r="E98" i="43"/>
  <c r="E104" i="43"/>
  <c r="E110" i="43"/>
  <c r="E116" i="43"/>
  <c r="E122" i="43"/>
  <c r="E128" i="43"/>
  <c r="E134" i="43"/>
  <c r="E140" i="43"/>
  <c r="E146" i="43"/>
  <c r="E152" i="43"/>
  <c r="E158" i="43"/>
  <c r="E164" i="43"/>
  <c r="E170" i="43"/>
  <c r="E176" i="43"/>
  <c r="E182" i="43"/>
  <c r="E188" i="43"/>
  <c r="E194" i="43"/>
  <c r="E200" i="43"/>
  <c r="E206" i="43"/>
  <c r="E212" i="43"/>
  <c r="E218" i="43"/>
  <c r="E224" i="43"/>
  <c r="E230" i="43"/>
  <c r="E236" i="43"/>
  <c r="E242" i="43"/>
  <c r="E248" i="43"/>
  <c r="E254" i="43"/>
  <c r="E260" i="43"/>
  <c r="E266" i="43"/>
  <c r="E272" i="43"/>
  <c r="E278" i="43"/>
  <c r="E284" i="43"/>
  <c r="E290" i="43"/>
  <c r="E296" i="43"/>
  <c r="E302" i="43"/>
  <c r="E308" i="43"/>
  <c r="E314" i="43"/>
  <c r="E320" i="43"/>
  <c r="E326" i="43"/>
  <c r="E332" i="43"/>
  <c r="E338" i="43"/>
  <c r="E344" i="43"/>
  <c r="E350" i="43"/>
  <c r="E356" i="43"/>
  <c r="E362" i="43"/>
  <c r="E368" i="43"/>
  <c r="E374" i="43"/>
  <c r="E380" i="43"/>
  <c r="E386" i="43"/>
  <c r="E392" i="43"/>
  <c r="E398" i="43"/>
  <c r="E404" i="43"/>
  <c r="E410" i="43"/>
  <c r="E416" i="43"/>
  <c r="E422" i="43"/>
  <c r="E428" i="43"/>
  <c r="E434" i="43"/>
  <c r="E440" i="43"/>
  <c r="E446" i="43"/>
  <c r="E452" i="43"/>
  <c r="E458" i="43"/>
  <c r="E464" i="43"/>
  <c r="E470" i="43"/>
  <c r="E476" i="43"/>
  <c r="E482" i="43"/>
  <c r="E488" i="43"/>
  <c r="E494" i="43"/>
  <c r="F8" i="43"/>
  <c r="F14" i="43"/>
  <c r="F20" i="43"/>
  <c r="F26" i="43"/>
  <c r="F32" i="43"/>
  <c r="F38" i="43"/>
  <c r="F44" i="43"/>
  <c r="F50" i="43"/>
  <c r="F56" i="43"/>
  <c r="F62" i="43"/>
  <c r="F68" i="43"/>
  <c r="F74" i="43"/>
  <c r="F80" i="43"/>
  <c r="F86" i="43"/>
  <c r="F92" i="43"/>
  <c r="F98" i="43"/>
  <c r="F104" i="43"/>
  <c r="F110" i="43"/>
  <c r="F116" i="43"/>
  <c r="F122" i="43"/>
  <c r="F128" i="43"/>
  <c r="F134" i="43"/>
  <c r="F140" i="43"/>
  <c r="F146" i="43"/>
  <c r="F152" i="43"/>
  <c r="F158" i="43"/>
  <c r="F164" i="43"/>
  <c r="F170" i="43"/>
  <c r="F176" i="43"/>
  <c r="F182" i="43"/>
  <c r="F188" i="43"/>
  <c r="F194" i="43"/>
  <c r="F200" i="43"/>
  <c r="F206" i="43"/>
  <c r="F212" i="43"/>
  <c r="F218" i="43"/>
  <c r="F224" i="43"/>
  <c r="F230" i="43"/>
  <c r="F236" i="43"/>
  <c r="F242" i="43"/>
  <c r="F248" i="43"/>
  <c r="F254" i="43"/>
  <c r="F260" i="43"/>
  <c r="F266" i="43"/>
  <c r="F272" i="43"/>
  <c r="F278" i="43"/>
  <c r="F284" i="43"/>
  <c r="F290" i="43"/>
  <c r="F296" i="43"/>
  <c r="F302" i="43"/>
  <c r="F308" i="43"/>
  <c r="F314" i="43"/>
  <c r="F320" i="43"/>
  <c r="F326" i="43"/>
  <c r="F332" i="43"/>
  <c r="F338" i="43"/>
  <c r="F344" i="43"/>
  <c r="F350" i="43"/>
  <c r="F356" i="43"/>
  <c r="F362" i="43"/>
  <c r="F368" i="43"/>
  <c r="F374" i="43"/>
  <c r="F380" i="43"/>
  <c r="F386" i="43"/>
  <c r="F392" i="43"/>
  <c r="F398" i="43"/>
  <c r="F404" i="43"/>
  <c r="F410" i="43"/>
  <c r="F416" i="43"/>
  <c r="F422" i="43"/>
  <c r="F428" i="43"/>
  <c r="F434" i="43"/>
  <c r="F440" i="43"/>
  <c r="F446" i="43"/>
  <c r="F452" i="43"/>
  <c r="F458" i="43"/>
  <c r="F464" i="43"/>
  <c r="F470" i="43"/>
  <c r="F476" i="43"/>
  <c r="F482" i="43"/>
  <c r="F488" i="43"/>
  <c r="F494" i="43"/>
  <c r="E3" i="43"/>
  <c r="E9" i="43"/>
  <c r="E15" i="43"/>
  <c r="E21" i="43"/>
  <c r="E27" i="43"/>
  <c r="E33" i="43"/>
  <c r="E39" i="43"/>
  <c r="E45" i="43"/>
  <c r="E51" i="43"/>
  <c r="E57" i="43"/>
  <c r="E63" i="43"/>
  <c r="E69" i="43"/>
  <c r="E75" i="43"/>
  <c r="E81" i="43"/>
  <c r="E87" i="43"/>
  <c r="E93" i="43"/>
  <c r="E99" i="43"/>
  <c r="E105" i="43"/>
  <c r="E111" i="43"/>
  <c r="E117" i="43"/>
  <c r="E123" i="43"/>
  <c r="E129" i="43"/>
  <c r="E135" i="43"/>
  <c r="E141" i="43"/>
  <c r="E147" i="43"/>
  <c r="E153" i="43"/>
  <c r="E159" i="43"/>
  <c r="E165" i="43"/>
  <c r="E171" i="43"/>
  <c r="E177" i="43"/>
  <c r="E183" i="43"/>
  <c r="E189" i="43"/>
  <c r="E195" i="43"/>
  <c r="E201" i="43"/>
  <c r="E207" i="43"/>
  <c r="E213" i="43"/>
  <c r="E219" i="43"/>
  <c r="E225" i="43"/>
  <c r="E231" i="43"/>
  <c r="E237" i="43"/>
  <c r="E243" i="43"/>
  <c r="E249" i="43"/>
  <c r="E255" i="43"/>
  <c r="E261" i="43"/>
  <c r="E267" i="43"/>
  <c r="E273" i="43"/>
  <c r="E279" i="43"/>
  <c r="E285" i="43"/>
  <c r="E291" i="43"/>
  <c r="E297" i="43"/>
  <c r="E303" i="43"/>
  <c r="E309" i="43"/>
  <c r="E315" i="43"/>
  <c r="E321" i="43"/>
  <c r="E327" i="43"/>
  <c r="E333" i="43"/>
  <c r="E339" i="43"/>
  <c r="E345" i="43"/>
  <c r="E351" i="43"/>
  <c r="E357" i="43"/>
  <c r="E363" i="43"/>
  <c r="E369" i="43"/>
  <c r="E375" i="43"/>
  <c r="E381" i="43"/>
  <c r="E387" i="43"/>
  <c r="E393" i="43"/>
  <c r="E399" i="43"/>
  <c r="E405" i="43"/>
  <c r="E411" i="43"/>
  <c r="E417" i="43"/>
  <c r="E423" i="43"/>
  <c r="E429" i="43"/>
  <c r="E435" i="43"/>
  <c r="E441" i="43"/>
  <c r="E447" i="43"/>
  <c r="E453" i="43"/>
  <c r="E459" i="43"/>
  <c r="E465" i="43"/>
  <c r="E471" i="43"/>
  <c r="E477" i="43"/>
  <c r="E483" i="43"/>
  <c r="F3" i="43"/>
  <c r="F9" i="43"/>
  <c r="F15" i="43"/>
  <c r="F21" i="43"/>
  <c r="F27" i="43"/>
  <c r="F33" i="43"/>
  <c r="F39" i="43"/>
  <c r="F45" i="43"/>
  <c r="F51" i="43"/>
  <c r="F57" i="43"/>
  <c r="F63" i="43"/>
  <c r="F69" i="43"/>
  <c r="F75" i="43"/>
  <c r="F81" i="43"/>
  <c r="F87" i="43"/>
  <c r="F93" i="43"/>
  <c r="F99" i="43"/>
  <c r="F105" i="43"/>
  <c r="F111" i="43"/>
  <c r="F117" i="43"/>
  <c r="F123" i="43"/>
  <c r="F129" i="43"/>
  <c r="F135" i="43"/>
  <c r="F141" i="43"/>
  <c r="F147" i="43"/>
  <c r="F153" i="43"/>
  <c r="F159" i="43"/>
  <c r="F165" i="43"/>
  <c r="F171" i="43"/>
  <c r="F177" i="43"/>
  <c r="F183" i="43"/>
  <c r="F189" i="43"/>
  <c r="F195" i="43"/>
  <c r="F201" i="43"/>
  <c r="F207" i="43"/>
  <c r="F213" i="43"/>
  <c r="F219" i="43"/>
  <c r="F225" i="43"/>
  <c r="F231" i="43"/>
  <c r="F237" i="43"/>
  <c r="F243" i="43"/>
  <c r="F249" i="43"/>
  <c r="F255" i="43"/>
  <c r="F261" i="43"/>
  <c r="F267" i="43"/>
  <c r="F273" i="43"/>
  <c r="F279" i="43"/>
  <c r="F285" i="43"/>
  <c r="F291" i="43"/>
  <c r="F297" i="43"/>
  <c r="F303" i="43"/>
  <c r="F309" i="43"/>
  <c r="F315" i="43"/>
  <c r="F321" i="43"/>
  <c r="F327" i="43"/>
  <c r="F333" i="43"/>
  <c r="F339" i="43"/>
  <c r="F345" i="43"/>
  <c r="F351" i="43"/>
  <c r="F357" i="43"/>
  <c r="F363" i="43"/>
  <c r="F369" i="43"/>
  <c r="F375" i="43"/>
  <c r="F381" i="43"/>
  <c r="F387" i="43"/>
  <c r="F393" i="43"/>
  <c r="F399" i="43"/>
  <c r="F405" i="43"/>
  <c r="F411" i="43"/>
  <c r="F417" i="43"/>
  <c r="F423" i="43"/>
  <c r="F429" i="43"/>
  <c r="F435" i="43"/>
  <c r="F441" i="43"/>
  <c r="F447" i="43"/>
  <c r="F453" i="43"/>
  <c r="F459" i="43"/>
  <c r="F465" i="43"/>
  <c r="F471" i="43"/>
  <c r="E4" i="43"/>
  <c r="E10" i="43"/>
  <c r="E16" i="43"/>
  <c r="E22" i="43"/>
  <c r="E28" i="43"/>
  <c r="E34" i="43"/>
  <c r="E40" i="43"/>
  <c r="E46" i="43"/>
  <c r="E52" i="43"/>
  <c r="E58" i="43"/>
  <c r="E64" i="43"/>
  <c r="E70" i="43"/>
  <c r="E76" i="43"/>
  <c r="E82" i="43"/>
  <c r="E88" i="43"/>
  <c r="E94" i="43"/>
  <c r="E100" i="43"/>
  <c r="E106" i="43"/>
  <c r="E112" i="43"/>
  <c r="E118" i="43"/>
  <c r="E124" i="43"/>
  <c r="E130" i="43"/>
  <c r="E136" i="43"/>
  <c r="E142" i="43"/>
  <c r="E148" i="43"/>
  <c r="E154" i="43"/>
  <c r="E160" i="43"/>
  <c r="E166" i="43"/>
  <c r="E172" i="43"/>
  <c r="E178" i="43"/>
  <c r="E184" i="43"/>
  <c r="E190" i="43"/>
  <c r="E196" i="43"/>
  <c r="E202" i="43"/>
  <c r="E208" i="43"/>
  <c r="E214" i="43"/>
  <c r="E220" i="43"/>
  <c r="E226" i="43"/>
  <c r="E232" i="43"/>
  <c r="E238" i="43"/>
  <c r="E244" i="43"/>
  <c r="E250" i="43"/>
  <c r="E256" i="43"/>
  <c r="E262" i="43"/>
  <c r="E268" i="43"/>
  <c r="E274" i="43"/>
  <c r="E280" i="43"/>
  <c r="E286" i="43"/>
  <c r="E292" i="43"/>
  <c r="E298" i="43"/>
  <c r="E304" i="43"/>
  <c r="E310" i="43"/>
  <c r="E316" i="43"/>
  <c r="E322" i="43"/>
  <c r="E328" i="43"/>
  <c r="E334" i="43"/>
  <c r="E340" i="43"/>
  <c r="E346" i="43"/>
  <c r="E352" i="43"/>
  <c r="E358" i="43"/>
  <c r="E364" i="43"/>
  <c r="E370" i="43"/>
  <c r="E376" i="43"/>
  <c r="E382" i="43"/>
  <c r="E388" i="43"/>
  <c r="E394" i="43"/>
  <c r="E400" i="43"/>
  <c r="E406" i="43"/>
  <c r="E412" i="43"/>
  <c r="E418" i="43"/>
  <c r="E424" i="43"/>
  <c r="E430" i="43"/>
  <c r="E436" i="43"/>
  <c r="E442" i="43"/>
  <c r="E448" i="43"/>
  <c r="E454" i="43"/>
  <c r="E460" i="43"/>
  <c r="E466" i="43"/>
  <c r="E472" i="43"/>
  <c r="E17" i="43"/>
  <c r="E41" i="43"/>
  <c r="E65" i="43"/>
  <c r="E89" i="43"/>
  <c r="E113" i="43"/>
  <c r="E137" i="43"/>
  <c r="E161" i="43"/>
  <c r="E185" i="43"/>
  <c r="E209" i="43"/>
  <c r="E233" i="43"/>
  <c r="E257" i="43"/>
  <c r="E281" i="43"/>
  <c r="E305" i="43"/>
  <c r="E329" i="43"/>
  <c r="E353" i="43"/>
  <c r="E377" i="43"/>
  <c r="E401" i="43"/>
  <c r="E425" i="43"/>
  <c r="E449" i="43"/>
  <c r="E467" i="43"/>
  <c r="E480" i="43"/>
  <c r="F491" i="43"/>
  <c r="E501" i="43"/>
  <c r="F507" i="43"/>
  <c r="F513" i="43"/>
  <c r="F519" i="43"/>
  <c r="F525" i="43"/>
  <c r="F531" i="43"/>
  <c r="F537" i="43"/>
  <c r="F543" i="43"/>
  <c r="F549" i="43"/>
  <c r="F555" i="43"/>
  <c r="F561" i="43"/>
  <c r="F567" i="43"/>
  <c r="F573" i="43"/>
  <c r="F579" i="43"/>
  <c r="F585" i="43"/>
  <c r="F591" i="43"/>
  <c r="F597" i="43"/>
  <c r="F603" i="43"/>
  <c r="F609" i="43"/>
  <c r="F615" i="43"/>
  <c r="F621" i="43"/>
  <c r="F627" i="43"/>
  <c r="F633" i="43"/>
  <c r="F639" i="43"/>
  <c r="F17" i="43"/>
  <c r="F41" i="43"/>
  <c r="F65" i="43"/>
  <c r="F89" i="43"/>
  <c r="F113" i="43"/>
  <c r="F137" i="43"/>
  <c r="F161" i="43"/>
  <c r="F185" i="43"/>
  <c r="F209" i="43"/>
  <c r="F233" i="43"/>
  <c r="F257" i="43"/>
  <c r="F281" i="43"/>
  <c r="F305" i="43"/>
  <c r="F329" i="43"/>
  <c r="F353" i="43"/>
  <c r="F377" i="43"/>
  <c r="F401" i="43"/>
  <c r="F425" i="43"/>
  <c r="F449" i="43"/>
  <c r="F467" i="43"/>
  <c r="F483" i="43"/>
  <c r="E492" i="43"/>
  <c r="F501" i="43"/>
  <c r="E508" i="43"/>
  <c r="E514" i="43"/>
  <c r="E520" i="43"/>
  <c r="E526" i="43"/>
  <c r="E532" i="43"/>
  <c r="E538" i="43"/>
  <c r="E544" i="43"/>
  <c r="E550" i="43"/>
  <c r="E556" i="43"/>
  <c r="E562" i="43"/>
  <c r="E568" i="43"/>
  <c r="E574" i="43"/>
  <c r="E580" i="43"/>
  <c r="E586" i="43"/>
  <c r="E592" i="43"/>
  <c r="E598" i="43"/>
  <c r="E604" i="43"/>
  <c r="E610" i="43"/>
  <c r="E616" i="43"/>
  <c r="F22" i="43"/>
  <c r="F46" i="43"/>
  <c r="F70" i="43"/>
  <c r="F94" i="43"/>
  <c r="F118" i="43"/>
  <c r="F142" i="43"/>
  <c r="F166" i="43"/>
  <c r="F190" i="43"/>
  <c r="F214" i="43"/>
  <c r="F238" i="43"/>
  <c r="F262" i="43"/>
  <c r="F286" i="43"/>
  <c r="F310" i="43"/>
  <c r="F334" i="43"/>
  <c r="F358" i="43"/>
  <c r="F382" i="43"/>
  <c r="F406" i="43"/>
  <c r="F430" i="43"/>
  <c r="E450" i="43"/>
  <c r="E468" i="43"/>
  <c r="E484" i="43"/>
  <c r="E495" i="43"/>
  <c r="E502" i="43"/>
  <c r="F508" i="43"/>
  <c r="F514" i="43"/>
  <c r="F520" i="43"/>
  <c r="F526" i="43"/>
  <c r="F532" i="43"/>
  <c r="F538" i="43"/>
  <c r="F544" i="43"/>
  <c r="F550" i="43"/>
  <c r="F556" i="43"/>
  <c r="F562" i="43"/>
  <c r="F568" i="43"/>
  <c r="F574" i="43"/>
  <c r="F580" i="43"/>
  <c r="F586" i="43"/>
  <c r="F592" i="43"/>
  <c r="F598" i="43"/>
  <c r="F604" i="43"/>
  <c r="F610" i="43"/>
  <c r="F616" i="43"/>
  <c r="F622" i="43"/>
  <c r="F628" i="43"/>
  <c r="F634" i="43"/>
  <c r="F640" i="43"/>
  <c r="F646" i="43"/>
  <c r="F652" i="43"/>
  <c r="F658" i="43"/>
  <c r="F664" i="43"/>
  <c r="F670" i="43"/>
  <c r="F676" i="43"/>
  <c r="F682" i="43"/>
  <c r="F688" i="43"/>
  <c r="F694" i="43"/>
  <c r="F700" i="43"/>
  <c r="F706" i="43"/>
  <c r="F712" i="43"/>
  <c r="F718" i="43"/>
  <c r="F724" i="43"/>
  <c r="F730" i="43"/>
  <c r="F736" i="43"/>
  <c r="F742" i="43"/>
  <c r="F748" i="43"/>
  <c r="F754" i="43"/>
  <c r="F760" i="43"/>
  <c r="F766" i="43"/>
  <c r="F772" i="43"/>
  <c r="F778" i="43"/>
  <c r="F784" i="43"/>
  <c r="F790" i="43"/>
  <c r="F796" i="43"/>
  <c r="F802" i="43"/>
  <c r="F808" i="43"/>
  <c r="F814" i="43"/>
  <c r="F820" i="43"/>
  <c r="F826" i="43"/>
  <c r="F832" i="43"/>
  <c r="F838" i="43"/>
  <c r="F844" i="43"/>
  <c r="F850" i="43"/>
  <c r="F856" i="43"/>
  <c r="F862" i="43"/>
  <c r="F868" i="43"/>
  <c r="F874" i="43"/>
  <c r="E23" i="43"/>
  <c r="E47" i="43"/>
  <c r="E71" i="43"/>
  <c r="E95" i="43"/>
  <c r="E119" i="43"/>
  <c r="E143" i="43"/>
  <c r="E167" i="43"/>
  <c r="E191" i="43"/>
  <c r="E215" i="43"/>
  <c r="E239" i="43"/>
  <c r="E263" i="43"/>
  <c r="E287" i="43"/>
  <c r="E311" i="43"/>
  <c r="E335" i="43"/>
  <c r="E359" i="43"/>
  <c r="E383" i="43"/>
  <c r="E407" i="43"/>
  <c r="E431" i="43"/>
  <c r="F454" i="43"/>
  <c r="F472" i="43"/>
  <c r="F484" i="43"/>
  <c r="F495" i="43"/>
  <c r="F502" i="43"/>
  <c r="E509" i="43"/>
  <c r="E515" i="43"/>
  <c r="E521" i="43"/>
  <c r="E527" i="43"/>
  <c r="E533" i="43"/>
  <c r="E539" i="43"/>
  <c r="E545" i="43"/>
  <c r="E551" i="43"/>
  <c r="E557" i="43"/>
  <c r="E563" i="43"/>
  <c r="E569" i="43"/>
  <c r="E575" i="43"/>
  <c r="E581" i="43"/>
  <c r="E587" i="43"/>
  <c r="E593" i="43"/>
  <c r="E599" i="43"/>
  <c r="E605" i="43"/>
  <c r="E611" i="43"/>
  <c r="E617" i="43"/>
  <c r="E623" i="43"/>
  <c r="E629" i="43"/>
  <c r="E635" i="43"/>
  <c r="E641" i="43"/>
  <c r="F23" i="43"/>
  <c r="F47" i="43"/>
  <c r="F71" i="43"/>
  <c r="F95" i="43"/>
  <c r="F119" i="43"/>
  <c r="F143" i="43"/>
  <c r="F167" i="43"/>
  <c r="F191" i="43"/>
  <c r="F215" i="43"/>
  <c r="F239" i="43"/>
  <c r="F263" i="43"/>
  <c r="F287" i="43"/>
  <c r="F311" i="43"/>
  <c r="F335" i="43"/>
  <c r="F359" i="43"/>
  <c r="F383" i="43"/>
  <c r="F407" i="43"/>
  <c r="F431" i="43"/>
  <c r="E455" i="43"/>
  <c r="E473" i="43"/>
  <c r="E485" i="43"/>
  <c r="E496" i="43"/>
  <c r="E503" i="43"/>
  <c r="F509" i="43"/>
  <c r="F515" i="43"/>
  <c r="F521" i="43"/>
  <c r="F527" i="43"/>
  <c r="F533" i="43"/>
  <c r="F539" i="43"/>
  <c r="F545" i="43"/>
  <c r="F551" i="43"/>
  <c r="F557" i="43"/>
  <c r="F563" i="43"/>
  <c r="F569" i="43"/>
  <c r="F575" i="43"/>
  <c r="F581" i="43"/>
  <c r="F587" i="43"/>
  <c r="F593" i="43"/>
  <c r="F599" i="43"/>
  <c r="F605" i="43"/>
  <c r="F611" i="43"/>
  <c r="F617" i="43"/>
  <c r="F623" i="43"/>
  <c r="F629" i="43"/>
  <c r="F635" i="43"/>
  <c r="F641" i="43"/>
  <c r="F647" i="43"/>
  <c r="F653" i="43"/>
  <c r="F659" i="43"/>
  <c r="F665" i="43"/>
  <c r="F671" i="43"/>
  <c r="F677" i="43"/>
  <c r="F683" i="43"/>
  <c r="F689" i="43"/>
  <c r="F695" i="43"/>
  <c r="F701" i="43"/>
  <c r="F707" i="43"/>
  <c r="F713" i="43"/>
  <c r="F719" i="43"/>
  <c r="F725" i="43"/>
  <c r="F731" i="43"/>
  <c r="F737" i="43"/>
  <c r="F743" i="43"/>
  <c r="F749" i="43"/>
  <c r="F755" i="43"/>
  <c r="F761" i="43"/>
  <c r="F767" i="43"/>
  <c r="F773" i="43"/>
  <c r="F779" i="43"/>
  <c r="F785" i="43"/>
  <c r="F4" i="43"/>
  <c r="F28" i="43"/>
  <c r="F52" i="43"/>
  <c r="F76" i="43"/>
  <c r="F100" i="43"/>
  <c r="F124" i="43"/>
  <c r="F148" i="43"/>
  <c r="F172" i="43"/>
  <c r="F196" i="43"/>
  <c r="F220" i="43"/>
  <c r="F244" i="43"/>
  <c r="F268" i="43"/>
  <c r="F292" i="43"/>
  <c r="F316" i="43"/>
  <c r="F340" i="43"/>
  <c r="F364" i="43"/>
  <c r="F388" i="43"/>
  <c r="F412" i="43"/>
  <c r="F436" i="43"/>
  <c r="F455" i="43"/>
  <c r="F473" i="43"/>
  <c r="F485" i="43"/>
  <c r="F496" i="43"/>
  <c r="F503" i="43"/>
  <c r="E510" i="43"/>
  <c r="E516" i="43"/>
  <c r="E522" i="43"/>
  <c r="E528" i="43"/>
  <c r="E534" i="43"/>
  <c r="E540" i="43"/>
  <c r="E546" i="43"/>
  <c r="E552" i="43"/>
  <c r="E558" i="43"/>
  <c r="E564" i="43"/>
  <c r="E570" i="43"/>
  <c r="E576" i="43"/>
  <c r="E582" i="43"/>
  <c r="E588" i="43"/>
  <c r="E594" i="43"/>
  <c r="E600" i="43"/>
  <c r="E606" i="43"/>
  <c r="E612" i="43"/>
  <c r="E618" i="43"/>
  <c r="E624" i="43"/>
  <c r="E630" i="43"/>
  <c r="E636" i="43"/>
  <c r="E642" i="43"/>
  <c r="E648" i="43"/>
  <c r="E654" i="43"/>
  <c r="E660" i="43"/>
  <c r="E666" i="43"/>
  <c r="E672" i="43"/>
  <c r="E678" i="43"/>
  <c r="E684" i="43"/>
  <c r="E690" i="43"/>
  <c r="E696" i="43"/>
  <c r="E702" i="43"/>
  <c r="E708" i="43"/>
  <c r="E714" i="43"/>
  <c r="E720" i="43"/>
  <c r="E726" i="43"/>
  <c r="E732" i="43"/>
  <c r="E738" i="43"/>
  <c r="E744" i="43"/>
  <c r="E750" i="43"/>
  <c r="E756" i="43"/>
  <c r="E762" i="43"/>
  <c r="E768" i="43"/>
  <c r="E774" i="43"/>
  <c r="E5" i="43"/>
  <c r="E29" i="43"/>
  <c r="E53" i="43"/>
  <c r="E77" i="43"/>
  <c r="E101" i="43"/>
  <c r="E125" i="43"/>
  <c r="E149" i="43"/>
  <c r="E173" i="43"/>
  <c r="E197" i="43"/>
  <c r="E221" i="43"/>
  <c r="E245" i="43"/>
  <c r="E269" i="43"/>
  <c r="E293" i="43"/>
  <c r="E317" i="43"/>
  <c r="E341" i="43"/>
  <c r="E365" i="43"/>
  <c r="E389" i="43"/>
  <c r="E413" i="43"/>
  <c r="E437" i="43"/>
  <c r="E456" i="43"/>
  <c r="E474" i="43"/>
  <c r="E486" i="43"/>
  <c r="E497" i="43"/>
  <c r="E504" i="43"/>
  <c r="F510" i="43"/>
  <c r="F516" i="43"/>
  <c r="F522" i="43"/>
  <c r="F528" i="43"/>
  <c r="F534" i="43"/>
  <c r="F540" i="43"/>
  <c r="F546" i="43"/>
  <c r="F552" i="43"/>
  <c r="F558" i="43"/>
  <c r="F564" i="43"/>
  <c r="F570" i="43"/>
  <c r="F576" i="43"/>
  <c r="F582" i="43"/>
  <c r="F588" i="43"/>
  <c r="F594" i="43"/>
  <c r="F600" i="43"/>
  <c r="F606" i="43"/>
  <c r="F612" i="43"/>
  <c r="F618" i="43"/>
  <c r="F624" i="43"/>
  <c r="F630" i="43"/>
  <c r="F636" i="43"/>
  <c r="F642" i="43"/>
  <c r="F648" i="43"/>
  <c r="F654" i="43"/>
  <c r="F660" i="43"/>
  <c r="F666" i="43"/>
  <c r="F672" i="43"/>
  <c r="F678" i="43"/>
  <c r="F684" i="43"/>
  <c r="F690" i="43"/>
  <c r="F696" i="43"/>
  <c r="F702" i="43"/>
  <c r="F708" i="43"/>
  <c r="F714" i="43"/>
  <c r="F720" i="43"/>
  <c r="F726" i="43"/>
  <c r="F732" i="43"/>
  <c r="F738" i="43"/>
  <c r="F744" i="43"/>
  <c r="F750" i="43"/>
  <c r="F756" i="43"/>
  <c r="F762" i="43"/>
  <c r="F768" i="43"/>
  <c r="F774" i="43"/>
  <c r="F780" i="43"/>
  <c r="F5" i="43"/>
  <c r="F29" i="43"/>
  <c r="F53" i="43"/>
  <c r="F77" i="43"/>
  <c r="F101" i="43"/>
  <c r="F125" i="43"/>
  <c r="F149" i="43"/>
  <c r="F173" i="43"/>
  <c r="F197" i="43"/>
  <c r="F221" i="43"/>
  <c r="F245" i="43"/>
  <c r="F269" i="43"/>
  <c r="F293" i="43"/>
  <c r="F317" i="43"/>
  <c r="F341" i="43"/>
  <c r="F365" i="43"/>
  <c r="F389" i="43"/>
  <c r="F413" i="43"/>
  <c r="F437" i="43"/>
  <c r="F460" i="43"/>
  <c r="F477" i="43"/>
  <c r="E489" i="43"/>
  <c r="F497" i="43"/>
  <c r="F504" i="43"/>
  <c r="E511" i="43"/>
  <c r="E517" i="43"/>
  <c r="E523" i="43"/>
  <c r="E529" i="43"/>
  <c r="E535" i="43"/>
  <c r="E541" i="43"/>
  <c r="E547" i="43"/>
  <c r="E553" i="43"/>
  <c r="E559" i="43"/>
  <c r="E565" i="43"/>
  <c r="E571" i="43"/>
  <c r="E577" i="43"/>
  <c r="E583" i="43"/>
  <c r="E589" i="43"/>
  <c r="E595" i="43"/>
  <c r="E601" i="43"/>
  <c r="E607" i="43"/>
  <c r="E613" i="43"/>
  <c r="F10" i="43"/>
  <c r="F34" i="43"/>
  <c r="F58" i="43"/>
  <c r="F82" i="43"/>
  <c r="F106" i="43"/>
  <c r="F130" i="43"/>
  <c r="F154" i="43"/>
  <c r="F178" i="43"/>
  <c r="F202" i="43"/>
  <c r="F226" i="43"/>
  <c r="F250" i="43"/>
  <c r="F274" i="43"/>
  <c r="F298" i="43"/>
  <c r="F322" i="43"/>
  <c r="F346" i="43"/>
  <c r="F370" i="43"/>
  <c r="F394" i="43"/>
  <c r="F418" i="43"/>
  <c r="F442" i="43"/>
  <c r="E461" i="43"/>
  <c r="E478" i="43"/>
  <c r="F489" i="43"/>
  <c r="E498" i="43"/>
  <c r="F505" i="43"/>
  <c r="F511" i="43"/>
  <c r="F517" i="43"/>
  <c r="F523" i="43"/>
  <c r="F529" i="43"/>
  <c r="F535" i="43"/>
  <c r="F541" i="43"/>
  <c r="F547" i="43"/>
  <c r="F553" i="43"/>
  <c r="F559" i="43"/>
  <c r="F565" i="43"/>
  <c r="F571" i="43"/>
  <c r="F577" i="43"/>
  <c r="F583" i="43"/>
  <c r="F589" i="43"/>
  <c r="F595" i="43"/>
  <c r="F601" i="43"/>
  <c r="F607" i="43"/>
  <c r="F613" i="43"/>
  <c r="F619" i="43"/>
  <c r="F625" i="43"/>
  <c r="F631" i="43"/>
  <c r="F637" i="43"/>
  <c r="F643" i="43"/>
  <c r="F649" i="43"/>
  <c r="F655" i="43"/>
  <c r="F661" i="43"/>
  <c r="F667" i="43"/>
  <c r="F673" i="43"/>
  <c r="F679" i="43"/>
  <c r="F685" i="43"/>
  <c r="F691" i="43"/>
  <c r="F697" i="43"/>
  <c r="F703" i="43"/>
  <c r="F709" i="43"/>
  <c r="F715" i="43"/>
  <c r="F721" i="43"/>
  <c r="F727" i="43"/>
  <c r="F733" i="43"/>
  <c r="E83" i="43"/>
  <c r="E179" i="43"/>
  <c r="E275" i="43"/>
  <c r="E371" i="43"/>
  <c r="F461" i="43"/>
  <c r="E506" i="43"/>
  <c r="E530" i="43"/>
  <c r="E554" i="43"/>
  <c r="E578" i="43"/>
  <c r="E602" i="43"/>
  <c r="E621" i="43"/>
  <c r="E637" i="43"/>
  <c r="E649" i="43"/>
  <c r="E658" i="43"/>
  <c r="E669" i="43"/>
  <c r="E680" i="43"/>
  <c r="E689" i="43"/>
  <c r="F699" i="43"/>
  <c r="F710" i="43"/>
  <c r="E721" i="43"/>
  <c r="E730" i="43"/>
  <c r="F740" i="43"/>
  <c r="E749" i="43"/>
  <c r="F758" i="43"/>
  <c r="E767" i="43"/>
  <c r="F776" i="43"/>
  <c r="E784" i="43"/>
  <c r="F791" i="43"/>
  <c r="E798" i="43"/>
  <c r="F804" i="43"/>
  <c r="E811" i="43"/>
  <c r="F817" i="43"/>
  <c r="E824" i="43"/>
  <c r="F830" i="43"/>
  <c r="E837" i="43"/>
  <c r="F843" i="43"/>
  <c r="E850" i="43"/>
  <c r="E857" i="43"/>
  <c r="F863" i="43"/>
  <c r="E870" i="43"/>
  <c r="F876" i="43"/>
  <c r="F882" i="43"/>
  <c r="F888" i="43"/>
  <c r="F894" i="43"/>
  <c r="F900" i="43"/>
  <c r="F906" i="43"/>
  <c r="F912" i="43"/>
  <c r="F918" i="43"/>
  <c r="F924" i="43"/>
  <c r="F930" i="43"/>
  <c r="F936" i="43"/>
  <c r="F942" i="43"/>
  <c r="F948" i="43"/>
  <c r="F954" i="43"/>
  <c r="F960" i="43"/>
  <c r="F966" i="43"/>
  <c r="F972" i="43"/>
  <c r="F978" i="43"/>
  <c r="F984" i="43"/>
  <c r="F990" i="43"/>
  <c r="F996" i="43"/>
  <c r="F1002" i="43"/>
  <c r="F1008" i="43"/>
  <c r="F1014" i="43"/>
  <c r="F1020" i="43"/>
  <c r="F1026" i="43"/>
  <c r="F1032" i="43"/>
  <c r="F1038" i="43"/>
  <c r="F1044" i="43"/>
  <c r="F1050" i="43"/>
  <c r="F1056" i="43"/>
  <c r="F1062" i="43"/>
  <c r="F1068" i="43"/>
  <c r="F1074" i="43"/>
  <c r="F1080" i="43"/>
  <c r="F1086" i="43"/>
  <c r="F1092" i="43"/>
  <c r="F1098" i="43"/>
  <c r="F1104" i="43"/>
  <c r="F1110" i="43"/>
  <c r="F1116" i="43"/>
  <c r="F1122" i="43"/>
  <c r="F1128" i="43"/>
  <c r="F1134" i="43"/>
  <c r="F1140" i="43"/>
  <c r="F88" i="43"/>
  <c r="F184" i="43"/>
  <c r="F280" i="43"/>
  <c r="F376" i="43"/>
  <c r="F466" i="43"/>
  <c r="E507" i="43"/>
  <c r="E531" i="43"/>
  <c r="E555" i="43"/>
  <c r="E579" i="43"/>
  <c r="E603" i="43"/>
  <c r="E625" i="43"/>
  <c r="F638" i="43"/>
  <c r="F650" i="43"/>
  <c r="E661" i="43"/>
  <c r="E670" i="43"/>
  <c r="E681" i="43"/>
  <c r="E692" i="43"/>
  <c r="E701" i="43"/>
  <c r="F711" i="43"/>
  <c r="F722" i="43"/>
  <c r="E733" i="43"/>
  <c r="F741" i="43"/>
  <c r="F751" i="43"/>
  <c r="F759" i="43"/>
  <c r="F769" i="43"/>
  <c r="F777" i="43"/>
  <c r="E786" i="43"/>
  <c r="F792" i="43"/>
  <c r="E799" i="43"/>
  <c r="F805" i="43"/>
  <c r="E812" i="43"/>
  <c r="F818" i="43"/>
  <c r="E825" i="43"/>
  <c r="F831" i="43"/>
  <c r="E838" i="43"/>
  <c r="E845" i="43"/>
  <c r="F851" i="43"/>
  <c r="E858" i="43"/>
  <c r="F864" i="43"/>
  <c r="E871" i="43"/>
  <c r="F877" i="43"/>
  <c r="F883" i="43"/>
  <c r="F889" i="43"/>
  <c r="F895" i="43"/>
  <c r="F901" i="43"/>
  <c r="F907" i="43"/>
  <c r="F913" i="43"/>
  <c r="F919" i="43"/>
  <c r="F925" i="43"/>
  <c r="F931" i="43"/>
  <c r="F937" i="43"/>
  <c r="F943" i="43"/>
  <c r="F949" i="43"/>
  <c r="F955" i="43"/>
  <c r="F961" i="43"/>
  <c r="F967" i="43"/>
  <c r="F973" i="43"/>
  <c r="F979" i="43"/>
  <c r="F985" i="43"/>
  <c r="F991" i="43"/>
  <c r="F997" i="43"/>
  <c r="F1003" i="43"/>
  <c r="F1009" i="43"/>
  <c r="F1015" i="43"/>
  <c r="F1021" i="43"/>
  <c r="F1027" i="43"/>
  <c r="F1033" i="43"/>
  <c r="F1039" i="43"/>
  <c r="F1045" i="43"/>
  <c r="F1051" i="43"/>
  <c r="F1057" i="43"/>
  <c r="F1063" i="43"/>
  <c r="F1069" i="43"/>
  <c r="F1075" i="43"/>
  <c r="F1081" i="43"/>
  <c r="F1087" i="43"/>
  <c r="F1093" i="43"/>
  <c r="F1099" i="43"/>
  <c r="F1105" i="43"/>
  <c r="F1111" i="43"/>
  <c r="F1117" i="43"/>
  <c r="F1123" i="43"/>
  <c r="F1129" i="43"/>
  <c r="F1135" i="43"/>
  <c r="F1141" i="43"/>
  <c r="E11" i="43"/>
  <c r="E107" i="43"/>
  <c r="E203" i="43"/>
  <c r="E299" i="43"/>
  <c r="E395" i="43"/>
  <c r="F478" i="43"/>
  <c r="E512" i="43"/>
  <c r="E536" i="43"/>
  <c r="E560" i="43"/>
  <c r="E584" i="43"/>
  <c r="E608" i="43"/>
  <c r="E626" i="43"/>
  <c r="E639" i="43"/>
  <c r="E651" i="43"/>
  <c r="E662" i="43"/>
  <c r="E671" i="43"/>
  <c r="F681" i="43"/>
  <c r="F692" i="43"/>
  <c r="E703" i="43"/>
  <c r="E712" i="43"/>
  <c r="E723" i="43"/>
  <c r="E734" i="43"/>
  <c r="E742" i="43"/>
  <c r="E752" i="43"/>
  <c r="E760" i="43"/>
  <c r="E770" i="43"/>
  <c r="E778" i="43"/>
  <c r="F786" i="43"/>
  <c r="E793" i="43"/>
  <c r="F799" i="43"/>
  <c r="E806" i="43"/>
  <c r="F812" i="43"/>
  <c r="E819" i="43"/>
  <c r="F825" i="43"/>
  <c r="E832" i="43"/>
  <c r="E839" i="43"/>
  <c r="F845" i="43"/>
  <c r="E852" i="43"/>
  <c r="F858" i="43"/>
  <c r="E865" i="43"/>
  <c r="F871" i="43"/>
  <c r="E878" i="43"/>
  <c r="E884" i="43"/>
  <c r="E890" i="43"/>
  <c r="E896" i="43"/>
  <c r="E902" i="43"/>
  <c r="E908" i="43"/>
  <c r="E914" i="43"/>
  <c r="E920" i="43"/>
  <c r="E926" i="43"/>
  <c r="E932" i="43"/>
  <c r="E938" i="43"/>
  <c r="E944" i="43"/>
  <c r="E950" i="43"/>
  <c r="E956" i="43"/>
  <c r="E962" i="43"/>
  <c r="E968" i="43"/>
  <c r="E974" i="43"/>
  <c r="E980" i="43"/>
  <c r="E986" i="43"/>
  <c r="E992" i="43"/>
  <c r="E998" i="43"/>
  <c r="E1004" i="43"/>
  <c r="E1010" i="43"/>
  <c r="E1016" i="43"/>
  <c r="E1022" i="43"/>
  <c r="E1028" i="43"/>
  <c r="E1034" i="43"/>
  <c r="E1040" i="43"/>
  <c r="E1046" i="43"/>
  <c r="E1052" i="43"/>
  <c r="E1058" i="43"/>
  <c r="E1064" i="43"/>
  <c r="E1070" i="43"/>
  <c r="E1076" i="43"/>
  <c r="E1082" i="43"/>
  <c r="E1088" i="43"/>
  <c r="E1094" i="43"/>
  <c r="E1100" i="43"/>
  <c r="E1106" i="43"/>
  <c r="E1112" i="43"/>
  <c r="E1118" i="43"/>
  <c r="E1124" i="43"/>
  <c r="E1130" i="43"/>
  <c r="E1136" i="43"/>
  <c r="F11" i="43"/>
  <c r="F107" i="43"/>
  <c r="F203" i="43"/>
  <c r="F299" i="43"/>
  <c r="F395" i="43"/>
  <c r="E479" i="43"/>
  <c r="F512" i="43"/>
  <c r="F536" i="43"/>
  <c r="F560" i="43"/>
  <c r="F584" i="43"/>
  <c r="F608" i="43"/>
  <c r="F626" i="43"/>
  <c r="E640" i="43"/>
  <c r="F651" i="43"/>
  <c r="F662" i="43"/>
  <c r="E673" i="43"/>
  <c r="E682" i="43"/>
  <c r="E693" i="43"/>
  <c r="E704" i="43"/>
  <c r="E713" i="43"/>
  <c r="F723" i="43"/>
  <c r="F734" i="43"/>
  <c r="E743" i="43"/>
  <c r="F752" i="43"/>
  <c r="E761" i="43"/>
  <c r="F770" i="43"/>
  <c r="E779" i="43"/>
  <c r="E787" i="43"/>
  <c r="F793" i="43"/>
  <c r="E800" i="43"/>
  <c r="F806" i="43"/>
  <c r="E813" i="43"/>
  <c r="F819" i="43"/>
  <c r="E826" i="43"/>
  <c r="E833" i="43"/>
  <c r="F839" i="43"/>
  <c r="E846" i="43"/>
  <c r="F852" i="43"/>
  <c r="E859" i="43"/>
  <c r="F865" i="43"/>
  <c r="E872" i="43"/>
  <c r="F878" i="43"/>
  <c r="F884" i="43"/>
  <c r="F890" i="43"/>
  <c r="F896" i="43"/>
  <c r="F902" i="43"/>
  <c r="F908" i="43"/>
  <c r="F914" i="43"/>
  <c r="F920" i="43"/>
  <c r="F926" i="43"/>
  <c r="F932" i="43"/>
  <c r="F938" i="43"/>
  <c r="F944" i="43"/>
  <c r="F950" i="43"/>
  <c r="F956" i="43"/>
  <c r="F962" i="43"/>
  <c r="F968" i="43"/>
  <c r="F974" i="43"/>
  <c r="F980" i="43"/>
  <c r="F986" i="43"/>
  <c r="F992" i="43"/>
  <c r="F998" i="43"/>
  <c r="F1004" i="43"/>
  <c r="F1010" i="43"/>
  <c r="F1016" i="43"/>
  <c r="F1022" i="43"/>
  <c r="F1028" i="43"/>
  <c r="F1034" i="43"/>
  <c r="F1040" i="43"/>
  <c r="F1046" i="43"/>
  <c r="F1052" i="43"/>
  <c r="F1058" i="43"/>
  <c r="F1064" i="43"/>
  <c r="F1070" i="43"/>
  <c r="F1076" i="43"/>
  <c r="F1082" i="43"/>
  <c r="F1088" i="43"/>
  <c r="F1094" i="43"/>
  <c r="F1100" i="43"/>
  <c r="F1106" i="43"/>
  <c r="F1112" i="43"/>
  <c r="F1118" i="43"/>
  <c r="F1124" i="43"/>
  <c r="F1130" i="43"/>
  <c r="E35" i="43"/>
  <c r="E131" i="43"/>
  <c r="E227" i="43"/>
  <c r="E323" i="43"/>
  <c r="E419" i="43"/>
  <c r="E490" i="43"/>
  <c r="E518" i="43"/>
  <c r="E542" i="43"/>
  <c r="E566" i="43"/>
  <c r="E590" i="43"/>
  <c r="E614" i="43"/>
  <c r="E628" i="43"/>
  <c r="E644" i="43"/>
  <c r="E653" i="43"/>
  <c r="F663" i="43"/>
  <c r="F674" i="43"/>
  <c r="E685" i="43"/>
  <c r="E694" i="43"/>
  <c r="E705" i="43"/>
  <c r="E716" i="43"/>
  <c r="E725" i="43"/>
  <c r="F735" i="43"/>
  <c r="F745" i="43"/>
  <c r="F753" i="43"/>
  <c r="F763" i="43"/>
  <c r="F771" i="43"/>
  <c r="E781" i="43"/>
  <c r="E788" i="43"/>
  <c r="F794" i="43"/>
  <c r="E801" i="43"/>
  <c r="F807" i="43"/>
  <c r="E814" i="43"/>
  <c r="E821" i="43"/>
  <c r="F827" i="43"/>
  <c r="E834" i="43"/>
  <c r="F840" i="43"/>
  <c r="E847" i="43"/>
  <c r="F853" i="43"/>
  <c r="E860" i="43"/>
  <c r="F866" i="43"/>
  <c r="E873" i="43"/>
  <c r="F879" i="43"/>
  <c r="F885" i="43"/>
  <c r="F891" i="43"/>
  <c r="F897" i="43"/>
  <c r="F903" i="43"/>
  <c r="F909" i="43"/>
  <c r="F915" i="43"/>
  <c r="F921" i="43"/>
  <c r="F927" i="43"/>
  <c r="F933" i="43"/>
  <c r="F939" i="43"/>
  <c r="F945" i="43"/>
  <c r="F951" i="43"/>
  <c r="F957" i="43"/>
  <c r="F963" i="43"/>
  <c r="F969" i="43"/>
  <c r="F975" i="43"/>
  <c r="F981" i="43"/>
  <c r="F987" i="43"/>
  <c r="F993" i="43"/>
  <c r="F999" i="43"/>
  <c r="F1005" i="43"/>
  <c r="F1011" i="43"/>
  <c r="F1017" i="43"/>
  <c r="F1023" i="43"/>
  <c r="F1029" i="43"/>
  <c r="F1035" i="43"/>
  <c r="F1041" i="43"/>
  <c r="F1047" i="43"/>
  <c r="F1053" i="43"/>
  <c r="F1059" i="43"/>
  <c r="F1065" i="43"/>
  <c r="F1071" i="43"/>
  <c r="F1077" i="43"/>
  <c r="F1083" i="43"/>
  <c r="F1089" i="43"/>
  <c r="F1095" i="43"/>
  <c r="F1101" i="43"/>
  <c r="F1107" i="43"/>
  <c r="F1113" i="43"/>
  <c r="F1119" i="43"/>
  <c r="F1125" i="43"/>
  <c r="F112" i="43"/>
  <c r="F256" i="43"/>
  <c r="E443" i="43"/>
  <c r="F518" i="43"/>
  <c r="F554" i="43"/>
  <c r="F596" i="43"/>
  <c r="E632" i="43"/>
  <c r="E652" i="43"/>
  <c r="F668" i="43"/>
  <c r="E687" i="43"/>
  <c r="F705" i="43"/>
  <c r="E722" i="43"/>
  <c r="F739" i="43"/>
  <c r="E755" i="43"/>
  <c r="E771" i="43"/>
  <c r="F783" i="43"/>
  <c r="E796" i="43"/>
  <c r="E808" i="43"/>
  <c r="E818" i="43"/>
  <c r="F829" i="43"/>
  <c r="F841" i="43"/>
  <c r="E853" i="43"/>
  <c r="E863" i="43"/>
  <c r="E875" i="43"/>
  <c r="E886" i="43"/>
  <c r="E895" i="43"/>
  <c r="F905" i="43"/>
  <c r="F916" i="43"/>
  <c r="E927" i="43"/>
  <c r="E936" i="43"/>
  <c r="E947" i="43"/>
  <c r="E958" i="43"/>
  <c r="E967" i="43"/>
  <c r="F977" i="43"/>
  <c r="F988" i="43"/>
  <c r="E999" i="43"/>
  <c r="E1008" i="43"/>
  <c r="E1019" i="43"/>
  <c r="E1030" i="43"/>
  <c r="E1039" i="43"/>
  <c r="F1049" i="43"/>
  <c r="F1060" i="43"/>
  <c r="E1071" i="43"/>
  <c r="E1080" i="43"/>
  <c r="E1091" i="43"/>
  <c r="E1102" i="43"/>
  <c r="E1111" i="43"/>
  <c r="F1121" i="43"/>
  <c r="E1132" i="43"/>
  <c r="F1139" i="43"/>
  <c r="F1146" i="43"/>
  <c r="F1152" i="43"/>
  <c r="F1158" i="43"/>
  <c r="F1164" i="43"/>
  <c r="F1170" i="43"/>
  <c r="F1176" i="43"/>
  <c r="F1182" i="43"/>
  <c r="F1188" i="43"/>
  <c r="F1194" i="43"/>
  <c r="F1200" i="43"/>
  <c r="F1206" i="43"/>
  <c r="F1212" i="43"/>
  <c r="F1218" i="43"/>
  <c r="F1224" i="43"/>
  <c r="F1230" i="43"/>
  <c r="F1236" i="43"/>
  <c r="F1242" i="43"/>
  <c r="F1248" i="43"/>
  <c r="F1254" i="43"/>
  <c r="F1260" i="43"/>
  <c r="F1266" i="43"/>
  <c r="F1272" i="43"/>
  <c r="F1278" i="43"/>
  <c r="F1284" i="43"/>
  <c r="F131" i="43"/>
  <c r="F275" i="43"/>
  <c r="F443" i="43"/>
  <c r="E519" i="43"/>
  <c r="E561" i="43"/>
  <c r="E597" i="43"/>
  <c r="F632" i="43"/>
  <c r="E655" i="43"/>
  <c r="F669" i="43"/>
  <c r="F687" i="43"/>
  <c r="E706" i="43"/>
  <c r="E724" i="43"/>
  <c r="E740" i="43"/>
  <c r="E757" i="43"/>
  <c r="E772" i="43"/>
  <c r="E785" i="43"/>
  <c r="E797" i="43"/>
  <c r="E809" i="43"/>
  <c r="E820" i="43"/>
  <c r="E830" i="43"/>
  <c r="E842" i="43"/>
  <c r="E854" i="43"/>
  <c r="E864" i="43"/>
  <c r="F875" i="43"/>
  <c r="F886" i="43"/>
  <c r="E897" i="43"/>
  <c r="E906" i="43"/>
  <c r="E917" i="43"/>
  <c r="E928" i="43"/>
  <c r="E937" i="43"/>
  <c r="F947" i="43"/>
  <c r="F958" i="43"/>
  <c r="E969" i="43"/>
  <c r="E978" i="43"/>
  <c r="E989" i="43"/>
  <c r="E1000" i="43"/>
  <c r="E1009" i="43"/>
  <c r="F1019" i="43"/>
  <c r="F1030" i="43"/>
  <c r="E1041" i="43"/>
  <c r="E1050" i="43"/>
  <c r="E1061" i="43"/>
  <c r="E1072" i="43"/>
  <c r="E1081" i="43"/>
  <c r="F1091" i="43"/>
  <c r="F1102" i="43"/>
  <c r="E1113" i="43"/>
  <c r="E1122" i="43"/>
  <c r="F136" i="43"/>
  <c r="F304" i="43"/>
  <c r="F448" i="43"/>
  <c r="E524" i="43"/>
  <c r="F566" i="43"/>
  <c r="F602" i="43"/>
  <c r="E633" i="43"/>
  <c r="E656" i="43"/>
  <c r="E674" i="43"/>
  <c r="E688" i="43"/>
  <c r="E707" i="43"/>
  <c r="E727" i="43"/>
  <c r="E741" i="43"/>
  <c r="F757" i="43"/>
  <c r="E773" i="43"/>
  <c r="F787" i="43"/>
  <c r="F797" i="43"/>
  <c r="F809" i="43"/>
  <c r="F821" i="43"/>
  <c r="E831" i="43"/>
  <c r="F842" i="43"/>
  <c r="F854" i="43"/>
  <c r="E866" i="43"/>
  <c r="E876" i="43"/>
  <c r="E887" i="43"/>
  <c r="E898" i="43"/>
  <c r="E907" i="43"/>
  <c r="F917" i="43"/>
  <c r="F928" i="43"/>
  <c r="E939" i="43"/>
  <c r="E948" i="43"/>
  <c r="E959" i="43"/>
  <c r="E970" i="43"/>
  <c r="E979" i="43"/>
  <c r="F989" i="43"/>
  <c r="F1000" i="43"/>
  <c r="E1011" i="43"/>
  <c r="E1020" i="43"/>
  <c r="E1031" i="43"/>
  <c r="E1042" i="43"/>
  <c r="E1051" i="43"/>
  <c r="F1061" i="43"/>
  <c r="F1072" i="43"/>
  <c r="E1083" i="43"/>
  <c r="E1092" i="43"/>
  <c r="E1103" i="43"/>
  <c r="E1114" i="43"/>
  <c r="E1123" i="43"/>
  <c r="E1133" i="43"/>
  <c r="E1141" i="43"/>
  <c r="F1147" i="43"/>
  <c r="F1153" i="43"/>
  <c r="F1159" i="43"/>
  <c r="F1165" i="43"/>
  <c r="F1171" i="43"/>
  <c r="F1177" i="43"/>
  <c r="F1183" i="43"/>
  <c r="F1189" i="43"/>
  <c r="F1195" i="43"/>
  <c r="F1201" i="43"/>
  <c r="F1207" i="43"/>
  <c r="F1213" i="43"/>
  <c r="F1219" i="43"/>
  <c r="F1225" i="43"/>
  <c r="F1231" i="43"/>
  <c r="F1237" i="43"/>
  <c r="F1243" i="43"/>
  <c r="F1249" i="43"/>
  <c r="F1255" i="43"/>
  <c r="F1261" i="43"/>
  <c r="F1267" i="43"/>
  <c r="F1273" i="43"/>
  <c r="F1279" i="43"/>
  <c r="F1285" i="43"/>
  <c r="F1291" i="43"/>
  <c r="F1297" i="43"/>
  <c r="F1303" i="43"/>
  <c r="F1309" i="43"/>
  <c r="F1315" i="43"/>
  <c r="F1321" i="43"/>
  <c r="F1327" i="43"/>
  <c r="F1333" i="43"/>
  <c r="F1339" i="43"/>
  <c r="F1345" i="43"/>
  <c r="F1351" i="43"/>
  <c r="F1357" i="43"/>
  <c r="E155" i="43"/>
  <c r="F323" i="43"/>
  <c r="E462" i="43"/>
  <c r="F524" i="43"/>
  <c r="E567" i="43"/>
  <c r="E609" i="43"/>
  <c r="E634" i="43"/>
  <c r="F656" i="43"/>
  <c r="E675" i="43"/>
  <c r="E691" i="43"/>
  <c r="E709" i="43"/>
  <c r="E728" i="43"/>
  <c r="E745" i="43"/>
  <c r="E758" i="43"/>
  <c r="E775" i="43"/>
  <c r="F788" i="43"/>
  <c r="F798" i="43"/>
  <c r="E810" i="43"/>
  <c r="E822" i="43"/>
  <c r="F833" i="43"/>
  <c r="E843" i="43"/>
  <c r="E855" i="43"/>
  <c r="E867" i="43"/>
  <c r="E877" i="43"/>
  <c r="F887" i="43"/>
  <c r="F898" i="43"/>
  <c r="E909" i="43"/>
  <c r="E918" i="43"/>
  <c r="E929" i="43"/>
  <c r="E940" i="43"/>
  <c r="E949" i="43"/>
  <c r="F959" i="43"/>
  <c r="F970" i="43"/>
  <c r="E981" i="43"/>
  <c r="E990" i="43"/>
  <c r="E1001" i="43"/>
  <c r="E1012" i="43"/>
  <c r="E1021" i="43"/>
  <c r="F1031" i="43"/>
  <c r="F1042" i="43"/>
  <c r="E1053" i="43"/>
  <c r="E1062" i="43"/>
  <c r="E1073" i="43"/>
  <c r="E1084" i="43"/>
  <c r="E1093" i="43"/>
  <c r="F1103" i="43"/>
  <c r="F1114" i="43"/>
  <c r="E1125" i="43"/>
  <c r="F1133" i="43"/>
  <c r="E1142" i="43"/>
  <c r="E1148" i="43"/>
  <c r="E1154" i="43"/>
  <c r="E1160" i="43"/>
  <c r="E1166" i="43"/>
  <c r="E1172" i="43"/>
  <c r="E1178" i="43"/>
  <c r="E1184" i="43"/>
  <c r="E1190" i="43"/>
  <c r="E1196" i="43"/>
  <c r="E1202" i="43"/>
  <c r="E1208" i="43"/>
  <c r="E1214" i="43"/>
  <c r="E1220" i="43"/>
  <c r="E1226" i="43"/>
  <c r="E1232" i="43"/>
  <c r="E1238" i="43"/>
  <c r="E1244" i="43"/>
  <c r="E1250" i="43"/>
  <c r="E1256" i="43"/>
  <c r="E1262" i="43"/>
  <c r="E1268" i="43"/>
  <c r="E1274" i="43"/>
  <c r="E1280" i="43"/>
  <c r="F155" i="43"/>
  <c r="F328" i="43"/>
  <c r="F479" i="43"/>
  <c r="E525" i="43"/>
  <c r="E572" i="43"/>
  <c r="F614" i="43"/>
  <c r="E638" i="43"/>
  <c r="E657" i="43"/>
  <c r="F675" i="43"/>
  <c r="F693" i="43"/>
  <c r="E710" i="43"/>
  <c r="F728" i="43"/>
  <c r="E746" i="43"/>
  <c r="E759" i="43"/>
  <c r="F775" i="43"/>
  <c r="E789" i="43"/>
  <c r="F800" i="43"/>
  <c r="F810" i="43"/>
  <c r="F822" i="43"/>
  <c r="F834" i="43"/>
  <c r="E844" i="43"/>
  <c r="F855" i="43"/>
  <c r="F867" i="43"/>
  <c r="E879" i="43"/>
  <c r="E888" i="43"/>
  <c r="E899" i="43"/>
  <c r="E910" i="43"/>
  <c r="E919" i="43"/>
  <c r="F929" i="43"/>
  <c r="F940" i="43"/>
  <c r="E951" i="43"/>
  <c r="E960" i="43"/>
  <c r="E971" i="43"/>
  <c r="E982" i="43"/>
  <c r="E991" i="43"/>
  <c r="F1001" i="43"/>
  <c r="F1012" i="43"/>
  <c r="E1023" i="43"/>
  <c r="E1032" i="43"/>
  <c r="E1043" i="43"/>
  <c r="E1054" i="43"/>
  <c r="E1063" i="43"/>
  <c r="F1073" i="43"/>
  <c r="F1084" i="43"/>
  <c r="E1095" i="43"/>
  <c r="E1104" i="43"/>
  <c r="E1115" i="43"/>
  <c r="E1126" i="43"/>
  <c r="E1134" i="43"/>
  <c r="F1142" i="43"/>
  <c r="F1148" i="43"/>
  <c r="F1154" i="43"/>
  <c r="F1160" i="43"/>
  <c r="F1166" i="43"/>
  <c r="F1172" i="43"/>
  <c r="F1178" i="43"/>
  <c r="F1184" i="43"/>
  <c r="F1190" i="43"/>
  <c r="F1196" i="43"/>
  <c r="F1202" i="43"/>
  <c r="F1208" i="43"/>
  <c r="F1214" i="43"/>
  <c r="F1220" i="43"/>
  <c r="F1226" i="43"/>
  <c r="F1232" i="43"/>
  <c r="F1238" i="43"/>
  <c r="F1244" i="43"/>
  <c r="F1250" i="43"/>
  <c r="F1256" i="43"/>
  <c r="F1262" i="43"/>
  <c r="F1268" i="43"/>
  <c r="F1274" i="43"/>
  <c r="F1280" i="43"/>
  <c r="F1286" i="43"/>
  <c r="F1292" i="43"/>
  <c r="F1298" i="43"/>
  <c r="F1304" i="43"/>
  <c r="F1310" i="43"/>
  <c r="F1316" i="43"/>
  <c r="F1322" i="43"/>
  <c r="F1328" i="43"/>
  <c r="F1334" i="43"/>
  <c r="F1340" i="43"/>
  <c r="F1346" i="43"/>
  <c r="F1352" i="43"/>
  <c r="F1358" i="43"/>
  <c r="F16" i="43"/>
  <c r="F160" i="43"/>
  <c r="E347" i="43"/>
  <c r="F490" i="43"/>
  <c r="F530" i="43"/>
  <c r="F572" i="43"/>
  <c r="E615" i="43"/>
  <c r="E643" i="43"/>
  <c r="F657" i="43"/>
  <c r="E676" i="43"/>
  <c r="E695" i="43"/>
  <c r="E711" i="43"/>
  <c r="E729" i="43"/>
  <c r="F746" i="43"/>
  <c r="E763" i="43"/>
  <c r="E776" i="43"/>
  <c r="F789" i="43"/>
  <c r="F801" i="43"/>
  <c r="F811" i="43"/>
  <c r="E823" i="43"/>
  <c r="E835" i="43"/>
  <c r="F846" i="43"/>
  <c r="E856" i="43"/>
  <c r="E868" i="43"/>
  <c r="E880" i="43"/>
  <c r="E889" i="43"/>
  <c r="F899" i="43"/>
  <c r="F910" i="43"/>
  <c r="E921" i="43"/>
  <c r="E930" i="43"/>
  <c r="E941" i="43"/>
  <c r="E952" i="43"/>
  <c r="E961" i="43"/>
  <c r="F971" i="43"/>
  <c r="F982" i="43"/>
  <c r="E993" i="43"/>
  <c r="E1002" i="43"/>
  <c r="E1013" i="43"/>
  <c r="E1024" i="43"/>
  <c r="E1033" i="43"/>
  <c r="F1043" i="43"/>
  <c r="F1054" i="43"/>
  <c r="E1065" i="43"/>
  <c r="E1074" i="43"/>
  <c r="E1085" i="43"/>
  <c r="E1096" i="43"/>
  <c r="E1105" i="43"/>
  <c r="F1115" i="43"/>
  <c r="F1126" i="43"/>
  <c r="E1135" i="43"/>
  <c r="E1143" i="43"/>
  <c r="E1149" i="43"/>
  <c r="E1155" i="43"/>
  <c r="E1161" i="43"/>
  <c r="E1167" i="43"/>
  <c r="E1173" i="43"/>
  <c r="E1179" i="43"/>
  <c r="E1185" i="43"/>
  <c r="E1191" i="43"/>
  <c r="E1197" i="43"/>
  <c r="E1203" i="43"/>
  <c r="E1209" i="43"/>
  <c r="E1215" i="43"/>
  <c r="E1221" i="43"/>
  <c r="E1227" i="43"/>
  <c r="E1233" i="43"/>
  <c r="E1239" i="43"/>
  <c r="E1245" i="43"/>
  <c r="E1251" i="43"/>
  <c r="E1257" i="43"/>
  <c r="E1263" i="43"/>
  <c r="E1269" i="43"/>
  <c r="E1275" i="43"/>
  <c r="E1281" i="43"/>
  <c r="E1287" i="43"/>
  <c r="E1293" i="43"/>
  <c r="E1299" i="43"/>
  <c r="E1305" i="43"/>
  <c r="E1311" i="43"/>
  <c r="E1317" i="43"/>
  <c r="E1323" i="43"/>
  <c r="E1329" i="43"/>
  <c r="E1335" i="43"/>
  <c r="E1341" i="43"/>
  <c r="E1347" i="43"/>
  <c r="E1353" i="43"/>
  <c r="F35" i="43"/>
  <c r="F179" i="43"/>
  <c r="F347" i="43"/>
  <c r="E491" i="43"/>
  <c r="E537" i="43"/>
  <c r="E573" i="43"/>
  <c r="E619" i="43"/>
  <c r="F644" i="43"/>
  <c r="E659" i="43"/>
  <c r="E677" i="43"/>
  <c r="E697" i="43"/>
  <c r="E715" i="43"/>
  <c r="F729" i="43"/>
  <c r="E747" i="43"/>
  <c r="E764" i="43"/>
  <c r="E777" i="43"/>
  <c r="E790" i="43"/>
  <c r="E802" i="43"/>
  <c r="F813" i="43"/>
  <c r="F823" i="43"/>
  <c r="F835" i="43"/>
  <c r="F847" i="43"/>
  <c r="F857" i="43"/>
  <c r="E869" i="43"/>
  <c r="F880" i="43"/>
  <c r="E891" i="43"/>
  <c r="E900" i="43"/>
  <c r="E911" i="43"/>
  <c r="E922" i="43"/>
  <c r="E931" i="43"/>
  <c r="F941" i="43"/>
  <c r="F952" i="43"/>
  <c r="E963" i="43"/>
  <c r="E972" i="43"/>
  <c r="E983" i="43"/>
  <c r="E994" i="43"/>
  <c r="E1003" i="43"/>
  <c r="F1013" i="43"/>
  <c r="F1024" i="43"/>
  <c r="E1035" i="43"/>
  <c r="E1044" i="43"/>
  <c r="E1055" i="43"/>
  <c r="E1066" i="43"/>
  <c r="E1075" i="43"/>
  <c r="F1085" i="43"/>
  <c r="F1096" i="43"/>
  <c r="E1107" i="43"/>
  <c r="E1116" i="43"/>
  <c r="E1127" i="43"/>
  <c r="F1136" i="43"/>
  <c r="F1143" i="43"/>
  <c r="F1149" i="43"/>
  <c r="F1155" i="43"/>
  <c r="F1161" i="43"/>
  <c r="F1167" i="43"/>
  <c r="F1173" i="43"/>
  <c r="F1179" i="43"/>
  <c r="F1185" i="43"/>
  <c r="F1191" i="43"/>
  <c r="F1197" i="43"/>
  <c r="F1203" i="43"/>
  <c r="F1209" i="43"/>
  <c r="F1215" i="43"/>
  <c r="F1221" i="43"/>
  <c r="F1227" i="43"/>
  <c r="F1233" i="43"/>
  <c r="F1239" i="43"/>
  <c r="F1245" i="43"/>
  <c r="F1251" i="43"/>
  <c r="F1257" i="43"/>
  <c r="F1263" i="43"/>
  <c r="F1269" i="43"/>
  <c r="F1275" i="43"/>
  <c r="F1281" i="43"/>
  <c r="F1287" i="43"/>
  <c r="F1293" i="43"/>
  <c r="F1299" i="43"/>
  <c r="F1305" i="43"/>
  <c r="F1311" i="43"/>
  <c r="F1317" i="43"/>
  <c r="F1323" i="43"/>
  <c r="F1329" i="43"/>
  <c r="F1335" i="43"/>
  <c r="F1341" i="43"/>
  <c r="F1347" i="43"/>
  <c r="F40" i="43"/>
  <c r="F208" i="43"/>
  <c r="F352" i="43"/>
  <c r="F498" i="43"/>
  <c r="F542" i="43"/>
  <c r="F578" i="43"/>
  <c r="E620" i="43"/>
  <c r="E645" i="43"/>
  <c r="E663" i="43"/>
  <c r="E679" i="43"/>
  <c r="E698" i="43"/>
  <c r="F716" i="43"/>
  <c r="E731" i="43"/>
  <c r="F747" i="43"/>
  <c r="F764" i="43"/>
  <c r="E780" i="43"/>
  <c r="E791" i="43"/>
  <c r="E803" i="43"/>
  <c r="E815" i="43"/>
  <c r="F824" i="43"/>
  <c r="E836" i="43"/>
  <c r="E848" i="43"/>
  <c r="F859" i="43"/>
  <c r="F869" i="43"/>
  <c r="E881" i="43"/>
  <c r="E892" i="43"/>
  <c r="E901" i="43"/>
  <c r="F911" i="43"/>
  <c r="F922" i="43"/>
  <c r="E933" i="43"/>
  <c r="E942" i="43"/>
  <c r="E953" i="43"/>
  <c r="E964" i="43"/>
  <c r="E973" i="43"/>
  <c r="F983" i="43"/>
  <c r="F994" i="43"/>
  <c r="E1005" i="43"/>
  <c r="E1014" i="43"/>
  <c r="E1025" i="43"/>
  <c r="E1036" i="43"/>
  <c r="E1045" i="43"/>
  <c r="F1055" i="43"/>
  <c r="F1066" i="43"/>
  <c r="E1077" i="43"/>
  <c r="E1086" i="43"/>
  <c r="E1097" i="43"/>
  <c r="E1108" i="43"/>
  <c r="E1117" i="43"/>
  <c r="E59" i="43"/>
  <c r="F227" i="43"/>
  <c r="F371" i="43"/>
  <c r="E500" i="43"/>
  <c r="E543" i="43"/>
  <c r="E585" i="43"/>
  <c r="F620" i="43"/>
  <c r="F645" i="43"/>
  <c r="E664" i="43"/>
  <c r="F680" i="43"/>
  <c r="F698" i="43"/>
  <c r="E717" i="43"/>
  <c r="E735" i="43"/>
  <c r="E748" i="43"/>
  <c r="E765" i="43"/>
  <c r="F781" i="43"/>
  <c r="E792" i="43"/>
  <c r="F803" i="43"/>
  <c r="F815" i="43"/>
  <c r="E827" i="43"/>
  <c r="F836" i="43"/>
  <c r="F848" i="43"/>
  <c r="F860" i="43"/>
  <c r="F870" i="43"/>
  <c r="F881" i="43"/>
  <c r="F892" i="43"/>
  <c r="E903" i="43"/>
  <c r="E912" i="43"/>
  <c r="E923" i="43"/>
  <c r="E934" i="43"/>
  <c r="E943" i="43"/>
  <c r="F953" i="43"/>
  <c r="F964" i="43"/>
  <c r="E975" i="43"/>
  <c r="E984" i="43"/>
  <c r="E995" i="43"/>
  <c r="E1006" i="43"/>
  <c r="E1015" i="43"/>
  <c r="F1025" i="43"/>
  <c r="F1036" i="43"/>
  <c r="E1047" i="43"/>
  <c r="E1056" i="43"/>
  <c r="E1067" i="43"/>
  <c r="E1078" i="43"/>
  <c r="E1087" i="43"/>
  <c r="F1097" i="43"/>
  <c r="F1108" i="43"/>
  <c r="E1119" i="43"/>
  <c r="E1128" i="43"/>
  <c r="F1137" i="43"/>
  <c r="F1144" i="43"/>
  <c r="F1150" i="43"/>
  <c r="F1156" i="43"/>
  <c r="F1162" i="43"/>
  <c r="F1168" i="43"/>
  <c r="F1174" i="43"/>
  <c r="F1180" i="43"/>
  <c r="F1186" i="43"/>
  <c r="F1192" i="43"/>
  <c r="F1198" i="43"/>
  <c r="F1204" i="43"/>
  <c r="F1210" i="43"/>
  <c r="F1216" i="43"/>
  <c r="F1222" i="43"/>
  <c r="F1228" i="43"/>
  <c r="F1234" i="43"/>
  <c r="F1240" i="43"/>
  <c r="F1246" i="43"/>
  <c r="F1252" i="43"/>
  <c r="F1258" i="43"/>
  <c r="F1264" i="43"/>
  <c r="F1270" i="43"/>
  <c r="F1276" i="43"/>
  <c r="F1282" i="43"/>
  <c r="F1288" i="43"/>
  <c r="F1294" i="43"/>
  <c r="F1300" i="43"/>
  <c r="F1306" i="43"/>
  <c r="F1312" i="43"/>
  <c r="F1318" i="43"/>
  <c r="F1324" i="43"/>
  <c r="F1330" i="43"/>
  <c r="F1336" i="43"/>
  <c r="F500" i="43"/>
  <c r="E646" i="43"/>
  <c r="F717" i="43"/>
  <c r="E782" i="43"/>
  <c r="E828" i="43"/>
  <c r="F872" i="43"/>
  <c r="E913" i="43"/>
  <c r="E954" i="43"/>
  <c r="F995" i="43"/>
  <c r="E1037" i="43"/>
  <c r="F1078" i="43"/>
  <c r="E1120" i="43"/>
  <c r="E1140" i="43"/>
  <c r="E1157" i="43"/>
  <c r="E1170" i="43"/>
  <c r="E1186" i="43"/>
  <c r="F1199" i="43"/>
  <c r="E1213" i="43"/>
  <c r="E1229" i="43"/>
  <c r="E1242" i="43"/>
  <c r="E1258" i="43"/>
  <c r="F1271" i="43"/>
  <c r="E1285" i="43"/>
  <c r="E1296" i="43"/>
  <c r="E1307" i="43"/>
  <c r="E1316" i="43"/>
  <c r="F1326" i="43"/>
  <c r="F1337" i="43"/>
  <c r="E1346" i="43"/>
  <c r="E1355" i="43"/>
  <c r="E1362" i="43"/>
  <c r="E1368" i="43"/>
  <c r="E1374" i="43"/>
  <c r="E1380" i="43"/>
  <c r="E1386" i="43"/>
  <c r="E1392" i="43"/>
  <c r="E1398" i="43"/>
  <c r="E1404" i="43"/>
  <c r="E1410" i="43"/>
  <c r="E1416" i="43"/>
  <c r="E1422" i="43"/>
  <c r="E1428" i="43"/>
  <c r="E1434" i="43"/>
  <c r="E1440" i="43"/>
  <c r="E1446" i="43"/>
  <c r="E1452" i="43"/>
  <c r="E1458" i="43"/>
  <c r="E1464" i="43"/>
  <c r="E1470" i="43"/>
  <c r="E1476" i="43"/>
  <c r="E1482" i="43"/>
  <c r="E1488" i="43"/>
  <c r="E1494" i="43"/>
  <c r="E1500" i="43"/>
  <c r="E1506" i="43"/>
  <c r="E1512" i="43"/>
  <c r="E1518" i="43"/>
  <c r="E1524" i="43"/>
  <c r="E1530" i="43"/>
  <c r="E1536" i="43"/>
  <c r="E1542" i="43"/>
  <c r="E1548" i="43"/>
  <c r="E1554" i="43"/>
  <c r="E1560" i="43"/>
  <c r="E1566" i="43"/>
  <c r="E1572" i="43"/>
  <c r="E1578" i="43"/>
  <c r="E1584" i="43"/>
  <c r="E1590" i="43"/>
  <c r="E1596" i="43"/>
  <c r="E1602" i="43"/>
  <c r="E1608" i="43"/>
  <c r="E1614" i="43"/>
  <c r="E1620" i="43"/>
  <c r="E1626" i="43"/>
  <c r="E1632" i="43"/>
  <c r="E1638" i="43"/>
  <c r="E1644" i="43"/>
  <c r="E1650" i="43"/>
  <c r="E1656" i="43"/>
  <c r="E1662" i="43"/>
  <c r="E1668" i="43"/>
  <c r="E1674" i="43"/>
  <c r="E1680" i="43"/>
  <c r="E1686" i="43"/>
  <c r="F59" i="43"/>
  <c r="E548" i="43"/>
  <c r="E665" i="43"/>
  <c r="E736" i="43"/>
  <c r="E794" i="43"/>
  <c r="F837" i="43"/>
  <c r="E882" i="43"/>
  <c r="F923" i="43"/>
  <c r="E965" i="43"/>
  <c r="F1006" i="43"/>
  <c r="E1048" i="43"/>
  <c r="E1089" i="43"/>
  <c r="F1127" i="43"/>
  <c r="F1145" i="43"/>
  <c r="E1159" i="43"/>
  <c r="E1175" i="43"/>
  <c r="E1188" i="43"/>
  <c r="E1204" i="43"/>
  <c r="F1217" i="43"/>
  <c r="E1231" i="43"/>
  <c r="E1247" i="43"/>
  <c r="E1260" i="43"/>
  <c r="E1276" i="43"/>
  <c r="E1289" i="43"/>
  <c r="E1298" i="43"/>
  <c r="F1308" i="43"/>
  <c r="F1319" i="43"/>
  <c r="E1330" i="43"/>
  <c r="E1339" i="43"/>
  <c r="E1349" i="43"/>
  <c r="F1356" i="43"/>
  <c r="F1363" i="43"/>
  <c r="F1369" i="43"/>
  <c r="F1375" i="43"/>
  <c r="F1381" i="43"/>
  <c r="F1387" i="43"/>
  <c r="F1393" i="43"/>
  <c r="F1399" i="43"/>
  <c r="F1405" i="43"/>
  <c r="F1411" i="43"/>
  <c r="F1417" i="43"/>
  <c r="F1423" i="43"/>
  <c r="F1429" i="43"/>
  <c r="F1435" i="43"/>
  <c r="F1441" i="43"/>
  <c r="F1447" i="43"/>
  <c r="F1453" i="43"/>
  <c r="F1459" i="43"/>
  <c r="F1465" i="43"/>
  <c r="F1471" i="43"/>
  <c r="F1477" i="43"/>
  <c r="F1483" i="43"/>
  <c r="F1489" i="43"/>
  <c r="F1495" i="43"/>
  <c r="F1501" i="43"/>
  <c r="F1507" i="43"/>
  <c r="F1513" i="43"/>
  <c r="F1519" i="43"/>
  <c r="F1525" i="43"/>
  <c r="F1531" i="43"/>
  <c r="F1537" i="43"/>
  <c r="F1543" i="43"/>
  <c r="F1549" i="43"/>
  <c r="F1555" i="43"/>
  <c r="F1561" i="43"/>
  <c r="F1567" i="43"/>
  <c r="F1573" i="43"/>
  <c r="F1579" i="43"/>
  <c r="F1585" i="43"/>
  <c r="F1591" i="43"/>
  <c r="F1597" i="43"/>
  <c r="F1603" i="43"/>
  <c r="F1609" i="43"/>
  <c r="F1615" i="43"/>
  <c r="F1621" i="43"/>
  <c r="F1627" i="43"/>
  <c r="F1633" i="43"/>
  <c r="F1639" i="43"/>
  <c r="F1645" i="43"/>
  <c r="F1651" i="43"/>
  <c r="F1657" i="43"/>
  <c r="F1663" i="43"/>
  <c r="F1669" i="43"/>
  <c r="F1675" i="43"/>
  <c r="F64" i="43"/>
  <c r="F548" i="43"/>
  <c r="E667" i="43"/>
  <c r="E737" i="43"/>
  <c r="E795" i="43"/>
  <c r="E840" i="43"/>
  <c r="E883" i="43"/>
  <c r="E924" i="43"/>
  <c r="F965" i="43"/>
  <c r="E1007" i="43"/>
  <c r="F1048" i="43"/>
  <c r="E1090" i="43"/>
  <c r="E1129" i="43"/>
  <c r="E1146" i="43"/>
  <c r="E1162" i="43"/>
  <c r="F1175" i="43"/>
  <c r="E1189" i="43"/>
  <c r="E1205" i="43"/>
  <c r="E1218" i="43"/>
  <c r="E1234" i="43"/>
  <c r="F1247" i="43"/>
  <c r="E1261" i="43"/>
  <c r="E1277" i="43"/>
  <c r="F1289" i="43"/>
  <c r="E1300" i="43"/>
  <c r="E1309" i="43"/>
  <c r="E1320" i="43"/>
  <c r="E1331" i="43"/>
  <c r="E1340" i="43"/>
  <c r="F1349" i="43"/>
  <c r="E1357" i="43"/>
  <c r="E1364" i="43"/>
  <c r="E1370" i="43"/>
  <c r="E1376" i="43"/>
  <c r="E1382" i="43"/>
  <c r="E1388" i="43"/>
  <c r="E1394" i="43"/>
  <c r="E1400" i="43"/>
  <c r="E1406" i="43"/>
  <c r="E1412" i="43"/>
  <c r="E1418" i="43"/>
  <c r="E1424" i="43"/>
  <c r="E1430" i="43"/>
  <c r="E1436" i="43"/>
  <c r="E1442" i="43"/>
  <c r="E1448" i="43"/>
  <c r="E1454" i="43"/>
  <c r="E1460" i="43"/>
  <c r="E1466" i="43"/>
  <c r="E1472" i="43"/>
  <c r="E1478" i="43"/>
  <c r="E1484" i="43"/>
  <c r="E1490" i="43"/>
  <c r="E1496" i="43"/>
  <c r="E1502" i="43"/>
  <c r="E1508" i="43"/>
  <c r="E1514" i="43"/>
  <c r="E1520" i="43"/>
  <c r="E1526" i="43"/>
  <c r="E1532" i="43"/>
  <c r="E1538" i="43"/>
  <c r="E1544" i="43"/>
  <c r="E1550" i="43"/>
  <c r="E1556" i="43"/>
  <c r="E1562" i="43"/>
  <c r="E1568" i="43"/>
  <c r="E1574" i="43"/>
  <c r="E1580" i="43"/>
  <c r="E1586" i="43"/>
  <c r="E1592" i="43"/>
  <c r="E1598" i="43"/>
  <c r="E1604" i="43"/>
  <c r="E1610" i="43"/>
  <c r="E1616" i="43"/>
  <c r="E1622" i="43"/>
  <c r="E1628" i="43"/>
  <c r="E1634" i="43"/>
  <c r="E1640" i="43"/>
  <c r="E1646" i="43"/>
  <c r="E1652" i="43"/>
  <c r="E1658" i="43"/>
  <c r="E1664" i="43"/>
  <c r="F232" i="43"/>
  <c r="F590" i="43"/>
  <c r="E683" i="43"/>
  <c r="E751" i="43"/>
  <c r="E804" i="43"/>
  <c r="E849" i="43"/>
  <c r="E893" i="43"/>
  <c r="F934" i="43"/>
  <c r="E976" i="43"/>
  <c r="E1017" i="43"/>
  <c r="E1057" i="43"/>
  <c r="E1098" i="43"/>
  <c r="F1131" i="43"/>
  <c r="E1150" i="43"/>
  <c r="F1163" i="43"/>
  <c r="E1177" i="43"/>
  <c r="E1193" i="43"/>
  <c r="E1206" i="43"/>
  <c r="E1222" i="43"/>
  <c r="F1235" i="43"/>
  <c r="E1249" i="43"/>
  <c r="E1265" i="43"/>
  <c r="E1278" i="43"/>
  <c r="F1290" i="43"/>
  <c r="F1301" i="43"/>
  <c r="E1312" i="43"/>
  <c r="E1321" i="43"/>
  <c r="E1332" i="43"/>
  <c r="F1342" i="43"/>
  <c r="F1350" i="43"/>
  <c r="E1359" i="43"/>
  <c r="E1365" i="43"/>
  <c r="E1371" i="43"/>
  <c r="E1377" i="43"/>
  <c r="E1383" i="43"/>
  <c r="E1389" i="43"/>
  <c r="E1395" i="43"/>
  <c r="E1401" i="43"/>
  <c r="E1407" i="43"/>
  <c r="E1413" i="43"/>
  <c r="E1419" i="43"/>
  <c r="E1425" i="43"/>
  <c r="E1431" i="43"/>
  <c r="E1437" i="43"/>
  <c r="E1443" i="43"/>
  <c r="E1449" i="43"/>
  <c r="E1455" i="43"/>
  <c r="E1461" i="43"/>
  <c r="E1467" i="43"/>
  <c r="E1473" i="43"/>
  <c r="E1479" i="43"/>
  <c r="E1485" i="43"/>
  <c r="E1491" i="43"/>
  <c r="E1497" i="43"/>
  <c r="E1503" i="43"/>
  <c r="E1509" i="43"/>
  <c r="E1515" i="43"/>
  <c r="E1521" i="43"/>
  <c r="E1527" i="43"/>
  <c r="E1533" i="43"/>
  <c r="E1539" i="43"/>
  <c r="E1545" i="43"/>
  <c r="E1551" i="43"/>
  <c r="E1557" i="43"/>
  <c r="E1563" i="43"/>
  <c r="E1569" i="43"/>
  <c r="E1575" i="43"/>
  <c r="E1581" i="43"/>
  <c r="E1587" i="43"/>
  <c r="E1593" i="43"/>
  <c r="E1599" i="43"/>
  <c r="E1605" i="43"/>
  <c r="E1611" i="43"/>
  <c r="E1617" i="43"/>
  <c r="E1623" i="43"/>
  <c r="E1629" i="43"/>
  <c r="E1635" i="43"/>
  <c r="E1641" i="43"/>
  <c r="E1647" i="43"/>
  <c r="E1653" i="43"/>
  <c r="E1659" i="43"/>
  <c r="E1665" i="43"/>
  <c r="E1671" i="43"/>
  <c r="E1677" i="43"/>
  <c r="E1683" i="43"/>
  <c r="E513" i="43"/>
  <c r="E699" i="43"/>
  <c r="E783" i="43"/>
  <c r="E861" i="43"/>
  <c r="E916" i="43"/>
  <c r="E985" i="43"/>
  <c r="E1038" i="43"/>
  <c r="E1109" i="43"/>
  <c r="E1145" i="43"/>
  <c r="E1168" i="43"/>
  <c r="F1187" i="43"/>
  <c r="E1211" i="43"/>
  <c r="E1230" i="43"/>
  <c r="F1253" i="43"/>
  <c r="E1273" i="43"/>
  <c r="E1294" i="43"/>
  <c r="E1308" i="43"/>
  <c r="E1325" i="43"/>
  <c r="F1338" i="43"/>
  <c r="F1353" i="43"/>
  <c r="E1363" i="43"/>
  <c r="F1372" i="43"/>
  <c r="E1381" i="43"/>
  <c r="F1390" i="43"/>
  <c r="E1399" i="43"/>
  <c r="F1408" i="43"/>
  <c r="E1417" i="43"/>
  <c r="F1426" i="43"/>
  <c r="E1435" i="43"/>
  <c r="F1444" i="43"/>
  <c r="E1453" i="43"/>
  <c r="F1462" i="43"/>
  <c r="E1471" i="43"/>
  <c r="F1480" i="43"/>
  <c r="E1489" i="43"/>
  <c r="F1498" i="43"/>
  <c r="E1507" i="43"/>
  <c r="F1516" i="43"/>
  <c r="E1525" i="43"/>
  <c r="F1534" i="43"/>
  <c r="E1543" i="43"/>
  <c r="F1552" i="43"/>
  <c r="E1561" i="43"/>
  <c r="F1570" i="43"/>
  <c r="E1579" i="43"/>
  <c r="F1588" i="43"/>
  <c r="E1597" i="43"/>
  <c r="F1606" i="43"/>
  <c r="E1615" i="43"/>
  <c r="F1624" i="43"/>
  <c r="E1633" i="43"/>
  <c r="F1642" i="43"/>
  <c r="E1651" i="43"/>
  <c r="F1660" i="43"/>
  <c r="E1669" i="43"/>
  <c r="F1677" i="43"/>
  <c r="F1684" i="43"/>
  <c r="E1691" i="43"/>
  <c r="E1697" i="43"/>
  <c r="E1703" i="43"/>
  <c r="E1709" i="43"/>
  <c r="E1715" i="43"/>
  <c r="E1721" i="43"/>
  <c r="E1727" i="43"/>
  <c r="E1733" i="43"/>
  <c r="E1739" i="43"/>
  <c r="E1745" i="43"/>
  <c r="E1751" i="43"/>
  <c r="E1757" i="43"/>
  <c r="E1763" i="43"/>
  <c r="E1769" i="43"/>
  <c r="E549" i="43"/>
  <c r="E700" i="43"/>
  <c r="F795" i="43"/>
  <c r="F861" i="43"/>
  <c r="E925" i="43"/>
  <c r="E987" i="43"/>
  <c r="E1049" i="43"/>
  <c r="F1109" i="43"/>
  <c r="E1147" i="43"/>
  <c r="E1169" i="43"/>
  <c r="E1192" i="43"/>
  <c r="F1211" i="43"/>
  <c r="E1235" i="43"/>
  <c r="E1254" i="43"/>
  <c r="F1277" i="43"/>
  <c r="E1295" i="43"/>
  <c r="E1310" i="43"/>
  <c r="F1325" i="43"/>
  <c r="E1342" i="43"/>
  <c r="E1354" i="43"/>
  <c r="F1364" i="43"/>
  <c r="E1373" i="43"/>
  <c r="F1382" i="43"/>
  <c r="E1391" i="43"/>
  <c r="F1400" i="43"/>
  <c r="E1409" i="43"/>
  <c r="F1418" i="43"/>
  <c r="E1427" i="43"/>
  <c r="F1436" i="43"/>
  <c r="E1445" i="43"/>
  <c r="F1454" i="43"/>
  <c r="E1463" i="43"/>
  <c r="F1472" i="43"/>
  <c r="E1481" i="43"/>
  <c r="F1490" i="43"/>
  <c r="E1499" i="43"/>
  <c r="F1508" i="43"/>
  <c r="E1517" i="43"/>
  <c r="F1526" i="43"/>
  <c r="E1535" i="43"/>
  <c r="F1544" i="43"/>
  <c r="E1553" i="43"/>
  <c r="F1562" i="43"/>
  <c r="E1571" i="43"/>
  <c r="F1580" i="43"/>
  <c r="E1589" i="43"/>
  <c r="F1598" i="43"/>
  <c r="E1607" i="43"/>
  <c r="F1616" i="43"/>
  <c r="E1625" i="43"/>
  <c r="F1634" i="43"/>
  <c r="E1643" i="43"/>
  <c r="F1652" i="43"/>
  <c r="E1661" i="43"/>
  <c r="E1670" i="43"/>
  <c r="E1678" i="43"/>
  <c r="E1685" i="43"/>
  <c r="F1691" i="43"/>
  <c r="F1697" i="43"/>
  <c r="F1703" i="43"/>
  <c r="F1709" i="43"/>
  <c r="F1715" i="43"/>
  <c r="F1721" i="43"/>
  <c r="F1727" i="43"/>
  <c r="F1733" i="43"/>
  <c r="F1739" i="43"/>
  <c r="F1745" i="43"/>
  <c r="F1751" i="43"/>
  <c r="F1757" i="43"/>
  <c r="F1763" i="43"/>
  <c r="F1769" i="43"/>
  <c r="F1775" i="43"/>
  <c r="F1781" i="43"/>
  <c r="F1787" i="43"/>
  <c r="F1793" i="43"/>
  <c r="F1799" i="43"/>
  <c r="F1805" i="43"/>
  <c r="F1811" i="43"/>
  <c r="F1817" i="43"/>
  <c r="F1823" i="43"/>
  <c r="F1829" i="43"/>
  <c r="F1835" i="43"/>
  <c r="F1841" i="43"/>
  <c r="F1847" i="43"/>
  <c r="F1853" i="43"/>
  <c r="E591" i="43"/>
  <c r="F704" i="43"/>
  <c r="E805" i="43"/>
  <c r="E862" i="43"/>
  <c r="E935" i="43"/>
  <c r="E988" i="43"/>
  <c r="E1059" i="43"/>
  <c r="E1110" i="43"/>
  <c r="E1151" i="43"/>
  <c r="F1169" i="43"/>
  <c r="F1193" i="43"/>
  <c r="E1212" i="43"/>
  <c r="E1236" i="43"/>
  <c r="E1255" i="43"/>
  <c r="E1279" i="43"/>
  <c r="F1295" i="43"/>
  <c r="E1313" i="43"/>
  <c r="E1326" i="43"/>
  <c r="E1343" i="43"/>
  <c r="F1354" i="43"/>
  <c r="F1365" i="43"/>
  <c r="F1373" i="43"/>
  <c r="F1383" i="43"/>
  <c r="F1391" i="43"/>
  <c r="F1401" i="43"/>
  <c r="F1409" i="43"/>
  <c r="F1419" i="43"/>
  <c r="F1427" i="43"/>
  <c r="F1437" i="43"/>
  <c r="F1445" i="43"/>
  <c r="F1455" i="43"/>
  <c r="F1463" i="43"/>
  <c r="F1473" i="43"/>
  <c r="F1481" i="43"/>
  <c r="F1491" i="43"/>
  <c r="F1499" i="43"/>
  <c r="F1509" i="43"/>
  <c r="F1517" i="43"/>
  <c r="F1527" i="43"/>
  <c r="F1535" i="43"/>
  <c r="F1545" i="43"/>
  <c r="F1553" i="43"/>
  <c r="F1563" i="43"/>
  <c r="F1571" i="43"/>
  <c r="F1581" i="43"/>
  <c r="F1589" i="43"/>
  <c r="F1599" i="43"/>
  <c r="F1607" i="43"/>
  <c r="F1617" i="43"/>
  <c r="F1625" i="43"/>
  <c r="F1635" i="43"/>
  <c r="F1643" i="43"/>
  <c r="F1653" i="43"/>
  <c r="F1661" i="43"/>
  <c r="F1670" i="43"/>
  <c r="F1678" i="43"/>
  <c r="F1685" i="43"/>
  <c r="E1692" i="43"/>
  <c r="E596" i="43"/>
  <c r="E718" i="43"/>
  <c r="E807" i="43"/>
  <c r="F873" i="43"/>
  <c r="F935" i="43"/>
  <c r="E996" i="43"/>
  <c r="E1060" i="43"/>
  <c r="F1120" i="43"/>
  <c r="F1151" i="43"/>
  <c r="E1171" i="43"/>
  <c r="E1194" i="43"/>
  <c r="E1216" i="43"/>
  <c r="E1237" i="43"/>
  <c r="E1259" i="43"/>
  <c r="E1282" i="43"/>
  <c r="F1296" i="43"/>
  <c r="F1313" i="43"/>
  <c r="E1327" i="43"/>
  <c r="F1343" i="43"/>
  <c r="F1355" i="43"/>
  <c r="E1366" i="43"/>
  <c r="F1374" i="43"/>
  <c r="E1384" i="43"/>
  <c r="F1392" i="43"/>
  <c r="E1402" i="43"/>
  <c r="F1410" i="43"/>
  <c r="E1420" i="43"/>
  <c r="F1428" i="43"/>
  <c r="E1438" i="43"/>
  <c r="F1446" i="43"/>
  <c r="E1456" i="43"/>
  <c r="F1464" i="43"/>
  <c r="E1474" i="43"/>
  <c r="F1482" i="43"/>
  <c r="E1492" i="43"/>
  <c r="F1500" i="43"/>
  <c r="E1510" i="43"/>
  <c r="F1518" i="43"/>
  <c r="E1528" i="43"/>
  <c r="F1536" i="43"/>
  <c r="E1546" i="43"/>
  <c r="F1554" i="43"/>
  <c r="E1564" i="43"/>
  <c r="F1572" i="43"/>
  <c r="E1582" i="43"/>
  <c r="F1590" i="43"/>
  <c r="E1600" i="43"/>
  <c r="F1608" i="43"/>
  <c r="E1618" i="43"/>
  <c r="F1626" i="43"/>
  <c r="E1636" i="43"/>
  <c r="F1644" i="43"/>
  <c r="E1654" i="43"/>
  <c r="F1662" i="43"/>
  <c r="F1671" i="43"/>
  <c r="E1679" i="43"/>
  <c r="F1686" i="43"/>
  <c r="F1692" i="43"/>
  <c r="F1698" i="43"/>
  <c r="F1704" i="43"/>
  <c r="F1710" i="43"/>
  <c r="F1716" i="43"/>
  <c r="F1722" i="43"/>
  <c r="F1728" i="43"/>
  <c r="F1734" i="43"/>
  <c r="F1740" i="43"/>
  <c r="F1746" i="43"/>
  <c r="F1752" i="43"/>
  <c r="F1758" i="43"/>
  <c r="F1764" i="43"/>
  <c r="F1770" i="43"/>
  <c r="F1776" i="43"/>
  <c r="F1782" i="43"/>
  <c r="F1788" i="43"/>
  <c r="F1794" i="43"/>
  <c r="F1800" i="43"/>
  <c r="F1806" i="43"/>
  <c r="F1812" i="43"/>
  <c r="F1818" i="43"/>
  <c r="F1824" i="43"/>
  <c r="E622" i="43"/>
  <c r="E719" i="43"/>
  <c r="E816" i="43"/>
  <c r="E874" i="43"/>
  <c r="E945" i="43"/>
  <c r="E997" i="43"/>
  <c r="F1067" i="43"/>
  <c r="E1121" i="43"/>
  <c r="E1152" i="43"/>
  <c r="E1174" i="43"/>
  <c r="E1195" i="43"/>
  <c r="E1217" i="43"/>
  <c r="E1240" i="43"/>
  <c r="F1259" i="43"/>
  <c r="E1283" i="43"/>
  <c r="E1297" i="43"/>
  <c r="E1314" i="43"/>
  <c r="E1328" i="43"/>
  <c r="E1344" i="43"/>
  <c r="E1356" i="43"/>
  <c r="F1366" i="43"/>
  <c r="E1375" i="43"/>
  <c r="F1384" i="43"/>
  <c r="E1393" i="43"/>
  <c r="F1402" i="43"/>
  <c r="E1411" i="43"/>
  <c r="F1420" i="43"/>
  <c r="E1429" i="43"/>
  <c r="F1438" i="43"/>
  <c r="E1447" i="43"/>
  <c r="F1456" i="43"/>
  <c r="E1465" i="43"/>
  <c r="F1474" i="43"/>
  <c r="E1483" i="43"/>
  <c r="F1492" i="43"/>
  <c r="E1501" i="43"/>
  <c r="F1510" i="43"/>
  <c r="E1519" i="43"/>
  <c r="F1528" i="43"/>
  <c r="E1537" i="43"/>
  <c r="F1546" i="43"/>
  <c r="E1555" i="43"/>
  <c r="F1564" i="43"/>
  <c r="E1573" i="43"/>
  <c r="F1582" i="43"/>
  <c r="E1591" i="43"/>
  <c r="F1600" i="43"/>
  <c r="E1609" i="43"/>
  <c r="F1618" i="43"/>
  <c r="E1627" i="43"/>
  <c r="F1636" i="43"/>
  <c r="E1645" i="43"/>
  <c r="F1654" i="43"/>
  <c r="E1663" i="43"/>
  <c r="E1672" i="43"/>
  <c r="F1679" i="43"/>
  <c r="E1687" i="43"/>
  <c r="E1693" i="43"/>
  <c r="E1699" i="43"/>
  <c r="E1705" i="43"/>
  <c r="E1711" i="43"/>
  <c r="E1717" i="43"/>
  <c r="E1723" i="43"/>
  <c r="E1729" i="43"/>
  <c r="E1735" i="43"/>
  <c r="E1741" i="43"/>
  <c r="E1747" i="43"/>
  <c r="E1753" i="43"/>
  <c r="E1759" i="43"/>
  <c r="E1765" i="43"/>
  <c r="E1771" i="43"/>
  <c r="E1777" i="43"/>
  <c r="E1783" i="43"/>
  <c r="E1789" i="43"/>
  <c r="E1795" i="43"/>
  <c r="E1801" i="43"/>
  <c r="E1807" i="43"/>
  <c r="E1813" i="43"/>
  <c r="E1819" i="43"/>
  <c r="E1825" i="43"/>
  <c r="F83" i="43"/>
  <c r="E627" i="43"/>
  <c r="E739" i="43"/>
  <c r="F816" i="43"/>
  <c r="E885" i="43"/>
  <c r="E946" i="43"/>
  <c r="F1007" i="43"/>
  <c r="E1068" i="43"/>
  <c r="E1131" i="43"/>
  <c r="E1153" i="43"/>
  <c r="E1176" i="43"/>
  <c r="E1198" i="43"/>
  <c r="E1219" i="43"/>
  <c r="E1241" i="43"/>
  <c r="E1264" i="43"/>
  <c r="F1283" i="43"/>
  <c r="E1301" i="43"/>
  <c r="F1314" i="43"/>
  <c r="F1331" i="43"/>
  <c r="F1344" i="43"/>
  <c r="E1358" i="43"/>
  <c r="E1367" i="43"/>
  <c r="F1376" i="43"/>
  <c r="E1385" i="43"/>
  <c r="F1394" i="43"/>
  <c r="E1403" i="43"/>
  <c r="F1412" i="43"/>
  <c r="E1421" i="43"/>
  <c r="F1430" i="43"/>
  <c r="E1439" i="43"/>
  <c r="F1448" i="43"/>
  <c r="E1457" i="43"/>
  <c r="F1466" i="43"/>
  <c r="E1475" i="43"/>
  <c r="F1484" i="43"/>
  <c r="E1493" i="43"/>
  <c r="F1502" i="43"/>
  <c r="E1511" i="43"/>
  <c r="F1520" i="43"/>
  <c r="E1529" i="43"/>
  <c r="F1538" i="43"/>
  <c r="E1547" i="43"/>
  <c r="F1556" i="43"/>
  <c r="E1565" i="43"/>
  <c r="F1574" i="43"/>
  <c r="E1583" i="43"/>
  <c r="F1592" i="43"/>
  <c r="E1601" i="43"/>
  <c r="F1610" i="43"/>
  <c r="E1619" i="43"/>
  <c r="F1628" i="43"/>
  <c r="E1637" i="43"/>
  <c r="F1646" i="43"/>
  <c r="E1655" i="43"/>
  <c r="F1664" i="43"/>
  <c r="F1672" i="43"/>
  <c r="F1680" i="43"/>
  <c r="F1687" i="43"/>
  <c r="F1693" i="43"/>
  <c r="F1699" i="43"/>
  <c r="F1705" i="43"/>
  <c r="F1711" i="43"/>
  <c r="F1717" i="43"/>
  <c r="F1723" i="43"/>
  <c r="F1729" i="43"/>
  <c r="F1735" i="43"/>
  <c r="F1741" i="43"/>
  <c r="F1747" i="43"/>
  <c r="F1753" i="43"/>
  <c r="F1759" i="43"/>
  <c r="F1765" i="43"/>
  <c r="F1771" i="43"/>
  <c r="F1777" i="43"/>
  <c r="F1783" i="43"/>
  <c r="F1789" i="43"/>
  <c r="F1795" i="43"/>
  <c r="F1801" i="43"/>
  <c r="F1807" i="43"/>
  <c r="F1813" i="43"/>
  <c r="F1819" i="43"/>
  <c r="E251" i="43"/>
  <c r="E631" i="43"/>
  <c r="E753" i="43"/>
  <c r="E817" i="43"/>
  <c r="F893" i="43"/>
  <c r="F946" i="43"/>
  <c r="E1018" i="43"/>
  <c r="E1069" i="43"/>
  <c r="F1132" i="43"/>
  <c r="E1156" i="43"/>
  <c r="E1180" i="43"/>
  <c r="E1199" i="43"/>
  <c r="E1223" i="43"/>
  <c r="F1241" i="43"/>
  <c r="F1265" i="43"/>
  <c r="E1284" i="43"/>
  <c r="E1302" i="43"/>
  <c r="E1315" i="43"/>
  <c r="F1332" i="43"/>
  <c r="E1345" i="43"/>
  <c r="F1359" i="43"/>
  <c r="F1367" i="43"/>
  <c r="F1377" i="43"/>
  <c r="F1385" i="43"/>
  <c r="F1395" i="43"/>
  <c r="F1403" i="43"/>
  <c r="F1413" i="43"/>
  <c r="F1421" i="43"/>
  <c r="F1431" i="43"/>
  <c r="F1439" i="43"/>
  <c r="F1449" i="43"/>
  <c r="F1457" i="43"/>
  <c r="F1467" i="43"/>
  <c r="F1475" i="43"/>
  <c r="F1485" i="43"/>
  <c r="F1493" i="43"/>
  <c r="F1503" i="43"/>
  <c r="F1511" i="43"/>
  <c r="F1521" i="43"/>
  <c r="F1529" i="43"/>
  <c r="F1539" i="43"/>
  <c r="F1547" i="43"/>
  <c r="F1557" i="43"/>
  <c r="F1565" i="43"/>
  <c r="F1575" i="43"/>
  <c r="F1583" i="43"/>
  <c r="F1593" i="43"/>
  <c r="F1601" i="43"/>
  <c r="F1611" i="43"/>
  <c r="F1619" i="43"/>
  <c r="F1629" i="43"/>
  <c r="F1637" i="43"/>
  <c r="F1647" i="43"/>
  <c r="F1655" i="43"/>
  <c r="F1665" i="43"/>
  <c r="E1673" i="43"/>
  <c r="E1681" i="43"/>
  <c r="E1688" i="43"/>
  <c r="E1694" i="43"/>
  <c r="E1700" i="43"/>
  <c r="E1706" i="43"/>
  <c r="E1712" i="43"/>
  <c r="E1718" i="43"/>
  <c r="E1724" i="43"/>
  <c r="E1730" i="43"/>
  <c r="E1736" i="43"/>
  <c r="E1742" i="43"/>
  <c r="E1748" i="43"/>
  <c r="E1754" i="43"/>
  <c r="E1760" i="43"/>
  <c r="E1766" i="43"/>
  <c r="E1772" i="43"/>
  <c r="E1778" i="43"/>
  <c r="E1784" i="43"/>
  <c r="E1790" i="43"/>
  <c r="E1796" i="43"/>
  <c r="E1802" i="43"/>
  <c r="E1808" i="43"/>
  <c r="E1814" i="43"/>
  <c r="E1820" i="43"/>
  <c r="E1826" i="43"/>
  <c r="F251" i="43"/>
  <c r="E647" i="43"/>
  <c r="E754" i="43"/>
  <c r="F828" i="43"/>
  <c r="E894" i="43"/>
  <c r="E955" i="43"/>
  <c r="F1018" i="43"/>
  <c r="E1079" i="43"/>
  <c r="E1137" i="43"/>
  <c r="F1157" i="43"/>
  <c r="E1181" i="43"/>
  <c r="E1200" i="43"/>
  <c r="F1223" i="43"/>
  <c r="E1243" i="43"/>
  <c r="E1266" i="43"/>
  <c r="E1286" i="43"/>
  <c r="F1302" i="43"/>
  <c r="E1318" i="43"/>
  <c r="E1333" i="43"/>
  <c r="E1348" i="43"/>
  <c r="E1360" i="43"/>
  <c r="F1368" i="43"/>
  <c r="E1378" i="43"/>
  <c r="F1386" i="43"/>
  <c r="E1396" i="43"/>
  <c r="F1404" i="43"/>
  <c r="E1414" i="43"/>
  <c r="F1422" i="43"/>
  <c r="E1432" i="43"/>
  <c r="F1440" i="43"/>
  <c r="E1450" i="43"/>
  <c r="F1458" i="43"/>
  <c r="E1468" i="43"/>
  <c r="F1476" i="43"/>
  <c r="E1486" i="43"/>
  <c r="F1494" i="43"/>
  <c r="E1504" i="43"/>
  <c r="F1512" i="43"/>
  <c r="E1522" i="43"/>
  <c r="F1530" i="43"/>
  <c r="E1540" i="43"/>
  <c r="F1548" i="43"/>
  <c r="E1558" i="43"/>
  <c r="F1566" i="43"/>
  <c r="E1576" i="43"/>
  <c r="F1584" i="43"/>
  <c r="E1594" i="43"/>
  <c r="F1602" i="43"/>
  <c r="E1612" i="43"/>
  <c r="F1620" i="43"/>
  <c r="E1630" i="43"/>
  <c r="F1638" i="43"/>
  <c r="E1648" i="43"/>
  <c r="F1656" i="43"/>
  <c r="E1666" i="43"/>
  <c r="F1673" i="43"/>
  <c r="F1681" i="43"/>
  <c r="F1688" i="43"/>
  <c r="F1694" i="43"/>
  <c r="F1700" i="43"/>
  <c r="F1706" i="43"/>
  <c r="F1712" i="43"/>
  <c r="F1718" i="43"/>
  <c r="F1724" i="43"/>
  <c r="F1730" i="43"/>
  <c r="F1736" i="43"/>
  <c r="F1742" i="43"/>
  <c r="F1748" i="43"/>
  <c r="F1754" i="43"/>
  <c r="F1760" i="43"/>
  <c r="F1766" i="43"/>
  <c r="F1772" i="43"/>
  <c r="F1778" i="43"/>
  <c r="F1784" i="43"/>
  <c r="F1790" i="43"/>
  <c r="F1796" i="43"/>
  <c r="F1802" i="43"/>
  <c r="F1808" i="43"/>
  <c r="F400" i="43"/>
  <c r="E650" i="43"/>
  <c r="F765" i="43"/>
  <c r="E829" i="43"/>
  <c r="E904" i="43"/>
  <c r="E957" i="43"/>
  <c r="E1026" i="43"/>
  <c r="F1079" i="43"/>
  <c r="E1138" i="43"/>
  <c r="E1158" i="43"/>
  <c r="F1181" i="43"/>
  <c r="E1201" i="43"/>
  <c r="E1224" i="43"/>
  <c r="E1246" i="43"/>
  <c r="E1267" i="43"/>
  <c r="E1288" i="43"/>
  <c r="E1303" i="43"/>
  <c r="E1319" i="43"/>
  <c r="E1334" i="43"/>
  <c r="F1348" i="43"/>
  <c r="F1360" i="43"/>
  <c r="E1369" i="43"/>
  <c r="F1378" i="43"/>
  <c r="E1387" i="43"/>
  <c r="F1396" i="43"/>
  <c r="E1405" i="43"/>
  <c r="F1414" i="43"/>
  <c r="E1423" i="43"/>
  <c r="F1432" i="43"/>
  <c r="E1441" i="43"/>
  <c r="F1450" i="43"/>
  <c r="E1459" i="43"/>
  <c r="F1468" i="43"/>
  <c r="E1477" i="43"/>
  <c r="F1486" i="43"/>
  <c r="E1495" i="43"/>
  <c r="F1504" i="43"/>
  <c r="E1513" i="43"/>
  <c r="F1522" i="43"/>
  <c r="E1531" i="43"/>
  <c r="F1540" i="43"/>
  <c r="E1549" i="43"/>
  <c r="F1558" i="43"/>
  <c r="E1567" i="43"/>
  <c r="F1576" i="43"/>
  <c r="E1585" i="43"/>
  <c r="F1594" i="43"/>
  <c r="E1603" i="43"/>
  <c r="F1612" i="43"/>
  <c r="E1621" i="43"/>
  <c r="F1630" i="43"/>
  <c r="E1639" i="43"/>
  <c r="F1648" i="43"/>
  <c r="E1657" i="43"/>
  <c r="F1666" i="43"/>
  <c r="F1674" i="43"/>
  <c r="E1682" i="43"/>
  <c r="E1689" i="43"/>
  <c r="E1695" i="43"/>
  <c r="E1701" i="43"/>
  <c r="E1707" i="43"/>
  <c r="E1713" i="43"/>
  <c r="E1719" i="43"/>
  <c r="E1725" i="43"/>
  <c r="E1731" i="43"/>
  <c r="E1737" i="43"/>
  <c r="E1743" i="43"/>
  <c r="E1749" i="43"/>
  <c r="F424" i="43"/>
  <c r="E686" i="43"/>
  <c r="E769" i="43"/>
  <c r="F849" i="43"/>
  <c r="E905" i="43"/>
  <c r="F976" i="43"/>
  <c r="E1029" i="43"/>
  <c r="E1099" i="43"/>
  <c r="E1139" i="43"/>
  <c r="E1164" i="43"/>
  <c r="E1183" i="43"/>
  <c r="E1207" i="43"/>
  <c r="E1228" i="43"/>
  <c r="E1252" i="43"/>
  <c r="E1271" i="43"/>
  <c r="E1291" i="43"/>
  <c r="E1306" i="43"/>
  <c r="E1322" i="43"/>
  <c r="E1337" i="43"/>
  <c r="E1351" i="43"/>
  <c r="F1361" i="43"/>
  <c r="F1371" i="43"/>
  <c r="F1379" i="43"/>
  <c r="F1389" i="43"/>
  <c r="F1397" i="43"/>
  <c r="F1407" i="43"/>
  <c r="F1415" i="43"/>
  <c r="F1425" i="43"/>
  <c r="F1433" i="43"/>
  <c r="F1443" i="43"/>
  <c r="F1451" i="43"/>
  <c r="F1461" i="43"/>
  <c r="F1469" i="43"/>
  <c r="F1479" i="43"/>
  <c r="F1487" i="43"/>
  <c r="F1497" i="43"/>
  <c r="F1505" i="43"/>
  <c r="F1515" i="43"/>
  <c r="F1523" i="43"/>
  <c r="F1533" i="43"/>
  <c r="F1541" i="43"/>
  <c r="F1551" i="43"/>
  <c r="F1559" i="43"/>
  <c r="F1569" i="43"/>
  <c r="F1577" i="43"/>
  <c r="F1587" i="43"/>
  <c r="F1595" i="43"/>
  <c r="F1605" i="43"/>
  <c r="F1613" i="43"/>
  <c r="F1623" i="43"/>
  <c r="F1631" i="43"/>
  <c r="F1641" i="43"/>
  <c r="F1649" i="43"/>
  <c r="F1659" i="43"/>
  <c r="F1667" i="43"/>
  <c r="E1676" i="43"/>
  <c r="F1683" i="43"/>
  <c r="E1690" i="43"/>
  <c r="E1696" i="43"/>
  <c r="E1702" i="43"/>
  <c r="E1708" i="43"/>
  <c r="E1714" i="43"/>
  <c r="E1720" i="43"/>
  <c r="E1726" i="43"/>
  <c r="E1732" i="43"/>
  <c r="E851" i="43"/>
  <c r="E1165" i="43"/>
  <c r="E1292" i="43"/>
  <c r="E1372" i="43"/>
  <c r="E1426" i="43"/>
  <c r="E1480" i="43"/>
  <c r="E1534" i="43"/>
  <c r="E1588" i="43"/>
  <c r="E1642" i="43"/>
  <c r="F1690" i="43"/>
  <c r="E1716" i="43"/>
  <c r="F1738" i="43"/>
  <c r="E1756" i="43"/>
  <c r="E1770" i="43"/>
  <c r="E1782" i="43"/>
  <c r="E1794" i="43"/>
  <c r="E1806" i="43"/>
  <c r="E1817" i="43"/>
  <c r="F1827" i="43"/>
  <c r="E1834" i="43"/>
  <c r="F1840" i="43"/>
  <c r="E1847" i="43"/>
  <c r="E1854" i="43"/>
  <c r="E1860" i="43"/>
  <c r="E1866" i="43"/>
  <c r="E1872" i="43"/>
  <c r="E1878" i="43"/>
  <c r="E1884" i="43"/>
  <c r="E1890" i="43"/>
  <c r="E1896" i="43"/>
  <c r="E1902" i="43"/>
  <c r="E1908" i="43"/>
  <c r="E1914" i="43"/>
  <c r="E1920" i="43"/>
  <c r="E1926" i="43"/>
  <c r="E1932" i="43"/>
  <c r="E1938" i="43"/>
  <c r="E1944" i="43"/>
  <c r="E1950" i="43"/>
  <c r="E1956" i="43"/>
  <c r="E1962" i="43"/>
  <c r="E1968" i="43"/>
  <c r="E1974" i="43"/>
  <c r="E1980" i="43"/>
  <c r="E1986" i="43"/>
  <c r="E1992" i="43"/>
  <c r="E1998" i="43"/>
  <c r="E2004" i="43"/>
  <c r="E2010" i="43"/>
  <c r="E2016" i="43"/>
  <c r="E2022" i="43"/>
  <c r="E2028" i="43"/>
  <c r="E2034" i="43"/>
  <c r="E2040" i="43"/>
  <c r="E2046" i="43"/>
  <c r="E2052" i="43"/>
  <c r="E2058" i="43"/>
  <c r="E2064" i="43"/>
  <c r="E2070" i="43"/>
  <c r="E2076" i="43"/>
  <c r="E2082" i="43"/>
  <c r="E2088" i="43"/>
  <c r="E2094" i="43"/>
  <c r="E2100" i="43"/>
  <c r="E2106" i="43"/>
  <c r="E2112" i="43"/>
  <c r="E2118" i="43"/>
  <c r="E2124" i="43"/>
  <c r="E2130" i="43"/>
  <c r="E2136" i="43"/>
  <c r="E2142" i="43"/>
  <c r="E2148" i="43"/>
  <c r="E2154" i="43"/>
  <c r="E2160" i="43"/>
  <c r="E2166" i="43"/>
  <c r="E2172" i="43"/>
  <c r="E2178" i="43"/>
  <c r="E2184" i="43"/>
  <c r="E2190" i="43"/>
  <c r="E2196" i="43"/>
  <c r="E2202" i="43"/>
  <c r="E2208" i="43"/>
  <c r="E2214" i="43"/>
  <c r="E2220" i="43"/>
  <c r="E2226" i="43"/>
  <c r="F904" i="43"/>
  <c r="E1182" i="43"/>
  <c r="E1304" i="43"/>
  <c r="E1379" i="43"/>
  <c r="E1433" i="43"/>
  <c r="E1487" i="43"/>
  <c r="E1541" i="43"/>
  <c r="E1595" i="43"/>
  <c r="E1649" i="43"/>
  <c r="F1695" i="43"/>
  <c r="F1719" i="43"/>
  <c r="E1740" i="43"/>
  <c r="F1756" i="43"/>
  <c r="E1773" i="43"/>
  <c r="E1785" i="43"/>
  <c r="E1797" i="43"/>
  <c r="E1809" i="43"/>
  <c r="E1818" i="43"/>
  <c r="E1828" i="43"/>
  <c r="F1834" i="43"/>
  <c r="E1841" i="43"/>
  <c r="E1848" i="43"/>
  <c r="F1854" i="43"/>
  <c r="F1860" i="43"/>
  <c r="F1866" i="43"/>
  <c r="F1872" i="43"/>
  <c r="F1878" i="43"/>
  <c r="F1884" i="43"/>
  <c r="F1890" i="43"/>
  <c r="F1896" i="43"/>
  <c r="F1902" i="43"/>
  <c r="F1908" i="43"/>
  <c r="F1914" i="43"/>
  <c r="F1920" i="43"/>
  <c r="F1926" i="43"/>
  <c r="F1932" i="43"/>
  <c r="F1938" i="43"/>
  <c r="F1944" i="43"/>
  <c r="F1950" i="43"/>
  <c r="F1956" i="43"/>
  <c r="F1962" i="43"/>
  <c r="F1968" i="43"/>
  <c r="F1974" i="43"/>
  <c r="F1980" i="43"/>
  <c r="F1986" i="43"/>
  <c r="F1992" i="43"/>
  <c r="F1998" i="43"/>
  <c r="F2004" i="43"/>
  <c r="F2010" i="43"/>
  <c r="F2016" i="43"/>
  <c r="F2022" i="43"/>
  <c r="F2028" i="43"/>
  <c r="F2034" i="43"/>
  <c r="F2040" i="43"/>
  <c r="F2046" i="43"/>
  <c r="F2052" i="43"/>
  <c r="F2058" i="43"/>
  <c r="F2064" i="43"/>
  <c r="F2070" i="43"/>
  <c r="F2076" i="43"/>
  <c r="F2082" i="43"/>
  <c r="F2088" i="43"/>
  <c r="F2094" i="43"/>
  <c r="F2100" i="43"/>
  <c r="F2106" i="43"/>
  <c r="F2112" i="43"/>
  <c r="F2118" i="43"/>
  <c r="F2124" i="43"/>
  <c r="F2130" i="43"/>
  <c r="F2136" i="43"/>
  <c r="F2142" i="43"/>
  <c r="F2148" i="43"/>
  <c r="F2154" i="43"/>
  <c r="F2160" i="43"/>
  <c r="F2166" i="43"/>
  <c r="F2172" i="43"/>
  <c r="F2178" i="43"/>
  <c r="F2184" i="43"/>
  <c r="F2190" i="43"/>
  <c r="F2196" i="43"/>
  <c r="F2202" i="43"/>
  <c r="F2208" i="43"/>
  <c r="F2214" i="43"/>
  <c r="F2220" i="43"/>
  <c r="F2226" i="43"/>
  <c r="F2232" i="43"/>
  <c r="F2238" i="43"/>
  <c r="F2244" i="43"/>
  <c r="F2250" i="43"/>
  <c r="E915" i="43"/>
  <c r="E1187" i="43"/>
  <c r="F1307" i="43"/>
  <c r="F1380" i="43"/>
  <c r="F1434" i="43"/>
  <c r="F1488" i="43"/>
  <c r="F1542" i="43"/>
  <c r="F1596" i="43"/>
  <c r="F1650" i="43"/>
  <c r="F1696" i="43"/>
  <c r="F1720" i="43"/>
  <c r="F1743" i="43"/>
  <c r="E1758" i="43"/>
  <c r="F1773" i="43"/>
  <c r="F1785" i="43"/>
  <c r="F1797" i="43"/>
  <c r="F1809" i="43"/>
  <c r="F1820" i="43"/>
  <c r="F1828" i="43"/>
  <c r="E1835" i="43"/>
  <c r="E1842" i="43"/>
  <c r="F1848" i="43"/>
  <c r="E1855" i="43"/>
  <c r="E1861" i="43"/>
  <c r="E1867" i="43"/>
  <c r="E1873" i="43"/>
  <c r="E1879" i="43"/>
  <c r="E1885" i="43"/>
  <c r="E1891" i="43"/>
  <c r="E1897" i="43"/>
  <c r="E1903" i="43"/>
  <c r="E1909" i="43"/>
  <c r="E1915" i="43"/>
  <c r="E1921" i="43"/>
  <c r="E1927" i="43"/>
  <c r="E1933" i="43"/>
  <c r="E1939" i="43"/>
  <c r="E1945" i="43"/>
  <c r="E1951" i="43"/>
  <c r="E1957" i="43"/>
  <c r="E1963" i="43"/>
  <c r="E1969" i="43"/>
  <c r="E1975" i="43"/>
  <c r="E1981" i="43"/>
  <c r="E1987" i="43"/>
  <c r="E1993" i="43"/>
  <c r="E1999" i="43"/>
  <c r="E2005" i="43"/>
  <c r="E2011" i="43"/>
  <c r="E2017" i="43"/>
  <c r="E2023" i="43"/>
  <c r="E2029" i="43"/>
  <c r="E2035" i="43"/>
  <c r="E2041" i="43"/>
  <c r="E2047" i="43"/>
  <c r="E2053" i="43"/>
  <c r="E2059" i="43"/>
  <c r="E2065" i="43"/>
  <c r="E2071" i="43"/>
  <c r="E2077" i="43"/>
  <c r="E2083" i="43"/>
  <c r="E2089" i="43"/>
  <c r="E2095" i="43"/>
  <c r="E2101" i="43"/>
  <c r="E2107" i="43"/>
  <c r="E2113" i="43"/>
  <c r="E2119" i="43"/>
  <c r="E2125" i="43"/>
  <c r="E2131" i="43"/>
  <c r="E2137" i="43"/>
  <c r="E2143" i="43"/>
  <c r="E2149" i="43"/>
  <c r="E2155" i="43"/>
  <c r="E2161" i="43"/>
  <c r="E966" i="43"/>
  <c r="E977" i="43"/>
  <c r="E1210" i="43"/>
  <c r="E1324" i="43"/>
  <c r="E1390" i="43"/>
  <c r="E1444" i="43"/>
  <c r="E1498" i="43"/>
  <c r="E1552" i="43"/>
  <c r="E1606" i="43"/>
  <c r="E1660" i="43"/>
  <c r="F1701" i="43"/>
  <c r="F1725" i="43"/>
  <c r="F1744" i="43"/>
  <c r="F1761" i="43"/>
  <c r="F1774" i="43"/>
  <c r="F1786" i="43"/>
  <c r="F1798" i="43"/>
  <c r="F1810" i="43"/>
  <c r="F1821" i="43"/>
  <c r="E1830" i="43"/>
  <c r="F1836" i="43"/>
  <c r="E1843" i="43"/>
  <c r="F1849" i="43"/>
  <c r="E1856" i="43"/>
  <c r="E1862" i="43"/>
  <c r="E1868" i="43"/>
  <c r="E1874" i="43"/>
  <c r="E1880" i="43"/>
  <c r="E1886" i="43"/>
  <c r="E1892" i="43"/>
  <c r="E1898" i="43"/>
  <c r="E1904" i="43"/>
  <c r="E1910" i="43"/>
  <c r="E1916" i="43"/>
  <c r="E1922" i="43"/>
  <c r="E1928" i="43"/>
  <c r="E1934" i="43"/>
  <c r="E1940" i="43"/>
  <c r="E1946" i="43"/>
  <c r="E1952" i="43"/>
  <c r="E1958" i="43"/>
  <c r="E1964" i="43"/>
  <c r="E1970" i="43"/>
  <c r="E1976" i="43"/>
  <c r="E1982" i="43"/>
  <c r="E1988" i="43"/>
  <c r="E1994" i="43"/>
  <c r="E2000" i="43"/>
  <c r="E2006" i="43"/>
  <c r="E2012" i="43"/>
  <c r="E2018" i="43"/>
  <c r="E2024" i="43"/>
  <c r="E2030" i="43"/>
  <c r="E2036" i="43"/>
  <c r="E2042" i="43"/>
  <c r="E2048" i="43"/>
  <c r="E2054" i="43"/>
  <c r="E2060" i="43"/>
  <c r="E2066" i="43"/>
  <c r="E2072" i="43"/>
  <c r="E2078" i="43"/>
  <c r="E2084" i="43"/>
  <c r="E2090" i="43"/>
  <c r="E2096" i="43"/>
  <c r="E2102" i="43"/>
  <c r="E2108" i="43"/>
  <c r="E2114" i="43"/>
  <c r="E2120" i="43"/>
  <c r="E2126" i="43"/>
  <c r="E2132" i="43"/>
  <c r="E2138" i="43"/>
  <c r="E2144" i="43"/>
  <c r="E2150" i="43"/>
  <c r="E2156" i="43"/>
  <c r="E2162" i="43"/>
  <c r="E2168" i="43"/>
  <c r="E2174" i="43"/>
  <c r="E2180" i="43"/>
  <c r="E2186" i="43"/>
  <c r="E2192" i="43"/>
  <c r="E2198" i="43"/>
  <c r="E2204" i="43"/>
  <c r="E2210" i="43"/>
  <c r="E2216" i="43"/>
  <c r="E2222" i="43"/>
  <c r="E2228" i="43"/>
  <c r="F419" i="43"/>
  <c r="E1027" i="43"/>
  <c r="E1225" i="43"/>
  <c r="E1336" i="43"/>
  <c r="E1397" i="43"/>
  <c r="E1451" i="43"/>
  <c r="E1505" i="43"/>
  <c r="E1559" i="43"/>
  <c r="E1613" i="43"/>
  <c r="E1667" i="43"/>
  <c r="F1702" i="43"/>
  <c r="F1726" i="43"/>
  <c r="E1746" i="43"/>
  <c r="E1762" i="43"/>
  <c r="E1775" i="43"/>
  <c r="E1787" i="43"/>
  <c r="E1799" i="43"/>
  <c r="E1811" i="43"/>
  <c r="E1822" i="43"/>
  <c r="F1830" i="43"/>
  <c r="E1837" i="43"/>
  <c r="F1843" i="43"/>
  <c r="E1850" i="43"/>
  <c r="F1856" i="43"/>
  <c r="F1862" i="43"/>
  <c r="F1868" i="43"/>
  <c r="F1874" i="43"/>
  <c r="F1880" i="43"/>
  <c r="F1886" i="43"/>
  <c r="F1892" i="43"/>
  <c r="F1898" i="43"/>
  <c r="F1904" i="43"/>
  <c r="F1910" i="43"/>
  <c r="F1916" i="43"/>
  <c r="F1922" i="43"/>
  <c r="F1928" i="43"/>
  <c r="F1934" i="43"/>
  <c r="F1940" i="43"/>
  <c r="F1946" i="43"/>
  <c r="F1952" i="43"/>
  <c r="F1958" i="43"/>
  <c r="F1964" i="43"/>
  <c r="F1970" i="43"/>
  <c r="F1976" i="43"/>
  <c r="F1982" i="43"/>
  <c r="F1988" i="43"/>
  <c r="F1994" i="43"/>
  <c r="F2000" i="43"/>
  <c r="F2006" i="43"/>
  <c r="F2012" i="43"/>
  <c r="F2018" i="43"/>
  <c r="F2024" i="43"/>
  <c r="F2030" i="43"/>
  <c r="F2036" i="43"/>
  <c r="F2042" i="43"/>
  <c r="F2048" i="43"/>
  <c r="F2054" i="43"/>
  <c r="F2060" i="43"/>
  <c r="F2066" i="43"/>
  <c r="F2072" i="43"/>
  <c r="F2078" i="43"/>
  <c r="F2084" i="43"/>
  <c r="F2090" i="43"/>
  <c r="F2096" i="43"/>
  <c r="F2102" i="43"/>
  <c r="F2108" i="43"/>
  <c r="F2114" i="43"/>
  <c r="F2120" i="43"/>
  <c r="F2126" i="43"/>
  <c r="F2132" i="43"/>
  <c r="F2138" i="43"/>
  <c r="F2144" i="43"/>
  <c r="F2150" i="43"/>
  <c r="F2156" i="43"/>
  <c r="F2162" i="43"/>
  <c r="F2168" i="43"/>
  <c r="F2174" i="43"/>
  <c r="F2180" i="43"/>
  <c r="F2186" i="43"/>
  <c r="F2192" i="43"/>
  <c r="F2198" i="43"/>
  <c r="F2204" i="43"/>
  <c r="F2210" i="43"/>
  <c r="F2216" i="43"/>
  <c r="F2222" i="43"/>
  <c r="F2228" i="43"/>
  <c r="F2234" i="43"/>
  <c r="F2240" i="43"/>
  <c r="F2246" i="43"/>
  <c r="F506" i="43"/>
  <c r="F1037" i="43"/>
  <c r="F1229" i="43"/>
  <c r="E1338" i="43"/>
  <c r="F1398" i="43"/>
  <c r="F1452" i="43"/>
  <c r="F1506" i="43"/>
  <c r="F1560" i="43"/>
  <c r="F1614" i="43"/>
  <c r="F1668" i="43"/>
  <c r="E1704" i="43"/>
  <c r="E1728" i="43"/>
  <c r="F1749" i="43"/>
  <c r="F1762" i="43"/>
  <c r="E1776" i="43"/>
  <c r="E1788" i="43"/>
  <c r="E1800" i="43"/>
  <c r="E1812" i="43"/>
  <c r="F1822" i="43"/>
  <c r="E1831" i="43"/>
  <c r="F1837" i="43"/>
  <c r="E1844" i="43"/>
  <c r="F1850" i="43"/>
  <c r="E1857" i="43"/>
  <c r="E1863" i="43"/>
  <c r="E1869" i="43"/>
  <c r="E1875" i="43"/>
  <c r="E1881" i="43"/>
  <c r="E1887" i="43"/>
  <c r="E1893" i="43"/>
  <c r="E1899" i="43"/>
  <c r="E1905" i="43"/>
  <c r="E1911" i="43"/>
  <c r="E1917" i="43"/>
  <c r="E1923" i="43"/>
  <c r="E1929" i="43"/>
  <c r="E1935" i="43"/>
  <c r="E1941" i="43"/>
  <c r="E1947" i="43"/>
  <c r="E1953" i="43"/>
  <c r="E1959" i="43"/>
  <c r="E1965" i="43"/>
  <c r="E1971" i="43"/>
  <c r="E1977" i="43"/>
  <c r="E1983" i="43"/>
  <c r="E1989" i="43"/>
  <c r="E1995" i="43"/>
  <c r="E2001" i="43"/>
  <c r="E2007" i="43"/>
  <c r="E2013" i="43"/>
  <c r="E2019" i="43"/>
  <c r="E2025" i="43"/>
  <c r="E2031" i="43"/>
  <c r="E2037" i="43"/>
  <c r="E2043" i="43"/>
  <c r="E2049" i="43"/>
  <c r="E2055" i="43"/>
  <c r="E2061" i="43"/>
  <c r="E2067" i="43"/>
  <c r="E2073" i="43"/>
  <c r="E2079" i="43"/>
  <c r="E2085" i="43"/>
  <c r="E2091" i="43"/>
  <c r="E2097" i="43"/>
  <c r="E2103" i="43"/>
  <c r="E2109" i="43"/>
  <c r="E2115" i="43"/>
  <c r="E2121" i="43"/>
  <c r="E2127" i="43"/>
  <c r="E2133" i="43"/>
  <c r="E2139" i="43"/>
  <c r="E2145" i="43"/>
  <c r="E2151" i="43"/>
  <c r="E2157" i="43"/>
  <c r="E2163" i="43"/>
  <c r="E2169" i="43"/>
  <c r="E2175" i="43"/>
  <c r="E2181" i="43"/>
  <c r="E2187" i="43"/>
  <c r="E2193" i="43"/>
  <c r="E2199" i="43"/>
  <c r="E2205" i="43"/>
  <c r="E2211" i="43"/>
  <c r="E2217" i="43"/>
  <c r="E2223" i="43"/>
  <c r="E2229" i="43"/>
  <c r="E2235" i="43"/>
  <c r="E668" i="43"/>
  <c r="F1090" i="43"/>
  <c r="E1248" i="43"/>
  <c r="E1350" i="43"/>
  <c r="F1406" i="43"/>
  <c r="F1460" i="43"/>
  <c r="F1514" i="43"/>
  <c r="F1568" i="43"/>
  <c r="F1622" i="43"/>
  <c r="E1675" i="43"/>
  <c r="F1707" i="43"/>
  <c r="F1731" i="43"/>
  <c r="E1750" i="43"/>
  <c r="E1764" i="43"/>
  <c r="E1779" i="43"/>
  <c r="E1791" i="43"/>
  <c r="E1803" i="43"/>
  <c r="F1814" i="43"/>
  <c r="E1823" i="43"/>
  <c r="F1831" i="43"/>
  <c r="E1838" i="43"/>
  <c r="F1844" i="43"/>
  <c r="E1851" i="43"/>
  <c r="F1857" i="43"/>
  <c r="F1863" i="43"/>
  <c r="F1869" i="43"/>
  <c r="F1875" i="43"/>
  <c r="F1881" i="43"/>
  <c r="F1887" i="43"/>
  <c r="F1893" i="43"/>
  <c r="F1899" i="43"/>
  <c r="F1905" i="43"/>
  <c r="F1911" i="43"/>
  <c r="F1917" i="43"/>
  <c r="F1923" i="43"/>
  <c r="F1929" i="43"/>
  <c r="F1935" i="43"/>
  <c r="F1941" i="43"/>
  <c r="F1947" i="43"/>
  <c r="F1953" i="43"/>
  <c r="F1959" i="43"/>
  <c r="F1965" i="43"/>
  <c r="F1971" i="43"/>
  <c r="F1977" i="43"/>
  <c r="F1983" i="43"/>
  <c r="F1989" i="43"/>
  <c r="F1995" i="43"/>
  <c r="F2001" i="43"/>
  <c r="F2007" i="43"/>
  <c r="F2013" i="43"/>
  <c r="F2019" i="43"/>
  <c r="F2025" i="43"/>
  <c r="F2031" i="43"/>
  <c r="F2037" i="43"/>
  <c r="F2043" i="43"/>
  <c r="F2049" i="43"/>
  <c r="F2055" i="43"/>
  <c r="F2061" i="43"/>
  <c r="F2067" i="43"/>
  <c r="F2073" i="43"/>
  <c r="F2079" i="43"/>
  <c r="F2085" i="43"/>
  <c r="F2091" i="43"/>
  <c r="F2097" i="43"/>
  <c r="F2103" i="43"/>
  <c r="F2109" i="43"/>
  <c r="F2115" i="43"/>
  <c r="F2121" i="43"/>
  <c r="F2127" i="43"/>
  <c r="F2133" i="43"/>
  <c r="F2139" i="43"/>
  <c r="F2145" i="43"/>
  <c r="F2151" i="43"/>
  <c r="F2157" i="43"/>
  <c r="F2163" i="43"/>
  <c r="F2169" i="43"/>
  <c r="F2175" i="43"/>
  <c r="F2181" i="43"/>
  <c r="F2187" i="43"/>
  <c r="F2193" i="43"/>
  <c r="F2199" i="43"/>
  <c r="F2205" i="43"/>
  <c r="F2211" i="43"/>
  <c r="F2217" i="43"/>
  <c r="F686" i="43"/>
  <c r="E1101" i="43"/>
  <c r="E1253" i="43"/>
  <c r="E1352" i="43"/>
  <c r="E1408" i="43"/>
  <c r="E1462" i="43"/>
  <c r="E1516" i="43"/>
  <c r="E1570" i="43"/>
  <c r="E1624" i="43"/>
  <c r="F1676" i="43"/>
  <c r="F1708" i="43"/>
  <c r="F1732" i="43"/>
  <c r="F1750" i="43"/>
  <c r="E1767" i="43"/>
  <c r="F1779" i="43"/>
  <c r="F1791" i="43"/>
  <c r="F1803" i="43"/>
  <c r="E1815" i="43"/>
  <c r="E1824" i="43"/>
  <c r="E1832" i="43"/>
  <c r="F1838" i="43"/>
  <c r="E1845" i="43"/>
  <c r="F1851" i="43"/>
  <c r="E1858" i="43"/>
  <c r="E1864" i="43"/>
  <c r="E1870" i="43"/>
  <c r="E1876" i="43"/>
  <c r="E1882" i="43"/>
  <c r="E1888" i="43"/>
  <c r="E1894" i="43"/>
  <c r="E1900" i="43"/>
  <c r="E1906" i="43"/>
  <c r="E1912" i="43"/>
  <c r="E1918" i="43"/>
  <c r="E1924" i="43"/>
  <c r="E1930" i="43"/>
  <c r="E1936" i="43"/>
  <c r="E1942" i="43"/>
  <c r="E1948" i="43"/>
  <c r="E1954" i="43"/>
  <c r="E1960" i="43"/>
  <c r="E1966" i="43"/>
  <c r="E1972" i="43"/>
  <c r="E1978" i="43"/>
  <c r="E1984" i="43"/>
  <c r="E1990" i="43"/>
  <c r="E1996" i="43"/>
  <c r="E2002" i="43"/>
  <c r="E2008" i="43"/>
  <c r="E2014" i="43"/>
  <c r="E2020" i="43"/>
  <c r="E2026" i="43"/>
  <c r="E2032" i="43"/>
  <c r="E2038" i="43"/>
  <c r="E2044" i="43"/>
  <c r="E2050" i="43"/>
  <c r="E2056" i="43"/>
  <c r="E2062" i="43"/>
  <c r="E2068" i="43"/>
  <c r="E2074" i="43"/>
  <c r="E2080" i="43"/>
  <c r="E2086" i="43"/>
  <c r="E2092" i="43"/>
  <c r="E2098" i="43"/>
  <c r="E2104" i="43"/>
  <c r="E2110" i="43"/>
  <c r="E2116" i="43"/>
  <c r="E2122" i="43"/>
  <c r="E2128" i="43"/>
  <c r="E2134" i="43"/>
  <c r="E2140" i="43"/>
  <c r="E2146" i="43"/>
  <c r="F782" i="43"/>
  <c r="E1144" i="43"/>
  <c r="E1272" i="43"/>
  <c r="F1362" i="43"/>
  <c r="F1416" i="43"/>
  <c r="F1470" i="43"/>
  <c r="F1524" i="43"/>
  <c r="F1578" i="43"/>
  <c r="F1632" i="43"/>
  <c r="E1684" i="43"/>
  <c r="F1713" i="43"/>
  <c r="F1737" i="43"/>
  <c r="E1755" i="43"/>
  <c r="E1768" i="43"/>
  <c r="F1780" i="43"/>
  <c r="F1792" i="43"/>
  <c r="F1804" i="43"/>
  <c r="E1816" i="43"/>
  <c r="F1826" i="43"/>
  <c r="E1833" i="43"/>
  <c r="F1839" i="43"/>
  <c r="E1846" i="43"/>
  <c r="F1852" i="43"/>
  <c r="E1859" i="43"/>
  <c r="E1865" i="43"/>
  <c r="E1871" i="43"/>
  <c r="E1877" i="43"/>
  <c r="E1883" i="43"/>
  <c r="E1889" i="43"/>
  <c r="E1895" i="43"/>
  <c r="E1901" i="43"/>
  <c r="E1907" i="43"/>
  <c r="E1913" i="43"/>
  <c r="E1919" i="43"/>
  <c r="E1925" i="43"/>
  <c r="E1931" i="43"/>
  <c r="E1937" i="43"/>
  <c r="E1943" i="43"/>
  <c r="E1949" i="43"/>
  <c r="E1955" i="43"/>
  <c r="E1961" i="43"/>
  <c r="E1967" i="43"/>
  <c r="E1973" i="43"/>
  <c r="E1979" i="43"/>
  <c r="E1985" i="43"/>
  <c r="E1991" i="43"/>
  <c r="E1997" i="43"/>
  <c r="E2003" i="43"/>
  <c r="E2009" i="43"/>
  <c r="E2015" i="43"/>
  <c r="E2021" i="43"/>
  <c r="E2027" i="43"/>
  <c r="E2033" i="43"/>
  <c r="E2039" i="43"/>
  <c r="E2045" i="43"/>
  <c r="E2051" i="43"/>
  <c r="E2057" i="43"/>
  <c r="E2063" i="43"/>
  <c r="E2069" i="43"/>
  <c r="E2075" i="43"/>
  <c r="E2081" i="43"/>
  <c r="E2087" i="43"/>
  <c r="E2093" i="43"/>
  <c r="F1320" i="43"/>
  <c r="F1550" i="43"/>
  <c r="E1722" i="43"/>
  <c r="E1786" i="43"/>
  <c r="E1829" i="43"/>
  <c r="F1855" i="43"/>
  <c r="F1879" i="43"/>
  <c r="F1903" i="43"/>
  <c r="F1927" i="43"/>
  <c r="F1951" i="43"/>
  <c r="F1975" i="43"/>
  <c r="F1999" i="43"/>
  <c r="F2023" i="43"/>
  <c r="F2047" i="43"/>
  <c r="F2071" i="43"/>
  <c r="F2095" i="43"/>
  <c r="F2113" i="43"/>
  <c r="F2131" i="43"/>
  <c r="F2149" i="43"/>
  <c r="F2164" i="43"/>
  <c r="F2176" i="43"/>
  <c r="F2188" i="43"/>
  <c r="F2200" i="43"/>
  <c r="F2212" i="43"/>
  <c r="E2224" i="43"/>
  <c r="E2233" i="43"/>
  <c r="E2241" i="43"/>
  <c r="E2248" i="43"/>
  <c r="F2254" i="43"/>
  <c r="F2260" i="43"/>
  <c r="F2266" i="43"/>
  <c r="F2272" i="43"/>
  <c r="F2278" i="43"/>
  <c r="F2284" i="43"/>
  <c r="F2290" i="43"/>
  <c r="F2296" i="43"/>
  <c r="F2302" i="43"/>
  <c r="F2308" i="43"/>
  <c r="F2314" i="43"/>
  <c r="F2320" i="43"/>
  <c r="F2326" i="43"/>
  <c r="F2332" i="43"/>
  <c r="F2338" i="43"/>
  <c r="F2344" i="43"/>
  <c r="F2350" i="43"/>
  <c r="F2356" i="43"/>
  <c r="F2362" i="43"/>
  <c r="F2368" i="43"/>
  <c r="F2374" i="43"/>
  <c r="F2380" i="43"/>
  <c r="F2386" i="43"/>
  <c r="F2392" i="43"/>
  <c r="F2398" i="43"/>
  <c r="F2404" i="43"/>
  <c r="F2410" i="43"/>
  <c r="F2416" i="43"/>
  <c r="F2422" i="43"/>
  <c r="F2428" i="43"/>
  <c r="F2434" i="43"/>
  <c r="F2440" i="43"/>
  <c r="F2446" i="43"/>
  <c r="F2452" i="43"/>
  <c r="F2458" i="43"/>
  <c r="F2464" i="43"/>
  <c r="F2470" i="43"/>
  <c r="F2476" i="43"/>
  <c r="F2482" i="43"/>
  <c r="F2488" i="43"/>
  <c r="F2494" i="43"/>
  <c r="F2500" i="43"/>
  <c r="F2506" i="43"/>
  <c r="F2512" i="43"/>
  <c r="F2518" i="43"/>
  <c r="F2524" i="43"/>
  <c r="F2530" i="43"/>
  <c r="F2536" i="43"/>
  <c r="F2542" i="43"/>
  <c r="F2548" i="43"/>
  <c r="F2554" i="43"/>
  <c r="F2560" i="43"/>
  <c r="F2566" i="43"/>
  <c r="F2572" i="43"/>
  <c r="F2578" i="43"/>
  <c r="F2584" i="43"/>
  <c r="F2590" i="43"/>
  <c r="E1361" i="43"/>
  <c r="E1577" i="43"/>
  <c r="E1734" i="43"/>
  <c r="E1792" i="43"/>
  <c r="F1832" i="43"/>
  <c r="F1858" i="43"/>
  <c r="F1882" i="43"/>
  <c r="F1906" i="43"/>
  <c r="F1930" i="43"/>
  <c r="F1954" i="43"/>
  <c r="F1978" i="43"/>
  <c r="F2002" i="43"/>
  <c r="F2026" i="43"/>
  <c r="F2050" i="43"/>
  <c r="F2074" i="43"/>
  <c r="F2098" i="43"/>
  <c r="F2116" i="43"/>
  <c r="F2134" i="43"/>
  <c r="E2152" i="43"/>
  <c r="E2165" i="43"/>
  <c r="E2177" i="43"/>
  <c r="E2189" i="43"/>
  <c r="E2201" i="43"/>
  <c r="E2213" i="43"/>
  <c r="F2224" i="43"/>
  <c r="F2233" i="43"/>
  <c r="F2241" i="43"/>
  <c r="F2248" i="43"/>
  <c r="E2255" i="43"/>
  <c r="E2261" i="43"/>
  <c r="E2267" i="43"/>
  <c r="E2273" i="43"/>
  <c r="E2279" i="43"/>
  <c r="E2285" i="43"/>
  <c r="E2291" i="43"/>
  <c r="E2297" i="43"/>
  <c r="E2303" i="43"/>
  <c r="E2309" i="43"/>
  <c r="E2315" i="43"/>
  <c r="E2321" i="43"/>
  <c r="E2327" i="43"/>
  <c r="E2333" i="43"/>
  <c r="E2339" i="43"/>
  <c r="E2345" i="43"/>
  <c r="E2351" i="43"/>
  <c r="E2357" i="43"/>
  <c r="E2363" i="43"/>
  <c r="E2369" i="43"/>
  <c r="E2375" i="43"/>
  <c r="E2381" i="43"/>
  <c r="E2387" i="43"/>
  <c r="E2393" i="43"/>
  <c r="E2399" i="43"/>
  <c r="E2405" i="43"/>
  <c r="E2411" i="43"/>
  <c r="E2417" i="43"/>
  <c r="E2423" i="43"/>
  <c r="E2429" i="43"/>
  <c r="E2435" i="43"/>
  <c r="E2441" i="43"/>
  <c r="E2447" i="43"/>
  <c r="E2453" i="43"/>
  <c r="E2459" i="43"/>
  <c r="E2465" i="43"/>
  <c r="E2471" i="43"/>
  <c r="E2477" i="43"/>
  <c r="E2483" i="43"/>
  <c r="E2489" i="43"/>
  <c r="E2495" i="43"/>
  <c r="E2501" i="43"/>
  <c r="E2507" i="43"/>
  <c r="E2513" i="43"/>
  <c r="E2519" i="43"/>
  <c r="E2525" i="43"/>
  <c r="E2531" i="43"/>
  <c r="E2537" i="43"/>
  <c r="E2543" i="43"/>
  <c r="E2549" i="43"/>
  <c r="E2555" i="43"/>
  <c r="E2561" i="43"/>
  <c r="E2567" i="43"/>
  <c r="E2573" i="43"/>
  <c r="E2579" i="43"/>
  <c r="E2585" i="43"/>
  <c r="E2591" i="43"/>
  <c r="E2597" i="43"/>
  <c r="E2603" i="43"/>
  <c r="F1388" i="43"/>
  <c r="F1604" i="43"/>
  <c r="E1744" i="43"/>
  <c r="E1798" i="43"/>
  <c r="E1836" i="43"/>
  <c r="F1861" i="43"/>
  <c r="F1885" i="43"/>
  <c r="F1909" i="43"/>
  <c r="F1933" i="43"/>
  <c r="F1957" i="43"/>
  <c r="F1981" i="43"/>
  <c r="F2005" i="43"/>
  <c r="F2029" i="43"/>
  <c r="F2053" i="43"/>
  <c r="F2077" i="43"/>
  <c r="F2099" i="43"/>
  <c r="F2117" i="43"/>
  <c r="F2135" i="43"/>
  <c r="E2153" i="43"/>
  <c r="E2167" i="43"/>
  <c r="E2179" i="43"/>
  <c r="E2191" i="43"/>
  <c r="E2203" i="43"/>
  <c r="E2215" i="43"/>
  <c r="F2225" i="43"/>
  <c r="F2235" i="43"/>
  <c r="F2242" i="43"/>
  <c r="F2249" i="43"/>
  <c r="E2256" i="43"/>
  <c r="E2262" i="43"/>
  <c r="E2268" i="43"/>
  <c r="E2274" i="43"/>
  <c r="E2280" i="43"/>
  <c r="E2286" i="43"/>
  <c r="E2292" i="43"/>
  <c r="E2298" i="43"/>
  <c r="E2304" i="43"/>
  <c r="E2310" i="43"/>
  <c r="E2316" i="43"/>
  <c r="E2322" i="43"/>
  <c r="E2328" i="43"/>
  <c r="E2334" i="43"/>
  <c r="E2340" i="43"/>
  <c r="E2346" i="43"/>
  <c r="E2352" i="43"/>
  <c r="E2358" i="43"/>
  <c r="E2364" i="43"/>
  <c r="E2370" i="43"/>
  <c r="E2376" i="43"/>
  <c r="E2382" i="43"/>
  <c r="E2388" i="43"/>
  <c r="E2394" i="43"/>
  <c r="E2400" i="43"/>
  <c r="E2406" i="43"/>
  <c r="E2412" i="43"/>
  <c r="E2418" i="43"/>
  <c r="E2424" i="43"/>
  <c r="E2430" i="43"/>
  <c r="E2436" i="43"/>
  <c r="E2442" i="43"/>
  <c r="E2448" i="43"/>
  <c r="E2454" i="43"/>
  <c r="E2460" i="43"/>
  <c r="E2466" i="43"/>
  <c r="E2472" i="43"/>
  <c r="E2478" i="43"/>
  <c r="E2484" i="43"/>
  <c r="E2490" i="43"/>
  <c r="E2496" i="43"/>
  <c r="E2502" i="43"/>
  <c r="E2508" i="43"/>
  <c r="E2514" i="43"/>
  <c r="E2520" i="43"/>
  <c r="E2526" i="43"/>
  <c r="E2532" i="43"/>
  <c r="E2538" i="43"/>
  <c r="E2544" i="43"/>
  <c r="E2550" i="43"/>
  <c r="E2556" i="43"/>
  <c r="E2562" i="43"/>
  <c r="E2568" i="43"/>
  <c r="E2574" i="43"/>
  <c r="E2580" i="43"/>
  <c r="E2586" i="43"/>
  <c r="E1415" i="43"/>
  <c r="E1631" i="43"/>
  <c r="E1752" i="43"/>
  <c r="E1804" i="43"/>
  <c r="E1839" i="43"/>
  <c r="F1864" i="43"/>
  <c r="F1888" i="43"/>
  <c r="F1912" i="43"/>
  <c r="F1936" i="43"/>
  <c r="F1960" i="43"/>
  <c r="F1984" i="43"/>
  <c r="F2008" i="43"/>
  <c r="F2032" i="43"/>
  <c r="F2056" i="43"/>
  <c r="F2080" i="43"/>
  <c r="F2101" i="43"/>
  <c r="F2119" i="43"/>
  <c r="F2137" i="43"/>
  <c r="F2153" i="43"/>
  <c r="F2167" i="43"/>
  <c r="F2179" i="43"/>
  <c r="F2191" i="43"/>
  <c r="F2203" i="43"/>
  <c r="F2215" i="43"/>
  <c r="E2227" i="43"/>
  <c r="E2236" i="43"/>
  <c r="E2243" i="43"/>
  <c r="E2250" i="43"/>
  <c r="F2256" i="43"/>
  <c r="F2262" i="43"/>
  <c r="F2268" i="43"/>
  <c r="F2274" i="43"/>
  <c r="F2280" i="43"/>
  <c r="F2286" i="43"/>
  <c r="F2292" i="43"/>
  <c r="F2298" i="43"/>
  <c r="F2304" i="43"/>
  <c r="F2310" i="43"/>
  <c r="F2316" i="43"/>
  <c r="F2322" i="43"/>
  <c r="F2328" i="43"/>
  <c r="F2334" i="43"/>
  <c r="F2340" i="43"/>
  <c r="F2346" i="43"/>
  <c r="F2352" i="43"/>
  <c r="F2358" i="43"/>
  <c r="F2364" i="43"/>
  <c r="F2370" i="43"/>
  <c r="F2376" i="43"/>
  <c r="F2382" i="43"/>
  <c r="F2388" i="43"/>
  <c r="F2394" i="43"/>
  <c r="F2400" i="43"/>
  <c r="F2406" i="43"/>
  <c r="F2412" i="43"/>
  <c r="F2418" i="43"/>
  <c r="F2424" i="43"/>
  <c r="F2430" i="43"/>
  <c r="F2436" i="43"/>
  <c r="F2442" i="43"/>
  <c r="F2448" i="43"/>
  <c r="F2454" i="43"/>
  <c r="F2460" i="43"/>
  <c r="F2466" i="43"/>
  <c r="F2472" i="43"/>
  <c r="F2478" i="43"/>
  <c r="F2484" i="43"/>
  <c r="F2490" i="43"/>
  <c r="F2496" i="43"/>
  <c r="F2502" i="43"/>
  <c r="F2508" i="43"/>
  <c r="F2514" i="43"/>
  <c r="F2520" i="43"/>
  <c r="F2526" i="43"/>
  <c r="F2532" i="43"/>
  <c r="F2538" i="43"/>
  <c r="F2544" i="43"/>
  <c r="F2550" i="43"/>
  <c r="F2556" i="43"/>
  <c r="F2562" i="43"/>
  <c r="F2568" i="43"/>
  <c r="F2574" i="43"/>
  <c r="F2580" i="43"/>
  <c r="F2586" i="43"/>
  <c r="F2592" i="43"/>
  <c r="F2598" i="43"/>
  <c r="E766" i="43"/>
  <c r="F1424" i="43"/>
  <c r="F1640" i="43"/>
  <c r="F1755" i="43"/>
  <c r="E1805" i="43"/>
  <c r="E1840" i="43"/>
  <c r="F1865" i="43"/>
  <c r="F1889" i="43"/>
  <c r="F1913" i="43"/>
  <c r="F1937" i="43"/>
  <c r="F1961" i="43"/>
  <c r="F1985" i="43"/>
  <c r="F2009" i="43"/>
  <c r="F2033" i="43"/>
  <c r="F2057" i="43"/>
  <c r="F2081" i="43"/>
  <c r="F2104" i="43"/>
  <c r="F2122" i="43"/>
  <c r="F2140" i="43"/>
  <c r="F2155" i="43"/>
  <c r="E2170" i="43"/>
  <c r="E2182" i="43"/>
  <c r="E2194" i="43"/>
  <c r="E2206" i="43"/>
  <c r="E2218" i="43"/>
  <c r="F2227" i="43"/>
  <c r="F2236" i="43"/>
  <c r="F2243" i="43"/>
  <c r="E2251" i="43"/>
  <c r="E2257" i="43"/>
  <c r="E2263" i="43"/>
  <c r="E2269" i="43"/>
  <c r="E2275" i="43"/>
  <c r="E2281" i="43"/>
  <c r="E2287" i="43"/>
  <c r="E2293" i="43"/>
  <c r="E2299" i="43"/>
  <c r="E2305" i="43"/>
  <c r="E2311" i="43"/>
  <c r="E2317" i="43"/>
  <c r="E2323" i="43"/>
  <c r="E2329" i="43"/>
  <c r="E2335" i="43"/>
  <c r="E2341" i="43"/>
  <c r="E2347" i="43"/>
  <c r="E2353" i="43"/>
  <c r="E2359" i="43"/>
  <c r="E2365" i="43"/>
  <c r="E2371" i="43"/>
  <c r="E2377" i="43"/>
  <c r="E2383" i="43"/>
  <c r="E2389" i="43"/>
  <c r="E2395" i="43"/>
  <c r="E2401" i="43"/>
  <c r="E2407" i="43"/>
  <c r="E2413" i="43"/>
  <c r="E2419" i="43"/>
  <c r="E2425" i="43"/>
  <c r="E2431" i="43"/>
  <c r="E2437" i="43"/>
  <c r="E2443" i="43"/>
  <c r="E2449" i="43"/>
  <c r="E2455" i="43"/>
  <c r="E2461" i="43"/>
  <c r="E2467" i="43"/>
  <c r="E2473" i="43"/>
  <c r="E2479" i="43"/>
  <c r="E2485" i="43"/>
  <c r="E2491" i="43"/>
  <c r="E2497" i="43"/>
  <c r="E2503" i="43"/>
  <c r="E2509" i="43"/>
  <c r="E2515" i="43"/>
  <c r="E2521" i="43"/>
  <c r="E2527" i="43"/>
  <c r="E2533" i="43"/>
  <c r="E2539" i="43"/>
  <c r="E2545" i="43"/>
  <c r="E2551" i="43"/>
  <c r="E2557" i="43"/>
  <c r="E2563" i="43"/>
  <c r="E2569" i="43"/>
  <c r="E2575" i="43"/>
  <c r="E2581" i="43"/>
  <c r="E2587" i="43"/>
  <c r="E2593" i="43"/>
  <c r="E2599" i="43"/>
  <c r="E841" i="43"/>
  <c r="F1442" i="43"/>
  <c r="F1658" i="43"/>
  <c r="E1761" i="43"/>
  <c r="E1810" i="43"/>
  <c r="F1842" i="43"/>
  <c r="F1867" i="43"/>
  <c r="F1891" i="43"/>
  <c r="F1915" i="43"/>
  <c r="F1939" i="43"/>
  <c r="F1963" i="43"/>
  <c r="F1987" i="43"/>
  <c r="F2011" i="43"/>
  <c r="F2035" i="43"/>
  <c r="F2059" i="43"/>
  <c r="F2083" i="43"/>
  <c r="E2105" i="43"/>
  <c r="E2123" i="43"/>
  <c r="E2141" i="43"/>
  <c r="E2158" i="43"/>
  <c r="F2170" i="43"/>
  <c r="F2182" i="43"/>
  <c r="F2194" i="43"/>
  <c r="F2206" i="43"/>
  <c r="F2218" i="43"/>
  <c r="F2229" i="43"/>
  <c r="E2237" i="43"/>
  <c r="E2244" i="43"/>
  <c r="F2251" i="43"/>
  <c r="F2257" i="43"/>
  <c r="F2263" i="43"/>
  <c r="F2269" i="43"/>
  <c r="F2275" i="43"/>
  <c r="F2281" i="43"/>
  <c r="F2287" i="43"/>
  <c r="F2293" i="43"/>
  <c r="F2299" i="43"/>
  <c r="F2305" i="43"/>
  <c r="F2311" i="43"/>
  <c r="F2317" i="43"/>
  <c r="F2323" i="43"/>
  <c r="F2329" i="43"/>
  <c r="F2335" i="43"/>
  <c r="F2341" i="43"/>
  <c r="F2347" i="43"/>
  <c r="F2353" i="43"/>
  <c r="F2359" i="43"/>
  <c r="F2365" i="43"/>
  <c r="F2371" i="43"/>
  <c r="F2377" i="43"/>
  <c r="F2383" i="43"/>
  <c r="F2389" i="43"/>
  <c r="F2395" i="43"/>
  <c r="F2401" i="43"/>
  <c r="F2407" i="43"/>
  <c r="F2413" i="43"/>
  <c r="F2419" i="43"/>
  <c r="F2425" i="43"/>
  <c r="F2431" i="43"/>
  <c r="F2437" i="43"/>
  <c r="F2443" i="43"/>
  <c r="F2449" i="43"/>
  <c r="F2455" i="43"/>
  <c r="F2461" i="43"/>
  <c r="F2467" i="43"/>
  <c r="F2473" i="43"/>
  <c r="F2479" i="43"/>
  <c r="F2485" i="43"/>
  <c r="F2491" i="43"/>
  <c r="F2497" i="43"/>
  <c r="F2503" i="43"/>
  <c r="F2509" i="43"/>
  <c r="F2515" i="43"/>
  <c r="F2521" i="43"/>
  <c r="F2527" i="43"/>
  <c r="F2533" i="43"/>
  <c r="F2539" i="43"/>
  <c r="F2545" i="43"/>
  <c r="F2551" i="43"/>
  <c r="F2557" i="43"/>
  <c r="F2563" i="43"/>
  <c r="F2569" i="43"/>
  <c r="F2575" i="43"/>
  <c r="F2581" i="43"/>
  <c r="F2587" i="43"/>
  <c r="F2593" i="43"/>
  <c r="F2599" i="43"/>
  <c r="F2605" i="43"/>
  <c r="F1138" i="43"/>
  <c r="E1469" i="43"/>
  <c r="F1682" i="43"/>
  <c r="F1767" i="43"/>
  <c r="F1815" i="43"/>
  <c r="F1845" i="43"/>
  <c r="F1870" i="43"/>
  <c r="F1894" i="43"/>
  <c r="F1918" i="43"/>
  <c r="F1942" i="43"/>
  <c r="F1966" i="43"/>
  <c r="F1990" i="43"/>
  <c r="F2014" i="43"/>
  <c r="F2038" i="43"/>
  <c r="F2062" i="43"/>
  <c r="F2086" i="43"/>
  <c r="F2105" i="43"/>
  <c r="F2123" i="43"/>
  <c r="F2141" i="43"/>
  <c r="F2158" i="43"/>
  <c r="E2171" i="43"/>
  <c r="E2183" i="43"/>
  <c r="E2195" i="43"/>
  <c r="E2207" i="43"/>
  <c r="E2219" i="43"/>
  <c r="E2230" i="43"/>
  <c r="F2237" i="43"/>
  <c r="E2245" i="43"/>
  <c r="E2252" i="43"/>
  <c r="E2258" i="43"/>
  <c r="E2264" i="43"/>
  <c r="E2270" i="43"/>
  <c r="E2276" i="43"/>
  <c r="E2282" i="43"/>
  <c r="E2288" i="43"/>
  <c r="E2294" i="43"/>
  <c r="E2300" i="43"/>
  <c r="E2306" i="43"/>
  <c r="E2312" i="43"/>
  <c r="E2318" i="43"/>
  <c r="E2324" i="43"/>
  <c r="E2330" i="43"/>
  <c r="E2336" i="43"/>
  <c r="E2342" i="43"/>
  <c r="E2348" i="43"/>
  <c r="E2354" i="43"/>
  <c r="E2360" i="43"/>
  <c r="E2366" i="43"/>
  <c r="E2372" i="43"/>
  <c r="E2378" i="43"/>
  <c r="E2384" i="43"/>
  <c r="E2390" i="43"/>
  <c r="E2396" i="43"/>
  <c r="E2402" i="43"/>
  <c r="E2408" i="43"/>
  <c r="E2414" i="43"/>
  <c r="E2420" i="43"/>
  <c r="E2426" i="43"/>
  <c r="E2432" i="43"/>
  <c r="E2438" i="43"/>
  <c r="E2444" i="43"/>
  <c r="E2450" i="43"/>
  <c r="E2456" i="43"/>
  <c r="E2462" i="43"/>
  <c r="E2468" i="43"/>
  <c r="E2474" i="43"/>
  <c r="E2480" i="43"/>
  <c r="E2486" i="43"/>
  <c r="E2492" i="43"/>
  <c r="E2498" i="43"/>
  <c r="E2504" i="43"/>
  <c r="E2510" i="43"/>
  <c r="E2516" i="43"/>
  <c r="E2522" i="43"/>
  <c r="E2528" i="43"/>
  <c r="E2534" i="43"/>
  <c r="E2540" i="43"/>
  <c r="E2546" i="43"/>
  <c r="E2552" i="43"/>
  <c r="E2558" i="43"/>
  <c r="E2564" i="43"/>
  <c r="E2570" i="43"/>
  <c r="E2576" i="43"/>
  <c r="E2582" i="43"/>
  <c r="E2588" i="43"/>
  <c r="E1163" i="43"/>
  <c r="F1478" i="43"/>
  <c r="F1689" i="43"/>
  <c r="F1768" i="43"/>
  <c r="F1816" i="43"/>
  <c r="F1846" i="43"/>
  <c r="F1871" i="43"/>
  <c r="F1895" i="43"/>
  <c r="F1919" i="43"/>
  <c r="F1943" i="43"/>
  <c r="F1967" i="43"/>
  <c r="F1991" i="43"/>
  <c r="F2015" i="43"/>
  <c r="F2039" i="43"/>
  <c r="F2063" i="43"/>
  <c r="F2087" i="43"/>
  <c r="F2107" i="43"/>
  <c r="F2125" i="43"/>
  <c r="F2143" i="43"/>
  <c r="E2159" i="43"/>
  <c r="F2171" i="43"/>
  <c r="F2183" i="43"/>
  <c r="F2195" i="43"/>
  <c r="F2207" i="43"/>
  <c r="F2219" i="43"/>
  <c r="F2230" i="43"/>
  <c r="E2238" i="43"/>
  <c r="F2245" i="43"/>
  <c r="F2252" i="43"/>
  <c r="F2258" i="43"/>
  <c r="F2264" i="43"/>
  <c r="F2270" i="43"/>
  <c r="F2276" i="43"/>
  <c r="F2282" i="43"/>
  <c r="F2288" i="43"/>
  <c r="F2294" i="43"/>
  <c r="F2300" i="43"/>
  <c r="F2306" i="43"/>
  <c r="F2312" i="43"/>
  <c r="F2318" i="43"/>
  <c r="F2324" i="43"/>
  <c r="F2330" i="43"/>
  <c r="F2336" i="43"/>
  <c r="F2342" i="43"/>
  <c r="F2348" i="43"/>
  <c r="F2354" i="43"/>
  <c r="F2360" i="43"/>
  <c r="F2366" i="43"/>
  <c r="F2372" i="43"/>
  <c r="F2378" i="43"/>
  <c r="F2384" i="43"/>
  <c r="F2390" i="43"/>
  <c r="F2396" i="43"/>
  <c r="F2402" i="43"/>
  <c r="F2408" i="43"/>
  <c r="F2414" i="43"/>
  <c r="F2420" i="43"/>
  <c r="F2426" i="43"/>
  <c r="F2432" i="43"/>
  <c r="F2438" i="43"/>
  <c r="F2444" i="43"/>
  <c r="F2450" i="43"/>
  <c r="F2456" i="43"/>
  <c r="F2462" i="43"/>
  <c r="F2468" i="43"/>
  <c r="F2474" i="43"/>
  <c r="F2480" i="43"/>
  <c r="F2486" i="43"/>
  <c r="F2492" i="43"/>
  <c r="F2498" i="43"/>
  <c r="F2504" i="43"/>
  <c r="F2510" i="43"/>
  <c r="F2516" i="43"/>
  <c r="F2522" i="43"/>
  <c r="F2528" i="43"/>
  <c r="F2534" i="43"/>
  <c r="F2540" i="43"/>
  <c r="E1270" i="43"/>
  <c r="E1523" i="43"/>
  <c r="E1710" i="43"/>
  <c r="E1780" i="43"/>
  <c r="F1825" i="43"/>
  <c r="E1852" i="43"/>
  <c r="F1876" i="43"/>
  <c r="F1900" i="43"/>
  <c r="F1924" i="43"/>
  <c r="F1948" i="43"/>
  <c r="F1972" i="43"/>
  <c r="F1996" i="43"/>
  <c r="F2020" i="43"/>
  <c r="F2044" i="43"/>
  <c r="F2068" i="43"/>
  <c r="F2092" i="43"/>
  <c r="E2111" i="43"/>
  <c r="E2129" i="43"/>
  <c r="E2147" i="43"/>
  <c r="F2161" i="43"/>
  <c r="F2173" i="43"/>
  <c r="F2185" i="43"/>
  <c r="F2197" i="43"/>
  <c r="F2209" i="43"/>
  <c r="F2221" i="43"/>
  <c r="F2231" i="43"/>
  <c r="F2239" i="43"/>
  <c r="E2247" i="43"/>
  <c r="F2253" i="43"/>
  <c r="F2259" i="43"/>
  <c r="F2265" i="43"/>
  <c r="F2271" i="43"/>
  <c r="F2277" i="43"/>
  <c r="F2283" i="43"/>
  <c r="F2289" i="43"/>
  <c r="F2295" i="43"/>
  <c r="F2301" i="43"/>
  <c r="F2307" i="43"/>
  <c r="F2313" i="43"/>
  <c r="F2319" i="43"/>
  <c r="F2325" i="43"/>
  <c r="F2331" i="43"/>
  <c r="F2337" i="43"/>
  <c r="F2343" i="43"/>
  <c r="F2349" i="43"/>
  <c r="F2355" i="43"/>
  <c r="F2361" i="43"/>
  <c r="F2367" i="43"/>
  <c r="F2373" i="43"/>
  <c r="F2379" i="43"/>
  <c r="F2385" i="43"/>
  <c r="F2391" i="43"/>
  <c r="F2397" i="43"/>
  <c r="F2403" i="43"/>
  <c r="F2409" i="43"/>
  <c r="F2415" i="43"/>
  <c r="F2421" i="43"/>
  <c r="F2427" i="43"/>
  <c r="F2433" i="43"/>
  <c r="F2439" i="43"/>
  <c r="F2445" i="43"/>
  <c r="F2451" i="43"/>
  <c r="F2457" i="43"/>
  <c r="F2463" i="43"/>
  <c r="F2469" i="43"/>
  <c r="F2475" i="43"/>
  <c r="F2481" i="43"/>
  <c r="F2487" i="43"/>
  <c r="F2493" i="43"/>
  <c r="F2499" i="43"/>
  <c r="F2505" i="43"/>
  <c r="F2511" i="43"/>
  <c r="F2517" i="43"/>
  <c r="F2523" i="43"/>
  <c r="F2529" i="43"/>
  <c r="F2535" i="43"/>
  <c r="F2541" i="43"/>
  <c r="F2547" i="43"/>
  <c r="F2553" i="43"/>
  <c r="F2559" i="43"/>
  <c r="F2565" i="43"/>
  <c r="F2571" i="43"/>
  <c r="F2577" i="43"/>
  <c r="F2583" i="43"/>
  <c r="F2589" i="43"/>
  <c r="F1714" i="43"/>
  <c r="F1877" i="43"/>
  <c r="F1973" i="43"/>
  <c r="F2069" i="43"/>
  <c r="F2147" i="43"/>
  <c r="E2200" i="43"/>
  <c r="E2240" i="43"/>
  <c r="E2266" i="43"/>
  <c r="E2290" i="43"/>
  <c r="E2314" i="43"/>
  <c r="E2338" i="43"/>
  <c r="E2362" i="43"/>
  <c r="E2386" i="43"/>
  <c r="E2410" i="43"/>
  <c r="E2434" i="43"/>
  <c r="E2458" i="43"/>
  <c r="E2482" i="43"/>
  <c r="E2506" i="43"/>
  <c r="E2530" i="43"/>
  <c r="F2552" i="43"/>
  <c r="F2570" i="43"/>
  <c r="F2588" i="43"/>
  <c r="E2598" i="43"/>
  <c r="F2606" i="43"/>
  <c r="F2612" i="43"/>
  <c r="F2618" i="43"/>
  <c r="F2624" i="43"/>
  <c r="F2630" i="43"/>
  <c r="F2636" i="43"/>
  <c r="F2642" i="43"/>
  <c r="F2648" i="43"/>
  <c r="F2654" i="43"/>
  <c r="F2660" i="43"/>
  <c r="F2666" i="43"/>
  <c r="F2672" i="43"/>
  <c r="F2678" i="43"/>
  <c r="F2684" i="43"/>
  <c r="F2690" i="43"/>
  <c r="F2696" i="43"/>
  <c r="F2702" i="43"/>
  <c r="F2708" i="43"/>
  <c r="F2714" i="43"/>
  <c r="F2720" i="43"/>
  <c r="F2726" i="43"/>
  <c r="F2732" i="43"/>
  <c r="F2738" i="43"/>
  <c r="F2744" i="43"/>
  <c r="F2750" i="43"/>
  <c r="F2756" i="43"/>
  <c r="E1738" i="43"/>
  <c r="F1883" i="43"/>
  <c r="F1979" i="43"/>
  <c r="F2075" i="43"/>
  <c r="F2152" i="43"/>
  <c r="F2201" i="43"/>
  <c r="E2242" i="43"/>
  <c r="F2267" i="43"/>
  <c r="F2291" i="43"/>
  <c r="F2315" i="43"/>
  <c r="F2339" i="43"/>
  <c r="F2363" i="43"/>
  <c r="F2387" i="43"/>
  <c r="F2411" i="43"/>
  <c r="F2435" i="43"/>
  <c r="F2459" i="43"/>
  <c r="F2483" i="43"/>
  <c r="F2507" i="43"/>
  <c r="F2531" i="43"/>
  <c r="E2553" i="43"/>
  <c r="E2571" i="43"/>
  <c r="E2589" i="43"/>
  <c r="E2600" i="43"/>
  <c r="E2607" i="43"/>
  <c r="E2613" i="43"/>
  <c r="E2619" i="43"/>
  <c r="E2625" i="43"/>
  <c r="E2631" i="43"/>
  <c r="E2637" i="43"/>
  <c r="E2643" i="43"/>
  <c r="E2649" i="43"/>
  <c r="E2655" i="43"/>
  <c r="E2661" i="43"/>
  <c r="E2667" i="43"/>
  <c r="E2673" i="43"/>
  <c r="E2679" i="43"/>
  <c r="E2685" i="43"/>
  <c r="E2691" i="43"/>
  <c r="E2697" i="43"/>
  <c r="E2703" i="43"/>
  <c r="E2709" i="43"/>
  <c r="E2715" i="43"/>
  <c r="E2721" i="43"/>
  <c r="E2727" i="43"/>
  <c r="E2733" i="43"/>
  <c r="E2739" i="43"/>
  <c r="E2745" i="43"/>
  <c r="E2751" i="43"/>
  <c r="E2757" i="43"/>
  <c r="E2763" i="43"/>
  <c r="E2769" i="43"/>
  <c r="E2775" i="43"/>
  <c r="E2781" i="43"/>
  <c r="E2787" i="43"/>
  <c r="E2793" i="43"/>
  <c r="E2799" i="43"/>
  <c r="E2805" i="43"/>
  <c r="E2811" i="43"/>
  <c r="E2817" i="43"/>
  <c r="E2823" i="43"/>
  <c r="E2829" i="43"/>
  <c r="E2835" i="43"/>
  <c r="E2841" i="43"/>
  <c r="E2847" i="43"/>
  <c r="E2853" i="43"/>
  <c r="E2859" i="43"/>
  <c r="E2865" i="43"/>
  <c r="E2871" i="43"/>
  <c r="E2877" i="43"/>
  <c r="E2883" i="43"/>
  <c r="E2889" i="43"/>
  <c r="E2895" i="43"/>
  <c r="E2901" i="43"/>
  <c r="E2907" i="43"/>
  <c r="E2913" i="43"/>
  <c r="E2919" i="43"/>
  <c r="E2925" i="43"/>
  <c r="E2931" i="43"/>
  <c r="E2937" i="43"/>
  <c r="E2943" i="43"/>
  <c r="E2949" i="43"/>
  <c r="E2955" i="43"/>
  <c r="E2961" i="43"/>
  <c r="E2967" i="43"/>
  <c r="E2973" i="43"/>
  <c r="E2979" i="43"/>
  <c r="E2985" i="43"/>
  <c r="E2991" i="43"/>
  <c r="E2997" i="43"/>
  <c r="E1774" i="43"/>
  <c r="F1897" i="43"/>
  <c r="F1993" i="43"/>
  <c r="F2089" i="43"/>
  <c r="F2159" i="43"/>
  <c r="E2209" i="43"/>
  <c r="E2246" i="43"/>
  <c r="E2271" i="43"/>
  <c r="E2295" i="43"/>
  <c r="E2319" i="43"/>
  <c r="E2343" i="43"/>
  <c r="E2367" i="43"/>
  <c r="E2391" i="43"/>
  <c r="E2415" i="43"/>
  <c r="E2439" i="43"/>
  <c r="E2463" i="43"/>
  <c r="E2487" i="43"/>
  <c r="E2511" i="43"/>
  <c r="E2535" i="43"/>
  <c r="E2554" i="43"/>
  <c r="E2572" i="43"/>
  <c r="E2590" i="43"/>
  <c r="F2600" i="43"/>
  <c r="F2607" i="43"/>
  <c r="F2613" i="43"/>
  <c r="F2619" i="43"/>
  <c r="F2625" i="43"/>
  <c r="F2631" i="43"/>
  <c r="F2637" i="43"/>
  <c r="F2643" i="43"/>
  <c r="F2649" i="43"/>
  <c r="F2655" i="43"/>
  <c r="F2661" i="43"/>
  <c r="F2667" i="43"/>
  <c r="F2673" i="43"/>
  <c r="F2679" i="43"/>
  <c r="F2685" i="43"/>
  <c r="F2691" i="43"/>
  <c r="F2697" i="43"/>
  <c r="F2703" i="43"/>
  <c r="F2709" i="43"/>
  <c r="F2715" i="43"/>
  <c r="F2721" i="43"/>
  <c r="F2727" i="43"/>
  <c r="F2733" i="43"/>
  <c r="F2739" i="43"/>
  <c r="F2745" i="43"/>
  <c r="F2751" i="43"/>
  <c r="F2757" i="43"/>
  <c r="E1781" i="43"/>
  <c r="F1901" i="43"/>
  <c r="F1997" i="43"/>
  <c r="F2093" i="43"/>
  <c r="E2164" i="43"/>
  <c r="E2212" i="43"/>
  <c r="F2247" i="43"/>
  <c r="E2272" i="43"/>
  <c r="E2296" i="43"/>
  <c r="E2320" i="43"/>
  <c r="E2344" i="43"/>
  <c r="E2368" i="43"/>
  <c r="E2392" i="43"/>
  <c r="E2416" i="43"/>
  <c r="E2440" i="43"/>
  <c r="E2464" i="43"/>
  <c r="E2488" i="43"/>
  <c r="E2512" i="43"/>
  <c r="E2536" i="43"/>
  <c r="F2555" i="43"/>
  <c r="F2573" i="43"/>
  <c r="F2591" i="43"/>
  <c r="E2601" i="43"/>
  <c r="E2608" i="43"/>
  <c r="E2614" i="43"/>
  <c r="E2620" i="43"/>
  <c r="E2626" i="43"/>
  <c r="E2632" i="43"/>
  <c r="E2638" i="43"/>
  <c r="E2644" i="43"/>
  <c r="E2650" i="43"/>
  <c r="E2656" i="43"/>
  <c r="E2662" i="43"/>
  <c r="E2668" i="43"/>
  <c r="E2674" i="43"/>
  <c r="E2680" i="43"/>
  <c r="E2686" i="43"/>
  <c r="E2692" i="43"/>
  <c r="E2698" i="43"/>
  <c r="E2704" i="43"/>
  <c r="E2710" i="43"/>
  <c r="E2716" i="43"/>
  <c r="E2722" i="43"/>
  <c r="E2728" i="43"/>
  <c r="E2734" i="43"/>
  <c r="E2740" i="43"/>
  <c r="E2746" i="43"/>
  <c r="E2752" i="43"/>
  <c r="E2758" i="43"/>
  <c r="E2764" i="43"/>
  <c r="E2770" i="43"/>
  <c r="E2776" i="43"/>
  <c r="E2782" i="43"/>
  <c r="E2788" i="43"/>
  <c r="E2794" i="43"/>
  <c r="E2800" i="43"/>
  <c r="E2806" i="43"/>
  <c r="E2812" i="43"/>
  <c r="E2818" i="43"/>
  <c r="E2824" i="43"/>
  <c r="E2830" i="43"/>
  <c r="E2836" i="43"/>
  <c r="E2842" i="43"/>
  <c r="E2848" i="43"/>
  <c r="E2854" i="43"/>
  <c r="E2860" i="43"/>
  <c r="E2866" i="43"/>
  <c r="E2872" i="43"/>
  <c r="E2878" i="43"/>
  <c r="E2884" i="43"/>
  <c r="E2890" i="43"/>
  <c r="E2896" i="43"/>
  <c r="E2902" i="43"/>
  <c r="E2908" i="43"/>
  <c r="E2914" i="43"/>
  <c r="E2920" i="43"/>
  <c r="E2926" i="43"/>
  <c r="E2932" i="43"/>
  <c r="E2938" i="43"/>
  <c r="E2944" i="43"/>
  <c r="E2950" i="43"/>
  <c r="E2956" i="43"/>
  <c r="E2962" i="43"/>
  <c r="E2968" i="43"/>
  <c r="E2974" i="43"/>
  <c r="E1793" i="43"/>
  <c r="F1907" i="43"/>
  <c r="F2003" i="43"/>
  <c r="E2099" i="43"/>
  <c r="F2165" i="43"/>
  <c r="F2213" i="43"/>
  <c r="E2249" i="43"/>
  <c r="F2273" i="43"/>
  <c r="F2297" i="43"/>
  <c r="F2321" i="43"/>
  <c r="F2345" i="43"/>
  <c r="F2369" i="43"/>
  <c r="F2393" i="43"/>
  <c r="F2417" i="43"/>
  <c r="F2441" i="43"/>
  <c r="F2465" i="43"/>
  <c r="F2489" i="43"/>
  <c r="F2513" i="43"/>
  <c r="F2537" i="43"/>
  <c r="F2558" i="43"/>
  <c r="F2576" i="43"/>
  <c r="E2592" i="43"/>
  <c r="F2601" i="43"/>
  <c r="F2608" i="43"/>
  <c r="F2614" i="43"/>
  <c r="F2620" i="43"/>
  <c r="F2626" i="43"/>
  <c r="F2632" i="43"/>
  <c r="F2638" i="43"/>
  <c r="F2644" i="43"/>
  <c r="F2650" i="43"/>
  <c r="F2656" i="43"/>
  <c r="F2662" i="43"/>
  <c r="F2668" i="43"/>
  <c r="F2674" i="43"/>
  <c r="F2680" i="43"/>
  <c r="F2686" i="43"/>
  <c r="F2692" i="43"/>
  <c r="F2698" i="43"/>
  <c r="F2704" i="43"/>
  <c r="F2710" i="43"/>
  <c r="F2716" i="43"/>
  <c r="F2722" i="43"/>
  <c r="F2728" i="43"/>
  <c r="F2734" i="43"/>
  <c r="F2740" i="43"/>
  <c r="F2746" i="43"/>
  <c r="F2752" i="43"/>
  <c r="F2758" i="43"/>
  <c r="F2764" i="43"/>
  <c r="F2770" i="43"/>
  <c r="F2776" i="43"/>
  <c r="F2782" i="43"/>
  <c r="F2788" i="43"/>
  <c r="F2794" i="43"/>
  <c r="F2800" i="43"/>
  <c r="F2806" i="43"/>
  <c r="F2812" i="43"/>
  <c r="F2818" i="43"/>
  <c r="F2824" i="43"/>
  <c r="F2830" i="43"/>
  <c r="F2836" i="43"/>
  <c r="F2842" i="43"/>
  <c r="F2848" i="43"/>
  <c r="F2854" i="43"/>
  <c r="F2860" i="43"/>
  <c r="F2866" i="43"/>
  <c r="F2872" i="43"/>
  <c r="F2878" i="43"/>
  <c r="F2884" i="43"/>
  <c r="F2890" i="43"/>
  <c r="F2896" i="43"/>
  <c r="F2902" i="43"/>
  <c r="F2908" i="43"/>
  <c r="F2914" i="43"/>
  <c r="F2920" i="43"/>
  <c r="F2926" i="43"/>
  <c r="F2932" i="43"/>
  <c r="F2938" i="43"/>
  <c r="F2944" i="43"/>
  <c r="F2950" i="43"/>
  <c r="F2956" i="43"/>
  <c r="F2962" i="43"/>
  <c r="F2968" i="43"/>
  <c r="F2974" i="43"/>
  <c r="F2980" i="43"/>
  <c r="F2986" i="43"/>
  <c r="F2992" i="43"/>
  <c r="F2998" i="43"/>
  <c r="F1205" i="43"/>
  <c r="E1821" i="43"/>
  <c r="F1921" i="43"/>
  <c r="F2017" i="43"/>
  <c r="F2110" i="43"/>
  <c r="E2173" i="43"/>
  <c r="E2221" i="43"/>
  <c r="E2253" i="43"/>
  <c r="E2277" i="43"/>
  <c r="E2301" i="43"/>
  <c r="E2325" i="43"/>
  <c r="E2349" i="43"/>
  <c r="E2373" i="43"/>
  <c r="E2397" i="43"/>
  <c r="E2421" i="43"/>
  <c r="E2445" i="43"/>
  <c r="E2469" i="43"/>
  <c r="E2493" i="43"/>
  <c r="E2517" i="43"/>
  <c r="E2541" i="43"/>
  <c r="E2559" i="43"/>
  <c r="E2577" i="43"/>
  <c r="E2594" i="43"/>
  <c r="E2602" i="43"/>
  <c r="E2609" i="43"/>
  <c r="E2615" i="43"/>
  <c r="E2621" i="43"/>
  <c r="E2627" i="43"/>
  <c r="E2633" i="43"/>
  <c r="E2639" i="43"/>
  <c r="E2645" i="43"/>
  <c r="E2651" i="43"/>
  <c r="E2657" i="43"/>
  <c r="E2663" i="43"/>
  <c r="E2669" i="43"/>
  <c r="E2675" i="43"/>
  <c r="E2681" i="43"/>
  <c r="E2687" i="43"/>
  <c r="E2693" i="43"/>
  <c r="E2699" i="43"/>
  <c r="E2705" i="43"/>
  <c r="E2711" i="43"/>
  <c r="E2717" i="43"/>
  <c r="E2723" i="43"/>
  <c r="E2729" i="43"/>
  <c r="E2735" i="43"/>
  <c r="E2741" i="43"/>
  <c r="E2747" i="43"/>
  <c r="E2753" i="43"/>
  <c r="E2759" i="43"/>
  <c r="E2765" i="43"/>
  <c r="E2771" i="43"/>
  <c r="E2777" i="43"/>
  <c r="E2783" i="43"/>
  <c r="E2789" i="43"/>
  <c r="E2795" i="43"/>
  <c r="E2801" i="43"/>
  <c r="E2807" i="43"/>
  <c r="E2813" i="43"/>
  <c r="E2819" i="43"/>
  <c r="E2825" i="43"/>
  <c r="E2831" i="43"/>
  <c r="E2837" i="43"/>
  <c r="E2843" i="43"/>
  <c r="E2849" i="43"/>
  <c r="E2855" i="43"/>
  <c r="E2861" i="43"/>
  <c r="E2867" i="43"/>
  <c r="E2873" i="43"/>
  <c r="E2879" i="43"/>
  <c r="E2885" i="43"/>
  <c r="E2891" i="43"/>
  <c r="E2897" i="43"/>
  <c r="E2903" i="43"/>
  <c r="E2909" i="43"/>
  <c r="E2915" i="43"/>
  <c r="E2921" i="43"/>
  <c r="E2927" i="43"/>
  <c r="E2933" i="43"/>
  <c r="E2939" i="43"/>
  <c r="E2945" i="43"/>
  <c r="E2951" i="43"/>
  <c r="E2957" i="43"/>
  <c r="E2963" i="43"/>
  <c r="E2969" i="43"/>
  <c r="E2975" i="43"/>
  <c r="E2981" i="43"/>
  <c r="E2987" i="43"/>
  <c r="E2993" i="43"/>
  <c r="E2999" i="43"/>
  <c r="E1290" i="43"/>
  <c r="E1827" i="43"/>
  <c r="F1925" i="43"/>
  <c r="F2021" i="43"/>
  <c r="F2111" i="43"/>
  <c r="E2176" i="43"/>
  <c r="F2223" i="43"/>
  <c r="E2254" i="43"/>
  <c r="E2278" i="43"/>
  <c r="E2302" i="43"/>
  <c r="E2326" i="43"/>
  <c r="E2350" i="43"/>
  <c r="E2374" i="43"/>
  <c r="E2398" i="43"/>
  <c r="E2422" i="43"/>
  <c r="E2446" i="43"/>
  <c r="E2470" i="43"/>
  <c r="E2494" i="43"/>
  <c r="E2518" i="43"/>
  <c r="E2542" i="43"/>
  <c r="E2560" i="43"/>
  <c r="E2578" i="43"/>
  <c r="F2594" i="43"/>
  <c r="F2602" i="43"/>
  <c r="F2609" i="43"/>
  <c r="F2615" i="43"/>
  <c r="F2621" i="43"/>
  <c r="F2627" i="43"/>
  <c r="F2633" i="43"/>
  <c r="F2639" i="43"/>
  <c r="F2645" i="43"/>
  <c r="F2651" i="43"/>
  <c r="F2657" i="43"/>
  <c r="F2663" i="43"/>
  <c r="F2669" i="43"/>
  <c r="F2675" i="43"/>
  <c r="F2681" i="43"/>
  <c r="F2687" i="43"/>
  <c r="F2693" i="43"/>
  <c r="F2699" i="43"/>
  <c r="F2705" i="43"/>
  <c r="F2711" i="43"/>
  <c r="F2717" i="43"/>
  <c r="F2723" i="43"/>
  <c r="F2729" i="43"/>
  <c r="F2735" i="43"/>
  <c r="F2741" i="43"/>
  <c r="F2747" i="43"/>
  <c r="F2753" i="43"/>
  <c r="F2759" i="43"/>
  <c r="F2765" i="43"/>
  <c r="F2771" i="43"/>
  <c r="F2777" i="43"/>
  <c r="F2783" i="43"/>
  <c r="F2789" i="43"/>
  <c r="F2795" i="43"/>
  <c r="F2801" i="43"/>
  <c r="F2807" i="43"/>
  <c r="F2813" i="43"/>
  <c r="F2819" i="43"/>
  <c r="F2825" i="43"/>
  <c r="F2831" i="43"/>
  <c r="F2837" i="43"/>
  <c r="F2843" i="43"/>
  <c r="F2849" i="43"/>
  <c r="F2855" i="43"/>
  <c r="F2861" i="43"/>
  <c r="F2867" i="43"/>
  <c r="F2873" i="43"/>
  <c r="F2879" i="43"/>
  <c r="F2885" i="43"/>
  <c r="F2891" i="43"/>
  <c r="F2897" i="43"/>
  <c r="F2903" i="43"/>
  <c r="F2909" i="43"/>
  <c r="F2915" i="43"/>
  <c r="F2921" i="43"/>
  <c r="F2927" i="43"/>
  <c r="F2933" i="43"/>
  <c r="F2939" i="43"/>
  <c r="F2945" i="43"/>
  <c r="F2951" i="43"/>
  <c r="F2957" i="43"/>
  <c r="F2963" i="43"/>
  <c r="F2969" i="43"/>
  <c r="F2975" i="43"/>
  <c r="F2981" i="43"/>
  <c r="F2987" i="43"/>
  <c r="F2993" i="43"/>
  <c r="F2999" i="43"/>
  <c r="F1370" i="43"/>
  <c r="F1833" i="43"/>
  <c r="F1931" i="43"/>
  <c r="F2027" i="43"/>
  <c r="E2117" i="43"/>
  <c r="F2177" i="43"/>
  <c r="E2225" i="43"/>
  <c r="F2255" i="43"/>
  <c r="F2279" i="43"/>
  <c r="F2303" i="43"/>
  <c r="F2327" i="43"/>
  <c r="F2351" i="43"/>
  <c r="F2375" i="43"/>
  <c r="F2399" i="43"/>
  <c r="F2423" i="43"/>
  <c r="F2447" i="43"/>
  <c r="F2471" i="43"/>
  <c r="F2495" i="43"/>
  <c r="F2519" i="43"/>
  <c r="F2543" i="43"/>
  <c r="F2561" i="43"/>
  <c r="F2579" i="43"/>
  <c r="E2595" i="43"/>
  <c r="F2603" i="43"/>
  <c r="E2610" i="43"/>
  <c r="E2616" i="43"/>
  <c r="E2622" i="43"/>
  <c r="E2628" i="43"/>
  <c r="E2634" i="43"/>
  <c r="E2640" i="43"/>
  <c r="E2646" i="43"/>
  <c r="E2652" i="43"/>
  <c r="E2658" i="43"/>
  <c r="E2664" i="43"/>
  <c r="E2670" i="43"/>
  <c r="E2676" i="43"/>
  <c r="E2682" i="43"/>
  <c r="E2688" i="43"/>
  <c r="E2694" i="43"/>
  <c r="E2700" i="43"/>
  <c r="E2706" i="43"/>
  <c r="E2712" i="43"/>
  <c r="E2718" i="43"/>
  <c r="E2724" i="43"/>
  <c r="E2730" i="43"/>
  <c r="E2736" i="43"/>
  <c r="E2742" i="43"/>
  <c r="E2748" i="43"/>
  <c r="E2754" i="43"/>
  <c r="E2760" i="43"/>
  <c r="E2766" i="43"/>
  <c r="E2772" i="43"/>
  <c r="E2778" i="43"/>
  <c r="E2784" i="43"/>
  <c r="E2790" i="43"/>
  <c r="E2796" i="43"/>
  <c r="E2802" i="43"/>
  <c r="E2808" i="43"/>
  <c r="E2814" i="43"/>
  <c r="E2820" i="43"/>
  <c r="E2826" i="43"/>
  <c r="E2832" i="43"/>
  <c r="E2838" i="43"/>
  <c r="E2844" i="43"/>
  <c r="E2850" i="43"/>
  <c r="E2856" i="43"/>
  <c r="E2862" i="43"/>
  <c r="E2868" i="43"/>
  <c r="E2874" i="43"/>
  <c r="E2880" i="43"/>
  <c r="E2886" i="43"/>
  <c r="E2892" i="43"/>
  <c r="E2898" i="43"/>
  <c r="E2904" i="43"/>
  <c r="E2910" i="43"/>
  <c r="E2916" i="43"/>
  <c r="E2922" i="43"/>
  <c r="E2928" i="43"/>
  <c r="E2934" i="43"/>
  <c r="E2940" i="43"/>
  <c r="E2946" i="43"/>
  <c r="E2952" i="43"/>
  <c r="E2958" i="43"/>
  <c r="E2964" i="43"/>
  <c r="E2970" i="43"/>
  <c r="E2976" i="43"/>
  <c r="E2982" i="43"/>
  <c r="E2988" i="43"/>
  <c r="E2994" i="43"/>
  <c r="E3000" i="43"/>
  <c r="F1496" i="43"/>
  <c r="E1849" i="43"/>
  <c r="F1945" i="43"/>
  <c r="F2041" i="43"/>
  <c r="F2128" i="43"/>
  <c r="E2185" i="43"/>
  <c r="E2231" i="43"/>
  <c r="E2259" i="43"/>
  <c r="E2283" i="43"/>
  <c r="E2307" i="43"/>
  <c r="E2331" i="43"/>
  <c r="E2355" i="43"/>
  <c r="E2379" i="43"/>
  <c r="E2403" i="43"/>
  <c r="E2427" i="43"/>
  <c r="E2451" i="43"/>
  <c r="E2475" i="43"/>
  <c r="E2499" i="43"/>
  <c r="E2523" i="43"/>
  <c r="F2546" i="43"/>
  <c r="F2564" i="43"/>
  <c r="F2582" i="43"/>
  <c r="F2595" i="43"/>
  <c r="E2604" i="43"/>
  <c r="F2610" i="43"/>
  <c r="F2616" i="43"/>
  <c r="F2622" i="43"/>
  <c r="F2628" i="43"/>
  <c r="F2634" i="43"/>
  <c r="F2640" i="43"/>
  <c r="F2646" i="43"/>
  <c r="F2652" i="43"/>
  <c r="F2658" i="43"/>
  <c r="F2664" i="43"/>
  <c r="F2670" i="43"/>
  <c r="F2676" i="43"/>
  <c r="F2682" i="43"/>
  <c r="F2688" i="43"/>
  <c r="F2694" i="43"/>
  <c r="F2700" i="43"/>
  <c r="F2706" i="43"/>
  <c r="F2712" i="43"/>
  <c r="F2718" i="43"/>
  <c r="F2724" i="43"/>
  <c r="F2730" i="43"/>
  <c r="F2736" i="43"/>
  <c r="F2742" i="43"/>
  <c r="F2748" i="43"/>
  <c r="F2754" i="43"/>
  <c r="F2760" i="43"/>
  <c r="F2766" i="43"/>
  <c r="F2772" i="43"/>
  <c r="F2778" i="43"/>
  <c r="F2784" i="43"/>
  <c r="F2790" i="43"/>
  <c r="F2796" i="43"/>
  <c r="F2802" i="43"/>
  <c r="F2808" i="43"/>
  <c r="F2814" i="43"/>
  <c r="F2820" i="43"/>
  <c r="F2826" i="43"/>
  <c r="F2832" i="43"/>
  <c r="F2838" i="43"/>
  <c r="F2844" i="43"/>
  <c r="F2850" i="43"/>
  <c r="F2856" i="43"/>
  <c r="F2862" i="43"/>
  <c r="F2868" i="43"/>
  <c r="F2874" i="43"/>
  <c r="F2880" i="43"/>
  <c r="F2886" i="43"/>
  <c r="F2892" i="43"/>
  <c r="F2898" i="43"/>
  <c r="F2904" i="43"/>
  <c r="F2910" i="43"/>
  <c r="F2916" i="43"/>
  <c r="F2922" i="43"/>
  <c r="F2928" i="43"/>
  <c r="F2934" i="43"/>
  <c r="F2940" i="43"/>
  <c r="F2946" i="43"/>
  <c r="F2952" i="43"/>
  <c r="F2958" i="43"/>
  <c r="F2964" i="43"/>
  <c r="F2970" i="43"/>
  <c r="F2976" i="43"/>
  <c r="F2982" i="43"/>
  <c r="F2988" i="43"/>
  <c r="F2994" i="43"/>
  <c r="F3000" i="43"/>
  <c r="F1532" i="43"/>
  <c r="E1853" i="43"/>
  <c r="F1949" i="43"/>
  <c r="F2045" i="43"/>
  <c r="F2129" i="43"/>
  <c r="E2188" i="43"/>
  <c r="E2232" i="43"/>
  <c r="E2260" i="43"/>
  <c r="E2284" i="43"/>
  <c r="E2308" i="43"/>
  <c r="E2332" i="43"/>
  <c r="E2356" i="43"/>
  <c r="E2380" i="43"/>
  <c r="E2404" i="43"/>
  <c r="E2428" i="43"/>
  <c r="E2452" i="43"/>
  <c r="E2476" i="43"/>
  <c r="E2500" i="43"/>
  <c r="E2524" i="43"/>
  <c r="E2547" i="43"/>
  <c r="E2565" i="43"/>
  <c r="E2583" i="43"/>
  <c r="E2596" i="43"/>
  <c r="F2604" i="43"/>
  <c r="E2611" i="43"/>
  <c r="E2617" i="43"/>
  <c r="E2623" i="43"/>
  <c r="E2629" i="43"/>
  <c r="E2635" i="43"/>
  <c r="E2641" i="43"/>
  <c r="E2647" i="43"/>
  <c r="E2653" i="43"/>
  <c r="E2659" i="43"/>
  <c r="E2665" i="43"/>
  <c r="E2671" i="43"/>
  <c r="E2677" i="43"/>
  <c r="E2683" i="43"/>
  <c r="E2689" i="43"/>
  <c r="E2695" i="43"/>
  <c r="E2701" i="43"/>
  <c r="E2707" i="43"/>
  <c r="E2713" i="43"/>
  <c r="E2719" i="43"/>
  <c r="E2725" i="43"/>
  <c r="E2731" i="43"/>
  <c r="E2737" i="43"/>
  <c r="E2743" i="43"/>
  <c r="E2749" i="43"/>
  <c r="E2755" i="43"/>
  <c r="E2761" i="43"/>
  <c r="E2767" i="43"/>
  <c r="E2773" i="43"/>
  <c r="E2779" i="43"/>
  <c r="E2785" i="43"/>
  <c r="E2791" i="43"/>
  <c r="E2797" i="43"/>
  <c r="E2803" i="43"/>
  <c r="E2809" i="43"/>
  <c r="E2815" i="43"/>
  <c r="E2821" i="43"/>
  <c r="E2827" i="43"/>
  <c r="E2833" i="43"/>
  <c r="E2839" i="43"/>
  <c r="E2845" i="43"/>
  <c r="E2851" i="43"/>
  <c r="E2857" i="43"/>
  <c r="E2863" i="43"/>
  <c r="E2869" i="43"/>
  <c r="E2875" i="43"/>
  <c r="E2881" i="43"/>
  <c r="E2887" i="43"/>
  <c r="E2893" i="43"/>
  <c r="E2899" i="43"/>
  <c r="E2905" i="43"/>
  <c r="E2911" i="43"/>
  <c r="E2917" i="43"/>
  <c r="E2923" i="43"/>
  <c r="E2929" i="43"/>
  <c r="E2935" i="43"/>
  <c r="E2941" i="43"/>
  <c r="E2947" i="43"/>
  <c r="E2953" i="43"/>
  <c r="E2959" i="43"/>
  <c r="E2965" i="43"/>
  <c r="E2971" i="43"/>
  <c r="E2135" i="43"/>
  <c r="F2333" i="43"/>
  <c r="F2477" i="43"/>
  <c r="F2596" i="43"/>
  <c r="F2635" i="43"/>
  <c r="F2671" i="43"/>
  <c r="F2707" i="43"/>
  <c r="F2743" i="43"/>
  <c r="F2768" i="43"/>
  <c r="F2786" i="43"/>
  <c r="F2804" i="43"/>
  <c r="F2822" i="43"/>
  <c r="F2840" i="43"/>
  <c r="F2858" i="43"/>
  <c r="F2876" i="43"/>
  <c r="F2894" i="43"/>
  <c r="F2912" i="43"/>
  <c r="F2930" i="43"/>
  <c r="F2948" i="43"/>
  <c r="F2966" i="43"/>
  <c r="E2983" i="43"/>
  <c r="E2995" i="43"/>
  <c r="F2189" i="43"/>
  <c r="F2357" i="43"/>
  <c r="F2501" i="43"/>
  <c r="E2605" i="43"/>
  <c r="F2641" i="43"/>
  <c r="F2677" i="43"/>
  <c r="F2713" i="43"/>
  <c r="F2749" i="43"/>
  <c r="F2773" i="43"/>
  <c r="F2791" i="43"/>
  <c r="F2809" i="43"/>
  <c r="F2827" i="43"/>
  <c r="F2845" i="43"/>
  <c r="F2863" i="43"/>
  <c r="F2881" i="43"/>
  <c r="F2899" i="43"/>
  <c r="F2917" i="43"/>
  <c r="F2935" i="43"/>
  <c r="F2953" i="43"/>
  <c r="F2971" i="43"/>
  <c r="E2984" i="43"/>
  <c r="E2996" i="43"/>
  <c r="E2197" i="43"/>
  <c r="E2361" i="43"/>
  <c r="E2505" i="43"/>
  <c r="E2606" i="43"/>
  <c r="E2642" i="43"/>
  <c r="E2678" i="43"/>
  <c r="E2714" i="43"/>
  <c r="E2750" i="43"/>
  <c r="E2774" i="43"/>
  <c r="E2792" i="43"/>
  <c r="E2810" i="43"/>
  <c r="E2828" i="43"/>
  <c r="E2846" i="43"/>
  <c r="E2864" i="43"/>
  <c r="E2882" i="43"/>
  <c r="E2900" i="43"/>
  <c r="E2918" i="43"/>
  <c r="E2936" i="43"/>
  <c r="E2954" i="43"/>
  <c r="E2972" i="43"/>
  <c r="F2984" i="43"/>
  <c r="F2996" i="43"/>
  <c r="E1698" i="43"/>
  <c r="E2239" i="43"/>
  <c r="E2385" i="43"/>
  <c r="E2529" i="43"/>
  <c r="E2612" i="43"/>
  <c r="E2648" i="43"/>
  <c r="E2684" i="43"/>
  <c r="E2720" i="43"/>
  <c r="E2756" i="43"/>
  <c r="F2775" i="43"/>
  <c r="F2793" i="43"/>
  <c r="F2811" i="43"/>
  <c r="F2829" i="43"/>
  <c r="F2847" i="43"/>
  <c r="F2865" i="43"/>
  <c r="F2883" i="43"/>
  <c r="F2901" i="43"/>
  <c r="F2919" i="43"/>
  <c r="F2937" i="43"/>
  <c r="F2955" i="43"/>
  <c r="F2973" i="43"/>
  <c r="E2986" i="43"/>
  <c r="E2998" i="43"/>
  <c r="F1859" i="43"/>
  <c r="F2261" i="43"/>
  <c r="F2405" i="43"/>
  <c r="E2548" i="43"/>
  <c r="F2617" i="43"/>
  <c r="F2653" i="43"/>
  <c r="F2689" i="43"/>
  <c r="F2725" i="43"/>
  <c r="F2761" i="43"/>
  <c r="F2779" i="43"/>
  <c r="F2797" i="43"/>
  <c r="F2815" i="43"/>
  <c r="F2833" i="43"/>
  <c r="F2851" i="43"/>
  <c r="F2869" i="43"/>
  <c r="F2887" i="43"/>
  <c r="F2905" i="43"/>
  <c r="F2923" i="43"/>
  <c r="F2941" i="43"/>
  <c r="F2959" i="43"/>
  <c r="E2977" i="43"/>
  <c r="E2989" i="43"/>
  <c r="F2" i="43"/>
  <c r="F1969" i="43"/>
  <c r="E2289" i="43"/>
  <c r="E2433" i="43"/>
  <c r="F2567" i="43"/>
  <c r="E2624" i="43"/>
  <c r="E2660" i="43"/>
  <c r="E2696" i="43"/>
  <c r="E2732" i="43"/>
  <c r="F2763" i="43"/>
  <c r="F2781" i="43"/>
  <c r="F2799" i="43"/>
  <c r="F2817" i="43"/>
  <c r="F2835" i="43"/>
  <c r="F2853" i="43"/>
  <c r="F2871" i="43"/>
  <c r="F2889" i="43"/>
  <c r="F2907" i="43"/>
  <c r="F2925" i="43"/>
  <c r="F2943" i="43"/>
  <c r="F2961" i="43"/>
  <c r="F2978" i="43"/>
  <c r="F2990" i="43"/>
  <c r="E2265" i="43"/>
  <c r="F2549" i="43"/>
  <c r="E2654" i="43"/>
  <c r="E2726" i="43"/>
  <c r="E2780" i="43"/>
  <c r="E2816" i="43"/>
  <c r="E2852" i="43"/>
  <c r="E2888" i="43"/>
  <c r="E2924" i="43"/>
  <c r="E2960" i="43"/>
  <c r="F2989" i="43"/>
  <c r="E2630" i="43"/>
  <c r="F2285" i="43"/>
  <c r="E2566" i="43"/>
  <c r="F2659" i="43"/>
  <c r="F2731" i="43"/>
  <c r="F2780" i="43"/>
  <c r="F2816" i="43"/>
  <c r="F2852" i="43"/>
  <c r="F2888" i="43"/>
  <c r="F2924" i="43"/>
  <c r="F2960" i="43"/>
  <c r="E2990" i="43"/>
  <c r="F2065" i="43"/>
  <c r="E2948" i="43"/>
  <c r="F2309" i="43"/>
  <c r="E2584" i="43"/>
  <c r="F2665" i="43"/>
  <c r="F2737" i="43"/>
  <c r="F2785" i="43"/>
  <c r="F2821" i="43"/>
  <c r="F2857" i="43"/>
  <c r="F2893" i="43"/>
  <c r="F2929" i="43"/>
  <c r="F2965" i="43"/>
  <c r="F2991" i="43"/>
  <c r="E2702" i="43"/>
  <c r="E2980" i="43"/>
  <c r="E2313" i="43"/>
  <c r="F2585" i="43"/>
  <c r="E2666" i="43"/>
  <c r="E2738" i="43"/>
  <c r="E2786" i="43"/>
  <c r="E2822" i="43"/>
  <c r="E2858" i="43"/>
  <c r="E2894" i="43"/>
  <c r="E2930" i="43"/>
  <c r="E2966" i="43"/>
  <c r="E2992" i="43"/>
  <c r="E2804" i="43"/>
  <c r="E2337" i="43"/>
  <c r="F2597" i="43"/>
  <c r="E2672" i="43"/>
  <c r="E2744" i="43"/>
  <c r="F2787" i="43"/>
  <c r="F2823" i="43"/>
  <c r="F2859" i="43"/>
  <c r="F2895" i="43"/>
  <c r="F2931" i="43"/>
  <c r="F2967" i="43"/>
  <c r="F2995" i="43"/>
  <c r="E2457" i="43"/>
  <c r="F1586" i="43"/>
  <c r="F2381" i="43"/>
  <c r="F2611" i="43"/>
  <c r="F2683" i="43"/>
  <c r="F2755" i="43"/>
  <c r="F2792" i="43"/>
  <c r="F2828" i="43"/>
  <c r="F2864" i="43"/>
  <c r="F2900" i="43"/>
  <c r="F2936" i="43"/>
  <c r="F2972" i="43"/>
  <c r="F2997" i="43"/>
  <c r="E2768" i="43"/>
  <c r="F1873" i="43"/>
  <c r="E2409" i="43"/>
  <c r="E2618" i="43"/>
  <c r="E2690" i="43"/>
  <c r="E2762" i="43"/>
  <c r="E2798" i="43"/>
  <c r="E2834" i="43"/>
  <c r="E2870" i="43"/>
  <c r="E2906" i="43"/>
  <c r="E2942" i="43"/>
  <c r="F2977" i="43"/>
  <c r="E2" i="43"/>
  <c r="F2979" i="43"/>
  <c r="E2876" i="43"/>
  <c r="F1955" i="43"/>
  <c r="F2429" i="43"/>
  <c r="F2623" i="43"/>
  <c r="F2695" i="43"/>
  <c r="F2762" i="43"/>
  <c r="F2798" i="43"/>
  <c r="F2834" i="43"/>
  <c r="F2870" i="43"/>
  <c r="F2906" i="43"/>
  <c r="F2942" i="43"/>
  <c r="E2978" i="43"/>
  <c r="F2803" i="43"/>
  <c r="E2840" i="43"/>
  <c r="E2912" i="43"/>
  <c r="F2051" i="43"/>
  <c r="F2453" i="43"/>
  <c r="F2629" i="43"/>
  <c r="F2701" i="43"/>
  <c r="F2767" i="43"/>
  <c r="F2839" i="43"/>
  <c r="F2875" i="43"/>
  <c r="F2911" i="43"/>
  <c r="F2947" i="43"/>
  <c r="F2146" i="43"/>
  <c r="E2481" i="43"/>
  <c r="E2636" i="43"/>
  <c r="E2708" i="43"/>
  <c r="F2769" i="43"/>
  <c r="F2805" i="43"/>
  <c r="F2841" i="43"/>
  <c r="F2877" i="43"/>
  <c r="F2913" i="43"/>
  <c r="F2949" i="43"/>
  <c r="F2983" i="43"/>
  <c r="E2234" i="43"/>
  <c r="F2525" i="43"/>
  <c r="F2647" i="43"/>
  <c r="F2719" i="43"/>
  <c r="F2774" i="43"/>
  <c r="F2810" i="43"/>
  <c r="F2846" i="43"/>
  <c r="F2882" i="43"/>
  <c r="F2918" i="43"/>
  <c r="F2954" i="43"/>
  <c r="F2985" i="43"/>
  <c r="L2998" i="43"/>
  <c r="L2990" i="43"/>
  <c r="O2981" i="43"/>
  <c r="I2963" i="43"/>
  <c r="L2954" i="43"/>
  <c r="L2946" i="43"/>
  <c r="O2937" i="43"/>
  <c r="O2929" i="43"/>
  <c r="O2921" i="43"/>
  <c r="C2913" i="43"/>
  <c r="L2894" i="43"/>
  <c r="L2886" i="43"/>
  <c r="O2877" i="43"/>
  <c r="L2870" i="43"/>
  <c r="O2861" i="43"/>
  <c r="C2853" i="43"/>
  <c r="C2845" i="43"/>
  <c r="L2838" i="43"/>
  <c r="C2829" i="43"/>
  <c r="K2700" i="43"/>
  <c r="B2667" i="43"/>
  <c r="N2647" i="43"/>
  <c r="H2609" i="43"/>
  <c r="H2995" i="43"/>
  <c r="N2981" i="43"/>
  <c r="H2967" i="43"/>
  <c r="N2965" i="43"/>
  <c r="B2965" i="43"/>
  <c r="H2963" i="43"/>
  <c r="K2962" i="43"/>
  <c r="N2961" i="43"/>
  <c r="B2961" i="43"/>
  <c r="H2959" i="43"/>
  <c r="K2958" i="43"/>
  <c r="N2957" i="43"/>
  <c r="B2957" i="43"/>
  <c r="H2955" i="43"/>
  <c r="K2954" i="43"/>
  <c r="N2953" i="43"/>
  <c r="B2953" i="43"/>
  <c r="H2951" i="43"/>
  <c r="K2950" i="43"/>
  <c r="N2949" i="43"/>
  <c r="B2949" i="43"/>
  <c r="H2947" i="43"/>
  <c r="K2946" i="43"/>
  <c r="N2945" i="43"/>
  <c r="B2945" i="43"/>
  <c r="H2943" i="43"/>
  <c r="K2942" i="43"/>
  <c r="N2941" i="43"/>
  <c r="B2941" i="43"/>
  <c r="H2939" i="43"/>
  <c r="K2938" i="43"/>
  <c r="N2937" i="43"/>
  <c r="B2937" i="43"/>
  <c r="H2935" i="43"/>
  <c r="K2934" i="43"/>
  <c r="N2933" i="43"/>
  <c r="B2933" i="43"/>
  <c r="H2931" i="43"/>
  <c r="K2930" i="43"/>
  <c r="N2929" i="43"/>
  <c r="B2929" i="43"/>
  <c r="H2927" i="43"/>
  <c r="K2926" i="43"/>
  <c r="N2925" i="43"/>
  <c r="B2925" i="43"/>
  <c r="H2923" i="43"/>
  <c r="K2922" i="43"/>
  <c r="N2921" i="43"/>
  <c r="B2921" i="43"/>
  <c r="H2919" i="43"/>
  <c r="K2918" i="43"/>
  <c r="N2917" i="43"/>
  <c r="B2917" i="43"/>
  <c r="H2915" i="43"/>
  <c r="K2914" i="43"/>
  <c r="N2913" i="43"/>
  <c r="B2913" i="43"/>
  <c r="H2911" i="43"/>
  <c r="K2910" i="43"/>
  <c r="N2909" i="43"/>
  <c r="B2909" i="43"/>
  <c r="H2907" i="43"/>
  <c r="K2906" i="43"/>
  <c r="N2905" i="43"/>
  <c r="B2905" i="43"/>
  <c r="H2903" i="43"/>
  <c r="K2902" i="43"/>
  <c r="N2901" i="43"/>
  <c r="B2901" i="43"/>
  <c r="H2899" i="43"/>
  <c r="K2898" i="43"/>
  <c r="N2897" i="43"/>
  <c r="B2897" i="43"/>
  <c r="H2895" i="43"/>
  <c r="K2894" i="43"/>
  <c r="N2893" i="43"/>
  <c r="B2893" i="43"/>
  <c r="H2891" i="43"/>
  <c r="K2890" i="43"/>
  <c r="N2889" i="43"/>
  <c r="B2889" i="43"/>
  <c r="H2887" i="43"/>
  <c r="K2886" i="43"/>
  <c r="N2885" i="43"/>
  <c r="B2885" i="43"/>
  <c r="H2883" i="43"/>
  <c r="K2882" i="43"/>
  <c r="N2881" i="43"/>
  <c r="B2881" i="43"/>
  <c r="H2879" i="43"/>
  <c r="K2878" i="43"/>
  <c r="N2877" i="43"/>
  <c r="B2877" i="43"/>
  <c r="H2875" i="43"/>
  <c r="K2874" i="43"/>
  <c r="N2873" i="43"/>
  <c r="B2873" i="43"/>
  <c r="H2871" i="43"/>
  <c r="K2870" i="43"/>
  <c r="N2869" i="43"/>
  <c r="B2869" i="43"/>
  <c r="H2867" i="43"/>
  <c r="K2866" i="43"/>
  <c r="N2865" i="43"/>
  <c r="B2865" i="43"/>
  <c r="H2863" i="43"/>
  <c r="K2862" i="43"/>
  <c r="N2861" i="43"/>
  <c r="B2861" i="43"/>
  <c r="H2859" i="43"/>
  <c r="K2858" i="43"/>
  <c r="N2857" i="43"/>
  <c r="B2857" i="43"/>
  <c r="H2855" i="43"/>
  <c r="K2854" i="43"/>
  <c r="N2853" i="43"/>
  <c r="B2853" i="43"/>
  <c r="H2851" i="43"/>
  <c r="K2850" i="43"/>
  <c r="N2849" i="43"/>
  <c r="B2849" i="43"/>
  <c r="H2847" i="43"/>
  <c r="K2846" i="43"/>
  <c r="N2845" i="43"/>
  <c r="B2845" i="43"/>
  <c r="H2843" i="43"/>
  <c r="K2842" i="43"/>
  <c r="N2841" i="43"/>
  <c r="B2841" i="43"/>
  <c r="H2839" i="43"/>
  <c r="K2838" i="43"/>
  <c r="N2837" i="43"/>
  <c r="B2837" i="43"/>
  <c r="H2835" i="43"/>
  <c r="K2834" i="43"/>
  <c r="N2833" i="43"/>
  <c r="B2833" i="43"/>
  <c r="H2831" i="43"/>
  <c r="K2830" i="43"/>
  <c r="N2829" i="43"/>
  <c r="B2829" i="43"/>
  <c r="B2827" i="43"/>
  <c r="K2825" i="43"/>
  <c r="H2824" i="43"/>
  <c r="I2820" i="43"/>
  <c r="H2818" i="43"/>
  <c r="K2816" i="43"/>
  <c r="N2814" i="43"/>
  <c r="L2812" i="43"/>
  <c r="O2810" i="43"/>
  <c r="N2808" i="43"/>
  <c r="B2807" i="43"/>
  <c r="O2802" i="43"/>
  <c r="B2800" i="43"/>
  <c r="B2796" i="43"/>
  <c r="H2786" i="43"/>
  <c r="K2781" i="43"/>
  <c r="N2776" i="43"/>
  <c r="B2772" i="43"/>
  <c r="H2762" i="43"/>
  <c r="K2757" i="43"/>
  <c r="N2752" i="43"/>
  <c r="B2748" i="43"/>
  <c r="H2738" i="43"/>
  <c r="K2733" i="43"/>
  <c r="N2728" i="43"/>
  <c r="B2724" i="43"/>
  <c r="H2714" i="43"/>
  <c r="K2709" i="43"/>
  <c r="N2704" i="43"/>
  <c r="B2700" i="43"/>
  <c r="H2690" i="43"/>
  <c r="K2685" i="43"/>
  <c r="N2680" i="43"/>
  <c r="B2676" i="43"/>
  <c r="H2666" i="43"/>
  <c r="K2661" i="43"/>
  <c r="N2656" i="43"/>
  <c r="B2652" i="43"/>
  <c r="H2642" i="43"/>
  <c r="K2637" i="43"/>
  <c r="N2632" i="43"/>
  <c r="B2628" i="43"/>
  <c r="H2618" i="43"/>
  <c r="K2613" i="43"/>
  <c r="N2608" i="43"/>
  <c r="N2599" i="43"/>
  <c r="L2570" i="43"/>
  <c r="M2514" i="43"/>
  <c r="J2399" i="43"/>
  <c r="I2999" i="43"/>
  <c r="I2991" i="43"/>
  <c r="O2977" i="43"/>
  <c r="O2969" i="43"/>
  <c r="O2961" i="43"/>
  <c r="O2953" i="43"/>
  <c r="O2945" i="43"/>
  <c r="C2937" i="43"/>
  <c r="C2929" i="43"/>
  <c r="C2905" i="43"/>
  <c r="C2897" i="43"/>
  <c r="C2881" i="43"/>
  <c r="C2873" i="43"/>
  <c r="C2865" i="43"/>
  <c r="L2858" i="43"/>
  <c r="I2851" i="43"/>
  <c r="O2837" i="43"/>
  <c r="L2830" i="43"/>
  <c r="N2818" i="43"/>
  <c r="I2800" i="43"/>
  <c r="K2724" i="43"/>
  <c r="H2657" i="43"/>
  <c r="K2628" i="43"/>
  <c r="B2" i="43"/>
  <c r="B2993" i="43"/>
  <c r="K2986" i="43"/>
  <c r="N2973" i="43"/>
  <c r="K2970" i="43"/>
  <c r="O2" i="43"/>
  <c r="M2993" i="43"/>
  <c r="A2989" i="43"/>
  <c r="D2984" i="43"/>
  <c r="J2982" i="43"/>
  <c r="J2978" i="43"/>
  <c r="M2977" i="43"/>
  <c r="A2977" i="43"/>
  <c r="D2976" i="43"/>
  <c r="G2975" i="43"/>
  <c r="J2974" i="43"/>
  <c r="M2973" i="43"/>
  <c r="A2973" i="43"/>
  <c r="D2972" i="43"/>
  <c r="G2971" i="43"/>
  <c r="J2970" i="43"/>
  <c r="M2969" i="43"/>
  <c r="A2969" i="43"/>
  <c r="D2968" i="43"/>
  <c r="G2967" i="43"/>
  <c r="J2966" i="43"/>
  <c r="M2965" i="43"/>
  <c r="A2965" i="43"/>
  <c r="D2964" i="43"/>
  <c r="G2963" i="43"/>
  <c r="J2962" i="43"/>
  <c r="M2961" i="43"/>
  <c r="A2961" i="43"/>
  <c r="D2960" i="43"/>
  <c r="G2959" i="43"/>
  <c r="J2958" i="43"/>
  <c r="M2957" i="43"/>
  <c r="A2957" i="43"/>
  <c r="D2956" i="43"/>
  <c r="G2955" i="43"/>
  <c r="J2954" i="43"/>
  <c r="M2953" i="43"/>
  <c r="A2953" i="43"/>
  <c r="D2952" i="43"/>
  <c r="G2951" i="43"/>
  <c r="J2950" i="43"/>
  <c r="M2949" i="43"/>
  <c r="A2949" i="43"/>
  <c r="D2948" i="43"/>
  <c r="G2947" i="43"/>
  <c r="J2946" i="43"/>
  <c r="M2945" i="43"/>
  <c r="A2945" i="43"/>
  <c r="D2944" i="43"/>
  <c r="G2943" i="43"/>
  <c r="J2942" i="43"/>
  <c r="M2941" i="43"/>
  <c r="A2941" i="43"/>
  <c r="D2940" i="43"/>
  <c r="G2939" i="43"/>
  <c r="J2938" i="43"/>
  <c r="M2937" i="43"/>
  <c r="A2937" i="43"/>
  <c r="D2936" i="43"/>
  <c r="G2935" i="43"/>
  <c r="J2934" i="43"/>
  <c r="M2933" i="43"/>
  <c r="A2933" i="43"/>
  <c r="D2932" i="43"/>
  <c r="G2931" i="43"/>
  <c r="J2930" i="43"/>
  <c r="M2929" i="43"/>
  <c r="A2929" i="43"/>
  <c r="D2928" i="43"/>
  <c r="G2927" i="43"/>
  <c r="J2926" i="43"/>
  <c r="M2925" i="43"/>
  <c r="A2925" i="43"/>
  <c r="D2924" i="43"/>
  <c r="G2923" i="43"/>
  <c r="J2922" i="43"/>
  <c r="M2921" i="43"/>
  <c r="A2921" i="43"/>
  <c r="D2920" i="43"/>
  <c r="G2919" i="43"/>
  <c r="J2918" i="43"/>
  <c r="M2917" i="43"/>
  <c r="A2917" i="43"/>
  <c r="D2916" i="43"/>
  <c r="G2915" i="43"/>
  <c r="J2914" i="43"/>
  <c r="M2913" i="43"/>
  <c r="A2913" i="43"/>
  <c r="D2912" i="43"/>
  <c r="G2911" i="43"/>
  <c r="J2910" i="43"/>
  <c r="M2909" i="43"/>
  <c r="A2909" i="43"/>
  <c r="D2908" i="43"/>
  <c r="G2907" i="43"/>
  <c r="J2906" i="43"/>
  <c r="M2905" i="43"/>
  <c r="A2905" i="43"/>
  <c r="D2904" i="43"/>
  <c r="G2903" i="43"/>
  <c r="J2902" i="43"/>
  <c r="M2901" i="43"/>
  <c r="A2901" i="43"/>
  <c r="D2900" i="43"/>
  <c r="G2899" i="43"/>
  <c r="J2898" i="43"/>
  <c r="M2897" i="43"/>
  <c r="A2897" i="43"/>
  <c r="D2896" i="43"/>
  <c r="G2895" i="43"/>
  <c r="J2894" i="43"/>
  <c r="M2893" i="43"/>
  <c r="A2893" i="43"/>
  <c r="D2892" i="43"/>
  <c r="G2891" i="43"/>
  <c r="J2890" i="43"/>
  <c r="M2889" i="43"/>
  <c r="A2889" i="43"/>
  <c r="D2888" i="43"/>
  <c r="G2887" i="43"/>
  <c r="J2886" i="43"/>
  <c r="M2885" i="43"/>
  <c r="A2885" i="43"/>
  <c r="D2884" i="43"/>
  <c r="G2883" i="43"/>
  <c r="J2882" i="43"/>
  <c r="M2881" i="43"/>
  <c r="A2881" i="43"/>
  <c r="D2880" i="43"/>
  <c r="G2879" i="43"/>
  <c r="J2878" i="43"/>
  <c r="M2877" i="43"/>
  <c r="A2877" i="43"/>
  <c r="D2876" i="43"/>
  <c r="G2875" i="43"/>
  <c r="J2874" i="43"/>
  <c r="M2873" i="43"/>
  <c r="A2873" i="43"/>
  <c r="D2872" i="43"/>
  <c r="G2871" i="43"/>
  <c r="J2870" i="43"/>
  <c r="M2869" i="43"/>
  <c r="A2869" i="43"/>
  <c r="D2868" i="43"/>
  <c r="G2867" i="43"/>
  <c r="J2866" i="43"/>
  <c r="M2865" i="43"/>
  <c r="A2865" i="43"/>
  <c r="D2864" i="43"/>
  <c r="G2863" i="43"/>
  <c r="J2862" i="43"/>
  <c r="M2861" i="43"/>
  <c r="A2861" i="43"/>
  <c r="D2860" i="43"/>
  <c r="G2859" i="43"/>
  <c r="J2858" i="43"/>
  <c r="M2857" i="43"/>
  <c r="A2857" i="43"/>
  <c r="D2856" i="43"/>
  <c r="G2855" i="43"/>
  <c r="J2854" i="43"/>
  <c r="M2853" i="43"/>
  <c r="A2853" i="43"/>
  <c r="D2852" i="43"/>
  <c r="G2851" i="43"/>
  <c r="J2850" i="43"/>
  <c r="M2849" i="43"/>
  <c r="A2849" i="43"/>
  <c r="D2848" i="43"/>
  <c r="G2847" i="43"/>
  <c r="J2846" i="43"/>
  <c r="M2845" i="43"/>
  <c r="A2845" i="43"/>
  <c r="D2844" i="43"/>
  <c r="G2843" i="43"/>
  <c r="J2842" i="43"/>
  <c r="M2841" i="43"/>
  <c r="A2841" i="43"/>
  <c r="D2840" i="43"/>
  <c r="G2839" i="43"/>
  <c r="J2838" i="43"/>
  <c r="M2837" i="43"/>
  <c r="A2837" i="43"/>
  <c r="D2836" i="43"/>
  <c r="G2835" i="43"/>
  <c r="J2834" i="43"/>
  <c r="M2833" i="43"/>
  <c r="A2833" i="43"/>
  <c r="D2832" i="43"/>
  <c r="G2831" i="43"/>
  <c r="J2830" i="43"/>
  <c r="M2829" i="43"/>
  <c r="A2829" i="43"/>
  <c r="D2828" i="43"/>
  <c r="A2827" i="43"/>
  <c r="I2825" i="43"/>
  <c r="B2824" i="43"/>
  <c r="H2820" i="43"/>
  <c r="I2816" i="43"/>
  <c r="H2814" i="43"/>
  <c r="K2812" i="43"/>
  <c r="N2810" i="43"/>
  <c r="L2808" i="43"/>
  <c r="O2806" i="43"/>
  <c r="N2804" i="43"/>
  <c r="N2802" i="43"/>
  <c r="N2799" i="43"/>
  <c r="N2795" i="43"/>
  <c r="B2791" i="43"/>
  <c r="H2781" i="43"/>
  <c r="K2776" i="43"/>
  <c r="N2771" i="43"/>
  <c r="B2767" i="43"/>
  <c r="H2757" i="43"/>
  <c r="K2752" i="43"/>
  <c r="N2747" i="43"/>
  <c r="B2743" i="43"/>
  <c r="H2733" i="43"/>
  <c r="K2728" i="43"/>
  <c r="N2723" i="43"/>
  <c r="B2719" i="43"/>
  <c r="H2709" i="43"/>
  <c r="K2704" i="43"/>
  <c r="N2699" i="43"/>
  <c r="B2695" i="43"/>
  <c r="H2685" i="43"/>
  <c r="K2680" i="43"/>
  <c r="N2675" i="43"/>
  <c r="B2671" i="43"/>
  <c r="H2661" i="43"/>
  <c r="K2656" i="43"/>
  <c r="N2651" i="43"/>
  <c r="B2647" i="43"/>
  <c r="H2637" i="43"/>
  <c r="K2632" i="43"/>
  <c r="N2627" i="43"/>
  <c r="B2623" i="43"/>
  <c r="H2613" i="43"/>
  <c r="K2608" i="43"/>
  <c r="B2599" i="43"/>
  <c r="G2589" i="43"/>
  <c r="A2569" i="43"/>
  <c r="D2505" i="43"/>
  <c r="A2390" i="43"/>
  <c r="C2993" i="43"/>
  <c r="C2985" i="43"/>
  <c r="C2977" i="43"/>
  <c r="C2969" i="43"/>
  <c r="C2961" i="43"/>
  <c r="I2943" i="43"/>
  <c r="L2934" i="43"/>
  <c r="L2926" i="43"/>
  <c r="L2918" i="43"/>
  <c r="O2909" i="43"/>
  <c r="I2899" i="43"/>
  <c r="I2891" i="43"/>
  <c r="I2875" i="43"/>
  <c r="O2865" i="43"/>
  <c r="O2857" i="43"/>
  <c r="C2849" i="43"/>
  <c r="C2841" i="43"/>
  <c r="O2833" i="43"/>
  <c r="C2827" i="43"/>
  <c r="O2814" i="43"/>
  <c r="B2803" i="43"/>
  <c r="B2763" i="43"/>
  <c r="H2729" i="43"/>
  <c r="B2691" i="43"/>
  <c r="N2623" i="43"/>
  <c r="N2" i="43"/>
  <c r="H2991" i="43"/>
  <c r="B2985" i="43"/>
  <c r="B2977" i="43"/>
  <c r="M2997" i="43"/>
  <c r="A2993" i="43"/>
  <c r="D2988" i="43"/>
  <c r="G2983" i="43"/>
  <c r="D2" i="43"/>
  <c r="I2990" i="43"/>
  <c r="C2984" i="43"/>
  <c r="I2982" i="43"/>
  <c r="L2981" i="43"/>
  <c r="O2980" i="43"/>
  <c r="C2980" i="43"/>
  <c r="I2978" i="43"/>
  <c r="L2977" i="43"/>
  <c r="O2976" i="43"/>
  <c r="C2976" i="43"/>
  <c r="I2974" i="43"/>
  <c r="L2973" i="43"/>
  <c r="O2972" i="43"/>
  <c r="C2972" i="43"/>
  <c r="I2970" i="43"/>
  <c r="L2969" i="43"/>
  <c r="O2968" i="43"/>
  <c r="C2968" i="43"/>
  <c r="I2966" i="43"/>
  <c r="L2965" i="43"/>
  <c r="O2964" i="43"/>
  <c r="C2964" i="43"/>
  <c r="I2962" i="43"/>
  <c r="L2961" i="43"/>
  <c r="O2960" i="43"/>
  <c r="C2960" i="43"/>
  <c r="I2958" i="43"/>
  <c r="L2957" i="43"/>
  <c r="O2956" i="43"/>
  <c r="C2956" i="43"/>
  <c r="I2954" i="43"/>
  <c r="L2953" i="43"/>
  <c r="O2952" i="43"/>
  <c r="C2952" i="43"/>
  <c r="I2950" i="43"/>
  <c r="L2949" i="43"/>
  <c r="O2948" i="43"/>
  <c r="C2948" i="43"/>
  <c r="I2946" i="43"/>
  <c r="L2945" i="43"/>
  <c r="O2944" i="43"/>
  <c r="C2944" i="43"/>
  <c r="I2942" i="43"/>
  <c r="L2941" i="43"/>
  <c r="O2940" i="43"/>
  <c r="C2940" i="43"/>
  <c r="I2938" i="43"/>
  <c r="L2937" i="43"/>
  <c r="O2936" i="43"/>
  <c r="C2936" i="43"/>
  <c r="I2934" i="43"/>
  <c r="L2933" i="43"/>
  <c r="O2932" i="43"/>
  <c r="C2932" i="43"/>
  <c r="I2930" i="43"/>
  <c r="L2929" i="43"/>
  <c r="O2928" i="43"/>
  <c r="C2928" i="43"/>
  <c r="I2926" i="43"/>
  <c r="L2925" i="43"/>
  <c r="O2924" i="43"/>
  <c r="C2924" i="43"/>
  <c r="I2922" i="43"/>
  <c r="L2921" i="43"/>
  <c r="O2920" i="43"/>
  <c r="C2920" i="43"/>
  <c r="I2918" i="43"/>
  <c r="L2917" i="43"/>
  <c r="O2916" i="43"/>
  <c r="C2916" i="43"/>
  <c r="I2914" i="43"/>
  <c r="L2913" i="43"/>
  <c r="O2912" i="43"/>
  <c r="C2912" i="43"/>
  <c r="I2910" i="43"/>
  <c r="L2909" i="43"/>
  <c r="O2908" i="43"/>
  <c r="C2908" i="43"/>
  <c r="I2906" i="43"/>
  <c r="L2905" i="43"/>
  <c r="O2904" i="43"/>
  <c r="C2904" i="43"/>
  <c r="I2902" i="43"/>
  <c r="L2901" i="43"/>
  <c r="O2900" i="43"/>
  <c r="C2900" i="43"/>
  <c r="I2898" i="43"/>
  <c r="L2897" i="43"/>
  <c r="O2896" i="43"/>
  <c r="C2896" i="43"/>
  <c r="I2894" i="43"/>
  <c r="L2893" i="43"/>
  <c r="O2892" i="43"/>
  <c r="C2892" i="43"/>
  <c r="I2890" i="43"/>
  <c r="L2889" i="43"/>
  <c r="O2888" i="43"/>
  <c r="C2888" i="43"/>
  <c r="I2886" i="43"/>
  <c r="L2885" i="43"/>
  <c r="O2884" i="43"/>
  <c r="C2884" i="43"/>
  <c r="I2882" i="43"/>
  <c r="L2881" i="43"/>
  <c r="O2880" i="43"/>
  <c r="C2880" i="43"/>
  <c r="I2878" i="43"/>
  <c r="L2877" i="43"/>
  <c r="O2876" i="43"/>
  <c r="C2876" i="43"/>
  <c r="I2874" i="43"/>
  <c r="L2873" i="43"/>
  <c r="O2872" i="43"/>
  <c r="C2872" i="43"/>
  <c r="I2870" i="43"/>
  <c r="L2869" i="43"/>
  <c r="O2868" i="43"/>
  <c r="C2868" i="43"/>
  <c r="I2866" i="43"/>
  <c r="L2865" i="43"/>
  <c r="O2864" i="43"/>
  <c r="C2864" i="43"/>
  <c r="I2862" i="43"/>
  <c r="L2861" i="43"/>
  <c r="O2860" i="43"/>
  <c r="C2860" i="43"/>
  <c r="I2858" i="43"/>
  <c r="L2857" i="43"/>
  <c r="O2856" i="43"/>
  <c r="C2856" i="43"/>
  <c r="I2854" i="43"/>
  <c r="L2853" i="43"/>
  <c r="O2852" i="43"/>
  <c r="C2852" i="43"/>
  <c r="I2850" i="43"/>
  <c r="L2849" i="43"/>
  <c r="O2848" i="43"/>
  <c r="C2848" i="43"/>
  <c r="I2846" i="43"/>
  <c r="L2845" i="43"/>
  <c r="O2844" i="43"/>
  <c r="C2844" i="43"/>
  <c r="I2842" i="43"/>
  <c r="L2841" i="43"/>
  <c r="O2840" i="43"/>
  <c r="C2840" i="43"/>
  <c r="I2838" i="43"/>
  <c r="L2837" i="43"/>
  <c r="O2836" i="43"/>
  <c r="C2836" i="43"/>
  <c r="I2834" i="43"/>
  <c r="L2833" i="43"/>
  <c r="O2832" i="43"/>
  <c r="C2832" i="43"/>
  <c r="I2830" i="43"/>
  <c r="L2829" i="43"/>
  <c r="O2828" i="43"/>
  <c r="B2828" i="43"/>
  <c r="O2826" i="43"/>
  <c r="H2825" i="43"/>
  <c r="O2823" i="43"/>
  <c r="C2822" i="43"/>
  <c r="B2820" i="43"/>
  <c r="H2816" i="43"/>
  <c r="I2812" i="43"/>
  <c r="H2810" i="43"/>
  <c r="K2808" i="43"/>
  <c r="N2806" i="43"/>
  <c r="L2804" i="43"/>
  <c r="H2802" i="43"/>
  <c r="L2799" i="43"/>
  <c r="H2790" i="43"/>
  <c r="K2785" i="43"/>
  <c r="N2780" i="43"/>
  <c r="B2776" i="43"/>
  <c r="H2766" i="43"/>
  <c r="K2761" i="43"/>
  <c r="N2756" i="43"/>
  <c r="B2752" i="43"/>
  <c r="H2742" i="43"/>
  <c r="K2737" i="43"/>
  <c r="N2732" i="43"/>
  <c r="B2728" i="43"/>
  <c r="H2718" i="43"/>
  <c r="K2713" i="43"/>
  <c r="N2708" i="43"/>
  <c r="B2704" i="43"/>
  <c r="H2694" i="43"/>
  <c r="K2689" i="43"/>
  <c r="N2684" i="43"/>
  <c r="B2680" i="43"/>
  <c r="H2670" i="43"/>
  <c r="K2665" i="43"/>
  <c r="N2660" i="43"/>
  <c r="B2656" i="43"/>
  <c r="H2646" i="43"/>
  <c r="K2641" i="43"/>
  <c r="N2636" i="43"/>
  <c r="B2632" i="43"/>
  <c r="H2622" i="43"/>
  <c r="K2617" i="43"/>
  <c r="N2612" i="43"/>
  <c r="N2607" i="43"/>
  <c r="H2588" i="43"/>
  <c r="M2566" i="43"/>
  <c r="J2495" i="43"/>
  <c r="G2380" i="43"/>
  <c r="O2993" i="43"/>
  <c r="L2986" i="43"/>
  <c r="O2973" i="43"/>
  <c r="L2966" i="43"/>
  <c r="I2959" i="43"/>
  <c r="C2953" i="43"/>
  <c r="C2945" i="43"/>
  <c r="L2938" i="43"/>
  <c r="I2931" i="43"/>
  <c r="C2925" i="43"/>
  <c r="O2917" i="43"/>
  <c r="L2910" i="43"/>
  <c r="I2903" i="43"/>
  <c r="C2889" i="43"/>
  <c r="O2881" i="43"/>
  <c r="O2873" i="43"/>
  <c r="I2867" i="43"/>
  <c r="O2845" i="43"/>
  <c r="C2837" i="43"/>
  <c r="K2820" i="43"/>
  <c r="K2772" i="43"/>
  <c r="J2572" i="43"/>
  <c r="K2994" i="43"/>
  <c r="K2990" i="43"/>
  <c r="H2983" i="43"/>
  <c r="N2977" i="43"/>
  <c r="H2971" i="43"/>
  <c r="C2" i="43"/>
  <c r="A2997" i="43"/>
  <c r="D2992" i="43"/>
  <c r="G2987" i="43"/>
  <c r="D2980" i="43"/>
  <c r="I2998" i="43"/>
  <c r="O2992" i="43"/>
  <c r="O2988" i="43"/>
  <c r="N3000" i="43"/>
  <c r="B3000" i="43"/>
  <c r="H2998" i="43"/>
  <c r="K2997" i="43"/>
  <c r="N2996" i="43"/>
  <c r="B2996" i="43"/>
  <c r="H2994" i="43"/>
  <c r="K2993" i="43"/>
  <c r="N2992" i="43"/>
  <c r="B2992" i="43"/>
  <c r="H2990" i="43"/>
  <c r="K2989" i="43"/>
  <c r="N2988" i="43"/>
  <c r="B2988" i="43"/>
  <c r="H2986" i="43"/>
  <c r="K2985" i="43"/>
  <c r="N2984" i="43"/>
  <c r="B2984" i="43"/>
  <c r="H2982" i="43"/>
  <c r="K2981" i="43"/>
  <c r="N2980" i="43"/>
  <c r="B2980" i="43"/>
  <c r="H2978" i="43"/>
  <c r="K2977" i="43"/>
  <c r="N2976" i="43"/>
  <c r="B2976" i="43"/>
  <c r="H2974" i="43"/>
  <c r="K2973" i="43"/>
  <c r="N2972" i="43"/>
  <c r="B2972" i="43"/>
  <c r="H2970" i="43"/>
  <c r="K2969" i="43"/>
  <c r="N2968" i="43"/>
  <c r="B2968" i="43"/>
  <c r="H2966" i="43"/>
  <c r="K2965" i="43"/>
  <c r="N2964" i="43"/>
  <c r="B2964" i="43"/>
  <c r="H2962" i="43"/>
  <c r="K2961" i="43"/>
  <c r="N2960" i="43"/>
  <c r="B2960" i="43"/>
  <c r="H2958" i="43"/>
  <c r="K2957" i="43"/>
  <c r="N2956" i="43"/>
  <c r="B2956" i="43"/>
  <c r="H2954" i="43"/>
  <c r="K2953" i="43"/>
  <c r="N2952" i="43"/>
  <c r="B2952" i="43"/>
  <c r="H2950" i="43"/>
  <c r="K2949" i="43"/>
  <c r="N2948" i="43"/>
  <c r="B2948" i="43"/>
  <c r="H2946" i="43"/>
  <c r="K2945" i="43"/>
  <c r="N2944" i="43"/>
  <c r="B2944" i="43"/>
  <c r="H2942" i="43"/>
  <c r="K2941" i="43"/>
  <c r="N2940" i="43"/>
  <c r="B2940" i="43"/>
  <c r="H2938" i="43"/>
  <c r="K2937" i="43"/>
  <c r="N2936" i="43"/>
  <c r="B2936" i="43"/>
  <c r="H2934" i="43"/>
  <c r="K2933" i="43"/>
  <c r="N2932" i="43"/>
  <c r="B2932" i="43"/>
  <c r="H2930" i="43"/>
  <c r="K2929" i="43"/>
  <c r="N2928" i="43"/>
  <c r="B2928" i="43"/>
  <c r="H2926" i="43"/>
  <c r="K2925" i="43"/>
  <c r="N2924" i="43"/>
  <c r="B2924" i="43"/>
  <c r="H2922" i="43"/>
  <c r="K2921" i="43"/>
  <c r="N2920" i="43"/>
  <c r="B2920" i="43"/>
  <c r="H2918" i="43"/>
  <c r="K2917" i="43"/>
  <c r="N2916" i="43"/>
  <c r="B2916" i="43"/>
  <c r="H2914" i="43"/>
  <c r="K2913" i="43"/>
  <c r="N2912" i="43"/>
  <c r="B2912" i="43"/>
  <c r="H2910" i="43"/>
  <c r="K2909" i="43"/>
  <c r="N2908" i="43"/>
  <c r="B2908" i="43"/>
  <c r="H2906" i="43"/>
  <c r="K2905" i="43"/>
  <c r="N2904" i="43"/>
  <c r="B2904" i="43"/>
  <c r="H2902" i="43"/>
  <c r="K2901" i="43"/>
  <c r="N2900" i="43"/>
  <c r="B2900" i="43"/>
  <c r="H2898" i="43"/>
  <c r="K2897" i="43"/>
  <c r="N2896" i="43"/>
  <c r="B2896" i="43"/>
  <c r="H2894" i="43"/>
  <c r="K2893" i="43"/>
  <c r="N2892" i="43"/>
  <c r="B2892" i="43"/>
  <c r="H2890" i="43"/>
  <c r="K2889" i="43"/>
  <c r="N2888" i="43"/>
  <c r="B2888" i="43"/>
  <c r="H2886" i="43"/>
  <c r="K2885" i="43"/>
  <c r="N2884" i="43"/>
  <c r="B2884" i="43"/>
  <c r="H2882" i="43"/>
  <c r="K2881" i="43"/>
  <c r="N2880" i="43"/>
  <c r="B2880" i="43"/>
  <c r="H2878" i="43"/>
  <c r="K2877" i="43"/>
  <c r="N2876" i="43"/>
  <c r="B2876" i="43"/>
  <c r="H2874" i="43"/>
  <c r="K2873" i="43"/>
  <c r="N2872" i="43"/>
  <c r="B2872" i="43"/>
  <c r="H2870" i="43"/>
  <c r="K2869" i="43"/>
  <c r="N2868" i="43"/>
  <c r="B2868" i="43"/>
  <c r="H2866" i="43"/>
  <c r="K2865" i="43"/>
  <c r="N2864" i="43"/>
  <c r="B2864" i="43"/>
  <c r="H2862" i="43"/>
  <c r="K2861" i="43"/>
  <c r="N2860" i="43"/>
  <c r="B2860" i="43"/>
  <c r="H2858" i="43"/>
  <c r="K2857" i="43"/>
  <c r="N2856" i="43"/>
  <c r="B2856" i="43"/>
  <c r="H2854" i="43"/>
  <c r="K2853" i="43"/>
  <c r="N2852" i="43"/>
  <c r="B2852" i="43"/>
  <c r="H2850" i="43"/>
  <c r="K2849" i="43"/>
  <c r="N2848" i="43"/>
  <c r="B2848" i="43"/>
  <c r="H2846" i="43"/>
  <c r="K2845" i="43"/>
  <c r="N2844" i="43"/>
  <c r="B2844" i="43"/>
  <c r="H2842" i="43"/>
  <c r="K2841" i="43"/>
  <c r="N2840" i="43"/>
  <c r="B2840" i="43"/>
  <c r="H2838" i="43"/>
  <c r="K2837" i="43"/>
  <c r="N2836" i="43"/>
  <c r="B2836" i="43"/>
  <c r="H2834" i="43"/>
  <c r="K2833" i="43"/>
  <c r="N2832" i="43"/>
  <c r="B2832" i="43"/>
  <c r="H2830" i="43"/>
  <c r="K2829" i="43"/>
  <c r="N2828" i="43"/>
  <c r="O2827" i="43"/>
  <c r="N2826" i="43"/>
  <c r="G2825" i="43"/>
  <c r="N2823" i="43"/>
  <c r="B2822" i="43"/>
  <c r="O2819" i="43"/>
  <c r="C2818" i="43"/>
  <c r="B2816" i="43"/>
  <c r="H2812" i="43"/>
  <c r="I2808" i="43"/>
  <c r="H2806" i="43"/>
  <c r="K2804" i="43"/>
  <c r="B2795" i="43"/>
  <c r="H2785" i="43"/>
  <c r="K2780" i="43"/>
  <c r="N2775" i="43"/>
  <c r="B2771" i="43"/>
  <c r="H2761" i="43"/>
  <c r="K2756" i="43"/>
  <c r="N2751" i="43"/>
  <c r="B2747" i="43"/>
  <c r="H2737" i="43"/>
  <c r="K2732" i="43"/>
  <c r="N2727" i="43"/>
  <c r="B2723" i="43"/>
  <c r="H2713" i="43"/>
  <c r="K2708" i="43"/>
  <c r="N2703" i="43"/>
  <c r="B2699" i="43"/>
  <c r="H2689" i="43"/>
  <c r="K2684" i="43"/>
  <c r="N2679" i="43"/>
  <c r="B2675" i="43"/>
  <c r="H2665" i="43"/>
  <c r="K2660" i="43"/>
  <c r="N2655" i="43"/>
  <c r="B2651" i="43"/>
  <c r="H2641" i="43"/>
  <c r="K2636" i="43"/>
  <c r="N2631" i="43"/>
  <c r="B2627" i="43"/>
  <c r="H2617" i="43"/>
  <c r="K2612" i="43"/>
  <c r="B2607" i="43"/>
  <c r="H2597" i="43"/>
  <c r="B2565" i="43"/>
  <c r="A2486" i="43"/>
  <c r="M2370" i="43"/>
  <c r="I2995" i="43"/>
  <c r="O2985" i="43"/>
  <c r="I2967" i="43"/>
  <c r="L2958" i="43"/>
  <c r="O2949" i="43"/>
  <c r="C2941" i="43"/>
  <c r="C2933" i="43"/>
  <c r="L2914" i="43"/>
  <c r="L2906" i="43"/>
  <c r="L2898" i="43"/>
  <c r="O2889" i="43"/>
  <c r="I2879" i="43"/>
  <c r="O2853" i="43"/>
  <c r="C2833" i="43"/>
  <c r="H2777" i="43"/>
  <c r="D2409" i="43"/>
  <c r="H2999" i="43"/>
  <c r="L2997" i="43"/>
  <c r="L2993" i="43"/>
  <c r="L2989" i="43"/>
  <c r="O2984" i="43"/>
  <c r="D2999" i="43"/>
  <c r="M2996" i="43"/>
  <c r="G2994" i="43"/>
  <c r="M2992" i="43"/>
  <c r="A2992" i="43"/>
  <c r="D2991" i="43"/>
  <c r="G2990" i="43"/>
  <c r="J2989" i="43"/>
  <c r="M2988" i="43"/>
  <c r="A2988" i="43"/>
  <c r="D2987" i="43"/>
  <c r="G2986" i="43"/>
  <c r="J2985" i="43"/>
  <c r="M2984" i="43"/>
  <c r="A2984" i="43"/>
  <c r="D2983" i="43"/>
  <c r="G2982" i="43"/>
  <c r="J2981" i="43"/>
  <c r="M2980" i="43"/>
  <c r="A2980" i="43"/>
  <c r="D2979" i="43"/>
  <c r="G2978" i="43"/>
  <c r="J2977" i="43"/>
  <c r="M2976" i="43"/>
  <c r="A2976" i="43"/>
  <c r="D2975" i="43"/>
  <c r="G2974" i="43"/>
  <c r="J2973" i="43"/>
  <c r="M2972" i="43"/>
  <c r="A2972" i="43"/>
  <c r="D2971" i="43"/>
  <c r="G2970" i="43"/>
  <c r="J2969" i="43"/>
  <c r="M2968" i="43"/>
  <c r="A2968" i="43"/>
  <c r="D2967" i="43"/>
  <c r="G2966" i="43"/>
  <c r="J2965" i="43"/>
  <c r="M2964" i="43"/>
  <c r="A2964" i="43"/>
  <c r="D2963" i="43"/>
  <c r="G2962" i="43"/>
  <c r="J2961" i="43"/>
  <c r="M2960" i="43"/>
  <c r="A2960" i="43"/>
  <c r="D2959" i="43"/>
  <c r="G2958" i="43"/>
  <c r="J2957" i="43"/>
  <c r="M2956" i="43"/>
  <c r="A2956" i="43"/>
  <c r="D2955" i="43"/>
  <c r="G2954" i="43"/>
  <c r="J2953" i="43"/>
  <c r="M2952" i="43"/>
  <c r="A2952" i="43"/>
  <c r="D2951" i="43"/>
  <c r="G2950" i="43"/>
  <c r="J2949" i="43"/>
  <c r="M2948" i="43"/>
  <c r="A2948" i="43"/>
  <c r="D2947" i="43"/>
  <c r="G2946" i="43"/>
  <c r="J2945" i="43"/>
  <c r="M2944" i="43"/>
  <c r="A2944" i="43"/>
  <c r="D2943" i="43"/>
  <c r="G2942" i="43"/>
  <c r="J2941" i="43"/>
  <c r="M2940" i="43"/>
  <c r="A2940" i="43"/>
  <c r="D2939" i="43"/>
  <c r="G2938" i="43"/>
  <c r="J2937" i="43"/>
  <c r="M2936" i="43"/>
  <c r="A2936" i="43"/>
  <c r="D2935" i="43"/>
  <c r="G2934" i="43"/>
  <c r="J2933" i="43"/>
  <c r="M2932" i="43"/>
  <c r="A2932" i="43"/>
  <c r="D2931" i="43"/>
  <c r="G2930" i="43"/>
  <c r="J2929" i="43"/>
  <c r="M2928" i="43"/>
  <c r="A2928" i="43"/>
  <c r="D2927" i="43"/>
  <c r="G2926" i="43"/>
  <c r="J2925" i="43"/>
  <c r="M2924" i="43"/>
  <c r="A2924" i="43"/>
  <c r="D2923" i="43"/>
  <c r="G2922" i="43"/>
  <c r="J2921" i="43"/>
  <c r="M2920" i="43"/>
  <c r="A2920" i="43"/>
  <c r="D2919" i="43"/>
  <c r="G2918" i="43"/>
  <c r="J2917" i="43"/>
  <c r="M2916" i="43"/>
  <c r="A2916" i="43"/>
  <c r="D2915" i="43"/>
  <c r="G2914" i="43"/>
  <c r="J2913" i="43"/>
  <c r="M2912" i="43"/>
  <c r="A2912" i="43"/>
  <c r="D2911" i="43"/>
  <c r="G2910" i="43"/>
  <c r="J2909" i="43"/>
  <c r="M2908" i="43"/>
  <c r="A2908" i="43"/>
  <c r="D2907" i="43"/>
  <c r="G2906" i="43"/>
  <c r="J2905" i="43"/>
  <c r="M2904" i="43"/>
  <c r="A2904" i="43"/>
  <c r="D2903" i="43"/>
  <c r="G2902" i="43"/>
  <c r="J2901" i="43"/>
  <c r="M2900" i="43"/>
  <c r="A2900" i="43"/>
  <c r="D2899" i="43"/>
  <c r="G2898" i="43"/>
  <c r="J2897" i="43"/>
  <c r="M2896" i="43"/>
  <c r="A2896" i="43"/>
  <c r="D2895" i="43"/>
  <c r="G2894" i="43"/>
  <c r="J2893" i="43"/>
  <c r="M2892" i="43"/>
  <c r="A2892" i="43"/>
  <c r="D2891" i="43"/>
  <c r="G2890" i="43"/>
  <c r="J2889" i="43"/>
  <c r="M2888" i="43"/>
  <c r="A2888" i="43"/>
  <c r="D2887" i="43"/>
  <c r="G2886" i="43"/>
  <c r="J2885" i="43"/>
  <c r="M2884" i="43"/>
  <c r="A2884" i="43"/>
  <c r="D2883" i="43"/>
  <c r="G2882" i="43"/>
  <c r="J2881" i="43"/>
  <c r="M2880" i="43"/>
  <c r="A2880" i="43"/>
  <c r="D2879" i="43"/>
  <c r="G2878" i="43"/>
  <c r="J2877" i="43"/>
  <c r="M2876" i="43"/>
  <c r="A2876" i="43"/>
  <c r="D2875" i="43"/>
  <c r="G2874" i="43"/>
  <c r="J2873" i="43"/>
  <c r="M2872" i="43"/>
  <c r="A2872" i="43"/>
  <c r="D2871" i="43"/>
  <c r="G2870" i="43"/>
  <c r="J2869" i="43"/>
  <c r="M2868" i="43"/>
  <c r="A2868" i="43"/>
  <c r="D2867" i="43"/>
  <c r="G2866" i="43"/>
  <c r="J2865" i="43"/>
  <c r="M2864" i="43"/>
  <c r="A2864" i="43"/>
  <c r="D2863" i="43"/>
  <c r="G2862" i="43"/>
  <c r="J2861" i="43"/>
  <c r="M2860" i="43"/>
  <c r="A2860" i="43"/>
  <c r="D2859" i="43"/>
  <c r="G2858" i="43"/>
  <c r="J2857" i="43"/>
  <c r="M2856" i="43"/>
  <c r="A2856" i="43"/>
  <c r="D2855" i="43"/>
  <c r="G2854" i="43"/>
  <c r="J2853" i="43"/>
  <c r="M2852" i="43"/>
  <c r="A2852" i="43"/>
  <c r="D2851" i="43"/>
  <c r="G2850" i="43"/>
  <c r="J2849" i="43"/>
  <c r="M2848" i="43"/>
  <c r="A2848" i="43"/>
  <c r="D2847" i="43"/>
  <c r="G2846" i="43"/>
  <c r="J2845" i="43"/>
  <c r="M2844" i="43"/>
  <c r="A2844" i="43"/>
  <c r="D2843" i="43"/>
  <c r="G2842" i="43"/>
  <c r="J2841" i="43"/>
  <c r="M2840" i="43"/>
  <c r="A2840" i="43"/>
  <c r="D2839" i="43"/>
  <c r="G2838" i="43"/>
  <c r="J2837" i="43"/>
  <c r="M2836" i="43"/>
  <c r="A2836" i="43"/>
  <c r="D2835" i="43"/>
  <c r="G2834" i="43"/>
  <c r="J2833" i="43"/>
  <c r="M2832" i="43"/>
  <c r="A2832" i="43"/>
  <c r="D2831" i="43"/>
  <c r="G2830" i="43"/>
  <c r="J2829" i="43"/>
  <c r="M2828" i="43"/>
  <c r="N2827" i="43"/>
  <c r="M2826" i="43"/>
  <c r="L2823" i="43"/>
  <c r="K2821" i="43"/>
  <c r="N2819" i="43"/>
  <c r="B2818" i="43"/>
  <c r="O2815" i="43"/>
  <c r="C2814" i="43"/>
  <c r="B2812" i="43"/>
  <c r="H2808" i="43"/>
  <c r="I2804" i="43"/>
  <c r="C2802" i="43"/>
  <c r="B2799" i="43"/>
  <c r="H2794" i="43"/>
  <c r="K2789" i="43"/>
  <c r="N2784" i="43"/>
  <c r="B2780" i="43"/>
  <c r="H2770" i="43"/>
  <c r="K2765" i="43"/>
  <c r="N2760" i="43"/>
  <c r="B2756" i="43"/>
  <c r="H2746" i="43"/>
  <c r="K2741" i="43"/>
  <c r="N2736" i="43"/>
  <c r="B2732" i="43"/>
  <c r="H2722" i="43"/>
  <c r="K2717" i="43"/>
  <c r="N2712" i="43"/>
  <c r="B2708" i="43"/>
  <c r="H2698" i="43"/>
  <c r="K2693" i="43"/>
  <c r="N2688" i="43"/>
  <c r="B2684" i="43"/>
  <c r="H2674" i="43"/>
  <c r="K2669" i="43"/>
  <c r="N2664" i="43"/>
  <c r="B2660" i="43"/>
  <c r="H2650" i="43"/>
  <c r="K2645" i="43"/>
  <c r="N2640" i="43"/>
  <c r="B2636" i="43"/>
  <c r="H2626" i="43"/>
  <c r="K2621" i="43"/>
  <c r="N2616" i="43"/>
  <c r="B2612" i="43"/>
  <c r="K2596" i="43"/>
  <c r="M2585" i="43"/>
  <c r="A2563" i="43"/>
  <c r="G2476" i="43"/>
  <c r="D2361" i="43"/>
  <c r="C2997" i="43"/>
  <c r="C2989" i="43"/>
  <c r="C2981" i="43"/>
  <c r="C2973" i="43"/>
  <c r="C2965" i="43"/>
  <c r="I2955" i="43"/>
  <c r="I2947" i="43"/>
  <c r="I2923" i="43"/>
  <c r="I2907" i="43"/>
  <c r="O2893" i="43"/>
  <c r="O2885" i="43"/>
  <c r="L2878" i="43"/>
  <c r="I2871" i="43"/>
  <c r="I2863" i="43"/>
  <c r="L2846" i="43"/>
  <c r="I2839" i="43"/>
  <c r="I2831" i="43"/>
  <c r="H2822" i="43"/>
  <c r="H2753" i="43"/>
  <c r="N2695" i="43"/>
  <c r="B2591" i="43"/>
  <c r="N2989" i="43"/>
  <c r="K2982" i="43"/>
  <c r="K2974" i="43"/>
  <c r="K2966" i="43"/>
  <c r="J2998" i="43"/>
  <c r="J2994" i="43"/>
  <c r="M2989" i="43"/>
  <c r="A2985" i="43"/>
  <c r="M2981" i="43"/>
  <c r="C3000" i="43"/>
  <c r="C2996" i="43"/>
  <c r="L2985" i="43"/>
  <c r="M3000" i="43"/>
  <c r="J2997" i="43"/>
  <c r="J2993" i="43"/>
  <c r="L3000" i="43"/>
  <c r="O2999" i="43"/>
  <c r="C2999" i="43"/>
  <c r="I2997" i="43"/>
  <c r="L2996" i="43"/>
  <c r="O2995" i="43"/>
  <c r="C2995" i="43"/>
  <c r="I2993" i="43"/>
  <c r="L2992" i="43"/>
  <c r="O2991" i="43"/>
  <c r="C2991" i="43"/>
  <c r="I2989" i="43"/>
  <c r="L2988" i="43"/>
  <c r="O2987" i="43"/>
  <c r="C2987" i="43"/>
  <c r="I2985" i="43"/>
  <c r="L2984" i="43"/>
  <c r="O2983" i="43"/>
  <c r="C2983" i="43"/>
  <c r="I2981" i="43"/>
  <c r="L2980" i="43"/>
  <c r="O2979" i="43"/>
  <c r="C2979" i="43"/>
  <c r="I2977" i="43"/>
  <c r="L2976" i="43"/>
  <c r="O2975" i="43"/>
  <c r="C2975" i="43"/>
  <c r="I2973" i="43"/>
  <c r="L2972" i="43"/>
  <c r="O2971" i="43"/>
  <c r="C2971" i="43"/>
  <c r="I2969" i="43"/>
  <c r="L2968" i="43"/>
  <c r="O2967" i="43"/>
  <c r="C2967" i="43"/>
  <c r="I2965" i="43"/>
  <c r="L2964" i="43"/>
  <c r="O2963" i="43"/>
  <c r="C2963" i="43"/>
  <c r="I2961" i="43"/>
  <c r="L2960" i="43"/>
  <c r="O2959" i="43"/>
  <c r="C2959" i="43"/>
  <c r="I2957" i="43"/>
  <c r="L2956" i="43"/>
  <c r="O2955" i="43"/>
  <c r="C2955" i="43"/>
  <c r="I2953" i="43"/>
  <c r="L2952" i="43"/>
  <c r="O2951" i="43"/>
  <c r="C2951" i="43"/>
  <c r="I2949" i="43"/>
  <c r="L2948" i="43"/>
  <c r="O2947" i="43"/>
  <c r="C2947" i="43"/>
  <c r="I2945" i="43"/>
  <c r="L2944" i="43"/>
  <c r="O2943" i="43"/>
  <c r="C2943" i="43"/>
  <c r="I2941" i="43"/>
  <c r="L2940" i="43"/>
  <c r="O2939" i="43"/>
  <c r="C2939" i="43"/>
  <c r="I2937" i="43"/>
  <c r="L2936" i="43"/>
  <c r="O2935" i="43"/>
  <c r="C2935" i="43"/>
  <c r="I2933" i="43"/>
  <c r="L2932" i="43"/>
  <c r="O2931" i="43"/>
  <c r="C2931" i="43"/>
  <c r="I2929" i="43"/>
  <c r="L2928" i="43"/>
  <c r="O2927" i="43"/>
  <c r="C2927" i="43"/>
  <c r="I2925" i="43"/>
  <c r="L2924" i="43"/>
  <c r="O2923" i="43"/>
  <c r="C2923" i="43"/>
  <c r="I2921" i="43"/>
  <c r="L2920" i="43"/>
  <c r="O2919" i="43"/>
  <c r="C2919" i="43"/>
  <c r="I2917" i="43"/>
  <c r="L2916" i="43"/>
  <c r="O2915" i="43"/>
  <c r="C2915" i="43"/>
  <c r="I2913" i="43"/>
  <c r="L2912" i="43"/>
  <c r="O2911" i="43"/>
  <c r="C2911" i="43"/>
  <c r="I2909" i="43"/>
  <c r="L2908" i="43"/>
  <c r="O2907" i="43"/>
  <c r="C2907" i="43"/>
  <c r="I2905" i="43"/>
  <c r="L2904" i="43"/>
  <c r="O2903" i="43"/>
  <c r="C2903" i="43"/>
  <c r="I2901" i="43"/>
  <c r="L2900" i="43"/>
  <c r="O2899" i="43"/>
  <c r="C2899" i="43"/>
  <c r="I2897" i="43"/>
  <c r="L2896" i="43"/>
  <c r="O2895" i="43"/>
  <c r="C2895" i="43"/>
  <c r="I2893" i="43"/>
  <c r="L2892" i="43"/>
  <c r="O2891" i="43"/>
  <c r="C2891" i="43"/>
  <c r="I2889" i="43"/>
  <c r="L2888" i="43"/>
  <c r="O2887" i="43"/>
  <c r="C2887" i="43"/>
  <c r="I2885" i="43"/>
  <c r="L2884" i="43"/>
  <c r="O2883" i="43"/>
  <c r="C2883" i="43"/>
  <c r="I2881" i="43"/>
  <c r="L2880" i="43"/>
  <c r="O2879" i="43"/>
  <c r="C2879" i="43"/>
  <c r="I2877" i="43"/>
  <c r="L2876" i="43"/>
  <c r="O2875" i="43"/>
  <c r="C2875" i="43"/>
  <c r="I2873" i="43"/>
  <c r="L2872" i="43"/>
  <c r="O2871" i="43"/>
  <c r="C2871" i="43"/>
  <c r="I2869" i="43"/>
  <c r="L2868" i="43"/>
  <c r="O2867" i="43"/>
  <c r="C2867" i="43"/>
  <c r="I2865" i="43"/>
  <c r="L2864" i="43"/>
  <c r="O2863" i="43"/>
  <c r="C2863" i="43"/>
  <c r="I2861" i="43"/>
  <c r="L2860" i="43"/>
  <c r="O2859" i="43"/>
  <c r="C2859" i="43"/>
  <c r="I2857" i="43"/>
  <c r="L2856" i="43"/>
  <c r="O2855" i="43"/>
  <c r="C2855" i="43"/>
  <c r="I2853" i="43"/>
  <c r="L2852" i="43"/>
  <c r="O2851" i="43"/>
  <c r="C2851" i="43"/>
  <c r="I2849" i="43"/>
  <c r="L2848" i="43"/>
  <c r="O2847" i="43"/>
  <c r="C2847" i="43"/>
  <c r="I2845" i="43"/>
  <c r="L2844" i="43"/>
  <c r="O2843" i="43"/>
  <c r="C2843" i="43"/>
  <c r="I2841" i="43"/>
  <c r="L2840" i="43"/>
  <c r="O2839" i="43"/>
  <c r="C2839" i="43"/>
  <c r="I2837" i="43"/>
  <c r="L2836" i="43"/>
  <c r="O2835" i="43"/>
  <c r="C2835" i="43"/>
  <c r="I2833" i="43"/>
  <c r="L2832" i="43"/>
  <c r="O2831" i="43"/>
  <c r="C2831" i="43"/>
  <c r="I2829" i="43"/>
  <c r="L2828" i="43"/>
  <c r="M2827" i="43"/>
  <c r="H2826" i="43"/>
  <c r="K2823" i="43"/>
  <c r="I2821" i="43"/>
  <c r="L2819" i="43"/>
  <c r="K2817" i="43"/>
  <c r="N2815" i="43"/>
  <c r="B2814" i="43"/>
  <c r="O2811" i="43"/>
  <c r="C2810" i="43"/>
  <c r="B2808" i="43"/>
  <c r="H2804" i="43"/>
  <c r="B2802" i="43"/>
  <c r="O2798" i="43"/>
  <c r="H2789" i="43"/>
  <c r="K2784" i="43"/>
  <c r="N2779" i="43"/>
  <c r="B2775" i="43"/>
  <c r="H2765" i="43"/>
  <c r="K2760" i="43"/>
  <c r="N2755" i="43"/>
  <c r="B2751" i="43"/>
  <c r="H2741" i="43"/>
  <c r="K2736" i="43"/>
  <c r="N2731" i="43"/>
  <c r="B2727" i="43"/>
  <c r="H2717" i="43"/>
  <c r="K2712" i="43"/>
  <c r="N2707" i="43"/>
  <c r="B2703" i="43"/>
  <c r="H2693" i="43"/>
  <c r="K2688" i="43"/>
  <c r="N2683" i="43"/>
  <c r="B2679" i="43"/>
  <c r="H2669" i="43"/>
  <c r="K2664" i="43"/>
  <c r="N2659" i="43"/>
  <c r="B2655" i="43"/>
  <c r="H2645" i="43"/>
  <c r="K2640" i="43"/>
  <c r="N2635" i="43"/>
  <c r="B2631" i="43"/>
  <c r="H2621" i="43"/>
  <c r="K2616" i="43"/>
  <c r="N2611" i="43"/>
  <c r="H2605" i="43"/>
  <c r="N2595" i="43"/>
  <c r="D2584" i="43"/>
  <c r="A2561" i="43"/>
  <c r="M2466" i="43"/>
  <c r="J2351" i="43"/>
  <c r="A2" i="43"/>
  <c r="L2994" i="43"/>
  <c r="I2987" i="43"/>
  <c r="L2978" i="43"/>
  <c r="I2971" i="43"/>
  <c r="C2957" i="43"/>
  <c r="C2949" i="43"/>
  <c r="O2941" i="43"/>
  <c r="I2935" i="43"/>
  <c r="C2921" i="43"/>
  <c r="O2913" i="43"/>
  <c r="O2905" i="43"/>
  <c r="O2897" i="43"/>
  <c r="L2890" i="43"/>
  <c r="L2882" i="43"/>
  <c r="O2869" i="43"/>
  <c r="L2862" i="43"/>
  <c r="I2855" i="43"/>
  <c r="O2841" i="43"/>
  <c r="L2834" i="43"/>
  <c r="A2826" i="43"/>
  <c r="B2811" i="43"/>
  <c r="B2787" i="43"/>
  <c r="B2739" i="43"/>
  <c r="H2705" i="43"/>
  <c r="N2671" i="43"/>
  <c r="K2652" i="43"/>
  <c r="B2643" i="43"/>
  <c r="H2633" i="43"/>
  <c r="B2619" i="43"/>
  <c r="N2993" i="43"/>
  <c r="H2987" i="43"/>
  <c r="B2981" i="43"/>
  <c r="H2975" i="43"/>
  <c r="N2969" i="43"/>
  <c r="D3000" i="43"/>
  <c r="D2996" i="43"/>
  <c r="J2990" i="43"/>
  <c r="M2985" i="43"/>
  <c r="G2979" i="43"/>
  <c r="I2994" i="43"/>
  <c r="C2988" i="43"/>
  <c r="G2998" i="43"/>
  <c r="D2995" i="43"/>
  <c r="G2" i="43"/>
  <c r="H2" i="43"/>
  <c r="K3000" i="43"/>
  <c r="N2999" i="43"/>
  <c r="B2999" i="43"/>
  <c r="H2997" i="43"/>
  <c r="K2996" i="43"/>
  <c r="N2995" i="43"/>
  <c r="B2995" i="43"/>
  <c r="H2993" i="43"/>
  <c r="K2992" i="43"/>
  <c r="N2991" i="43"/>
  <c r="B2991" i="43"/>
  <c r="H2989" i="43"/>
  <c r="K2988" i="43"/>
  <c r="N2987" i="43"/>
  <c r="B2987" i="43"/>
  <c r="H2985" i="43"/>
  <c r="K2984" i="43"/>
  <c r="N2983" i="43"/>
  <c r="B2983" i="43"/>
  <c r="H2981" i="43"/>
  <c r="K2980" i="43"/>
  <c r="N2979" i="43"/>
  <c r="B2979" i="43"/>
  <c r="H2977" i="43"/>
  <c r="K2976" i="43"/>
  <c r="N2975" i="43"/>
  <c r="B2975" i="43"/>
  <c r="H2973" i="43"/>
  <c r="K2972" i="43"/>
  <c r="N2971" i="43"/>
  <c r="B2971" i="43"/>
  <c r="H2969" i="43"/>
  <c r="K2968" i="43"/>
  <c r="N2967" i="43"/>
  <c r="B2967" i="43"/>
  <c r="H2965" i="43"/>
  <c r="K2964" i="43"/>
  <c r="N2963" i="43"/>
  <c r="B2963" i="43"/>
  <c r="H2961" i="43"/>
  <c r="K2960" i="43"/>
  <c r="N2959" i="43"/>
  <c r="B2959" i="43"/>
  <c r="H2957" i="43"/>
  <c r="K2956" i="43"/>
  <c r="N2955" i="43"/>
  <c r="B2955" i="43"/>
  <c r="H2953" i="43"/>
  <c r="K2952" i="43"/>
  <c r="N2951" i="43"/>
  <c r="B2951" i="43"/>
  <c r="H2949" i="43"/>
  <c r="K2948" i="43"/>
  <c r="N2947" i="43"/>
  <c r="B2947" i="43"/>
  <c r="H2945" i="43"/>
  <c r="K2944" i="43"/>
  <c r="N2943" i="43"/>
  <c r="B2943" i="43"/>
  <c r="H2941" i="43"/>
  <c r="K2940" i="43"/>
  <c r="N2939" i="43"/>
  <c r="B2939" i="43"/>
  <c r="H2937" i="43"/>
  <c r="K2936" i="43"/>
  <c r="N2935" i="43"/>
  <c r="B2935" i="43"/>
  <c r="H2933" i="43"/>
  <c r="K2932" i="43"/>
  <c r="N2931" i="43"/>
  <c r="B2931" i="43"/>
  <c r="H2929" i="43"/>
  <c r="K2928" i="43"/>
  <c r="N2927" i="43"/>
  <c r="B2927" i="43"/>
  <c r="H2925" i="43"/>
  <c r="K2924" i="43"/>
  <c r="N2923" i="43"/>
  <c r="B2923" i="43"/>
  <c r="H2921" i="43"/>
  <c r="K2920" i="43"/>
  <c r="N2919" i="43"/>
  <c r="B2919" i="43"/>
  <c r="H2917" i="43"/>
  <c r="K2916" i="43"/>
  <c r="N2915" i="43"/>
  <c r="B2915" i="43"/>
  <c r="H2913" i="43"/>
  <c r="K2912" i="43"/>
  <c r="N2911" i="43"/>
  <c r="B2911" i="43"/>
  <c r="H2909" i="43"/>
  <c r="K2908" i="43"/>
  <c r="N2907" i="43"/>
  <c r="B2907" i="43"/>
  <c r="H2905" i="43"/>
  <c r="K2904" i="43"/>
  <c r="N2903" i="43"/>
  <c r="B2903" i="43"/>
  <c r="H2901" i="43"/>
  <c r="K2900" i="43"/>
  <c r="N2899" i="43"/>
  <c r="B2899" i="43"/>
  <c r="H2897" i="43"/>
  <c r="K2896" i="43"/>
  <c r="N2895" i="43"/>
  <c r="B2895" i="43"/>
  <c r="H2893" i="43"/>
  <c r="K2892" i="43"/>
  <c r="N2891" i="43"/>
  <c r="B2891" i="43"/>
  <c r="H2889" i="43"/>
  <c r="K2888" i="43"/>
  <c r="N2887" i="43"/>
  <c r="B2887" i="43"/>
  <c r="H2885" i="43"/>
  <c r="K2884" i="43"/>
  <c r="N2883" i="43"/>
  <c r="B2883" i="43"/>
  <c r="H2881" i="43"/>
  <c r="K2880" i="43"/>
  <c r="N2879" i="43"/>
  <c r="B2879" i="43"/>
  <c r="H2877" i="43"/>
  <c r="K2876" i="43"/>
  <c r="N2875" i="43"/>
  <c r="B2875" i="43"/>
  <c r="H2873" i="43"/>
  <c r="K2872" i="43"/>
  <c r="N2871" i="43"/>
  <c r="B2871" i="43"/>
  <c r="H2869" i="43"/>
  <c r="K2868" i="43"/>
  <c r="N2867" i="43"/>
  <c r="B2867" i="43"/>
  <c r="H2865" i="43"/>
  <c r="K2864" i="43"/>
  <c r="N2863" i="43"/>
  <c r="B2863" i="43"/>
  <c r="H2861" i="43"/>
  <c r="K2860" i="43"/>
  <c r="N2859" i="43"/>
  <c r="B2859" i="43"/>
  <c r="H2857" i="43"/>
  <c r="K2856" i="43"/>
  <c r="N2855" i="43"/>
  <c r="B2855" i="43"/>
  <c r="H2853" i="43"/>
  <c r="K2852" i="43"/>
  <c r="N2851" i="43"/>
  <c r="B2851" i="43"/>
  <c r="H2849" i="43"/>
  <c r="K2848" i="43"/>
  <c r="N2847" i="43"/>
  <c r="B2847" i="43"/>
  <c r="H2845" i="43"/>
  <c r="K2844" i="43"/>
  <c r="N2843" i="43"/>
  <c r="B2843" i="43"/>
  <c r="H2841" i="43"/>
  <c r="K2840" i="43"/>
  <c r="N2839" i="43"/>
  <c r="B2839" i="43"/>
  <c r="H2837" i="43"/>
  <c r="K2836" i="43"/>
  <c r="N2835" i="43"/>
  <c r="B2835" i="43"/>
  <c r="H2833" i="43"/>
  <c r="K2832" i="43"/>
  <c r="N2831" i="43"/>
  <c r="B2831" i="43"/>
  <c r="H2829" i="43"/>
  <c r="K2828" i="43"/>
  <c r="L2827" i="43"/>
  <c r="D2825" i="43"/>
  <c r="H2821" i="43"/>
  <c r="K2819" i="43"/>
  <c r="I2817" i="43"/>
  <c r="L2815" i="43"/>
  <c r="K2813" i="43"/>
  <c r="N2811" i="43"/>
  <c r="B2810" i="43"/>
  <c r="O2807" i="43"/>
  <c r="C2806" i="43"/>
  <c r="B2804" i="43"/>
  <c r="K2801" i="43"/>
  <c r="H2798" i="43"/>
  <c r="K2793" i="43"/>
  <c r="N2788" i="43"/>
  <c r="B2784" i="43"/>
  <c r="H2774" i="43"/>
  <c r="K2769" i="43"/>
  <c r="N2764" i="43"/>
  <c r="B2760" i="43"/>
  <c r="H2750" i="43"/>
  <c r="K2745" i="43"/>
  <c r="N2740" i="43"/>
  <c r="B2736" i="43"/>
  <c r="H2726" i="43"/>
  <c r="K2721" i="43"/>
  <c r="N2716" i="43"/>
  <c r="B2712" i="43"/>
  <c r="H2702" i="43"/>
  <c r="K2697" i="43"/>
  <c r="N2692" i="43"/>
  <c r="B2688" i="43"/>
  <c r="H2678" i="43"/>
  <c r="K2673" i="43"/>
  <c r="N2668" i="43"/>
  <c r="B2664" i="43"/>
  <c r="H2654" i="43"/>
  <c r="K2649" i="43"/>
  <c r="N2644" i="43"/>
  <c r="B2640" i="43"/>
  <c r="H2630" i="43"/>
  <c r="K2625" i="43"/>
  <c r="N2620" i="43"/>
  <c r="B2616" i="43"/>
  <c r="K2604" i="43"/>
  <c r="B2595" i="43"/>
  <c r="D2582" i="43"/>
  <c r="J2558" i="43"/>
  <c r="D2457" i="43"/>
  <c r="G2334" i="43"/>
  <c r="O2997" i="43"/>
  <c r="O2989" i="43"/>
  <c r="L2982" i="43"/>
  <c r="L2974" i="43"/>
  <c r="O2965" i="43"/>
  <c r="O2957" i="43"/>
  <c r="L2950" i="43"/>
  <c r="I2927" i="43"/>
  <c r="I2919" i="43"/>
  <c r="I2911" i="43"/>
  <c r="L2902" i="43"/>
  <c r="I2895" i="43"/>
  <c r="I2887" i="43"/>
  <c r="C2857" i="43"/>
  <c r="O2849" i="43"/>
  <c r="I2843" i="43"/>
  <c r="O2829" i="43"/>
  <c r="L2816" i="43"/>
  <c r="K2796" i="43"/>
  <c r="K2748" i="43"/>
  <c r="N2719" i="43"/>
  <c r="H2681" i="43"/>
  <c r="K2600" i="43"/>
  <c r="K2998" i="43"/>
  <c r="N2985" i="43"/>
  <c r="H2979" i="43"/>
  <c r="B2973" i="43"/>
  <c r="B2969" i="43"/>
  <c r="G2999" i="43"/>
  <c r="G2995" i="43"/>
  <c r="G2991" i="43"/>
  <c r="J2986" i="43"/>
  <c r="A2981" i="43"/>
  <c r="O3000" i="43"/>
  <c r="O2996" i="43"/>
  <c r="C2992" i="43"/>
  <c r="I2986" i="43"/>
  <c r="A3000" i="43"/>
  <c r="A2996" i="43"/>
  <c r="I2" i="43"/>
  <c r="J3000" i="43"/>
  <c r="M2999" i="43"/>
  <c r="A2999" i="43"/>
  <c r="D2998" i="43"/>
  <c r="G2997" i="43"/>
  <c r="J2996" i="43"/>
  <c r="M2995" i="43"/>
  <c r="A2995" i="43"/>
  <c r="D2994" i="43"/>
  <c r="G2993" i="43"/>
  <c r="J2992" i="43"/>
  <c r="M2991" i="43"/>
  <c r="A2991" i="43"/>
  <c r="D2990" i="43"/>
  <c r="G2989" i="43"/>
  <c r="J2988" i="43"/>
  <c r="M2987" i="43"/>
  <c r="A2987" i="43"/>
  <c r="D2986" i="43"/>
  <c r="G2985" i="43"/>
  <c r="J2984" i="43"/>
  <c r="M2983" i="43"/>
  <c r="A2983" i="43"/>
  <c r="D2982" i="43"/>
  <c r="G2981" i="43"/>
  <c r="J2980" i="43"/>
  <c r="M2979" i="43"/>
  <c r="A2979" i="43"/>
  <c r="D2978" i="43"/>
  <c r="G2977" i="43"/>
  <c r="J2976" i="43"/>
  <c r="M2975" i="43"/>
  <c r="A2975" i="43"/>
  <c r="D2974" i="43"/>
  <c r="G2973" i="43"/>
  <c r="J2972" i="43"/>
  <c r="M2971" i="43"/>
  <c r="A2971" i="43"/>
  <c r="D2970" i="43"/>
  <c r="G2969" i="43"/>
  <c r="J2968" i="43"/>
  <c r="M2967" i="43"/>
  <c r="A2967" i="43"/>
  <c r="D2966" i="43"/>
  <c r="G2965" i="43"/>
  <c r="J2964" i="43"/>
  <c r="M2963" i="43"/>
  <c r="A2963" i="43"/>
  <c r="D2962" i="43"/>
  <c r="G2961" i="43"/>
  <c r="J2960" i="43"/>
  <c r="M2959" i="43"/>
  <c r="A2959" i="43"/>
  <c r="D2958" i="43"/>
  <c r="G2957" i="43"/>
  <c r="J2956" i="43"/>
  <c r="M2955" i="43"/>
  <c r="A2955" i="43"/>
  <c r="D2954" i="43"/>
  <c r="G2953" i="43"/>
  <c r="J2952" i="43"/>
  <c r="M2951" i="43"/>
  <c r="A2951" i="43"/>
  <c r="D2950" i="43"/>
  <c r="G2949" i="43"/>
  <c r="J2948" i="43"/>
  <c r="M2947" i="43"/>
  <c r="A2947" i="43"/>
  <c r="D2946" i="43"/>
  <c r="G2945" i="43"/>
  <c r="J2944" i="43"/>
  <c r="M2943" i="43"/>
  <c r="A2943" i="43"/>
  <c r="D2942" i="43"/>
  <c r="G2941" i="43"/>
  <c r="J2940" i="43"/>
  <c r="M2939" i="43"/>
  <c r="A2939" i="43"/>
  <c r="D2938" i="43"/>
  <c r="G2937" i="43"/>
  <c r="J2936" i="43"/>
  <c r="M2935" i="43"/>
  <c r="A2935" i="43"/>
  <c r="D2934" i="43"/>
  <c r="G2933" i="43"/>
  <c r="J2932" i="43"/>
  <c r="M2931" i="43"/>
  <c r="A2931" i="43"/>
  <c r="D2930" i="43"/>
  <c r="G2929" i="43"/>
  <c r="J2928" i="43"/>
  <c r="M2927" i="43"/>
  <c r="A2927" i="43"/>
  <c r="D2926" i="43"/>
  <c r="G2925" i="43"/>
  <c r="J2924" i="43"/>
  <c r="M2923" i="43"/>
  <c r="A2923" i="43"/>
  <c r="D2922" i="43"/>
  <c r="G2921" i="43"/>
  <c r="J2920" i="43"/>
  <c r="M2919" i="43"/>
  <c r="A2919" i="43"/>
  <c r="D2918" i="43"/>
  <c r="G2917" i="43"/>
  <c r="J2916" i="43"/>
  <c r="M2915" i="43"/>
  <c r="A2915" i="43"/>
  <c r="D2914" i="43"/>
  <c r="G2913" i="43"/>
  <c r="J2912" i="43"/>
  <c r="M2911" i="43"/>
  <c r="A2911" i="43"/>
  <c r="D2910" i="43"/>
  <c r="G2909" i="43"/>
  <c r="J2908" i="43"/>
  <c r="M2907" i="43"/>
  <c r="A2907" i="43"/>
  <c r="D2906" i="43"/>
  <c r="G2905" i="43"/>
  <c r="J2904" i="43"/>
  <c r="M2903" i="43"/>
  <c r="A2903" i="43"/>
  <c r="D2902" i="43"/>
  <c r="G2901" i="43"/>
  <c r="J2900" i="43"/>
  <c r="M2899" i="43"/>
  <c r="A2899" i="43"/>
  <c r="D2898" i="43"/>
  <c r="G2897" i="43"/>
  <c r="J2896" i="43"/>
  <c r="M2895" i="43"/>
  <c r="A2895" i="43"/>
  <c r="D2894" i="43"/>
  <c r="G2893" i="43"/>
  <c r="J2892" i="43"/>
  <c r="M2891" i="43"/>
  <c r="A2891" i="43"/>
  <c r="D2890" i="43"/>
  <c r="G2889" i="43"/>
  <c r="J2888" i="43"/>
  <c r="M2887" i="43"/>
  <c r="A2887" i="43"/>
  <c r="D2886" i="43"/>
  <c r="G2885" i="43"/>
  <c r="J2884" i="43"/>
  <c r="M2883" i="43"/>
  <c r="A2883" i="43"/>
  <c r="D2882" i="43"/>
  <c r="G2881" i="43"/>
  <c r="J2880" i="43"/>
  <c r="M2879" i="43"/>
  <c r="A2879" i="43"/>
  <c r="D2878" i="43"/>
  <c r="G2877" i="43"/>
  <c r="J2876" i="43"/>
  <c r="M2875" i="43"/>
  <c r="A2875" i="43"/>
  <c r="D2874" i="43"/>
  <c r="G2873" i="43"/>
  <c r="J2872" i="43"/>
  <c r="M2871" i="43"/>
  <c r="A2871" i="43"/>
  <c r="D2870" i="43"/>
  <c r="G2869" i="43"/>
  <c r="J2868" i="43"/>
  <c r="M2867" i="43"/>
  <c r="A2867" i="43"/>
  <c r="D2866" i="43"/>
  <c r="G2865" i="43"/>
  <c r="J2864" i="43"/>
  <c r="M2863" i="43"/>
  <c r="A2863" i="43"/>
  <c r="D2862" i="43"/>
  <c r="G2861" i="43"/>
  <c r="J2860" i="43"/>
  <c r="M2859" i="43"/>
  <c r="A2859" i="43"/>
  <c r="D2858" i="43"/>
  <c r="G2857" i="43"/>
  <c r="J2856" i="43"/>
  <c r="M2855" i="43"/>
  <c r="A2855" i="43"/>
  <c r="D2854" i="43"/>
  <c r="G2853" i="43"/>
  <c r="J2852" i="43"/>
  <c r="M2851" i="43"/>
  <c r="A2851" i="43"/>
  <c r="D2850" i="43"/>
  <c r="G2849" i="43"/>
  <c r="J2848" i="43"/>
  <c r="M2847" i="43"/>
  <c r="A2847" i="43"/>
  <c r="D2846" i="43"/>
  <c r="G2845" i="43"/>
  <c r="J2844" i="43"/>
  <c r="M2843" i="43"/>
  <c r="A2843" i="43"/>
  <c r="D2842" i="43"/>
  <c r="G2841" i="43"/>
  <c r="J2840" i="43"/>
  <c r="M2839" i="43"/>
  <c r="A2839" i="43"/>
  <c r="D2838" i="43"/>
  <c r="G2837" i="43"/>
  <c r="J2836" i="43"/>
  <c r="M2835" i="43"/>
  <c r="A2835" i="43"/>
  <c r="D2834" i="43"/>
  <c r="G2833" i="43"/>
  <c r="J2832" i="43"/>
  <c r="M2831" i="43"/>
  <c r="A2831" i="43"/>
  <c r="D2830" i="43"/>
  <c r="G2829" i="43"/>
  <c r="J2828" i="43"/>
  <c r="K2827" i="43"/>
  <c r="N2824" i="43"/>
  <c r="C2823" i="43"/>
  <c r="H2817" i="43"/>
  <c r="K2815" i="43"/>
  <c r="I2813" i="43"/>
  <c r="L2811" i="43"/>
  <c r="K2809" i="43"/>
  <c r="N2807" i="43"/>
  <c r="B2806" i="43"/>
  <c r="N2803" i="43"/>
  <c r="H2801" i="43"/>
  <c r="H2793" i="43"/>
  <c r="K2788" i="43"/>
  <c r="N2783" i="43"/>
  <c r="B2779" i="43"/>
  <c r="H2769" i="43"/>
  <c r="K2764" i="43"/>
  <c r="N2759" i="43"/>
  <c r="B2755" i="43"/>
  <c r="H2745" i="43"/>
  <c r="K2740" i="43"/>
  <c r="N2735" i="43"/>
  <c r="B2731" i="43"/>
  <c r="H2721" i="43"/>
  <c r="K2716" i="43"/>
  <c r="N2711" i="43"/>
  <c r="B2707" i="43"/>
  <c r="H2697" i="43"/>
  <c r="K2692" i="43"/>
  <c r="N2687" i="43"/>
  <c r="B2683" i="43"/>
  <c r="H2673" i="43"/>
  <c r="K2668" i="43"/>
  <c r="N2663" i="43"/>
  <c r="B2659" i="43"/>
  <c r="H2649" i="43"/>
  <c r="K2644" i="43"/>
  <c r="N2639" i="43"/>
  <c r="B2635" i="43"/>
  <c r="H2625" i="43"/>
  <c r="K2620" i="43"/>
  <c r="N2615" i="43"/>
  <c r="B2611" i="43"/>
  <c r="N2603" i="43"/>
  <c r="G2555" i="43"/>
  <c r="J2447" i="43"/>
  <c r="M2283" i="43"/>
  <c r="M2" i="43"/>
  <c r="I2983" i="43"/>
  <c r="I2975" i="43"/>
  <c r="I2951" i="43"/>
  <c r="L2942" i="43"/>
  <c r="O2933" i="43"/>
  <c r="O2925" i="43"/>
  <c r="C2917" i="43"/>
  <c r="C2909" i="43"/>
  <c r="C2901" i="43"/>
  <c r="I2883" i="43"/>
  <c r="L2874" i="43"/>
  <c r="L2866" i="43"/>
  <c r="I2859" i="43"/>
  <c r="L2850" i="43"/>
  <c r="L2842" i="43"/>
  <c r="I2835" i="43"/>
  <c r="N2812" i="43"/>
  <c r="N2791" i="43"/>
  <c r="N2743" i="43"/>
  <c r="B2715" i="43"/>
  <c r="K2676" i="43"/>
  <c r="B2997" i="43"/>
  <c r="J2" i="43"/>
  <c r="L2999" i="43"/>
  <c r="C2998" i="43"/>
  <c r="I2996" i="43"/>
  <c r="C2994" i="43"/>
  <c r="I2992" i="43"/>
  <c r="C2990" i="43"/>
  <c r="I2988" i="43"/>
  <c r="O2986" i="43"/>
  <c r="I2984" i="43"/>
  <c r="O2982" i="43"/>
  <c r="L2979" i="43"/>
  <c r="C2978" i="43"/>
  <c r="I2976" i="43"/>
  <c r="O2974" i="43"/>
  <c r="C2974" i="43"/>
  <c r="I2972" i="43"/>
  <c r="L2971" i="43"/>
  <c r="O2970" i="43"/>
  <c r="C2970" i="43"/>
  <c r="I2968" i="43"/>
  <c r="L2967" i="43"/>
  <c r="O2966" i="43"/>
  <c r="C2966" i="43"/>
  <c r="I2964" i="43"/>
  <c r="L2963" i="43"/>
  <c r="O2962" i="43"/>
  <c r="C2962" i="43"/>
  <c r="I2960" i="43"/>
  <c r="L2959" i="43"/>
  <c r="O2958" i="43"/>
  <c r="C2958" i="43"/>
  <c r="I2956" i="43"/>
  <c r="L2955" i="43"/>
  <c r="O2954" i="43"/>
  <c r="C2954" i="43"/>
  <c r="I2952" i="43"/>
  <c r="L2951" i="43"/>
  <c r="O2950" i="43"/>
  <c r="C2950" i="43"/>
  <c r="I2948" i="43"/>
  <c r="L2947" i="43"/>
  <c r="O2946" i="43"/>
  <c r="C2946" i="43"/>
  <c r="I2944" i="43"/>
  <c r="L2943" i="43"/>
  <c r="O2942" i="43"/>
  <c r="C2942" i="43"/>
  <c r="I2940" i="43"/>
  <c r="L2939" i="43"/>
  <c r="O2938" i="43"/>
  <c r="C2938" i="43"/>
  <c r="I2936" i="43"/>
  <c r="L2935" i="43"/>
  <c r="O2934" i="43"/>
  <c r="C2934" i="43"/>
  <c r="I2932" i="43"/>
  <c r="L2931" i="43"/>
  <c r="O2930" i="43"/>
  <c r="C2930" i="43"/>
  <c r="I2928" i="43"/>
  <c r="L2927" i="43"/>
  <c r="O2926" i="43"/>
  <c r="C2926" i="43"/>
  <c r="I2924" i="43"/>
  <c r="L2923" i="43"/>
  <c r="O2922" i="43"/>
  <c r="C2922" i="43"/>
  <c r="I2920" i="43"/>
  <c r="L2919" i="43"/>
  <c r="O2918" i="43"/>
  <c r="C2918" i="43"/>
  <c r="I2916" i="43"/>
  <c r="L2915" i="43"/>
  <c r="O2914" i="43"/>
  <c r="C2914" i="43"/>
  <c r="I2912" i="43"/>
  <c r="L2911" i="43"/>
  <c r="O2910" i="43"/>
  <c r="C2910" i="43"/>
  <c r="I2908" i="43"/>
  <c r="L2907" i="43"/>
  <c r="O2906" i="43"/>
  <c r="C2906" i="43"/>
  <c r="I2904" i="43"/>
  <c r="L2903" i="43"/>
  <c r="O2902" i="43"/>
  <c r="C2902" i="43"/>
  <c r="I2900" i="43"/>
  <c r="L2899" i="43"/>
  <c r="O2898" i="43"/>
  <c r="C2898" i="43"/>
  <c r="I2896" i="43"/>
  <c r="L2895" i="43"/>
  <c r="O2894" i="43"/>
  <c r="C2894" i="43"/>
  <c r="I2892" i="43"/>
  <c r="L2891" i="43"/>
  <c r="O2890" i="43"/>
  <c r="C2890" i="43"/>
  <c r="I2888" i="43"/>
  <c r="L2887" i="43"/>
  <c r="O2886" i="43"/>
  <c r="C2886" i="43"/>
  <c r="I2884" i="43"/>
  <c r="L2883" i="43"/>
  <c r="O2882" i="43"/>
  <c r="C2882" i="43"/>
  <c r="I2880" i="43"/>
  <c r="L2879" i="43"/>
  <c r="O2878" i="43"/>
  <c r="C2878" i="43"/>
  <c r="I2876" i="43"/>
  <c r="L2875" i="43"/>
  <c r="O2874" i="43"/>
  <c r="C2874" i="43"/>
  <c r="I2872" i="43"/>
  <c r="L2871" i="43"/>
  <c r="O2870" i="43"/>
  <c r="C2870" i="43"/>
  <c r="I2868" i="43"/>
  <c r="L2867" i="43"/>
  <c r="O2866" i="43"/>
  <c r="C2866" i="43"/>
  <c r="I2864" i="43"/>
  <c r="L2863" i="43"/>
  <c r="O2862" i="43"/>
  <c r="C2862" i="43"/>
  <c r="I2860" i="43"/>
  <c r="L2859" i="43"/>
  <c r="O2858" i="43"/>
  <c r="C2858" i="43"/>
  <c r="I2856" i="43"/>
  <c r="L2855" i="43"/>
  <c r="O2854" i="43"/>
  <c r="C2854" i="43"/>
  <c r="I2852" i="43"/>
  <c r="L2851" i="43"/>
  <c r="O2850" i="43"/>
  <c r="C2850" i="43"/>
  <c r="I2848" i="43"/>
  <c r="L2847" i="43"/>
  <c r="O2846" i="43"/>
  <c r="C2846" i="43"/>
  <c r="I2844" i="43"/>
  <c r="L2843" i="43"/>
  <c r="O2842" i="43"/>
  <c r="C2842" i="43"/>
  <c r="I2840" i="43"/>
  <c r="L2839" i="43"/>
  <c r="O2838" i="43"/>
  <c r="C2838" i="43"/>
  <c r="I2836" i="43"/>
  <c r="L2835" i="43"/>
  <c r="O2834" i="43"/>
  <c r="C2834" i="43"/>
  <c r="I2832" i="43"/>
  <c r="L2831" i="43"/>
  <c r="O2830" i="43"/>
  <c r="C2830" i="43"/>
  <c r="I2828" i="43"/>
  <c r="J2827" i="43"/>
  <c r="D2826" i="43"/>
  <c r="L2824" i="43"/>
  <c r="B2823" i="43"/>
  <c r="C2819" i="43"/>
  <c r="H2813" i="43"/>
  <c r="K2811" i="43"/>
  <c r="I2809" i="43"/>
  <c r="L2807" i="43"/>
  <c r="K2805" i="43"/>
  <c r="L2803" i="43"/>
  <c r="K2797" i="43"/>
  <c r="N2792" i="43"/>
  <c r="B2788" i="43"/>
  <c r="H2778" i="43"/>
  <c r="K2773" i="43"/>
  <c r="N2768" i="43"/>
  <c r="B2764" i="43"/>
  <c r="H2754" i="43"/>
  <c r="K2749" i="43"/>
  <c r="N2744" i="43"/>
  <c r="B2740" i="43"/>
  <c r="H2730" i="43"/>
  <c r="K2725" i="43"/>
  <c r="N2720" i="43"/>
  <c r="B2716" i="43"/>
  <c r="H2706" i="43"/>
  <c r="K2701" i="43"/>
  <c r="N2696" i="43"/>
  <c r="B2692" i="43"/>
  <c r="H2682" i="43"/>
  <c r="K2677" i="43"/>
  <c r="N2672" i="43"/>
  <c r="B2668" i="43"/>
  <c r="H2658" i="43"/>
  <c r="K2653" i="43"/>
  <c r="N2648" i="43"/>
  <c r="B2644" i="43"/>
  <c r="H2634" i="43"/>
  <c r="K2629" i="43"/>
  <c r="N2624" i="43"/>
  <c r="B2620" i="43"/>
  <c r="H2610" i="43"/>
  <c r="B2603" i="43"/>
  <c r="H2593" i="43"/>
  <c r="J2578" i="43"/>
  <c r="M2550" i="43"/>
  <c r="A2438" i="43"/>
  <c r="J2168" i="43"/>
  <c r="I2979" i="43"/>
  <c r="L2970" i="43"/>
  <c r="L2962" i="43"/>
  <c r="I2939" i="43"/>
  <c r="L2930" i="43"/>
  <c r="L2922" i="43"/>
  <c r="I2915" i="43"/>
  <c r="O2901" i="43"/>
  <c r="C2893" i="43"/>
  <c r="C2885" i="43"/>
  <c r="C2877" i="43"/>
  <c r="C2869" i="43"/>
  <c r="C2861" i="43"/>
  <c r="L2854" i="43"/>
  <c r="I2847" i="43"/>
  <c r="I2824" i="43"/>
  <c r="C2807" i="43"/>
  <c r="N2767" i="43"/>
  <c r="G2524" i="43"/>
  <c r="N2997" i="43"/>
  <c r="B2989" i="43"/>
  <c r="K2978" i="43"/>
  <c r="I3000" i="43"/>
  <c r="O2998" i="43"/>
  <c r="L2995" i="43"/>
  <c r="O2994" i="43"/>
  <c r="L2991" i="43"/>
  <c r="O2990" i="43"/>
  <c r="L2987" i="43"/>
  <c r="C2986" i="43"/>
  <c r="L2983" i="43"/>
  <c r="C2982" i="43"/>
  <c r="I2980" i="43"/>
  <c r="O2978" i="43"/>
  <c r="L2975" i="43"/>
  <c r="K2" i="43"/>
  <c r="H3000" i="43"/>
  <c r="K2999" i="43"/>
  <c r="N2998" i="43"/>
  <c r="B2998" i="43"/>
  <c r="H2996" i="43"/>
  <c r="K2995" i="43"/>
  <c r="N2994" i="43"/>
  <c r="B2994" i="43"/>
  <c r="H2992" i="43"/>
  <c r="K2991" i="43"/>
  <c r="N2990" i="43"/>
  <c r="B2990" i="43"/>
  <c r="H2988" i="43"/>
  <c r="K2987" i="43"/>
  <c r="N2986" i="43"/>
  <c r="B2986" i="43"/>
  <c r="H2984" i="43"/>
  <c r="K2983" i="43"/>
  <c r="N2982" i="43"/>
  <c r="B2982" i="43"/>
  <c r="H2980" i="43"/>
  <c r="K2979" i="43"/>
  <c r="N2978" i="43"/>
  <c r="B2978" i="43"/>
  <c r="H2976" i="43"/>
  <c r="K2975" i="43"/>
  <c r="N2974" i="43"/>
  <c r="B2974" i="43"/>
  <c r="H2972" i="43"/>
  <c r="K2971" i="43"/>
  <c r="N2970" i="43"/>
  <c r="B2970" i="43"/>
  <c r="H2968" i="43"/>
  <c r="K2967" i="43"/>
  <c r="N2966" i="43"/>
  <c r="B2966" i="43"/>
  <c r="H2964" i="43"/>
  <c r="K2963" i="43"/>
  <c r="N2962" i="43"/>
  <c r="B2962" i="43"/>
  <c r="H2960" i="43"/>
  <c r="K2959" i="43"/>
  <c r="N2958" i="43"/>
  <c r="B2958" i="43"/>
  <c r="H2956" i="43"/>
  <c r="K2955" i="43"/>
  <c r="N2954" i="43"/>
  <c r="B2954" i="43"/>
  <c r="H2952" i="43"/>
  <c r="K2951" i="43"/>
  <c r="N2950" i="43"/>
  <c r="B2950" i="43"/>
  <c r="H2948" i="43"/>
  <c r="K2947" i="43"/>
  <c r="N2946" i="43"/>
  <c r="B2946" i="43"/>
  <c r="H2944" i="43"/>
  <c r="K2943" i="43"/>
  <c r="N2942" i="43"/>
  <c r="B2942" i="43"/>
  <c r="H2940" i="43"/>
  <c r="K2939" i="43"/>
  <c r="N2938" i="43"/>
  <c r="B2938" i="43"/>
  <c r="H2936" i="43"/>
  <c r="K2935" i="43"/>
  <c r="N2934" i="43"/>
  <c r="B2934" i="43"/>
  <c r="H2932" i="43"/>
  <c r="K2931" i="43"/>
  <c r="N2930" i="43"/>
  <c r="B2930" i="43"/>
  <c r="H2928" i="43"/>
  <c r="K2927" i="43"/>
  <c r="N2926" i="43"/>
  <c r="B2926" i="43"/>
  <c r="H2924" i="43"/>
  <c r="K2923" i="43"/>
  <c r="N2922" i="43"/>
  <c r="B2922" i="43"/>
  <c r="H2920" i="43"/>
  <c r="K2919" i="43"/>
  <c r="N2918" i="43"/>
  <c r="B2918" i="43"/>
  <c r="H2916" i="43"/>
  <c r="K2915" i="43"/>
  <c r="N2914" i="43"/>
  <c r="B2914" i="43"/>
  <c r="H2912" i="43"/>
  <c r="K2911" i="43"/>
  <c r="N2910" i="43"/>
  <c r="B2910" i="43"/>
  <c r="H2908" i="43"/>
  <c r="K2907" i="43"/>
  <c r="N2906" i="43"/>
  <c r="B2906" i="43"/>
  <c r="H2904" i="43"/>
  <c r="K2903" i="43"/>
  <c r="N2902" i="43"/>
  <c r="B2902" i="43"/>
  <c r="H2900" i="43"/>
  <c r="K2899" i="43"/>
  <c r="N2898" i="43"/>
  <c r="B2898" i="43"/>
  <c r="H2896" i="43"/>
  <c r="K2895" i="43"/>
  <c r="N2894" i="43"/>
  <c r="B2894" i="43"/>
  <c r="H2892" i="43"/>
  <c r="K2891" i="43"/>
  <c r="N2890" i="43"/>
  <c r="B2890" i="43"/>
  <c r="H2888" i="43"/>
  <c r="K2887" i="43"/>
  <c r="N2886" i="43"/>
  <c r="B2886" i="43"/>
  <c r="H2884" i="43"/>
  <c r="K2883" i="43"/>
  <c r="N2882" i="43"/>
  <c r="B2882" i="43"/>
  <c r="H2880" i="43"/>
  <c r="K2879" i="43"/>
  <c r="N2878" i="43"/>
  <c r="B2878" i="43"/>
  <c r="H2876" i="43"/>
  <c r="K2875" i="43"/>
  <c r="N2874" i="43"/>
  <c r="B2874" i="43"/>
  <c r="H2872" i="43"/>
  <c r="K2871" i="43"/>
  <c r="N2870" i="43"/>
  <c r="B2870" i="43"/>
  <c r="H2868" i="43"/>
  <c r="K2867" i="43"/>
  <c r="N2866" i="43"/>
  <c r="B2866" i="43"/>
  <c r="H2864" i="43"/>
  <c r="K2863" i="43"/>
  <c r="N2862" i="43"/>
  <c r="B2862" i="43"/>
  <c r="H2860" i="43"/>
  <c r="K2859" i="43"/>
  <c r="N2858" i="43"/>
  <c r="B2858" i="43"/>
  <c r="H2856" i="43"/>
  <c r="K2855" i="43"/>
  <c r="N2854" i="43"/>
  <c r="B2854" i="43"/>
  <c r="H2852" i="43"/>
  <c r="K2851" i="43"/>
  <c r="N2850" i="43"/>
  <c r="B2850" i="43"/>
  <c r="H2848" i="43"/>
  <c r="K2847" i="43"/>
  <c r="N2846" i="43"/>
  <c r="B2846" i="43"/>
  <c r="H2844" i="43"/>
  <c r="K2843" i="43"/>
  <c r="N2842" i="43"/>
  <c r="B2842" i="43"/>
  <c r="H2840" i="43"/>
  <c r="K2839" i="43"/>
  <c r="N2838" i="43"/>
  <c r="B2838" i="43"/>
  <c r="H2836" i="43"/>
  <c r="K2835" i="43"/>
  <c r="N2834" i="43"/>
  <c r="B2834" i="43"/>
  <c r="H2832" i="43"/>
  <c r="K2831" i="43"/>
  <c r="N2830" i="43"/>
  <c r="B2830" i="43"/>
  <c r="H2828" i="43"/>
  <c r="I2827" i="43"/>
  <c r="C2826" i="43"/>
  <c r="K2824" i="43"/>
  <c r="O2822" i="43"/>
  <c r="N2820" i="43"/>
  <c r="B2819" i="43"/>
  <c r="C2815" i="43"/>
  <c r="H2809" i="43"/>
  <c r="K2807" i="43"/>
  <c r="I2805" i="43"/>
  <c r="K2803" i="43"/>
  <c r="N2800" i="43"/>
  <c r="H2797" i="43"/>
  <c r="K2792" i="43"/>
  <c r="N2787" i="43"/>
  <c r="B2783" i="43"/>
  <c r="H2773" i="43"/>
  <c r="K2768" i="43"/>
  <c r="N2763" i="43"/>
  <c r="B2759" i="43"/>
  <c r="H2749" i="43"/>
  <c r="K2744" i="43"/>
  <c r="N2739" i="43"/>
  <c r="B2735" i="43"/>
  <c r="H2725" i="43"/>
  <c r="K2720" i="43"/>
  <c r="N2715" i="43"/>
  <c r="B2711" i="43"/>
  <c r="H2701" i="43"/>
  <c r="K2696" i="43"/>
  <c r="N2691" i="43"/>
  <c r="B2687" i="43"/>
  <c r="H2677" i="43"/>
  <c r="K2672" i="43"/>
  <c r="N2667" i="43"/>
  <c r="B2663" i="43"/>
  <c r="H2653" i="43"/>
  <c r="K2648" i="43"/>
  <c r="N2643" i="43"/>
  <c r="B2639" i="43"/>
  <c r="H2629" i="43"/>
  <c r="K2624" i="43"/>
  <c r="N2619" i="43"/>
  <c r="B2615" i="43"/>
  <c r="K2592" i="43"/>
  <c r="G2576" i="43"/>
  <c r="J2543" i="43"/>
  <c r="K3" i="43"/>
  <c r="H4" i="43"/>
  <c r="B6" i="43"/>
  <c r="N6" i="43"/>
  <c r="K7" i="43"/>
  <c r="H8" i="43"/>
  <c r="B10" i="43"/>
  <c r="N10" i="43"/>
  <c r="K11" i="43"/>
  <c r="H12" i="43"/>
  <c r="B14" i="43"/>
  <c r="N14" i="43"/>
  <c r="K15" i="43"/>
  <c r="H16" i="43"/>
  <c r="B18" i="43"/>
  <c r="N18" i="43"/>
  <c r="K19" i="43"/>
  <c r="H20" i="43"/>
  <c r="B22" i="43"/>
  <c r="N22" i="43"/>
  <c r="K23" i="43"/>
  <c r="H24" i="43"/>
  <c r="B26" i="43"/>
  <c r="N26" i="43"/>
  <c r="K27" i="43"/>
  <c r="H28" i="43"/>
  <c r="B30" i="43"/>
  <c r="N30" i="43"/>
  <c r="K31" i="43"/>
  <c r="H32" i="43"/>
  <c r="B34" i="43"/>
  <c r="N34" i="43"/>
  <c r="K35" i="43"/>
  <c r="H36" i="43"/>
  <c r="B38" i="43"/>
  <c r="N38" i="43"/>
  <c r="K39" i="43"/>
  <c r="H40" i="43"/>
  <c r="B42" i="43"/>
  <c r="N42" i="43"/>
  <c r="K43" i="43"/>
  <c r="H44" i="43"/>
  <c r="B46" i="43"/>
  <c r="N46" i="43"/>
  <c r="K47" i="43"/>
  <c r="H48" i="43"/>
  <c r="B50" i="43"/>
  <c r="N50" i="43"/>
  <c r="K51" i="43"/>
  <c r="H52" i="43"/>
  <c r="B54" i="43"/>
  <c r="N54" i="43"/>
  <c r="K55" i="43"/>
  <c r="H56" i="43"/>
  <c r="B58" i="43"/>
  <c r="N58" i="43"/>
  <c r="K59" i="43"/>
  <c r="H60" i="43"/>
  <c r="B62" i="43"/>
  <c r="N62" i="43"/>
  <c r="K63" i="43"/>
  <c r="H64" i="43"/>
  <c r="B66" i="43"/>
  <c r="N66" i="43"/>
  <c r="K67" i="43"/>
  <c r="H68" i="43"/>
  <c r="B70" i="43"/>
  <c r="N70" i="43"/>
  <c r="K71" i="43"/>
  <c r="H72" i="43"/>
  <c r="B74" i="43"/>
  <c r="N74" i="43"/>
  <c r="K75" i="43"/>
  <c r="H76" i="43"/>
  <c r="L3" i="43"/>
  <c r="I4" i="43"/>
  <c r="C6" i="43"/>
  <c r="O6" i="43"/>
  <c r="L7" i="43"/>
  <c r="I8" i="43"/>
  <c r="C10" i="43"/>
  <c r="O10" i="43"/>
  <c r="L11" i="43"/>
  <c r="I12" i="43"/>
  <c r="C14" i="43"/>
  <c r="O14" i="43"/>
  <c r="L15" i="43"/>
  <c r="I16" i="43"/>
  <c r="C18" i="43"/>
  <c r="O18" i="43"/>
  <c r="L19" i="43"/>
  <c r="I20" i="43"/>
  <c r="C22" i="43"/>
  <c r="O22" i="43"/>
  <c r="L23" i="43"/>
  <c r="I24" i="43"/>
  <c r="C26" i="43"/>
  <c r="O26" i="43"/>
  <c r="L27" i="43"/>
  <c r="I28" i="43"/>
  <c r="C30" i="43"/>
  <c r="O30" i="43"/>
  <c r="L31" i="43"/>
  <c r="I32" i="43"/>
  <c r="C34" i="43"/>
  <c r="O34" i="43"/>
  <c r="L35" i="43"/>
  <c r="I36" i="43"/>
  <c r="C38" i="43"/>
  <c r="O38" i="43"/>
  <c r="L39" i="43"/>
  <c r="I40" i="43"/>
  <c r="C42" i="43"/>
  <c r="O42" i="43"/>
  <c r="L43" i="43"/>
  <c r="I44" i="43"/>
  <c r="C46" i="43"/>
  <c r="O46" i="43"/>
  <c r="L47" i="43"/>
  <c r="I48" i="43"/>
  <c r="C50" i="43"/>
  <c r="O50" i="43"/>
  <c r="L51" i="43"/>
  <c r="I52" i="43"/>
  <c r="C54" i="43"/>
  <c r="O54" i="43"/>
  <c r="L55" i="43"/>
  <c r="I56" i="43"/>
  <c r="C58" i="43"/>
  <c r="O58" i="43"/>
  <c r="L59" i="43"/>
  <c r="I60" i="43"/>
  <c r="C62" i="43"/>
  <c r="O62" i="43"/>
  <c r="L63" i="43"/>
  <c r="I64" i="43"/>
  <c r="C66" i="43"/>
  <c r="O66" i="43"/>
  <c r="L67" i="43"/>
  <c r="I68" i="43"/>
  <c r="C70" i="43"/>
  <c r="O70" i="43"/>
  <c r="L71" i="43"/>
  <c r="I72" i="43"/>
  <c r="C74" i="43"/>
  <c r="O74" i="43"/>
  <c r="L75" i="43"/>
  <c r="I76" i="43"/>
  <c r="A3" i="43"/>
  <c r="M3" i="43"/>
  <c r="J4" i="43"/>
  <c r="G5" i="43"/>
  <c r="D6" i="43"/>
  <c r="A7" i="43"/>
  <c r="M7" i="43"/>
  <c r="J8" i="43"/>
  <c r="G9" i="43"/>
  <c r="D10" i="43"/>
  <c r="A11" i="43"/>
  <c r="M11" i="43"/>
  <c r="J12" i="43"/>
  <c r="G13" i="43"/>
  <c r="D14" i="43"/>
  <c r="A15" i="43"/>
  <c r="M15" i="43"/>
  <c r="J16" i="43"/>
  <c r="G17" i="43"/>
  <c r="D18" i="43"/>
  <c r="A19" i="43"/>
  <c r="M19" i="43"/>
  <c r="J20" i="43"/>
  <c r="G21" i="43"/>
  <c r="D22" i="43"/>
  <c r="A23" i="43"/>
  <c r="M23" i="43"/>
  <c r="J24" i="43"/>
  <c r="G25" i="43"/>
  <c r="D26" i="43"/>
  <c r="A27" i="43"/>
  <c r="M27" i="43"/>
  <c r="J28" i="43"/>
  <c r="G29" i="43"/>
  <c r="D30" i="43"/>
  <c r="A31" i="43"/>
  <c r="M31" i="43"/>
  <c r="J32" i="43"/>
  <c r="G33" i="43"/>
  <c r="D34" i="43"/>
  <c r="A35" i="43"/>
  <c r="M35" i="43"/>
  <c r="J36" i="43"/>
  <c r="G37" i="43"/>
  <c r="D38" i="43"/>
  <c r="A39" i="43"/>
  <c r="M39" i="43"/>
  <c r="J40" i="43"/>
  <c r="G41" i="43"/>
  <c r="D42" i="43"/>
  <c r="A43" i="43"/>
  <c r="M43" i="43"/>
  <c r="J44" i="43"/>
  <c r="G45" i="43"/>
  <c r="D46" i="43"/>
  <c r="A47" i="43"/>
  <c r="M47" i="43"/>
  <c r="J48" i="43"/>
  <c r="G49" i="43"/>
  <c r="D50" i="43"/>
  <c r="A51" i="43"/>
  <c r="M51" i="43"/>
  <c r="J52" i="43"/>
  <c r="G53" i="43"/>
  <c r="D54" i="43"/>
  <c r="A55" i="43"/>
  <c r="M55" i="43"/>
  <c r="J56" i="43"/>
  <c r="G57" i="43"/>
  <c r="D58" i="43"/>
  <c r="A59" i="43"/>
  <c r="M59" i="43"/>
  <c r="J60" i="43"/>
  <c r="G61" i="43"/>
  <c r="D62" i="43"/>
  <c r="A63" i="43"/>
  <c r="M63" i="43"/>
  <c r="J64" i="43"/>
  <c r="G65" i="43"/>
  <c r="D66" i="43"/>
  <c r="A67" i="43"/>
  <c r="M67" i="43"/>
  <c r="J68" i="43"/>
  <c r="G69" i="43"/>
  <c r="D70" i="43"/>
  <c r="B3" i="43"/>
  <c r="N3" i="43"/>
  <c r="K4" i="43"/>
  <c r="H5" i="43"/>
  <c r="B7" i="43"/>
  <c r="N7" i="43"/>
  <c r="K8" i="43"/>
  <c r="H9" i="43"/>
  <c r="B11" i="43"/>
  <c r="N11" i="43"/>
  <c r="K12" i="43"/>
  <c r="H13" i="43"/>
  <c r="B15" i="43"/>
  <c r="N15" i="43"/>
  <c r="K16" i="43"/>
  <c r="H17" i="43"/>
  <c r="B19" i="43"/>
  <c r="N19" i="43"/>
  <c r="K20" i="43"/>
  <c r="H21" i="43"/>
  <c r="B23" i="43"/>
  <c r="N23" i="43"/>
  <c r="K24" i="43"/>
  <c r="H25" i="43"/>
  <c r="B27" i="43"/>
  <c r="N27" i="43"/>
  <c r="K28" i="43"/>
  <c r="H29" i="43"/>
  <c r="B31" i="43"/>
  <c r="N31" i="43"/>
  <c r="K32" i="43"/>
  <c r="H33" i="43"/>
  <c r="B35" i="43"/>
  <c r="N35" i="43"/>
  <c r="K36" i="43"/>
  <c r="H37" i="43"/>
  <c r="B39" i="43"/>
  <c r="N39" i="43"/>
  <c r="K40" i="43"/>
  <c r="H41" i="43"/>
  <c r="B43" i="43"/>
  <c r="N43" i="43"/>
  <c r="K44" i="43"/>
  <c r="H45" i="43"/>
  <c r="B47" i="43"/>
  <c r="N47" i="43"/>
  <c r="K48" i="43"/>
  <c r="H49" i="43"/>
  <c r="B51" i="43"/>
  <c r="N51" i="43"/>
  <c r="K52" i="43"/>
  <c r="H53" i="43"/>
  <c r="B55" i="43"/>
  <c r="N55" i="43"/>
  <c r="K56" i="43"/>
  <c r="H57" i="43"/>
  <c r="B59" i="43"/>
  <c r="N59" i="43"/>
  <c r="K60" i="43"/>
  <c r="H61" i="43"/>
  <c r="B63" i="43"/>
  <c r="N63" i="43"/>
  <c r="K64" i="43"/>
  <c r="H65" i="43"/>
  <c r="B67" i="43"/>
  <c r="N67" i="43"/>
  <c r="K68" i="43"/>
  <c r="H69" i="43"/>
  <c r="B71" i="43"/>
  <c r="N71" i="43"/>
  <c r="K72" i="43"/>
  <c r="H73" i="43"/>
  <c r="B75" i="43"/>
  <c r="N75" i="43"/>
  <c r="K76" i="43"/>
  <c r="C3" i="43"/>
  <c r="O3" i="43"/>
  <c r="L4" i="43"/>
  <c r="I5" i="43"/>
  <c r="C7" i="43"/>
  <c r="O7" i="43"/>
  <c r="L8" i="43"/>
  <c r="I9" i="43"/>
  <c r="C11" i="43"/>
  <c r="O11" i="43"/>
  <c r="L12" i="43"/>
  <c r="I13" i="43"/>
  <c r="C15" i="43"/>
  <c r="O15" i="43"/>
  <c r="L16" i="43"/>
  <c r="I17" i="43"/>
  <c r="C19" i="43"/>
  <c r="O19" i="43"/>
  <c r="L20" i="43"/>
  <c r="I21" i="43"/>
  <c r="C23" i="43"/>
  <c r="O23" i="43"/>
  <c r="L24" i="43"/>
  <c r="I25" i="43"/>
  <c r="C27" i="43"/>
  <c r="O27" i="43"/>
  <c r="L28" i="43"/>
  <c r="I29" i="43"/>
  <c r="C31" i="43"/>
  <c r="O31" i="43"/>
  <c r="L32" i="43"/>
  <c r="I33" i="43"/>
  <c r="C35" i="43"/>
  <c r="O35" i="43"/>
  <c r="L36" i="43"/>
  <c r="I37" i="43"/>
  <c r="C39" i="43"/>
  <c r="O39" i="43"/>
  <c r="L40" i="43"/>
  <c r="I41" i="43"/>
  <c r="C43" i="43"/>
  <c r="O43" i="43"/>
  <c r="L44" i="43"/>
  <c r="I45" i="43"/>
  <c r="C47" i="43"/>
  <c r="O47" i="43"/>
  <c r="L48" i="43"/>
  <c r="I49" i="43"/>
  <c r="C51" i="43"/>
  <c r="O51" i="43"/>
  <c r="L52" i="43"/>
  <c r="I53" i="43"/>
  <c r="C55" i="43"/>
  <c r="O55" i="43"/>
  <c r="L56" i="43"/>
  <c r="I57" i="43"/>
  <c r="C59" i="43"/>
  <c r="O59" i="43"/>
  <c r="L60" i="43"/>
  <c r="I61" i="43"/>
  <c r="C63" i="43"/>
  <c r="O63" i="43"/>
  <c r="L64" i="43"/>
  <c r="I65" i="43"/>
  <c r="C67" i="43"/>
  <c r="O67" i="43"/>
  <c r="L68" i="43"/>
  <c r="I69" i="43"/>
  <c r="C71" i="43"/>
  <c r="O71" i="43"/>
  <c r="L72" i="43"/>
  <c r="I73" i="43"/>
  <c r="C75" i="43"/>
  <c r="O75" i="43"/>
  <c r="L76" i="43"/>
  <c r="D3" i="43"/>
  <c r="A4" i="43"/>
  <c r="M4" i="43"/>
  <c r="J5" i="43"/>
  <c r="G6" i="43"/>
  <c r="D7" i="43"/>
  <c r="A8" i="43"/>
  <c r="M8" i="43"/>
  <c r="J9" i="43"/>
  <c r="G10" i="43"/>
  <c r="D11" i="43"/>
  <c r="A12" i="43"/>
  <c r="M12" i="43"/>
  <c r="J13" i="43"/>
  <c r="G14" i="43"/>
  <c r="D15" i="43"/>
  <c r="A16" i="43"/>
  <c r="M16" i="43"/>
  <c r="J17" i="43"/>
  <c r="G18" i="43"/>
  <c r="D19" i="43"/>
  <c r="A20" i="43"/>
  <c r="M20" i="43"/>
  <c r="J21" i="43"/>
  <c r="G22" i="43"/>
  <c r="D23" i="43"/>
  <c r="A24" i="43"/>
  <c r="M24" i="43"/>
  <c r="J25" i="43"/>
  <c r="G26" i="43"/>
  <c r="D27" i="43"/>
  <c r="A28" i="43"/>
  <c r="M28" i="43"/>
  <c r="J29" i="43"/>
  <c r="G30" i="43"/>
  <c r="D31" i="43"/>
  <c r="A32" i="43"/>
  <c r="M32" i="43"/>
  <c r="J33" i="43"/>
  <c r="G34" i="43"/>
  <c r="D35" i="43"/>
  <c r="A36" i="43"/>
  <c r="M36" i="43"/>
  <c r="J37" i="43"/>
  <c r="G38" i="43"/>
  <c r="D39" i="43"/>
  <c r="A40" i="43"/>
  <c r="M40" i="43"/>
  <c r="J41" i="43"/>
  <c r="G42" i="43"/>
  <c r="D43" i="43"/>
  <c r="A44" i="43"/>
  <c r="M44" i="43"/>
  <c r="J45" i="43"/>
  <c r="G46" i="43"/>
  <c r="D47" i="43"/>
  <c r="A48" i="43"/>
  <c r="M48" i="43"/>
  <c r="J49" i="43"/>
  <c r="G50" i="43"/>
  <c r="D51" i="43"/>
  <c r="A52" i="43"/>
  <c r="M52" i="43"/>
  <c r="J53" i="43"/>
  <c r="G54" i="43"/>
  <c r="D55" i="43"/>
  <c r="A56" i="43"/>
  <c r="M56" i="43"/>
  <c r="J57" i="43"/>
  <c r="G58" i="43"/>
  <c r="D59" i="43"/>
  <c r="A60" i="43"/>
  <c r="M60" i="43"/>
  <c r="J61" i="43"/>
  <c r="G62" i="43"/>
  <c r="D63" i="43"/>
  <c r="A64" i="43"/>
  <c r="M64" i="43"/>
  <c r="J65" i="43"/>
  <c r="G66" i="43"/>
  <c r="D67" i="43"/>
  <c r="A68" i="43"/>
  <c r="M68" i="43"/>
  <c r="J69" i="43"/>
  <c r="G70" i="43"/>
  <c r="D71" i="43"/>
  <c r="A72" i="43"/>
  <c r="M72" i="43"/>
  <c r="J73" i="43"/>
  <c r="G74" i="43"/>
  <c r="D75" i="43"/>
  <c r="A76" i="43"/>
  <c r="M76" i="43"/>
  <c r="B4" i="43"/>
  <c r="N4" i="43"/>
  <c r="K5" i="43"/>
  <c r="H6" i="43"/>
  <c r="B8" i="43"/>
  <c r="N8" i="43"/>
  <c r="K9" i="43"/>
  <c r="H10" i="43"/>
  <c r="B12" i="43"/>
  <c r="N12" i="43"/>
  <c r="K13" i="43"/>
  <c r="H14" i="43"/>
  <c r="B16" i="43"/>
  <c r="N16" i="43"/>
  <c r="K17" i="43"/>
  <c r="H18" i="43"/>
  <c r="B20" i="43"/>
  <c r="N20" i="43"/>
  <c r="K21" i="43"/>
  <c r="H22" i="43"/>
  <c r="B24" i="43"/>
  <c r="N24" i="43"/>
  <c r="K25" i="43"/>
  <c r="H26" i="43"/>
  <c r="B28" i="43"/>
  <c r="N28" i="43"/>
  <c r="K29" i="43"/>
  <c r="H30" i="43"/>
  <c r="B32" i="43"/>
  <c r="N32" i="43"/>
  <c r="K33" i="43"/>
  <c r="H34" i="43"/>
  <c r="B36" i="43"/>
  <c r="N36" i="43"/>
  <c r="K37" i="43"/>
  <c r="H38" i="43"/>
  <c r="B40" i="43"/>
  <c r="N40" i="43"/>
  <c r="K41" i="43"/>
  <c r="H42" i="43"/>
  <c r="B44" i="43"/>
  <c r="N44" i="43"/>
  <c r="K45" i="43"/>
  <c r="H46" i="43"/>
  <c r="B48" i="43"/>
  <c r="N48" i="43"/>
  <c r="K49" i="43"/>
  <c r="H50" i="43"/>
  <c r="B52" i="43"/>
  <c r="N52" i="43"/>
  <c r="K53" i="43"/>
  <c r="H54" i="43"/>
  <c r="B56" i="43"/>
  <c r="N56" i="43"/>
  <c r="K57" i="43"/>
  <c r="H58" i="43"/>
  <c r="B60" i="43"/>
  <c r="N60" i="43"/>
  <c r="K61" i="43"/>
  <c r="H62" i="43"/>
  <c r="B64" i="43"/>
  <c r="N64" i="43"/>
  <c r="K65" i="43"/>
  <c r="H66" i="43"/>
  <c r="B68" i="43"/>
  <c r="N68" i="43"/>
  <c r="K69" i="43"/>
  <c r="H70" i="43"/>
  <c r="B72" i="43"/>
  <c r="N72" i="43"/>
  <c r="K73" i="43"/>
  <c r="H74" i="43"/>
  <c r="C4" i="43"/>
  <c r="O4" i="43"/>
  <c r="L5" i="43"/>
  <c r="I6" i="43"/>
  <c r="C8" i="43"/>
  <c r="O8" i="43"/>
  <c r="L9" i="43"/>
  <c r="I10" i="43"/>
  <c r="C12" i="43"/>
  <c r="O12" i="43"/>
  <c r="L13" i="43"/>
  <c r="I14" i="43"/>
  <c r="C16" i="43"/>
  <c r="O16" i="43"/>
  <c r="L17" i="43"/>
  <c r="I18" i="43"/>
  <c r="C20" i="43"/>
  <c r="O20" i="43"/>
  <c r="L21" i="43"/>
  <c r="I22" i="43"/>
  <c r="C24" i="43"/>
  <c r="O24" i="43"/>
  <c r="L25" i="43"/>
  <c r="I26" i="43"/>
  <c r="C28" i="43"/>
  <c r="O28" i="43"/>
  <c r="L29" i="43"/>
  <c r="I30" i="43"/>
  <c r="C32" i="43"/>
  <c r="O32" i="43"/>
  <c r="L33" i="43"/>
  <c r="I34" i="43"/>
  <c r="C36" i="43"/>
  <c r="O36" i="43"/>
  <c r="L37" i="43"/>
  <c r="I38" i="43"/>
  <c r="C40" i="43"/>
  <c r="O40" i="43"/>
  <c r="L41" i="43"/>
  <c r="I42" i="43"/>
  <c r="C44" i="43"/>
  <c r="O44" i="43"/>
  <c r="L45" i="43"/>
  <c r="I46" i="43"/>
  <c r="C48" i="43"/>
  <c r="O48" i="43"/>
  <c r="L49" i="43"/>
  <c r="I50" i="43"/>
  <c r="C52" i="43"/>
  <c r="O52" i="43"/>
  <c r="L53" i="43"/>
  <c r="I54" i="43"/>
  <c r="C56" i="43"/>
  <c r="O56" i="43"/>
  <c r="L57" i="43"/>
  <c r="I58" i="43"/>
  <c r="C60" i="43"/>
  <c r="O60" i="43"/>
  <c r="L61" i="43"/>
  <c r="I62" i="43"/>
  <c r="C64" i="43"/>
  <c r="O64" i="43"/>
  <c r="L65" i="43"/>
  <c r="I66" i="43"/>
  <c r="C68" i="43"/>
  <c r="O68" i="43"/>
  <c r="L69" i="43"/>
  <c r="I70" i="43"/>
  <c r="C72" i="43"/>
  <c r="G3" i="43"/>
  <c r="D4" i="43"/>
  <c r="A5" i="43"/>
  <c r="M5" i="43"/>
  <c r="J6" i="43"/>
  <c r="G7" i="43"/>
  <c r="D8" i="43"/>
  <c r="A9" i="43"/>
  <c r="M9" i="43"/>
  <c r="J10" i="43"/>
  <c r="G11" i="43"/>
  <c r="D12" i="43"/>
  <c r="A13" i="43"/>
  <c r="M13" i="43"/>
  <c r="J14" i="43"/>
  <c r="G15" i="43"/>
  <c r="D16" i="43"/>
  <c r="A17" i="43"/>
  <c r="M17" i="43"/>
  <c r="J18" i="43"/>
  <c r="G19" i="43"/>
  <c r="D20" i="43"/>
  <c r="A21" i="43"/>
  <c r="M21" i="43"/>
  <c r="J22" i="43"/>
  <c r="G23" i="43"/>
  <c r="D24" i="43"/>
  <c r="A25" i="43"/>
  <c r="M25" i="43"/>
  <c r="J26" i="43"/>
  <c r="G27" i="43"/>
  <c r="D28" i="43"/>
  <c r="A29" i="43"/>
  <c r="M29" i="43"/>
  <c r="J30" i="43"/>
  <c r="G31" i="43"/>
  <c r="D32" i="43"/>
  <c r="A33" i="43"/>
  <c r="M33" i="43"/>
  <c r="J34" i="43"/>
  <c r="G35" i="43"/>
  <c r="D36" i="43"/>
  <c r="A37" i="43"/>
  <c r="M37" i="43"/>
  <c r="J38" i="43"/>
  <c r="G39" i="43"/>
  <c r="D40" i="43"/>
  <c r="A41" i="43"/>
  <c r="M41" i="43"/>
  <c r="J42" i="43"/>
  <c r="G43" i="43"/>
  <c r="D44" i="43"/>
  <c r="A45" i="43"/>
  <c r="M45" i="43"/>
  <c r="J46" i="43"/>
  <c r="G47" i="43"/>
  <c r="D48" i="43"/>
  <c r="A49" i="43"/>
  <c r="M49" i="43"/>
  <c r="J50" i="43"/>
  <c r="G51" i="43"/>
  <c r="D52" i="43"/>
  <c r="A53" i="43"/>
  <c r="M53" i="43"/>
  <c r="J54" i="43"/>
  <c r="G55" i="43"/>
  <c r="D56" i="43"/>
  <c r="A57" i="43"/>
  <c r="M57" i="43"/>
  <c r="J58" i="43"/>
  <c r="G59" i="43"/>
  <c r="D60" i="43"/>
  <c r="A61" i="43"/>
  <c r="M61" i="43"/>
  <c r="J62" i="43"/>
  <c r="G63" i="43"/>
  <c r="D64" i="43"/>
  <c r="A65" i="43"/>
  <c r="M65" i="43"/>
  <c r="J66" i="43"/>
  <c r="G67" i="43"/>
  <c r="D68" i="43"/>
  <c r="A69" i="43"/>
  <c r="M69" i="43"/>
  <c r="H3" i="43"/>
  <c r="B5" i="43"/>
  <c r="N5" i="43"/>
  <c r="K6" i="43"/>
  <c r="H7" i="43"/>
  <c r="B9" i="43"/>
  <c r="N9" i="43"/>
  <c r="K10" i="43"/>
  <c r="H11" i="43"/>
  <c r="B13" i="43"/>
  <c r="N13" i="43"/>
  <c r="K14" i="43"/>
  <c r="H15" i="43"/>
  <c r="B17" i="43"/>
  <c r="N17" i="43"/>
  <c r="K18" i="43"/>
  <c r="H19" i="43"/>
  <c r="B21" i="43"/>
  <c r="N21" i="43"/>
  <c r="K22" i="43"/>
  <c r="H23" i="43"/>
  <c r="B25" i="43"/>
  <c r="N25" i="43"/>
  <c r="K26" i="43"/>
  <c r="H27" i="43"/>
  <c r="B29" i="43"/>
  <c r="N29" i="43"/>
  <c r="K30" i="43"/>
  <c r="H31" i="43"/>
  <c r="B33" i="43"/>
  <c r="N33" i="43"/>
  <c r="K34" i="43"/>
  <c r="H35" i="43"/>
  <c r="B37" i="43"/>
  <c r="N37" i="43"/>
  <c r="K38" i="43"/>
  <c r="H39" i="43"/>
  <c r="B41" i="43"/>
  <c r="N41" i="43"/>
  <c r="K42" i="43"/>
  <c r="H43" i="43"/>
  <c r="B45" i="43"/>
  <c r="N45" i="43"/>
  <c r="K46" i="43"/>
  <c r="H47" i="43"/>
  <c r="B49" i="43"/>
  <c r="N49" i="43"/>
  <c r="K50" i="43"/>
  <c r="H51" i="43"/>
  <c r="B53" i="43"/>
  <c r="N53" i="43"/>
  <c r="K54" i="43"/>
  <c r="H55" i="43"/>
  <c r="B57" i="43"/>
  <c r="N57" i="43"/>
  <c r="K58" i="43"/>
  <c r="H59" i="43"/>
  <c r="B61" i="43"/>
  <c r="N61" i="43"/>
  <c r="K62" i="43"/>
  <c r="H63" i="43"/>
  <c r="B65" i="43"/>
  <c r="N65" i="43"/>
  <c r="K66" i="43"/>
  <c r="H67" i="43"/>
  <c r="B69" i="43"/>
  <c r="I3" i="43"/>
  <c r="C5" i="43"/>
  <c r="O5" i="43"/>
  <c r="L6" i="43"/>
  <c r="I7" i="43"/>
  <c r="C9" i="43"/>
  <c r="O9" i="43"/>
  <c r="L10" i="43"/>
  <c r="I11" i="43"/>
  <c r="C13" i="43"/>
  <c r="O13" i="43"/>
  <c r="L14" i="43"/>
  <c r="I15" i="43"/>
  <c r="C17" i="43"/>
  <c r="O17" i="43"/>
  <c r="L18" i="43"/>
  <c r="I19" i="43"/>
  <c r="C21" i="43"/>
  <c r="O21" i="43"/>
  <c r="L22" i="43"/>
  <c r="I23" i="43"/>
  <c r="C25" i="43"/>
  <c r="O25" i="43"/>
  <c r="L26" i="43"/>
  <c r="I27" i="43"/>
  <c r="C29" i="43"/>
  <c r="O29" i="43"/>
  <c r="L30" i="43"/>
  <c r="I31" i="43"/>
  <c r="C33" i="43"/>
  <c r="O33" i="43"/>
  <c r="L34" i="43"/>
  <c r="I35" i="43"/>
  <c r="C37" i="43"/>
  <c r="O37" i="43"/>
  <c r="L38" i="43"/>
  <c r="I39" i="43"/>
  <c r="C41" i="43"/>
  <c r="O41" i="43"/>
  <c r="L42" i="43"/>
  <c r="I43" i="43"/>
  <c r="C45" i="43"/>
  <c r="O45" i="43"/>
  <c r="L46" i="43"/>
  <c r="I47" i="43"/>
  <c r="C49" i="43"/>
  <c r="O49" i="43"/>
  <c r="L50" i="43"/>
  <c r="I51" i="43"/>
  <c r="C53" i="43"/>
  <c r="O53" i="43"/>
  <c r="L54" i="43"/>
  <c r="I55" i="43"/>
  <c r="C57" i="43"/>
  <c r="O57" i="43"/>
  <c r="L58" i="43"/>
  <c r="I59" i="43"/>
  <c r="J3" i="43"/>
  <c r="G4" i="43"/>
  <c r="D5" i="43"/>
  <c r="A6" i="43"/>
  <c r="M6" i="43"/>
  <c r="J7" i="43"/>
  <c r="G8" i="43"/>
  <c r="D9" i="43"/>
  <c r="A10" i="43"/>
  <c r="M10" i="43"/>
  <c r="J11" i="43"/>
  <c r="G12" i="43"/>
  <c r="D13" i="43"/>
  <c r="A14" i="43"/>
  <c r="M14" i="43"/>
  <c r="J15" i="43"/>
  <c r="G16" i="43"/>
  <c r="D17" i="43"/>
  <c r="A18" i="43"/>
  <c r="M18" i="43"/>
  <c r="J19" i="43"/>
  <c r="G20" i="43"/>
  <c r="D21" i="43"/>
  <c r="A22" i="43"/>
  <c r="M22" i="43"/>
  <c r="J23" i="43"/>
  <c r="G24" i="43"/>
  <c r="D25" i="43"/>
  <c r="A26" i="43"/>
  <c r="M26" i="43"/>
  <c r="J27" i="43"/>
  <c r="G28" i="43"/>
  <c r="D29" i="43"/>
  <c r="A30" i="43"/>
  <c r="M30" i="43"/>
  <c r="J31" i="43"/>
  <c r="G32" i="43"/>
  <c r="D33" i="43"/>
  <c r="A34" i="43"/>
  <c r="M34" i="43"/>
  <c r="J35" i="43"/>
  <c r="G36" i="43"/>
  <c r="D37" i="43"/>
  <c r="A38" i="43"/>
  <c r="M38" i="43"/>
  <c r="J39" i="43"/>
  <c r="G40" i="43"/>
  <c r="D41" i="43"/>
  <c r="A42" i="43"/>
  <c r="M42" i="43"/>
  <c r="J43" i="43"/>
  <c r="G44" i="43"/>
  <c r="D45" i="43"/>
  <c r="A46" i="43"/>
  <c r="M46" i="43"/>
  <c r="J47" i="43"/>
  <c r="G48" i="43"/>
  <c r="D49" i="43"/>
  <c r="A50" i="43"/>
  <c r="M50" i="43"/>
  <c r="J51" i="43"/>
  <c r="G52" i="43"/>
  <c r="D53" i="43"/>
  <c r="A54" i="43"/>
  <c r="M54" i="43"/>
  <c r="J55" i="43"/>
  <c r="G56" i="43"/>
  <c r="D57" i="43"/>
  <c r="A58" i="43"/>
  <c r="M58" i="43"/>
  <c r="J59" i="43"/>
  <c r="G60" i="43"/>
  <c r="D61" i="43"/>
  <c r="A62" i="43"/>
  <c r="M62" i="43"/>
  <c r="J63" i="43"/>
  <c r="G64" i="43"/>
  <c r="D65" i="43"/>
  <c r="A66" i="43"/>
  <c r="M66" i="43"/>
  <c r="J67" i="43"/>
  <c r="G68" i="43"/>
  <c r="D69" i="43"/>
  <c r="I71" i="43"/>
  <c r="D73" i="43"/>
  <c r="M74" i="43"/>
  <c r="G77" i="43"/>
  <c r="D78" i="43"/>
  <c r="A79" i="43"/>
  <c r="M79" i="43"/>
  <c r="J80" i="43"/>
  <c r="G81" i="43"/>
  <c r="D82" i="43"/>
  <c r="A83" i="43"/>
  <c r="M83" i="43"/>
  <c r="J84" i="43"/>
  <c r="G85" i="43"/>
  <c r="D86" i="43"/>
  <c r="A87" i="43"/>
  <c r="M87" i="43"/>
  <c r="J88" i="43"/>
  <c r="G89" i="43"/>
  <c r="D90" i="43"/>
  <c r="A91" i="43"/>
  <c r="M91" i="43"/>
  <c r="J92" i="43"/>
  <c r="G93" i="43"/>
  <c r="D94" i="43"/>
  <c r="A95" i="43"/>
  <c r="M95" i="43"/>
  <c r="J96" i="43"/>
  <c r="G97" i="43"/>
  <c r="D98" i="43"/>
  <c r="A99" i="43"/>
  <c r="M99" i="43"/>
  <c r="J100" i="43"/>
  <c r="G101" i="43"/>
  <c r="D102" i="43"/>
  <c r="A103" i="43"/>
  <c r="M103" i="43"/>
  <c r="J104" i="43"/>
  <c r="G105" i="43"/>
  <c r="D106" i="43"/>
  <c r="A107" i="43"/>
  <c r="M107" i="43"/>
  <c r="J108" i="43"/>
  <c r="G109" i="43"/>
  <c r="D110" i="43"/>
  <c r="A111" i="43"/>
  <c r="M111" i="43"/>
  <c r="J112" i="43"/>
  <c r="G113" i="43"/>
  <c r="D114" i="43"/>
  <c r="A115" i="43"/>
  <c r="M115" i="43"/>
  <c r="J116" i="43"/>
  <c r="G117" i="43"/>
  <c r="D118" i="43"/>
  <c r="A119" i="43"/>
  <c r="M119" i="43"/>
  <c r="J120" i="43"/>
  <c r="G121" i="43"/>
  <c r="D122" i="43"/>
  <c r="A123" i="43"/>
  <c r="M123" i="43"/>
  <c r="J124" i="43"/>
  <c r="G125" i="43"/>
  <c r="D126" i="43"/>
  <c r="A127" i="43"/>
  <c r="M127" i="43"/>
  <c r="J128" i="43"/>
  <c r="G129" i="43"/>
  <c r="D130" i="43"/>
  <c r="A131" i="43"/>
  <c r="M131" i="43"/>
  <c r="J132" i="43"/>
  <c r="G133" i="43"/>
  <c r="D134" i="43"/>
  <c r="A135" i="43"/>
  <c r="M135" i="43"/>
  <c r="J136" i="43"/>
  <c r="G137" i="43"/>
  <c r="D138" i="43"/>
  <c r="A139" i="43"/>
  <c r="M139" i="43"/>
  <c r="J140" i="43"/>
  <c r="G141" i="43"/>
  <c r="D142" i="43"/>
  <c r="A143" i="43"/>
  <c r="M143" i="43"/>
  <c r="J144" i="43"/>
  <c r="G145" i="43"/>
  <c r="D146" i="43"/>
  <c r="A147" i="43"/>
  <c r="M147" i="43"/>
  <c r="J148" i="43"/>
  <c r="G149" i="43"/>
  <c r="D150" i="43"/>
  <c r="A151" i="43"/>
  <c r="M151" i="43"/>
  <c r="J152" i="43"/>
  <c r="G153" i="43"/>
  <c r="D154" i="43"/>
  <c r="A155" i="43"/>
  <c r="M155" i="43"/>
  <c r="J156" i="43"/>
  <c r="C69" i="43"/>
  <c r="J71" i="43"/>
  <c r="G73" i="43"/>
  <c r="A75" i="43"/>
  <c r="H77" i="43"/>
  <c r="B79" i="43"/>
  <c r="N79" i="43"/>
  <c r="K80" i="43"/>
  <c r="H81" i="43"/>
  <c r="B83" i="43"/>
  <c r="N83" i="43"/>
  <c r="K84" i="43"/>
  <c r="H85" i="43"/>
  <c r="B87" i="43"/>
  <c r="N87" i="43"/>
  <c r="K88" i="43"/>
  <c r="H89" i="43"/>
  <c r="B91" i="43"/>
  <c r="N91" i="43"/>
  <c r="K92" i="43"/>
  <c r="H93" i="43"/>
  <c r="B95" i="43"/>
  <c r="N95" i="43"/>
  <c r="K96" i="43"/>
  <c r="H97" i="43"/>
  <c r="B99" i="43"/>
  <c r="N99" i="43"/>
  <c r="K100" i="43"/>
  <c r="H101" i="43"/>
  <c r="B103" i="43"/>
  <c r="N103" i="43"/>
  <c r="K104" i="43"/>
  <c r="H105" i="43"/>
  <c r="B107" i="43"/>
  <c r="N107" i="43"/>
  <c r="K108" i="43"/>
  <c r="H109" i="43"/>
  <c r="B111" i="43"/>
  <c r="N111" i="43"/>
  <c r="K112" i="43"/>
  <c r="H113" i="43"/>
  <c r="B115" i="43"/>
  <c r="N115" i="43"/>
  <c r="K116" i="43"/>
  <c r="H117" i="43"/>
  <c r="B119" i="43"/>
  <c r="N119" i="43"/>
  <c r="K120" i="43"/>
  <c r="H121" i="43"/>
  <c r="B123" i="43"/>
  <c r="N123" i="43"/>
  <c r="K124" i="43"/>
  <c r="H125" i="43"/>
  <c r="B127" i="43"/>
  <c r="N127" i="43"/>
  <c r="K128" i="43"/>
  <c r="H129" i="43"/>
  <c r="B131" i="43"/>
  <c r="N131" i="43"/>
  <c r="K132" i="43"/>
  <c r="H133" i="43"/>
  <c r="B135" i="43"/>
  <c r="N135" i="43"/>
  <c r="K136" i="43"/>
  <c r="H137" i="43"/>
  <c r="B139" i="43"/>
  <c r="N139" i="43"/>
  <c r="K140" i="43"/>
  <c r="H141" i="43"/>
  <c r="B143" i="43"/>
  <c r="N143" i="43"/>
  <c r="K144" i="43"/>
  <c r="H145" i="43"/>
  <c r="B147" i="43"/>
  <c r="N147" i="43"/>
  <c r="K148" i="43"/>
  <c r="H149" i="43"/>
  <c r="B151" i="43"/>
  <c r="N151" i="43"/>
  <c r="K152" i="43"/>
  <c r="H153" i="43"/>
  <c r="B155" i="43"/>
  <c r="N155" i="43"/>
  <c r="N69" i="43"/>
  <c r="M71" i="43"/>
  <c r="L73" i="43"/>
  <c r="G76" i="43"/>
  <c r="I77" i="43"/>
  <c r="C79" i="43"/>
  <c r="O79" i="43"/>
  <c r="L80" i="43"/>
  <c r="I81" i="43"/>
  <c r="C83" i="43"/>
  <c r="O83" i="43"/>
  <c r="L84" i="43"/>
  <c r="I85" i="43"/>
  <c r="C87" i="43"/>
  <c r="O87" i="43"/>
  <c r="L88" i="43"/>
  <c r="I89" i="43"/>
  <c r="C91" i="43"/>
  <c r="O91" i="43"/>
  <c r="L92" i="43"/>
  <c r="I93" i="43"/>
  <c r="C95" i="43"/>
  <c r="O95" i="43"/>
  <c r="L96" i="43"/>
  <c r="I97" i="43"/>
  <c r="C99" i="43"/>
  <c r="O99" i="43"/>
  <c r="L100" i="43"/>
  <c r="I101" i="43"/>
  <c r="C103" i="43"/>
  <c r="O103" i="43"/>
  <c r="L104" i="43"/>
  <c r="I105" i="43"/>
  <c r="C107" i="43"/>
  <c r="O107" i="43"/>
  <c r="L108" i="43"/>
  <c r="I109" i="43"/>
  <c r="C111" i="43"/>
  <c r="O111" i="43"/>
  <c r="L112" i="43"/>
  <c r="I113" i="43"/>
  <c r="C115" i="43"/>
  <c r="O115" i="43"/>
  <c r="L116" i="43"/>
  <c r="I117" i="43"/>
  <c r="C119" i="43"/>
  <c r="O119" i="43"/>
  <c r="L120" i="43"/>
  <c r="I121" i="43"/>
  <c r="C123" i="43"/>
  <c r="O123" i="43"/>
  <c r="L124" i="43"/>
  <c r="I125" i="43"/>
  <c r="C127" i="43"/>
  <c r="O127" i="43"/>
  <c r="L128" i="43"/>
  <c r="I129" i="43"/>
  <c r="C131" i="43"/>
  <c r="O131" i="43"/>
  <c r="L132" i="43"/>
  <c r="I133" i="43"/>
  <c r="C135" i="43"/>
  <c r="O135" i="43"/>
  <c r="L136" i="43"/>
  <c r="I137" i="43"/>
  <c r="C139" i="43"/>
  <c r="O139" i="43"/>
  <c r="L140" i="43"/>
  <c r="I141" i="43"/>
  <c r="C143" i="43"/>
  <c r="O143" i="43"/>
  <c r="L144" i="43"/>
  <c r="I145" i="43"/>
  <c r="C147" i="43"/>
  <c r="O147" i="43"/>
  <c r="C61" i="43"/>
  <c r="O69" i="43"/>
  <c r="D72" i="43"/>
  <c r="M73" i="43"/>
  <c r="J76" i="43"/>
  <c r="J77" i="43"/>
  <c r="G78" i="43"/>
  <c r="D79" i="43"/>
  <c r="A80" i="43"/>
  <c r="M80" i="43"/>
  <c r="J81" i="43"/>
  <c r="G82" i="43"/>
  <c r="D83" i="43"/>
  <c r="A84" i="43"/>
  <c r="M84" i="43"/>
  <c r="J85" i="43"/>
  <c r="G86" i="43"/>
  <c r="D87" i="43"/>
  <c r="A88" i="43"/>
  <c r="M88" i="43"/>
  <c r="J89" i="43"/>
  <c r="G90" i="43"/>
  <c r="D91" i="43"/>
  <c r="A92" i="43"/>
  <c r="M92" i="43"/>
  <c r="J93" i="43"/>
  <c r="G94" i="43"/>
  <c r="D95" i="43"/>
  <c r="A96" i="43"/>
  <c r="M96" i="43"/>
  <c r="J97" i="43"/>
  <c r="G98" i="43"/>
  <c r="D99" i="43"/>
  <c r="A100" i="43"/>
  <c r="M100" i="43"/>
  <c r="J101" i="43"/>
  <c r="G102" i="43"/>
  <c r="D103" i="43"/>
  <c r="A104" i="43"/>
  <c r="M104" i="43"/>
  <c r="J105" i="43"/>
  <c r="G106" i="43"/>
  <c r="D107" i="43"/>
  <c r="A108" i="43"/>
  <c r="M108" i="43"/>
  <c r="J109" i="43"/>
  <c r="G110" i="43"/>
  <c r="D111" i="43"/>
  <c r="A112" i="43"/>
  <c r="M112" i="43"/>
  <c r="J113" i="43"/>
  <c r="G114" i="43"/>
  <c r="D115" i="43"/>
  <c r="A116" i="43"/>
  <c r="M116" i="43"/>
  <c r="J117" i="43"/>
  <c r="G118" i="43"/>
  <c r="D119" i="43"/>
  <c r="A120" i="43"/>
  <c r="M120" i="43"/>
  <c r="J121" i="43"/>
  <c r="G122" i="43"/>
  <c r="D123" i="43"/>
  <c r="A124" i="43"/>
  <c r="M124" i="43"/>
  <c r="J125" i="43"/>
  <c r="G126" i="43"/>
  <c r="D127" i="43"/>
  <c r="A128" i="43"/>
  <c r="M128" i="43"/>
  <c r="J129" i="43"/>
  <c r="G130" i="43"/>
  <c r="D131" i="43"/>
  <c r="A132" i="43"/>
  <c r="M132" i="43"/>
  <c r="J133" i="43"/>
  <c r="G134" i="43"/>
  <c r="D135" i="43"/>
  <c r="A136" i="43"/>
  <c r="M136" i="43"/>
  <c r="J137" i="43"/>
  <c r="G138" i="43"/>
  <c r="D139" i="43"/>
  <c r="A140" i="43"/>
  <c r="M140" i="43"/>
  <c r="J141" i="43"/>
  <c r="G142" i="43"/>
  <c r="D143" i="43"/>
  <c r="A144" i="43"/>
  <c r="M144" i="43"/>
  <c r="J145" i="43"/>
  <c r="G146" i="43"/>
  <c r="D147" i="43"/>
  <c r="A148" i="43"/>
  <c r="M148" i="43"/>
  <c r="J149" i="43"/>
  <c r="G150" i="43"/>
  <c r="D151" i="43"/>
  <c r="A152" i="43"/>
  <c r="M152" i="43"/>
  <c r="J153" i="43"/>
  <c r="G154" i="43"/>
  <c r="D155" i="43"/>
  <c r="A156" i="43"/>
  <c r="M156" i="43"/>
  <c r="O61" i="43"/>
  <c r="A70" i="43"/>
  <c r="N73" i="43"/>
  <c r="G75" i="43"/>
  <c r="N76" i="43"/>
  <c r="K77" i="43"/>
  <c r="H78" i="43"/>
  <c r="B80" i="43"/>
  <c r="N80" i="43"/>
  <c r="K81" i="43"/>
  <c r="H82" i="43"/>
  <c r="B84" i="43"/>
  <c r="N84" i="43"/>
  <c r="K85" i="43"/>
  <c r="H86" i="43"/>
  <c r="B88" i="43"/>
  <c r="N88" i="43"/>
  <c r="K89" i="43"/>
  <c r="H90" i="43"/>
  <c r="B92" i="43"/>
  <c r="N92" i="43"/>
  <c r="K93" i="43"/>
  <c r="H94" i="43"/>
  <c r="B96" i="43"/>
  <c r="N96" i="43"/>
  <c r="K97" i="43"/>
  <c r="H98" i="43"/>
  <c r="B100" i="43"/>
  <c r="N100" i="43"/>
  <c r="K101" i="43"/>
  <c r="H102" i="43"/>
  <c r="B104" i="43"/>
  <c r="N104" i="43"/>
  <c r="K105" i="43"/>
  <c r="H106" i="43"/>
  <c r="B108" i="43"/>
  <c r="N108" i="43"/>
  <c r="K109" i="43"/>
  <c r="H110" i="43"/>
  <c r="B112" i="43"/>
  <c r="N112" i="43"/>
  <c r="K113" i="43"/>
  <c r="H114" i="43"/>
  <c r="B116" i="43"/>
  <c r="N116" i="43"/>
  <c r="K117" i="43"/>
  <c r="H118" i="43"/>
  <c r="B120" i="43"/>
  <c r="N120" i="43"/>
  <c r="K121" i="43"/>
  <c r="H122" i="43"/>
  <c r="B124" i="43"/>
  <c r="N124" i="43"/>
  <c r="K125" i="43"/>
  <c r="H126" i="43"/>
  <c r="B128" i="43"/>
  <c r="N128" i="43"/>
  <c r="K129" i="43"/>
  <c r="H130" i="43"/>
  <c r="B132" i="43"/>
  <c r="N132" i="43"/>
  <c r="K133" i="43"/>
  <c r="H134" i="43"/>
  <c r="B136" i="43"/>
  <c r="N136" i="43"/>
  <c r="K137" i="43"/>
  <c r="H138" i="43"/>
  <c r="B140" i="43"/>
  <c r="N140" i="43"/>
  <c r="K141" i="43"/>
  <c r="H142" i="43"/>
  <c r="B144" i="43"/>
  <c r="N144" i="43"/>
  <c r="K145" i="43"/>
  <c r="H146" i="43"/>
  <c r="B148" i="43"/>
  <c r="N148" i="43"/>
  <c r="K149" i="43"/>
  <c r="H150" i="43"/>
  <c r="B152" i="43"/>
  <c r="N152" i="43"/>
  <c r="K153" i="43"/>
  <c r="H154" i="43"/>
  <c r="B156" i="43"/>
  <c r="L62" i="43"/>
  <c r="J70" i="43"/>
  <c r="O73" i="43"/>
  <c r="H75" i="43"/>
  <c r="O76" i="43"/>
  <c r="L77" i="43"/>
  <c r="I78" i="43"/>
  <c r="C80" i="43"/>
  <c r="O80" i="43"/>
  <c r="L81" i="43"/>
  <c r="I82" i="43"/>
  <c r="C84" i="43"/>
  <c r="O84" i="43"/>
  <c r="L85" i="43"/>
  <c r="I86" i="43"/>
  <c r="C88" i="43"/>
  <c r="O88" i="43"/>
  <c r="L89" i="43"/>
  <c r="I90" i="43"/>
  <c r="C92" i="43"/>
  <c r="O92" i="43"/>
  <c r="L93" i="43"/>
  <c r="I94" i="43"/>
  <c r="C96" i="43"/>
  <c r="O96" i="43"/>
  <c r="L97" i="43"/>
  <c r="I98" i="43"/>
  <c r="C100" i="43"/>
  <c r="O100" i="43"/>
  <c r="L101" i="43"/>
  <c r="I102" i="43"/>
  <c r="C104" i="43"/>
  <c r="O104" i="43"/>
  <c r="L105" i="43"/>
  <c r="I106" i="43"/>
  <c r="C108" i="43"/>
  <c r="O108" i="43"/>
  <c r="L109" i="43"/>
  <c r="I110" i="43"/>
  <c r="C112" i="43"/>
  <c r="O112" i="43"/>
  <c r="L113" i="43"/>
  <c r="I114" i="43"/>
  <c r="C116" i="43"/>
  <c r="O116" i="43"/>
  <c r="L117" i="43"/>
  <c r="I118" i="43"/>
  <c r="C120" i="43"/>
  <c r="O120" i="43"/>
  <c r="L121" i="43"/>
  <c r="I122" i="43"/>
  <c r="C124" i="43"/>
  <c r="O124" i="43"/>
  <c r="L125" i="43"/>
  <c r="I126" i="43"/>
  <c r="C128" i="43"/>
  <c r="O128" i="43"/>
  <c r="L129" i="43"/>
  <c r="I130" i="43"/>
  <c r="C132" i="43"/>
  <c r="O132" i="43"/>
  <c r="L133" i="43"/>
  <c r="I134" i="43"/>
  <c r="C136" i="43"/>
  <c r="O136" i="43"/>
  <c r="L137" i="43"/>
  <c r="I138" i="43"/>
  <c r="C140" i="43"/>
  <c r="O140" i="43"/>
  <c r="L141" i="43"/>
  <c r="I142" i="43"/>
  <c r="C144" i="43"/>
  <c r="O144" i="43"/>
  <c r="L145" i="43"/>
  <c r="I146" i="43"/>
  <c r="C148" i="43"/>
  <c r="O148" i="43"/>
  <c r="L149" i="43"/>
  <c r="I150" i="43"/>
  <c r="C152" i="43"/>
  <c r="O152" i="43"/>
  <c r="L153" i="43"/>
  <c r="I154" i="43"/>
  <c r="I63" i="43"/>
  <c r="K70" i="43"/>
  <c r="G72" i="43"/>
  <c r="A74" i="43"/>
  <c r="I75" i="43"/>
  <c r="A77" i="43"/>
  <c r="M77" i="43"/>
  <c r="J78" i="43"/>
  <c r="G79" i="43"/>
  <c r="D80" i="43"/>
  <c r="A81" i="43"/>
  <c r="M81" i="43"/>
  <c r="J82" i="43"/>
  <c r="G83" i="43"/>
  <c r="D84" i="43"/>
  <c r="A85" i="43"/>
  <c r="M85" i="43"/>
  <c r="J86" i="43"/>
  <c r="G87" i="43"/>
  <c r="D88" i="43"/>
  <c r="A89" i="43"/>
  <c r="M89" i="43"/>
  <c r="J90" i="43"/>
  <c r="G91" i="43"/>
  <c r="D92" i="43"/>
  <c r="A93" i="43"/>
  <c r="M93" i="43"/>
  <c r="J94" i="43"/>
  <c r="G95" i="43"/>
  <c r="D96" i="43"/>
  <c r="A97" i="43"/>
  <c r="M97" i="43"/>
  <c r="J98" i="43"/>
  <c r="G99" i="43"/>
  <c r="D100" i="43"/>
  <c r="A101" i="43"/>
  <c r="M101" i="43"/>
  <c r="J102" i="43"/>
  <c r="G103" i="43"/>
  <c r="D104" i="43"/>
  <c r="A105" i="43"/>
  <c r="M105" i="43"/>
  <c r="J106" i="43"/>
  <c r="G107" i="43"/>
  <c r="D108" i="43"/>
  <c r="A109" i="43"/>
  <c r="M109" i="43"/>
  <c r="J110" i="43"/>
  <c r="G111" i="43"/>
  <c r="D112" i="43"/>
  <c r="A113" i="43"/>
  <c r="M113" i="43"/>
  <c r="J114" i="43"/>
  <c r="G115" i="43"/>
  <c r="D116" i="43"/>
  <c r="A117" i="43"/>
  <c r="M117" i="43"/>
  <c r="J118" i="43"/>
  <c r="G119" i="43"/>
  <c r="D120" i="43"/>
  <c r="A121" i="43"/>
  <c r="M121" i="43"/>
  <c r="J122" i="43"/>
  <c r="G123" i="43"/>
  <c r="D124" i="43"/>
  <c r="A125" i="43"/>
  <c r="M125" i="43"/>
  <c r="J126" i="43"/>
  <c r="G127" i="43"/>
  <c r="D128" i="43"/>
  <c r="A129" i="43"/>
  <c r="M129" i="43"/>
  <c r="J130" i="43"/>
  <c r="G131" i="43"/>
  <c r="D132" i="43"/>
  <c r="A133" i="43"/>
  <c r="M133" i="43"/>
  <c r="J134" i="43"/>
  <c r="G135" i="43"/>
  <c r="D136" i="43"/>
  <c r="A137" i="43"/>
  <c r="M137" i="43"/>
  <c r="J138" i="43"/>
  <c r="G139" i="43"/>
  <c r="D140" i="43"/>
  <c r="A141" i="43"/>
  <c r="M141" i="43"/>
  <c r="J142" i="43"/>
  <c r="G143" i="43"/>
  <c r="D144" i="43"/>
  <c r="A145" i="43"/>
  <c r="M145" i="43"/>
  <c r="J146" i="43"/>
  <c r="G147" i="43"/>
  <c r="L70" i="43"/>
  <c r="J72" i="43"/>
  <c r="D74" i="43"/>
  <c r="J75" i="43"/>
  <c r="B77" i="43"/>
  <c r="N77" i="43"/>
  <c r="K78" i="43"/>
  <c r="H79" i="43"/>
  <c r="B81" i="43"/>
  <c r="N81" i="43"/>
  <c r="K82" i="43"/>
  <c r="H83" i="43"/>
  <c r="B85" i="43"/>
  <c r="N85" i="43"/>
  <c r="K86" i="43"/>
  <c r="H87" i="43"/>
  <c r="B89" i="43"/>
  <c r="N89" i="43"/>
  <c r="K90" i="43"/>
  <c r="H91" i="43"/>
  <c r="B93" i="43"/>
  <c r="N93" i="43"/>
  <c r="K94" i="43"/>
  <c r="H95" i="43"/>
  <c r="B97" i="43"/>
  <c r="N97" i="43"/>
  <c r="K98" i="43"/>
  <c r="H99" i="43"/>
  <c r="B101" i="43"/>
  <c r="N101" i="43"/>
  <c r="K102" i="43"/>
  <c r="H103" i="43"/>
  <c r="B105" i="43"/>
  <c r="N105" i="43"/>
  <c r="K106" i="43"/>
  <c r="H107" i="43"/>
  <c r="B109" i="43"/>
  <c r="N109" i="43"/>
  <c r="K110" i="43"/>
  <c r="H111" i="43"/>
  <c r="B113" i="43"/>
  <c r="N113" i="43"/>
  <c r="K114" i="43"/>
  <c r="H115" i="43"/>
  <c r="B117" i="43"/>
  <c r="N117" i="43"/>
  <c r="K118" i="43"/>
  <c r="H119" i="43"/>
  <c r="B121" i="43"/>
  <c r="N121" i="43"/>
  <c r="K122" i="43"/>
  <c r="H123" i="43"/>
  <c r="B125" i="43"/>
  <c r="N125" i="43"/>
  <c r="K126" i="43"/>
  <c r="H127" i="43"/>
  <c r="B129" i="43"/>
  <c r="N129" i="43"/>
  <c r="K130" i="43"/>
  <c r="H131" i="43"/>
  <c r="B133" i="43"/>
  <c r="N133" i="43"/>
  <c r="K134" i="43"/>
  <c r="H135" i="43"/>
  <c r="B137" i="43"/>
  <c r="N137" i="43"/>
  <c r="K138" i="43"/>
  <c r="H139" i="43"/>
  <c r="B141" i="43"/>
  <c r="N141" i="43"/>
  <c r="K142" i="43"/>
  <c r="H143" i="43"/>
  <c r="B145" i="43"/>
  <c r="C65" i="43"/>
  <c r="M70" i="43"/>
  <c r="O72" i="43"/>
  <c r="I74" i="43"/>
  <c r="M75" i="43"/>
  <c r="C77" i="43"/>
  <c r="O77" i="43"/>
  <c r="L78" i="43"/>
  <c r="I79" i="43"/>
  <c r="C81" i="43"/>
  <c r="O81" i="43"/>
  <c r="L82" i="43"/>
  <c r="I83" i="43"/>
  <c r="C85" i="43"/>
  <c r="O85" i="43"/>
  <c r="L86" i="43"/>
  <c r="I87" i="43"/>
  <c r="C89" i="43"/>
  <c r="O89" i="43"/>
  <c r="L90" i="43"/>
  <c r="I91" i="43"/>
  <c r="C93" i="43"/>
  <c r="O93" i="43"/>
  <c r="L94" i="43"/>
  <c r="I95" i="43"/>
  <c r="C97" i="43"/>
  <c r="O97" i="43"/>
  <c r="L98" i="43"/>
  <c r="I99" i="43"/>
  <c r="C101" i="43"/>
  <c r="O101" i="43"/>
  <c r="L102" i="43"/>
  <c r="I103" i="43"/>
  <c r="C105" i="43"/>
  <c r="O105" i="43"/>
  <c r="L106" i="43"/>
  <c r="I107" i="43"/>
  <c r="C109" i="43"/>
  <c r="O109" i="43"/>
  <c r="L110" i="43"/>
  <c r="I111" i="43"/>
  <c r="C113" i="43"/>
  <c r="O113" i="43"/>
  <c r="L114" i="43"/>
  <c r="I115" i="43"/>
  <c r="C117" i="43"/>
  <c r="O117" i="43"/>
  <c r="L118" i="43"/>
  <c r="I119" i="43"/>
  <c r="C121" i="43"/>
  <c r="O121" i="43"/>
  <c r="L122" i="43"/>
  <c r="I123" i="43"/>
  <c r="C125" i="43"/>
  <c r="O125" i="43"/>
  <c r="L126" i="43"/>
  <c r="I127" i="43"/>
  <c r="C129" i="43"/>
  <c r="O129" i="43"/>
  <c r="L130" i="43"/>
  <c r="I131" i="43"/>
  <c r="C133" i="43"/>
  <c r="O133" i="43"/>
  <c r="L134" i="43"/>
  <c r="I135" i="43"/>
  <c r="C137" i="43"/>
  <c r="O137" i="43"/>
  <c r="L138" i="43"/>
  <c r="I139" i="43"/>
  <c r="C141" i="43"/>
  <c r="O141" i="43"/>
  <c r="L142" i="43"/>
  <c r="O65" i="43"/>
  <c r="A71" i="43"/>
  <c r="A73" i="43"/>
  <c r="J74" i="43"/>
  <c r="B76" i="43"/>
  <c r="D77" i="43"/>
  <c r="A78" i="43"/>
  <c r="M78" i="43"/>
  <c r="J79" i="43"/>
  <c r="G80" i="43"/>
  <c r="D81" i="43"/>
  <c r="A82" i="43"/>
  <c r="M82" i="43"/>
  <c r="J83" i="43"/>
  <c r="G84" i="43"/>
  <c r="D85" i="43"/>
  <c r="A86" i="43"/>
  <c r="M86" i="43"/>
  <c r="J87" i="43"/>
  <c r="G88" i="43"/>
  <c r="D89" i="43"/>
  <c r="A90" i="43"/>
  <c r="M90" i="43"/>
  <c r="J91" i="43"/>
  <c r="G92" i="43"/>
  <c r="D93" i="43"/>
  <c r="A94" i="43"/>
  <c r="M94" i="43"/>
  <c r="J95" i="43"/>
  <c r="G96" i="43"/>
  <c r="D97" i="43"/>
  <c r="A98" i="43"/>
  <c r="M98" i="43"/>
  <c r="J99" i="43"/>
  <c r="G100" i="43"/>
  <c r="D101" i="43"/>
  <c r="A102" i="43"/>
  <c r="M102" i="43"/>
  <c r="J103" i="43"/>
  <c r="G104" i="43"/>
  <c r="D105" i="43"/>
  <c r="A106" i="43"/>
  <c r="M106" i="43"/>
  <c r="J107" i="43"/>
  <c r="G108" i="43"/>
  <c r="D109" i="43"/>
  <c r="A110" i="43"/>
  <c r="M110" i="43"/>
  <c r="J111" i="43"/>
  <c r="G112" i="43"/>
  <c r="D113" i="43"/>
  <c r="A114" i="43"/>
  <c r="M114" i="43"/>
  <c r="J115" i="43"/>
  <c r="G116" i="43"/>
  <c r="D117" i="43"/>
  <c r="A118" i="43"/>
  <c r="M118" i="43"/>
  <c r="J119" i="43"/>
  <c r="G120" i="43"/>
  <c r="D121" i="43"/>
  <c r="A122" i="43"/>
  <c r="M122" i="43"/>
  <c r="J123" i="43"/>
  <c r="G124" i="43"/>
  <c r="D125" i="43"/>
  <c r="A126" i="43"/>
  <c r="M126" i="43"/>
  <c r="J127" i="43"/>
  <c r="G128" i="43"/>
  <c r="D129" i="43"/>
  <c r="A130" i="43"/>
  <c r="M130" i="43"/>
  <c r="J131" i="43"/>
  <c r="G132" i="43"/>
  <c r="D133" i="43"/>
  <c r="A134" i="43"/>
  <c r="M134" i="43"/>
  <c r="J135" i="43"/>
  <c r="G136" i="43"/>
  <c r="D137" i="43"/>
  <c r="A138" i="43"/>
  <c r="M138" i="43"/>
  <c r="J139" i="43"/>
  <c r="G140" i="43"/>
  <c r="L66" i="43"/>
  <c r="G71" i="43"/>
  <c r="B73" i="43"/>
  <c r="K74" i="43"/>
  <c r="C76" i="43"/>
  <c r="B78" i="43"/>
  <c r="N78" i="43"/>
  <c r="K79" i="43"/>
  <c r="H80" i="43"/>
  <c r="B82" i="43"/>
  <c r="N82" i="43"/>
  <c r="K83" i="43"/>
  <c r="H84" i="43"/>
  <c r="B86" i="43"/>
  <c r="N86" i="43"/>
  <c r="K87" i="43"/>
  <c r="H88" i="43"/>
  <c r="B90" i="43"/>
  <c r="N90" i="43"/>
  <c r="K91" i="43"/>
  <c r="H92" i="43"/>
  <c r="B94" i="43"/>
  <c r="N94" i="43"/>
  <c r="K95" i="43"/>
  <c r="H96" i="43"/>
  <c r="B98" i="43"/>
  <c r="N98" i="43"/>
  <c r="K99" i="43"/>
  <c r="H100" i="43"/>
  <c r="B102" i="43"/>
  <c r="N102" i="43"/>
  <c r="K103" i="43"/>
  <c r="H104" i="43"/>
  <c r="B106" i="43"/>
  <c r="N106" i="43"/>
  <c r="K107" i="43"/>
  <c r="H108" i="43"/>
  <c r="B110" i="43"/>
  <c r="N110" i="43"/>
  <c r="K111" i="43"/>
  <c r="H112" i="43"/>
  <c r="B114" i="43"/>
  <c r="N114" i="43"/>
  <c r="K115" i="43"/>
  <c r="H116" i="43"/>
  <c r="B118" i="43"/>
  <c r="N118" i="43"/>
  <c r="K119" i="43"/>
  <c r="H120" i="43"/>
  <c r="B122" i="43"/>
  <c r="N122" i="43"/>
  <c r="K123" i="43"/>
  <c r="H124" i="43"/>
  <c r="B126" i="43"/>
  <c r="N126" i="43"/>
  <c r="K127" i="43"/>
  <c r="H128" i="43"/>
  <c r="I67" i="43"/>
  <c r="H71" i="43"/>
  <c r="C73" i="43"/>
  <c r="L74" i="43"/>
  <c r="D76" i="43"/>
  <c r="C78" i="43"/>
  <c r="O78" i="43"/>
  <c r="L79" i="43"/>
  <c r="I80" i="43"/>
  <c r="C82" i="43"/>
  <c r="O82" i="43"/>
  <c r="L83" i="43"/>
  <c r="I84" i="43"/>
  <c r="C86" i="43"/>
  <c r="O86" i="43"/>
  <c r="L87" i="43"/>
  <c r="I88" i="43"/>
  <c r="C90" i="43"/>
  <c r="O90" i="43"/>
  <c r="L91" i="43"/>
  <c r="I92" i="43"/>
  <c r="C94" i="43"/>
  <c r="O94" i="43"/>
  <c r="L95" i="43"/>
  <c r="I96" i="43"/>
  <c r="C98" i="43"/>
  <c r="O98" i="43"/>
  <c r="L99" i="43"/>
  <c r="I100" i="43"/>
  <c r="C102" i="43"/>
  <c r="O102" i="43"/>
  <c r="L103" i="43"/>
  <c r="I104" i="43"/>
  <c r="C106" i="43"/>
  <c r="O106" i="43"/>
  <c r="L107" i="43"/>
  <c r="I108" i="43"/>
  <c r="C110" i="43"/>
  <c r="O110" i="43"/>
  <c r="L111" i="43"/>
  <c r="I112" i="43"/>
  <c r="C114" i="43"/>
  <c r="O114" i="43"/>
  <c r="L115" i="43"/>
  <c r="I116" i="43"/>
  <c r="C118" i="43"/>
  <c r="O118" i="43"/>
  <c r="L119" i="43"/>
  <c r="I120" i="43"/>
  <c r="C122" i="43"/>
  <c r="O122" i="43"/>
  <c r="L123" i="43"/>
  <c r="I124" i="43"/>
  <c r="C126" i="43"/>
  <c r="O126" i="43"/>
  <c r="L127" i="43"/>
  <c r="I128" i="43"/>
  <c r="C130" i="43"/>
  <c r="O130" i="43"/>
  <c r="L131" i="43"/>
  <c r="I132" i="43"/>
  <c r="C134" i="43"/>
  <c r="O134" i="43"/>
  <c r="L135" i="43"/>
  <c r="I136" i="43"/>
  <c r="C138" i="43"/>
  <c r="O138" i="43"/>
  <c r="L139" i="43"/>
  <c r="I140" i="43"/>
  <c r="C142" i="43"/>
  <c r="O142" i="43"/>
  <c r="L143" i="43"/>
  <c r="B138" i="43"/>
  <c r="K143" i="43"/>
  <c r="B146" i="43"/>
  <c r="D148" i="43"/>
  <c r="M150" i="43"/>
  <c r="I153" i="43"/>
  <c r="N154" i="43"/>
  <c r="D156" i="43"/>
  <c r="C157" i="43"/>
  <c r="O157" i="43"/>
  <c r="L158" i="43"/>
  <c r="I159" i="43"/>
  <c r="C161" i="43"/>
  <c r="O161" i="43"/>
  <c r="L162" i="43"/>
  <c r="I163" i="43"/>
  <c r="C165" i="43"/>
  <c r="O165" i="43"/>
  <c r="L166" i="43"/>
  <c r="I167" i="43"/>
  <c r="C169" i="43"/>
  <c r="O169" i="43"/>
  <c r="L170" i="43"/>
  <c r="I171" i="43"/>
  <c r="C173" i="43"/>
  <c r="O173" i="43"/>
  <c r="L174" i="43"/>
  <c r="I175" i="43"/>
  <c r="C177" i="43"/>
  <c r="O177" i="43"/>
  <c r="L178" i="43"/>
  <c r="I179" i="43"/>
  <c r="C181" i="43"/>
  <c r="O181" i="43"/>
  <c r="L182" i="43"/>
  <c r="I183" i="43"/>
  <c r="C185" i="43"/>
  <c r="O185" i="43"/>
  <c r="L186" i="43"/>
  <c r="I187" i="43"/>
  <c r="C189" i="43"/>
  <c r="O189" i="43"/>
  <c r="L190" i="43"/>
  <c r="I191" i="43"/>
  <c r="C193" i="43"/>
  <c r="O193" i="43"/>
  <c r="L194" i="43"/>
  <c r="I195" i="43"/>
  <c r="C197" i="43"/>
  <c r="O197" i="43"/>
  <c r="L198" i="43"/>
  <c r="I199" i="43"/>
  <c r="C201" i="43"/>
  <c r="O201" i="43"/>
  <c r="L202" i="43"/>
  <c r="I203" i="43"/>
  <c r="C205" i="43"/>
  <c r="O205" i="43"/>
  <c r="L206" i="43"/>
  <c r="I207" i="43"/>
  <c r="C209" i="43"/>
  <c r="O209" i="43"/>
  <c r="L210" i="43"/>
  <c r="I211" i="43"/>
  <c r="C213" i="43"/>
  <c r="O213" i="43"/>
  <c r="L214" i="43"/>
  <c r="I215" i="43"/>
  <c r="C217" i="43"/>
  <c r="O217" i="43"/>
  <c r="L218" i="43"/>
  <c r="I219" i="43"/>
  <c r="C221" i="43"/>
  <c r="O221" i="43"/>
  <c r="L222" i="43"/>
  <c r="I223" i="43"/>
  <c r="C225" i="43"/>
  <c r="O225" i="43"/>
  <c r="L226" i="43"/>
  <c r="I227" i="43"/>
  <c r="C229" i="43"/>
  <c r="O229" i="43"/>
  <c r="L230" i="43"/>
  <c r="I231" i="43"/>
  <c r="C233" i="43"/>
  <c r="O233" i="43"/>
  <c r="L234" i="43"/>
  <c r="I235" i="43"/>
  <c r="C237" i="43"/>
  <c r="O237" i="43"/>
  <c r="L238" i="43"/>
  <c r="I239" i="43"/>
  <c r="C241" i="43"/>
  <c r="O241" i="43"/>
  <c r="L242" i="43"/>
  <c r="I243" i="43"/>
  <c r="C245" i="43"/>
  <c r="O245" i="43"/>
  <c r="N138" i="43"/>
  <c r="C146" i="43"/>
  <c r="I149" i="43"/>
  <c r="N150" i="43"/>
  <c r="M153" i="43"/>
  <c r="O154" i="43"/>
  <c r="D157" i="43"/>
  <c r="A158" i="43"/>
  <c r="M158" i="43"/>
  <c r="J159" i="43"/>
  <c r="G160" i="43"/>
  <c r="D161" i="43"/>
  <c r="A162" i="43"/>
  <c r="M162" i="43"/>
  <c r="J163" i="43"/>
  <c r="G164" i="43"/>
  <c r="D165" i="43"/>
  <c r="A166" i="43"/>
  <c r="M166" i="43"/>
  <c r="J167" i="43"/>
  <c r="G168" i="43"/>
  <c r="D169" i="43"/>
  <c r="A170" i="43"/>
  <c r="M170" i="43"/>
  <c r="J171" i="43"/>
  <c r="G172" i="43"/>
  <c r="D173" i="43"/>
  <c r="A174" i="43"/>
  <c r="M174" i="43"/>
  <c r="J175" i="43"/>
  <c r="G176" i="43"/>
  <c r="D177" i="43"/>
  <c r="A178" i="43"/>
  <c r="M178" i="43"/>
  <c r="J179" i="43"/>
  <c r="G180" i="43"/>
  <c r="D181" i="43"/>
  <c r="A182" i="43"/>
  <c r="M182" i="43"/>
  <c r="J183" i="43"/>
  <c r="G184" i="43"/>
  <c r="D185" i="43"/>
  <c r="A186" i="43"/>
  <c r="M186" i="43"/>
  <c r="J187" i="43"/>
  <c r="G188" i="43"/>
  <c r="D189" i="43"/>
  <c r="A190" i="43"/>
  <c r="M190" i="43"/>
  <c r="J191" i="43"/>
  <c r="G192" i="43"/>
  <c r="D193" i="43"/>
  <c r="A194" i="43"/>
  <c r="M194" i="43"/>
  <c r="J195" i="43"/>
  <c r="G196" i="43"/>
  <c r="D197" i="43"/>
  <c r="A198" i="43"/>
  <c r="M198" i="43"/>
  <c r="J199" i="43"/>
  <c r="G200" i="43"/>
  <c r="D201" i="43"/>
  <c r="A202" i="43"/>
  <c r="M202" i="43"/>
  <c r="J203" i="43"/>
  <c r="G204" i="43"/>
  <c r="D205" i="43"/>
  <c r="A206" i="43"/>
  <c r="M206" i="43"/>
  <c r="J207" i="43"/>
  <c r="G208" i="43"/>
  <c r="D209" i="43"/>
  <c r="A210" i="43"/>
  <c r="M210" i="43"/>
  <c r="J211" i="43"/>
  <c r="G212" i="43"/>
  <c r="D213" i="43"/>
  <c r="A214" i="43"/>
  <c r="M214" i="43"/>
  <c r="J215" i="43"/>
  <c r="G216" i="43"/>
  <c r="D217" i="43"/>
  <c r="A218" i="43"/>
  <c r="M218" i="43"/>
  <c r="J219" i="43"/>
  <c r="G220" i="43"/>
  <c r="D221" i="43"/>
  <c r="A222" i="43"/>
  <c r="M222" i="43"/>
  <c r="J223" i="43"/>
  <c r="G224" i="43"/>
  <c r="D225" i="43"/>
  <c r="A226" i="43"/>
  <c r="M226" i="43"/>
  <c r="J227" i="43"/>
  <c r="G228" i="43"/>
  <c r="D229" i="43"/>
  <c r="A230" i="43"/>
  <c r="M230" i="43"/>
  <c r="J231" i="43"/>
  <c r="G232" i="43"/>
  <c r="D233" i="43"/>
  <c r="A234" i="43"/>
  <c r="M234" i="43"/>
  <c r="J235" i="43"/>
  <c r="G236" i="43"/>
  <c r="D237" i="43"/>
  <c r="A238" i="43"/>
  <c r="M238" i="43"/>
  <c r="J239" i="43"/>
  <c r="G240" i="43"/>
  <c r="D241" i="43"/>
  <c r="A242" i="43"/>
  <c r="M242" i="43"/>
  <c r="J243" i="43"/>
  <c r="G244" i="43"/>
  <c r="D245" i="43"/>
  <c r="A246" i="43"/>
  <c r="B130" i="43"/>
  <c r="K139" i="43"/>
  <c r="G144" i="43"/>
  <c r="K146" i="43"/>
  <c r="M149" i="43"/>
  <c r="O150" i="43"/>
  <c r="G152" i="43"/>
  <c r="N153" i="43"/>
  <c r="C155" i="43"/>
  <c r="B158" i="43"/>
  <c r="N158" i="43"/>
  <c r="K159" i="43"/>
  <c r="H160" i="43"/>
  <c r="B162" i="43"/>
  <c r="N162" i="43"/>
  <c r="K163" i="43"/>
  <c r="H164" i="43"/>
  <c r="B166" i="43"/>
  <c r="N166" i="43"/>
  <c r="K167" i="43"/>
  <c r="H168" i="43"/>
  <c r="B170" i="43"/>
  <c r="N170" i="43"/>
  <c r="K171" i="43"/>
  <c r="H172" i="43"/>
  <c r="B174" i="43"/>
  <c r="N174" i="43"/>
  <c r="K175" i="43"/>
  <c r="H176" i="43"/>
  <c r="B178" i="43"/>
  <c r="N178" i="43"/>
  <c r="K179" i="43"/>
  <c r="H180" i="43"/>
  <c r="B182" i="43"/>
  <c r="N182" i="43"/>
  <c r="K183" i="43"/>
  <c r="H184" i="43"/>
  <c r="B186" i="43"/>
  <c r="N186" i="43"/>
  <c r="K187" i="43"/>
  <c r="H188" i="43"/>
  <c r="B190" i="43"/>
  <c r="N190" i="43"/>
  <c r="K191" i="43"/>
  <c r="H192" i="43"/>
  <c r="B194" i="43"/>
  <c r="N194" i="43"/>
  <c r="K195" i="43"/>
  <c r="H196" i="43"/>
  <c r="B198" i="43"/>
  <c r="N198" i="43"/>
  <c r="K199" i="43"/>
  <c r="H200" i="43"/>
  <c r="B202" i="43"/>
  <c r="N202" i="43"/>
  <c r="K203" i="43"/>
  <c r="H204" i="43"/>
  <c r="B206" i="43"/>
  <c r="N206" i="43"/>
  <c r="K207" i="43"/>
  <c r="H208" i="43"/>
  <c r="B210" i="43"/>
  <c r="N210" i="43"/>
  <c r="K211" i="43"/>
  <c r="H212" i="43"/>
  <c r="B214" i="43"/>
  <c r="N214" i="43"/>
  <c r="K215" i="43"/>
  <c r="H216" i="43"/>
  <c r="B218" i="43"/>
  <c r="N218" i="43"/>
  <c r="K219" i="43"/>
  <c r="H220" i="43"/>
  <c r="B222" i="43"/>
  <c r="N222" i="43"/>
  <c r="K223" i="43"/>
  <c r="H224" i="43"/>
  <c r="B226" i="43"/>
  <c r="N226" i="43"/>
  <c r="K227" i="43"/>
  <c r="H228" i="43"/>
  <c r="B230" i="43"/>
  <c r="N230" i="43"/>
  <c r="K231" i="43"/>
  <c r="H232" i="43"/>
  <c r="B234" i="43"/>
  <c r="N234" i="43"/>
  <c r="K235" i="43"/>
  <c r="H236" i="43"/>
  <c r="N130" i="43"/>
  <c r="H140" i="43"/>
  <c r="H144" i="43"/>
  <c r="L146" i="43"/>
  <c r="G148" i="43"/>
  <c r="N149" i="43"/>
  <c r="C151" i="43"/>
  <c r="H152" i="43"/>
  <c r="O153" i="43"/>
  <c r="G156" i="43"/>
  <c r="C158" i="43"/>
  <c r="O158" i="43"/>
  <c r="L159" i="43"/>
  <c r="I160" i="43"/>
  <c r="C162" i="43"/>
  <c r="O162" i="43"/>
  <c r="L163" i="43"/>
  <c r="I164" i="43"/>
  <c r="C166" i="43"/>
  <c r="O166" i="43"/>
  <c r="L167" i="43"/>
  <c r="I168" i="43"/>
  <c r="C170" i="43"/>
  <c r="O170" i="43"/>
  <c r="L171" i="43"/>
  <c r="I172" i="43"/>
  <c r="C174" i="43"/>
  <c r="O174" i="43"/>
  <c r="L175" i="43"/>
  <c r="I176" i="43"/>
  <c r="C178" i="43"/>
  <c r="O178" i="43"/>
  <c r="L179" i="43"/>
  <c r="I180" i="43"/>
  <c r="C182" i="43"/>
  <c r="O182" i="43"/>
  <c r="L183" i="43"/>
  <c r="I184" i="43"/>
  <c r="C186" i="43"/>
  <c r="O186" i="43"/>
  <c r="L187" i="43"/>
  <c r="I188" i="43"/>
  <c r="C190" i="43"/>
  <c r="O190" i="43"/>
  <c r="L191" i="43"/>
  <c r="I192" i="43"/>
  <c r="C194" i="43"/>
  <c r="O194" i="43"/>
  <c r="L195" i="43"/>
  <c r="I196" i="43"/>
  <c r="C198" i="43"/>
  <c r="O198" i="43"/>
  <c r="L199" i="43"/>
  <c r="I200" i="43"/>
  <c r="C202" i="43"/>
  <c r="O202" i="43"/>
  <c r="L203" i="43"/>
  <c r="I204" i="43"/>
  <c r="C206" i="43"/>
  <c r="O206" i="43"/>
  <c r="L207" i="43"/>
  <c r="I208" i="43"/>
  <c r="C210" i="43"/>
  <c r="O210" i="43"/>
  <c r="L211" i="43"/>
  <c r="I212" i="43"/>
  <c r="C214" i="43"/>
  <c r="O214" i="43"/>
  <c r="L215" i="43"/>
  <c r="I216" i="43"/>
  <c r="C218" i="43"/>
  <c r="O218" i="43"/>
  <c r="L219" i="43"/>
  <c r="I220" i="43"/>
  <c r="C222" i="43"/>
  <c r="O222" i="43"/>
  <c r="L223" i="43"/>
  <c r="I224" i="43"/>
  <c r="C226" i="43"/>
  <c r="O226" i="43"/>
  <c r="L227" i="43"/>
  <c r="I228" i="43"/>
  <c r="C230" i="43"/>
  <c r="O230" i="43"/>
  <c r="L231" i="43"/>
  <c r="I232" i="43"/>
  <c r="C234" i="43"/>
  <c r="O234" i="43"/>
  <c r="L235" i="43"/>
  <c r="I236" i="43"/>
  <c r="C238" i="43"/>
  <c r="O238" i="43"/>
  <c r="L239" i="43"/>
  <c r="I240" i="43"/>
  <c r="C242" i="43"/>
  <c r="O242" i="43"/>
  <c r="L243" i="43"/>
  <c r="I244" i="43"/>
  <c r="C246" i="43"/>
  <c r="K131" i="43"/>
  <c r="D141" i="43"/>
  <c r="I144" i="43"/>
  <c r="M146" i="43"/>
  <c r="H148" i="43"/>
  <c r="O149" i="43"/>
  <c r="G151" i="43"/>
  <c r="I152" i="43"/>
  <c r="A154" i="43"/>
  <c r="G155" i="43"/>
  <c r="H156" i="43"/>
  <c r="G157" i="43"/>
  <c r="D158" i="43"/>
  <c r="A159" i="43"/>
  <c r="M159" i="43"/>
  <c r="J160" i="43"/>
  <c r="G161" i="43"/>
  <c r="D162" i="43"/>
  <c r="A163" i="43"/>
  <c r="M163" i="43"/>
  <c r="J164" i="43"/>
  <c r="G165" i="43"/>
  <c r="D166" i="43"/>
  <c r="A167" i="43"/>
  <c r="M167" i="43"/>
  <c r="J168" i="43"/>
  <c r="G169" i="43"/>
  <c r="D170" i="43"/>
  <c r="A171" i="43"/>
  <c r="M171" i="43"/>
  <c r="J172" i="43"/>
  <c r="G173" i="43"/>
  <c r="D174" i="43"/>
  <c r="A175" i="43"/>
  <c r="M175" i="43"/>
  <c r="J176" i="43"/>
  <c r="G177" i="43"/>
  <c r="D178" i="43"/>
  <c r="A179" i="43"/>
  <c r="M179" i="43"/>
  <c r="J180" i="43"/>
  <c r="G181" i="43"/>
  <c r="D182" i="43"/>
  <c r="A183" i="43"/>
  <c r="M183" i="43"/>
  <c r="J184" i="43"/>
  <c r="G185" i="43"/>
  <c r="D186" i="43"/>
  <c r="A187" i="43"/>
  <c r="M187" i="43"/>
  <c r="J188" i="43"/>
  <c r="G189" i="43"/>
  <c r="D190" i="43"/>
  <c r="A191" i="43"/>
  <c r="M191" i="43"/>
  <c r="J192" i="43"/>
  <c r="G193" i="43"/>
  <c r="D194" i="43"/>
  <c r="A195" i="43"/>
  <c r="M195" i="43"/>
  <c r="J196" i="43"/>
  <c r="G197" i="43"/>
  <c r="D198" i="43"/>
  <c r="A199" i="43"/>
  <c r="M199" i="43"/>
  <c r="J200" i="43"/>
  <c r="G201" i="43"/>
  <c r="D202" i="43"/>
  <c r="A203" i="43"/>
  <c r="M203" i="43"/>
  <c r="J204" i="43"/>
  <c r="G205" i="43"/>
  <c r="D206" i="43"/>
  <c r="A207" i="43"/>
  <c r="M207" i="43"/>
  <c r="J208" i="43"/>
  <c r="G209" i="43"/>
  <c r="D210" i="43"/>
  <c r="A211" i="43"/>
  <c r="M211" i="43"/>
  <c r="J212" i="43"/>
  <c r="G213" i="43"/>
  <c r="D214" i="43"/>
  <c r="A215" i="43"/>
  <c r="M215" i="43"/>
  <c r="J216" i="43"/>
  <c r="G217" i="43"/>
  <c r="D218" i="43"/>
  <c r="A219" i="43"/>
  <c r="M219" i="43"/>
  <c r="J220" i="43"/>
  <c r="G221" i="43"/>
  <c r="D222" i="43"/>
  <c r="A223" i="43"/>
  <c r="M223" i="43"/>
  <c r="J224" i="43"/>
  <c r="G225" i="43"/>
  <c r="D226" i="43"/>
  <c r="A227" i="43"/>
  <c r="M227" i="43"/>
  <c r="J228" i="43"/>
  <c r="G229" i="43"/>
  <c r="D230" i="43"/>
  <c r="A231" i="43"/>
  <c r="M231" i="43"/>
  <c r="J232" i="43"/>
  <c r="G233" i="43"/>
  <c r="D234" i="43"/>
  <c r="A235" i="43"/>
  <c r="M235" i="43"/>
  <c r="J236" i="43"/>
  <c r="G237" i="43"/>
  <c r="D238" i="43"/>
  <c r="A239" i="43"/>
  <c r="M239" i="43"/>
  <c r="J240" i="43"/>
  <c r="G241" i="43"/>
  <c r="D242" i="43"/>
  <c r="A243" i="43"/>
  <c r="M243" i="43"/>
  <c r="J244" i="43"/>
  <c r="G245" i="43"/>
  <c r="D246" i="43"/>
  <c r="H132" i="43"/>
  <c r="C145" i="43"/>
  <c r="N146" i="43"/>
  <c r="I148" i="43"/>
  <c r="A150" i="43"/>
  <c r="H151" i="43"/>
  <c r="L152" i="43"/>
  <c r="B154" i="43"/>
  <c r="H155" i="43"/>
  <c r="I156" i="43"/>
  <c r="H157" i="43"/>
  <c r="B159" i="43"/>
  <c r="N159" i="43"/>
  <c r="K160" i="43"/>
  <c r="H161" i="43"/>
  <c r="B163" i="43"/>
  <c r="N163" i="43"/>
  <c r="K164" i="43"/>
  <c r="H165" i="43"/>
  <c r="B167" i="43"/>
  <c r="N167" i="43"/>
  <c r="K168" i="43"/>
  <c r="H169" i="43"/>
  <c r="B171" i="43"/>
  <c r="N171" i="43"/>
  <c r="K172" i="43"/>
  <c r="H173" i="43"/>
  <c r="B175" i="43"/>
  <c r="N175" i="43"/>
  <c r="K176" i="43"/>
  <c r="H177" i="43"/>
  <c r="B179" i="43"/>
  <c r="N179" i="43"/>
  <c r="K180" i="43"/>
  <c r="H181" i="43"/>
  <c r="B183" i="43"/>
  <c r="N183" i="43"/>
  <c r="K184" i="43"/>
  <c r="H185" i="43"/>
  <c r="B187" i="43"/>
  <c r="N187" i="43"/>
  <c r="K188" i="43"/>
  <c r="H189" i="43"/>
  <c r="B191" i="43"/>
  <c r="N191" i="43"/>
  <c r="K192" i="43"/>
  <c r="H193" i="43"/>
  <c r="B195" i="43"/>
  <c r="N195" i="43"/>
  <c r="K196" i="43"/>
  <c r="H197" i="43"/>
  <c r="B199" i="43"/>
  <c r="N199" i="43"/>
  <c r="K200" i="43"/>
  <c r="H201" i="43"/>
  <c r="B203" i="43"/>
  <c r="N203" i="43"/>
  <c r="K204" i="43"/>
  <c r="H205" i="43"/>
  <c r="B207" i="43"/>
  <c r="N207" i="43"/>
  <c r="K208" i="43"/>
  <c r="H209" i="43"/>
  <c r="B211" i="43"/>
  <c r="N211" i="43"/>
  <c r="K212" i="43"/>
  <c r="H213" i="43"/>
  <c r="B215" i="43"/>
  <c r="N215" i="43"/>
  <c r="K216" i="43"/>
  <c r="H217" i="43"/>
  <c r="B219" i="43"/>
  <c r="N219" i="43"/>
  <c r="K220" i="43"/>
  <c r="H221" i="43"/>
  <c r="B223" i="43"/>
  <c r="N223" i="43"/>
  <c r="K224" i="43"/>
  <c r="H225" i="43"/>
  <c r="B227" i="43"/>
  <c r="N227" i="43"/>
  <c r="K228" i="43"/>
  <c r="H229" i="43"/>
  <c r="B231" i="43"/>
  <c r="N231" i="43"/>
  <c r="K232" i="43"/>
  <c r="H233" i="43"/>
  <c r="B235" i="43"/>
  <c r="N235" i="43"/>
  <c r="K236" i="43"/>
  <c r="H237" i="43"/>
  <c r="B239" i="43"/>
  <c r="N239" i="43"/>
  <c r="K240" i="43"/>
  <c r="H241" i="43"/>
  <c r="B243" i="43"/>
  <c r="N243" i="43"/>
  <c r="K244" i="43"/>
  <c r="H245" i="43"/>
  <c r="A142" i="43"/>
  <c r="D145" i="43"/>
  <c r="O146" i="43"/>
  <c r="L148" i="43"/>
  <c r="B150" i="43"/>
  <c r="I151" i="43"/>
  <c r="A153" i="43"/>
  <c r="C154" i="43"/>
  <c r="I155" i="43"/>
  <c r="K156" i="43"/>
  <c r="I157" i="43"/>
  <c r="C159" i="43"/>
  <c r="O159" i="43"/>
  <c r="L160" i="43"/>
  <c r="I161" i="43"/>
  <c r="C163" i="43"/>
  <c r="O163" i="43"/>
  <c r="L164" i="43"/>
  <c r="I165" i="43"/>
  <c r="C167" i="43"/>
  <c r="O167" i="43"/>
  <c r="L168" i="43"/>
  <c r="I169" i="43"/>
  <c r="C171" i="43"/>
  <c r="O171" i="43"/>
  <c r="L172" i="43"/>
  <c r="I173" i="43"/>
  <c r="C175" i="43"/>
  <c r="O175" i="43"/>
  <c r="L176" i="43"/>
  <c r="I177" i="43"/>
  <c r="C179" i="43"/>
  <c r="O179" i="43"/>
  <c r="L180" i="43"/>
  <c r="I181" i="43"/>
  <c r="C183" i="43"/>
  <c r="O183" i="43"/>
  <c r="L184" i="43"/>
  <c r="I185" i="43"/>
  <c r="C187" i="43"/>
  <c r="O187" i="43"/>
  <c r="L188" i="43"/>
  <c r="I189" i="43"/>
  <c r="C191" i="43"/>
  <c r="O191" i="43"/>
  <c r="L192" i="43"/>
  <c r="I193" i="43"/>
  <c r="C195" i="43"/>
  <c r="O195" i="43"/>
  <c r="L196" i="43"/>
  <c r="I197" i="43"/>
  <c r="C199" i="43"/>
  <c r="O199" i="43"/>
  <c r="L200" i="43"/>
  <c r="I201" i="43"/>
  <c r="C203" i="43"/>
  <c r="O203" i="43"/>
  <c r="L204" i="43"/>
  <c r="I205" i="43"/>
  <c r="C207" i="43"/>
  <c r="O207" i="43"/>
  <c r="L208" i="43"/>
  <c r="I209" i="43"/>
  <c r="C211" i="43"/>
  <c r="O211" i="43"/>
  <c r="L212" i="43"/>
  <c r="I213" i="43"/>
  <c r="C215" i="43"/>
  <c r="O215" i="43"/>
  <c r="L216" i="43"/>
  <c r="I217" i="43"/>
  <c r="C219" i="43"/>
  <c r="O219" i="43"/>
  <c r="L220" i="43"/>
  <c r="I221" i="43"/>
  <c r="C223" i="43"/>
  <c r="O223" i="43"/>
  <c r="L224" i="43"/>
  <c r="I225" i="43"/>
  <c r="C227" i="43"/>
  <c r="O227" i="43"/>
  <c r="L228" i="43"/>
  <c r="I229" i="43"/>
  <c r="C231" i="43"/>
  <c r="O231" i="43"/>
  <c r="L232" i="43"/>
  <c r="I233" i="43"/>
  <c r="C235" i="43"/>
  <c r="O235" i="43"/>
  <c r="L236" i="43"/>
  <c r="B134" i="43"/>
  <c r="B142" i="43"/>
  <c r="H147" i="43"/>
  <c r="A149" i="43"/>
  <c r="C150" i="43"/>
  <c r="J151" i="43"/>
  <c r="B153" i="43"/>
  <c r="J155" i="43"/>
  <c r="L156" i="43"/>
  <c r="J157" i="43"/>
  <c r="G158" i="43"/>
  <c r="D159" i="43"/>
  <c r="A160" i="43"/>
  <c r="M160" i="43"/>
  <c r="J161" i="43"/>
  <c r="G162" i="43"/>
  <c r="D163" i="43"/>
  <c r="A164" i="43"/>
  <c r="M164" i="43"/>
  <c r="J165" i="43"/>
  <c r="G166" i="43"/>
  <c r="D167" i="43"/>
  <c r="A168" i="43"/>
  <c r="M168" i="43"/>
  <c r="J169" i="43"/>
  <c r="G170" i="43"/>
  <c r="D171" i="43"/>
  <c r="A172" i="43"/>
  <c r="M172" i="43"/>
  <c r="J173" i="43"/>
  <c r="G174" i="43"/>
  <c r="D175" i="43"/>
  <c r="A176" i="43"/>
  <c r="M176" i="43"/>
  <c r="J177" i="43"/>
  <c r="G178" i="43"/>
  <c r="D179" i="43"/>
  <c r="A180" i="43"/>
  <c r="M180" i="43"/>
  <c r="J181" i="43"/>
  <c r="G182" i="43"/>
  <c r="D183" i="43"/>
  <c r="A184" i="43"/>
  <c r="M184" i="43"/>
  <c r="J185" i="43"/>
  <c r="G186" i="43"/>
  <c r="D187" i="43"/>
  <c r="A188" i="43"/>
  <c r="M188" i="43"/>
  <c r="J189" i="43"/>
  <c r="G190" i="43"/>
  <c r="D191" i="43"/>
  <c r="A192" i="43"/>
  <c r="M192" i="43"/>
  <c r="J193" i="43"/>
  <c r="G194" i="43"/>
  <c r="D195" i="43"/>
  <c r="A196" i="43"/>
  <c r="M196" i="43"/>
  <c r="J197" i="43"/>
  <c r="G198" i="43"/>
  <c r="D199" i="43"/>
  <c r="A200" i="43"/>
  <c r="M200" i="43"/>
  <c r="J201" i="43"/>
  <c r="G202" i="43"/>
  <c r="D203" i="43"/>
  <c r="A204" i="43"/>
  <c r="M204" i="43"/>
  <c r="J205" i="43"/>
  <c r="G206" i="43"/>
  <c r="D207" i="43"/>
  <c r="A208" i="43"/>
  <c r="M208" i="43"/>
  <c r="J209" i="43"/>
  <c r="G210" i="43"/>
  <c r="D211" i="43"/>
  <c r="A212" i="43"/>
  <c r="M212" i="43"/>
  <c r="J213" i="43"/>
  <c r="G214" i="43"/>
  <c r="D215" i="43"/>
  <c r="A216" i="43"/>
  <c r="M216" i="43"/>
  <c r="J217" i="43"/>
  <c r="G218" i="43"/>
  <c r="D219" i="43"/>
  <c r="A220" i="43"/>
  <c r="M220" i="43"/>
  <c r="J221" i="43"/>
  <c r="G222" i="43"/>
  <c r="D223" i="43"/>
  <c r="A224" i="43"/>
  <c r="M224" i="43"/>
  <c r="J225" i="43"/>
  <c r="G226" i="43"/>
  <c r="D227" i="43"/>
  <c r="A228" i="43"/>
  <c r="M228" i="43"/>
  <c r="J229" i="43"/>
  <c r="G230" i="43"/>
  <c r="D231" i="43"/>
  <c r="A232" i="43"/>
  <c r="M232" i="43"/>
  <c r="J233" i="43"/>
  <c r="G234" i="43"/>
  <c r="D235" i="43"/>
  <c r="A236" i="43"/>
  <c r="N134" i="43"/>
  <c r="M142" i="43"/>
  <c r="I147" i="43"/>
  <c r="B149" i="43"/>
  <c r="K151" i="43"/>
  <c r="C153" i="43"/>
  <c r="J154" i="43"/>
  <c r="K155" i="43"/>
  <c r="N156" i="43"/>
  <c r="K157" i="43"/>
  <c r="H158" i="43"/>
  <c r="B160" i="43"/>
  <c r="N160" i="43"/>
  <c r="K161" i="43"/>
  <c r="H162" i="43"/>
  <c r="B164" i="43"/>
  <c r="N164" i="43"/>
  <c r="K165" i="43"/>
  <c r="H166" i="43"/>
  <c r="B168" i="43"/>
  <c r="N168" i="43"/>
  <c r="K169" i="43"/>
  <c r="H170" i="43"/>
  <c r="B172" i="43"/>
  <c r="N172" i="43"/>
  <c r="K173" i="43"/>
  <c r="H174" i="43"/>
  <c r="B176" i="43"/>
  <c r="N176" i="43"/>
  <c r="K177" i="43"/>
  <c r="H178" i="43"/>
  <c r="B180" i="43"/>
  <c r="N180" i="43"/>
  <c r="K181" i="43"/>
  <c r="H182" i="43"/>
  <c r="B184" i="43"/>
  <c r="N184" i="43"/>
  <c r="K185" i="43"/>
  <c r="H186" i="43"/>
  <c r="B188" i="43"/>
  <c r="N188" i="43"/>
  <c r="K189" i="43"/>
  <c r="H190" i="43"/>
  <c r="B192" i="43"/>
  <c r="N192" i="43"/>
  <c r="K193" i="43"/>
  <c r="H194" i="43"/>
  <c r="B196" i="43"/>
  <c r="N196" i="43"/>
  <c r="K197" i="43"/>
  <c r="H198" i="43"/>
  <c r="B200" i="43"/>
  <c r="N200" i="43"/>
  <c r="K201" i="43"/>
  <c r="H202" i="43"/>
  <c r="B204" i="43"/>
  <c r="N204" i="43"/>
  <c r="K205" i="43"/>
  <c r="H206" i="43"/>
  <c r="B208" i="43"/>
  <c r="N208" i="43"/>
  <c r="K209" i="43"/>
  <c r="H210" i="43"/>
  <c r="B212" i="43"/>
  <c r="N212" i="43"/>
  <c r="K213" i="43"/>
  <c r="H214" i="43"/>
  <c r="B216" i="43"/>
  <c r="N216" i="43"/>
  <c r="K217" i="43"/>
  <c r="H218" i="43"/>
  <c r="B220" i="43"/>
  <c r="N220" i="43"/>
  <c r="K221" i="43"/>
  <c r="H222" i="43"/>
  <c r="B224" i="43"/>
  <c r="N224" i="43"/>
  <c r="K225" i="43"/>
  <c r="H226" i="43"/>
  <c r="B228" i="43"/>
  <c r="N228" i="43"/>
  <c r="K229" i="43"/>
  <c r="H230" i="43"/>
  <c r="K135" i="43"/>
  <c r="N142" i="43"/>
  <c r="N145" i="43"/>
  <c r="J147" i="43"/>
  <c r="C149" i="43"/>
  <c r="J150" i="43"/>
  <c r="L151" i="43"/>
  <c r="D153" i="43"/>
  <c r="K154" i="43"/>
  <c r="L155" i="43"/>
  <c r="O156" i="43"/>
  <c r="L157" i="43"/>
  <c r="I158" i="43"/>
  <c r="C160" i="43"/>
  <c r="O160" i="43"/>
  <c r="L161" i="43"/>
  <c r="I162" i="43"/>
  <c r="C164" i="43"/>
  <c r="O164" i="43"/>
  <c r="L165" i="43"/>
  <c r="I166" i="43"/>
  <c r="C168" i="43"/>
  <c r="O168" i="43"/>
  <c r="L169" i="43"/>
  <c r="I170" i="43"/>
  <c r="C172" i="43"/>
  <c r="O172" i="43"/>
  <c r="L173" i="43"/>
  <c r="I174" i="43"/>
  <c r="C176" i="43"/>
  <c r="O176" i="43"/>
  <c r="L177" i="43"/>
  <c r="I178" i="43"/>
  <c r="C180" i="43"/>
  <c r="O180" i="43"/>
  <c r="L181" i="43"/>
  <c r="I182" i="43"/>
  <c r="C184" i="43"/>
  <c r="O184" i="43"/>
  <c r="L185" i="43"/>
  <c r="I186" i="43"/>
  <c r="C188" i="43"/>
  <c r="O188" i="43"/>
  <c r="L189" i="43"/>
  <c r="I190" i="43"/>
  <c r="C192" i="43"/>
  <c r="O192" i="43"/>
  <c r="L193" i="43"/>
  <c r="I194" i="43"/>
  <c r="C196" i="43"/>
  <c r="O196" i="43"/>
  <c r="L197" i="43"/>
  <c r="I198" i="43"/>
  <c r="C200" i="43"/>
  <c r="O200" i="43"/>
  <c r="L201" i="43"/>
  <c r="I202" i="43"/>
  <c r="C204" i="43"/>
  <c r="O204" i="43"/>
  <c r="L205" i="43"/>
  <c r="I206" i="43"/>
  <c r="C208" i="43"/>
  <c r="O208" i="43"/>
  <c r="L209" i="43"/>
  <c r="I210" i="43"/>
  <c r="C212" i="43"/>
  <c r="O212" i="43"/>
  <c r="L213" i="43"/>
  <c r="I214" i="43"/>
  <c r="C216" i="43"/>
  <c r="O216" i="43"/>
  <c r="L217" i="43"/>
  <c r="I218" i="43"/>
  <c r="C220" i="43"/>
  <c r="O220" i="43"/>
  <c r="L221" i="43"/>
  <c r="I222" i="43"/>
  <c r="C224" i="43"/>
  <c r="O224" i="43"/>
  <c r="L225" i="43"/>
  <c r="I226" i="43"/>
  <c r="C228" i="43"/>
  <c r="O228" i="43"/>
  <c r="H136" i="43"/>
  <c r="I143" i="43"/>
  <c r="O145" i="43"/>
  <c r="K147" i="43"/>
  <c r="D149" i="43"/>
  <c r="K150" i="43"/>
  <c r="O151" i="43"/>
  <c r="L154" i="43"/>
  <c r="O155" i="43"/>
  <c r="A157" i="43"/>
  <c r="M157" i="43"/>
  <c r="J158" i="43"/>
  <c r="G159" i="43"/>
  <c r="D160" i="43"/>
  <c r="A161" i="43"/>
  <c r="M161" i="43"/>
  <c r="J162" i="43"/>
  <c r="G163" i="43"/>
  <c r="D164" i="43"/>
  <c r="A165" i="43"/>
  <c r="M165" i="43"/>
  <c r="J166" i="43"/>
  <c r="G167" i="43"/>
  <c r="D168" i="43"/>
  <c r="A169" i="43"/>
  <c r="M169" i="43"/>
  <c r="J170" i="43"/>
  <c r="G171" i="43"/>
  <c r="D172" i="43"/>
  <c r="A173" i="43"/>
  <c r="M173" i="43"/>
  <c r="J174" i="43"/>
  <c r="G175" i="43"/>
  <c r="D176" i="43"/>
  <c r="A177" i="43"/>
  <c r="M177" i="43"/>
  <c r="J178" i="43"/>
  <c r="G179" i="43"/>
  <c r="D180" i="43"/>
  <c r="A181" i="43"/>
  <c r="M181" i="43"/>
  <c r="J182" i="43"/>
  <c r="G183" i="43"/>
  <c r="D184" i="43"/>
  <c r="A185" i="43"/>
  <c r="M185" i="43"/>
  <c r="J186" i="43"/>
  <c r="G187" i="43"/>
  <c r="D188" i="43"/>
  <c r="A189" i="43"/>
  <c r="M189" i="43"/>
  <c r="J190" i="43"/>
  <c r="G191" i="43"/>
  <c r="D192" i="43"/>
  <c r="A193" i="43"/>
  <c r="M193" i="43"/>
  <c r="J194" i="43"/>
  <c r="G195" i="43"/>
  <c r="D196" i="43"/>
  <c r="A197" i="43"/>
  <c r="M197" i="43"/>
  <c r="J198" i="43"/>
  <c r="G199" i="43"/>
  <c r="D200" i="43"/>
  <c r="A201" i="43"/>
  <c r="M201" i="43"/>
  <c r="J202" i="43"/>
  <c r="G203" i="43"/>
  <c r="D204" i="43"/>
  <c r="A205" i="43"/>
  <c r="M205" i="43"/>
  <c r="J206" i="43"/>
  <c r="G207" i="43"/>
  <c r="D208" i="43"/>
  <c r="A209" i="43"/>
  <c r="M209" i="43"/>
  <c r="J210" i="43"/>
  <c r="G211" i="43"/>
  <c r="D212" i="43"/>
  <c r="A213" i="43"/>
  <c r="M213" i="43"/>
  <c r="J214" i="43"/>
  <c r="G215" i="43"/>
  <c r="D216" i="43"/>
  <c r="J143" i="43"/>
  <c r="A146" i="43"/>
  <c r="L147" i="43"/>
  <c r="L150" i="43"/>
  <c r="D152" i="43"/>
  <c r="M154" i="43"/>
  <c r="C156" i="43"/>
  <c r="B157" i="43"/>
  <c r="N157" i="43"/>
  <c r="K158" i="43"/>
  <c r="H159" i="43"/>
  <c r="B161" i="43"/>
  <c r="N161" i="43"/>
  <c r="K162" i="43"/>
  <c r="H163" i="43"/>
  <c r="B165" i="43"/>
  <c r="N165" i="43"/>
  <c r="K166" i="43"/>
  <c r="H167" i="43"/>
  <c r="B169" i="43"/>
  <c r="N169" i="43"/>
  <c r="K170" i="43"/>
  <c r="H171" i="43"/>
  <c r="B173" i="43"/>
  <c r="N173" i="43"/>
  <c r="K174" i="43"/>
  <c r="H175" i="43"/>
  <c r="B177" i="43"/>
  <c r="N177" i="43"/>
  <c r="K178" i="43"/>
  <c r="H179" i="43"/>
  <c r="B181" i="43"/>
  <c r="N181" i="43"/>
  <c r="K182" i="43"/>
  <c r="H183" i="43"/>
  <c r="B185" i="43"/>
  <c r="N185" i="43"/>
  <c r="K186" i="43"/>
  <c r="H187" i="43"/>
  <c r="B189" i="43"/>
  <c r="N189" i="43"/>
  <c r="K190" i="43"/>
  <c r="H191" i="43"/>
  <c r="B193" i="43"/>
  <c r="N193" i="43"/>
  <c r="K194" i="43"/>
  <c r="H195" i="43"/>
  <c r="B197" i="43"/>
  <c r="N197" i="43"/>
  <c r="K198" i="43"/>
  <c r="H199" i="43"/>
  <c r="B201" i="43"/>
  <c r="N201" i="43"/>
  <c r="K202" i="43"/>
  <c r="H203" i="43"/>
  <c r="B205" i="43"/>
  <c r="N205" i="43"/>
  <c r="K206" i="43"/>
  <c r="H207" i="43"/>
  <c r="B209" i="43"/>
  <c r="N209" i="43"/>
  <c r="K210" i="43"/>
  <c r="H211" i="43"/>
  <c r="B213" i="43"/>
  <c r="N213" i="43"/>
  <c r="K214" i="43"/>
  <c r="H215" i="43"/>
  <c r="B217" i="43"/>
  <c r="N217" i="43"/>
  <c r="K218" i="43"/>
  <c r="H219" i="43"/>
  <c r="B221" i="43"/>
  <c r="N221" i="43"/>
  <c r="K222" i="43"/>
  <c r="H223" i="43"/>
  <c r="B225" i="43"/>
  <c r="N225" i="43"/>
  <c r="K226" i="43"/>
  <c r="H227" i="43"/>
  <c r="B229" i="43"/>
  <c r="N229" i="43"/>
  <c r="K230" i="43"/>
  <c r="H231" i="43"/>
  <c r="A225" i="43"/>
  <c r="B232" i="43"/>
  <c r="H234" i="43"/>
  <c r="M236" i="43"/>
  <c r="B238" i="43"/>
  <c r="G239" i="43"/>
  <c r="N240" i="43"/>
  <c r="H243" i="43"/>
  <c r="O244" i="43"/>
  <c r="C247" i="43"/>
  <c r="O247" i="43"/>
  <c r="L248" i="43"/>
  <c r="I249" i="43"/>
  <c r="C251" i="43"/>
  <c r="O251" i="43"/>
  <c r="L252" i="43"/>
  <c r="I253" i="43"/>
  <c r="C255" i="43"/>
  <c r="O255" i="43"/>
  <c r="L256" i="43"/>
  <c r="I257" i="43"/>
  <c r="C259" i="43"/>
  <c r="O259" i="43"/>
  <c r="L260" i="43"/>
  <c r="I261" i="43"/>
  <c r="C263" i="43"/>
  <c r="O263" i="43"/>
  <c r="L264" i="43"/>
  <c r="I265" i="43"/>
  <c r="C267" i="43"/>
  <c r="O267" i="43"/>
  <c r="L268" i="43"/>
  <c r="I269" i="43"/>
  <c r="C271" i="43"/>
  <c r="O271" i="43"/>
  <c r="L272" i="43"/>
  <c r="I273" i="43"/>
  <c r="C275" i="43"/>
  <c r="O275" i="43"/>
  <c r="L276" i="43"/>
  <c r="I277" i="43"/>
  <c r="C279" i="43"/>
  <c r="O279" i="43"/>
  <c r="L280" i="43"/>
  <c r="I281" i="43"/>
  <c r="C283" i="43"/>
  <c r="O283" i="43"/>
  <c r="L284" i="43"/>
  <c r="I285" i="43"/>
  <c r="C287" i="43"/>
  <c r="O287" i="43"/>
  <c r="L288" i="43"/>
  <c r="I289" i="43"/>
  <c r="C291" i="43"/>
  <c r="O291" i="43"/>
  <c r="L292" i="43"/>
  <c r="I293" i="43"/>
  <c r="C295" i="43"/>
  <c r="O295" i="43"/>
  <c r="L296" i="43"/>
  <c r="I297" i="43"/>
  <c r="C299" i="43"/>
  <c r="O299" i="43"/>
  <c r="L300" i="43"/>
  <c r="I301" i="43"/>
  <c r="C303" i="43"/>
  <c r="O303" i="43"/>
  <c r="L304" i="43"/>
  <c r="I305" i="43"/>
  <c r="C307" i="43"/>
  <c r="O307" i="43"/>
  <c r="L308" i="43"/>
  <c r="I309" i="43"/>
  <c r="C311" i="43"/>
  <c r="O311" i="43"/>
  <c r="L312" i="43"/>
  <c r="I313" i="43"/>
  <c r="C315" i="43"/>
  <c r="O315" i="43"/>
  <c r="L316" i="43"/>
  <c r="I317" i="43"/>
  <c r="C319" i="43"/>
  <c r="O319" i="43"/>
  <c r="L320" i="43"/>
  <c r="I321" i="43"/>
  <c r="C323" i="43"/>
  <c r="O323" i="43"/>
  <c r="L324" i="43"/>
  <c r="I325" i="43"/>
  <c r="C327" i="43"/>
  <c r="O327" i="43"/>
  <c r="L328" i="43"/>
  <c r="I329" i="43"/>
  <c r="C331" i="43"/>
  <c r="O331" i="43"/>
  <c r="L332" i="43"/>
  <c r="I333" i="43"/>
  <c r="C335" i="43"/>
  <c r="O335" i="43"/>
  <c r="L336" i="43"/>
  <c r="I337" i="43"/>
  <c r="C339" i="43"/>
  <c r="O339" i="43"/>
  <c r="L340" i="43"/>
  <c r="I341" i="43"/>
  <c r="C343" i="43"/>
  <c r="O343" i="43"/>
  <c r="L344" i="43"/>
  <c r="I345" i="43"/>
  <c r="C347" i="43"/>
  <c r="O347" i="43"/>
  <c r="L348" i="43"/>
  <c r="I349" i="43"/>
  <c r="C351" i="43"/>
  <c r="O351" i="43"/>
  <c r="L352" i="43"/>
  <c r="I353" i="43"/>
  <c r="C355" i="43"/>
  <c r="O355" i="43"/>
  <c r="L356" i="43"/>
  <c r="I357" i="43"/>
  <c r="C359" i="43"/>
  <c r="O359" i="43"/>
  <c r="L360" i="43"/>
  <c r="I361" i="43"/>
  <c r="C363" i="43"/>
  <c r="O363" i="43"/>
  <c r="L364" i="43"/>
  <c r="I365" i="43"/>
  <c r="C367" i="43"/>
  <c r="O367" i="43"/>
  <c r="L368" i="43"/>
  <c r="I369" i="43"/>
  <c r="M225" i="43"/>
  <c r="C232" i="43"/>
  <c r="I234" i="43"/>
  <c r="N236" i="43"/>
  <c r="H239" i="43"/>
  <c r="O240" i="43"/>
  <c r="G242" i="43"/>
  <c r="K243" i="43"/>
  <c r="A245" i="43"/>
  <c r="G246" i="43"/>
  <c r="D247" i="43"/>
  <c r="A248" i="43"/>
  <c r="M248" i="43"/>
  <c r="J249" i="43"/>
  <c r="G250" i="43"/>
  <c r="D251" i="43"/>
  <c r="A252" i="43"/>
  <c r="M252" i="43"/>
  <c r="J253" i="43"/>
  <c r="G254" i="43"/>
  <c r="D255" i="43"/>
  <c r="A256" i="43"/>
  <c r="M256" i="43"/>
  <c r="J257" i="43"/>
  <c r="G258" i="43"/>
  <c r="D259" i="43"/>
  <c r="A260" i="43"/>
  <c r="M260" i="43"/>
  <c r="J261" i="43"/>
  <c r="G262" i="43"/>
  <c r="D263" i="43"/>
  <c r="A264" i="43"/>
  <c r="M264" i="43"/>
  <c r="J265" i="43"/>
  <c r="G266" i="43"/>
  <c r="D267" i="43"/>
  <c r="A268" i="43"/>
  <c r="M268" i="43"/>
  <c r="J269" i="43"/>
  <c r="G270" i="43"/>
  <c r="D271" i="43"/>
  <c r="A272" i="43"/>
  <c r="M272" i="43"/>
  <c r="J273" i="43"/>
  <c r="G274" i="43"/>
  <c r="D275" i="43"/>
  <c r="A276" i="43"/>
  <c r="M276" i="43"/>
  <c r="J277" i="43"/>
  <c r="G278" i="43"/>
  <c r="D279" i="43"/>
  <c r="A280" i="43"/>
  <c r="M280" i="43"/>
  <c r="J281" i="43"/>
  <c r="G282" i="43"/>
  <c r="D283" i="43"/>
  <c r="A284" i="43"/>
  <c r="M284" i="43"/>
  <c r="J285" i="43"/>
  <c r="G286" i="43"/>
  <c r="D287" i="43"/>
  <c r="A288" i="43"/>
  <c r="M288" i="43"/>
  <c r="J289" i="43"/>
  <c r="G290" i="43"/>
  <c r="D291" i="43"/>
  <c r="A292" i="43"/>
  <c r="M292" i="43"/>
  <c r="J293" i="43"/>
  <c r="G294" i="43"/>
  <c r="D295" i="43"/>
  <c r="A296" i="43"/>
  <c r="M296" i="43"/>
  <c r="J297" i="43"/>
  <c r="G298" i="43"/>
  <c r="D299" i="43"/>
  <c r="A300" i="43"/>
  <c r="M300" i="43"/>
  <c r="J301" i="43"/>
  <c r="G302" i="43"/>
  <c r="D303" i="43"/>
  <c r="A304" i="43"/>
  <c r="M304" i="43"/>
  <c r="J305" i="43"/>
  <c r="G306" i="43"/>
  <c r="D307" i="43"/>
  <c r="A308" i="43"/>
  <c r="M308" i="43"/>
  <c r="J309" i="43"/>
  <c r="G310" i="43"/>
  <c r="D311" i="43"/>
  <c r="A312" i="43"/>
  <c r="M312" i="43"/>
  <c r="J313" i="43"/>
  <c r="G314" i="43"/>
  <c r="D315" i="43"/>
  <c r="A316" i="43"/>
  <c r="M316" i="43"/>
  <c r="J317" i="43"/>
  <c r="G318" i="43"/>
  <c r="D319" i="43"/>
  <c r="A320" i="43"/>
  <c r="M320" i="43"/>
  <c r="J321" i="43"/>
  <c r="G322" i="43"/>
  <c r="D323" i="43"/>
  <c r="A324" i="43"/>
  <c r="M324" i="43"/>
  <c r="J325" i="43"/>
  <c r="G326" i="43"/>
  <c r="D327" i="43"/>
  <c r="A328" i="43"/>
  <c r="M328" i="43"/>
  <c r="J329" i="43"/>
  <c r="G330" i="43"/>
  <c r="D331" i="43"/>
  <c r="A332" i="43"/>
  <c r="M332" i="43"/>
  <c r="J333" i="43"/>
  <c r="G334" i="43"/>
  <c r="D335" i="43"/>
  <c r="A336" i="43"/>
  <c r="M336" i="43"/>
  <c r="J337" i="43"/>
  <c r="G338" i="43"/>
  <c r="D339" i="43"/>
  <c r="A340" i="43"/>
  <c r="M340" i="43"/>
  <c r="J341" i="43"/>
  <c r="G342" i="43"/>
  <c r="D343" i="43"/>
  <c r="A344" i="43"/>
  <c r="M344" i="43"/>
  <c r="J345" i="43"/>
  <c r="G346" i="43"/>
  <c r="D347" i="43"/>
  <c r="A348" i="43"/>
  <c r="M348" i="43"/>
  <c r="J349" i="43"/>
  <c r="G350" i="43"/>
  <c r="D351" i="43"/>
  <c r="A352" i="43"/>
  <c r="M352" i="43"/>
  <c r="J353" i="43"/>
  <c r="G354" i="43"/>
  <c r="D355" i="43"/>
  <c r="A356" i="43"/>
  <c r="M356" i="43"/>
  <c r="J357" i="43"/>
  <c r="G358" i="43"/>
  <c r="D359" i="43"/>
  <c r="A360" i="43"/>
  <c r="M360" i="43"/>
  <c r="J361" i="43"/>
  <c r="G362" i="43"/>
  <c r="D363" i="43"/>
  <c r="A364" i="43"/>
  <c r="M364" i="43"/>
  <c r="J365" i="43"/>
  <c r="G366" i="43"/>
  <c r="D367" i="43"/>
  <c r="A368" i="43"/>
  <c r="M368" i="43"/>
  <c r="J369" i="43"/>
  <c r="G370" i="43"/>
  <c r="A217" i="43"/>
  <c r="J226" i="43"/>
  <c r="D232" i="43"/>
  <c r="J234" i="43"/>
  <c r="O236" i="43"/>
  <c r="G238" i="43"/>
  <c r="K239" i="43"/>
  <c r="A241" i="43"/>
  <c r="H242" i="43"/>
  <c r="O243" i="43"/>
  <c r="B245" i="43"/>
  <c r="H246" i="43"/>
  <c r="B248" i="43"/>
  <c r="N248" i="43"/>
  <c r="K249" i="43"/>
  <c r="H250" i="43"/>
  <c r="B252" i="43"/>
  <c r="N252" i="43"/>
  <c r="K253" i="43"/>
  <c r="H254" i="43"/>
  <c r="B256" i="43"/>
  <c r="N256" i="43"/>
  <c r="K257" i="43"/>
  <c r="H258" i="43"/>
  <c r="B260" i="43"/>
  <c r="N260" i="43"/>
  <c r="K261" i="43"/>
  <c r="H262" i="43"/>
  <c r="B264" i="43"/>
  <c r="N264" i="43"/>
  <c r="K265" i="43"/>
  <c r="H266" i="43"/>
  <c r="B268" i="43"/>
  <c r="N268" i="43"/>
  <c r="K269" i="43"/>
  <c r="H270" i="43"/>
  <c r="B272" i="43"/>
  <c r="N272" i="43"/>
  <c r="K273" i="43"/>
  <c r="H274" i="43"/>
  <c r="B276" i="43"/>
  <c r="N276" i="43"/>
  <c r="K277" i="43"/>
  <c r="H278" i="43"/>
  <c r="B280" i="43"/>
  <c r="N280" i="43"/>
  <c r="K281" i="43"/>
  <c r="H282" i="43"/>
  <c r="B284" i="43"/>
  <c r="N284" i="43"/>
  <c r="K285" i="43"/>
  <c r="H286" i="43"/>
  <c r="B288" i="43"/>
  <c r="N288" i="43"/>
  <c r="K289" i="43"/>
  <c r="H290" i="43"/>
  <c r="B292" i="43"/>
  <c r="N292" i="43"/>
  <c r="K293" i="43"/>
  <c r="H294" i="43"/>
  <c r="B296" i="43"/>
  <c r="N296" i="43"/>
  <c r="K297" i="43"/>
  <c r="H298" i="43"/>
  <c r="B300" i="43"/>
  <c r="N300" i="43"/>
  <c r="K301" i="43"/>
  <c r="H302" i="43"/>
  <c r="B304" i="43"/>
  <c r="N304" i="43"/>
  <c r="K305" i="43"/>
  <c r="H306" i="43"/>
  <c r="B308" i="43"/>
  <c r="N308" i="43"/>
  <c r="K309" i="43"/>
  <c r="H310" i="43"/>
  <c r="B312" i="43"/>
  <c r="N312" i="43"/>
  <c r="K313" i="43"/>
  <c r="H314" i="43"/>
  <c r="B316" i="43"/>
  <c r="N316" i="43"/>
  <c r="K317" i="43"/>
  <c r="H318" i="43"/>
  <c r="B320" i="43"/>
  <c r="N320" i="43"/>
  <c r="K321" i="43"/>
  <c r="H322" i="43"/>
  <c r="B324" i="43"/>
  <c r="N324" i="43"/>
  <c r="K325" i="43"/>
  <c r="H326" i="43"/>
  <c r="B328" i="43"/>
  <c r="N328" i="43"/>
  <c r="K329" i="43"/>
  <c r="H330" i="43"/>
  <c r="B332" i="43"/>
  <c r="N332" i="43"/>
  <c r="K333" i="43"/>
  <c r="H334" i="43"/>
  <c r="B336" i="43"/>
  <c r="N336" i="43"/>
  <c r="K337" i="43"/>
  <c r="H338" i="43"/>
  <c r="B340" i="43"/>
  <c r="N340" i="43"/>
  <c r="K341" i="43"/>
  <c r="H342" i="43"/>
  <c r="B344" i="43"/>
  <c r="N344" i="43"/>
  <c r="K345" i="43"/>
  <c r="H346" i="43"/>
  <c r="B348" i="43"/>
  <c r="N348" i="43"/>
  <c r="K349" i="43"/>
  <c r="H350" i="43"/>
  <c r="B352" i="43"/>
  <c r="N352" i="43"/>
  <c r="K353" i="43"/>
  <c r="H354" i="43"/>
  <c r="M217" i="43"/>
  <c r="G227" i="43"/>
  <c r="K234" i="43"/>
  <c r="A237" i="43"/>
  <c r="H238" i="43"/>
  <c r="O239" i="43"/>
  <c r="B241" i="43"/>
  <c r="I242" i="43"/>
  <c r="A244" i="43"/>
  <c r="I246" i="43"/>
  <c r="C248" i="43"/>
  <c r="O248" i="43"/>
  <c r="L249" i="43"/>
  <c r="I250" i="43"/>
  <c r="C252" i="43"/>
  <c r="O252" i="43"/>
  <c r="L253" i="43"/>
  <c r="I254" i="43"/>
  <c r="C256" i="43"/>
  <c r="O256" i="43"/>
  <c r="L257" i="43"/>
  <c r="I258" i="43"/>
  <c r="C260" i="43"/>
  <c r="O260" i="43"/>
  <c r="L261" i="43"/>
  <c r="I262" i="43"/>
  <c r="C264" i="43"/>
  <c r="O264" i="43"/>
  <c r="L265" i="43"/>
  <c r="I266" i="43"/>
  <c r="C268" i="43"/>
  <c r="O268" i="43"/>
  <c r="L269" i="43"/>
  <c r="I270" i="43"/>
  <c r="C272" i="43"/>
  <c r="O272" i="43"/>
  <c r="L273" i="43"/>
  <c r="I274" i="43"/>
  <c r="C276" i="43"/>
  <c r="O276" i="43"/>
  <c r="L277" i="43"/>
  <c r="I278" i="43"/>
  <c r="C280" i="43"/>
  <c r="O280" i="43"/>
  <c r="L281" i="43"/>
  <c r="I282" i="43"/>
  <c r="C284" i="43"/>
  <c r="O284" i="43"/>
  <c r="L285" i="43"/>
  <c r="I286" i="43"/>
  <c r="C288" i="43"/>
  <c r="O288" i="43"/>
  <c r="L289" i="43"/>
  <c r="I290" i="43"/>
  <c r="C292" i="43"/>
  <c r="O292" i="43"/>
  <c r="L293" i="43"/>
  <c r="I294" i="43"/>
  <c r="C296" i="43"/>
  <c r="O296" i="43"/>
  <c r="L297" i="43"/>
  <c r="I298" i="43"/>
  <c r="C300" i="43"/>
  <c r="O300" i="43"/>
  <c r="L301" i="43"/>
  <c r="I302" i="43"/>
  <c r="C304" i="43"/>
  <c r="O304" i="43"/>
  <c r="L305" i="43"/>
  <c r="I306" i="43"/>
  <c r="C308" i="43"/>
  <c r="O308" i="43"/>
  <c r="L309" i="43"/>
  <c r="I310" i="43"/>
  <c r="C312" i="43"/>
  <c r="O312" i="43"/>
  <c r="L313" i="43"/>
  <c r="I314" i="43"/>
  <c r="C316" i="43"/>
  <c r="O316" i="43"/>
  <c r="L317" i="43"/>
  <c r="I318" i="43"/>
  <c r="C320" i="43"/>
  <c r="O320" i="43"/>
  <c r="L321" i="43"/>
  <c r="I322" i="43"/>
  <c r="C324" i="43"/>
  <c r="O324" i="43"/>
  <c r="L325" i="43"/>
  <c r="I326" i="43"/>
  <c r="C328" i="43"/>
  <c r="O328" i="43"/>
  <c r="L329" i="43"/>
  <c r="I330" i="43"/>
  <c r="C332" i="43"/>
  <c r="O332" i="43"/>
  <c r="L333" i="43"/>
  <c r="I334" i="43"/>
  <c r="C336" i="43"/>
  <c r="O336" i="43"/>
  <c r="L337" i="43"/>
  <c r="I338" i="43"/>
  <c r="C340" i="43"/>
  <c r="O340" i="43"/>
  <c r="L341" i="43"/>
  <c r="I342" i="43"/>
  <c r="C344" i="43"/>
  <c r="O344" i="43"/>
  <c r="L345" i="43"/>
  <c r="I346" i="43"/>
  <c r="C348" i="43"/>
  <c r="O348" i="43"/>
  <c r="L349" i="43"/>
  <c r="I350" i="43"/>
  <c r="C352" i="43"/>
  <c r="O352" i="43"/>
  <c r="L353" i="43"/>
  <c r="I354" i="43"/>
  <c r="C356" i="43"/>
  <c r="O356" i="43"/>
  <c r="L357" i="43"/>
  <c r="I358" i="43"/>
  <c r="C360" i="43"/>
  <c r="O360" i="43"/>
  <c r="L361" i="43"/>
  <c r="I362" i="43"/>
  <c r="C364" i="43"/>
  <c r="O364" i="43"/>
  <c r="L365" i="43"/>
  <c r="I366" i="43"/>
  <c r="C368" i="43"/>
  <c r="O368" i="43"/>
  <c r="L369" i="43"/>
  <c r="I370" i="43"/>
  <c r="J218" i="43"/>
  <c r="D228" i="43"/>
  <c r="N232" i="43"/>
  <c r="B237" i="43"/>
  <c r="I238" i="43"/>
  <c r="A240" i="43"/>
  <c r="J242" i="43"/>
  <c r="B244" i="43"/>
  <c r="I245" i="43"/>
  <c r="J246" i="43"/>
  <c r="G247" i="43"/>
  <c r="D248" i="43"/>
  <c r="A249" i="43"/>
  <c r="M249" i="43"/>
  <c r="J250" i="43"/>
  <c r="G251" i="43"/>
  <c r="D252" i="43"/>
  <c r="A253" i="43"/>
  <c r="M253" i="43"/>
  <c r="J254" i="43"/>
  <c r="G255" i="43"/>
  <c r="D256" i="43"/>
  <c r="A257" i="43"/>
  <c r="M257" i="43"/>
  <c r="J258" i="43"/>
  <c r="G259" i="43"/>
  <c r="D260" i="43"/>
  <c r="A261" i="43"/>
  <c r="M261" i="43"/>
  <c r="J262" i="43"/>
  <c r="G263" i="43"/>
  <c r="D264" i="43"/>
  <c r="A265" i="43"/>
  <c r="M265" i="43"/>
  <c r="J266" i="43"/>
  <c r="G267" i="43"/>
  <c r="D268" i="43"/>
  <c r="A269" i="43"/>
  <c r="M269" i="43"/>
  <c r="J270" i="43"/>
  <c r="G271" i="43"/>
  <c r="D272" i="43"/>
  <c r="A273" i="43"/>
  <c r="M273" i="43"/>
  <c r="J274" i="43"/>
  <c r="G275" i="43"/>
  <c r="D276" i="43"/>
  <c r="A277" i="43"/>
  <c r="M277" i="43"/>
  <c r="J278" i="43"/>
  <c r="G279" i="43"/>
  <c r="D280" i="43"/>
  <c r="A281" i="43"/>
  <c r="M281" i="43"/>
  <c r="J282" i="43"/>
  <c r="G283" i="43"/>
  <c r="D284" i="43"/>
  <c r="A285" i="43"/>
  <c r="M285" i="43"/>
  <c r="J286" i="43"/>
  <c r="G287" i="43"/>
  <c r="D288" i="43"/>
  <c r="A289" i="43"/>
  <c r="M289" i="43"/>
  <c r="J290" i="43"/>
  <c r="G291" i="43"/>
  <c r="D292" i="43"/>
  <c r="A293" i="43"/>
  <c r="M293" i="43"/>
  <c r="J294" i="43"/>
  <c r="G295" i="43"/>
  <c r="D296" i="43"/>
  <c r="A297" i="43"/>
  <c r="M297" i="43"/>
  <c r="J298" i="43"/>
  <c r="G299" i="43"/>
  <c r="D300" i="43"/>
  <c r="A301" i="43"/>
  <c r="M301" i="43"/>
  <c r="J302" i="43"/>
  <c r="G303" i="43"/>
  <c r="D304" i="43"/>
  <c r="A305" i="43"/>
  <c r="M305" i="43"/>
  <c r="J306" i="43"/>
  <c r="G307" i="43"/>
  <c r="D308" i="43"/>
  <c r="A309" i="43"/>
  <c r="M309" i="43"/>
  <c r="J310" i="43"/>
  <c r="G311" i="43"/>
  <c r="D312" i="43"/>
  <c r="A313" i="43"/>
  <c r="M313" i="43"/>
  <c r="J314" i="43"/>
  <c r="G315" i="43"/>
  <c r="D316" i="43"/>
  <c r="A317" i="43"/>
  <c r="M317" i="43"/>
  <c r="J318" i="43"/>
  <c r="G319" i="43"/>
  <c r="D320" i="43"/>
  <c r="A321" i="43"/>
  <c r="M321" i="43"/>
  <c r="J322" i="43"/>
  <c r="G323" i="43"/>
  <c r="D324" i="43"/>
  <c r="A325" i="43"/>
  <c r="M325" i="43"/>
  <c r="J326" i="43"/>
  <c r="G327" i="43"/>
  <c r="D328" i="43"/>
  <c r="A329" i="43"/>
  <c r="M329" i="43"/>
  <c r="J330" i="43"/>
  <c r="G331" i="43"/>
  <c r="D332" i="43"/>
  <c r="A333" i="43"/>
  <c r="M333" i="43"/>
  <c r="J334" i="43"/>
  <c r="G335" i="43"/>
  <c r="D336" i="43"/>
  <c r="A337" i="43"/>
  <c r="M337" i="43"/>
  <c r="J338" i="43"/>
  <c r="G339" i="43"/>
  <c r="D340" i="43"/>
  <c r="A341" i="43"/>
  <c r="M341" i="43"/>
  <c r="J342" i="43"/>
  <c r="G343" i="43"/>
  <c r="D344" i="43"/>
  <c r="A345" i="43"/>
  <c r="M345" i="43"/>
  <c r="J346" i="43"/>
  <c r="G347" i="43"/>
  <c r="D348" i="43"/>
  <c r="A349" i="43"/>
  <c r="M349" i="43"/>
  <c r="J350" i="43"/>
  <c r="G351" i="43"/>
  <c r="D352" i="43"/>
  <c r="A353" i="43"/>
  <c r="M353" i="43"/>
  <c r="J354" i="43"/>
  <c r="G355" i="43"/>
  <c r="D356" i="43"/>
  <c r="A357" i="43"/>
  <c r="M357" i="43"/>
  <c r="J358" i="43"/>
  <c r="G359" i="43"/>
  <c r="D360" i="43"/>
  <c r="A361" i="43"/>
  <c r="M361" i="43"/>
  <c r="J362" i="43"/>
  <c r="G363" i="43"/>
  <c r="D364" i="43"/>
  <c r="A365" i="43"/>
  <c r="M365" i="43"/>
  <c r="J366" i="43"/>
  <c r="G367" i="43"/>
  <c r="D368" i="43"/>
  <c r="A369" i="43"/>
  <c r="M369" i="43"/>
  <c r="J370" i="43"/>
  <c r="G371" i="43"/>
  <c r="D372" i="43"/>
  <c r="A373" i="43"/>
  <c r="G219" i="43"/>
  <c r="A229" i="43"/>
  <c r="O232" i="43"/>
  <c r="J238" i="43"/>
  <c r="B240" i="43"/>
  <c r="I241" i="43"/>
  <c r="K242" i="43"/>
  <c r="C244" i="43"/>
  <c r="J245" i="43"/>
  <c r="K246" i="43"/>
  <c r="H247" i="43"/>
  <c r="B249" i="43"/>
  <c r="N249" i="43"/>
  <c r="K250" i="43"/>
  <c r="H251" i="43"/>
  <c r="B253" i="43"/>
  <c r="N253" i="43"/>
  <c r="K254" i="43"/>
  <c r="H255" i="43"/>
  <c r="B257" i="43"/>
  <c r="N257" i="43"/>
  <c r="K258" i="43"/>
  <c r="H259" i="43"/>
  <c r="B261" i="43"/>
  <c r="N261" i="43"/>
  <c r="K262" i="43"/>
  <c r="H263" i="43"/>
  <c r="B265" i="43"/>
  <c r="N265" i="43"/>
  <c r="K266" i="43"/>
  <c r="H267" i="43"/>
  <c r="B269" i="43"/>
  <c r="N269" i="43"/>
  <c r="K270" i="43"/>
  <c r="H271" i="43"/>
  <c r="B273" i="43"/>
  <c r="N273" i="43"/>
  <c r="K274" i="43"/>
  <c r="H275" i="43"/>
  <c r="B277" i="43"/>
  <c r="N277" i="43"/>
  <c r="K278" i="43"/>
  <c r="H279" i="43"/>
  <c r="B281" i="43"/>
  <c r="N281" i="43"/>
  <c r="K282" i="43"/>
  <c r="H283" i="43"/>
  <c r="B285" i="43"/>
  <c r="N285" i="43"/>
  <c r="K286" i="43"/>
  <c r="H287" i="43"/>
  <c r="B289" i="43"/>
  <c r="N289" i="43"/>
  <c r="K290" i="43"/>
  <c r="H291" i="43"/>
  <c r="B293" i="43"/>
  <c r="N293" i="43"/>
  <c r="K294" i="43"/>
  <c r="H295" i="43"/>
  <c r="B297" i="43"/>
  <c r="N297" i="43"/>
  <c r="K298" i="43"/>
  <c r="H299" i="43"/>
  <c r="B301" i="43"/>
  <c r="N301" i="43"/>
  <c r="K302" i="43"/>
  <c r="H303" i="43"/>
  <c r="B305" i="43"/>
  <c r="N305" i="43"/>
  <c r="K306" i="43"/>
  <c r="H307" i="43"/>
  <c r="B309" i="43"/>
  <c r="N309" i="43"/>
  <c r="K310" i="43"/>
  <c r="H311" i="43"/>
  <c r="B313" i="43"/>
  <c r="N313" i="43"/>
  <c r="K314" i="43"/>
  <c r="H315" i="43"/>
  <c r="B317" i="43"/>
  <c r="N317" i="43"/>
  <c r="K318" i="43"/>
  <c r="H319" i="43"/>
  <c r="B321" i="43"/>
  <c r="N321" i="43"/>
  <c r="K322" i="43"/>
  <c r="H323" i="43"/>
  <c r="B325" i="43"/>
  <c r="N325" i="43"/>
  <c r="K326" i="43"/>
  <c r="H327" i="43"/>
  <c r="B329" i="43"/>
  <c r="N329" i="43"/>
  <c r="K330" i="43"/>
  <c r="H331" i="43"/>
  <c r="B333" i="43"/>
  <c r="N333" i="43"/>
  <c r="K334" i="43"/>
  <c r="H335" i="43"/>
  <c r="B337" i="43"/>
  <c r="N337" i="43"/>
  <c r="K338" i="43"/>
  <c r="H339" i="43"/>
  <c r="B341" i="43"/>
  <c r="N341" i="43"/>
  <c r="K342" i="43"/>
  <c r="H343" i="43"/>
  <c r="B345" i="43"/>
  <c r="N345" i="43"/>
  <c r="K346" i="43"/>
  <c r="H347" i="43"/>
  <c r="B349" i="43"/>
  <c r="N349" i="43"/>
  <c r="K350" i="43"/>
  <c r="H351" i="43"/>
  <c r="B353" i="43"/>
  <c r="N353" i="43"/>
  <c r="K354" i="43"/>
  <c r="H355" i="43"/>
  <c r="B357" i="43"/>
  <c r="N357" i="43"/>
  <c r="K358" i="43"/>
  <c r="H359" i="43"/>
  <c r="B361" i="43"/>
  <c r="N361" i="43"/>
  <c r="K362" i="43"/>
  <c r="H363" i="43"/>
  <c r="B365" i="43"/>
  <c r="N365" i="43"/>
  <c r="K366" i="43"/>
  <c r="H367" i="43"/>
  <c r="B369" i="43"/>
  <c r="N369" i="43"/>
  <c r="D220" i="43"/>
  <c r="L229" i="43"/>
  <c r="A233" i="43"/>
  <c r="G235" i="43"/>
  <c r="I237" i="43"/>
  <c r="K238" i="43"/>
  <c r="C240" i="43"/>
  <c r="J241" i="43"/>
  <c r="N242" i="43"/>
  <c r="D244" i="43"/>
  <c r="K245" i="43"/>
  <c r="L246" i="43"/>
  <c r="I247" i="43"/>
  <c r="C249" i="43"/>
  <c r="O249" i="43"/>
  <c r="L250" i="43"/>
  <c r="I251" i="43"/>
  <c r="C253" i="43"/>
  <c r="O253" i="43"/>
  <c r="L254" i="43"/>
  <c r="I255" i="43"/>
  <c r="C257" i="43"/>
  <c r="O257" i="43"/>
  <c r="L258" i="43"/>
  <c r="I259" i="43"/>
  <c r="C261" i="43"/>
  <c r="O261" i="43"/>
  <c r="L262" i="43"/>
  <c r="I263" i="43"/>
  <c r="C265" i="43"/>
  <c r="O265" i="43"/>
  <c r="L266" i="43"/>
  <c r="I267" i="43"/>
  <c r="C269" i="43"/>
  <c r="O269" i="43"/>
  <c r="L270" i="43"/>
  <c r="I271" i="43"/>
  <c r="C273" i="43"/>
  <c r="O273" i="43"/>
  <c r="L274" i="43"/>
  <c r="I275" i="43"/>
  <c r="C277" i="43"/>
  <c r="O277" i="43"/>
  <c r="L278" i="43"/>
  <c r="I279" i="43"/>
  <c r="C281" i="43"/>
  <c r="O281" i="43"/>
  <c r="L282" i="43"/>
  <c r="I283" i="43"/>
  <c r="C285" i="43"/>
  <c r="O285" i="43"/>
  <c r="L286" i="43"/>
  <c r="I287" i="43"/>
  <c r="C289" i="43"/>
  <c r="O289" i="43"/>
  <c r="L290" i="43"/>
  <c r="I291" i="43"/>
  <c r="C293" i="43"/>
  <c r="O293" i="43"/>
  <c r="L294" i="43"/>
  <c r="I295" i="43"/>
  <c r="C297" i="43"/>
  <c r="O297" i="43"/>
  <c r="L298" i="43"/>
  <c r="I299" i="43"/>
  <c r="C301" i="43"/>
  <c r="O301" i="43"/>
  <c r="L302" i="43"/>
  <c r="I303" i="43"/>
  <c r="C305" i="43"/>
  <c r="O305" i="43"/>
  <c r="L306" i="43"/>
  <c r="I307" i="43"/>
  <c r="C309" i="43"/>
  <c r="O309" i="43"/>
  <c r="L310" i="43"/>
  <c r="I311" i="43"/>
  <c r="C313" i="43"/>
  <c r="O313" i="43"/>
  <c r="L314" i="43"/>
  <c r="I315" i="43"/>
  <c r="C317" i="43"/>
  <c r="O317" i="43"/>
  <c r="L318" i="43"/>
  <c r="I319" i="43"/>
  <c r="C321" i="43"/>
  <c r="O321" i="43"/>
  <c r="L322" i="43"/>
  <c r="I323" i="43"/>
  <c r="C325" i="43"/>
  <c r="O325" i="43"/>
  <c r="L326" i="43"/>
  <c r="I327" i="43"/>
  <c r="C329" i="43"/>
  <c r="O329" i="43"/>
  <c r="L330" i="43"/>
  <c r="I331" i="43"/>
  <c r="C333" i="43"/>
  <c r="O333" i="43"/>
  <c r="L334" i="43"/>
  <c r="I335" i="43"/>
  <c r="C337" i="43"/>
  <c r="O337" i="43"/>
  <c r="L338" i="43"/>
  <c r="I339" i="43"/>
  <c r="C341" i="43"/>
  <c r="O341" i="43"/>
  <c r="L342" i="43"/>
  <c r="I343" i="43"/>
  <c r="C345" i="43"/>
  <c r="O345" i="43"/>
  <c r="L346" i="43"/>
  <c r="I347" i="43"/>
  <c r="C349" i="43"/>
  <c r="O349" i="43"/>
  <c r="L350" i="43"/>
  <c r="I351" i="43"/>
  <c r="C353" i="43"/>
  <c r="O353" i="43"/>
  <c r="L354" i="43"/>
  <c r="I355" i="43"/>
  <c r="C357" i="43"/>
  <c r="O357" i="43"/>
  <c r="L358" i="43"/>
  <c r="I359" i="43"/>
  <c r="C361" i="43"/>
  <c r="O361" i="43"/>
  <c r="A221" i="43"/>
  <c r="M229" i="43"/>
  <c r="B233" i="43"/>
  <c r="H235" i="43"/>
  <c r="J237" i="43"/>
  <c r="N238" i="43"/>
  <c r="D240" i="43"/>
  <c r="K241" i="43"/>
  <c r="C243" i="43"/>
  <c r="L245" i="43"/>
  <c r="M246" i="43"/>
  <c r="J247" i="43"/>
  <c r="G248" i="43"/>
  <c r="D249" i="43"/>
  <c r="A250" i="43"/>
  <c r="M250" i="43"/>
  <c r="J251" i="43"/>
  <c r="G252" i="43"/>
  <c r="D253" i="43"/>
  <c r="A254" i="43"/>
  <c r="M254" i="43"/>
  <c r="J255" i="43"/>
  <c r="G256" i="43"/>
  <c r="D257" i="43"/>
  <c r="A258" i="43"/>
  <c r="M258" i="43"/>
  <c r="J259" i="43"/>
  <c r="G260" i="43"/>
  <c r="D261" i="43"/>
  <c r="A262" i="43"/>
  <c r="M262" i="43"/>
  <c r="J263" i="43"/>
  <c r="G264" i="43"/>
  <c r="D265" i="43"/>
  <c r="A266" i="43"/>
  <c r="M266" i="43"/>
  <c r="J267" i="43"/>
  <c r="G268" i="43"/>
  <c r="D269" i="43"/>
  <c r="A270" i="43"/>
  <c r="M270" i="43"/>
  <c r="J271" i="43"/>
  <c r="G272" i="43"/>
  <c r="D273" i="43"/>
  <c r="A274" i="43"/>
  <c r="M274" i="43"/>
  <c r="J275" i="43"/>
  <c r="G276" i="43"/>
  <c r="D277" i="43"/>
  <c r="A278" i="43"/>
  <c r="M278" i="43"/>
  <c r="J279" i="43"/>
  <c r="G280" i="43"/>
  <c r="D281" i="43"/>
  <c r="A282" i="43"/>
  <c r="M282" i="43"/>
  <c r="J283" i="43"/>
  <c r="G284" i="43"/>
  <c r="D285" i="43"/>
  <c r="A286" i="43"/>
  <c r="M286" i="43"/>
  <c r="J287" i="43"/>
  <c r="G288" i="43"/>
  <c r="D289" i="43"/>
  <c r="A290" i="43"/>
  <c r="M290" i="43"/>
  <c r="J291" i="43"/>
  <c r="G292" i="43"/>
  <c r="D293" i="43"/>
  <c r="A294" i="43"/>
  <c r="M294" i="43"/>
  <c r="J295" i="43"/>
  <c r="G296" i="43"/>
  <c r="D297" i="43"/>
  <c r="A298" i="43"/>
  <c r="M298" i="43"/>
  <c r="J299" i="43"/>
  <c r="G300" i="43"/>
  <c r="D301" i="43"/>
  <c r="A302" i="43"/>
  <c r="M302" i="43"/>
  <c r="J303" i="43"/>
  <c r="G304" i="43"/>
  <c r="D305" i="43"/>
  <c r="A306" i="43"/>
  <c r="M306" i="43"/>
  <c r="J307" i="43"/>
  <c r="G308" i="43"/>
  <c r="D309" i="43"/>
  <c r="A310" i="43"/>
  <c r="M310" i="43"/>
  <c r="J311" i="43"/>
  <c r="G312" i="43"/>
  <c r="D313" i="43"/>
  <c r="A314" i="43"/>
  <c r="M314" i="43"/>
  <c r="J315" i="43"/>
  <c r="G316" i="43"/>
  <c r="D317" i="43"/>
  <c r="A318" i="43"/>
  <c r="M318" i="43"/>
  <c r="J319" i="43"/>
  <c r="G320" i="43"/>
  <c r="D321" i="43"/>
  <c r="A322" i="43"/>
  <c r="M322" i="43"/>
  <c r="J323" i="43"/>
  <c r="G324" i="43"/>
  <c r="D325" i="43"/>
  <c r="A326" i="43"/>
  <c r="M326" i="43"/>
  <c r="J327" i="43"/>
  <c r="G328" i="43"/>
  <c r="D329" i="43"/>
  <c r="A330" i="43"/>
  <c r="M330" i="43"/>
  <c r="J331" i="43"/>
  <c r="G332" i="43"/>
  <c r="D333" i="43"/>
  <c r="A334" i="43"/>
  <c r="M334" i="43"/>
  <c r="J335" i="43"/>
  <c r="G336" i="43"/>
  <c r="D337" i="43"/>
  <c r="A338" i="43"/>
  <c r="M338" i="43"/>
  <c r="J339" i="43"/>
  <c r="G340" i="43"/>
  <c r="D341" i="43"/>
  <c r="A342" i="43"/>
  <c r="M342" i="43"/>
  <c r="J343" i="43"/>
  <c r="G344" i="43"/>
  <c r="D345" i="43"/>
  <c r="A346" i="43"/>
  <c r="M346" i="43"/>
  <c r="J347" i="43"/>
  <c r="G348" i="43"/>
  <c r="D349" i="43"/>
  <c r="A350" i="43"/>
  <c r="M350" i="43"/>
  <c r="J351" i="43"/>
  <c r="G352" i="43"/>
  <c r="D353" i="43"/>
  <c r="A354" i="43"/>
  <c r="M354" i="43"/>
  <c r="J355" i="43"/>
  <c r="G356" i="43"/>
  <c r="M221" i="43"/>
  <c r="I230" i="43"/>
  <c r="K233" i="43"/>
  <c r="B236" i="43"/>
  <c r="K237" i="43"/>
  <c r="C239" i="43"/>
  <c r="L241" i="43"/>
  <c r="D243" i="43"/>
  <c r="H244" i="43"/>
  <c r="M245" i="43"/>
  <c r="N246" i="43"/>
  <c r="K247" i="43"/>
  <c r="H248" i="43"/>
  <c r="B250" i="43"/>
  <c r="N250" i="43"/>
  <c r="K251" i="43"/>
  <c r="H252" i="43"/>
  <c r="B254" i="43"/>
  <c r="N254" i="43"/>
  <c r="K255" i="43"/>
  <c r="H256" i="43"/>
  <c r="B258" i="43"/>
  <c r="N258" i="43"/>
  <c r="K259" i="43"/>
  <c r="H260" i="43"/>
  <c r="B262" i="43"/>
  <c r="N262" i="43"/>
  <c r="K263" i="43"/>
  <c r="H264" i="43"/>
  <c r="B266" i="43"/>
  <c r="N266" i="43"/>
  <c r="K267" i="43"/>
  <c r="H268" i="43"/>
  <c r="B270" i="43"/>
  <c r="N270" i="43"/>
  <c r="K271" i="43"/>
  <c r="H272" i="43"/>
  <c r="B274" i="43"/>
  <c r="N274" i="43"/>
  <c r="K275" i="43"/>
  <c r="H276" i="43"/>
  <c r="B278" i="43"/>
  <c r="N278" i="43"/>
  <c r="K279" i="43"/>
  <c r="H280" i="43"/>
  <c r="B282" i="43"/>
  <c r="N282" i="43"/>
  <c r="K283" i="43"/>
  <c r="H284" i="43"/>
  <c r="B286" i="43"/>
  <c r="N286" i="43"/>
  <c r="K287" i="43"/>
  <c r="H288" i="43"/>
  <c r="B290" i="43"/>
  <c r="N290" i="43"/>
  <c r="K291" i="43"/>
  <c r="H292" i="43"/>
  <c r="B294" i="43"/>
  <c r="N294" i="43"/>
  <c r="K295" i="43"/>
  <c r="H296" i="43"/>
  <c r="B298" i="43"/>
  <c r="N298" i="43"/>
  <c r="K299" i="43"/>
  <c r="H300" i="43"/>
  <c r="B302" i="43"/>
  <c r="N302" i="43"/>
  <c r="K303" i="43"/>
  <c r="H304" i="43"/>
  <c r="B306" i="43"/>
  <c r="N306" i="43"/>
  <c r="K307" i="43"/>
  <c r="H308" i="43"/>
  <c r="B310" i="43"/>
  <c r="N310" i="43"/>
  <c r="K311" i="43"/>
  <c r="H312" i="43"/>
  <c r="B314" i="43"/>
  <c r="N314" i="43"/>
  <c r="K315" i="43"/>
  <c r="H316" i="43"/>
  <c r="B318" i="43"/>
  <c r="N318" i="43"/>
  <c r="K319" i="43"/>
  <c r="H320" i="43"/>
  <c r="B322" i="43"/>
  <c r="N322" i="43"/>
  <c r="K323" i="43"/>
  <c r="H324" i="43"/>
  <c r="B326" i="43"/>
  <c r="N326" i="43"/>
  <c r="K327" i="43"/>
  <c r="H328" i="43"/>
  <c r="B330" i="43"/>
  <c r="N330" i="43"/>
  <c r="K331" i="43"/>
  <c r="H332" i="43"/>
  <c r="B334" i="43"/>
  <c r="N334" i="43"/>
  <c r="K335" i="43"/>
  <c r="H336" i="43"/>
  <c r="B338" i="43"/>
  <c r="N338" i="43"/>
  <c r="K339" i="43"/>
  <c r="H340" i="43"/>
  <c r="B342" i="43"/>
  <c r="N342" i="43"/>
  <c r="K343" i="43"/>
  <c r="H344" i="43"/>
  <c r="B346" i="43"/>
  <c r="N346" i="43"/>
  <c r="K347" i="43"/>
  <c r="H348" i="43"/>
  <c r="B350" i="43"/>
  <c r="N350" i="43"/>
  <c r="K351" i="43"/>
  <c r="H352" i="43"/>
  <c r="J222" i="43"/>
  <c r="J230" i="43"/>
  <c r="L233" i="43"/>
  <c r="C236" i="43"/>
  <c r="L237" i="43"/>
  <c r="D239" i="43"/>
  <c r="H240" i="43"/>
  <c r="M241" i="43"/>
  <c r="L244" i="43"/>
  <c r="N245" i="43"/>
  <c r="O246" i="43"/>
  <c r="L247" i="43"/>
  <c r="I248" i="43"/>
  <c r="C250" i="43"/>
  <c r="O250" i="43"/>
  <c r="L251" i="43"/>
  <c r="I252" i="43"/>
  <c r="C254" i="43"/>
  <c r="O254" i="43"/>
  <c r="L255" i="43"/>
  <c r="I256" i="43"/>
  <c r="C258" i="43"/>
  <c r="O258" i="43"/>
  <c r="L259" i="43"/>
  <c r="I260" i="43"/>
  <c r="C262" i="43"/>
  <c r="O262" i="43"/>
  <c r="L263" i="43"/>
  <c r="I264" i="43"/>
  <c r="C266" i="43"/>
  <c r="O266" i="43"/>
  <c r="L267" i="43"/>
  <c r="I268" i="43"/>
  <c r="C270" i="43"/>
  <c r="O270" i="43"/>
  <c r="L271" i="43"/>
  <c r="I272" i="43"/>
  <c r="C274" i="43"/>
  <c r="O274" i="43"/>
  <c r="L275" i="43"/>
  <c r="I276" i="43"/>
  <c r="C278" i="43"/>
  <c r="O278" i="43"/>
  <c r="L279" i="43"/>
  <c r="I280" i="43"/>
  <c r="C282" i="43"/>
  <c r="O282" i="43"/>
  <c r="L283" i="43"/>
  <c r="I284" i="43"/>
  <c r="C286" i="43"/>
  <c r="O286" i="43"/>
  <c r="L287" i="43"/>
  <c r="I288" i="43"/>
  <c r="C290" i="43"/>
  <c r="O290" i="43"/>
  <c r="L291" i="43"/>
  <c r="I292" i="43"/>
  <c r="C294" i="43"/>
  <c r="O294" i="43"/>
  <c r="L295" i="43"/>
  <c r="I296" i="43"/>
  <c r="C298" i="43"/>
  <c r="O298" i="43"/>
  <c r="L299" i="43"/>
  <c r="I300" i="43"/>
  <c r="C302" i="43"/>
  <c r="O302" i="43"/>
  <c r="L303" i="43"/>
  <c r="I304" i="43"/>
  <c r="C306" i="43"/>
  <c r="O306" i="43"/>
  <c r="L307" i="43"/>
  <c r="I308" i="43"/>
  <c r="C310" i="43"/>
  <c r="O310" i="43"/>
  <c r="L311" i="43"/>
  <c r="I312" i="43"/>
  <c r="C314" i="43"/>
  <c r="O314" i="43"/>
  <c r="L315" i="43"/>
  <c r="I316" i="43"/>
  <c r="C318" i="43"/>
  <c r="O318" i="43"/>
  <c r="L319" i="43"/>
  <c r="I320" i="43"/>
  <c r="C322" i="43"/>
  <c r="O322" i="43"/>
  <c r="L323" i="43"/>
  <c r="I324" i="43"/>
  <c r="C326" i="43"/>
  <c r="O326" i="43"/>
  <c r="L327" i="43"/>
  <c r="I328" i="43"/>
  <c r="C330" i="43"/>
  <c r="O330" i="43"/>
  <c r="L331" i="43"/>
  <c r="I332" i="43"/>
  <c r="C334" i="43"/>
  <c r="O334" i="43"/>
  <c r="L335" i="43"/>
  <c r="I336" i="43"/>
  <c r="C338" i="43"/>
  <c r="O338" i="43"/>
  <c r="L339" i="43"/>
  <c r="I340" i="43"/>
  <c r="C342" i="43"/>
  <c r="O342" i="43"/>
  <c r="L343" i="43"/>
  <c r="I344" i="43"/>
  <c r="C346" i="43"/>
  <c r="O346" i="43"/>
  <c r="L347" i="43"/>
  <c r="I348" i="43"/>
  <c r="G223" i="43"/>
  <c r="M233" i="43"/>
  <c r="D236" i="43"/>
  <c r="M237" i="43"/>
  <c r="L240" i="43"/>
  <c r="N241" i="43"/>
  <c r="M244" i="43"/>
  <c r="B246" i="43"/>
  <c r="A247" i="43"/>
  <c r="M247" i="43"/>
  <c r="J248" i="43"/>
  <c r="G249" i="43"/>
  <c r="D250" i="43"/>
  <c r="A251" i="43"/>
  <c r="M251" i="43"/>
  <c r="J252" i="43"/>
  <c r="G253" i="43"/>
  <c r="D254" i="43"/>
  <c r="A255" i="43"/>
  <c r="M255" i="43"/>
  <c r="J256" i="43"/>
  <c r="G257" i="43"/>
  <c r="D258" i="43"/>
  <c r="A259" i="43"/>
  <c r="M259" i="43"/>
  <c r="J260" i="43"/>
  <c r="G261" i="43"/>
  <c r="D262" i="43"/>
  <c r="A263" i="43"/>
  <c r="M263" i="43"/>
  <c r="J264" i="43"/>
  <c r="G265" i="43"/>
  <c r="D266" i="43"/>
  <c r="A267" i="43"/>
  <c r="M267" i="43"/>
  <c r="J268" i="43"/>
  <c r="G269" i="43"/>
  <c r="D270" i="43"/>
  <c r="A271" i="43"/>
  <c r="M271" i="43"/>
  <c r="J272" i="43"/>
  <c r="G273" i="43"/>
  <c r="D274" i="43"/>
  <c r="A275" i="43"/>
  <c r="M275" i="43"/>
  <c r="J276" i="43"/>
  <c r="G277" i="43"/>
  <c r="D278" i="43"/>
  <c r="A279" i="43"/>
  <c r="M279" i="43"/>
  <c r="J280" i="43"/>
  <c r="G281" i="43"/>
  <c r="D282" i="43"/>
  <c r="A283" i="43"/>
  <c r="M283" i="43"/>
  <c r="J284" i="43"/>
  <c r="G285" i="43"/>
  <c r="D286" i="43"/>
  <c r="A287" i="43"/>
  <c r="M287" i="43"/>
  <c r="J288" i="43"/>
  <c r="G289" i="43"/>
  <c r="D290" i="43"/>
  <c r="A291" i="43"/>
  <c r="M291" i="43"/>
  <c r="J292" i="43"/>
  <c r="G293" i="43"/>
  <c r="D294" i="43"/>
  <c r="A295" i="43"/>
  <c r="M295" i="43"/>
  <c r="J296" i="43"/>
  <c r="G297" i="43"/>
  <c r="D298" i="43"/>
  <c r="A299" i="43"/>
  <c r="M299" i="43"/>
  <c r="J300" i="43"/>
  <c r="G301" i="43"/>
  <c r="D302" i="43"/>
  <c r="A303" i="43"/>
  <c r="M303" i="43"/>
  <c r="J304" i="43"/>
  <c r="G305" i="43"/>
  <c r="D306" i="43"/>
  <c r="A307" i="43"/>
  <c r="M307" i="43"/>
  <c r="J308" i="43"/>
  <c r="G309" i="43"/>
  <c r="D310" i="43"/>
  <c r="A311" i="43"/>
  <c r="M311" i="43"/>
  <c r="J312" i="43"/>
  <c r="G313" i="43"/>
  <c r="D314" i="43"/>
  <c r="A315" i="43"/>
  <c r="M315" i="43"/>
  <c r="J316" i="43"/>
  <c r="G317" i="43"/>
  <c r="D318" i="43"/>
  <c r="A319" i="43"/>
  <c r="M319" i="43"/>
  <c r="J320" i="43"/>
  <c r="G321" i="43"/>
  <c r="D322" i="43"/>
  <c r="A323" i="43"/>
  <c r="M323" i="43"/>
  <c r="J324" i="43"/>
  <c r="G325" i="43"/>
  <c r="D326" i="43"/>
  <c r="A327" i="43"/>
  <c r="M327" i="43"/>
  <c r="J328" i="43"/>
  <c r="G329" i="43"/>
  <c r="D330" i="43"/>
  <c r="A331" i="43"/>
  <c r="M331" i="43"/>
  <c r="D224" i="43"/>
  <c r="G231" i="43"/>
  <c r="N233" i="43"/>
  <c r="N237" i="43"/>
  <c r="M240" i="43"/>
  <c r="B242" i="43"/>
  <c r="G243" i="43"/>
  <c r="N244" i="43"/>
  <c r="B247" i="43"/>
  <c r="N247" i="43"/>
  <c r="K248" i="43"/>
  <c r="H249" i="43"/>
  <c r="B251" i="43"/>
  <c r="N251" i="43"/>
  <c r="K252" i="43"/>
  <c r="H253" i="43"/>
  <c r="B255" i="43"/>
  <c r="N255" i="43"/>
  <c r="K256" i="43"/>
  <c r="H257" i="43"/>
  <c r="B259" i="43"/>
  <c r="N259" i="43"/>
  <c r="K260" i="43"/>
  <c r="H261" i="43"/>
  <c r="B263" i="43"/>
  <c r="N263" i="43"/>
  <c r="K264" i="43"/>
  <c r="H265" i="43"/>
  <c r="B267" i="43"/>
  <c r="N267" i="43"/>
  <c r="K268" i="43"/>
  <c r="H269" i="43"/>
  <c r="B271" i="43"/>
  <c r="N271" i="43"/>
  <c r="K272" i="43"/>
  <c r="H273" i="43"/>
  <c r="B275" i="43"/>
  <c r="N275" i="43"/>
  <c r="K276" i="43"/>
  <c r="H277" i="43"/>
  <c r="B279" i="43"/>
  <c r="N279" i="43"/>
  <c r="K280" i="43"/>
  <c r="H281" i="43"/>
  <c r="B283" i="43"/>
  <c r="N283" i="43"/>
  <c r="K284" i="43"/>
  <c r="H285" i="43"/>
  <c r="B287" i="43"/>
  <c r="N287" i="43"/>
  <c r="K288" i="43"/>
  <c r="H289" i="43"/>
  <c r="B291" i="43"/>
  <c r="N291" i="43"/>
  <c r="K292" i="43"/>
  <c r="H293" i="43"/>
  <c r="B295" i="43"/>
  <c r="N295" i="43"/>
  <c r="K296" i="43"/>
  <c r="H297" i="43"/>
  <c r="B299" i="43"/>
  <c r="N299" i="43"/>
  <c r="K300" i="43"/>
  <c r="H301" i="43"/>
  <c r="B303" i="43"/>
  <c r="N303" i="43"/>
  <c r="K304" i="43"/>
  <c r="H305" i="43"/>
  <c r="B307" i="43"/>
  <c r="N307" i="43"/>
  <c r="K308" i="43"/>
  <c r="H309" i="43"/>
  <c r="B311" i="43"/>
  <c r="N311" i="43"/>
  <c r="K312" i="43"/>
  <c r="H313" i="43"/>
  <c r="B315" i="43"/>
  <c r="N315" i="43"/>
  <c r="K316" i="43"/>
  <c r="H317" i="43"/>
  <c r="B319" i="43"/>
  <c r="N319" i="43"/>
  <c r="K320" i="43"/>
  <c r="H321" i="43"/>
  <c r="B323" i="43"/>
  <c r="N323" i="43"/>
  <c r="K324" i="43"/>
  <c r="H325" i="43"/>
  <c r="B327" i="43"/>
  <c r="N327" i="43"/>
  <c r="K328" i="43"/>
  <c r="H329" i="43"/>
  <c r="B331" i="43"/>
  <c r="N331" i="43"/>
  <c r="K332" i="43"/>
  <c r="H333" i="43"/>
  <c r="B335" i="43"/>
  <c r="N335" i="43"/>
  <c r="K336" i="43"/>
  <c r="H337" i="43"/>
  <c r="B339" i="43"/>
  <c r="N339" i="43"/>
  <c r="K340" i="43"/>
  <c r="H341" i="43"/>
  <c r="B343" i="43"/>
  <c r="N343" i="43"/>
  <c r="K344" i="43"/>
  <c r="H345" i="43"/>
  <c r="B347" i="43"/>
  <c r="N347" i="43"/>
  <c r="K348" i="43"/>
  <c r="H349" i="43"/>
  <c r="B351" i="43"/>
  <c r="N351" i="43"/>
  <c r="K352" i="43"/>
  <c r="H353" i="43"/>
  <c r="B355" i="43"/>
  <c r="J340" i="43"/>
  <c r="C350" i="43"/>
  <c r="C354" i="43"/>
  <c r="J356" i="43"/>
  <c r="D358" i="43"/>
  <c r="M359" i="43"/>
  <c r="G361" i="43"/>
  <c r="O362" i="43"/>
  <c r="G364" i="43"/>
  <c r="K365" i="43"/>
  <c r="A367" i="43"/>
  <c r="H368" i="43"/>
  <c r="O369" i="43"/>
  <c r="A371" i="43"/>
  <c r="N371" i="43"/>
  <c r="L372" i="43"/>
  <c r="J373" i="43"/>
  <c r="G374" i="43"/>
  <c r="D375" i="43"/>
  <c r="A376" i="43"/>
  <c r="M376" i="43"/>
  <c r="J377" i="43"/>
  <c r="G378" i="43"/>
  <c r="D379" i="43"/>
  <c r="A380" i="43"/>
  <c r="M380" i="43"/>
  <c r="J381" i="43"/>
  <c r="G382" i="43"/>
  <c r="D383" i="43"/>
  <c r="A384" i="43"/>
  <c r="M384" i="43"/>
  <c r="J385" i="43"/>
  <c r="G386" i="43"/>
  <c r="D387" i="43"/>
  <c r="A388" i="43"/>
  <c r="M388" i="43"/>
  <c r="J389" i="43"/>
  <c r="G390" i="43"/>
  <c r="D391" i="43"/>
  <c r="A392" i="43"/>
  <c r="M392" i="43"/>
  <c r="J393" i="43"/>
  <c r="G394" i="43"/>
  <c r="D395" i="43"/>
  <c r="A396" i="43"/>
  <c r="M396" i="43"/>
  <c r="J397" i="43"/>
  <c r="G398" i="43"/>
  <c r="D399" i="43"/>
  <c r="A400" i="43"/>
  <c r="M400" i="43"/>
  <c r="J401" i="43"/>
  <c r="G402" i="43"/>
  <c r="D403" i="43"/>
  <c r="A404" i="43"/>
  <c r="M404" i="43"/>
  <c r="J405" i="43"/>
  <c r="G406" i="43"/>
  <c r="D407" i="43"/>
  <c r="A408" i="43"/>
  <c r="M408" i="43"/>
  <c r="J409" i="43"/>
  <c r="G410" i="43"/>
  <c r="D411" i="43"/>
  <c r="A412" i="43"/>
  <c r="M412" i="43"/>
  <c r="J413" i="43"/>
  <c r="G414" i="43"/>
  <c r="D415" i="43"/>
  <c r="A416" i="43"/>
  <c r="M416" i="43"/>
  <c r="J417" i="43"/>
  <c r="G418" i="43"/>
  <c r="D419" i="43"/>
  <c r="A420" i="43"/>
  <c r="M420" i="43"/>
  <c r="J421" i="43"/>
  <c r="G422" i="43"/>
  <c r="D423" i="43"/>
  <c r="A424" i="43"/>
  <c r="M424" i="43"/>
  <c r="J425" i="43"/>
  <c r="G426" i="43"/>
  <c r="D427" i="43"/>
  <c r="A428" i="43"/>
  <c r="M428" i="43"/>
  <c r="J429" i="43"/>
  <c r="G430" i="43"/>
  <c r="D431" i="43"/>
  <c r="A432" i="43"/>
  <c r="M432" i="43"/>
  <c r="J433" i="43"/>
  <c r="G434" i="43"/>
  <c r="D435" i="43"/>
  <c r="A436" i="43"/>
  <c r="M436" i="43"/>
  <c r="J437" i="43"/>
  <c r="G438" i="43"/>
  <c r="D439" i="43"/>
  <c r="A440" i="43"/>
  <c r="M440" i="43"/>
  <c r="J441" i="43"/>
  <c r="G442" i="43"/>
  <c r="D443" i="43"/>
  <c r="A444" i="43"/>
  <c r="M444" i="43"/>
  <c r="J445" i="43"/>
  <c r="G446" i="43"/>
  <c r="D447" i="43"/>
  <c r="A448" i="43"/>
  <c r="M448" i="43"/>
  <c r="J449" i="43"/>
  <c r="G450" i="43"/>
  <c r="D451" i="43"/>
  <c r="A452" i="43"/>
  <c r="M452" i="43"/>
  <c r="J453" i="43"/>
  <c r="G454" i="43"/>
  <c r="D455" i="43"/>
  <c r="A456" i="43"/>
  <c r="M456" i="43"/>
  <c r="J457" i="43"/>
  <c r="G458" i="43"/>
  <c r="D459" i="43"/>
  <c r="A460" i="43"/>
  <c r="M460" i="43"/>
  <c r="J461" i="43"/>
  <c r="G462" i="43"/>
  <c r="D463" i="43"/>
  <c r="A464" i="43"/>
  <c r="M464" i="43"/>
  <c r="J465" i="43"/>
  <c r="G466" i="43"/>
  <c r="D467" i="43"/>
  <c r="A468" i="43"/>
  <c r="M468" i="43"/>
  <c r="J469" i="43"/>
  <c r="G470" i="43"/>
  <c r="D471" i="43"/>
  <c r="A472" i="43"/>
  <c r="M472" i="43"/>
  <c r="J473" i="43"/>
  <c r="G474" i="43"/>
  <c r="D475" i="43"/>
  <c r="A476" i="43"/>
  <c r="M476" i="43"/>
  <c r="J477" i="43"/>
  <c r="G478" i="43"/>
  <c r="D479" i="43"/>
  <c r="A480" i="43"/>
  <c r="M480" i="43"/>
  <c r="J481" i="43"/>
  <c r="G482" i="43"/>
  <c r="D483" i="43"/>
  <c r="A484" i="43"/>
  <c r="M484" i="43"/>
  <c r="J485" i="43"/>
  <c r="G486" i="43"/>
  <c r="D487" i="43"/>
  <c r="A488" i="43"/>
  <c r="M488" i="43"/>
  <c r="J489" i="43"/>
  <c r="G490" i="43"/>
  <c r="D491" i="43"/>
  <c r="A492" i="43"/>
  <c r="M492" i="43"/>
  <c r="J493" i="43"/>
  <c r="G494" i="43"/>
  <c r="D495" i="43"/>
  <c r="A496" i="43"/>
  <c r="G341" i="43"/>
  <c r="D350" i="43"/>
  <c r="D354" i="43"/>
  <c r="K356" i="43"/>
  <c r="N359" i="43"/>
  <c r="H361" i="43"/>
  <c r="A363" i="43"/>
  <c r="H364" i="43"/>
  <c r="O365" i="43"/>
  <c r="B367" i="43"/>
  <c r="I368" i="43"/>
  <c r="A370" i="43"/>
  <c r="B371" i="43"/>
  <c r="O371" i="43"/>
  <c r="M372" i="43"/>
  <c r="K373" i="43"/>
  <c r="H374" i="43"/>
  <c r="B376" i="43"/>
  <c r="N376" i="43"/>
  <c r="K377" i="43"/>
  <c r="H378" i="43"/>
  <c r="B380" i="43"/>
  <c r="N380" i="43"/>
  <c r="K381" i="43"/>
  <c r="H382" i="43"/>
  <c r="B384" i="43"/>
  <c r="N384" i="43"/>
  <c r="K385" i="43"/>
  <c r="H386" i="43"/>
  <c r="B388" i="43"/>
  <c r="N388" i="43"/>
  <c r="K389" i="43"/>
  <c r="H390" i="43"/>
  <c r="B392" i="43"/>
  <c r="N392" i="43"/>
  <c r="K393" i="43"/>
  <c r="H394" i="43"/>
  <c r="B396" i="43"/>
  <c r="N396" i="43"/>
  <c r="K397" i="43"/>
  <c r="H398" i="43"/>
  <c r="B400" i="43"/>
  <c r="N400" i="43"/>
  <c r="K401" i="43"/>
  <c r="H402" i="43"/>
  <c r="B404" i="43"/>
  <c r="N404" i="43"/>
  <c r="K405" i="43"/>
  <c r="H406" i="43"/>
  <c r="B408" i="43"/>
  <c r="N408" i="43"/>
  <c r="K409" i="43"/>
  <c r="H410" i="43"/>
  <c r="B412" i="43"/>
  <c r="N412" i="43"/>
  <c r="K413" i="43"/>
  <c r="H414" i="43"/>
  <c r="B416" i="43"/>
  <c r="N416" i="43"/>
  <c r="K417" i="43"/>
  <c r="H418" i="43"/>
  <c r="B420" i="43"/>
  <c r="N420" i="43"/>
  <c r="K421" i="43"/>
  <c r="H422" i="43"/>
  <c r="B424" i="43"/>
  <c r="N424" i="43"/>
  <c r="K425" i="43"/>
  <c r="H426" i="43"/>
  <c r="B428" i="43"/>
  <c r="N428" i="43"/>
  <c r="K429" i="43"/>
  <c r="H430" i="43"/>
  <c r="B432" i="43"/>
  <c r="N432" i="43"/>
  <c r="K433" i="43"/>
  <c r="H434" i="43"/>
  <c r="B436" i="43"/>
  <c r="N436" i="43"/>
  <c r="K437" i="43"/>
  <c r="H438" i="43"/>
  <c r="B440" i="43"/>
  <c r="N440" i="43"/>
  <c r="K441" i="43"/>
  <c r="H442" i="43"/>
  <c r="B444" i="43"/>
  <c r="N444" i="43"/>
  <c r="K445" i="43"/>
  <c r="H446" i="43"/>
  <c r="B448" i="43"/>
  <c r="N448" i="43"/>
  <c r="K449" i="43"/>
  <c r="H450" i="43"/>
  <c r="B452" i="43"/>
  <c r="N452" i="43"/>
  <c r="K453" i="43"/>
  <c r="H454" i="43"/>
  <c r="B456" i="43"/>
  <c r="N456" i="43"/>
  <c r="K457" i="43"/>
  <c r="H458" i="43"/>
  <c r="B460" i="43"/>
  <c r="N460" i="43"/>
  <c r="K461" i="43"/>
  <c r="H462" i="43"/>
  <c r="B464" i="43"/>
  <c r="N464" i="43"/>
  <c r="K465" i="43"/>
  <c r="H466" i="43"/>
  <c r="B468" i="43"/>
  <c r="N468" i="43"/>
  <c r="K469" i="43"/>
  <c r="H470" i="43"/>
  <c r="B472" i="43"/>
  <c r="N472" i="43"/>
  <c r="K473" i="43"/>
  <c r="H474" i="43"/>
  <c r="B476" i="43"/>
  <c r="N476" i="43"/>
  <c r="K477" i="43"/>
  <c r="H478" i="43"/>
  <c r="B480" i="43"/>
  <c r="N480" i="43"/>
  <c r="K481" i="43"/>
  <c r="H482" i="43"/>
  <c r="B484" i="43"/>
  <c r="N484" i="43"/>
  <c r="K485" i="43"/>
  <c r="H486" i="43"/>
  <c r="B488" i="43"/>
  <c r="N488" i="43"/>
  <c r="K489" i="43"/>
  <c r="H490" i="43"/>
  <c r="B492" i="43"/>
  <c r="N492" i="43"/>
  <c r="K493" i="43"/>
  <c r="H494" i="43"/>
  <c r="B496" i="43"/>
  <c r="J332" i="43"/>
  <c r="D342" i="43"/>
  <c r="O350" i="43"/>
  <c r="N354" i="43"/>
  <c r="N356" i="43"/>
  <c r="H358" i="43"/>
  <c r="B360" i="43"/>
  <c r="K361" i="43"/>
  <c r="B363" i="43"/>
  <c r="I364" i="43"/>
  <c r="A366" i="43"/>
  <c r="J368" i="43"/>
  <c r="B370" i="43"/>
  <c r="C371" i="43"/>
  <c r="A372" i="43"/>
  <c r="N372" i="43"/>
  <c r="L373" i="43"/>
  <c r="I374" i="43"/>
  <c r="C376" i="43"/>
  <c r="O376" i="43"/>
  <c r="L377" i="43"/>
  <c r="I378" i="43"/>
  <c r="C380" i="43"/>
  <c r="O380" i="43"/>
  <c r="L381" i="43"/>
  <c r="I382" i="43"/>
  <c r="C384" i="43"/>
  <c r="O384" i="43"/>
  <c r="L385" i="43"/>
  <c r="I386" i="43"/>
  <c r="C388" i="43"/>
  <c r="O388" i="43"/>
  <c r="L389" i="43"/>
  <c r="I390" i="43"/>
  <c r="C392" i="43"/>
  <c r="O392" i="43"/>
  <c r="L393" i="43"/>
  <c r="I394" i="43"/>
  <c r="C396" i="43"/>
  <c r="O396" i="43"/>
  <c r="L397" i="43"/>
  <c r="I398" i="43"/>
  <c r="C400" i="43"/>
  <c r="O400" i="43"/>
  <c r="L401" i="43"/>
  <c r="I402" i="43"/>
  <c r="C404" i="43"/>
  <c r="O404" i="43"/>
  <c r="L405" i="43"/>
  <c r="I406" i="43"/>
  <c r="C408" i="43"/>
  <c r="O408" i="43"/>
  <c r="L409" i="43"/>
  <c r="I410" i="43"/>
  <c r="C412" i="43"/>
  <c r="O412" i="43"/>
  <c r="L413" i="43"/>
  <c r="I414" i="43"/>
  <c r="C416" i="43"/>
  <c r="O416" i="43"/>
  <c r="L417" i="43"/>
  <c r="I418" i="43"/>
  <c r="C420" i="43"/>
  <c r="O420" i="43"/>
  <c r="L421" i="43"/>
  <c r="I422" i="43"/>
  <c r="C424" i="43"/>
  <c r="O424" i="43"/>
  <c r="L425" i="43"/>
  <c r="I426" i="43"/>
  <c r="C428" i="43"/>
  <c r="O428" i="43"/>
  <c r="L429" i="43"/>
  <c r="I430" i="43"/>
  <c r="C432" i="43"/>
  <c r="O432" i="43"/>
  <c r="L433" i="43"/>
  <c r="I434" i="43"/>
  <c r="C436" i="43"/>
  <c r="O436" i="43"/>
  <c r="L437" i="43"/>
  <c r="I438" i="43"/>
  <c r="C440" i="43"/>
  <c r="O440" i="43"/>
  <c r="L441" i="43"/>
  <c r="I442" i="43"/>
  <c r="C444" i="43"/>
  <c r="O444" i="43"/>
  <c r="L445" i="43"/>
  <c r="I446" i="43"/>
  <c r="C448" i="43"/>
  <c r="O448" i="43"/>
  <c r="L449" i="43"/>
  <c r="I450" i="43"/>
  <c r="C452" i="43"/>
  <c r="O452" i="43"/>
  <c r="L453" i="43"/>
  <c r="I454" i="43"/>
  <c r="C456" i="43"/>
  <c r="O456" i="43"/>
  <c r="L457" i="43"/>
  <c r="I458" i="43"/>
  <c r="C460" i="43"/>
  <c r="O460" i="43"/>
  <c r="L461" i="43"/>
  <c r="I462" i="43"/>
  <c r="C464" i="43"/>
  <c r="O464" i="43"/>
  <c r="L465" i="43"/>
  <c r="I466" i="43"/>
  <c r="C468" i="43"/>
  <c r="O468" i="43"/>
  <c r="L469" i="43"/>
  <c r="I470" i="43"/>
  <c r="C472" i="43"/>
  <c r="O472" i="43"/>
  <c r="L473" i="43"/>
  <c r="I474" i="43"/>
  <c r="C476" i="43"/>
  <c r="O476" i="43"/>
  <c r="L477" i="43"/>
  <c r="I478" i="43"/>
  <c r="C480" i="43"/>
  <c r="O480" i="43"/>
  <c r="L481" i="43"/>
  <c r="I482" i="43"/>
  <c r="G333" i="43"/>
  <c r="A343" i="43"/>
  <c r="A351" i="43"/>
  <c r="O354" i="43"/>
  <c r="D357" i="43"/>
  <c r="M358" i="43"/>
  <c r="G360" i="43"/>
  <c r="A362" i="43"/>
  <c r="J364" i="43"/>
  <c r="B366" i="43"/>
  <c r="I367" i="43"/>
  <c r="K368" i="43"/>
  <c r="C370" i="43"/>
  <c r="D371" i="43"/>
  <c r="B372" i="43"/>
  <c r="O372" i="43"/>
  <c r="M373" i="43"/>
  <c r="J374" i="43"/>
  <c r="G375" i="43"/>
  <c r="D376" i="43"/>
  <c r="A377" i="43"/>
  <c r="M377" i="43"/>
  <c r="J378" i="43"/>
  <c r="G379" i="43"/>
  <c r="D380" i="43"/>
  <c r="A381" i="43"/>
  <c r="M381" i="43"/>
  <c r="J382" i="43"/>
  <c r="G383" i="43"/>
  <c r="D384" i="43"/>
  <c r="A385" i="43"/>
  <c r="M385" i="43"/>
  <c r="J386" i="43"/>
  <c r="G387" i="43"/>
  <c r="D388" i="43"/>
  <c r="A389" i="43"/>
  <c r="M389" i="43"/>
  <c r="J390" i="43"/>
  <c r="G391" i="43"/>
  <c r="D392" i="43"/>
  <c r="A393" i="43"/>
  <c r="M393" i="43"/>
  <c r="J394" i="43"/>
  <c r="G395" i="43"/>
  <c r="D396" i="43"/>
  <c r="A397" i="43"/>
  <c r="M397" i="43"/>
  <c r="J398" i="43"/>
  <c r="G399" i="43"/>
  <c r="D400" i="43"/>
  <c r="A401" i="43"/>
  <c r="M401" i="43"/>
  <c r="J402" i="43"/>
  <c r="G403" i="43"/>
  <c r="D404" i="43"/>
  <c r="A405" i="43"/>
  <c r="M405" i="43"/>
  <c r="J406" i="43"/>
  <c r="G407" i="43"/>
  <c r="D408" i="43"/>
  <c r="A409" i="43"/>
  <c r="M409" i="43"/>
  <c r="J410" i="43"/>
  <c r="G411" i="43"/>
  <c r="D412" i="43"/>
  <c r="A413" i="43"/>
  <c r="M413" i="43"/>
  <c r="J414" i="43"/>
  <c r="G415" i="43"/>
  <c r="D416" i="43"/>
  <c r="A417" i="43"/>
  <c r="M417" i="43"/>
  <c r="J418" i="43"/>
  <c r="G419" i="43"/>
  <c r="D420" i="43"/>
  <c r="A421" i="43"/>
  <c r="M421" i="43"/>
  <c r="J422" i="43"/>
  <c r="G423" i="43"/>
  <c r="D424" i="43"/>
  <c r="A425" i="43"/>
  <c r="M425" i="43"/>
  <c r="J426" i="43"/>
  <c r="G427" i="43"/>
  <c r="D428" i="43"/>
  <c r="A429" i="43"/>
  <c r="M429" i="43"/>
  <c r="J430" i="43"/>
  <c r="G431" i="43"/>
  <c r="D432" i="43"/>
  <c r="A433" i="43"/>
  <c r="M433" i="43"/>
  <c r="J434" i="43"/>
  <c r="G435" i="43"/>
  <c r="D436" i="43"/>
  <c r="A437" i="43"/>
  <c r="M437" i="43"/>
  <c r="J438" i="43"/>
  <c r="G439" i="43"/>
  <c r="D440" i="43"/>
  <c r="A441" i="43"/>
  <c r="M441" i="43"/>
  <c r="J442" i="43"/>
  <c r="G443" i="43"/>
  <c r="D444" i="43"/>
  <c r="A445" i="43"/>
  <c r="M445" i="43"/>
  <c r="J446" i="43"/>
  <c r="G447" i="43"/>
  <c r="D448" i="43"/>
  <c r="A449" i="43"/>
  <c r="M449" i="43"/>
  <c r="J450" i="43"/>
  <c r="G451" i="43"/>
  <c r="D452" i="43"/>
  <c r="A453" i="43"/>
  <c r="M453" i="43"/>
  <c r="J454" i="43"/>
  <c r="G455" i="43"/>
  <c r="D456" i="43"/>
  <c r="A457" i="43"/>
  <c r="M457" i="43"/>
  <c r="J458" i="43"/>
  <c r="G459" i="43"/>
  <c r="D460" i="43"/>
  <c r="A461" i="43"/>
  <c r="M461" i="43"/>
  <c r="J462" i="43"/>
  <c r="G463" i="43"/>
  <c r="D464" i="43"/>
  <c r="A465" i="43"/>
  <c r="M465" i="43"/>
  <c r="J466" i="43"/>
  <c r="G467" i="43"/>
  <c r="D468" i="43"/>
  <c r="A469" i="43"/>
  <c r="M469" i="43"/>
  <c r="J470" i="43"/>
  <c r="G471" i="43"/>
  <c r="D472" i="43"/>
  <c r="A473" i="43"/>
  <c r="M473" i="43"/>
  <c r="J474" i="43"/>
  <c r="G475" i="43"/>
  <c r="D476" i="43"/>
  <c r="A477" i="43"/>
  <c r="M477" i="43"/>
  <c r="J478" i="43"/>
  <c r="G479" i="43"/>
  <c r="D480" i="43"/>
  <c r="A481" i="43"/>
  <c r="M481" i="43"/>
  <c r="J482" i="43"/>
  <c r="G483" i="43"/>
  <c r="D484" i="43"/>
  <c r="A485" i="43"/>
  <c r="M485" i="43"/>
  <c r="J486" i="43"/>
  <c r="G487" i="43"/>
  <c r="D488" i="43"/>
  <c r="A489" i="43"/>
  <c r="M489" i="43"/>
  <c r="J490" i="43"/>
  <c r="G491" i="43"/>
  <c r="D492" i="43"/>
  <c r="A493" i="43"/>
  <c r="M493" i="43"/>
  <c r="J494" i="43"/>
  <c r="G495" i="43"/>
  <c r="D334" i="43"/>
  <c r="M343" i="43"/>
  <c r="L351" i="43"/>
  <c r="A355" i="43"/>
  <c r="N358" i="43"/>
  <c r="H360" i="43"/>
  <c r="B362" i="43"/>
  <c r="I363" i="43"/>
  <c r="K364" i="43"/>
  <c r="C366" i="43"/>
  <c r="J367" i="43"/>
  <c r="N368" i="43"/>
  <c r="D370" i="43"/>
  <c r="C372" i="43"/>
  <c r="B373" i="43"/>
  <c r="N373" i="43"/>
  <c r="K374" i="43"/>
  <c r="H375" i="43"/>
  <c r="B377" i="43"/>
  <c r="N377" i="43"/>
  <c r="K378" i="43"/>
  <c r="H379" i="43"/>
  <c r="B381" i="43"/>
  <c r="N381" i="43"/>
  <c r="K382" i="43"/>
  <c r="H383" i="43"/>
  <c r="B385" i="43"/>
  <c r="N385" i="43"/>
  <c r="K386" i="43"/>
  <c r="H387" i="43"/>
  <c r="B389" i="43"/>
  <c r="N389" i="43"/>
  <c r="K390" i="43"/>
  <c r="H391" i="43"/>
  <c r="B393" i="43"/>
  <c r="N393" i="43"/>
  <c r="K394" i="43"/>
  <c r="H395" i="43"/>
  <c r="B397" i="43"/>
  <c r="N397" i="43"/>
  <c r="K398" i="43"/>
  <c r="H399" i="43"/>
  <c r="B401" i="43"/>
  <c r="N401" i="43"/>
  <c r="K402" i="43"/>
  <c r="H403" i="43"/>
  <c r="B405" i="43"/>
  <c r="N405" i="43"/>
  <c r="K406" i="43"/>
  <c r="H407" i="43"/>
  <c r="B409" i="43"/>
  <c r="N409" i="43"/>
  <c r="K410" i="43"/>
  <c r="H411" i="43"/>
  <c r="B413" i="43"/>
  <c r="N413" i="43"/>
  <c r="K414" i="43"/>
  <c r="H415" i="43"/>
  <c r="B417" i="43"/>
  <c r="N417" i="43"/>
  <c r="K418" i="43"/>
  <c r="H419" i="43"/>
  <c r="B421" i="43"/>
  <c r="N421" i="43"/>
  <c r="K422" i="43"/>
  <c r="H423" i="43"/>
  <c r="B425" i="43"/>
  <c r="N425" i="43"/>
  <c r="K426" i="43"/>
  <c r="H427" i="43"/>
  <c r="B429" i="43"/>
  <c r="N429" i="43"/>
  <c r="K430" i="43"/>
  <c r="H431" i="43"/>
  <c r="B433" i="43"/>
  <c r="N433" i="43"/>
  <c r="K434" i="43"/>
  <c r="H435" i="43"/>
  <c r="B437" i="43"/>
  <c r="N437" i="43"/>
  <c r="K438" i="43"/>
  <c r="H439" i="43"/>
  <c r="B441" i="43"/>
  <c r="N441" i="43"/>
  <c r="K442" i="43"/>
  <c r="H443" i="43"/>
  <c r="B445" i="43"/>
  <c r="N445" i="43"/>
  <c r="K446" i="43"/>
  <c r="H447" i="43"/>
  <c r="B449" i="43"/>
  <c r="N449" i="43"/>
  <c r="K450" i="43"/>
  <c r="H451" i="43"/>
  <c r="B453" i="43"/>
  <c r="N453" i="43"/>
  <c r="K454" i="43"/>
  <c r="H455" i="43"/>
  <c r="B457" i="43"/>
  <c r="N457" i="43"/>
  <c r="K458" i="43"/>
  <c r="H459" i="43"/>
  <c r="B461" i="43"/>
  <c r="N461" i="43"/>
  <c r="K462" i="43"/>
  <c r="H463" i="43"/>
  <c r="B465" i="43"/>
  <c r="N465" i="43"/>
  <c r="K466" i="43"/>
  <c r="H467" i="43"/>
  <c r="B469" i="43"/>
  <c r="N469" i="43"/>
  <c r="K470" i="43"/>
  <c r="H471" i="43"/>
  <c r="B473" i="43"/>
  <c r="N473" i="43"/>
  <c r="K474" i="43"/>
  <c r="H475" i="43"/>
  <c r="B477" i="43"/>
  <c r="N477" i="43"/>
  <c r="K478" i="43"/>
  <c r="H479" i="43"/>
  <c r="B481" i="43"/>
  <c r="N481" i="43"/>
  <c r="K482" i="43"/>
  <c r="H483" i="43"/>
  <c r="B485" i="43"/>
  <c r="N485" i="43"/>
  <c r="K486" i="43"/>
  <c r="H487" i="43"/>
  <c r="B489" i="43"/>
  <c r="N489" i="43"/>
  <c r="K490" i="43"/>
  <c r="H491" i="43"/>
  <c r="B493" i="43"/>
  <c r="N493" i="43"/>
  <c r="K494" i="43"/>
  <c r="H495" i="43"/>
  <c r="A335" i="43"/>
  <c r="J344" i="43"/>
  <c r="M351" i="43"/>
  <c r="K355" i="43"/>
  <c r="O358" i="43"/>
  <c r="I360" i="43"/>
  <c r="C362" i="43"/>
  <c r="J363" i="43"/>
  <c r="N364" i="43"/>
  <c r="D366" i="43"/>
  <c r="K367" i="43"/>
  <c r="C369" i="43"/>
  <c r="C373" i="43"/>
  <c r="O373" i="43"/>
  <c r="L374" i="43"/>
  <c r="I375" i="43"/>
  <c r="C377" i="43"/>
  <c r="O377" i="43"/>
  <c r="L378" i="43"/>
  <c r="I379" i="43"/>
  <c r="C381" i="43"/>
  <c r="O381" i="43"/>
  <c r="L382" i="43"/>
  <c r="I383" i="43"/>
  <c r="C385" i="43"/>
  <c r="O385" i="43"/>
  <c r="L386" i="43"/>
  <c r="I387" i="43"/>
  <c r="C389" i="43"/>
  <c r="O389" i="43"/>
  <c r="L390" i="43"/>
  <c r="I391" i="43"/>
  <c r="C393" i="43"/>
  <c r="O393" i="43"/>
  <c r="L394" i="43"/>
  <c r="I395" i="43"/>
  <c r="C397" i="43"/>
  <c r="O397" i="43"/>
  <c r="L398" i="43"/>
  <c r="I399" i="43"/>
  <c r="C401" i="43"/>
  <c r="O401" i="43"/>
  <c r="L402" i="43"/>
  <c r="I403" i="43"/>
  <c r="C405" i="43"/>
  <c r="O405" i="43"/>
  <c r="L406" i="43"/>
  <c r="I407" i="43"/>
  <c r="C409" i="43"/>
  <c r="O409" i="43"/>
  <c r="L410" i="43"/>
  <c r="I411" i="43"/>
  <c r="C413" i="43"/>
  <c r="O413" i="43"/>
  <c r="L414" i="43"/>
  <c r="I415" i="43"/>
  <c r="C417" i="43"/>
  <c r="O417" i="43"/>
  <c r="L418" i="43"/>
  <c r="I419" i="43"/>
  <c r="C421" i="43"/>
  <c r="O421" i="43"/>
  <c r="L422" i="43"/>
  <c r="I423" i="43"/>
  <c r="C425" i="43"/>
  <c r="O425" i="43"/>
  <c r="L426" i="43"/>
  <c r="I427" i="43"/>
  <c r="C429" i="43"/>
  <c r="O429" i="43"/>
  <c r="L430" i="43"/>
  <c r="I431" i="43"/>
  <c r="C433" i="43"/>
  <c r="O433" i="43"/>
  <c r="L434" i="43"/>
  <c r="I435" i="43"/>
  <c r="C437" i="43"/>
  <c r="O437" i="43"/>
  <c r="L438" i="43"/>
  <c r="I439" i="43"/>
  <c r="C441" i="43"/>
  <c r="O441" i="43"/>
  <c r="L442" i="43"/>
  <c r="I443" i="43"/>
  <c r="C445" i="43"/>
  <c r="O445" i="43"/>
  <c r="L446" i="43"/>
  <c r="I447" i="43"/>
  <c r="C449" i="43"/>
  <c r="O449" i="43"/>
  <c r="L450" i="43"/>
  <c r="I451" i="43"/>
  <c r="C453" i="43"/>
  <c r="O453" i="43"/>
  <c r="L454" i="43"/>
  <c r="I455" i="43"/>
  <c r="C457" i="43"/>
  <c r="O457" i="43"/>
  <c r="L458" i="43"/>
  <c r="I459" i="43"/>
  <c r="C461" i="43"/>
  <c r="O461" i="43"/>
  <c r="L462" i="43"/>
  <c r="I463" i="43"/>
  <c r="C465" i="43"/>
  <c r="O465" i="43"/>
  <c r="L466" i="43"/>
  <c r="I467" i="43"/>
  <c r="C469" i="43"/>
  <c r="O469" i="43"/>
  <c r="L470" i="43"/>
  <c r="I471" i="43"/>
  <c r="C473" i="43"/>
  <c r="O473" i="43"/>
  <c r="L474" i="43"/>
  <c r="I475" i="43"/>
  <c r="C477" i="43"/>
  <c r="O477" i="43"/>
  <c r="L478" i="43"/>
  <c r="I479" i="43"/>
  <c r="C481" i="43"/>
  <c r="O481" i="43"/>
  <c r="L482" i="43"/>
  <c r="I483" i="43"/>
  <c r="C485" i="43"/>
  <c r="O485" i="43"/>
  <c r="L486" i="43"/>
  <c r="I487" i="43"/>
  <c r="C489" i="43"/>
  <c r="O489" i="43"/>
  <c r="L490" i="43"/>
  <c r="I491" i="43"/>
  <c r="C493" i="43"/>
  <c r="O493" i="43"/>
  <c r="L494" i="43"/>
  <c r="I495" i="43"/>
  <c r="M335" i="43"/>
  <c r="G345" i="43"/>
  <c r="I352" i="43"/>
  <c r="L355" i="43"/>
  <c r="G357" i="43"/>
  <c r="A359" i="43"/>
  <c r="J360" i="43"/>
  <c r="D362" i="43"/>
  <c r="K363" i="43"/>
  <c r="C365" i="43"/>
  <c r="L367" i="43"/>
  <c r="D369" i="43"/>
  <c r="H370" i="43"/>
  <c r="H371" i="43"/>
  <c r="D373" i="43"/>
  <c r="A374" i="43"/>
  <c r="M374" i="43"/>
  <c r="J375" i="43"/>
  <c r="G376" i="43"/>
  <c r="D377" i="43"/>
  <c r="A378" i="43"/>
  <c r="M378" i="43"/>
  <c r="J379" i="43"/>
  <c r="G380" i="43"/>
  <c r="D381" i="43"/>
  <c r="A382" i="43"/>
  <c r="M382" i="43"/>
  <c r="J383" i="43"/>
  <c r="G384" i="43"/>
  <c r="D385" i="43"/>
  <c r="A386" i="43"/>
  <c r="M386" i="43"/>
  <c r="J387" i="43"/>
  <c r="G388" i="43"/>
  <c r="D389" i="43"/>
  <c r="A390" i="43"/>
  <c r="M390" i="43"/>
  <c r="J391" i="43"/>
  <c r="G392" i="43"/>
  <c r="D393" i="43"/>
  <c r="A394" i="43"/>
  <c r="M394" i="43"/>
  <c r="J395" i="43"/>
  <c r="G396" i="43"/>
  <c r="D397" i="43"/>
  <c r="A398" i="43"/>
  <c r="M398" i="43"/>
  <c r="J399" i="43"/>
  <c r="G400" i="43"/>
  <c r="D401" i="43"/>
  <c r="A402" i="43"/>
  <c r="M402" i="43"/>
  <c r="J403" i="43"/>
  <c r="G404" i="43"/>
  <c r="D405" i="43"/>
  <c r="A406" i="43"/>
  <c r="M406" i="43"/>
  <c r="J407" i="43"/>
  <c r="G408" i="43"/>
  <c r="D409" i="43"/>
  <c r="A410" i="43"/>
  <c r="M410" i="43"/>
  <c r="J411" i="43"/>
  <c r="G412" i="43"/>
  <c r="D413" i="43"/>
  <c r="A414" i="43"/>
  <c r="M414" i="43"/>
  <c r="J415" i="43"/>
  <c r="G416" i="43"/>
  <c r="D417" i="43"/>
  <c r="A418" i="43"/>
  <c r="M418" i="43"/>
  <c r="J419" i="43"/>
  <c r="G420" i="43"/>
  <c r="D421" i="43"/>
  <c r="A422" i="43"/>
  <c r="M422" i="43"/>
  <c r="J423" i="43"/>
  <c r="G424" i="43"/>
  <c r="D425" i="43"/>
  <c r="A426" i="43"/>
  <c r="M426" i="43"/>
  <c r="J427" i="43"/>
  <c r="G428" i="43"/>
  <c r="D429" i="43"/>
  <c r="A430" i="43"/>
  <c r="M430" i="43"/>
  <c r="J431" i="43"/>
  <c r="G432" i="43"/>
  <c r="D433" i="43"/>
  <c r="A434" i="43"/>
  <c r="M434" i="43"/>
  <c r="J435" i="43"/>
  <c r="G436" i="43"/>
  <c r="D437" i="43"/>
  <c r="A438" i="43"/>
  <c r="M438" i="43"/>
  <c r="J439" i="43"/>
  <c r="G440" i="43"/>
  <c r="D441" i="43"/>
  <c r="A442" i="43"/>
  <c r="M442" i="43"/>
  <c r="J443" i="43"/>
  <c r="G444" i="43"/>
  <c r="D445" i="43"/>
  <c r="A446" i="43"/>
  <c r="M446" i="43"/>
  <c r="J447" i="43"/>
  <c r="G448" i="43"/>
  <c r="D449" i="43"/>
  <c r="A450" i="43"/>
  <c r="M450" i="43"/>
  <c r="J451" i="43"/>
  <c r="G452" i="43"/>
  <c r="D453" i="43"/>
  <c r="A454" i="43"/>
  <c r="M454" i="43"/>
  <c r="J455" i="43"/>
  <c r="G456" i="43"/>
  <c r="D457" i="43"/>
  <c r="A458" i="43"/>
  <c r="M458" i="43"/>
  <c r="J459" i="43"/>
  <c r="G460" i="43"/>
  <c r="D461" i="43"/>
  <c r="A462" i="43"/>
  <c r="M462" i="43"/>
  <c r="J463" i="43"/>
  <c r="G464" i="43"/>
  <c r="D465" i="43"/>
  <c r="A466" i="43"/>
  <c r="M466" i="43"/>
  <c r="J467" i="43"/>
  <c r="G468" i="43"/>
  <c r="D469" i="43"/>
  <c r="A470" i="43"/>
  <c r="M470" i="43"/>
  <c r="J471" i="43"/>
  <c r="G472" i="43"/>
  <c r="D473" i="43"/>
  <c r="A474" i="43"/>
  <c r="M474" i="43"/>
  <c r="J475" i="43"/>
  <c r="G476" i="43"/>
  <c r="D477" i="43"/>
  <c r="A478" i="43"/>
  <c r="M478" i="43"/>
  <c r="J479" i="43"/>
  <c r="G480" i="43"/>
  <c r="D481" i="43"/>
  <c r="A482" i="43"/>
  <c r="M482" i="43"/>
  <c r="J483" i="43"/>
  <c r="G484" i="43"/>
  <c r="D485" i="43"/>
  <c r="A486" i="43"/>
  <c r="M486" i="43"/>
  <c r="J487" i="43"/>
  <c r="G488" i="43"/>
  <c r="J336" i="43"/>
  <c r="D346" i="43"/>
  <c r="J352" i="43"/>
  <c r="M355" i="43"/>
  <c r="H357" i="43"/>
  <c r="B359" i="43"/>
  <c r="K360" i="43"/>
  <c r="L363" i="43"/>
  <c r="D365" i="43"/>
  <c r="H366" i="43"/>
  <c r="M367" i="43"/>
  <c r="K370" i="43"/>
  <c r="I371" i="43"/>
  <c r="G372" i="43"/>
  <c r="B374" i="43"/>
  <c r="N374" i="43"/>
  <c r="K375" i="43"/>
  <c r="H376" i="43"/>
  <c r="B378" i="43"/>
  <c r="N378" i="43"/>
  <c r="K379" i="43"/>
  <c r="H380" i="43"/>
  <c r="B382" i="43"/>
  <c r="N382" i="43"/>
  <c r="K383" i="43"/>
  <c r="H384" i="43"/>
  <c r="B386" i="43"/>
  <c r="N386" i="43"/>
  <c r="K387" i="43"/>
  <c r="H388" i="43"/>
  <c r="B390" i="43"/>
  <c r="N390" i="43"/>
  <c r="K391" i="43"/>
  <c r="H392" i="43"/>
  <c r="B394" i="43"/>
  <c r="N394" i="43"/>
  <c r="K395" i="43"/>
  <c r="H396" i="43"/>
  <c r="B398" i="43"/>
  <c r="N398" i="43"/>
  <c r="K399" i="43"/>
  <c r="H400" i="43"/>
  <c r="B402" i="43"/>
  <c r="N402" i="43"/>
  <c r="K403" i="43"/>
  <c r="H404" i="43"/>
  <c r="B406" i="43"/>
  <c r="N406" i="43"/>
  <c r="K407" i="43"/>
  <c r="H408" i="43"/>
  <c r="B410" i="43"/>
  <c r="N410" i="43"/>
  <c r="K411" i="43"/>
  <c r="H412" i="43"/>
  <c r="B414" i="43"/>
  <c r="N414" i="43"/>
  <c r="K415" i="43"/>
  <c r="H416" i="43"/>
  <c r="B418" i="43"/>
  <c r="N418" i="43"/>
  <c r="K419" i="43"/>
  <c r="H420" i="43"/>
  <c r="B422" i="43"/>
  <c r="N422" i="43"/>
  <c r="K423" i="43"/>
  <c r="H424" i="43"/>
  <c r="B426" i="43"/>
  <c r="N426" i="43"/>
  <c r="K427" i="43"/>
  <c r="H428" i="43"/>
  <c r="B430" i="43"/>
  <c r="N430" i="43"/>
  <c r="K431" i="43"/>
  <c r="H432" i="43"/>
  <c r="B434" i="43"/>
  <c r="N434" i="43"/>
  <c r="K435" i="43"/>
  <c r="H436" i="43"/>
  <c r="B438" i="43"/>
  <c r="N438" i="43"/>
  <c r="K439" i="43"/>
  <c r="H440" i="43"/>
  <c r="B442" i="43"/>
  <c r="N442" i="43"/>
  <c r="K443" i="43"/>
  <c r="H444" i="43"/>
  <c r="B446" i="43"/>
  <c r="N446" i="43"/>
  <c r="K447" i="43"/>
  <c r="H448" i="43"/>
  <c r="B450" i="43"/>
  <c r="N450" i="43"/>
  <c r="K451" i="43"/>
  <c r="H452" i="43"/>
  <c r="B454" i="43"/>
  <c r="N454" i="43"/>
  <c r="K455" i="43"/>
  <c r="H456" i="43"/>
  <c r="B458" i="43"/>
  <c r="N458" i="43"/>
  <c r="K459" i="43"/>
  <c r="H460" i="43"/>
  <c r="B462" i="43"/>
  <c r="N462" i="43"/>
  <c r="K463" i="43"/>
  <c r="H464" i="43"/>
  <c r="B466" i="43"/>
  <c r="N466" i="43"/>
  <c r="K467" i="43"/>
  <c r="H468" i="43"/>
  <c r="B470" i="43"/>
  <c r="N470" i="43"/>
  <c r="K471" i="43"/>
  <c r="H472" i="43"/>
  <c r="B474" i="43"/>
  <c r="N474" i="43"/>
  <c r="K475" i="43"/>
  <c r="H476" i="43"/>
  <c r="B478" i="43"/>
  <c r="N478" i="43"/>
  <c r="K479" i="43"/>
  <c r="H480" i="43"/>
  <c r="B482" i="43"/>
  <c r="N482" i="43"/>
  <c r="K483" i="43"/>
  <c r="H484" i="43"/>
  <c r="G337" i="43"/>
  <c r="A347" i="43"/>
  <c r="N355" i="43"/>
  <c r="K357" i="43"/>
  <c r="N360" i="43"/>
  <c r="H362" i="43"/>
  <c r="M363" i="43"/>
  <c r="L366" i="43"/>
  <c r="N367" i="43"/>
  <c r="L370" i="43"/>
  <c r="J371" i="43"/>
  <c r="H372" i="43"/>
  <c r="C374" i="43"/>
  <c r="O374" i="43"/>
  <c r="L375" i="43"/>
  <c r="I376" i="43"/>
  <c r="C378" i="43"/>
  <c r="O378" i="43"/>
  <c r="L379" i="43"/>
  <c r="I380" i="43"/>
  <c r="C382" i="43"/>
  <c r="O382" i="43"/>
  <c r="L383" i="43"/>
  <c r="I384" i="43"/>
  <c r="C386" i="43"/>
  <c r="O386" i="43"/>
  <c r="L387" i="43"/>
  <c r="I388" i="43"/>
  <c r="C390" i="43"/>
  <c r="O390" i="43"/>
  <c r="L391" i="43"/>
  <c r="I392" i="43"/>
  <c r="C394" i="43"/>
  <c r="O394" i="43"/>
  <c r="L395" i="43"/>
  <c r="I396" i="43"/>
  <c r="C398" i="43"/>
  <c r="O398" i="43"/>
  <c r="L399" i="43"/>
  <c r="I400" i="43"/>
  <c r="C402" i="43"/>
  <c r="O402" i="43"/>
  <c r="L403" i="43"/>
  <c r="I404" i="43"/>
  <c r="C406" i="43"/>
  <c r="O406" i="43"/>
  <c r="L407" i="43"/>
  <c r="I408" i="43"/>
  <c r="C410" i="43"/>
  <c r="O410" i="43"/>
  <c r="L411" i="43"/>
  <c r="I412" i="43"/>
  <c r="C414" i="43"/>
  <c r="O414" i="43"/>
  <c r="L415" i="43"/>
  <c r="I416" i="43"/>
  <c r="C418" i="43"/>
  <c r="O418" i="43"/>
  <c r="L419" i="43"/>
  <c r="I420" i="43"/>
  <c r="C422" i="43"/>
  <c r="O422" i="43"/>
  <c r="L423" i="43"/>
  <c r="I424" i="43"/>
  <c r="C426" i="43"/>
  <c r="O426" i="43"/>
  <c r="L427" i="43"/>
  <c r="I428" i="43"/>
  <c r="C430" i="43"/>
  <c r="O430" i="43"/>
  <c r="L431" i="43"/>
  <c r="I432" i="43"/>
  <c r="C434" i="43"/>
  <c r="O434" i="43"/>
  <c r="L435" i="43"/>
  <c r="I436" i="43"/>
  <c r="C438" i="43"/>
  <c r="O438" i="43"/>
  <c r="L439" i="43"/>
  <c r="I440" i="43"/>
  <c r="C442" i="43"/>
  <c r="O442" i="43"/>
  <c r="L443" i="43"/>
  <c r="I444" i="43"/>
  <c r="C446" i="43"/>
  <c r="O446" i="43"/>
  <c r="L447" i="43"/>
  <c r="I448" i="43"/>
  <c r="C450" i="43"/>
  <c r="O450" i="43"/>
  <c r="L451" i="43"/>
  <c r="I452" i="43"/>
  <c r="C454" i="43"/>
  <c r="O454" i="43"/>
  <c r="L455" i="43"/>
  <c r="I456" i="43"/>
  <c r="C458" i="43"/>
  <c r="O458" i="43"/>
  <c r="L459" i="43"/>
  <c r="I460" i="43"/>
  <c r="C462" i="43"/>
  <c r="O462" i="43"/>
  <c r="L463" i="43"/>
  <c r="I464" i="43"/>
  <c r="C466" i="43"/>
  <c r="O466" i="43"/>
  <c r="L467" i="43"/>
  <c r="I468" i="43"/>
  <c r="C470" i="43"/>
  <c r="O470" i="43"/>
  <c r="L471" i="43"/>
  <c r="I472" i="43"/>
  <c r="C474" i="43"/>
  <c r="O474" i="43"/>
  <c r="L475" i="43"/>
  <c r="I476" i="43"/>
  <c r="C478" i="43"/>
  <c r="O478" i="43"/>
  <c r="L479" i="43"/>
  <c r="D338" i="43"/>
  <c r="M347" i="43"/>
  <c r="B356" i="43"/>
  <c r="A358" i="43"/>
  <c r="J359" i="43"/>
  <c r="D361" i="43"/>
  <c r="L362" i="43"/>
  <c r="N363" i="43"/>
  <c r="M366" i="43"/>
  <c r="B368" i="43"/>
  <c r="G369" i="43"/>
  <c r="M370" i="43"/>
  <c r="K371" i="43"/>
  <c r="I372" i="43"/>
  <c r="G373" i="43"/>
  <c r="D374" i="43"/>
  <c r="A375" i="43"/>
  <c r="M375" i="43"/>
  <c r="J376" i="43"/>
  <c r="G377" i="43"/>
  <c r="D378" i="43"/>
  <c r="A379" i="43"/>
  <c r="M379" i="43"/>
  <c r="J380" i="43"/>
  <c r="G381" i="43"/>
  <c r="D382" i="43"/>
  <c r="A383" i="43"/>
  <c r="M383" i="43"/>
  <c r="J384" i="43"/>
  <c r="G385" i="43"/>
  <c r="D386" i="43"/>
  <c r="A387" i="43"/>
  <c r="M387" i="43"/>
  <c r="J388" i="43"/>
  <c r="G389" i="43"/>
  <c r="D390" i="43"/>
  <c r="A391" i="43"/>
  <c r="M391" i="43"/>
  <c r="J392" i="43"/>
  <c r="G393" i="43"/>
  <c r="D394" i="43"/>
  <c r="A395" i="43"/>
  <c r="M395" i="43"/>
  <c r="J396" i="43"/>
  <c r="G397" i="43"/>
  <c r="D398" i="43"/>
  <c r="A399" i="43"/>
  <c r="M399" i="43"/>
  <c r="J400" i="43"/>
  <c r="G401" i="43"/>
  <c r="D402" i="43"/>
  <c r="A403" i="43"/>
  <c r="M403" i="43"/>
  <c r="J404" i="43"/>
  <c r="G405" i="43"/>
  <c r="D406" i="43"/>
  <c r="A407" i="43"/>
  <c r="M407" i="43"/>
  <c r="J408" i="43"/>
  <c r="G409" i="43"/>
  <c r="D410" i="43"/>
  <c r="A411" i="43"/>
  <c r="M411" i="43"/>
  <c r="J412" i="43"/>
  <c r="G413" i="43"/>
  <c r="D414" i="43"/>
  <c r="A415" i="43"/>
  <c r="M415" i="43"/>
  <c r="J416" i="43"/>
  <c r="G417" i="43"/>
  <c r="D418" i="43"/>
  <c r="A419" i="43"/>
  <c r="M419" i="43"/>
  <c r="J420" i="43"/>
  <c r="G421" i="43"/>
  <c r="D422" i="43"/>
  <c r="A423" i="43"/>
  <c r="M423" i="43"/>
  <c r="J424" i="43"/>
  <c r="G425" i="43"/>
  <c r="D426" i="43"/>
  <c r="A427" i="43"/>
  <c r="M427" i="43"/>
  <c r="J428" i="43"/>
  <c r="G429" i="43"/>
  <c r="D430" i="43"/>
  <c r="A431" i="43"/>
  <c r="M431" i="43"/>
  <c r="J432" i="43"/>
  <c r="G433" i="43"/>
  <c r="D434" i="43"/>
  <c r="A435" i="43"/>
  <c r="M435" i="43"/>
  <c r="J436" i="43"/>
  <c r="G437" i="43"/>
  <c r="D438" i="43"/>
  <c r="A439" i="43"/>
  <c r="M439" i="43"/>
  <c r="J440" i="43"/>
  <c r="G441" i="43"/>
  <c r="D442" i="43"/>
  <c r="A443" i="43"/>
  <c r="M443" i="43"/>
  <c r="J444" i="43"/>
  <c r="G445" i="43"/>
  <c r="D446" i="43"/>
  <c r="A447" i="43"/>
  <c r="M447" i="43"/>
  <c r="J448" i="43"/>
  <c r="G449" i="43"/>
  <c r="D450" i="43"/>
  <c r="A451" i="43"/>
  <c r="M451" i="43"/>
  <c r="J452" i="43"/>
  <c r="G453" i="43"/>
  <c r="D454" i="43"/>
  <c r="A455" i="43"/>
  <c r="M455" i="43"/>
  <c r="J456" i="43"/>
  <c r="G457" i="43"/>
  <c r="D458" i="43"/>
  <c r="A459" i="43"/>
  <c r="M459" i="43"/>
  <c r="J460" i="43"/>
  <c r="G461" i="43"/>
  <c r="D462" i="43"/>
  <c r="A463" i="43"/>
  <c r="M463" i="43"/>
  <c r="J464" i="43"/>
  <c r="G465" i="43"/>
  <c r="D466" i="43"/>
  <c r="A467" i="43"/>
  <c r="M467" i="43"/>
  <c r="J468" i="43"/>
  <c r="G469" i="43"/>
  <c r="D470" i="43"/>
  <c r="A471" i="43"/>
  <c r="M471" i="43"/>
  <c r="J472" i="43"/>
  <c r="G473" i="43"/>
  <c r="D474" i="43"/>
  <c r="A475" i="43"/>
  <c r="M475" i="43"/>
  <c r="A339" i="43"/>
  <c r="J348" i="43"/>
  <c r="G353" i="43"/>
  <c r="H356" i="43"/>
  <c r="B358" i="43"/>
  <c r="K359" i="43"/>
  <c r="M362" i="43"/>
  <c r="B364" i="43"/>
  <c r="G365" i="43"/>
  <c r="N366" i="43"/>
  <c r="H369" i="43"/>
  <c r="N370" i="43"/>
  <c r="L371" i="43"/>
  <c r="J372" i="43"/>
  <c r="H373" i="43"/>
  <c r="B375" i="43"/>
  <c r="N375" i="43"/>
  <c r="K376" i="43"/>
  <c r="H377" i="43"/>
  <c r="B379" i="43"/>
  <c r="N379" i="43"/>
  <c r="K380" i="43"/>
  <c r="H381" i="43"/>
  <c r="B383" i="43"/>
  <c r="N383" i="43"/>
  <c r="K384" i="43"/>
  <c r="H385" i="43"/>
  <c r="B387" i="43"/>
  <c r="N387" i="43"/>
  <c r="K388" i="43"/>
  <c r="H389" i="43"/>
  <c r="B391" i="43"/>
  <c r="N391" i="43"/>
  <c r="K392" i="43"/>
  <c r="H393" i="43"/>
  <c r="B395" i="43"/>
  <c r="N395" i="43"/>
  <c r="K396" i="43"/>
  <c r="H397" i="43"/>
  <c r="B399" i="43"/>
  <c r="N399" i="43"/>
  <c r="K400" i="43"/>
  <c r="H401" i="43"/>
  <c r="B403" i="43"/>
  <c r="N403" i="43"/>
  <c r="K404" i="43"/>
  <c r="H405" i="43"/>
  <c r="B407" i="43"/>
  <c r="N407" i="43"/>
  <c r="K408" i="43"/>
  <c r="H409" i="43"/>
  <c r="B411" i="43"/>
  <c r="N411" i="43"/>
  <c r="K412" i="43"/>
  <c r="H413" i="43"/>
  <c r="B415" i="43"/>
  <c r="N415" i="43"/>
  <c r="K416" i="43"/>
  <c r="H417" i="43"/>
  <c r="B419" i="43"/>
  <c r="N419" i="43"/>
  <c r="K420" i="43"/>
  <c r="H421" i="43"/>
  <c r="B423" i="43"/>
  <c r="N423" i="43"/>
  <c r="K424" i="43"/>
  <c r="H425" i="43"/>
  <c r="B427" i="43"/>
  <c r="N427" i="43"/>
  <c r="K428" i="43"/>
  <c r="H429" i="43"/>
  <c r="B431" i="43"/>
  <c r="N431" i="43"/>
  <c r="K432" i="43"/>
  <c r="H433" i="43"/>
  <c r="B435" i="43"/>
  <c r="N435" i="43"/>
  <c r="K436" i="43"/>
  <c r="H437" i="43"/>
  <c r="B439" i="43"/>
  <c r="N439" i="43"/>
  <c r="K440" i="43"/>
  <c r="H441" i="43"/>
  <c r="B443" i="43"/>
  <c r="N443" i="43"/>
  <c r="K444" i="43"/>
  <c r="H445" i="43"/>
  <c r="B447" i="43"/>
  <c r="N447" i="43"/>
  <c r="K448" i="43"/>
  <c r="H449" i="43"/>
  <c r="B451" i="43"/>
  <c r="N451" i="43"/>
  <c r="K452" i="43"/>
  <c r="H453" i="43"/>
  <c r="B455" i="43"/>
  <c r="N455" i="43"/>
  <c r="K456" i="43"/>
  <c r="H457" i="43"/>
  <c r="M339" i="43"/>
  <c r="G349" i="43"/>
  <c r="B354" i="43"/>
  <c r="I356" i="43"/>
  <c r="C358" i="43"/>
  <c r="L359" i="43"/>
  <c r="N362" i="43"/>
  <c r="H365" i="43"/>
  <c r="O366" i="43"/>
  <c r="G368" i="43"/>
  <c r="K369" i="43"/>
  <c r="O370" i="43"/>
  <c r="M371" i="43"/>
  <c r="K372" i="43"/>
  <c r="I373" i="43"/>
  <c r="C375" i="43"/>
  <c r="O375" i="43"/>
  <c r="L376" i="43"/>
  <c r="I377" i="43"/>
  <c r="C379" i="43"/>
  <c r="O379" i="43"/>
  <c r="L380" i="43"/>
  <c r="I381" i="43"/>
  <c r="C383" i="43"/>
  <c r="O383" i="43"/>
  <c r="L384" i="43"/>
  <c r="I385" i="43"/>
  <c r="C387" i="43"/>
  <c r="O387" i="43"/>
  <c r="L388" i="43"/>
  <c r="I389" i="43"/>
  <c r="C391" i="43"/>
  <c r="O391" i="43"/>
  <c r="L392" i="43"/>
  <c r="I393" i="43"/>
  <c r="C395" i="43"/>
  <c r="O395" i="43"/>
  <c r="L396" i="43"/>
  <c r="I397" i="43"/>
  <c r="C399" i="43"/>
  <c r="O399" i="43"/>
  <c r="L400" i="43"/>
  <c r="I401" i="43"/>
  <c r="C403" i="43"/>
  <c r="O403" i="43"/>
  <c r="L404" i="43"/>
  <c r="I405" i="43"/>
  <c r="C407" i="43"/>
  <c r="O407" i="43"/>
  <c r="L408" i="43"/>
  <c r="I409" i="43"/>
  <c r="C411" i="43"/>
  <c r="O411" i="43"/>
  <c r="L412" i="43"/>
  <c r="I413" i="43"/>
  <c r="C415" i="43"/>
  <c r="O415" i="43"/>
  <c r="L416" i="43"/>
  <c r="I417" i="43"/>
  <c r="C419" i="43"/>
  <c r="O419" i="43"/>
  <c r="L420" i="43"/>
  <c r="I421" i="43"/>
  <c r="C423" i="43"/>
  <c r="O423" i="43"/>
  <c r="L424" i="43"/>
  <c r="I425" i="43"/>
  <c r="C427" i="43"/>
  <c r="O427" i="43"/>
  <c r="L428" i="43"/>
  <c r="I429" i="43"/>
  <c r="C431" i="43"/>
  <c r="O431" i="43"/>
  <c r="L432" i="43"/>
  <c r="I433" i="43"/>
  <c r="C435" i="43"/>
  <c r="O435" i="43"/>
  <c r="L436" i="43"/>
  <c r="I437" i="43"/>
  <c r="C439" i="43"/>
  <c r="O439" i="43"/>
  <c r="L440" i="43"/>
  <c r="I441" i="43"/>
  <c r="C443" i="43"/>
  <c r="O443" i="43"/>
  <c r="L444" i="43"/>
  <c r="I445" i="43"/>
  <c r="C447" i="43"/>
  <c r="O447" i="43"/>
  <c r="L448" i="43"/>
  <c r="I449" i="43"/>
  <c r="C451" i="43"/>
  <c r="O451" i="43"/>
  <c r="L452" i="43"/>
  <c r="I453" i="43"/>
  <c r="C455" i="43"/>
  <c r="O455" i="43"/>
  <c r="L456" i="43"/>
  <c r="I457" i="43"/>
  <c r="C459" i="43"/>
  <c r="O459" i="43"/>
  <c r="L460" i="43"/>
  <c r="I461" i="43"/>
  <c r="C463" i="43"/>
  <c r="O463" i="43"/>
  <c r="L464" i="43"/>
  <c r="I465" i="43"/>
  <c r="C467" i="43"/>
  <c r="O467" i="43"/>
  <c r="L468" i="43"/>
  <c r="I469" i="43"/>
  <c r="C471" i="43"/>
  <c r="O471" i="43"/>
  <c r="L472" i="43"/>
  <c r="I473" i="43"/>
  <c r="C475" i="43"/>
  <c r="O475" i="43"/>
  <c r="L476" i="43"/>
  <c r="I477" i="43"/>
  <c r="C479" i="43"/>
  <c r="O479" i="43"/>
  <c r="L480" i="43"/>
  <c r="I481" i="43"/>
  <c r="B467" i="43"/>
  <c r="J476" i="43"/>
  <c r="K480" i="43"/>
  <c r="O486" i="43"/>
  <c r="I488" i="43"/>
  <c r="A490" i="43"/>
  <c r="C491" i="43"/>
  <c r="J492" i="43"/>
  <c r="B494" i="43"/>
  <c r="I496" i="43"/>
  <c r="C498" i="43"/>
  <c r="O498" i="43"/>
  <c r="L499" i="43"/>
  <c r="I500" i="43"/>
  <c r="C502" i="43"/>
  <c r="O502" i="43"/>
  <c r="L503" i="43"/>
  <c r="I504" i="43"/>
  <c r="C506" i="43"/>
  <c r="O506" i="43"/>
  <c r="L507" i="43"/>
  <c r="I508" i="43"/>
  <c r="C510" i="43"/>
  <c r="O510" i="43"/>
  <c r="L511" i="43"/>
  <c r="I512" i="43"/>
  <c r="C514" i="43"/>
  <c r="O514" i="43"/>
  <c r="L515" i="43"/>
  <c r="I516" i="43"/>
  <c r="C518" i="43"/>
  <c r="O518" i="43"/>
  <c r="L519" i="43"/>
  <c r="I520" i="43"/>
  <c r="C522" i="43"/>
  <c r="O522" i="43"/>
  <c r="L523" i="43"/>
  <c r="I524" i="43"/>
  <c r="C526" i="43"/>
  <c r="O526" i="43"/>
  <c r="L527" i="43"/>
  <c r="I528" i="43"/>
  <c r="C530" i="43"/>
  <c r="O530" i="43"/>
  <c r="L531" i="43"/>
  <c r="I532" i="43"/>
  <c r="C534" i="43"/>
  <c r="O534" i="43"/>
  <c r="L535" i="43"/>
  <c r="I536" i="43"/>
  <c r="C538" i="43"/>
  <c r="O538" i="43"/>
  <c r="L539" i="43"/>
  <c r="I540" i="43"/>
  <c r="C542" i="43"/>
  <c r="O542" i="43"/>
  <c r="L543" i="43"/>
  <c r="I544" i="43"/>
  <c r="C546" i="43"/>
  <c r="O546" i="43"/>
  <c r="L547" i="43"/>
  <c r="I548" i="43"/>
  <c r="C550" i="43"/>
  <c r="O550" i="43"/>
  <c r="L551" i="43"/>
  <c r="I552" i="43"/>
  <c r="C554" i="43"/>
  <c r="O554" i="43"/>
  <c r="L555" i="43"/>
  <c r="I556" i="43"/>
  <c r="C558" i="43"/>
  <c r="O558" i="43"/>
  <c r="L559" i="43"/>
  <c r="I560" i="43"/>
  <c r="C562" i="43"/>
  <c r="O562" i="43"/>
  <c r="L563" i="43"/>
  <c r="I564" i="43"/>
  <c r="C566" i="43"/>
  <c r="O566" i="43"/>
  <c r="L567" i="43"/>
  <c r="I568" i="43"/>
  <c r="C570" i="43"/>
  <c r="O570" i="43"/>
  <c r="L571" i="43"/>
  <c r="I572" i="43"/>
  <c r="C574" i="43"/>
  <c r="O574" i="43"/>
  <c r="L575" i="43"/>
  <c r="I576" i="43"/>
  <c r="C578" i="43"/>
  <c r="O578" i="43"/>
  <c r="L579" i="43"/>
  <c r="I580" i="43"/>
  <c r="C582" i="43"/>
  <c r="O582" i="43"/>
  <c r="L583" i="43"/>
  <c r="I584" i="43"/>
  <c r="C586" i="43"/>
  <c r="O586" i="43"/>
  <c r="L587" i="43"/>
  <c r="I588" i="43"/>
  <c r="C590" i="43"/>
  <c r="O590" i="43"/>
  <c r="L591" i="43"/>
  <c r="I592" i="43"/>
  <c r="C594" i="43"/>
  <c r="O594" i="43"/>
  <c r="L595" i="43"/>
  <c r="I596" i="43"/>
  <c r="C598" i="43"/>
  <c r="O598" i="43"/>
  <c r="L599" i="43"/>
  <c r="I600" i="43"/>
  <c r="C602" i="43"/>
  <c r="O602" i="43"/>
  <c r="L603" i="43"/>
  <c r="I604" i="43"/>
  <c r="C606" i="43"/>
  <c r="O606" i="43"/>
  <c r="L607" i="43"/>
  <c r="I608" i="43"/>
  <c r="C610" i="43"/>
  <c r="O610" i="43"/>
  <c r="L611" i="43"/>
  <c r="I612" i="43"/>
  <c r="C614" i="43"/>
  <c r="O614" i="43"/>
  <c r="L615" i="43"/>
  <c r="I616" i="43"/>
  <c r="C618" i="43"/>
  <c r="O618" i="43"/>
  <c r="L619" i="43"/>
  <c r="I620" i="43"/>
  <c r="C622" i="43"/>
  <c r="N467" i="43"/>
  <c r="K476" i="43"/>
  <c r="L483" i="43"/>
  <c r="G485" i="43"/>
  <c r="A487" i="43"/>
  <c r="J488" i="43"/>
  <c r="B490" i="43"/>
  <c r="K492" i="43"/>
  <c r="C494" i="43"/>
  <c r="J495" i="43"/>
  <c r="J496" i="43"/>
  <c r="G497" i="43"/>
  <c r="D498" i="43"/>
  <c r="A499" i="43"/>
  <c r="M499" i="43"/>
  <c r="J500" i="43"/>
  <c r="G501" i="43"/>
  <c r="D502" i="43"/>
  <c r="A503" i="43"/>
  <c r="M503" i="43"/>
  <c r="J504" i="43"/>
  <c r="G505" i="43"/>
  <c r="D506" i="43"/>
  <c r="A507" i="43"/>
  <c r="M507" i="43"/>
  <c r="J508" i="43"/>
  <c r="G509" i="43"/>
  <c r="D510" i="43"/>
  <c r="A511" i="43"/>
  <c r="M511" i="43"/>
  <c r="J512" i="43"/>
  <c r="G513" i="43"/>
  <c r="D514" i="43"/>
  <c r="A515" i="43"/>
  <c r="M515" i="43"/>
  <c r="J516" i="43"/>
  <c r="G517" i="43"/>
  <c r="D518" i="43"/>
  <c r="A519" i="43"/>
  <c r="M519" i="43"/>
  <c r="J520" i="43"/>
  <c r="G521" i="43"/>
  <c r="D522" i="43"/>
  <c r="A523" i="43"/>
  <c r="M523" i="43"/>
  <c r="J524" i="43"/>
  <c r="G525" i="43"/>
  <c r="D526" i="43"/>
  <c r="A527" i="43"/>
  <c r="M527" i="43"/>
  <c r="J528" i="43"/>
  <c r="G529" i="43"/>
  <c r="D530" i="43"/>
  <c r="A531" i="43"/>
  <c r="M531" i="43"/>
  <c r="J532" i="43"/>
  <c r="G533" i="43"/>
  <c r="D534" i="43"/>
  <c r="A535" i="43"/>
  <c r="M535" i="43"/>
  <c r="J536" i="43"/>
  <c r="G537" i="43"/>
  <c r="D538" i="43"/>
  <c r="A539" i="43"/>
  <c r="M539" i="43"/>
  <c r="J540" i="43"/>
  <c r="G541" i="43"/>
  <c r="D542" i="43"/>
  <c r="A543" i="43"/>
  <c r="M543" i="43"/>
  <c r="J544" i="43"/>
  <c r="G545" i="43"/>
  <c r="D546" i="43"/>
  <c r="A547" i="43"/>
  <c r="M547" i="43"/>
  <c r="J548" i="43"/>
  <c r="G549" i="43"/>
  <c r="D550" i="43"/>
  <c r="A551" i="43"/>
  <c r="M551" i="43"/>
  <c r="J552" i="43"/>
  <c r="G553" i="43"/>
  <c r="D554" i="43"/>
  <c r="A555" i="43"/>
  <c r="M555" i="43"/>
  <c r="J556" i="43"/>
  <c r="G557" i="43"/>
  <c r="D558" i="43"/>
  <c r="A559" i="43"/>
  <c r="M559" i="43"/>
  <c r="J560" i="43"/>
  <c r="G561" i="43"/>
  <c r="D562" i="43"/>
  <c r="A563" i="43"/>
  <c r="M563" i="43"/>
  <c r="J564" i="43"/>
  <c r="G565" i="43"/>
  <c r="D566" i="43"/>
  <c r="A567" i="43"/>
  <c r="M567" i="43"/>
  <c r="J568" i="43"/>
  <c r="G569" i="43"/>
  <c r="D570" i="43"/>
  <c r="A571" i="43"/>
  <c r="M571" i="43"/>
  <c r="J572" i="43"/>
  <c r="G573" i="43"/>
  <c r="D574" i="43"/>
  <c r="A575" i="43"/>
  <c r="M575" i="43"/>
  <c r="J576" i="43"/>
  <c r="G577" i="43"/>
  <c r="D578" i="43"/>
  <c r="A579" i="43"/>
  <c r="M579" i="43"/>
  <c r="J580" i="43"/>
  <c r="G581" i="43"/>
  <c r="D582" i="43"/>
  <c r="A583" i="43"/>
  <c r="M583" i="43"/>
  <c r="J584" i="43"/>
  <c r="G585" i="43"/>
  <c r="D586" i="43"/>
  <c r="A587" i="43"/>
  <c r="M587" i="43"/>
  <c r="J588" i="43"/>
  <c r="G589" i="43"/>
  <c r="D590" i="43"/>
  <c r="A591" i="43"/>
  <c r="M591" i="43"/>
  <c r="J592" i="43"/>
  <c r="G593" i="43"/>
  <c r="D594" i="43"/>
  <c r="A595" i="43"/>
  <c r="M595" i="43"/>
  <c r="J596" i="43"/>
  <c r="G597" i="43"/>
  <c r="D598" i="43"/>
  <c r="A599" i="43"/>
  <c r="M599" i="43"/>
  <c r="J600" i="43"/>
  <c r="G601" i="43"/>
  <c r="D602" i="43"/>
  <c r="A603" i="43"/>
  <c r="M603" i="43"/>
  <c r="J604" i="43"/>
  <c r="G605" i="43"/>
  <c r="D606" i="43"/>
  <c r="A607" i="43"/>
  <c r="M607" i="43"/>
  <c r="J608" i="43"/>
  <c r="G609" i="43"/>
  <c r="D610" i="43"/>
  <c r="A611" i="43"/>
  <c r="M611" i="43"/>
  <c r="J612" i="43"/>
  <c r="G613" i="43"/>
  <c r="D614" i="43"/>
  <c r="A615" i="43"/>
  <c r="M615" i="43"/>
  <c r="J616" i="43"/>
  <c r="G617" i="43"/>
  <c r="D618" i="43"/>
  <c r="A619" i="43"/>
  <c r="M619" i="43"/>
  <c r="J620" i="43"/>
  <c r="G621" i="43"/>
  <c r="B459" i="43"/>
  <c r="K468" i="43"/>
  <c r="G477" i="43"/>
  <c r="G481" i="43"/>
  <c r="M483" i="43"/>
  <c r="H485" i="43"/>
  <c r="B487" i="43"/>
  <c r="K488" i="43"/>
  <c r="C490" i="43"/>
  <c r="J491" i="43"/>
  <c r="L492" i="43"/>
  <c r="D494" i="43"/>
  <c r="K495" i="43"/>
  <c r="K496" i="43"/>
  <c r="H497" i="43"/>
  <c r="B499" i="43"/>
  <c r="N499" i="43"/>
  <c r="K500" i="43"/>
  <c r="H501" i="43"/>
  <c r="B503" i="43"/>
  <c r="N503" i="43"/>
  <c r="K504" i="43"/>
  <c r="H505" i="43"/>
  <c r="B507" i="43"/>
  <c r="N507" i="43"/>
  <c r="K508" i="43"/>
  <c r="H509" i="43"/>
  <c r="B511" i="43"/>
  <c r="N511" i="43"/>
  <c r="K512" i="43"/>
  <c r="H513" i="43"/>
  <c r="B515" i="43"/>
  <c r="N515" i="43"/>
  <c r="K516" i="43"/>
  <c r="H517" i="43"/>
  <c r="B519" i="43"/>
  <c r="N519" i="43"/>
  <c r="K520" i="43"/>
  <c r="H521" i="43"/>
  <c r="B523" i="43"/>
  <c r="N523" i="43"/>
  <c r="K524" i="43"/>
  <c r="H525" i="43"/>
  <c r="B527" i="43"/>
  <c r="N527" i="43"/>
  <c r="K528" i="43"/>
  <c r="H529" i="43"/>
  <c r="B531" i="43"/>
  <c r="N531" i="43"/>
  <c r="K532" i="43"/>
  <c r="H533" i="43"/>
  <c r="B535" i="43"/>
  <c r="N535" i="43"/>
  <c r="K536" i="43"/>
  <c r="H537" i="43"/>
  <c r="B539" i="43"/>
  <c r="N539" i="43"/>
  <c r="K540" i="43"/>
  <c r="H541" i="43"/>
  <c r="B543" i="43"/>
  <c r="N543" i="43"/>
  <c r="K544" i="43"/>
  <c r="H545" i="43"/>
  <c r="B547" i="43"/>
  <c r="N547" i="43"/>
  <c r="K548" i="43"/>
  <c r="H549" i="43"/>
  <c r="B551" i="43"/>
  <c r="N551" i="43"/>
  <c r="K552" i="43"/>
  <c r="H553" i="43"/>
  <c r="B555" i="43"/>
  <c r="N555" i="43"/>
  <c r="K556" i="43"/>
  <c r="H557" i="43"/>
  <c r="B559" i="43"/>
  <c r="N559" i="43"/>
  <c r="K560" i="43"/>
  <c r="H561" i="43"/>
  <c r="B563" i="43"/>
  <c r="N563" i="43"/>
  <c r="K564" i="43"/>
  <c r="H565" i="43"/>
  <c r="B567" i="43"/>
  <c r="N567" i="43"/>
  <c r="K568" i="43"/>
  <c r="H569" i="43"/>
  <c r="B571" i="43"/>
  <c r="N571" i="43"/>
  <c r="K572" i="43"/>
  <c r="H573" i="43"/>
  <c r="B575" i="43"/>
  <c r="N575" i="43"/>
  <c r="K576" i="43"/>
  <c r="H577" i="43"/>
  <c r="B579" i="43"/>
  <c r="N579" i="43"/>
  <c r="K580" i="43"/>
  <c r="H581" i="43"/>
  <c r="B583" i="43"/>
  <c r="N583" i="43"/>
  <c r="K584" i="43"/>
  <c r="H585" i="43"/>
  <c r="B587" i="43"/>
  <c r="N587" i="43"/>
  <c r="K588" i="43"/>
  <c r="H589" i="43"/>
  <c r="B591" i="43"/>
  <c r="N591" i="43"/>
  <c r="K592" i="43"/>
  <c r="H593" i="43"/>
  <c r="B595" i="43"/>
  <c r="N595" i="43"/>
  <c r="K596" i="43"/>
  <c r="H597" i="43"/>
  <c r="B599" i="43"/>
  <c r="N599" i="43"/>
  <c r="K600" i="43"/>
  <c r="H601" i="43"/>
  <c r="B603" i="43"/>
  <c r="N603" i="43"/>
  <c r="K604" i="43"/>
  <c r="N459" i="43"/>
  <c r="H469" i="43"/>
  <c r="H477" i="43"/>
  <c r="H481" i="43"/>
  <c r="N483" i="43"/>
  <c r="I485" i="43"/>
  <c r="C487" i="43"/>
  <c r="L488" i="43"/>
  <c r="D490" i="43"/>
  <c r="K491" i="43"/>
  <c r="O492" i="43"/>
  <c r="L495" i="43"/>
  <c r="L496" i="43"/>
  <c r="I497" i="43"/>
  <c r="C499" i="43"/>
  <c r="O499" i="43"/>
  <c r="L500" i="43"/>
  <c r="I501" i="43"/>
  <c r="C503" i="43"/>
  <c r="O503" i="43"/>
  <c r="L504" i="43"/>
  <c r="I505" i="43"/>
  <c r="C507" i="43"/>
  <c r="O507" i="43"/>
  <c r="L508" i="43"/>
  <c r="I509" i="43"/>
  <c r="C511" i="43"/>
  <c r="O511" i="43"/>
  <c r="L512" i="43"/>
  <c r="I513" i="43"/>
  <c r="C515" i="43"/>
  <c r="O515" i="43"/>
  <c r="L516" i="43"/>
  <c r="I517" i="43"/>
  <c r="C519" i="43"/>
  <c r="O519" i="43"/>
  <c r="L520" i="43"/>
  <c r="I521" i="43"/>
  <c r="C523" i="43"/>
  <c r="O523" i="43"/>
  <c r="L524" i="43"/>
  <c r="I525" i="43"/>
  <c r="C527" i="43"/>
  <c r="O527" i="43"/>
  <c r="L528" i="43"/>
  <c r="I529" i="43"/>
  <c r="C531" i="43"/>
  <c r="O531" i="43"/>
  <c r="L532" i="43"/>
  <c r="I533" i="43"/>
  <c r="C535" i="43"/>
  <c r="O535" i="43"/>
  <c r="L536" i="43"/>
  <c r="I537" i="43"/>
  <c r="C539" i="43"/>
  <c r="O539" i="43"/>
  <c r="L540" i="43"/>
  <c r="I541" i="43"/>
  <c r="C543" i="43"/>
  <c r="O543" i="43"/>
  <c r="L544" i="43"/>
  <c r="I545" i="43"/>
  <c r="C547" i="43"/>
  <c r="O547" i="43"/>
  <c r="L548" i="43"/>
  <c r="I549" i="43"/>
  <c r="C551" i="43"/>
  <c r="O551" i="43"/>
  <c r="L552" i="43"/>
  <c r="I553" i="43"/>
  <c r="C555" i="43"/>
  <c r="O555" i="43"/>
  <c r="L556" i="43"/>
  <c r="I557" i="43"/>
  <c r="C559" i="43"/>
  <c r="O559" i="43"/>
  <c r="L560" i="43"/>
  <c r="I561" i="43"/>
  <c r="C563" i="43"/>
  <c r="O563" i="43"/>
  <c r="L564" i="43"/>
  <c r="I565" i="43"/>
  <c r="C567" i="43"/>
  <c r="O567" i="43"/>
  <c r="L568" i="43"/>
  <c r="I569" i="43"/>
  <c r="C571" i="43"/>
  <c r="O571" i="43"/>
  <c r="L572" i="43"/>
  <c r="I573" i="43"/>
  <c r="C575" i="43"/>
  <c r="O575" i="43"/>
  <c r="L576" i="43"/>
  <c r="I577" i="43"/>
  <c r="C579" i="43"/>
  <c r="O579" i="43"/>
  <c r="L580" i="43"/>
  <c r="I581" i="43"/>
  <c r="C583" i="43"/>
  <c r="O583" i="43"/>
  <c r="L584" i="43"/>
  <c r="I585" i="43"/>
  <c r="C587" i="43"/>
  <c r="O587" i="43"/>
  <c r="L588" i="43"/>
  <c r="I589" i="43"/>
  <c r="C591" i="43"/>
  <c r="O591" i="43"/>
  <c r="L592" i="43"/>
  <c r="I593" i="43"/>
  <c r="C595" i="43"/>
  <c r="O595" i="43"/>
  <c r="L596" i="43"/>
  <c r="I597" i="43"/>
  <c r="C599" i="43"/>
  <c r="O599" i="43"/>
  <c r="L600" i="43"/>
  <c r="I601" i="43"/>
  <c r="C603" i="43"/>
  <c r="O603" i="43"/>
  <c r="L604" i="43"/>
  <c r="I605" i="43"/>
  <c r="C607" i="43"/>
  <c r="O607" i="43"/>
  <c r="L608" i="43"/>
  <c r="I609" i="43"/>
  <c r="C611" i="43"/>
  <c r="O611" i="43"/>
  <c r="L612" i="43"/>
  <c r="I613" i="43"/>
  <c r="C615" i="43"/>
  <c r="O615" i="43"/>
  <c r="L616" i="43"/>
  <c r="I617" i="43"/>
  <c r="C619" i="43"/>
  <c r="O619" i="43"/>
  <c r="L620" i="43"/>
  <c r="I621" i="43"/>
  <c r="K460" i="43"/>
  <c r="D478" i="43"/>
  <c r="C482" i="43"/>
  <c r="O483" i="43"/>
  <c r="L485" i="43"/>
  <c r="O488" i="43"/>
  <c r="L491" i="43"/>
  <c r="D493" i="43"/>
  <c r="M495" i="43"/>
  <c r="M496" i="43"/>
  <c r="J497" i="43"/>
  <c r="G498" i="43"/>
  <c r="D499" i="43"/>
  <c r="A500" i="43"/>
  <c r="M500" i="43"/>
  <c r="J501" i="43"/>
  <c r="G502" i="43"/>
  <c r="D503" i="43"/>
  <c r="A504" i="43"/>
  <c r="M504" i="43"/>
  <c r="J505" i="43"/>
  <c r="G506" i="43"/>
  <c r="D507" i="43"/>
  <c r="A508" i="43"/>
  <c r="M508" i="43"/>
  <c r="J509" i="43"/>
  <c r="G510" i="43"/>
  <c r="D511" i="43"/>
  <c r="A512" i="43"/>
  <c r="M512" i="43"/>
  <c r="J513" i="43"/>
  <c r="G514" i="43"/>
  <c r="D515" i="43"/>
  <c r="A516" i="43"/>
  <c r="M516" i="43"/>
  <c r="J517" i="43"/>
  <c r="G518" i="43"/>
  <c r="D519" i="43"/>
  <c r="A520" i="43"/>
  <c r="M520" i="43"/>
  <c r="J521" i="43"/>
  <c r="G522" i="43"/>
  <c r="D523" i="43"/>
  <c r="A524" i="43"/>
  <c r="M524" i="43"/>
  <c r="J525" i="43"/>
  <c r="G526" i="43"/>
  <c r="D527" i="43"/>
  <c r="A528" i="43"/>
  <c r="M528" i="43"/>
  <c r="J529" i="43"/>
  <c r="G530" i="43"/>
  <c r="D531" i="43"/>
  <c r="A532" i="43"/>
  <c r="M532" i="43"/>
  <c r="J533" i="43"/>
  <c r="G534" i="43"/>
  <c r="D535" i="43"/>
  <c r="A536" i="43"/>
  <c r="M536" i="43"/>
  <c r="J537" i="43"/>
  <c r="G538" i="43"/>
  <c r="D539" i="43"/>
  <c r="A540" i="43"/>
  <c r="M540" i="43"/>
  <c r="J541" i="43"/>
  <c r="G542" i="43"/>
  <c r="D543" i="43"/>
  <c r="A544" i="43"/>
  <c r="M544" i="43"/>
  <c r="J545" i="43"/>
  <c r="G546" i="43"/>
  <c r="D547" i="43"/>
  <c r="A548" i="43"/>
  <c r="M548" i="43"/>
  <c r="J549" i="43"/>
  <c r="G550" i="43"/>
  <c r="D551" i="43"/>
  <c r="A552" i="43"/>
  <c r="M552" i="43"/>
  <c r="J553" i="43"/>
  <c r="G554" i="43"/>
  <c r="D555" i="43"/>
  <c r="A556" i="43"/>
  <c r="M556" i="43"/>
  <c r="J557" i="43"/>
  <c r="G558" i="43"/>
  <c r="D559" i="43"/>
  <c r="A560" i="43"/>
  <c r="M560" i="43"/>
  <c r="J561" i="43"/>
  <c r="G562" i="43"/>
  <c r="D563" i="43"/>
  <c r="A564" i="43"/>
  <c r="M564" i="43"/>
  <c r="J565" i="43"/>
  <c r="G566" i="43"/>
  <c r="D567" i="43"/>
  <c r="A568" i="43"/>
  <c r="M568" i="43"/>
  <c r="J569" i="43"/>
  <c r="G570" i="43"/>
  <c r="D571" i="43"/>
  <c r="A572" i="43"/>
  <c r="M572" i="43"/>
  <c r="J573" i="43"/>
  <c r="G574" i="43"/>
  <c r="D575" i="43"/>
  <c r="A576" i="43"/>
  <c r="M576" i="43"/>
  <c r="J577" i="43"/>
  <c r="G578" i="43"/>
  <c r="D579" i="43"/>
  <c r="A580" i="43"/>
  <c r="M580" i="43"/>
  <c r="J581" i="43"/>
  <c r="G582" i="43"/>
  <c r="D583" i="43"/>
  <c r="A584" i="43"/>
  <c r="M584" i="43"/>
  <c r="J585" i="43"/>
  <c r="G586" i="43"/>
  <c r="D587" i="43"/>
  <c r="A588" i="43"/>
  <c r="M588" i="43"/>
  <c r="J589" i="43"/>
  <c r="G590" i="43"/>
  <c r="D591" i="43"/>
  <c r="A592" i="43"/>
  <c r="M592" i="43"/>
  <c r="J593" i="43"/>
  <c r="G594" i="43"/>
  <c r="D595" i="43"/>
  <c r="A596" i="43"/>
  <c r="M596" i="43"/>
  <c r="J597" i="43"/>
  <c r="G598" i="43"/>
  <c r="D599" i="43"/>
  <c r="A600" i="43"/>
  <c r="M600" i="43"/>
  <c r="J601" i="43"/>
  <c r="G602" i="43"/>
  <c r="D603" i="43"/>
  <c r="A604" i="43"/>
  <c r="M604" i="43"/>
  <c r="J605" i="43"/>
  <c r="G606" i="43"/>
  <c r="D607" i="43"/>
  <c r="A608" i="43"/>
  <c r="M608" i="43"/>
  <c r="J609" i="43"/>
  <c r="G610" i="43"/>
  <c r="D611" i="43"/>
  <c r="A612" i="43"/>
  <c r="M612" i="43"/>
  <c r="J613" i="43"/>
  <c r="G614" i="43"/>
  <c r="D615" i="43"/>
  <c r="A616" i="43"/>
  <c r="M616" i="43"/>
  <c r="J617" i="43"/>
  <c r="G618" i="43"/>
  <c r="D619" i="43"/>
  <c r="A620" i="43"/>
  <c r="M620" i="43"/>
  <c r="J621" i="43"/>
  <c r="G622" i="43"/>
  <c r="D623" i="43"/>
  <c r="A624" i="43"/>
  <c r="M624" i="43"/>
  <c r="J625" i="43"/>
  <c r="G626" i="43"/>
  <c r="H461" i="43"/>
  <c r="B471" i="43"/>
  <c r="D482" i="43"/>
  <c r="C484" i="43"/>
  <c r="B486" i="43"/>
  <c r="K487" i="43"/>
  <c r="D489" i="43"/>
  <c r="M491" i="43"/>
  <c r="I494" i="43"/>
  <c r="N495" i="43"/>
  <c r="N496" i="43"/>
  <c r="K497" i="43"/>
  <c r="H498" i="43"/>
  <c r="B500" i="43"/>
  <c r="N500" i="43"/>
  <c r="K501" i="43"/>
  <c r="H502" i="43"/>
  <c r="B504" i="43"/>
  <c r="N504" i="43"/>
  <c r="K505" i="43"/>
  <c r="H506" i="43"/>
  <c r="B508" i="43"/>
  <c r="N508" i="43"/>
  <c r="K509" i="43"/>
  <c r="H510" i="43"/>
  <c r="B512" i="43"/>
  <c r="N512" i="43"/>
  <c r="K513" i="43"/>
  <c r="H514" i="43"/>
  <c r="B516" i="43"/>
  <c r="N516" i="43"/>
  <c r="K517" i="43"/>
  <c r="H518" i="43"/>
  <c r="B520" i="43"/>
  <c r="N520" i="43"/>
  <c r="K521" i="43"/>
  <c r="H522" i="43"/>
  <c r="B524" i="43"/>
  <c r="N524" i="43"/>
  <c r="K525" i="43"/>
  <c r="H526" i="43"/>
  <c r="B528" i="43"/>
  <c r="N528" i="43"/>
  <c r="K529" i="43"/>
  <c r="H530" i="43"/>
  <c r="B532" i="43"/>
  <c r="N532" i="43"/>
  <c r="K533" i="43"/>
  <c r="H534" i="43"/>
  <c r="B536" i="43"/>
  <c r="N536" i="43"/>
  <c r="K537" i="43"/>
  <c r="H538" i="43"/>
  <c r="B540" i="43"/>
  <c r="N540" i="43"/>
  <c r="K541" i="43"/>
  <c r="H542" i="43"/>
  <c r="B544" i="43"/>
  <c r="N544" i="43"/>
  <c r="K545" i="43"/>
  <c r="H546" i="43"/>
  <c r="B548" i="43"/>
  <c r="N548" i="43"/>
  <c r="K549" i="43"/>
  <c r="H550" i="43"/>
  <c r="B552" i="43"/>
  <c r="N552" i="43"/>
  <c r="K553" i="43"/>
  <c r="H554" i="43"/>
  <c r="B556" i="43"/>
  <c r="N556" i="43"/>
  <c r="K557" i="43"/>
  <c r="H558" i="43"/>
  <c r="B560" i="43"/>
  <c r="N560" i="43"/>
  <c r="K561" i="43"/>
  <c r="H562" i="43"/>
  <c r="B564" i="43"/>
  <c r="N564" i="43"/>
  <c r="K565" i="43"/>
  <c r="H566" i="43"/>
  <c r="B568" i="43"/>
  <c r="N568" i="43"/>
  <c r="K569" i="43"/>
  <c r="H570" i="43"/>
  <c r="B572" i="43"/>
  <c r="N572" i="43"/>
  <c r="K573" i="43"/>
  <c r="H574" i="43"/>
  <c r="B576" i="43"/>
  <c r="N576" i="43"/>
  <c r="K577" i="43"/>
  <c r="H578" i="43"/>
  <c r="B580" i="43"/>
  <c r="N580" i="43"/>
  <c r="K581" i="43"/>
  <c r="H582" i="43"/>
  <c r="B584" i="43"/>
  <c r="N584" i="43"/>
  <c r="K585" i="43"/>
  <c r="H586" i="43"/>
  <c r="B588" i="43"/>
  <c r="N588" i="43"/>
  <c r="K589" i="43"/>
  <c r="H590" i="43"/>
  <c r="B592" i="43"/>
  <c r="N592" i="43"/>
  <c r="K593" i="43"/>
  <c r="H594" i="43"/>
  <c r="B596" i="43"/>
  <c r="N596" i="43"/>
  <c r="K597" i="43"/>
  <c r="H598" i="43"/>
  <c r="B600" i="43"/>
  <c r="N600" i="43"/>
  <c r="K601" i="43"/>
  <c r="H602" i="43"/>
  <c r="B604" i="43"/>
  <c r="N604" i="43"/>
  <c r="K605" i="43"/>
  <c r="H606" i="43"/>
  <c r="B608" i="43"/>
  <c r="N608" i="43"/>
  <c r="K609" i="43"/>
  <c r="H610" i="43"/>
  <c r="B612" i="43"/>
  <c r="N612" i="43"/>
  <c r="K613" i="43"/>
  <c r="H614" i="43"/>
  <c r="B616" i="43"/>
  <c r="N616" i="43"/>
  <c r="K617" i="43"/>
  <c r="H618" i="43"/>
  <c r="B620" i="43"/>
  <c r="N620" i="43"/>
  <c r="K621" i="43"/>
  <c r="N471" i="43"/>
  <c r="A479" i="43"/>
  <c r="I484" i="43"/>
  <c r="C486" i="43"/>
  <c r="L487" i="43"/>
  <c r="I490" i="43"/>
  <c r="N491" i="43"/>
  <c r="M494" i="43"/>
  <c r="O495" i="43"/>
  <c r="O496" i="43"/>
  <c r="L497" i="43"/>
  <c r="I498" i="43"/>
  <c r="C500" i="43"/>
  <c r="O500" i="43"/>
  <c r="L501" i="43"/>
  <c r="I502" i="43"/>
  <c r="C504" i="43"/>
  <c r="O504" i="43"/>
  <c r="L505" i="43"/>
  <c r="I506" i="43"/>
  <c r="C508" i="43"/>
  <c r="O508" i="43"/>
  <c r="L509" i="43"/>
  <c r="I510" i="43"/>
  <c r="C512" i="43"/>
  <c r="O512" i="43"/>
  <c r="L513" i="43"/>
  <c r="I514" i="43"/>
  <c r="C516" i="43"/>
  <c r="O516" i="43"/>
  <c r="L517" i="43"/>
  <c r="I518" i="43"/>
  <c r="C520" i="43"/>
  <c r="O520" i="43"/>
  <c r="L521" i="43"/>
  <c r="I522" i="43"/>
  <c r="C524" i="43"/>
  <c r="O524" i="43"/>
  <c r="L525" i="43"/>
  <c r="I526" i="43"/>
  <c r="C528" i="43"/>
  <c r="O528" i="43"/>
  <c r="L529" i="43"/>
  <c r="I530" i="43"/>
  <c r="C532" i="43"/>
  <c r="O532" i="43"/>
  <c r="L533" i="43"/>
  <c r="I534" i="43"/>
  <c r="C536" i="43"/>
  <c r="O536" i="43"/>
  <c r="L537" i="43"/>
  <c r="I538" i="43"/>
  <c r="C540" i="43"/>
  <c r="O540" i="43"/>
  <c r="L541" i="43"/>
  <c r="I542" i="43"/>
  <c r="C544" i="43"/>
  <c r="O544" i="43"/>
  <c r="L545" i="43"/>
  <c r="I546" i="43"/>
  <c r="C548" i="43"/>
  <c r="O548" i="43"/>
  <c r="L549" i="43"/>
  <c r="I550" i="43"/>
  <c r="C552" i="43"/>
  <c r="O552" i="43"/>
  <c r="L553" i="43"/>
  <c r="I554" i="43"/>
  <c r="C556" i="43"/>
  <c r="O556" i="43"/>
  <c r="L557" i="43"/>
  <c r="I558" i="43"/>
  <c r="C560" i="43"/>
  <c r="O560" i="43"/>
  <c r="L561" i="43"/>
  <c r="I562" i="43"/>
  <c r="C564" i="43"/>
  <c r="O564" i="43"/>
  <c r="L565" i="43"/>
  <c r="I566" i="43"/>
  <c r="C568" i="43"/>
  <c r="O568" i="43"/>
  <c r="L569" i="43"/>
  <c r="I570" i="43"/>
  <c r="C572" i="43"/>
  <c r="O572" i="43"/>
  <c r="L573" i="43"/>
  <c r="I574" i="43"/>
  <c r="C576" i="43"/>
  <c r="O576" i="43"/>
  <c r="L577" i="43"/>
  <c r="I578" i="43"/>
  <c r="C580" i="43"/>
  <c r="O580" i="43"/>
  <c r="L581" i="43"/>
  <c r="I582" i="43"/>
  <c r="C584" i="43"/>
  <c r="O584" i="43"/>
  <c r="L585" i="43"/>
  <c r="I586" i="43"/>
  <c r="C588" i="43"/>
  <c r="O588" i="43"/>
  <c r="L589" i="43"/>
  <c r="I590" i="43"/>
  <c r="C592" i="43"/>
  <c r="O592" i="43"/>
  <c r="L593" i="43"/>
  <c r="I594" i="43"/>
  <c r="C596" i="43"/>
  <c r="O596" i="43"/>
  <c r="L597" i="43"/>
  <c r="I598" i="43"/>
  <c r="C600" i="43"/>
  <c r="O600" i="43"/>
  <c r="L601" i="43"/>
  <c r="I602" i="43"/>
  <c r="C604" i="43"/>
  <c r="O604" i="43"/>
  <c r="L605" i="43"/>
  <c r="I606" i="43"/>
  <c r="C608" i="43"/>
  <c r="O608" i="43"/>
  <c r="L609" i="43"/>
  <c r="I610" i="43"/>
  <c r="C612" i="43"/>
  <c r="B463" i="43"/>
  <c r="K472" i="43"/>
  <c r="B479" i="43"/>
  <c r="J484" i="43"/>
  <c r="D486" i="43"/>
  <c r="M487" i="43"/>
  <c r="M490" i="43"/>
  <c r="O491" i="43"/>
  <c r="G493" i="43"/>
  <c r="N494" i="43"/>
  <c r="C496" i="43"/>
  <c r="A497" i="43"/>
  <c r="M497" i="43"/>
  <c r="J498" i="43"/>
  <c r="G499" i="43"/>
  <c r="D500" i="43"/>
  <c r="A501" i="43"/>
  <c r="M501" i="43"/>
  <c r="J502" i="43"/>
  <c r="G503" i="43"/>
  <c r="D504" i="43"/>
  <c r="A505" i="43"/>
  <c r="M505" i="43"/>
  <c r="J506" i="43"/>
  <c r="G507" i="43"/>
  <c r="D508" i="43"/>
  <c r="A509" i="43"/>
  <c r="M509" i="43"/>
  <c r="J510" i="43"/>
  <c r="G511" i="43"/>
  <c r="D512" i="43"/>
  <c r="A513" i="43"/>
  <c r="M513" i="43"/>
  <c r="J514" i="43"/>
  <c r="G515" i="43"/>
  <c r="D516" i="43"/>
  <c r="A517" i="43"/>
  <c r="M517" i="43"/>
  <c r="J518" i="43"/>
  <c r="G519" i="43"/>
  <c r="D520" i="43"/>
  <c r="A521" i="43"/>
  <c r="M521" i="43"/>
  <c r="J522" i="43"/>
  <c r="G523" i="43"/>
  <c r="D524" i="43"/>
  <c r="A525" i="43"/>
  <c r="M525" i="43"/>
  <c r="J526" i="43"/>
  <c r="G527" i="43"/>
  <c r="D528" i="43"/>
  <c r="A529" i="43"/>
  <c r="M529" i="43"/>
  <c r="J530" i="43"/>
  <c r="G531" i="43"/>
  <c r="D532" i="43"/>
  <c r="A533" i="43"/>
  <c r="M533" i="43"/>
  <c r="J534" i="43"/>
  <c r="G535" i="43"/>
  <c r="D536" i="43"/>
  <c r="A537" i="43"/>
  <c r="M537" i="43"/>
  <c r="J538" i="43"/>
  <c r="G539" i="43"/>
  <c r="D540" i="43"/>
  <c r="A541" i="43"/>
  <c r="M541" i="43"/>
  <c r="J542" i="43"/>
  <c r="G543" i="43"/>
  <c r="D544" i="43"/>
  <c r="A545" i="43"/>
  <c r="M545" i="43"/>
  <c r="J546" i="43"/>
  <c r="G547" i="43"/>
  <c r="D548" i="43"/>
  <c r="A549" i="43"/>
  <c r="M549" i="43"/>
  <c r="J550" i="43"/>
  <c r="G551" i="43"/>
  <c r="D552" i="43"/>
  <c r="A553" i="43"/>
  <c r="M553" i="43"/>
  <c r="J554" i="43"/>
  <c r="G555" i="43"/>
  <c r="D556" i="43"/>
  <c r="A557" i="43"/>
  <c r="M557" i="43"/>
  <c r="J558" i="43"/>
  <c r="G559" i="43"/>
  <c r="D560" i="43"/>
  <c r="A561" i="43"/>
  <c r="M561" i="43"/>
  <c r="J562" i="43"/>
  <c r="G563" i="43"/>
  <c r="D564" i="43"/>
  <c r="A565" i="43"/>
  <c r="M565" i="43"/>
  <c r="J566" i="43"/>
  <c r="G567" i="43"/>
  <c r="D568" i="43"/>
  <c r="A569" i="43"/>
  <c r="M569" i="43"/>
  <c r="J570" i="43"/>
  <c r="G571" i="43"/>
  <c r="D572" i="43"/>
  <c r="A573" i="43"/>
  <c r="M573" i="43"/>
  <c r="J574" i="43"/>
  <c r="G575" i="43"/>
  <c r="D576" i="43"/>
  <c r="A577" i="43"/>
  <c r="M577" i="43"/>
  <c r="J578" i="43"/>
  <c r="G579" i="43"/>
  <c r="D580" i="43"/>
  <c r="A581" i="43"/>
  <c r="M581" i="43"/>
  <c r="J582" i="43"/>
  <c r="G583" i="43"/>
  <c r="D584" i="43"/>
  <c r="A585" i="43"/>
  <c r="M585" i="43"/>
  <c r="J586" i="43"/>
  <c r="G587" i="43"/>
  <c r="D588" i="43"/>
  <c r="A589" i="43"/>
  <c r="M589" i="43"/>
  <c r="J590" i="43"/>
  <c r="G591" i="43"/>
  <c r="D592" i="43"/>
  <c r="A593" i="43"/>
  <c r="M593" i="43"/>
  <c r="J594" i="43"/>
  <c r="G595" i="43"/>
  <c r="D596" i="43"/>
  <c r="A597" i="43"/>
  <c r="M597" i="43"/>
  <c r="J598" i="43"/>
  <c r="G599" i="43"/>
  <c r="D600" i="43"/>
  <c r="A601" i="43"/>
  <c r="M601" i="43"/>
  <c r="J602" i="43"/>
  <c r="G603" i="43"/>
  <c r="D604" i="43"/>
  <c r="A605" i="43"/>
  <c r="M605" i="43"/>
  <c r="J606" i="43"/>
  <c r="G607" i="43"/>
  <c r="D608" i="43"/>
  <c r="A609" i="43"/>
  <c r="N463" i="43"/>
  <c r="H473" i="43"/>
  <c r="M479" i="43"/>
  <c r="O482" i="43"/>
  <c r="K484" i="43"/>
  <c r="N487" i="43"/>
  <c r="G489" i="43"/>
  <c r="N490" i="43"/>
  <c r="C492" i="43"/>
  <c r="H493" i="43"/>
  <c r="O494" i="43"/>
  <c r="D496" i="43"/>
  <c r="B497" i="43"/>
  <c r="N497" i="43"/>
  <c r="K498" i="43"/>
  <c r="H499" i="43"/>
  <c r="B501" i="43"/>
  <c r="N501" i="43"/>
  <c r="K502" i="43"/>
  <c r="H503" i="43"/>
  <c r="B505" i="43"/>
  <c r="N505" i="43"/>
  <c r="K506" i="43"/>
  <c r="H507" i="43"/>
  <c r="B509" i="43"/>
  <c r="N509" i="43"/>
  <c r="K510" i="43"/>
  <c r="H511" i="43"/>
  <c r="B513" i="43"/>
  <c r="N513" i="43"/>
  <c r="K514" i="43"/>
  <c r="H515" i="43"/>
  <c r="B517" i="43"/>
  <c r="N517" i="43"/>
  <c r="K518" i="43"/>
  <c r="H519" i="43"/>
  <c r="B521" i="43"/>
  <c r="N521" i="43"/>
  <c r="K522" i="43"/>
  <c r="H523" i="43"/>
  <c r="B525" i="43"/>
  <c r="N525" i="43"/>
  <c r="K526" i="43"/>
  <c r="H527" i="43"/>
  <c r="B529" i="43"/>
  <c r="N529" i="43"/>
  <c r="K530" i="43"/>
  <c r="H531" i="43"/>
  <c r="B533" i="43"/>
  <c r="N533" i="43"/>
  <c r="K534" i="43"/>
  <c r="H535" i="43"/>
  <c r="B537" i="43"/>
  <c r="N537" i="43"/>
  <c r="K538" i="43"/>
  <c r="H539" i="43"/>
  <c r="B541" i="43"/>
  <c r="N541" i="43"/>
  <c r="K542" i="43"/>
  <c r="H543" i="43"/>
  <c r="B545" i="43"/>
  <c r="N545" i="43"/>
  <c r="K546" i="43"/>
  <c r="H547" i="43"/>
  <c r="B549" i="43"/>
  <c r="N549" i="43"/>
  <c r="K550" i="43"/>
  <c r="H551" i="43"/>
  <c r="B553" i="43"/>
  <c r="N553" i="43"/>
  <c r="K554" i="43"/>
  <c r="H555" i="43"/>
  <c r="B557" i="43"/>
  <c r="N557" i="43"/>
  <c r="K558" i="43"/>
  <c r="H559" i="43"/>
  <c r="B561" i="43"/>
  <c r="N561" i="43"/>
  <c r="K562" i="43"/>
  <c r="H563" i="43"/>
  <c r="B565" i="43"/>
  <c r="N565" i="43"/>
  <c r="K566" i="43"/>
  <c r="H567" i="43"/>
  <c r="B569" i="43"/>
  <c r="N569" i="43"/>
  <c r="K570" i="43"/>
  <c r="H571" i="43"/>
  <c r="B573" i="43"/>
  <c r="N573" i="43"/>
  <c r="K574" i="43"/>
  <c r="H575" i="43"/>
  <c r="B577" i="43"/>
  <c r="N577" i="43"/>
  <c r="K578" i="43"/>
  <c r="H579" i="43"/>
  <c r="B581" i="43"/>
  <c r="N581" i="43"/>
  <c r="K582" i="43"/>
  <c r="H583" i="43"/>
  <c r="B585" i="43"/>
  <c r="N585" i="43"/>
  <c r="K586" i="43"/>
  <c r="H587" i="43"/>
  <c r="B589" i="43"/>
  <c r="N589" i="43"/>
  <c r="K590" i="43"/>
  <c r="H591" i="43"/>
  <c r="B593" i="43"/>
  <c r="N593" i="43"/>
  <c r="K594" i="43"/>
  <c r="H595" i="43"/>
  <c r="B597" i="43"/>
  <c r="N597" i="43"/>
  <c r="K598" i="43"/>
  <c r="H599" i="43"/>
  <c r="B601" i="43"/>
  <c r="N601" i="43"/>
  <c r="K602" i="43"/>
  <c r="H603" i="43"/>
  <c r="B605" i="43"/>
  <c r="K464" i="43"/>
  <c r="N479" i="43"/>
  <c r="A483" i="43"/>
  <c r="L484" i="43"/>
  <c r="O487" i="43"/>
  <c r="H489" i="43"/>
  <c r="O490" i="43"/>
  <c r="G492" i="43"/>
  <c r="I493" i="43"/>
  <c r="A495" i="43"/>
  <c r="C497" i="43"/>
  <c r="O497" i="43"/>
  <c r="L498" i="43"/>
  <c r="I499" i="43"/>
  <c r="C501" i="43"/>
  <c r="O501" i="43"/>
  <c r="L502" i="43"/>
  <c r="I503" i="43"/>
  <c r="C505" i="43"/>
  <c r="O505" i="43"/>
  <c r="L506" i="43"/>
  <c r="I507" i="43"/>
  <c r="C509" i="43"/>
  <c r="O509" i="43"/>
  <c r="L510" i="43"/>
  <c r="I511" i="43"/>
  <c r="C513" i="43"/>
  <c r="O513" i="43"/>
  <c r="L514" i="43"/>
  <c r="I515" i="43"/>
  <c r="C517" i="43"/>
  <c r="O517" i="43"/>
  <c r="L518" i="43"/>
  <c r="I519" i="43"/>
  <c r="C521" i="43"/>
  <c r="O521" i="43"/>
  <c r="L522" i="43"/>
  <c r="I523" i="43"/>
  <c r="C525" i="43"/>
  <c r="O525" i="43"/>
  <c r="L526" i="43"/>
  <c r="I527" i="43"/>
  <c r="C529" i="43"/>
  <c r="O529" i="43"/>
  <c r="L530" i="43"/>
  <c r="I531" i="43"/>
  <c r="C533" i="43"/>
  <c r="O533" i="43"/>
  <c r="L534" i="43"/>
  <c r="I535" i="43"/>
  <c r="C537" i="43"/>
  <c r="O537" i="43"/>
  <c r="L538" i="43"/>
  <c r="I539" i="43"/>
  <c r="C541" i="43"/>
  <c r="O541" i="43"/>
  <c r="L542" i="43"/>
  <c r="I543" i="43"/>
  <c r="C545" i="43"/>
  <c r="O545" i="43"/>
  <c r="L546" i="43"/>
  <c r="I547" i="43"/>
  <c r="C549" i="43"/>
  <c r="O549" i="43"/>
  <c r="L550" i="43"/>
  <c r="I551" i="43"/>
  <c r="C553" i="43"/>
  <c r="O553" i="43"/>
  <c r="L554" i="43"/>
  <c r="I555" i="43"/>
  <c r="C557" i="43"/>
  <c r="O557" i="43"/>
  <c r="L558" i="43"/>
  <c r="I559" i="43"/>
  <c r="C561" i="43"/>
  <c r="O561" i="43"/>
  <c r="L562" i="43"/>
  <c r="I563" i="43"/>
  <c r="C565" i="43"/>
  <c r="O565" i="43"/>
  <c r="L566" i="43"/>
  <c r="I567" i="43"/>
  <c r="C569" i="43"/>
  <c r="O569" i="43"/>
  <c r="L570" i="43"/>
  <c r="I571" i="43"/>
  <c r="C573" i="43"/>
  <c r="O573" i="43"/>
  <c r="L574" i="43"/>
  <c r="I575" i="43"/>
  <c r="C577" i="43"/>
  <c r="O577" i="43"/>
  <c r="L578" i="43"/>
  <c r="I579" i="43"/>
  <c r="C581" i="43"/>
  <c r="O581" i="43"/>
  <c r="L582" i="43"/>
  <c r="I583" i="43"/>
  <c r="C585" i="43"/>
  <c r="O585" i="43"/>
  <c r="L586" i="43"/>
  <c r="I587" i="43"/>
  <c r="C589" i="43"/>
  <c r="O589" i="43"/>
  <c r="L590" i="43"/>
  <c r="I591" i="43"/>
  <c r="C593" i="43"/>
  <c r="O593" i="43"/>
  <c r="L594" i="43"/>
  <c r="I595" i="43"/>
  <c r="C597" i="43"/>
  <c r="O597" i="43"/>
  <c r="L598" i="43"/>
  <c r="I599" i="43"/>
  <c r="C601" i="43"/>
  <c r="O601" i="43"/>
  <c r="H465" i="43"/>
  <c r="B475" i="43"/>
  <c r="I480" i="43"/>
  <c r="B483" i="43"/>
  <c r="O484" i="43"/>
  <c r="I486" i="43"/>
  <c r="C488" i="43"/>
  <c r="I489" i="43"/>
  <c r="A491" i="43"/>
  <c r="H492" i="43"/>
  <c r="L493" i="43"/>
  <c r="B495" i="43"/>
  <c r="G496" i="43"/>
  <c r="D497" i="43"/>
  <c r="A498" i="43"/>
  <c r="M498" i="43"/>
  <c r="J499" i="43"/>
  <c r="G500" i="43"/>
  <c r="D501" i="43"/>
  <c r="A502" i="43"/>
  <c r="M502" i="43"/>
  <c r="J503" i="43"/>
  <c r="G504" i="43"/>
  <c r="D505" i="43"/>
  <c r="A506" i="43"/>
  <c r="M506" i="43"/>
  <c r="J507" i="43"/>
  <c r="G508" i="43"/>
  <c r="D509" i="43"/>
  <c r="A510" i="43"/>
  <c r="M510" i="43"/>
  <c r="J511" i="43"/>
  <c r="G512" i="43"/>
  <c r="D513" i="43"/>
  <c r="A514" i="43"/>
  <c r="M514" i="43"/>
  <c r="J515" i="43"/>
  <c r="G516" i="43"/>
  <c r="D517" i="43"/>
  <c r="A518" i="43"/>
  <c r="M518" i="43"/>
  <c r="J519" i="43"/>
  <c r="G520" i="43"/>
  <c r="D521" i="43"/>
  <c r="A522" i="43"/>
  <c r="M522" i="43"/>
  <c r="J523" i="43"/>
  <c r="G524" i="43"/>
  <c r="D525" i="43"/>
  <c r="A526" i="43"/>
  <c r="M526" i="43"/>
  <c r="J527" i="43"/>
  <c r="G528" i="43"/>
  <c r="D529" i="43"/>
  <c r="A530" i="43"/>
  <c r="M530" i="43"/>
  <c r="J531" i="43"/>
  <c r="G532" i="43"/>
  <c r="D533" i="43"/>
  <c r="A534" i="43"/>
  <c r="M534" i="43"/>
  <c r="J535" i="43"/>
  <c r="G536" i="43"/>
  <c r="D537" i="43"/>
  <c r="A538" i="43"/>
  <c r="M538" i="43"/>
  <c r="J539" i="43"/>
  <c r="G540" i="43"/>
  <c r="D541" i="43"/>
  <c r="A542" i="43"/>
  <c r="M542" i="43"/>
  <c r="J543" i="43"/>
  <c r="G544" i="43"/>
  <c r="D545" i="43"/>
  <c r="A546" i="43"/>
  <c r="M546" i="43"/>
  <c r="J547" i="43"/>
  <c r="G548" i="43"/>
  <c r="D549" i="43"/>
  <c r="A550" i="43"/>
  <c r="M550" i="43"/>
  <c r="J551" i="43"/>
  <c r="G552" i="43"/>
  <c r="D553" i="43"/>
  <c r="A554" i="43"/>
  <c r="M554" i="43"/>
  <c r="J555" i="43"/>
  <c r="G556" i="43"/>
  <c r="D557" i="43"/>
  <c r="A558" i="43"/>
  <c r="M558" i="43"/>
  <c r="J559" i="43"/>
  <c r="G560" i="43"/>
  <c r="D561" i="43"/>
  <c r="A562" i="43"/>
  <c r="M562" i="43"/>
  <c r="J563" i="43"/>
  <c r="G564" i="43"/>
  <c r="D565" i="43"/>
  <c r="A566" i="43"/>
  <c r="M566" i="43"/>
  <c r="J567" i="43"/>
  <c r="G568" i="43"/>
  <c r="D569" i="43"/>
  <c r="A570" i="43"/>
  <c r="M570" i="43"/>
  <c r="J571" i="43"/>
  <c r="G572" i="43"/>
  <c r="D573" i="43"/>
  <c r="A574" i="43"/>
  <c r="M574" i="43"/>
  <c r="J575" i="43"/>
  <c r="G576" i="43"/>
  <c r="D577" i="43"/>
  <c r="A578" i="43"/>
  <c r="M578" i="43"/>
  <c r="J579" i="43"/>
  <c r="G580" i="43"/>
  <c r="D581" i="43"/>
  <c r="A582" i="43"/>
  <c r="M582" i="43"/>
  <c r="J583" i="43"/>
  <c r="N475" i="43"/>
  <c r="J480" i="43"/>
  <c r="C483" i="43"/>
  <c r="N486" i="43"/>
  <c r="H488" i="43"/>
  <c r="L489" i="43"/>
  <c r="B491" i="43"/>
  <c r="I492" i="43"/>
  <c r="A494" i="43"/>
  <c r="C495" i="43"/>
  <c r="H496" i="43"/>
  <c r="B498" i="43"/>
  <c r="N498" i="43"/>
  <c r="K499" i="43"/>
  <c r="H500" i="43"/>
  <c r="B502" i="43"/>
  <c r="N502" i="43"/>
  <c r="K503" i="43"/>
  <c r="H504" i="43"/>
  <c r="B506" i="43"/>
  <c r="N506" i="43"/>
  <c r="K507" i="43"/>
  <c r="H508" i="43"/>
  <c r="B510" i="43"/>
  <c r="N510" i="43"/>
  <c r="K511" i="43"/>
  <c r="H512" i="43"/>
  <c r="B514" i="43"/>
  <c r="N514" i="43"/>
  <c r="K515" i="43"/>
  <c r="H516" i="43"/>
  <c r="B518" i="43"/>
  <c r="N518" i="43"/>
  <c r="K519" i="43"/>
  <c r="H520" i="43"/>
  <c r="B522" i="43"/>
  <c r="N522" i="43"/>
  <c r="K523" i="43"/>
  <c r="H524" i="43"/>
  <c r="B526" i="43"/>
  <c r="N526" i="43"/>
  <c r="K527" i="43"/>
  <c r="H528" i="43"/>
  <c r="B530" i="43"/>
  <c r="N530" i="43"/>
  <c r="K531" i="43"/>
  <c r="H532" i="43"/>
  <c r="B534" i="43"/>
  <c r="N534" i="43"/>
  <c r="K535" i="43"/>
  <c r="H536" i="43"/>
  <c r="B538" i="43"/>
  <c r="N538" i="43"/>
  <c r="K539" i="43"/>
  <c r="H540" i="43"/>
  <c r="B542" i="43"/>
  <c r="N542" i="43"/>
  <c r="K543" i="43"/>
  <c r="H544" i="43"/>
  <c r="B546" i="43"/>
  <c r="N546" i="43"/>
  <c r="K547" i="43"/>
  <c r="H548" i="43"/>
  <c r="B550" i="43"/>
  <c r="N550" i="43"/>
  <c r="K551" i="43"/>
  <c r="H552" i="43"/>
  <c r="B554" i="43"/>
  <c r="N554" i="43"/>
  <c r="K555" i="43"/>
  <c r="H556" i="43"/>
  <c r="B558" i="43"/>
  <c r="N558" i="43"/>
  <c r="K559" i="43"/>
  <c r="H560" i="43"/>
  <c r="B562" i="43"/>
  <c r="N562" i="43"/>
  <c r="K563" i="43"/>
  <c r="H564" i="43"/>
  <c r="B566" i="43"/>
  <c r="N566" i="43"/>
  <c r="K567" i="43"/>
  <c r="H568" i="43"/>
  <c r="B570" i="43"/>
  <c r="N570" i="43"/>
  <c r="K571" i="43"/>
  <c r="H572" i="43"/>
  <c r="B574" i="43"/>
  <c r="N574" i="43"/>
  <c r="K575" i="43"/>
  <c r="H576" i="43"/>
  <c r="B578" i="43"/>
  <c r="N578" i="43"/>
  <c r="K579" i="43"/>
  <c r="H580" i="43"/>
  <c r="B582" i="43"/>
  <c r="N582" i="43"/>
  <c r="K583" i="43"/>
  <c r="H584" i="43"/>
  <c r="B586" i="43"/>
  <c r="N586" i="43"/>
  <c r="K587" i="43"/>
  <c r="H588" i="43"/>
  <c r="B590" i="43"/>
  <c r="N590" i="43"/>
  <c r="K591" i="43"/>
  <c r="H592" i="43"/>
  <c r="B594" i="43"/>
  <c r="N594" i="43"/>
  <c r="K595" i="43"/>
  <c r="H596" i="43"/>
  <c r="B598" i="43"/>
  <c r="N598" i="43"/>
  <c r="K599" i="43"/>
  <c r="H600" i="43"/>
  <c r="B602" i="43"/>
  <c r="N602" i="43"/>
  <c r="K603" i="43"/>
  <c r="H604" i="43"/>
  <c r="B606" i="43"/>
  <c r="N606" i="43"/>
  <c r="K607" i="43"/>
  <c r="G592" i="43"/>
  <c r="A602" i="43"/>
  <c r="A606" i="43"/>
  <c r="G608" i="43"/>
  <c r="B610" i="43"/>
  <c r="K611" i="43"/>
  <c r="D613" i="43"/>
  <c r="K614" i="43"/>
  <c r="C616" i="43"/>
  <c r="L618" i="43"/>
  <c r="D620" i="43"/>
  <c r="H621" i="43"/>
  <c r="K622" i="43"/>
  <c r="I623" i="43"/>
  <c r="G624" i="43"/>
  <c r="C626" i="43"/>
  <c r="A627" i="43"/>
  <c r="M627" i="43"/>
  <c r="J628" i="43"/>
  <c r="G629" i="43"/>
  <c r="D630" i="43"/>
  <c r="A631" i="43"/>
  <c r="M631" i="43"/>
  <c r="J632" i="43"/>
  <c r="G633" i="43"/>
  <c r="D634" i="43"/>
  <c r="A635" i="43"/>
  <c r="M635" i="43"/>
  <c r="J636" i="43"/>
  <c r="G637" i="43"/>
  <c r="D638" i="43"/>
  <c r="A639" i="43"/>
  <c r="M639" i="43"/>
  <c r="J640" i="43"/>
  <c r="G641" i="43"/>
  <c r="D642" i="43"/>
  <c r="A643" i="43"/>
  <c r="M643" i="43"/>
  <c r="J644" i="43"/>
  <c r="G645" i="43"/>
  <c r="D646" i="43"/>
  <c r="A647" i="43"/>
  <c r="M647" i="43"/>
  <c r="J648" i="43"/>
  <c r="G649" i="43"/>
  <c r="D650" i="43"/>
  <c r="A651" i="43"/>
  <c r="M651" i="43"/>
  <c r="J652" i="43"/>
  <c r="G653" i="43"/>
  <c r="D654" i="43"/>
  <c r="A655" i="43"/>
  <c r="M655" i="43"/>
  <c r="J656" i="43"/>
  <c r="G657" i="43"/>
  <c r="D658" i="43"/>
  <c r="A659" i="43"/>
  <c r="M659" i="43"/>
  <c r="J660" i="43"/>
  <c r="G661" i="43"/>
  <c r="D662" i="43"/>
  <c r="A663" i="43"/>
  <c r="M663" i="43"/>
  <c r="J664" i="43"/>
  <c r="G665" i="43"/>
  <c r="D666" i="43"/>
  <c r="A667" i="43"/>
  <c r="M667" i="43"/>
  <c r="J668" i="43"/>
  <c r="G669" i="43"/>
  <c r="D670" i="43"/>
  <c r="A671" i="43"/>
  <c r="M671" i="43"/>
  <c r="J672" i="43"/>
  <c r="G673" i="43"/>
  <c r="D674" i="43"/>
  <c r="A675" i="43"/>
  <c r="M675" i="43"/>
  <c r="J676" i="43"/>
  <c r="G677" i="43"/>
  <c r="D678" i="43"/>
  <c r="A679" i="43"/>
  <c r="M679" i="43"/>
  <c r="J680" i="43"/>
  <c r="G681" i="43"/>
  <c r="D682" i="43"/>
  <c r="A683" i="43"/>
  <c r="M683" i="43"/>
  <c r="J684" i="43"/>
  <c r="G685" i="43"/>
  <c r="D686" i="43"/>
  <c r="A687" i="43"/>
  <c r="M687" i="43"/>
  <c r="J688" i="43"/>
  <c r="G689" i="43"/>
  <c r="D690" i="43"/>
  <c r="A691" i="43"/>
  <c r="M691" i="43"/>
  <c r="J692" i="43"/>
  <c r="G693" i="43"/>
  <c r="D694" i="43"/>
  <c r="A695" i="43"/>
  <c r="M695" i="43"/>
  <c r="J696" i="43"/>
  <c r="G697" i="43"/>
  <c r="D698" i="43"/>
  <c r="A699" i="43"/>
  <c r="M699" i="43"/>
  <c r="J700" i="43"/>
  <c r="G701" i="43"/>
  <c r="D702" i="43"/>
  <c r="A703" i="43"/>
  <c r="M703" i="43"/>
  <c r="J704" i="43"/>
  <c r="G705" i="43"/>
  <c r="D706" i="43"/>
  <c r="A707" i="43"/>
  <c r="M707" i="43"/>
  <c r="J708" i="43"/>
  <c r="G709" i="43"/>
  <c r="D710" i="43"/>
  <c r="A711" i="43"/>
  <c r="M711" i="43"/>
  <c r="J712" i="43"/>
  <c r="G713" i="43"/>
  <c r="D714" i="43"/>
  <c r="A715" i="43"/>
  <c r="M715" i="43"/>
  <c r="J716" i="43"/>
  <c r="G717" i="43"/>
  <c r="D718" i="43"/>
  <c r="A719" i="43"/>
  <c r="M719" i="43"/>
  <c r="J720" i="43"/>
  <c r="G721" i="43"/>
  <c r="D722" i="43"/>
  <c r="A723" i="43"/>
  <c r="M723" i="43"/>
  <c r="J724" i="43"/>
  <c r="G725" i="43"/>
  <c r="D726" i="43"/>
  <c r="A727" i="43"/>
  <c r="M727" i="43"/>
  <c r="J728" i="43"/>
  <c r="G729" i="43"/>
  <c r="D730" i="43"/>
  <c r="A731" i="43"/>
  <c r="M731" i="43"/>
  <c r="J732" i="43"/>
  <c r="G733" i="43"/>
  <c r="D734" i="43"/>
  <c r="A735" i="43"/>
  <c r="M735" i="43"/>
  <c r="J736" i="43"/>
  <c r="G737" i="43"/>
  <c r="D738" i="43"/>
  <c r="A739" i="43"/>
  <c r="M739" i="43"/>
  <c r="J740" i="43"/>
  <c r="G741" i="43"/>
  <c r="D742" i="43"/>
  <c r="A743" i="43"/>
  <c r="M743" i="43"/>
  <c r="J744" i="43"/>
  <c r="G745" i="43"/>
  <c r="D746" i="43"/>
  <c r="A747" i="43"/>
  <c r="M747" i="43"/>
  <c r="D593" i="43"/>
  <c r="L602" i="43"/>
  <c r="H608" i="43"/>
  <c r="N611" i="43"/>
  <c r="L614" i="43"/>
  <c r="D616" i="43"/>
  <c r="H617" i="43"/>
  <c r="M618" i="43"/>
  <c r="L621" i="43"/>
  <c r="L622" i="43"/>
  <c r="J623" i="43"/>
  <c r="H624" i="43"/>
  <c r="D626" i="43"/>
  <c r="B627" i="43"/>
  <c r="N627" i="43"/>
  <c r="K628" i="43"/>
  <c r="H629" i="43"/>
  <c r="B631" i="43"/>
  <c r="N631" i="43"/>
  <c r="K632" i="43"/>
  <c r="H633" i="43"/>
  <c r="B635" i="43"/>
  <c r="N635" i="43"/>
  <c r="K636" i="43"/>
  <c r="H637" i="43"/>
  <c r="B639" i="43"/>
  <c r="N639" i="43"/>
  <c r="K640" i="43"/>
  <c r="H641" i="43"/>
  <c r="B643" i="43"/>
  <c r="N643" i="43"/>
  <c r="K644" i="43"/>
  <c r="H645" i="43"/>
  <c r="B647" i="43"/>
  <c r="N647" i="43"/>
  <c r="K648" i="43"/>
  <c r="H649" i="43"/>
  <c r="B651" i="43"/>
  <c r="N651" i="43"/>
  <c r="K652" i="43"/>
  <c r="H653" i="43"/>
  <c r="B655" i="43"/>
  <c r="N655" i="43"/>
  <c r="K656" i="43"/>
  <c r="H657" i="43"/>
  <c r="B659" i="43"/>
  <c r="N659" i="43"/>
  <c r="K660" i="43"/>
  <c r="H661" i="43"/>
  <c r="B663" i="43"/>
  <c r="N663" i="43"/>
  <c r="K664" i="43"/>
  <c r="H665" i="43"/>
  <c r="B667" i="43"/>
  <c r="N667" i="43"/>
  <c r="K668" i="43"/>
  <c r="H669" i="43"/>
  <c r="B671" i="43"/>
  <c r="N671" i="43"/>
  <c r="K672" i="43"/>
  <c r="H673" i="43"/>
  <c r="B675" i="43"/>
  <c r="N675" i="43"/>
  <c r="K676" i="43"/>
  <c r="H677" i="43"/>
  <c r="B679" i="43"/>
  <c r="N679" i="43"/>
  <c r="K680" i="43"/>
  <c r="H681" i="43"/>
  <c r="B683" i="43"/>
  <c r="N683" i="43"/>
  <c r="K684" i="43"/>
  <c r="H685" i="43"/>
  <c r="B687" i="43"/>
  <c r="N687" i="43"/>
  <c r="K688" i="43"/>
  <c r="H689" i="43"/>
  <c r="B691" i="43"/>
  <c r="N691" i="43"/>
  <c r="K692" i="43"/>
  <c r="H693" i="43"/>
  <c r="B695" i="43"/>
  <c r="N695" i="43"/>
  <c r="K696" i="43"/>
  <c r="H697" i="43"/>
  <c r="B699" i="43"/>
  <c r="N699" i="43"/>
  <c r="K700" i="43"/>
  <c r="H701" i="43"/>
  <c r="B703" i="43"/>
  <c r="N703" i="43"/>
  <c r="K704" i="43"/>
  <c r="H705" i="43"/>
  <c r="B707" i="43"/>
  <c r="N707" i="43"/>
  <c r="K708" i="43"/>
  <c r="H709" i="43"/>
  <c r="B711" i="43"/>
  <c r="N711" i="43"/>
  <c r="K712" i="43"/>
  <c r="H713" i="43"/>
  <c r="B715" i="43"/>
  <c r="N715" i="43"/>
  <c r="K716" i="43"/>
  <c r="H717" i="43"/>
  <c r="B719" i="43"/>
  <c r="N719" i="43"/>
  <c r="K720" i="43"/>
  <c r="H721" i="43"/>
  <c r="B723" i="43"/>
  <c r="N723" i="43"/>
  <c r="K724" i="43"/>
  <c r="H725" i="43"/>
  <c r="B727" i="43"/>
  <c r="N727" i="43"/>
  <c r="K728" i="43"/>
  <c r="H729" i="43"/>
  <c r="B731" i="43"/>
  <c r="N731" i="43"/>
  <c r="K732" i="43"/>
  <c r="H733" i="43"/>
  <c r="B735" i="43"/>
  <c r="N735" i="43"/>
  <c r="K736" i="43"/>
  <c r="H737" i="43"/>
  <c r="B739" i="43"/>
  <c r="N739" i="43"/>
  <c r="K740" i="43"/>
  <c r="H741" i="43"/>
  <c r="B743" i="43"/>
  <c r="N743" i="43"/>
  <c r="K744" i="43"/>
  <c r="H745" i="43"/>
  <c r="B747" i="43"/>
  <c r="G584" i="43"/>
  <c r="A594" i="43"/>
  <c r="M602" i="43"/>
  <c r="K606" i="43"/>
  <c r="K608" i="43"/>
  <c r="J610" i="43"/>
  <c r="D612" i="43"/>
  <c r="H613" i="43"/>
  <c r="M614" i="43"/>
  <c r="L617" i="43"/>
  <c r="N618" i="43"/>
  <c r="M621" i="43"/>
  <c r="M622" i="43"/>
  <c r="K623" i="43"/>
  <c r="I624" i="43"/>
  <c r="G625" i="43"/>
  <c r="C627" i="43"/>
  <c r="O627" i="43"/>
  <c r="L628" i="43"/>
  <c r="I629" i="43"/>
  <c r="C631" i="43"/>
  <c r="O631" i="43"/>
  <c r="L632" i="43"/>
  <c r="I633" i="43"/>
  <c r="C635" i="43"/>
  <c r="O635" i="43"/>
  <c r="L636" i="43"/>
  <c r="I637" i="43"/>
  <c r="C639" i="43"/>
  <c r="O639" i="43"/>
  <c r="L640" i="43"/>
  <c r="I641" i="43"/>
  <c r="C643" i="43"/>
  <c r="O643" i="43"/>
  <c r="L644" i="43"/>
  <c r="I645" i="43"/>
  <c r="C647" i="43"/>
  <c r="O647" i="43"/>
  <c r="L648" i="43"/>
  <c r="I649" i="43"/>
  <c r="C651" i="43"/>
  <c r="O651" i="43"/>
  <c r="L652" i="43"/>
  <c r="I653" i="43"/>
  <c r="C655" i="43"/>
  <c r="O655" i="43"/>
  <c r="L656" i="43"/>
  <c r="I657" i="43"/>
  <c r="C659" i="43"/>
  <c r="O659" i="43"/>
  <c r="L660" i="43"/>
  <c r="I661" i="43"/>
  <c r="C663" i="43"/>
  <c r="O663" i="43"/>
  <c r="L664" i="43"/>
  <c r="I665" i="43"/>
  <c r="C667" i="43"/>
  <c r="O667" i="43"/>
  <c r="L668" i="43"/>
  <c r="I669" i="43"/>
  <c r="C671" i="43"/>
  <c r="O671" i="43"/>
  <c r="L672" i="43"/>
  <c r="I673" i="43"/>
  <c r="C675" i="43"/>
  <c r="O675" i="43"/>
  <c r="L676" i="43"/>
  <c r="I677" i="43"/>
  <c r="C679" i="43"/>
  <c r="O679" i="43"/>
  <c r="L680" i="43"/>
  <c r="I681" i="43"/>
  <c r="C683" i="43"/>
  <c r="O683" i="43"/>
  <c r="L684" i="43"/>
  <c r="I685" i="43"/>
  <c r="C687" i="43"/>
  <c r="O687" i="43"/>
  <c r="L688" i="43"/>
  <c r="I689" i="43"/>
  <c r="C691" i="43"/>
  <c r="O691" i="43"/>
  <c r="L692" i="43"/>
  <c r="I693" i="43"/>
  <c r="C695" i="43"/>
  <c r="O695" i="43"/>
  <c r="L696" i="43"/>
  <c r="I697" i="43"/>
  <c r="C699" i="43"/>
  <c r="O699" i="43"/>
  <c r="L700" i="43"/>
  <c r="I701" i="43"/>
  <c r="C703" i="43"/>
  <c r="O703" i="43"/>
  <c r="L704" i="43"/>
  <c r="I705" i="43"/>
  <c r="C707" i="43"/>
  <c r="O707" i="43"/>
  <c r="L708" i="43"/>
  <c r="I709" i="43"/>
  <c r="C711" i="43"/>
  <c r="O711" i="43"/>
  <c r="L712" i="43"/>
  <c r="I713" i="43"/>
  <c r="C715" i="43"/>
  <c r="O715" i="43"/>
  <c r="L716" i="43"/>
  <c r="I717" i="43"/>
  <c r="C719" i="43"/>
  <c r="O719" i="43"/>
  <c r="L720" i="43"/>
  <c r="I721" i="43"/>
  <c r="C723" i="43"/>
  <c r="O723" i="43"/>
  <c r="L724" i="43"/>
  <c r="I725" i="43"/>
  <c r="C727" i="43"/>
  <c r="O727" i="43"/>
  <c r="L728" i="43"/>
  <c r="I729" i="43"/>
  <c r="C731" i="43"/>
  <c r="O731" i="43"/>
  <c r="L732" i="43"/>
  <c r="D585" i="43"/>
  <c r="M594" i="43"/>
  <c r="I603" i="43"/>
  <c r="L606" i="43"/>
  <c r="B609" i="43"/>
  <c r="K610" i="43"/>
  <c r="L613" i="43"/>
  <c r="N614" i="43"/>
  <c r="M617" i="43"/>
  <c r="B619" i="43"/>
  <c r="G620" i="43"/>
  <c r="N621" i="43"/>
  <c r="N622" i="43"/>
  <c r="L623" i="43"/>
  <c r="J624" i="43"/>
  <c r="H625" i="43"/>
  <c r="D627" i="43"/>
  <c r="A628" i="43"/>
  <c r="M628" i="43"/>
  <c r="J629" i="43"/>
  <c r="G630" i="43"/>
  <c r="D631" i="43"/>
  <c r="A632" i="43"/>
  <c r="M632" i="43"/>
  <c r="J633" i="43"/>
  <c r="G634" i="43"/>
  <c r="D635" i="43"/>
  <c r="A636" i="43"/>
  <c r="M636" i="43"/>
  <c r="J637" i="43"/>
  <c r="G638" i="43"/>
  <c r="D639" i="43"/>
  <c r="A640" i="43"/>
  <c r="M640" i="43"/>
  <c r="J641" i="43"/>
  <c r="G642" i="43"/>
  <c r="D643" i="43"/>
  <c r="A644" i="43"/>
  <c r="M644" i="43"/>
  <c r="J645" i="43"/>
  <c r="G646" i="43"/>
  <c r="D647" i="43"/>
  <c r="A648" i="43"/>
  <c r="M648" i="43"/>
  <c r="J649" i="43"/>
  <c r="G650" i="43"/>
  <c r="D651" i="43"/>
  <c r="A652" i="43"/>
  <c r="M652" i="43"/>
  <c r="J653" i="43"/>
  <c r="G654" i="43"/>
  <c r="D655" i="43"/>
  <c r="A656" i="43"/>
  <c r="M656" i="43"/>
  <c r="J657" i="43"/>
  <c r="G658" i="43"/>
  <c r="D659" i="43"/>
  <c r="A660" i="43"/>
  <c r="M660" i="43"/>
  <c r="J661" i="43"/>
  <c r="G662" i="43"/>
  <c r="D663" i="43"/>
  <c r="A664" i="43"/>
  <c r="M664" i="43"/>
  <c r="J665" i="43"/>
  <c r="G666" i="43"/>
  <c r="D667" i="43"/>
  <c r="A668" i="43"/>
  <c r="M668" i="43"/>
  <c r="J669" i="43"/>
  <c r="G670" i="43"/>
  <c r="D671" i="43"/>
  <c r="A672" i="43"/>
  <c r="M672" i="43"/>
  <c r="J673" i="43"/>
  <c r="G674" i="43"/>
  <c r="D675" i="43"/>
  <c r="A676" i="43"/>
  <c r="M676" i="43"/>
  <c r="J677" i="43"/>
  <c r="G678" i="43"/>
  <c r="D679" i="43"/>
  <c r="A680" i="43"/>
  <c r="M680" i="43"/>
  <c r="J681" i="43"/>
  <c r="G682" i="43"/>
  <c r="D683" i="43"/>
  <c r="A684" i="43"/>
  <c r="M684" i="43"/>
  <c r="J685" i="43"/>
  <c r="G686" i="43"/>
  <c r="D687" i="43"/>
  <c r="A688" i="43"/>
  <c r="M688" i="43"/>
  <c r="J689" i="43"/>
  <c r="G690" i="43"/>
  <c r="D691" i="43"/>
  <c r="A692" i="43"/>
  <c r="M692" i="43"/>
  <c r="J693" i="43"/>
  <c r="G694" i="43"/>
  <c r="D695" i="43"/>
  <c r="A696" i="43"/>
  <c r="M696" i="43"/>
  <c r="J697" i="43"/>
  <c r="G698" i="43"/>
  <c r="D699" i="43"/>
  <c r="A700" i="43"/>
  <c r="M700" i="43"/>
  <c r="J701" i="43"/>
  <c r="G702" i="43"/>
  <c r="D703" i="43"/>
  <c r="A704" i="43"/>
  <c r="M704" i="43"/>
  <c r="J705" i="43"/>
  <c r="G706" i="43"/>
  <c r="D707" i="43"/>
  <c r="A708" i="43"/>
  <c r="M708" i="43"/>
  <c r="J709" i="43"/>
  <c r="G710" i="43"/>
  <c r="D711" i="43"/>
  <c r="A712" i="43"/>
  <c r="M712" i="43"/>
  <c r="J713" i="43"/>
  <c r="G714" i="43"/>
  <c r="D715" i="43"/>
  <c r="A716" i="43"/>
  <c r="M716" i="43"/>
  <c r="J717" i="43"/>
  <c r="G718" i="43"/>
  <c r="D719" i="43"/>
  <c r="A720" i="43"/>
  <c r="M720" i="43"/>
  <c r="J721" i="43"/>
  <c r="G722" i="43"/>
  <c r="D723" i="43"/>
  <c r="A724" i="43"/>
  <c r="M724" i="43"/>
  <c r="J725" i="43"/>
  <c r="G726" i="43"/>
  <c r="D727" i="43"/>
  <c r="A728" i="43"/>
  <c r="M728" i="43"/>
  <c r="J729" i="43"/>
  <c r="G730" i="43"/>
  <c r="D731" i="43"/>
  <c r="A732" i="43"/>
  <c r="M732" i="43"/>
  <c r="J733" i="43"/>
  <c r="G734" i="43"/>
  <c r="D735" i="43"/>
  <c r="A736" i="43"/>
  <c r="M736" i="43"/>
  <c r="J737" i="43"/>
  <c r="G738" i="43"/>
  <c r="D739" i="43"/>
  <c r="A740" i="43"/>
  <c r="M740" i="43"/>
  <c r="J741" i="43"/>
  <c r="G742" i="43"/>
  <c r="D743" i="43"/>
  <c r="A744" i="43"/>
  <c r="M744" i="43"/>
  <c r="J745" i="43"/>
  <c r="G746" i="43"/>
  <c r="D747" i="43"/>
  <c r="A748" i="43"/>
  <c r="A586" i="43"/>
  <c r="J595" i="43"/>
  <c r="J603" i="43"/>
  <c r="M606" i="43"/>
  <c r="C609" i="43"/>
  <c r="L610" i="43"/>
  <c r="M613" i="43"/>
  <c r="B615" i="43"/>
  <c r="G616" i="43"/>
  <c r="N617" i="43"/>
  <c r="H620" i="43"/>
  <c r="O621" i="43"/>
  <c r="O622" i="43"/>
  <c r="M623" i="43"/>
  <c r="K624" i="43"/>
  <c r="I625" i="43"/>
  <c r="H626" i="43"/>
  <c r="B628" i="43"/>
  <c r="N628" i="43"/>
  <c r="K629" i="43"/>
  <c r="H630" i="43"/>
  <c r="B632" i="43"/>
  <c r="N632" i="43"/>
  <c r="K633" i="43"/>
  <c r="H634" i="43"/>
  <c r="B636" i="43"/>
  <c r="N636" i="43"/>
  <c r="K637" i="43"/>
  <c r="H638" i="43"/>
  <c r="B640" i="43"/>
  <c r="N640" i="43"/>
  <c r="K641" i="43"/>
  <c r="H642" i="43"/>
  <c r="B644" i="43"/>
  <c r="N644" i="43"/>
  <c r="K645" i="43"/>
  <c r="H646" i="43"/>
  <c r="B648" i="43"/>
  <c r="N648" i="43"/>
  <c r="K649" i="43"/>
  <c r="H650" i="43"/>
  <c r="B652" i="43"/>
  <c r="N652" i="43"/>
  <c r="K653" i="43"/>
  <c r="H654" i="43"/>
  <c r="B656" i="43"/>
  <c r="N656" i="43"/>
  <c r="K657" i="43"/>
  <c r="H658" i="43"/>
  <c r="B660" i="43"/>
  <c r="N660" i="43"/>
  <c r="K661" i="43"/>
  <c r="H662" i="43"/>
  <c r="B664" i="43"/>
  <c r="N664" i="43"/>
  <c r="K665" i="43"/>
  <c r="H666" i="43"/>
  <c r="B668" i="43"/>
  <c r="N668" i="43"/>
  <c r="K669" i="43"/>
  <c r="H670" i="43"/>
  <c r="B672" i="43"/>
  <c r="N672" i="43"/>
  <c r="K673" i="43"/>
  <c r="H674" i="43"/>
  <c r="B676" i="43"/>
  <c r="N676" i="43"/>
  <c r="K677" i="43"/>
  <c r="H678" i="43"/>
  <c r="B680" i="43"/>
  <c r="N680" i="43"/>
  <c r="K681" i="43"/>
  <c r="H682" i="43"/>
  <c r="B684" i="43"/>
  <c r="N684" i="43"/>
  <c r="K685" i="43"/>
  <c r="H686" i="43"/>
  <c r="B688" i="43"/>
  <c r="N688" i="43"/>
  <c r="K689" i="43"/>
  <c r="H690" i="43"/>
  <c r="B692" i="43"/>
  <c r="N692" i="43"/>
  <c r="K693" i="43"/>
  <c r="H694" i="43"/>
  <c r="B696" i="43"/>
  <c r="N696" i="43"/>
  <c r="K697" i="43"/>
  <c r="H698" i="43"/>
  <c r="B700" i="43"/>
  <c r="N700" i="43"/>
  <c r="K701" i="43"/>
  <c r="H702" i="43"/>
  <c r="B704" i="43"/>
  <c r="N704" i="43"/>
  <c r="K705" i="43"/>
  <c r="H706" i="43"/>
  <c r="B708" i="43"/>
  <c r="N708" i="43"/>
  <c r="K709" i="43"/>
  <c r="H710" i="43"/>
  <c r="B712" i="43"/>
  <c r="N712" i="43"/>
  <c r="K713" i="43"/>
  <c r="H714" i="43"/>
  <c r="B716" i="43"/>
  <c r="N716" i="43"/>
  <c r="K717" i="43"/>
  <c r="H718" i="43"/>
  <c r="B720" i="43"/>
  <c r="N720" i="43"/>
  <c r="K721" i="43"/>
  <c r="H722" i="43"/>
  <c r="B724" i="43"/>
  <c r="N724" i="43"/>
  <c r="K725" i="43"/>
  <c r="H726" i="43"/>
  <c r="B728" i="43"/>
  <c r="N728" i="43"/>
  <c r="K729" i="43"/>
  <c r="H730" i="43"/>
  <c r="B732" i="43"/>
  <c r="N732" i="43"/>
  <c r="K733" i="43"/>
  <c r="H734" i="43"/>
  <c r="B736" i="43"/>
  <c r="N736" i="43"/>
  <c r="K737" i="43"/>
  <c r="H738" i="43"/>
  <c r="B740" i="43"/>
  <c r="N740" i="43"/>
  <c r="K741" i="43"/>
  <c r="H742" i="43"/>
  <c r="B744" i="43"/>
  <c r="N744" i="43"/>
  <c r="K745" i="43"/>
  <c r="H746" i="43"/>
  <c r="B748" i="43"/>
  <c r="M586" i="43"/>
  <c r="G596" i="43"/>
  <c r="B607" i="43"/>
  <c r="D609" i="43"/>
  <c r="M610" i="43"/>
  <c r="G612" i="43"/>
  <c r="N613" i="43"/>
  <c r="H616" i="43"/>
  <c r="O617" i="43"/>
  <c r="G619" i="43"/>
  <c r="K620" i="43"/>
  <c r="A622" i="43"/>
  <c r="A623" i="43"/>
  <c r="N623" i="43"/>
  <c r="L624" i="43"/>
  <c r="K625" i="43"/>
  <c r="I626" i="43"/>
  <c r="C628" i="43"/>
  <c r="O628" i="43"/>
  <c r="L629" i="43"/>
  <c r="I630" i="43"/>
  <c r="C632" i="43"/>
  <c r="O632" i="43"/>
  <c r="L633" i="43"/>
  <c r="I634" i="43"/>
  <c r="C636" i="43"/>
  <c r="O636" i="43"/>
  <c r="L637" i="43"/>
  <c r="I638" i="43"/>
  <c r="C640" i="43"/>
  <c r="O640" i="43"/>
  <c r="L641" i="43"/>
  <c r="I642" i="43"/>
  <c r="C644" i="43"/>
  <c r="O644" i="43"/>
  <c r="L645" i="43"/>
  <c r="I646" i="43"/>
  <c r="C648" i="43"/>
  <c r="O648" i="43"/>
  <c r="L649" i="43"/>
  <c r="I650" i="43"/>
  <c r="C652" i="43"/>
  <c r="O652" i="43"/>
  <c r="L653" i="43"/>
  <c r="I654" i="43"/>
  <c r="C656" i="43"/>
  <c r="O656" i="43"/>
  <c r="L657" i="43"/>
  <c r="I658" i="43"/>
  <c r="C660" i="43"/>
  <c r="O660" i="43"/>
  <c r="L661" i="43"/>
  <c r="I662" i="43"/>
  <c r="C664" i="43"/>
  <c r="O664" i="43"/>
  <c r="L665" i="43"/>
  <c r="I666" i="43"/>
  <c r="C668" i="43"/>
  <c r="O668" i="43"/>
  <c r="L669" i="43"/>
  <c r="I670" i="43"/>
  <c r="C672" i="43"/>
  <c r="O672" i="43"/>
  <c r="L673" i="43"/>
  <c r="I674" i="43"/>
  <c r="C676" i="43"/>
  <c r="O676" i="43"/>
  <c r="L677" i="43"/>
  <c r="I678" i="43"/>
  <c r="C680" i="43"/>
  <c r="O680" i="43"/>
  <c r="L681" i="43"/>
  <c r="I682" i="43"/>
  <c r="C684" i="43"/>
  <c r="O684" i="43"/>
  <c r="L685" i="43"/>
  <c r="I686" i="43"/>
  <c r="C688" i="43"/>
  <c r="O688" i="43"/>
  <c r="L689" i="43"/>
  <c r="I690" i="43"/>
  <c r="C692" i="43"/>
  <c r="O692" i="43"/>
  <c r="L693" i="43"/>
  <c r="I694" i="43"/>
  <c r="C696" i="43"/>
  <c r="O696" i="43"/>
  <c r="L697" i="43"/>
  <c r="I698" i="43"/>
  <c r="C700" i="43"/>
  <c r="O700" i="43"/>
  <c r="L701" i="43"/>
  <c r="I702" i="43"/>
  <c r="C704" i="43"/>
  <c r="O704" i="43"/>
  <c r="L705" i="43"/>
  <c r="I706" i="43"/>
  <c r="C708" i="43"/>
  <c r="O708" i="43"/>
  <c r="L709" i="43"/>
  <c r="I710" i="43"/>
  <c r="C712" i="43"/>
  <c r="O712" i="43"/>
  <c r="L713" i="43"/>
  <c r="I714" i="43"/>
  <c r="C716" i="43"/>
  <c r="O716" i="43"/>
  <c r="L717" i="43"/>
  <c r="I718" i="43"/>
  <c r="C720" i="43"/>
  <c r="O720" i="43"/>
  <c r="L721" i="43"/>
  <c r="I722" i="43"/>
  <c r="C724" i="43"/>
  <c r="O724" i="43"/>
  <c r="L725" i="43"/>
  <c r="I726" i="43"/>
  <c r="C728" i="43"/>
  <c r="O728" i="43"/>
  <c r="L729" i="43"/>
  <c r="I730" i="43"/>
  <c r="C732" i="43"/>
  <c r="O732" i="43"/>
  <c r="L733" i="43"/>
  <c r="I734" i="43"/>
  <c r="C736" i="43"/>
  <c r="O736" i="43"/>
  <c r="L737" i="43"/>
  <c r="I738" i="43"/>
  <c r="C740" i="43"/>
  <c r="O740" i="43"/>
  <c r="L741" i="43"/>
  <c r="I742" i="43"/>
  <c r="C744" i="43"/>
  <c r="O744" i="43"/>
  <c r="L745" i="43"/>
  <c r="I746" i="43"/>
  <c r="J587" i="43"/>
  <c r="D597" i="43"/>
  <c r="G604" i="43"/>
  <c r="H607" i="43"/>
  <c r="N610" i="43"/>
  <c r="H612" i="43"/>
  <c r="O613" i="43"/>
  <c r="G615" i="43"/>
  <c r="K616" i="43"/>
  <c r="A618" i="43"/>
  <c r="H619" i="43"/>
  <c r="O620" i="43"/>
  <c r="B622" i="43"/>
  <c r="B623" i="43"/>
  <c r="O623" i="43"/>
  <c r="N624" i="43"/>
  <c r="L625" i="43"/>
  <c r="J626" i="43"/>
  <c r="G627" i="43"/>
  <c r="D628" i="43"/>
  <c r="A629" i="43"/>
  <c r="M629" i="43"/>
  <c r="J630" i="43"/>
  <c r="G631" i="43"/>
  <c r="D632" i="43"/>
  <c r="A633" i="43"/>
  <c r="M633" i="43"/>
  <c r="J634" i="43"/>
  <c r="G635" i="43"/>
  <c r="D636" i="43"/>
  <c r="A637" i="43"/>
  <c r="M637" i="43"/>
  <c r="J638" i="43"/>
  <c r="G639" i="43"/>
  <c r="D640" i="43"/>
  <c r="A641" i="43"/>
  <c r="M641" i="43"/>
  <c r="J642" i="43"/>
  <c r="G643" i="43"/>
  <c r="D644" i="43"/>
  <c r="A645" i="43"/>
  <c r="M645" i="43"/>
  <c r="J646" i="43"/>
  <c r="G647" i="43"/>
  <c r="D648" i="43"/>
  <c r="A649" i="43"/>
  <c r="M649" i="43"/>
  <c r="J650" i="43"/>
  <c r="G651" i="43"/>
  <c r="D652" i="43"/>
  <c r="A653" i="43"/>
  <c r="M653" i="43"/>
  <c r="J654" i="43"/>
  <c r="G655" i="43"/>
  <c r="D656" i="43"/>
  <c r="A657" i="43"/>
  <c r="M657" i="43"/>
  <c r="J658" i="43"/>
  <c r="G659" i="43"/>
  <c r="D660" i="43"/>
  <c r="A661" i="43"/>
  <c r="M661" i="43"/>
  <c r="J662" i="43"/>
  <c r="G663" i="43"/>
  <c r="D664" i="43"/>
  <c r="A665" i="43"/>
  <c r="M665" i="43"/>
  <c r="J666" i="43"/>
  <c r="G667" i="43"/>
  <c r="D668" i="43"/>
  <c r="A669" i="43"/>
  <c r="M669" i="43"/>
  <c r="J670" i="43"/>
  <c r="G671" i="43"/>
  <c r="D672" i="43"/>
  <c r="A673" i="43"/>
  <c r="M673" i="43"/>
  <c r="J674" i="43"/>
  <c r="G675" i="43"/>
  <c r="D676" i="43"/>
  <c r="A677" i="43"/>
  <c r="M677" i="43"/>
  <c r="J678" i="43"/>
  <c r="G679" i="43"/>
  <c r="D680" i="43"/>
  <c r="A681" i="43"/>
  <c r="M681" i="43"/>
  <c r="J682" i="43"/>
  <c r="G683" i="43"/>
  <c r="D684" i="43"/>
  <c r="A685" i="43"/>
  <c r="M685" i="43"/>
  <c r="J686" i="43"/>
  <c r="G687" i="43"/>
  <c r="D688" i="43"/>
  <c r="A689" i="43"/>
  <c r="M689" i="43"/>
  <c r="J690" i="43"/>
  <c r="G691" i="43"/>
  <c r="D692" i="43"/>
  <c r="A693" i="43"/>
  <c r="M693" i="43"/>
  <c r="J694" i="43"/>
  <c r="G695" i="43"/>
  <c r="D696" i="43"/>
  <c r="A697" i="43"/>
  <c r="M697" i="43"/>
  <c r="J698" i="43"/>
  <c r="G699" i="43"/>
  <c r="D700" i="43"/>
  <c r="A701" i="43"/>
  <c r="M701" i="43"/>
  <c r="J702" i="43"/>
  <c r="G703" i="43"/>
  <c r="D704" i="43"/>
  <c r="A705" i="43"/>
  <c r="M705" i="43"/>
  <c r="J706" i="43"/>
  <c r="G707" i="43"/>
  <c r="D708" i="43"/>
  <c r="A709" i="43"/>
  <c r="M709" i="43"/>
  <c r="J710" i="43"/>
  <c r="G711" i="43"/>
  <c r="D712" i="43"/>
  <c r="A713" i="43"/>
  <c r="M713" i="43"/>
  <c r="J714" i="43"/>
  <c r="G715" i="43"/>
  <c r="D716" i="43"/>
  <c r="A717" i="43"/>
  <c r="M717" i="43"/>
  <c r="J718" i="43"/>
  <c r="G719" i="43"/>
  <c r="D720" i="43"/>
  <c r="A721" i="43"/>
  <c r="M721" i="43"/>
  <c r="J722" i="43"/>
  <c r="G723" i="43"/>
  <c r="D724" i="43"/>
  <c r="A725" i="43"/>
  <c r="M725" i="43"/>
  <c r="J726" i="43"/>
  <c r="G727" i="43"/>
  <c r="D728" i="43"/>
  <c r="A729" i="43"/>
  <c r="M729" i="43"/>
  <c r="J730" i="43"/>
  <c r="G731" i="43"/>
  <c r="D732" i="43"/>
  <c r="A733" i="43"/>
  <c r="M733" i="43"/>
  <c r="J734" i="43"/>
  <c r="G735" i="43"/>
  <c r="D736" i="43"/>
  <c r="A737" i="43"/>
  <c r="M737" i="43"/>
  <c r="J738" i="43"/>
  <c r="G739" i="43"/>
  <c r="D740" i="43"/>
  <c r="G588" i="43"/>
  <c r="A598" i="43"/>
  <c r="C605" i="43"/>
  <c r="I607" i="43"/>
  <c r="H609" i="43"/>
  <c r="B611" i="43"/>
  <c r="K612" i="43"/>
  <c r="A614" i="43"/>
  <c r="H615" i="43"/>
  <c r="O616" i="43"/>
  <c r="B618" i="43"/>
  <c r="I619" i="43"/>
  <c r="A621" i="43"/>
  <c r="D622" i="43"/>
  <c r="C623" i="43"/>
  <c r="B624" i="43"/>
  <c r="O624" i="43"/>
  <c r="M625" i="43"/>
  <c r="K626" i="43"/>
  <c r="H627" i="43"/>
  <c r="B629" i="43"/>
  <c r="N629" i="43"/>
  <c r="K630" i="43"/>
  <c r="H631" i="43"/>
  <c r="B633" i="43"/>
  <c r="N633" i="43"/>
  <c r="K634" i="43"/>
  <c r="H635" i="43"/>
  <c r="B637" i="43"/>
  <c r="N637" i="43"/>
  <c r="K638" i="43"/>
  <c r="H639" i="43"/>
  <c r="B641" i="43"/>
  <c r="N641" i="43"/>
  <c r="K642" i="43"/>
  <c r="H643" i="43"/>
  <c r="B645" i="43"/>
  <c r="N645" i="43"/>
  <c r="K646" i="43"/>
  <c r="H647" i="43"/>
  <c r="B649" i="43"/>
  <c r="N649" i="43"/>
  <c r="K650" i="43"/>
  <c r="H651" i="43"/>
  <c r="B653" i="43"/>
  <c r="N653" i="43"/>
  <c r="K654" i="43"/>
  <c r="H655" i="43"/>
  <c r="B657" i="43"/>
  <c r="N657" i="43"/>
  <c r="K658" i="43"/>
  <c r="H659" i="43"/>
  <c r="B661" i="43"/>
  <c r="N661" i="43"/>
  <c r="K662" i="43"/>
  <c r="H663" i="43"/>
  <c r="B665" i="43"/>
  <c r="N665" i="43"/>
  <c r="K666" i="43"/>
  <c r="H667" i="43"/>
  <c r="B669" i="43"/>
  <c r="N669" i="43"/>
  <c r="K670" i="43"/>
  <c r="H671" i="43"/>
  <c r="B673" i="43"/>
  <c r="N673" i="43"/>
  <c r="K674" i="43"/>
  <c r="H675" i="43"/>
  <c r="B677" i="43"/>
  <c r="N677" i="43"/>
  <c r="K678" i="43"/>
  <c r="H679" i="43"/>
  <c r="B681" i="43"/>
  <c r="N681" i="43"/>
  <c r="K682" i="43"/>
  <c r="H683" i="43"/>
  <c r="B685" i="43"/>
  <c r="N685" i="43"/>
  <c r="K686" i="43"/>
  <c r="H687" i="43"/>
  <c r="B689" i="43"/>
  <c r="N689" i="43"/>
  <c r="K690" i="43"/>
  <c r="H691" i="43"/>
  <c r="B693" i="43"/>
  <c r="N693" i="43"/>
  <c r="K694" i="43"/>
  <c r="H695" i="43"/>
  <c r="B697" i="43"/>
  <c r="N697" i="43"/>
  <c r="K698" i="43"/>
  <c r="H699" i="43"/>
  <c r="B701" i="43"/>
  <c r="N701" i="43"/>
  <c r="K702" i="43"/>
  <c r="H703" i="43"/>
  <c r="B705" i="43"/>
  <c r="N705" i="43"/>
  <c r="K706" i="43"/>
  <c r="H707" i="43"/>
  <c r="B709" i="43"/>
  <c r="N709" i="43"/>
  <c r="K710" i="43"/>
  <c r="H711" i="43"/>
  <c r="B713" i="43"/>
  <c r="N713" i="43"/>
  <c r="K714" i="43"/>
  <c r="H715" i="43"/>
  <c r="B717" i="43"/>
  <c r="N717" i="43"/>
  <c r="K718" i="43"/>
  <c r="H719" i="43"/>
  <c r="B721" i="43"/>
  <c r="N721" i="43"/>
  <c r="K722" i="43"/>
  <c r="H723" i="43"/>
  <c r="B725" i="43"/>
  <c r="N725" i="43"/>
  <c r="K726" i="43"/>
  <c r="H727" i="43"/>
  <c r="B729" i="43"/>
  <c r="N729" i="43"/>
  <c r="K730" i="43"/>
  <c r="H731" i="43"/>
  <c r="B733" i="43"/>
  <c r="N733" i="43"/>
  <c r="K734" i="43"/>
  <c r="H735" i="43"/>
  <c r="D589" i="43"/>
  <c r="M598" i="43"/>
  <c r="D605" i="43"/>
  <c r="J607" i="43"/>
  <c r="M609" i="43"/>
  <c r="G611" i="43"/>
  <c r="O612" i="43"/>
  <c r="B614" i="43"/>
  <c r="I615" i="43"/>
  <c r="A617" i="43"/>
  <c r="J619" i="43"/>
  <c r="B621" i="43"/>
  <c r="C624" i="43"/>
  <c r="A625" i="43"/>
  <c r="N625" i="43"/>
  <c r="L626" i="43"/>
  <c r="I627" i="43"/>
  <c r="C629" i="43"/>
  <c r="O629" i="43"/>
  <c r="L630" i="43"/>
  <c r="I631" i="43"/>
  <c r="C633" i="43"/>
  <c r="O633" i="43"/>
  <c r="L634" i="43"/>
  <c r="I635" i="43"/>
  <c r="C637" i="43"/>
  <c r="O637" i="43"/>
  <c r="L638" i="43"/>
  <c r="I639" i="43"/>
  <c r="C641" i="43"/>
  <c r="O641" i="43"/>
  <c r="L642" i="43"/>
  <c r="I643" i="43"/>
  <c r="C645" i="43"/>
  <c r="O645" i="43"/>
  <c r="L646" i="43"/>
  <c r="I647" i="43"/>
  <c r="C649" i="43"/>
  <c r="O649" i="43"/>
  <c r="L650" i="43"/>
  <c r="I651" i="43"/>
  <c r="C653" i="43"/>
  <c r="O653" i="43"/>
  <c r="L654" i="43"/>
  <c r="I655" i="43"/>
  <c r="C657" i="43"/>
  <c r="O657" i="43"/>
  <c r="L658" i="43"/>
  <c r="I659" i="43"/>
  <c r="C661" i="43"/>
  <c r="O661" i="43"/>
  <c r="L662" i="43"/>
  <c r="I663" i="43"/>
  <c r="C665" i="43"/>
  <c r="O665" i="43"/>
  <c r="L666" i="43"/>
  <c r="I667" i="43"/>
  <c r="C669" i="43"/>
  <c r="O669" i="43"/>
  <c r="L670" i="43"/>
  <c r="I671" i="43"/>
  <c r="C673" i="43"/>
  <c r="O673" i="43"/>
  <c r="L674" i="43"/>
  <c r="I675" i="43"/>
  <c r="C677" i="43"/>
  <c r="O677" i="43"/>
  <c r="L678" i="43"/>
  <c r="I679" i="43"/>
  <c r="C681" i="43"/>
  <c r="O681" i="43"/>
  <c r="L682" i="43"/>
  <c r="I683" i="43"/>
  <c r="C685" i="43"/>
  <c r="O685" i="43"/>
  <c r="L686" i="43"/>
  <c r="I687" i="43"/>
  <c r="C689" i="43"/>
  <c r="O689" i="43"/>
  <c r="L690" i="43"/>
  <c r="I691" i="43"/>
  <c r="C693" i="43"/>
  <c r="O693" i="43"/>
  <c r="L694" i="43"/>
  <c r="I695" i="43"/>
  <c r="C697" i="43"/>
  <c r="O697" i="43"/>
  <c r="L698" i="43"/>
  <c r="I699" i="43"/>
  <c r="C701" i="43"/>
  <c r="O701" i="43"/>
  <c r="L702" i="43"/>
  <c r="I703" i="43"/>
  <c r="C705" i="43"/>
  <c r="O705" i="43"/>
  <c r="L706" i="43"/>
  <c r="I707" i="43"/>
  <c r="C709" i="43"/>
  <c r="O709" i="43"/>
  <c r="L710" i="43"/>
  <c r="I711" i="43"/>
  <c r="C713" i="43"/>
  <c r="O713" i="43"/>
  <c r="L714" i="43"/>
  <c r="I715" i="43"/>
  <c r="C717" i="43"/>
  <c r="O717" i="43"/>
  <c r="L718" i="43"/>
  <c r="I719" i="43"/>
  <c r="C721" i="43"/>
  <c r="O721" i="43"/>
  <c r="L722" i="43"/>
  <c r="I723" i="43"/>
  <c r="C725" i="43"/>
  <c r="O725" i="43"/>
  <c r="L726" i="43"/>
  <c r="I727" i="43"/>
  <c r="C729" i="43"/>
  <c r="O729" i="43"/>
  <c r="L730" i="43"/>
  <c r="I731" i="43"/>
  <c r="A590" i="43"/>
  <c r="J599" i="43"/>
  <c r="H605" i="43"/>
  <c r="N607" i="43"/>
  <c r="N609" i="43"/>
  <c r="H611" i="43"/>
  <c r="A613" i="43"/>
  <c r="J615" i="43"/>
  <c r="B617" i="43"/>
  <c r="I618" i="43"/>
  <c r="K619" i="43"/>
  <c r="C621" i="43"/>
  <c r="H622" i="43"/>
  <c r="D624" i="43"/>
  <c r="B625" i="43"/>
  <c r="O625" i="43"/>
  <c r="M626" i="43"/>
  <c r="J627" i="43"/>
  <c r="G628" i="43"/>
  <c r="D629" i="43"/>
  <c r="A630" i="43"/>
  <c r="M630" i="43"/>
  <c r="J631" i="43"/>
  <c r="G632" i="43"/>
  <c r="D633" i="43"/>
  <c r="A634" i="43"/>
  <c r="M634" i="43"/>
  <c r="J635" i="43"/>
  <c r="G636" i="43"/>
  <c r="D637" i="43"/>
  <c r="A638" i="43"/>
  <c r="M638" i="43"/>
  <c r="J639" i="43"/>
  <c r="G640" i="43"/>
  <c r="D641" i="43"/>
  <c r="A642" i="43"/>
  <c r="M642" i="43"/>
  <c r="J643" i="43"/>
  <c r="G644" i="43"/>
  <c r="D645" i="43"/>
  <c r="A646" i="43"/>
  <c r="M646" i="43"/>
  <c r="J647" i="43"/>
  <c r="G648" i="43"/>
  <c r="D649" i="43"/>
  <c r="A650" i="43"/>
  <c r="M650" i="43"/>
  <c r="J651" i="43"/>
  <c r="G652" i="43"/>
  <c r="D653" i="43"/>
  <c r="A654" i="43"/>
  <c r="M654" i="43"/>
  <c r="J655" i="43"/>
  <c r="G656" i="43"/>
  <c r="D657" i="43"/>
  <c r="A658" i="43"/>
  <c r="M658" i="43"/>
  <c r="J659" i="43"/>
  <c r="G660" i="43"/>
  <c r="D661" i="43"/>
  <c r="A662" i="43"/>
  <c r="M662" i="43"/>
  <c r="J663" i="43"/>
  <c r="G664" i="43"/>
  <c r="D665" i="43"/>
  <c r="A666" i="43"/>
  <c r="M666" i="43"/>
  <c r="J667" i="43"/>
  <c r="G668" i="43"/>
  <c r="D669" i="43"/>
  <c r="A670" i="43"/>
  <c r="M670" i="43"/>
  <c r="J671" i="43"/>
  <c r="G672" i="43"/>
  <c r="D673" i="43"/>
  <c r="A674" i="43"/>
  <c r="M674" i="43"/>
  <c r="J675" i="43"/>
  <c r="G676" i="43"/>
  <c r="D677" i="43"/>
  <c r="A678" i="43"/>
  <c r="M678" i="43"/>
  <c r="J679" i="43"/>
  <c r="G680" i="43"/>
  <c r="D681" i="43"/>
  <c r="A682" i="43"/>
  <c r="M682" i="43"/>
  <c r="J683" i="43"/>
  <c r="G684" i="43"/>
  <c r="D685" i="43"/>
  <c r="A686" i="43"/>
  <c r="M686" i="43"/>
  <c r="J687" i="43"/>
  <c r="G688" i="43"/>
  <c r="D689" i="43"/>
  <c r="A690" i="43"/>
  <c r="M690" i="43"/>
  <c r="J691" i="43"/>
  <c r="G692" i="43"/>
  <c r="D693" i="43"/>
  <c r="A694" i="43"/>
  <c r="M694" i="43"/>
  <c r="J695" i="43"/>
  <c r="G696" i="43"/>
  <c r="D697" i="43"/>
  <c r="A698" i="43"/>
  <c r="M698" i="43"/>
  <c r="J699" i="43"/>
  <c r="G700" i="43"/>
  <c r="D701" i="43"/>
  <c r="A702" i="43"/>
  <c r="M702" i="43"/>
  <c r="J703" i="43"/>
  <c r="G704" i="43"/>
  <c r="D705" i="43"/>
  <c r="A706" i="43"/>
  <c r="M706" i="43"/>
  <c r="J707" i="43"/>
  <c r="G708" i="43"/>
  <c r="D709" i="43"/>
  <c r="A710" i="43"/>
  <c r="M710" i="43"/>
  <c r="J711" i="43"/>
  <c r="G712" i="43"/>
  <c r="D713" i="43"/>
  <c r="A714" i="43"/>
  <c r="M714" i="43"/>
  <c r="J715" i="43"/>
  <c r="G716" i="43"/>
  <c r="D717" i="43"/>
  <c r="A718" i="43"/>
  <c r="M718" i="43"/>
  <c r="J719" i="43"/>
  <c r="G720" i="43"/>
  <c r="D721" i="43"/>
  <c r="A722" i="43"/>
  <c r="M722" i="43"/>
  <c r="J723" i="43"/>
  <c r="G724" i="43"/>
  <c r="D725" i="43"/>
  <c r="A726" i="43"/>
  <c r="M726" i="43"/>
  <c r="J727" i="43"/>
  <c r="G728" i="43"/>
  <c r="M590" i="43"/>
  <c r="G600" i="43"/>
  <c r="N605" i="43"/>
  <c r="O609" i="43"/>
  <c r="I611" i="43"/>
  <c r="B613" i="43"/>
  <c r="I614" i="43"/>
  <c r="K615" i="43"/>
  <c r="C617" i="43"/>
  <c r="J618" i="43"/>
  <c r="N619" i="43"/>
  <c r="D621" i="43"/>
  <c r="I622" i="43"/>
  <c r="G623" i="43"/>
  <c r="C625" i="43"/>
  <c r="A626" i="43"/>
  <c r="N626" i="43"/>
  <c r="K627" i="43"/>
  <c r="H628" i="43"/>
  <c r="B630" i="43"/>
  <c r="N630" i="43"/>
  <c r="K631" i="43"/>
  <c r="H632" i="43"/>
  <c r="B634" i="43"/>
  <c r="N634" i="43"/>
  <c r="K635" i="43"/>
  <c r="H636" i="43"/>
  <c r="B638" i="43"/>
  <c r="N638" i="43"/>
  <c r="K639" i="43"/>
  <c r="H640" i="43"/>
  <c r="B642" i="43"/>
  <c r="N642" i="43"/>
  <c r="K643" i="43"/>
  <c r="H644" i="43"/>
  <c r="B646" i="43"/>
  <c r="N646" i="43"/>
  <c r="K647" i="43"/>
  <c r="H648" i="43"/>
  <c r="B650" i="43"/>
  <c r="N650" i="43"/>
  <c r="K651" i="43"/>
  <c r="H652" i="43"/>
  <c r="B654" i="43"/>
  <c r="N654" i="43"/>
  <c r="K655" i="43"/>
  <c r="H656" i="43"/>
  <c r="B658" i="43"/>
  <c r="N658" i="43"/>
  <c r="K659" i="43"/>
  <c r="H660" i="43"/>
  <c r="B662" i="43"/>
  <c r="N662" i="43"/>
  <c r="K663" i="43"/>
  <c r="H664" i="43"/>
  <c r="B666" i="43"/>
  <c r="N666" i="43"/>
  <c r="K667" i="43"/>
  <c r="H668" i="43"/>
  <c r="B670" i="43"/>
  <c r="N670" i="43"/>
  <c r="K671" i="43"/>
  <c r="H672" i="43"/>
  <c r="B674" i="43"/>
  <c r="N674" i="43"/>
  <c r="K675" i="43"/>
  <c r="H676" i="43"/>
  <c r="B678" i="43"/>
  <c r="N678" i="43"/>
  <c r="K679" i="43"/>
  <c r="H680" i="43"/>
  <c r="B682" i="43"/>
  <c r="N682" i="43"/>
  <c r="K683" i="43"/>
  <c r="H684" i="43"/>
  <c r="B686" i="43"/>
  <c r="N686" i="43"/>
  <c r="K687" i="43"/>
  <c r="H688" i="43"/>
  <c r="B690" i="43"/>
  <c r="N690" i="43"/>
  <c r="K691" i="43"/>
  <c r="H692" i="43"/>
  <c r="B694" i="43"/>
  <c r="N694" i="43"/>
  <c r="K695" i="43"/>
  <c r="H696" i="43"/>
  <c r="B698" i="43"/>
  <c r="N698" i="43"/>
  <c r="K699" i="43"/>
  <c r="H700" i="43"/>
  <c r="B702" i="43"/>
  <c r="N702" i="43"/>
  <c r="K703" i="43"/>
  <c r="H704" i="43"/>
  <c r="B706" i="43"/>
  <c r="N706" i="43"/>
  <c r="K707" i="43"/>
  <c r="H708" i="43"/>
  <c r="B710" i="43"/>
  <c r="J591" i="43"/>
  <c r="D601" i="43"/>
  <c r="O605" i="43"/>
  <c r="A610" i="43"/>
  <c r="J611" i="43"/>
  <c r="C613" i="43"/>
  <c r="J614" i="43"/>
  <c r="N615" i="43"/>
  <c r="D617" i="43"/>
  <c r="K618" i="43"/>
  <c r="C620" i="43"/>
  <c r="J622" i="43"/>
  <c r="H623" i="43"/>
  <c r="D625" i="43"/>
  <c r="B626" i="43"/>
  <c r="O626" i="43"/>
  <c r="L627" i="43"/>
  <c r="I628" i="43"/>
  <c r="C630" i="43"/>
  <c r="O630" i="43"/>
  <c r="L631" i="43"/>
  <c r="I632" i="43"/>
  <c r="C634" i="43"/>
  <c r="O634" i="43"/>
  <c r="L635" i="43"/>
  <c r="I636" i="43"/>
  <c r="C638" i="43"/>
  <c r="O638" i="43"/>
  <c r="L639" i="43"/>
  <c r="I640" i="43"/>
  <c r="C642" i="43"/>
  <c r="O642" i="43"/>
  <c r="L643" i="43"/>
  <c r="I644" i="43"/>
  <c r="C646" i="43"/>
  <c r="O646" i="43"/>
  <c r="L647" i="43"/>
  <c r="I648" i="43"/>
  <c r="C650" i="43"/>
  <c r="O650" i="43"/>
  <c r="L651" i="43"/>
  <c r="I652" i="43"/>
  <c r="C654" i="43"/>
  <c r="O654" i="43"/>
  <c r="L655" i="43"/>
  <c r="I656" i="43"/>
  <c r="C658" i="43"/>
  <c r="O658" i="43"/>
  <c r="L659" i="43"/>
  <c r="I660" i="43"/>
  <c r="C662" i="43"/>
  <c r="O662" i="43"/>
  <c r="L663" i="43"/>
  <c r="I664" i="43"/>
  <c r="C666" i="43"/>
  <c r="O666" i="43"/>
  <c r="L667" i="43"/>
  <c r="I668" i="43"/>
  <c r="C670" i="43"/>
  <c r="O670" i="43"/>
  <c r="L671" i="43"/>
  <c r="I672" i="43"/>
  <c r="C674" i="43"/>
  <c r="O674" i="43"/>
  <c r="L675" i="43"/>
  <c r="I676" i="43"/>
  <c r="C678" i="43"/>
  <c r="O678" i="43"/>
  <c r="L679" i="43"/>
  <c r="I680" i="43"/>
  <c r="C682" i="43"/>
  <c r="O682" i="43"/>
  <c r="L683" i="43"/>
  <c r="I684" i="43"/>
  <c r="C686" i="43"/>
  <c r="O686" i="43"/>
  <c r="L687" i="43"/>
  <c r="I688" i="43"/>
  <c r="C690" i="43"/>
  <c r="O690" i="43"/>
  <c r="L691" i="43"/>
  <c r="I692" i="43"/>
  <c r="C694" i="43"/>
  <c r="O694" i="43"/>
  <c r="L695" i="43"/>
  <c r="I696" i="43"/>
  <c r="C698" i="43"/>
  <c r="O698" i="43"/>
  <c r="L699" i="43"/>
  <c r="I700" i="43"/>
  <c r="C702" i="43"/>
  <c r="O702" i="43"/>
  <c r="L703" i="43"/>
  <c r="I704" i="43"/>
  <c r="C706" i="43"/>
  <c r="O706" i="43"/>
  <c r="L707" i="43"/>
  <c r="I708" i="43"/>
  <c r="C710" i="43"/>
  <c r="O710" i="43"/>
  <c r="L711" i="43"/>
  <c r="I712" i="43"/>
  <c r="C714" i="43"/>
  <c r="O714" i="43"/>
  <c r="L715" i="43"/>
  <c r="I716" i="43"/>
  <c r="C718" i="43"/>
  <c r="O718" i="43"/>
  <c r="L719" i="43"/>
  <c r="I720" i="43"/>
  <c r="C722" i="43"/>
  <c r="O722" i="43"/>
  <c r="L723" i="43"/>
  <c r="I724" i="43"/>
  <c r="C726" i="43"/>
  <c r="O726" i="43"/>
  <c r="L727" i="43"/>
  <c r="I728" i="43"/>
  <c r="C730" i="43"/>
  <c r="O730" i="43"/>
  <c r="L731" i="43"/>
  <c r="I732" i="43"/>
  <c r="C734" i="43"/>
  <c r="N718" i="43"/>
  <c r="H728" i="43"/>
  <c r="C733" i="43"/>
  <c r="C735" i="43"/>
  <c r="C737" i="43"/>
  <c r="L738" i="43"/>
  <c r="M741" i="43"/>
  <c r="O742" i="43"/>
  <c r="G744" i="43"/>
  <c r="N745" i="43"/>
  <c r="C747" i="43"/>
  <c r="C749" i="43"/>
  <c r="O749" i="43"/>
  <c r="L750" i="43"/>
  <c r="I751" i="43"/>
  <c r="C753" i="43"/>
  <c r="O753" i="43"/>
  <c r="L754" i="43"/>
  <c r="I755" i="43"/>
  <c r="C757" i="43"/>
  <c r="O757" i="43"/>
  <c r="L758" i="43"/>
  <c r="I759" i="43"/>
  <c r="C761" i="43"/>
  <c r="O761" i="43"/>
  <c r="L762" i="43"/>
  <c r="I763" i="43"/>
  <c r="C765" i="43"/>
  <c r="O765" i="43"/>
  <c r="L766" i="43"/>
  <c r="I767" i="43"/>
  <c r="C769" i="43"/>
  <c r="O769" i="43"/>
  <c r="L770" i="43"/>
  <c r="I771" i="43"/>
  <c r="C773" i="43"/>
  <c r="O773" i="43"/>
  <c r="L774" i="43"/>
  <c r="I775" i="43"/>
  <c r="C777" i="43"/>
  <c r="O777" i="43"/>
  <c r="L778" i="43"/>
  <c r="I779" i="43"/>
  <c r="C781" i="43"/>
  <c r="O781" i="43"/>
  <c r="L782" i="43"/>
  <c r="I783" i="43"/>
  <c r="C785" i="43"/>
  <c r="O785" i="43"/>
  <c r="L786" i="43"/>
  <c r="I787" i="43"/>
  <c r="C789" i="43"/>
  <c r="O789" i="43"/>
  <c r="L790" i="43"/>
  <c r="I791" i="43"/>
  <c r="C793" i="43"/>
  <c r="O793" i="43"/>
  <c r="L794" i="43"/>
  <c r="I795" i="43"/>
  <c r="C797" i="43"/>
  <c r="O797" i="43"/>
  <c r="L798" i="43"/>
  <c r="I799" i="43"/>
  <c r="C801" i="43"/>
  <c r="O801" i="43"/>
  <c r="L802" i="43"/>
  <c r="I803" i="43"/>
  <c r="C805" i="43"/>
  <c r="O805" i="43"/>
  <c r="L806" i="43"/>
  <c r="I807" i="43"/>
  <c r="C809" i="43"/>
  <c r="O809" i="43"/>
  <c r="L810" i="43"/>
  <c r="I811" i="43"/>
  <c r="C813" i="43"/>
  <c r="O813" i="43"/>
  <c r="L814" i="43"/>
  <c r="I815" i="43"/>
  <c r="C817" i="43"/>
  <c r="O817" i="43"/>
  <c r="L818" i="43"/>
  <c r="I819" i="43"/>
  <c r="C821" i="43"/>
  <c r="O821" i="43"/>
  <c r="L822" i="43"/>
  <c r="I823" i="43"/>
  <c r="C825" i="43"/>
  <c r="O825" i="43"/>
  <c r="L826" i="43"/>
  <c r="I827" i="43"/>
  <c r="C829" i="43"/>
  <c r="O829" i="43"/>
  <c r="L830" i="43"/>
  <c r="I831" i="43"/>
  <c r="C833" i="43"/>
  <c r="O833" i="43"/>
  <c r="L834" i="43"/>
  <c r="I835" i="43"/>
  <c r="C837" i="43"/>
  <c r="O837" i="43"/>
  <c r="L838" i="43"/>
  <c r="I839" i="43"/>
  <c r="C841" i="43"/>
  <c r="O841" i="43"/>
  <c r="L842" i="43"/>
  <c r="I843" i="43"/>
  <c r="C845" i="43"/>
  <c r="O845" i="43"/>
  <c r="L846" i="43"/>
  <c r="I847" i="43"/>
  <c r="C849" i="43"/>
  <c r="O849" i="43"/>
  <c r="L850" i="43"/>
  <c r="I851" i="43"/>
  <c r="C853" i="43"/>
  <c r="O853" i="43"/>
  <c r="L854" i="43"/>
  <c r="I855" i="43"/>
  <c r="C857" i="43"/>
  <c r="O857" i="43"/>
  <c r="L858" i="43"/>
  <c r="I859" i="43"/>
  <c r="C861" i="43"/>
  <c r="O861" i="43"/>
  <c r="L862" i="43"/>
  <c r="I863" i="43"/>
  <c r="C865" i="43"/>
  <c r="O865" i="43"/>
  <c r="L866" i="43"/>
  <c r="I867" i="43"/>
  <c r="C869" i="43"/>
  <c r="O869" i="43"/>
  <c r="L870" i="43"/>
  <c r="I871" i="43"/>
  <c r="C873" i="43"/>
  <c r="O873" i="43"/>
  <c r="L874" i="43"/>
  <c r="K719" i="43"/>
  <c r="D729" i="43"/>
  <c r="D733" i="43"/>
  <c r="I735" i="43"/>
  <c r="D737" i="43"/>
  <c r="M738" i="43"/>
  <c r="G740" i="43"/>
  <c r="N741" i="43"/>
  <c r="C743" i="43"/>
  <c r="H744" i="43"/>
  <c r="O745" i="43"/>
  <c r="G747" i="43"/>
  <c r="G748" i="43"/>
  <c r="D749" i="43"/>
  <c r="A750" i="43"/>
  <c r="M750" i="43"/>
  <c r="J751" i="43"/>
  <c r="G752" i="43"/>
  <c r="D753" i="43"/>
  <c r="A754" i="43"/>
  <c r="M754" i="43"/>
  <c r="J755" i="43"/>
  <c r="G756" i="43"/>
  <c r="D757" i="43"/>
  <c r="A758" i="43"/>
  <c r="M758" i="43"/>
  <c r="J759" i="43"/>
  <c r="G760" i="43"/>
  <c r="D761" i="43"/>
  <c r="A762" i="43"/>
  <c r="M762" i="43"/>
  <c r="J763" i="43"/>
  <c r="G764" i="43"/>
  <c r="D765" i="43"/>
  <c r="A766" i="43"/>
  <c r="M766" i="43"/>
  <c r="J767" i="43"/>
  <c r="G768" i="43"/>
  <c r="D769" i="43"/>
  <c r="A770" i="43"/>
  <c r="M770" i="43"/>
  <c r="J771" i="43"/>
  <c r="G772" i="43"/>
  <c r="D773" i="43"/>
  <c r="A774" i="43"/>
  <c r="M774" i="43"/>
  <c r="J775" i="43"/>
  <c r="G776" i="43"/>
  <c r="D777" i="43"/>
  <c r="A778" i="43"/>
  <c r="M778" i="43"/>
  <c r="J779" i="43"/>
  <c r="G780" i="43"/>
  <c r="D781" i="43"/>
  <c r="A782" i="43"/>
  <c r="M782" i="43"/>
  <c r="J783" i="43"/>
  <c r="G784" i="43"/>
  <c r="D785" i="43"/>
  <c r="A786" i="43"/>
  <c r="M786" i="43"/>
  <c r="J787" i="43"/>
  <c r="G788" i="43"/>
  <c r="D789" i="43"/>
  <c r="A790" i="43"/>
  <c r="M790" i="43"/>
  <c r="J791" i="43"/>
  <c r="G792" i="43"/>
  <c r="D793" i="43"/>
  <c r="A794" i="43"/>
  <c r="M794" i="43"/>
  <c r="J795" i="43"/>
  <c r="G796" i="43"/>
  <c r="D797" i="43"/>
  <c r="A798" i="43"/>
  <c r="M798" i="43"/>
  <c r="J799" i="43"/>
  <c r="G800" i="43"/>
  <c r="D801" i="43"/>
  <c r="A802" i="43"/>
  <c r="M802" i="43"/>
  <c r="J803" i="43"/>
  <c r="G804" i="43"/>
  <c r="D805" i="43"/>
  <c r="A806" i="43"/>
  <c r="M806" i="43"/>
  <c r="J807" i="43"/>
  <c r="G808" i="43"/>
  <c r="D809" i="43"/>
  <c r="A810" i="43"/>
  <c r="M810" i="43"/>
  <c r="J811" i="43"/>
  <c r="G812" i="43"/>
  <c r="D813" i="43"/>
  <c r="A814" i="43"/>
  <c r="M814" i="43"/>
  <c r="J815" i="43"/>
  <c r="G816" i="43"/>
  <c r="D817" i="43"/>
  <c r="A818" i="43"/>
  <c r="M818" i="43"/>
  <c r="J819" i="43"/>
  <c r="G820" i="43"/>
  <c r="D821" i="43"/>
  <c r="A822" i="43"/>
  <c r="M822" i="43"/>
  <c r="J823" i="43"/>
  <c r="G824" i="43"/>
  <c r="D825" i="43"/>
  <c r="A826" i="43"/>
  <c r="M826" i="43"/>
  <c r="J827" i="43"/>
  <c r="G828" i="43"/>
  <c r="D829" i="43"/>
  <c r="A830" i="43"/>
  <c r="M830" i="43"/>
  <c r="J831" i="43"/>
  <c r="G832" i="43"/>
  <c r="D833" i="43"/>
  <c r="A834" i="43"/>
  <c r="M834" i="43"/>
  <c r="J835" i="43"/>
  <c r="G836" i="43"/>
  <c r="D837" i="43"/>
  <c r="A838" i="43"/>
  <c r="M838" i="43"/>
  <c r="J839" i="43"/>
  <c r="G840" i="43"/>
  <c r="D841" i="43"/>
  <c r="A842" i="43"/>
  <c r="M842" i="43"/>
  <c r="J843" i="43"/>
  <c r="G844" i="43"/>
  <c r="D845" i="43"/>
  <c r="A846" i="43"/>
  <c r="M846" i="43"/>
  <c r="J847" i="43"/>
  <c r="G848" i="43"/>
  <c r="D849" i="43"/>
  <c r="A850" i="43"/>
  <c r="M850" i="43"/>
  <c r="J851" i="43"/>
  <c r="G852" i="43"/>
  <c r="D853" i="43"/>
  <c r="A854" i="43"/>
  <c r="M854" i="43"/>
  <c r="J855" i="43"/>
  <c r="G856" i="43"/>
  <c r="D857" i="43"/>
  <c r="A858" i="43"/>
  <c r="M858" i="43"/>
  <c r="J859" i="43"/>
  <c r="G860" i="43"/>
  <c r="D861" i="43"/>
  <c r="A862" i="43"/>
  <c r="M862" i="43"/>
  <c r="J863" i="43"/>
  <c r="G864" i="43"/>
  <c r="D865" i="43"/>
  <c r="A866" i="43"/>
  <c r="M866" i="43"/>
  <c r="J867" i="43"/>
  <c r="G868" i="43"/>
  <c r="D869" i="43"/>
  <c r="A870" i="43"/>
  <c r="M870" i="43"/>
  <c r="J871" i="43"/>
  <c r="G872" i="43"/>
  <c r="D873" i="43"/>
  <c r="A874" i="43"/>
  <c r="N710" i="43"/>
  <c r="H720" i="43"/>
  <c r="J735" i="43"/>
  <c r="N738" i="43"/>
  <c r="H740" i="43"/>
  <c r="O741" i="43"/>
  <c r="G743" i="43"/>
  <c r="I744" i="43"/>
  <c r="A746" i="43"/>
  <c r="H747" i="43"/>
  <c r="H748" i="43"/>
  <c r="B750" i="43"/>
  <c r="N750" i="43"/>
  <c r="K751" i="43"/>
  <c r="H752" i="43"/>
  <c r="B754" i="43"/>
  <c r="N754" i="43"/>
  <c r="K755" i="43"/>
  <c r="H756" i="43"/>
  <c r="B758" i="43"/>
  <c r="N758" i="43"/>
  <c r="K759" i="43"/>
  <c r="H760" i="43"/>
  <c r="B762" i="43"/>
  <c r="N762" i="43"/>
  <c r="K763" i="43"/>
  <c r="H764" i="43"/>
  <c r="B766" i="43"/>
  <c r="N766" i="43"/>
  <c r="K767" i="43"/>
  <c r="H768" i="43"/>
  <c r="B770" i="43"/>
  <c r="N770" i="43"/>
  <c r="K771" i="43"/>
  <c r="H772" i="43"/>
  <c r="B774" i="43"/>
  <c r="N774" i="43"/>
  <c r="K775" i="43"/>
  <c r="H776" i="43"/>
  <c r="B778" i="43"/>
  <c r="N778" i="43"/>
  <c r="K779" i="43"/>
  <c r="H780" i="43"/>
  <c r="B782" i="43"/>
  <c r="N782" i="43"/>
  <c r="K783" i="43"/>
  <c r="H784" i="43"/>
  <c r="B786" i="43"/>
  <c r="N786" i="43"/>
  <c r="K787" i="43"/>
  <c r="H788" i="43"/>
  <c r="B790" i="43"/>
  <c r="N790" i="43"/>
  <c r="K791" i="43"/>
  <c r="H792" i="43"/>
  <c r="B794" i="43"/>
  <c r="N794" i="43"/>
  <c r="K795" i="43"/>
  <c r="H796" i="43"/>
  <c r="B798" i="43"/>
  <c r="N798" i="43"/>
  <c r="K799" i="43"/>
  <c r="H800" i="43"/>
  <c r="B802" i="43"/>
  <c r="N802" i="43"/>
  <c r="K803" i="43"/>
  <c r="H804" i="43"/>
  <c r="B806" i="43"/>
  <c r="N806" i="43"/>
  <c r="K807" i="43"/>
  <c r="H808" i="43"/>
  <c r="B810" i="43"/>
  <c r="N810" i="43"/>
  <c r="K811" i="43"/>
  <c r="H812" i="43"/>
  <c r="B814" i="43"/>
  <c r="N814" i="43"/>
  <c r="K815" i="43"/>
  <c r="H816" i="43"/>
  <c r="B818" i="43"/>
  <c r="N818" i="43"/>
  <c r="K819" i="43"/>
  <c r="H820" i="43"/>
  <c r="B822" i="43"/>
  <c r="N822" i="43"/>
  <c r="K823" i="43"/>
  <c r="H824" i="43"/>
  <c r="B826" i="43"/>
  <c r="N826" i="43"/>
  <c r="K827" i="43"/>
  <c r="H828" i="43"/>
  <c r="B830" i="43"/>
  <c r="N830" i="43"/>
  <c r="K831" i="43"/>
  <c r="H832" i="43"/>
  <c r="B834" i="43"/>
  <c r="N834" i="43"/>
  <c r="K835" i="43"/>
  <c r="H836" i="43"/>
  <c r="B838" i="43"/>
  <c r="N838" i="43"/>
  <c r="K839" i="43"/>
  <c r="H840" i="43"/>
  <c r="B842" i="43"/>
  <c r="N842" i="43"/>
  <c r="K843" i="43"/>
  <c r="H844" i="43"/>
  <c r="B846" i="43"/>
  <c r="N846" i="43"/>
  <c r="K847" i="43"/>
  <c r="H848" i="43"/>
  <c r="B850" i="43"/>
  <c r="N850" i="43"/>
  <c r="K851" i="43"/>
  <c r="H852" i="43"/>
  <c r="B854" i="43"/>
  <c r="N854" i="43"/>
  <c r="K855" i="43"/>
  <c r="H856" i="43"/>
  <c r="B858" i="43"/>
  <c r="N858" i="43"/>
  <c r="K711" i="43"/>
  <c r="A730" i="43"/>
  <c r="I733" i="43"/>
  <c r="K735" i="43"/>
  <c r="O738" i="43"/>
  <c r="I740" i="43"/>
  <c r="A742" i="43"/>
  <c r="H743" i="43"/>
  <c r="L744" i="43"/>
  <c r="B746" i="43"/>
  <c r="I747" i="43"/>
  <c r="I748" i="43"/>
  <c r="C750" i="43"/>
  <c r="O750" i="43"/>
  <c r="L751" i="43"/>
  <c r="I752" i="43"/>
  <c r="C754" i="43"/>
  <c r="O754" i="43"/>
  <c r="L755" i="43"/>
  <c r="I756" i="43"/>
  <c r="C758" i="43"/>
  <c r="O758" i="43"/>
  <c r="L759" i="43"/>
  <c r="I760" i="43"/>
  <c r="C762" i="43"/>
  <c r="O762" i="43"/>
  <c r="L763" i="43"/>
  <c r="I764" i="43"/>
  <c r="C766" i="43"/>
  <c r="O766" i="43"/>
  <c r="L767" i="43"/>
  <c r="I768" i="43"/>
  <c r="C770" i="43"/>
  <c r="O770" i="43"/>
  <c r="L771" i="43"/>
  <c r="I772" i="43"/>
  <c r="C774" i="43"/>
  <c r="O774" i="43"/>
  <c r="L775" i="43"/>
  <c r="I776" i="43"/>
  <c r="C778" i="43"/>
  <c r="O778" i="43"/>
  <c r="L779" i="43"/>
  <c r="I780" i="43"/>
  <c r="C782" i="43"/>
  <c r="O782" i="43"/>
  <c r="L783" i="43"/>
  <c r="I784" i="43"/>
  <c r="C786" i="43"/>
  <c r="O786" i="43"/>
  <c r="L787" i="43"/>
  <c r="I788" i="43"/>
  <c r="C790" i="43"/>
  <c r="O790" i="43"/>
  <c r="L791" i="43"/>
  <c r="I792" i="43"/>
  <c r="C794" i="43"/>
  <c r="O794" i="43"/>
  <c r="L795" i="43"/>
  <c r="I796" i="43"/>
  <c r="C798" i="43"/>
  <c r="O798" i="43"/>
  <c r="L799" i="43"/>
  <c r="I800" i="43"/>
  <c r="C802" i="43"/>
  <c r="O802" i="43"/>
  <c r="L803" i="43"/>
  <c r="I804" i="43"/>
  <c r="C806" i="43"/>
  <c r="O806" i="43"/>
  <c r="L807" i="43"/>
  <c r="I808" i="43"/>
  <c r="C810" i="43"/>
  <c r="O810" i="43"/>
  <c r="L811" i="43"/>
  <c r="I812" i="43"/>
  <c r="C814" i="43"/>
  <c r="O814" i="43"/>
  <c r="L815" i="43"/>
  <c r="I816" i="43"/>
  <c r="C818" i="43"/>
  <c r="O818" i="43"/>
  <c r="L819" i="43"/>
  <c r="I820" i="43"/>
  <c r="C822" i="43"/>
  <c r="O822" i="43"/>
  <c r="L823" i="43"/>
  <c r="I824" i="43"/>
  <c r="C826" i="43"/>
  <c r="O826" i="43"/>
  <c r="L827" i="43"/>
  <c r="I828" i="43"/>
  <c r="C830" i="43"/>
  <c r="O830" i="43"/>
  <c r="L831" i="43"/>
  <c r="I832" i="43"/>
  <c r="C834" i="43"/>
  <c r="O834" i="43"/>
  <c r="L835" i="43"/>
  <c r="I836" i="43"/>
  <c r="C838" i="43"/>
  <c r="O838" i="43"/>
  <c r="L839" i="43"/>
  <c r="I840" i="43"/>
  <c r="C842" i="43"/>
  <c r="O842" i="43"/>
  <c r="L843" i="43"/>
  <c r="I844" i="43"/>
  <c r="C846" i="43"/>
  <c r="O846" i="43"/>
  <c r="L847" i="43"/>
  <c r="I848" i="43"/>
  <c r="C850" i="43"/>
  <c r="O850" i="43"/>
  <c r="L851" i="43"/>
  <c r="I852" i="43"/>
  <c r="C854" i="43"/>
  <c r="O854" i="43"/>
  <c r="L855" i="43"/>
  <c r="I856" i="43"/>
  <c r="C858" i="43"/>
  <c r="O858" i="43"/>
  <c r="L859" i="43"/>
  <c r="I860" i="43"/>
  <c r="C862" i="43"/>
  <c r="O862" i="43"/>
  <c r="L863" i="43"/>
  <c r="I864" i="43"/>
  <c r="C866" i="43"/>
  <c r="O866" i="43"/>
  <c r="L867" i="43"/>
  <c r="I868" i="43"/>
  <c r="C870" i="43"/>
  <c r="O870" i="43"/>
  <c r="L871" i="43"/>
  <c r="I872" i="43"/>
  <c r="C874" i="43"/>
  <c r="O874" i="43"/>
  <c r="L875" i="43"/>
  <c r="I876" i="43"/>
  <c r="H712" i="43"/>
  <c r="B722" i="43"/>
  <c r="B730" i="43"/>
  <c r="O733" i="43"/>
  <c r="L735" i="43"/>
  <c r="I737" i="43"/>
  <c r="C739" i="43"/>
  <c r="L740" i="43"/>
  <c r="B742" i="43"/>
  <c r="I743" i="43"/>
  <c r="A745" i="43"/>
  <c r="C746" i="43"/>
  <c r="J747" i="43"/>
  <c r="J748" i="43"/>
  <c r="G749" i="43"/>
  <c r="D750" i="43"/>
  <c r="A751" i="43"/>
  <c r="M751" i="43"/>
  <c r="J752" i="43"/>
  <c r="G753" i="43"/>
  <c r="D754" i="43"/>
  <c r="A755" i="43"/>
  <c r="M755" i="43"/>
  <c r="J756" i="43"/>
  <c r="G757" i="43"/>
  <c r="D758" i="43"/>
  <c r="A759" i="43"/>
  <c r="M759" i="43"/>
  <c r="J760" i="43"/>
  <c r="G761" i="43"/>
  <c r="D762" i="43"/>
  <c r="A763" i="43"/>
  <c r="M763" i="43"/>
  <c r="J764" i="43"/>
  <c r="G765" i="43"/>
  <c r="D766" i="43"/>
  <c r="A767" i="43"/>
  <c r="M767" i="43"/>
  <c r="J768" i="43"/>
  <c r="G769" i="43"/>
  <c r="D770" i="43"/>
  <c r="A771" i="43"/>
  <c r="M771" i="43"/>
  <c r="J772" i="43"/>
  <c r="G773" i="43"/>
  <c r="D774" i="43"/>
  <c r="A775" i="43"/>
  <c r="M775" i="43"/>
  <c r="J776" i="43"/>
  <c r="G777" i="43"/>
  <c r="D778" i="43"/>
  <c r="A779" i="43"/>
  <c r="M779" i="43"/>
  <c r="J780" i="43"/>
  <c r="G781" i="43"/>
  <c r="D782" i="43"/>
  <c r="A783" i="43"/>
  <c r="M783" i="43"/>
  <c r="J784" i="43"/>
  <c r="G785" i="43"/>
  <c r="D786" i="43"/>
  <c r="A787" i="43"/>
  <c r="M787" i="43"/>
  <c r="J788" i="43"/>
  <c r="G789" i="43"/>
  <c r="D790" i="43"/>
  <c r="A791" i="43"/>
  <c r="M791" i="43"/>
  <c r="J792" i="43"/>
  <c r="G793" i="43"/>
  <c r="D794" i="43"/>
  <c r="A795" i="43"/>
  <c r="M795" i="43"/>
  <c r="J796" i="43"/>
  <c r="G797" i="43"/>
  <c r="D798" i="43"/>
  <c r="A799" i="43"/>
  <c r="M799" i="43"/>
  <c r="J800" i="43"/>
  <c r="G801" i="43"/>
  <c r="D802" i="43"/>
  <c r="A803" i="43"/>
  <c r="M803" i="43"/>
  <c r="J804" i="43"/>
  <c r="G805" i="43"/>
  <c r="D806" i="43"/>
  <c r="A807" i="43"/>
  <c r="M807" i="43"/>
  <c r="J808" i="43"/>
  <c r="G809" i="43"/>
  <c r="D810" i="43"/>
  <c r="A811" i="43"/>
  <c r="M811" i="43"/>
  <c r="J812" i="43"/>
  <c r="G813" i="43"/>
  <c r="D814" i="43"/>
  <c r="A815" i="43"/>
  <c r="M815" i="43"/>
  <c r="J816" i="43"/>
  <c r="G817" i="43"/>
  <c r="D818" i="43"/>
  <c r="A819" i="43"/>
  <c r="M819" i="43"/>
  <c r="J820" i="43"/>
  <c r="G821" i="43"/>
  <c r="D822" i="43"/>
  <c r="A823" i="43"/>
  <c r="M823" i="43"/>
  <c r="J824" i="43"/>
  <c r="G825" i="43"/>
  <c r="D826" i="43"/>
  <c r="A827" i="43"/>
  <c r="M827" i="43"/>
  <c r="J828" i="43"/>
  <c r="G829" i="43"/>
  <c r="D830" i="43"/>
  <c r="A831" i="43"/>
  <c r="M831" i="43"/>
  <c r="J832" i="43"/>
  <c r="G833" i="43"/>
  <c r="D834" i="43"/>
  <c r="A835" i="43"/>
  <c r="M835" i="43"/>
  <c r="J836" i="43"/>
  <c r="G837" i="43"/>
  <c r="D838" i="43"/>
  <c r="A839" i="43"/>
  <c r="M839" i="43"/>
  <c r="J840" i="43"/>
  <c r="G841" i="43"/>
  <c r="D842" i="43"/>
  <c r="A843" i="43"/>
  <c r="M843" i="43"/>
  <c r="J844" i="43"/>
  <c r="G845" i="43"/>
  <c r="D846" i="43"/>
  <c r="A847" i="43"/>
  <c r="M847" i="43"/>
  <c r="J848" i="43"/>
  <c r="G849" i="43"/>
  <c r="D850" i="43"/>
  <c r="A851" i="43"/>
  <c r="M851" i="43"/>
  <c r="J852" i="43"/>
  <c r="G853" i="43"/>
  <c r="D854" i="43"/>
  <c r="A855" i="43"/>
  <c r="M855" i="43"/>
  <c r="J856" i="43"/>
  <c r="G857" i="43"/>
  <c r="D858" i="43"/>
  <c r="A859" i="43"/>
  <c r="M859" i="43"/>
  <c r="J860" i="43"/>
  <c r="G861" i="43"/>
  <c r="D862" i="43"/>
  <c r="A863" i="43"/>
  <c r="M863" i="43"/>
  <c r="J864" i="43"/>
  <c r="G865" i="43"/>
  <c r="D866" i="43"/>
  <c r="A867" i="43"/>
  <c r="M867" i="43"/>
  <c r="J868" i="43"/>
  <c r="G869" i="43"/>
  <c r="D870" i="43"/>
  <c r="A871" i="43"/>
  <c r="M871" i="43"/>
  <c r="J872" i="43"/>
  <c r="G873" i="43"/>
  <c r="D874" i="43"/>
  <c r="A875" i="43"/>
  <c r="M875" i="43"/>
  <c r="N722" i="43"/>
  <c r="M730" i="43"/>
  <c r="A734" i="43"/>
  <c r="O735" i="43"/>
  <c r="N737" i="43"/>
  <c r="H739" i="43"/>
  <c r="A741" i="43"/>
  <c r="C742" i="43"/>
  <c r="J743" i="43"/>
  <c r="B745" i="43"/>
  <c r="K747" i="43"/>
  <c r="K748" i="43"/>
  <c r="H749" i="43"/>
  <c r="B751" i="43"/>
  <c r="N751" i="43"/>
  <c r="K752" i="43"/>
  <c r="H753" i="43"/>
  <c r="B755" i="43"/>
  <c r="N755" i="43"/>
  <c r="K756" i="43"/>
  <c r="H757" i="43"/>
  <c r="B759" i="43"/>
  <c r="N759" i="43"/>
  <c r="K760" i="43"/>
  <c r="H761" i="43"/>
  <c r="B763" i="43"/>
  <c r="N763" i="43"/>
  <c r="K764" i="43"/>
  <c r="H765" i="43"/>
  <c r="B767" i="43"/>
  <c r="N767" i="43"/>
  <c r="K768" i="43"/>
  <c r="H769" i="43"/>
  <c r="B771" i="43"/>
  <c r="N771" i="43"/>
  <c r="K772" i="43"/>
  <c r="H773" i="43"/>
  <c r="B775" i="43"/>
  <c r="N775" i="43"/>
  <c r="K776" i="43"/>
  <c r="H777" i="43"/>
  <c r="B779" i="43"/>
  <c r="N779" i="43"/>
  <c r="K780" i="43"/>
  <c r="H781" i="43"/>
  <c r="B783" i="43"/>
  <c r="N783" i="43"/>
  <c r="K784" i="43"/>
  <c r="H785" i="43"/>
  <c r="B787" i="43"/>
  <c r="N787" i="43"/>
  <c r="K788" i="43"/>
  <c r="H789" i="43"/>
  <c r="B791" i="43"/>
  <c r="N791" i="43"/>
  <c r="K792" i="43"/>
  <c r="H793" i="43"/>
  <c r="B795" i="43"/>
  <c r="N795" i="43"/>
  <c r="K796" i="43"/>
  <c r="H797" i="43"/>
  <c r="B799" i="43"/>
  <c r="N799" i="43"/>
  <c r="K800" i="43"/>
  <c r="H801" i="43"/>
  <c r="B803" i="43"/>
  <c r="N803" i="43"/>
  <c r="K804" i="43"/>
  <c r="H805" i="43"/>
  <c r="B807" i="43"/>
  <c r="N807" i="43"/>
  <c r="K808" i="43"/>
  <c r="H809" i="43"/>
  <c r="B811" i="43"/>
  <c r="N811" i="43"/>
  <c r="K812" i="43"/>
  <c r="H813" i="43"/>
  <c r="B815" i="43"/>
  <c r="N815" i="43"/>
  <c r="K816" i="43"/>
  <c r="H817" i="43"/>
  <c r="B819" i="43"/>
  <c r="N819" i="43"/>
  <c r="K820" i="43"/>
  <c r="H821" i="43"/>
  <c r="B823" i="43"/>
  <c r="N823" i="43"/>
  <c r="K824" i="43"/>
  <c r="H825" i="43"/>
  <c r="B827" i="43"/>
  <c r="N827" i="43"/>
  <c r="K828" i="43"/>
  <c r="H829" i="43"/>
  <c r="B831" i="43"/>
  <c r="N831" i="43"/>
  <c r="K832" i="43"/>
  <c r="H833" i="43"/>
  <c r="B835" i="43"/>
  <c r="N835" i="43"/>
  <c r="K836" i="43"/>
  <c r="H837" i="43"/>
  <c r="B839" i="43"/>
  <c r="N839" i="43"/>
  <c r="K840" i="43"/>
  <c r="H841" i="43"/>
  <c r="B843" i="43"/>
  <c r="N843" i="43"/>
  <c r="K844" i="43"/>
  <c r="H845" i="43"/>
  <c r="B847" i="43"/>
  <c r="N847" i="43"/>
  <c r="K848" i="43"/>
  <c r="H849" i="43"/>
  <c r="B851" i="43"/>
  <c r="N851" i="43"/>
  <c r="K852" i="43"/>
  <c r="H853" i="43"/>
  <c r="B855" i="43"/>
  <c r="N855" i="43"/>
  <c r="K856" i="43"/>
  <c r="H857" i="43"/>
  <c r="B859" i="43"/>
  <c r="N859" i="43"/>
  <c r="K860" i="43"/>
  <c r="H861" i="43"/>
  <c r="B863" i="43"/>
  <c r="N863" i="43"/>
  <c r="K864" i="43"/>
  <c r="H865" i="43"/>
  <c r="B867" i="43"/>
  <c r="N867" i="43"/>
  <c r="K868" i="43"/>
  <c r="H869" i="43"/>
  <c r="B871" i="43"/>
  <c r="N871" i="43"/>
  <c r="K872" i="43"/>
  <c r="H873" i="43"/>
  <c r="B875" i="43"/>
  <c r="B714" i="43"/>
  <c r="K723" i="43"/>
  <c r="N730" i="43"/>
  <c r="B734" i="43"/>
  <c r="O737" i="43"/>
  <c r="I739" i="43"/>
  <c r="B741" i="43"/>
  <c r="K743" i="43"/>
  <c r="C745" i="43"/>
  <c r="J746" i="43"/>
  <c r="L747" i="43"/>
  <c r="L748" i="43"/>
  <c r="I749" i="43"/>
  <c r="C751" i="43"/>
  <c r="O751" i="43"/>
  <c r="L752" i="43"/>
  <c r="I753" i="43"/>
  <c r="C755" i="43"/>
  <c r="O755" i="43"/>
  <c r="L756" i="43"/>
  <c r="I757" i="43"/>
  <c r="C759" i="43"/>
  <c r="O759" i="43"/>
  <c r="L760" i="43"/>
  <c r="I761" i="43"/>
  <c r="C763" i="43"/>
  <c r="O763" i="43"/>
  <c r="L764" i="43"/>
  <c r="I765" i="43"/>
  <c r="C767" i="43"/>
  <c r="O767" i="43"/>
  <c r="L768" i="43"/>
  <c r="I769" i="43"/>
  <c r="C771" i="43"/>
  <c r="O771" i="43"/>
  <c r="L772" i="43"/>
  <c r="I773" i="43"/>
  <c r="C775" i="43"/>
  <c r="O775" i="43"/>
  <c r="L776" i="43"/>
  <c r="I777" i="43"/>
  <c r="C779" i="43"/>
  <c r="O779" i="43"/>
  <c r="L780" i="43"/>
  <c r="I781" i="43"/>
  <c r="C783" i="43"/>
  <c r="O783" i="43"/>
  <c r="L784" i="43"/>
  <c r="I785" i="43"/>
  <c r="C787" i="43"/>
  <c r="O787" i="43"/>
  <c r="L788" i="43"/>
  <c r="I789" i="43"/>
  <c r="C791" i="43"/>
  <c r="O791" i="43"/>
  <c r="L792" i="43"/>
  <c r="I793" i="43"/>
  <c r="C795" i="43"/>
  <c r="O795" i="43"/>
  <c r="L796" i="43"/>
  <c r="I797" i="43"/>
  <c r="C799" i="43"/>
  <c r="O799" i="43"/>
  <c r="L800" i="43"/>
  <c r="I801" i="43"/>
  <c r="C803" i="43"/>
  <c r="O803" i="43"/>
  <c r="L804" i="43"/>
  <c r="I805" i="43"/>
  <c r="C807" i="43"/>
  <c r="O807" i="43"/>
  <c r="L808" i="43"/>
  <c r="I809" i="43"/>
  <c r="C811" i="43"/>
  <c r="O811" i="43"/>
  <c r="L812" i="43"/>
  <c r="I813" i="43"/>
  <c r="C815" i="43"/>
  <c r="O815" i="43"/>
  <c r="L816" i="43"/>
  <c r="I817" i="43"/>
  <c r="C819" i="43"/>
  <c r="O819" i="43"/>
  <c r="L820" i="43"/>
  <c r="I821" i="43"/>
  <c r="C823" i="43"/>
  <c r="O823" i="43"/>
  <c r="L824" i="43"/>
  <c r="I825" i="43"/>
  <c r="C827" i="43"/>
  <c r="O827" i="43"/>
  <c r="L828" i="43"/>
  <c r="I829" i="43"/>
  <c r="C831" i="43"/>
  <c r="O831" i="43"/>
  <c r="L832" i="43"/>
  <c r="I833" i="43"/>
  <c r="C835" i="43"/>
  <c r="O835" i="43"/>
  <c r="L836" i="43"/>
  <c r="I837" i="43"/>
  <c r="C839" i="43"/>
  <c r="O839" i="43"/>
  <c r="L840" i="43"/>
  <c r="I841" i="43"/>
  <c r="C843" i="43"/>
  <c r="O843" i="43"/>
  <c r="L844" i="43"/>
  <c r="I845" i="43"/>
  <c r="C847" i="43"/>
  <c r="O847" i="43"/>
  <c r="L848" i="43"/>
  <c r="I849" i="43"/>
  <c r="C851" i="43"/>
  <c r="O851" i="43"/>
  <c r="L852" i="43"/>
  <c r="I853" i="43"/>
  <c r="C855" i="43"/>
  <c r="O855" i="43"/>
  <c r="L856" i="43"/>
  <c r="I857" i="43"/>
  <c r="C859" i="43"/>
  <c r="O859" i="43"/>
  <c r="L860" i="43"/>
  <c r="I861" i="43"/>
  <c r="C863" i="43"/>
  <c r="N714" i="43"/>
  <c r="H724" i="43"/>
  <c r="J731" i="43"/>
  <c r="G736" i="43"/>
  <c r="A738" i="43"/>
  <c r="J739" i="43"/>
  <c r="C741" i="43"/>
  <c r="J742" i="43"/>
  <c r="L743" i="43"/>
  <c r="D745" i="43"/>
  <c r="K746" i="43"/>
  <c r="N747" i="43"/>
  <c r="M748" i="43"/>
  <c r="J749" i="43"/>
  <c r="G750" i="43"/>
  <c r="D751" i="43"/>
  <c r="A752" i="43"/>
  <c r="M752" i="43"/>
  <c r="J753" i="43"/>
  <c r="G754" i="43"/>
  <c r="D755" i="43"/>
  <c r="A756" i="43"/>
  <c r="M756" i="43"/>
  <c r="J757" i="43"/>
  <c r="G758" i="43"/>
  <c r="D759" i="43"/>
  <c r="A760" i="43"/>
  <c r="M760" i="43"/>
  <c r="J761" i="43"/>
  <c r="G762" i="43"/>
  <c r="D763" i="43"/>
  <c r="A764" i="43"/>
  <c r="M764" i="43"/>
  <c r="J765" i="43"/>
  <c r="G766" i="43"/>
  <c r="D767" i="43"/>
  <c r="A768" i="43"/>
  <c r="M768" i="43"/>
  <c r="J769" i="43"/>
  <c r="G770" i="43"/>
  <c r="D771" i="43"/>
  <c r="A772" i="43"/>
  <c r="M772" i="43"/>
  <c r="J773" i="43"/>
  <c r="G774" i="43"/>
  <c r="D775" i="43"/>
  <c r="A776" i="43"/>
  <c r="M776" i="43"/>
  <c r="J777" i="43"/>
  <c r="G778" i="43"/>
  <c r="D779" i="43"/>
  <c r="A780" i="43"/>
  <c r="M780" i="43"/>
  <c r="J781" i="43"/>
  <c r="G782" i="43"/>
  <c r="D783" i="43"/>
  <c r="A784" i="43"/>
  <c r="M784" i="43"/>
  <c r="J785" i="43"/>
  <c r="G786" i="43"/>
  <c r="D787" i="43"/>
  <c r="A788" i="43"/>
  <c r="M788" i="43"/>
  <c r="J789" i="43"/>
  <c r="G790" i="43"/>
  <c r="D791" i="43"/>
  <c r="A792" i="43"/>
  <c r="M792" i="43"/>
  <c r="J793" i="43"/>
  <c r="G794" i="43"/>
  <c r="D795" i="43"/>
  <c r="A796" i="43"/>
  <c r="M796" i="43"/>
  <c r="J797" i="43"/>
  <c r="G798" i="43"/>
  <c r="D799" i="43"/>
  <c r="A800" i="43"/>
  <c r="M800" i="43"/>
  <c r="J801" i="43"/>
  <c r="G802" i="43"/>
  <c r="D803" i="43"/>
  <c r="A804" i="43"/>
  <c r="M804" i="43"/>
  <c r="J805" i="43"/>
  <c r="G806" i="43"/>
  <c r="D807" i="43"/>
  <c r="A808" i="43"/>
  <c r="M808" i="43"/>
  <c r="J809" i="43"/>
  <c r="G810" i="43"/>
  <c r="D811" i="43"/>
  <c r="A812" i="43"/>
  <c r="M812" i="43"/>
  <c r="J813" i="43"/>
  <c r="G814" i="43"/>
  <c r="D815" i="43"/>
  <c r="A816" i="43"/>
  <c r="M816" i="43"/>
  <c r="J817" i="43"/>
  <c r="G818" i="43"/>
  <c r="D819" i="43"/>
  <c r="A820" i="43"/>
  <c r="M820" i="43"/>
  <c r="J821" i="43"/>
  <c r="G822" i="43"/>
  <c r="D823" i="43"/>
  <c r="A824" i="43"/>
  <c r="M824" i="43"/>
  <c r="J825" i="43"/>
  <c r="G826" i="43"/>
  <c r="D827" i="43"/>
  <c r="A828" i="43"/>
  <c r="M828" i="43"/>
  <c r="J829" i="43"/>
  <c r="G830" i="43"/>
  <c r="D831" i="43"/>
  <c r="A832" i="43"/>
  <c r="M832" i="43"/>
  <c r="J833" i="43"/>
  <c r="G834" i="43"/>
  <c r="D835" i="43"/>
  <c r="A836" i="43"/>
  <c r="M836" i="43"/>
  <c r="J837" i="43"/>
  <c r="G838" i="43"/>
  <c r="D839" i="43"/>
  <c r="A840" i="43"/>
  <c r="M840" i="43"/>
  <c r="J841" i="43"/>
  <c r="G842" i="43"/>
  <c r="D843" i="43"/>
  <c r="A844" i="43"/>
  <c r="M844" i="43"/>
  <c r="J845" i="43"/>
  <c r="G846" i="43"/>
  <c r="D847" i="43"/>
  <c r="A848" i="43"/>
  <c r="M848" i="43"/>
  <c r="J849" i="43"/>
  <c r="G850" i="43"/>
  <c r="D851" i="43"/>
  <c r="A852" i="43"/>
  <c r="M852" i="43"/>
  <c r="J853" i="43"/>
  <c r="G854" i="43"/>
  <c r="D855" i="43"/>
  <c r="A856" i="43"/>
  <c r="M856" i="43"/>
  <c r="J857" i="43"/>
  <c r="G858" i="43"/>
  <c r="D859" i="43"/>
  <c r="A860" i="43"/>
  <c r="M860" i="43"/>
  <c r="J861" i="43"/>
  <c r="K715" i="43"/>
  <c r="K731" i="43"/>
  <c r="L734" i="43"/>
  <c r="H736" i="43"/>
  <c r="B738" i="43"/>
  <c r="K739" i="43"/>
  <c r="D741" i="43"/>
  <c r="K742" i="43"/>
  <c r="O743" i="43"/>
  <c r="L746" i="43"/>
  <c r="O747" i="43"/>
  <c r="N748" i="43"/>
  <c r="K749" i="43"/>
  <c r="H750" i="43"/>
  <c r="B752" i="43"/>
  <c r="N752" i="43"/>
  <c r="K753" i="43"/>
  <c r="H754" i="43"/>
  <c r="B756" i="43"/>
  <c r="N756" i="43"/>
  <c r="K757" i="43"/>
  <c r="H758" i="43"/>
  <c r="B760" i="43"/>
  <c r="N760" i="43"/>
  <c r="K761" i="43"/>
  <c r="H762" i="43"/>
  <c r="B764" i="43"/>
  <c r="N764" i="43"/>
  <c r="K765" i="43"/>
  <c r="H766" i="43"/>
  <c r="B768" i="43"/>
  <c r="N768" i="43"/>
  <c r="K769" i="43"/>
  <c r="H770" i="43"/>
  <c r="B772" i="43"/>
  <c r="N772" i="43"/>
  <c r="K773" i="43"/>
  <c r="H774" i="43"/>
  <c r="B776" i="43"/>
  <c r="N776" i="43"/>
  <c r="K777" i="43"/>
  <c r="H778" i="43"/>
  <c r="B780" i="43"/>
  <c r="N780" i="43"/>
  <c r="K781" i="43"/>
  <c r="H782" i="43"/>
  <c r="B784" i="43"/>
  <c r="N784" i="43"/>
  <c r="K785" i="43"/>
  <c r="H786" i="43"/>
  <c r="B788" i="43"/>
  <c r="N788" i="43"/>
  <c r="K789" i="43"/>
  <c r="H790" i="43"/>
  <c r="B792" i="43"/>
  <c r="N792" i="43"/>
  <c r="K793" i="43"/>
  <c r="H794" i="43"/>
  <c r="B796" i="43"/>
  <c r="N796" i="43"/>
  <c r="K797" i="43"/>
  <c r="H798" i="43"/>
  <c r="B800" i="43"/>
  <c r="N800" i="43"/>
  <c r="K801" i="43"/>
  <c r="H802" i="43"/>
  <c r="B804" i="43"/>
  <c r="N804" i="43"/>
  <c r="K805" i="43"/>
  <c r="H806" i="43"/>
  <c r="B808" i="43"/>
  <c r="N808" i="43"/>
  <c r="K809" i="43"/>
  <c r="H810" i="43"/>
  <c r="B812" i="43"/>
  <c r="N812" i="43"/>
  <c r="K813" i="43"/>
  <c r="H814" i="43"/>
  <c r="B816" i="43"/>
  <c r="N816" i="43"/>
  <c r="K817" i="43"/>
  <c r="H818" i="43"/>
  <c r="B820" i="43"/>
  <c r="N820" i="43"/>
  <c r="K821" i="43"/>
  <c r="H822" i="43"/>
  <c r="B824" i="43"/>
  <c r="N824" i="43"/>
  <c r="K825" i="43"/>
  <c r="H826" i="43"/>
  <c r="B828" i="43"/>
  <c r="N828" i="43"/>
  <c r="K829" i="43"/>
  <c r="H830" i="43"/>
  <c r="B832" i="43"/>
  <c r="N832" i="43"/>
  <c r="K833" i="43"/>
  <c r="H834" i="43"/>
  <c r="B836" i="43"/>
  <c r="N836" i="43"/>
  <c r="K837" i="43"/>
  <c r="H838" i="43"/>
  <c r="B840" i="43"/>
  <c r="N840" i="43"/>
  <c r="K841" i="43"/>
  <c r="H842" i="43"/>
  <c r="B844" i="43"/>
  <c r="N844" i="43"/>
  <c r="K845" i="43"/>
  <c r="H846" i="43"/>
  <c r="B848" i="43"/>
  <c r="N848" i="43"/>
  <c r="K849" i="43"/>
  <c r="H850" i="43"/>
  <c r="B852" i="43"/>
  <c r="N852" i="43"/>
  <c r="K853" i="43"/>
  <c r="H854" i="43"/>
  <c r="B856" i="43"/>
  <c r="N856" i="43"/>
  <c r="H716" i="43"/>
  <c r="B726" i="43"/>
  <c r="M734" i="43"/>
  <c r="I736" i="43"/>
  <c r="C738" i="43"/>
  <c r="L739" i="43"/>
  <c r="L742" i="43"/>
  <c r="D744" i="43"/>
  <c r="M746" i="43"/>
  <c r="C748" i="43"/>
  <c r="O748" i="43"/>
  <c r="L749" i="43"/>
  <c r="I750" i="43"/>
  <c r="C752" i="43"/>
  <c r="O752" i="43"/>
  <c r="L753" i="43"/>
  <c r="I754" i="43"/>
  <c r="C756" i="43"/>
  <c r="O756" i="43"/>
  <c r="L757" i="43"/>
  <c r="I758" i="43"/>
  <c r="C760" i="43"/>
  <c r="O760" i="43"/>
  <c r="L761" i="43"/>
  <c r="I762" i="43"/>
  <c r="C764" i="43"/>
  <c r="O764" i="43"/>
  <c r="L765" i="43"/>
  <c r="I766" i="43"/>
  <c r="C768" i="43"/>
  <c r="O768" i="43"/>
  <c r="L769" i="43"/>
  <c r="I770" i="43"/>
  <c r="C772" i="43"/>
  <c r="O772" i="43"/>
  <c r="L773" i="43"/>
  <c r="I774" i="43"/>
  <c r="C776" i="43"/>
  <c r="O776" i="43"/>
  <c r="L777" i="43"/>
  <c r="I778" i="43"/>
  <c r="C780" i="43"/>
  <c r="O780" i="43"/>
  <c r="L781" i="43"/>
  <c r="I782" i="43"/>
  <c r="C784" i="43"/>
  <c r="O784" i="43"/>
  <c r="L785" i="43"/>
  <c r="I786" i="43"/>
  <c r="C788" i="43"/>
  <c r="O788" i="43"/>
  <c r="L789" i="43"/>
  <c r="I790" i="43"/>
  <c r="C792" i="43"/>
  <c r="O792" i="43"/>
  <c r="L793" i="43"/>
  <c r="I794" i="43"/>
  <c r="C796" i="43"/>
  <c r="O796" i="43"/>
  <c r="L797" i="43"/>
  <c r="I798" i="43"/>
  <c r="C800" i="43"/>
  <c r="O800" i="43"/>
  <c r="L801" i="43"/>
  <c r="I802" i="43"/>
  <c r="C804" i="43"/>
  <c r="O804" i="43"/>
  <c r="L805" i="43"/>
  <c r="I806" i="43"/>
  <c r="C808" i="43"/>
  <c r="O808" i="43"/>
  <c r="L809" i="43"/>
  <c r="I810" i="43"/>
  <c r="C812" i="43"/>
  <c r="O812" i="43"/>
  <c r="L813" i="43"/>
  <c r="I814" i="43"/>
  <c r="C816" i="43"/>
  <c r="O816" i="43"/>
  <c r="L817" i="43"/>
  <c r="I818" i="43"/>
  <c r="C820" i="43"/>
  <c r="O820" i="43"/>
  <c r="L821" i="43"/>
  <c r="I822" i="43"/>
  <c r="C824" i="43"/>
  <c r="O824" i="43"/>
  <c r="L825" i="43"/>
  <c r="I826" i="43"/>
  <c r="C828" i="43"/>
  <c r="O828" i="43"/>
  <c r="L829" i="43"/>
  <c r="I830" i="43"/>
  <c r="C832" i="43"/>
  <c r="O832" i="43"/>
  <c r="L833" i="43"/>
  <c r="I834" i="43"/>
  <c r="C836" i="43"/>
  <c r="O836" i="43"/>
  <c r="L837" i="43"/>
  <c r="I838" i="43"/>
  <c r="C840" i="43"/>
  <c r="O840" i="43"/>
  <c r="L841" i="43"/>
  <c r="I842" i="43"/>
  <c r="C844" i="43"/>
  <c r="O844" i="43"/>
  <c r="L845" i="43"/>
  <c r="I846" i="43"/>
  <c r="C848" i="43"/>
  <c r="O848" i="43"/>
  <c r="L849" i="43"/>
  <c r="I850" i="43"/>
  <c r="C852" i="43"/>
  <c r="O852" i="43"/>
  <c r="N726" i="43"/>
  <c r="G732" i="43"/>
  <c r="N734" i="43"/>
  <c r="L736" i="43"/>
  <c r="O739" i="43"/>
  <c r="M742" i="43"/>
  <c r="I745" i="43"/>
  <c r="N746" i="43"/>
  <c r="D748" i="43"/>
  <c r="A749" i="43"/>
  <c r="M749" i="43"/>
  <c r="J750" i="43"/>
  <c r="G751" i="43"/>
  <c r="D752" i="43"/>
  <c r="A753" i="43"/>
  <c r="M753" i="43"/>
  <c r="J754" i="43"/>
  <c r="G755" i="43"/>
  <c r="D756" i="43"/>
  <c r="A757" i="43"/>
  <c r="M757" i="43"/>
  <c r="J758" i="43"/>
  <c r="G759" i="43"/>
  <c r="D760" i="43"/>
  <c r="A761" i="43"/>
  <c r="M761" i="43"/>
  <c r="J762" i="43"/>
  <c r="G763" i="43"/>
  <c r="D764" i="43"/>
  <c r="A765" i="43"/>
  <c r="M765" i="43"/>
  <c r="J766" i="43"/>
  <c r="G767" i="43"/>
  <c r="D768" i="43"/>
  <c r="A769" i="43"/>
  <c r="M769" i="43"/>
  <c r="J770" i="43"/>
  <c r="G771" i="43"/>
  <c r="D772" i="43"/>
  <c r="A773" i="43"/>
  <c r="M773" i="43"/>
  <c r="J774" i="43"/>
  <c r="G775" i="43"/>
  <c r="D776" i="43"/>
  <c r="A777" i="43"/>
  <c r="M777" i="43"/>
  <c r="J778" i="43"/>
  <c r="G779" i="43"/>
  <c r="D780" i="43"/>
  <c r="A781" i="43"/>
  <c r="M781" i="43"/>
  <c r="J782" i="43"/>
  <c r="G783" i="43"/>
  <c r="D784" i="43"/>
  <c r="A785" i="43"/>
  <c r="M785" i="43"/>
  <c r="J786" i="43"/>
  <c r="G787" i="43"/>
  <c r="D788" i="43"/>
  <c r="A789" i="43"/>
  <c r="M789" i="43"/>
  <c r="J790" i="43"/>
  <c r="G791" i="43"/>
  <c r="D792" i="43"/>
  <c r="A793" i="43"/>
  <c r="M793" i="43"/>
  <c r="J794" i="43"/>
  <c r="G795" i="43"/>
  <c r="D796" i="43"/>
  <c r="A797" i="43"/>
  <c r="M797" i="43"/>
  <c r="J798" i="43"/>
  <c r="G799" i="43"/>
  <c r="D800" i="43"/>
  <c r="A801" i="43"/>
  <c r="M801" i="43"/>
  <c r="J802" i="43"/>
  <c r="G803" i="43"/>
  <c r="D804" i="43"/>
  <c r="A805" i="43"/>
  <c r="M805" i="43"/>
  <c r="J806" i="43"/>
  <c r="G807" i="43"/>
  <c r="D808" i="43"/>
  <c r="A809" i="43"/>
  <c r="M809" i="43"/>
  <c r="J810" i="43"/>
  <c r="G811" i="43"/>
  <c r="D812" i="43"/>
  <c r="A813" i="43"/>
  <c r="M813" i="43"/>
  <c r="J814" i="43"/>
  <c r="G815" i="43"/>
  <c r="D816" i="43"/>
  <c r="A817" i="43"/>
  <c r="M817" i="43"/>
  <c r="J818" i="43"/>
  <c r="G819" i="43"/>
  <c r="D820" i="43"/>
  <c r="A821" i="43"/>
  <c r="M821" i="43"/>
  <c r="J822" i="43"/>
  <c r="G823" i="43"/>
  <c r="D824" i="43"/>
  <c r="A825" i="43"/>
  <c r="M825" i="43"/>
  <c r="J826" i="43"/>
  <c r="G827" i="43"/>
  <c r="D828" i="43"/>
  <c r="A829" i="43"/>
  <c r="M829" i="43"/>
  <c r="J830" i="43"/>
  <c r="G831" i="43"/>
  <c r="D832" i="43"/>
  <c r="A833" i="43"/>
  <c r="B718" i="43"/>
  <c r="K727" i="43"/>
  <c r="H732" i="43"/>
  <c r="O734" i="43"/>
  <c r="B737" i="43"/>
  <c r="K738" i="43"/>
  <c r="I741" i="43"/>
  <c r="N742" i="43"/>
  <c r="M745" i="43"/>
  <c r="O746" i="43"/>
  <c r="B749" i="43"/>
  <c r="N749" i="43"/>
  <c r="K750" i="43"/>
  <c r="H751" i="43"/>
  <c r="B753" i="43"/>
  <c r="N753" i="43"/>
  <c r="K754" i="43"/>
  <c r="H755" i="43"/>
  <c r="B757" i="43"/>
  <c r="N757" i="43"/>
  <c r="K758" i="43"/>
  <c r="H759" i="43"/>
  <c r="B761" i="43"/>
  <c r="N761" i="43"/>
  <c r="K762" i="43"/>
  <c r="H763" i="43"/>
  <c r="B765" i="43"/>
  <c r="N765" i="43"/>
  <c r="K766" i="43"/>
  <c r="H767" i="43"/>
  <c r="B769" i="43"/>
  <c r="N769" i="43"/>
  <c r="K770" i="43"/>
  <c r="H771" i="43"/>
  <c r="B773" i="43"/>
  <c r="N773" i="43"/>
  <c r="K774" i="43"/>
  <c r="H775" i="43"/>
  <c r="B777" i="43"/>
  <c r="N777" i="43"/>
  <c r="K778" i="43"/>
  <c r="H779" i="43"/>
  <c r="B781" i="43"/>
  <c r="N781" i="43"/>
  <c r="K782" i="43"/>
  <c r="H783" i="43"/>
  <c r="B785" i="43"/>
  <c r="N785" i="43"/>
  <c r="K786" i="43"/>
  <c r="H787" i="43"/>
  <c r="B789" i="43"/>
  <c r="N789" i="43"/>
  <c r="K790" i="43"/>
  <c r="H791" i="43"/>
  <c r="B793" i="43"/>
  <c r="N793" i="43"/>
  <c r="K794" i="43"/>
  <c r="H795" i="43"/>
  <c r="B797" i="43"/>
  <c r="N797" i="43"/>
  <c r="K798" i="43"/>
  <c r="H799" i="43"/>
  <c r="B801" i="43"/>
  <c r="N801" i="43"/>
  <c r="K802" i="43"/>
  <c r="H803" i="43"/>
  <c r="B805" i="43"/>
  <c r="N805" i="43"/>
  <c r="K806" i="43"/>
  <c r="H807" i="43"/>
  <c r="B809" i="43"/>
  <c r="N809" i="43"/>
  <c r="K810" i="43"/>
  <c r="H811" i="43"/>
  <c r="B813" i="43"/>
  <c r="N813" i="43"/>
  <c r="K814" i="43"/>
  <c r="H815" i="43"/>
  <c r="B817" i="43"/>
  <c r="N817" i="43"/>
  <c r="K818" i="43"/>
  <c r="H819" i="43"/>
  <c r="B821" i="43"/>
  <c r="N821" i="43"/>
  <c r="K822" i="43"/>
  <c r="H823" i="43"/>
  <c r="B825" i="43"/>
  <c r="N825" i="43"/>
  <c r="K826" i="43"/>
  <c r="H827" i="43"/>
  <c r="B829" i="43"/>
  <c r="N829" i="43"/>
  <c r="K830" i="43"/>
  <c r="H831" i="43"/>
  <c r="B833" i="43"/>
  <c r="N833" i="43"/>
  <c r="K834" i="43"/>
  <c r="H835" i="43"/>
  <c r="B837" i="43"/>
  <c r="N837" i="43"/>
  <c r="K838" i="43"/>
  <c r="H839" i="43"/>
  <c r="B841" i="43"/>
  <c r="N841" i="43"/>
  <c r="K842" i="43"/>
  <c r="H843" i="43"/>
  <c r="B845" i="43"/>
  <c r="N845" i="43"/>
  <c r="K846" i="43"/>
  <c r="H847" i="43"/>
  <c r="B849" i="43"/>
  <c r="N849" i="43"/>
  <c r="K850" i="43"/>
  <c r="H851" i="43"/>
  <c r="B853" i="43"/>
  <c r="N853" i="43"/>
  <c r="K854" i="43"/>
  <c r="H855" i="43"/>
  <c r="B857" i="43"/>
  <c r="N857" i="43"/>
  <c r="K858" i="43"/>
  <c r="H859" i="43"/>
  <c r="M841" i="43"/>
  <c r="G851" i="43"/>
  <c r="A857" i="43"/>
  <c r="C860" i="43"/>
  <c r="N861" i="43"/>
  <c r="H863" i="43"/>
  <c r="O864" i="43"/>
  <c r="G866" i="43"/>
  <c r="K867" i="43"/>
  <c r="A869" i="43"/>
  <c r="H870" i="43"/>
  <c r="O871" i="43"/>
  <c r="B873" i="43"/>
  <c r="I874" i="43"/>
  <c r="J875" i="43"/>
  <c r="J876" i="43"/>
  <c r="G877" i="43"/>
  <c r="D878" i="43"/>
  <c r="A879" i="43"/>
  <c r="M879" i="43"/>
  <c r="J880" i="43"/>
  <c r="G881" i="43"/>
  <c r="D882" i="43"/>
  <c r="A883" i="43"/>
  <c r="M883" i="43"/>
  <c r="J884" i="43"/>
  <c r="G885" i="43"/>
  <c r="D886" i="43"/>
  <c r="A887" i="43"/>
  <c r="M887" i="43"/>
  <c r="J888" i="43"/>
  <c r="G889" i="43"/>
  <c r="D890" i="43"/>
  <c r="A891" i="43"/>
  <c r="M891" i="43"/>
  <c r="J892" i="43"/>
  <c r="G893" i="43"/>
  <c r="D894" i="43"/>
  <c r="A895" i="43"/>
  <c r="M895" i="43"/>
  <c r="J896" i="43"/>
  <c r="G897" i="43"/>
  <c r="D898" i="43"/>
  <c r="A899" i="43"/>
  <c r="M899" i="43"/>
  <c r="J900" i="43"/>
  <c r="G901" i="43"/>
  <c r="D902" i="43"/>
  <c r="A903" i="43"/>
  <c r="M903" i="43"/>
  <c r="J904" i="43"/>
  <c r="G905" i="43"/>
  <c r="D906" i="43"/>
  <c r="A907" i="43"/>
  <c r="M907" i="43"/>
  <c r="J908" i="43"/>
  <c r="G909" i="43"/>
  <c r="D910" i="43"/>
  <c r="A911" i="43"/>
  <c r="M911" i="43"/>
  <c r="J912" i="43"/>
  <c r="G913" i="43"/>
  <c r="D914" i="43"/>
  <c r="A915" i="43"/>
  <c r="M915" i="43"/>
  <c r="J916" i="43"/>
  <c r="G917" i="43"/>
  <c r="D918" i="43"/>
  <c r="A919" i="43"/>
  <c r="M919" i="43"/>
  <c r="J920" i="43"/>
  <c r="G921" i="43"/>
  <c r="D922" i="43"/>
  <c r="A923" i="43"/>
  <c r="M923" i="43"/>
  <c r="J924" i="43"/>
  <c r="G925" i="43"/>
  <c r="D926" i="43"/>
  <c r="A927" i="43"/>
  <c r="M927" i="43"/>
  <c r="J928" i="43"/>
  <c r="G929" i="43"/>
  <c r="D930" i="43"/>
  <c r="A931" i="43"/>
  <c r="M931" i="43"/>
  <c r="J932" i="43"/>
  <c r="G933" i="43"/>
  <c r="D934" i="43"/>
  <c r="A935" i="43"/>
  <c r="M935" i="43"/>
  <c r="J936" i="43"/>
  <c r="G937" i="43"/>
  <c r="D938" i="43"/>
  <c r="A939" i="43"/>
  <c r="M939" i="43"/>
  <c r="J940" i="43"/>
  <c r="G941" i="43"/>
  <c r="D942" i="43"/>
  <c r="A943" i="43"/>
  <c r="M943" i="43"/>
  <c r="J944" i="43"/>
  <c r="G945" i="43"/>
  <c r="D946" i="43"/>
  <c r="A947" i="43"/>
  <c r="M947" i="43"/>
  <c r="J948" i="43"/>
  <c r="G949" i="43"/>
  <c r="D950" i="43"/>
  <c r="A951" i="43"/>
  <c r="M951" i="43"/>
  <c r="J952" i="43"/>
  <c r="G953" i="43"/>
  <c r="D954" i="43"/>
  <c r="A955" i="43"/>
  <c r="M955" i="43"/>
  <c r="J956" i="43"/>
  <c r="G957" i="43"/>
  <c r="D958" i="43"/>
  <c r="A959" i="43"/>
  <c r="M959" i="43"/>
  <c r="J960" i="43"/>
  <c r="G961" i="43"/>
  <c r="D962" i="43"/>
  <c r="A963" i="43"/>
  <c r="M963" i="43"/>
  <c r="J964" i="43"/>
  <c r="G965" i="43"/>
  <c r="D966" i="43"/>
  <c r="A967" i="43"/>
  <c r="M967" i="43"/>
  <c r="J968" i="43"/>
  <c r="G969" i="43"/>
  <c r="D970" i="43"/>
  <c r="A971" i="43"/>
  <c r="M971" i="43"/>
  <c r="J972" i="43"/>
  <c r="G973" i="43"/>
  <c r="D974" i="43"/>
  <c r="A975" i="43"/>
  <c r="M975" i="43"/>
  <c r="J976" i="43"/>
  <c r="G977" i="43"/>
  <c r="D978" i="43"/>
  <c r="A979" i="43"/>
  <c r="M979" i="43"/>
  <c r="J980" i="43"/>
  <c r="G981" i="43"/>
  <c r="D982" i="43"/>
  <c r="A983" i="43"/>
  <c r="M983" i="43"/>
  <c r="J984" i="43"/>
  <c r="G985" i="43"/>
  <c r="D986" i="43"/>
  <c r="A987" i="43"/>
  <c r="M987" i="43"/>
  <c r="J988" i="43"/>
  <c r="G989" i="43"/>
  <c r="D990" i="43"/>
  <c r="A991" i="43"/>
  <c r="M991" i="43"/>
  <c r="J992" i="43"/>
  <c r="G993" i="43"/>
  <c r="D994" i="43"/>
  <c r="A995" i="43"/>
  <c r="M995" i="43"/>
  <c r="J996" i="43"/>
  <c r="G997" i="43"/>
  <c r="D998" i="43"/>
  <c r="A999" i="43"/>
  <c r="M999" i="43"/>
  <c r="J1000" i="43"/>
  <c r="G1001" i="43"/>
  <c r="D1002" i="43"/>
  <c r="A1003" i="43"/>
  <c r="M1003" i="43"/>
  <c r="J1004" i="43"/>
  <c r="G1005" i="43"/>
  <c r="D1006" i="43"/>
  <c r="A1007" i="43"/>
  <c r="M1007" i="43"/>
  <c r="J1008" i="43"/>
  <c r="J842" i="43"/>
  <c r="D852" i="43"/>
  <c r="K857" i="43"/>
  <c r="D860" i="43"/>
  <c r="B862" i="43"/>
  <c r="K863" i="43"/>
  <c r="A865" i="43"/>
  <c r="H866" i="43"/>
  <c r="O867" i="43"/>
  <c r="B869" i="43"/>
  <c r="I870" i="43"/>
  <c r="A872" i="43"/>
  <c r="J874" i="43"/>
  <c r="K875" i="43"/>
  <c r="K876" i="43"/>
  <c r="H877" i="43"/>
  <c r="B879" i="43"/>
  <c r="N879" i="43"/>
  <c r="K880" i="43"/>
  <c r="H881" i="43"/>
  <c r="B883" i="43"/>
  <c r="N883" i="43"/>
  <c r="K884" i="43"/>
  <c r="H885" i="43"/>
  <c r="B887" i="43"/>
  <c r="N887" i="43"/>
  <c r="K888" i="43"/>
  <c r="H889" i="43"/>
  <c r="B891" i="43"/>
  <c r="N891" i="43"/>
  <c r="K892" i="43"/>
  <c r="H893" i="43"/>
  <c r="B895" i="43"/>
  <c r="N895" i="43"/>
  <c r="K896" i="43"/>
  <c r="H897" i="43"/>
  <c r="B899" i="43"/>
  <c r="N899" i="43"/>
  <c r="K900" i="43"/>
  <c r="H901" i="43"/>
  <c r="B903" i="43"/>
  <c r="N903" i="43"/>
  <c r="K904" i="43"/>
  <c r="H905" i="43"/>
  <c r="B907" i="43"/>
  <c r="N907" i="43"/>
  <c r="K908" i="43"/>
  <c r="H909" i="43"/>
  <c r="B911" i="43"/>
  <c r="N911" i="43"/>
  <c r="K912" i="43"/>
  <c r="H913" i="43"/>
  <c r="B915" i="43"/>
  <c r="N915" i="43"/>
  <c r="K916" i="43"/>
  <c r="H917" i="43"/>
  <c r="B919" i="43"/>
  <c r="N919" i="43"/>
  <c r="K920" i="43"/>
  <c r="H921" i="43"/>
  <c r="B923" i="43"/>
  <c r="N923" i="43"/>
  <c r="K924" i="43"/>
  <c r="H925" i="43"/>
  <c r="B927" i="43"/>
  <c r="N927" i="43"/>
  <c r="K928" i="43"/>
  <c r="H929" i="43"/>
  <c r="B931" i="43"/>
  <c r="N931" i="43"/>
  <c r="K932" i="43"/>
  <c r="H933" i="43"/>
  <c r="B935" i="43"/>
  <c r="N935" i="43"/>
  <c r="K936" i="43"/>
  <c r="H937" i="43"/>
  <c r="B939" i="43"/>
  <c r="N939" i="43"/>
  <c r="K940" i="43"/>
  <c r="H941" i="43"/>
  <c r="B943" i="43"/>
  <c r="N943" i="43"/>
  <c r="K944" i="43"/>
  <c r="H945" i="43"/>
  <c r="B947" i="43"/>
  <c r="N947" i="43"/>
  <c r="K948" i="43"/>
  <c r="H949" i="43"/>
  <c r="B951" i="43"/>
  <c r="N951" i="43"/>
  <c r="K952" i="43"/>
  <c r="H953" i="43"/>
  <c r="B955" i="43"/>
  <c r="N955" i="43"/>
  <c r="K956" i="43"/>
  <c r="H957" i="43"/>
  <c r="B959" i="43"/>
  <c r="N959" i="43"/>
  <c r="K960" i="43"/>
  <c r="H961" i="43"/>
  <c r="B963" i="43"/>
  <c r="N963" i="43"/>
  <c r="K964" i="43"/>
  <c r="H965" i="43"/>
  <c r="B967" i="43"/>
  <c r="N967" i="43"/>
  <c r="K968" i="43"/>
  <c r="H969" i="43"/>
  <c r="B971" i="43"/>
  <c r="N971" i="43"/>
  <c r="K972" i="43"/>
  <c r="H973" i="43"/>
  <c r="B975" i="43"/>
  <c r="N975" i="43"/>
  <c r="K976" i="43"/>
  <c r="H977" i="43"/>
  <c r="B979" i="43"/>
  <c r="N979" i="43"/>
  <c r="K980" i="43"/>
  <c r="H981" i="43"/>
  <c r="B983" i="43"/>
  <c r="N983" i="43"/>
  <c r="K984" i="43"/>
  <c r="H985" i="43"/>
  <c r="B987" i="43"/>
  <c r="N987" i="43"/>
  <c r="K988" i="43"/>
  <c r="H989" i="43"/>
  <c r="B991" i="43"/>
  <c r="N991" i="43"/>
  <c r="K992" i="43"/>
  <c r="H993" i="43"/>
  <c r="B995" i="43"/>
  <c r="N995" i="43"/>
  <c r="K996" i="43"/>
  <c r="H997" i="43"/>
  <c r="B999" i="43"/>
  <c r="N999" i="43"/>
  <c r="K1000" i="43"/>
  <c r="H1001" i="43"/>
  <c r="B1003" i="43"/>
  <c r="N1003" i="43"/>
  <c r="K1004" i="43"/>
  <c r="H1005" i="43"/>
  <c r="B1007" i="43"/>
  <c r="N1007" i="43"/>
  <c r="K1008" i="43"/>
  <c r="M833" i="43"/>
  <c r="G843" i="43"/>
  <c r="A853" i="43"/>
  <c r="L857" i="43"/>
  <c r="G862" i="43"/>
  <c r="O863" i="43"/>
  <c r="B865" i="43"/>
  <c r="I866" i="43"/>
  <c r="A868" i="43"/>
  <c r="J870" i="43"/>
  <c r="B872" i="43"/>
  <c r="I873" i="43"/>
  <c r="K874" i="43"/>
  <c r="N875" i="43"/>
  <c r="L876" i="43"/>
  <c r="I877" i="43"/>
  <c r="C879" i="43"/>
  <c r="O879" i="43"/>
  <c r="L880" i="43"/>
  <c r="I881" i="43"/>
  <c r="C883" i="43"/>
  <c r="O883" i="43"/>
  <c r="L884" i="43"/>
  <c r="I885" i="43"/>
  <c r="C887" i="43"/>
  <c r="O887" i="43"/>
  <c r="L888" i="43"/>
  <c r="I889" i="43"/>
  <c r="C891" i="43"/>
  <c r="O891" i="43"/>
  <c r="L892" i="43"/>
  <c r="I893" i="43"/>
  <c r="C895" i="43"/>
  <c r="O895" i="43"/>
  <c r="L896" i="43"/>
  <c r="I897" i="43"/>
  <c r="C899" i="43"/>
  <c r="O899" i="43"/>
  <c r="L900" i="43"/>
  <c r="I901" i="43"/>
  <c r="C903" i="43"/>
  <c r="O903" i="43"/>
  <c r="L904" i="43"/>
  <c r="I905" i="43"/>
  <c r="C907" i="43"/>
  <c r="O907" i="43"/>
  <c r="L908" i="43"/>
  <c r="I909" i="43"/>
  <c r="C911" i="43"/>
  <c r="O911" i="43"/>
  <c r="L912" i="43"/>
  <c r="I913" i="43"/>
  <c r="C915" i="43"/>
  <c r="O915" i="43"/>
  <c r="L916" i="43"/>
  <c r="I917" i="43"/>
  <c r="C919" i="43"/>
  <c r="O919" i="43"/>
  <c r="L920" i="43"/>
  <c r="I921" i="43"/>
  <c r="C923" i="43"/>
  <c r="O923" i="43"/>
  <c r="L924" i="43"/>
  <c r="I925" i="43"/>
  <c r="C927" i="43"/>
  <c r="O927" i="43"/>
  <c r="L928" i="43"/>
  <c r="I929" i="43"/>
  <c r="C931" i="43"/>
  <c r="O931" i="43"/>
  <c r="L932" i="43"/>
  <c r="I933" i="43"/>
  <c r="C935" i="43"/>
  <c r="O935" i="43"/>
  <c r="L936" i="43"/>
  <c r="I937" i="43"/>
  <c r="C939" i="43"/>
  <c r="O939" i="43"/>
  <c r="L940" i="43"/>
  <c r="I941" i="43"/>
  <c r="C943" i="43"/>
  <c r="O943" i="43"/>
  <c r="L944" i="43"/>
  <c r="I945" i="43"/>
  <c r="C947" i="43"/>
  <c r="O947" i="43"/>
  <c r="L948" i="43"/>
  <c r="I949" i="43"/>
  <c r="C951" i="43"/>
  <c r="O951" i="43"/>
  <c r="L952" i="43"/>
  <c r="I953" i="43"/>
  <c r="C955" i="43"/>
  <c r="O955" i="43"/>
  <c r="L956" i="43"/>
  <c r="I957" i="43"/>
  <c r="C959" i="43"/>
  <c r="O959" i="43"/>
  <c r="L960" i="43"/>
  <c r="I961" i="43"/>
  <c r="C963" i="43"/>
  <c r="O963" i="43"/>
  <c r="L964" i="43"/>
  <c r="I965" i="43"/>
  <c r="C967" i="43"/>
  <c r="O967" i="43"/>
  <c r="L968" i="43"/>
  <c r="I969" i="43"/>
  <c r="C971" i="43"/>
  <c r="O971" i="43"/>
  <c r="L972" i="43"/>
  <c r="I973" i="43"/>
  <c r="C975" i="43"/>
  <c r="O975" i="43"/>
  <c r="L976" i="43"/>
  <c r="I977" i="43"/>
  <c r="C979" i="43"/>
  <c r="O979" i="43"/>
  <c r="L980" i="43"/>
  <c r="I981" i="43"/>
  <c r="C983" i="43"/>
  <c r="O983" i="43"/>
  <c r="L984" i="43"/>
  <c r="I985" i="43"/>
  <c r="C987" i="43"/>
  <c r="O987" i="43"/>
  <c r="L988" i="43"/>
  <c r="I989" i="43"/>
  <c r="C991" i="43"/>
  <c r="O991" i="43"/>
  <c r="L992" i="43"/>
  <c r="I993" i="43"/>
  <c r="J834" i="43"/>
  <c r="D844" i="43"/>
  <c r="L853" i="43"/>
  <c r="M857" i="43"/>
  <c r="H860" i="43"/>
  <c r="H862" i="43"/>
  <c r="A864" i="43"/>
  <c r="J866" i="43"/>
  <c r="B868" i="43"/>
  <c r="I869" i="43"/>
  <c r="K870" i="43"/>
  <c r="C872" i="43"/>
  <c r="J873" i="43"/>
  <c r="M874" i="43"/>
  <c r="O875" i="43"/>
  <c r="M876" i="43"/>
  <c r="J877" i="43"/>
  <c r="G878" i="43"/>
  <c r="D879" i="43"/>
  <c r="A880" i="43"/>
  <c r="M880" i="43"/>
  <c r="J881" i="43"/>
  <c r="G882" i="43"/>
  <c r="D883" i="43"/>
  <c r="A884" i="43"/>
  <c r="M884" i="43"/>
  <c r="J885" i="43"/>
  <c r="G886" i="43"/>
  <c r="D887" i="43"/>
  <c r="A888" i="43"/>
  <c r="M888" i="43"/>
  <c r="J889" i="43"/>
  <c r="G890" i="43"/>
  <c r="D891" i="43"/>
  <c r="A892" i="43"/>
  <c r="M892" i="43"/>
  <c r="J893" i="43"/>
  <c r="G894" i="43"/>
  <c r="D895" i="43"/>
  <c r="A896" i="43"/>
  <c r="M896" i="43"/>
  <c r="J897" i="43"/>
  <c r="G898" i="43"/>
  <c r="D899" i="43"/>
  <c r="A900" i="43"/>
  <c r="M900" i="43"/>
  <c r="J901" i="43"/>
  <c r="G902" i="43"/>
  <c r="D903" i="43"/>
  <c r="A904" i="43"/>
  <c r="M904" i="43"/>
  <c r="J905" i="43"/>
  <c r="G906" i="43"/>
  <c r="D907" i="43"/>
  <c r="A908" i="43"/>
  <c r="M908" i="43"/>
  <c r="J909" i="43"/>
  <c r="G910" i="43"/>
  <c r="D911" i="43"/>
  <c r="A912" i="43"/>
  <c r="M912" i="43"/>
  <c r="J913" i="43"/>
  <c r="G914" i="43"/>
  <c r="D915" i="43"/>
  <c r="A916" i="43"/>
  <c r="M916" i="43"/>
  <c r="J917" i="43"/>
  <c r="G918" i="43"/>
  <c r="D919" i="43"/>
  <c r="A920" i="43"/>
  <c r="M920" i="43"/>
  <c r="J921" i="43"/>
  <c r="G922" i="43"/>
  <c r="D923" i="43"/>
  <c r="A924" i="43"/>
  <c r="M924" i="43"/>
  <c r="J925" i="43"/>
  <c r="G926" i="43"/>
  <c r="D927" i="43"/>
  <c r="A928" i="43"/>
  <c r="M928" i="43"/>
  <c r="J929" i="43"/>
  <c r="G930" i="43"/>
  <c r="D931" i="43"/>
  <c r="A932" i="43"/>
  <c r="M932" i="43"/>
  <c r="J933" i="43"/>
  <c r="G934" i="43"/>
  <c r="D935" i="43"/>
  <c r="A936" i="43"/>
  <c r="M936" i="43"/>
  <c r="J937" i="43"/>
  <c r="G938" i="43"/>
  <c r="D939" i="43"/>
  <c r="A940" i="43"/>
  <c r="M940" i="43"/>
  <c r="J941" i="43"/>
  <c r="G942" i="43"/>
  <c r="D943" i="43"/>
  <c r="A944" i="43"/>
  <c r="M944" i="43"/>
  <c r="J945" i="43"/>
  <c r="G946" i="43"/>
  <c r="D947" i="43"/>
  <c r="A948" i="43"/>
  <c r="M948" i="43"/>
  <c r="J949" i="43"/>
  <c r="G950" i="43"/>
  <c r="D951" i="43"/>
  <c r="A952" i="43"/>
  <c r="M952" i="43"/>
  <c r="J953" i="43"/>
  <c r="G954" i="43"/>
  <c r="D955" i="43"/>
  <c r="A956" i="43"/>
  <c r="M956" i="43"/>
  <c r="J957" i="43"/>
  <c r="G958" i="43"/>
  <c r="D959" i="43"/>
  <c r="A960" i="43"/>
  <c r="M960" i="43"/>
  <c r="J961" i="43"/>
  <c r="G962" i="43"/>
  <c r="D963" i="43"/>
  <c r="A964" i="43"/>
  <c r="M964" i="43"/>
  <c r="J965" i="43"/>
  <c r="G966" i="43"/>
  <c r="D967" i="43"/>
  <c r="A968" i="43"/>
  <c r="M968" i="43"/>
  <c r="J969" i="43"/>
  <c r="G970" i="43"/>
  <c r="D971" i="43"/>
  <c r="A972" i="43"/>
  <c r="M972" i="43"/>
  <c r="J973" i="43"/>
  <c r="G974" i="43"/>
  <c r="D975" i="43"/>
  <c r="A976" i="43"/>
  <c r="M976" i="43"/>
  <c r="J977" i="43"/>
  <c r="G978" i="43"/>
  <c r="D979" i="43"/>
  <c r="A980" i="43"/>
  <c r="M980" i="43"/>
  <c r="J981" i="43"/>
  <c r="G982" i="43"/>
  <c r="D983" i="43"/>
  <c r="A984" i="43"/>
  <c r="M984" i="43"/>
  <c r="J985" i="43"/>
  <c r="G986" i="43"/>
  <c r="D987" i="43"/>
  <c r="A988" i="43"/>
  <c r="M988" i="43"/>
  <c r="J989" i="43"/>
  <c r="G990" i="43"/>
  <c r="D991" i="43"/>
  <c r="A992" i="43"/>
  <c r="M992" i="43"/>
  <c r="J993" i="43"/>
  <c r="G994" i="43"/>
  <c r="D995" i="43"/>
  <c r="A996" i="43"/>
  <c r="M996" i="43"/>
  <c r="J997" i="43"/>
  <c r="G998" i="43"/>
  <c r="D999" i="43"/>
  <c r="A1000" i="43"/>
  <c r="M1000" i="43"/>
  <c r="J1001" i="43"/>
  <c r="G1002" i="43"/>
  <c r="D1003" i="43"/>
  <c r="A1004" i="43"/>
  <c r="M1004" i="43"/>
  <c r="J1005" i="43"/>
  <c r="G1006" i="43"/>
  <c r="D1007" i="43"/>
  <c r="A1008" i="43"/>
  <c r="G835" i="43"/>
  <c r="A845" i="43"/>
  <c r="M853" i="43"/>
  <c r="H858" i="43"/>
  <c r="N860" i="43"/>
  <c r="I862" i="43"/>
  <c r="B864" i="43"/>
  <c r="I865" i="43"/>
  <c r="K866" i="43"/>
  <c r="C868" i="43"/>
  <c r="J869" i="43"/>
  <c r="N870" i="43"/>
  <c r="D872" i="43"/>
  <c r="K873" i="43"/>
  <c r="N874" i="43"/>
  <c r="A876" i="43"/>
  <c r="N876" i="43"/>
  <c r="K877" i="43"/>
  <c r="H878" i="43"/>
  <c r="B880" i="43"/>
  <c r="N880" i="43"/>
  <c r="K881" i="43"/>
  <c r="H882" i="43"/>
  <c r="B884" i="43"/>
  <c r="N884" i="43"/>
  <c r="K885" i="43"/>
  <c r="H886" i="43"/>
  <c r="B888" i="43"/>
  <c r="N888" i="43"/>
  <c r="K889" i="43"/>
  <c r="H890" i="43"/>
  <c r="B892" i="43"/>
  <c r="N892" i="43"/>
  <c r="K893" i="43"/>
  <c r="H894" i="43"/>
  <c r="B896" i="43"/>
  <c r="N896" i="43"/>
  <c r="K897" i="43"/>
  <c r="H898" i="43"/>
  <c r="B900" i="43"/>
  <c r="N900" i="43"/>
  <c r="K901" i="43"/>
  <c r="H902" i="43"/>
  <c r="B904" i="43"/>
  <c r="N904" i="43"/>
  <c r="K905" i="43"/>
  <c r="H906" i="43"/>
  <c r="B908" i="43"/>
  <c r="N908" i="43"/>
  <c r="K909" i="43"/>
  <c r="H910" i="43"/>
  <c r="B912" i="43"/>
  <c r="N912" i="43"/>
  <c r="K913" i="43"/>
  <c r="H914" i="43"/>
  <c r="B916" i="43"/>
  <c r="N916" i="43"/>
  <c r="K917" i="43"/>
  <c r="H918" i="43"/>
  <c r="B920" i="43"/>
  <c r="N920" i="43"/>
  <c r="K921" i="43"/>
  <c r="H922" i="43"/>
  <c r="B924" i="43"/>
  <c r="N924" i="43"/>
  <c r="K925" i="43"/>
  <c r="H926" i="43"/>
  <c r="B928" i="43"/>
  <c r="N928" i="43"/>
  <c r="K929" i="43"/>
  <c r="H930" i="43"/>
  <c r="B932" i="43"/>
  <c r="N932" i="43"/>
  <c r="K933" i="43"/>
  <c r="H934" i="43"/>
  <c r="B936" i="43"/>
  <c r="N936" i="43"/>
  <c r="K937" i="43"/>
  <c r="H938" i="43"/>
  <c r="B940" i="43"/>
  <c r="N940" i="43"/>
  <c r="K941" i="43"/>
  <c r="H942" i="43"/>
  <c r="B944" i="43"/>
  <c r="N944" i="43"/>
  <c r="K945" i="43"/>
  <c r="H946" i="43"/>
  <c r="B948" i="43"/>
  <c r="N948" i="43"/>
  <c r="K949" i="43"/>
  <c r="H950" i="43"/>
  <c r="B952" i="43"/>
  <c r="N952" i="43"/>
  <c r="K953" i="43"/>
  <c r="H954" i="43"/>
  <c r="B956" i="43"/>
  <c r="N956" i="43"/>
  <c r="K957" i="43"/>
  <c r="H958" i="43"/>
  <c r="B960" i="43"/>
  <c r="N960" i="43"/>
  <c r="K961" i="43"/>
  <c r="H962" i="43"/>
  <c r="B964" i="43"/>
  <c r="N964" i="43"/>
  <c r="K965" i="43"/>
  <c r="H966" i="43"/>
  <c r="B968" i="43"/>
  <c r="N968" i="43"/>
  <c r="K969" i="43"/>
  <c r="H970" i="43"/>
  <c r="B972" i="43"/>
  <c r="N972" i="43"/>
  <c r="K973" i="43"/>
  <c r="H974" i="43"/>
  <c r="B976" i="43"/>
  <c r="N976" i="43"/>
  <c r="K977" i="43"/>
  <c r="H978" i="43"/>
  <c r="B980" i="43"/>
  <c r="N980" i="43"/>
  <c r="K981" i="43"/>
  <c r="H982" i="43"/>
  <c r="B984" i="43"/>
  <c r="N984" i="43"/>
  <c r="K985" i="43"/>
  <c r="H986" i="43"/>
  <c r="B988" i="43"/>
  <c r="N988" i="43"/>
  <c r="K989" i="43"/>
  <c r="H990" i="43"/>
  <c r="B992" i="43"/>
  <c r="N992" i="43"/>
  <c r="K993" i="43"/>
  <c r="H994" i="43"/>
  <c r="B996" i="43"/>
  <c r="N996" i="43"/>
  <c r="K997" i="43"/>
  <c r="H998" i="43"/>
  <c r="B1000" i="43"/>
  <c r="N1000" i="43"/>
  <c r="K1001" i="43"/>
  <c r="H1002" i="43"/>
  <c r="B1004" i="43"/>
  <c r="N1004" i="43"/>
  <c r="K1005" i="43"/>
  <c r="H1006" i="43"/>
  <c r="B1008" i="43"/>
  <c r="N1008" i="43"/>
  <c r="D836" i="43"/>
  <c r="M845" i="43"/>
  <c r="I854" i="43"/>
  <c r="I858" i="43"/>
  <c r="O860" i="43"/>
  <c r="J862" i="43"/>
  <c r="C864" i="43"/>
  <c r="J865" i="43"/>
  <c r="N866" i="43"/>
  <c r="D868" i="43"/>
  <c r="K869" i="43"/>
  <c r="C871" i="43"/>
  <c r="L873" i="43"/>
  <c r="C875" i="43"/>
  <c r="B876" i="43"/>
  <c r="O876" i="43"/>
  <c r="L877" i="43"/>
  <c r="I878" i="43"/>
  <c r="C880" i="43"/>
  <c r="O880" i="43"/>
  <c r="L881" i="43"/>
  <c r="I882" i="43"/>
  <c r="C884" i="43"/>
  <c r="O884" i="43"/>
  <c r="L885" i="43"/>
  <c r="I886" i="43"/>
  <c r="C888" i="43"/>
  <c r="O888" i="43"/>
  <c r="L889" i="43"/>
  <c r="I890" i="43"/>
  <c r="C892" i="43"/>
  <c r="O892" i="43"/>
  <c r="L893" i="43"/>
  <c r="I894" i="43"/>
  <c r="C896" i="43"/>
  <c r="O896" i="43"/>
  <c r="L897" i="43"/>
  <c r="I898" i="43"/>
  <c r="C900" i="43"/>
  <c r="O900" i="43"/>
  <c r="L901" i="43"/>
  <c r="I902" i="43"/>
  <c r="C904" i="43"/>
  <c r="O904" i="43"/>
  <c r="L905" i="43"/>
  <c r="I906" i="43"/>
  <c r="C908" i="43"/>
  <c r="O908" i="43"/>
  <c r="L909" i="43"/>
  <c r="I910" i="43"/>
  <c r="C912" i="43"/>
  <c r="O912" i="43"/>
  <c r="L913" i="43"/>
  <c r="I914" i="43"/>
  <c r="C916" i="43"/>
  <c r="O916" i="43"/>
  <c r="L917" i="43"/>
  <c r="I918" i="43"/>
  <c r="C920" i="43"/>
  <c r="O920" i="43"/>
  <c r="L921" i="43"/>
  <c r="I922" i="43"/>
  <c r="C924" i="43"/>
  <c r="O924" i="43"/>
  <c r="L925" i="43"/>
  <c r="I926" i="43"/>
  <c r="C928" i="43"/>
  <c r="O928" i="43"/>
  <c r="L929" i="43"/>
  <c r="I930" i="43"/>
  <c r="C932" i="43"/>
  <c r="O932" i="43"/>
  <c r="L933" i="43"/>
  <c r="I934" i="43"/>
  <c r="C936" i="43"/>
  <c r="O936" i="43"/>
  <c r="L937" i="43"/>
  <c r="I938" i="43"/>
  <c r="C940" i="43"/>
  <c r="O940" i="43"/>
  <c r="L941" i="43"/>
  <c r="I942" i="43"/>
  <c r="C944" i="43"/>
  <c r="O944" i="43"/>
  <c r="L945" i="43"/>
  <c r="I946" i="43"/>
  <c r="C948" i="43"/>
  <c r="O948" i="43"/>
  <c r="L949" i="43"/>
  <c r="I950" i="43"/>
  <c r="C952" i="43"/>
  <c r="O952" i="43"/>
  <c r="L953" i="43"/>
  <c r="I954" i="43"/>
  <c r="C956" i="43"/>
  <c r="O956" i="43"/>
  <c r="L957" i="43"/>
  <c r="I958" i="43"/>
  <c r="C960" i="43"/>
  <c r="O960" i="43"/>
  <c r="L961" i="43"/>
  <c r="I962" i="43"/>
  <c r="C964" i="43"/>
  <c r="O964" i="43"/>
  <c r="L965" i="43"/>
  <c r="I966" i="43"/>
  <c r="C968" i="43"/>
  <c r="O968" i="43"/>
  <c r="L969" i="43"/>
  <c r="I970" i="43"/>
  <c r="C972" i="43"/>
  <c r="O972" i="43"/>
  <c r="L973" i="43"/>
  <c r="I974" i="43"/>
  <c r="C976" i="43"/>
  <c r="O976" i="43"/>
  <c r="L977" i="43"/>
  <c r="I978" i="43"/>
  <c r="C980" i="43"/>
  <c r="O980" i="43"/>
  <c r="L981" i="43"/>
  <c r="I982" i="43"/>
  <c r="C984" i="43"/>
  <c r="O984" i="43"/>
  <c r="L985" i="43"/>
  <c r="I986" i="43"/>
  <c r="C988" i="43"/>
  <c r="O988" i="43"/>
  <c r="L989" i="43"/>
  <c r="I990" i="43"/>
  <c r="C992" i="43"/>
  <c r="O992" i="43"/>
  <c r="L993" i="43"/>
  <c r="I994" i="43"/>
  <c r="C996" i="43"/>
  <c r="O996" i="43"/>
  <c r="L997" i="43"/>
  <c r="I998" i="43"/>
  <c r="C1000" i="43"/>
  <c r="O1000" i="43"/>
  <c r="L1001" i="43"/>
  <c r="I1002" i="43"/>
  <c r="C1004" i="43"/>
  <c r="O1004" i="43"/>
  <c r="L1005" i="43"/>
  <c r="I1006" i="43"/>
  <c r="C1008" i="43"/>
  <c r="A837" i="43"/>
  <c r="J846" i="43"/>
  <c r="J854" i="43"/>
  <c r="J858" i="43"/>
  <c r="A861" i="43"/>
  <c r="K862" i="43"/>
  <c r="D864" i="43"/>
  <c r="K865" i="43"/>
  <c r="C867" i="43"/>
  <c r="L869" i="43"/>
  <c r="D871" i="43"/>
  <c r="H872" i="43"/>
  <c r="M873" i="43"/>
  <c r="D875" i="43"/>
  <c r="C876" i="43"/>
  <c r="A877" i="43"/>
  <c r="M877" i="43"/>
  <c r="J878" i="43"/>
  <c r="G879" i="43"/>
  <c r="D880" i="43"/>
  <c r="A881" i="43"/>
  <c r="M881" i="43"/>
  <c r="J882" i="43"/>
  <c r="G883" i="43"/>
  <c r="D884" i="43"/>
  <c r="A885" i="43"/>
  <c r="M885" i="43"/>
  <c r="J886" i="43"/>
  <c r="G887" i="43"/>
  <c r="D888" i="43"/>
  <c r="A889" i="43"/>
  <c r="M889" i="43"/>
  <c r="J890" i="43"/>
  <c r="G891" i="43"/>
  <c r="D892" i="43"/>
  <c r="A893" i="43"/>
  <c r="M893" i="43"/>
  <c r="J894" i="43"/>
  <c r="G895" i="43"/>
  <c r="D896" i="43"/>
  <c r="A897" i="43"/>
  <c r="M897" i="43"/>
  <c r="J898" i="43"/>
  <c r="G899" i="43"/>
  <c r="D900" i="43"/>
  <c r="A901" i="43"/>
  <c r="M901" i="43"/>
  <c r="J902" i="43"/>
  <c r="G903" i="43"/>
  <c r="D904" i="43"/>
  <c r="A905" i="43"/>
  <c r="M905" i="43"/>
  <c r="J906" i="43"/>
  <c r="G907" i="43"/>
  <c r="D908" i="43"/>
  <c r="A909" i="43"/>
  <c r="M909" i="43"/>
  <c r="J910" i="43"/>
  <c r="G911" i="43"/>
  <c r="D912" i="43"/>
  <c r="A913" i="43"/>
  <c r="M913" i="43"/>
  <c r="J914" i="43"/>
  <c r="G915" i="43"/>
  <c r="D916" i="43"/>
  <c r="A917" i="43"/>
  <c r="M917" i="43"/>
  <c r="J918" i="43"/>
  <c r="G919" i="43"/>
  <c r="D920" i="43"/>
  <c r="A921" i="43"/>
  <c r="M921" i="43"/>
  <c r="J922" i="43"/>
  <c r="G923" i="43"/>
  <c r="D924" i="43"/>
  <c r="A925" i="43"/>
  <c r="M925" i="43"/>
  <c r="J926" i="43"/>
  <c r="G927" i="43"/>
  <c r="D928" i="43"/>
  <c r="A929" i="43"/>
  <c r="M929" i="43"/>
  <c r="J930" i="43"/>
  <c r="G931" i="43"/>
  <c r="D932" i="43"/>
  <c r="A933" i="43"/>
  <c r="M933" i="43"/>
  <c r="J934" i="43"/>
  <c r="G935" i="43"/>
  <c r="D936" i="43"/>
  <c r="A937" i="43"/>
  <c r="M937" i="43"/>
  <c r="J938" i="43"/>
  <c r="G939" i="43"/>
  <c r="D940" i="43"/>
  <c r="A941" i="43"/>
  <c r="M941" i="43"/>
  <c r="J942" i="43"/>
  <c r="G943" i="43"/>
  <c r="D944" i="43"/>
  <c r="A945" i="43"/>
  <c r="M945" i="43"/>
  <c r="J946" i="43"/>
  <c r="G947" i="43"/>
  <c r="D948" i="43"/>
  <c r="A949" i="43"/>
  <c r="M949" i="43"/>
  <c r="J950" i="43"/>
  <c r="G951" i="43"/>
  <c r="D952" i="43"/>
  <c r="A953" i="43"/>
  <c r="M953" i="43"/>
  <c r="J954" i="43"/>
  <c r="G955" i="43"/>
  <c r="D956" i="43"/>
  <c r="A957" i="43"/>
  <c r="M957" i="43"/>
  <c r="J958" i="43"/>
  <c r="G959" i="43"/>
  <c r="D960" i="43"/>
  <c r="A961" i="43"/>
  <c r="M961" i="43"/>
  <c r="J962" i="43"/>
  <c r="G963" i="43"/>
  <c r="D964" i="43"/>
  <c r="A965" i="43"/>
  <c r="M965" i="43"/>
  <c r="J966" i="43"/>
  <c r="G967" i="43"/>
  <c r="D968" i="43"/>
  <c r="A969" i="43"/>
  <c r="M969" i="43"/>
  <c r="J970" i="43"/>
  <c r="G971" i="43"/>
  <c r="D972" i="43"/>
  <c r="A973" i="43"/>
  <c r="M973" i="43"/>
  <c r="J974" i="43"/>
  <c r="G975" i="43"/>
  <c r="D976" i="43"/>
  <c r="A977" i="43"/>
  <c r="M977" i="43"/>
  <c r="J978" i="43"/>
  <c r="G979" i="43"/>
  <c r="D980" i="43"/>
  <c r="A981" i="43"/>
  <c r="M981" i="43"/>
  <c r="J982" i="43"/>
  <c r="G983" i="43"/>
  <c r="D984" i="43"/>
  <c r="A985" i="43"/>
  <c r="M985" i="43"/>
  <c r="J986" i="43"/>
  <c r="G987" i="43"/>
  <c r="D988" i="43"/>
  <c r="A989" i="43"/>
  <c r="M989" i="43"/>
  <c r="J990" i="43"/>
  <c r="G991" i="43"/>
  <c r="D992" i="43"/>
  <c r="A993" i="43"/>
  <c r="M993" i="43"/>
  <c r="J994" i="43"/>
  <c r="G995" i="43"/>
  <c r="D996" i="43"/>
  <c r="A997" i="43"/>
  <c r="M997" i="43"/>
  <c r="J998" i="43"/>
  <c r="G999" i="43"/>
  <c r="M837" i="43"/>
  <c r="G847" i="43"/>
  <c r="B861" i="43"/>
  <c r="N862" i="43"/>
  <c r="L865" i="43"/>
  <c r="D867" i="43"/>
  <c r="H868" i="43"/>
  <c r="M869" i="43"/>
  <c r="L872" i="43"/>
  <c r="N873" i="43"/>
  <c r="D876" i="43"/>
  <c r="B877" i="43"/>
  <c r="N877" i="43"/>
  <c r="K878" i="43"/>
  <c r="H879" i="43"/>
  <c r="B881" i="43"/>
  <c r="N881" i="43"/>
  <c r="K882" i="43"/>
  <c r="H883" i="43"/>
  <c r="B885" i="43"/>
  <c r="N885" i="43"/>
  <c r="K886" i="43"/>
  <c r="H887" i="43"/>
  <c r="B889" i="43"/>
  <c r="N889" i="43"/>
  <c r="K890" i="43"/>
  <c r="H891" i="43"/>
  <c r="B893" i="43"/>
  <c r="N893" i="43"/>
  <c r="K894" i="43"/>
  <c r="H895" i="43"/>
  <c r="B897" i="43"/>
  <c r="N897" i="43"/>
  <c r="K898" i="43"/>
  <c r="H899" i="43"/>
  <c r="B901" i="43"/>
  <c r="N901" i="43"/>
  <c r="K902" i="43"/>
  <c r="H903" i="43"/>
  <c r="B905" i="43"/>
  <c r="N905" i="43"/>
  <c r="K906" i="43"/>
  <c r="H907" i="43"/>
  <c r="B909" i="43"/>
  <c r="N909" i="43"/>
  <c r="K910" i="43"/>
  <c r="H911" i="43"/>
  <c r="B913" i="43"/>
  <c r="N913" i="43"/>
  <c r="K914" i="43"/>
  <c r="H915" i="43"/>
  <c r="B917" i="43"/>
  <c r="N917" i="43"/>
  <c r="K918" i="43"/>
  <c r="H919" i="43"/>
  <c r="B921" i="43"/>
  <c r="N921" i="43"/>
  <c r="K922" i="43"/>
  <c r="H923" i="43"/>
  <c r="B925" i="43"/>
  <c r="N925" i="43"/>
  <c r="K926" i="43"/>
  <c r="H927" i="43"/>
  <c r="B929" i="43"/>
  <c r="N929" i="43"/>
  <c r="K930" i="43"/>
  <c r="H931" i="43"/>
  <c r="B933" i="43"/>
  <c r="N933" i="43"/>
  <c r="K934" i="43"/>
  <c r="H935" i="43"/>
  <c r="B937" i="43"/>
  <c r="N937" i="43"/>
  <c r="K938" i="43"/>
  <c r="H939" i="43"/>
  <c r="B941" i="43"/>
  <c r="N941" i="43"/>
  <c r="K942" i="43"/>
  <c r="H943" i="43"/>
  <c r="B945" i="43"/>
  <c r="N945" i="43"/>
  <c r="K946" i="43"/>
  <c r="H947" i="43"/>
  <c r="B949" i="43"/>
  <c r="N949" i="43"/>
  <c r="K950" i="43"/>
  <c r="H951" i="43"/>
  <c r="B953" i="43"/>
  <c r="N953" i="43"/>
  <c r="K954" i="43"/>
  <c r="H955" i="43"/>
  <c r="B957" i="43"/>
  <c r="N957" i="43"/>
  <c r="K958" i="43"/>
  <c r="H959" i="43"/>
  <c r="B961" i="43"/>
  <c r="N961" i="43"/>
  <c r="K962" i="43"/>
  <c r="H963" i="43"/>
  <c r="B965" i="43"/>
  <c r="N965" i="43"/>
  <c r="K966" i="43"/>
  <c r="H967" i="43"/>
  <c r="B969" i="43"/>
  <c r="N969" i="43"/>
  <c r="K970" i="43"/>
  <c r="H971" i="43"/>
  <c r="B973" i="43"/>
  <c r="N973" i="43"/>
  <c r="K974" i="43"/>
  <c r="H975" i="43"/>
  <c r="B977" i="43"/>
  <c r="N977" i="43"/>
  <c r="K978" i="43"/>
  <c r="H979" i="43"/>
  <c r="B981" i="43"/>
  <c r="N981" i="43"/>
  <c r="K982" i="43"/>
  <c r="H983" i="43"/>
  <c r="B985" i="43"/>
  <c r="N985" i="43"/>
  <c r="K986" i="43"/>
  <c r="H987" i="43"/>
  <c r="B989" i="43"/>
  <c r="N989" i="43"/>
  <c r="K990" i="43"/>
  <c r="H991" i="43"/>
  <c r="B993" i="43"/>
  <c r="N993" i="43"/>
  <c r="K994" i="43"/>
  <c r="H995" i="43"/>
  <c r="B997" i="43"/>
  <c r="N997" i="43"/>
  <c r="J838" i="43"/>
  <c r="D848" i="43"/>
  <c r="G855" i="43"/>
  <c r="D863" i="43"/>
  <c r="H864" i="43"/>
  <c r="M865" i="43"/>
  <c r="L868" i="43"/>
  <c r="N869" i="43"/>
  <c r="M872" i="43"/>
  <c r="B874" i="43"/>
  <c r="C877" i="43"/>
  <c r="O877" i="43"/>
  <c r="L878" i="43"/>
  <c r="I879" i="43"/>
  <c r="C881" i="43"/>
  <c r="O881" i="43"/>
  <c r="L882" i="43"/>
  <c r="I883" i="43"/>
  <c r="C885" i="43"/>
  <c r="O885" i="43"/>
  <c r="L886" i="43"/>
  <c r="I887" i="43"/>
  <c r="C889" i="43"/>
  <c r="O889" i="43"/>
  <c r="L890" i="43"/>
  <c r="I891" i="43"/>
  <c r="C893" i="43"/>
  <c r="O893" i="43"/>
  <c r="L894" i="43"/>
  <c r="I895" i="43"/>
  <c r="C897" i="43"/>
  <c r="O897" i="43"/>
  <c r="L898" i="43"/>
  <c r="I899" i="43"/>
  <c r="C901" i="43"/>
  <c r="O901" i="43"/>
  <c r="L902" i="43"/>
  <c r="I903" i="43"/>
  <c r="C905" i="43"/>
  <c r="O905" i="43"/>
  <c r="L906" i="43"/>
  <c r="I907" i="43"/>
  <c r="C909" i="43"/>
  <c r="O909" i="43"/>
  <c r="L910" i="43"/>
  <c r="I911" i="43"/>
  <c r="C913" i="43"/>
  <c r="O913" i="43"/>
  <c r="L914" i="43"/>
  <c r="I915" i="43"/>
  <c r="C917" i="43"/>
  <c r="O917" i="43"/>
  <c r="L918" i="43"/>
  <c r="I919" i="43"/>
  <c r="C921" i="43"/>
  <c r="O921" i="43"/>
  <c r="L922" i="43"/>
  <c r="I923" i="43"/>
  <c r="C925" i="43"/>
  <c r="O925" i="43"/>
  <c r="L926" i="43"/>
  <c r="I927" i="43"/>
  <c r="C929" i="43"/>
  <c r="O929" i="43"/>
  <c r="L930" i="43"/>
  <c r="I931" i="43"/>
  <c r="C933" i="43"/>
  <c r="O933" i="43"/>
  <c r="L934" i="43"/>
  <c r="I935" i="43"/>
  <c r="C937" i="43"/>
  <c r="O937" i="43"/>
  <c r="L938" i="43"/>
  <c r="I939" i="43"/>
  <c r="C941" i="43"/>
  <c r="O941" i="43"/>
  <c r="L942" i="43"/>
  <c r="I943" i="43"/>
  <c r="C945" i="43"/>
  <c r="O945" i="43"/>
  <c r="L946" i="43"/>
  <c r="I947" i="43"/>
  <c r="C949" i="43"/>
  <c r="O949" i="43"/>
  <c r="L950" i="43"/>
  <c r="I951" i="43"/>
  <c r="C953" i="43"/>
  <c r="O953" i="43"/>
  <c r="L954" i="43"/>
  <c r="I955" i="43"/>
  <c r="C957" i="43"/>
  <c r="O957" i="43"/>
  <c r="L958" i="43"/>
  <c r="I959" i="43"/>
  <c r="C961" i="43"/>
  <c r="O961" i="43"/>
  <c r="L962" i="43"/>
  <c r="I963" i="43"/>
  <c r="C965" i="43"/>
  <c r="O965" i="43"/>
  <c r="L966" i="43"/>
  <c r="I967" i="43"/>
  <c r="C969" i="43"/>
  <c r="O969" i="43"/>
  <c r="L970" i="43"/>
  <c r="I971" i="43"/>
  <c r="C973" i="43"/>
  <c r="O973" i="43"/>
  <c r="L974" i="43"/>
  <c r="I975" i="43"/>
  <c r="C977" i="43"/>
  <c r="O977" i="43"/>
  <c r="L978" i="43"/>
  <c r="I979" i="43"/>
  <c r="C981" i="43"/>
  <c r="O981" i="43"/>
  <c r="L982" i="43"/>
  <c r="I983" i="43"/>
  <c r="C985" i="43"/>
  <c r="O985" i="43"/>
  <c r="L986" i="43"/>
  <c r="I987" i="43"/>
  <c r="C989" i="43"/>
  <c r="O989" i="43"/>
  <c r="L990" i="43"/>
  <c r="I991" i="43"/>
  <c r="C993" i="43"/>
  <c r="G839" i="43"/>
  <c r="A849" i="43"/>
  <c r="C856" i="43"/>
  <c r="G859" i="43"/>
  <c r="K861" i="43"/>
  <c r="L864" i="43"/>
  <c r="N865" i="43"/>
  <c r="M868" i="43"/>
  <c r="B870" i="43"/>
  <c r="G871" i="43"/>
  <c r="N872" i="43"/>
  <c r="G875" i="43"/>
  <c r="D877" i="43"/>
  <c r="A878" i="43"/>
  <c r="M878" i="43"/>
  <c r="J879" i="43"/>
  <c r="G880" i="43"/>
  <c r="D881" i="43"/>
  <c r="A882" i="43"/>
  <c r="M882" i="43"/>
  <c r="J883" i="43"/>
  <c r="G884" i="43"/>
  <c r="D885" i="43"/>
  <c r="A886" i="43"/>
  <c r="M886" i="43"/>
  <c r="J887" i="43"/>
  <c r="G888" i="43"/>
  <c r="D889" i="43"/>
  <c r="A890" i="43"/>
  <c r="M890" i="43"/>
  <c r="J891" i="43"/>
  <c r="G892" i="43"/>
  <c r="D893" i="43"/>
  <c r="A894" i="43"/>
  <c r="M894" i="43"/>
  <c r="J895" i="43"/>
  <c r="G896" i="43"/>
  <c r="D897" i="43"/>
  <c r="A898" i="43"/>
  <c r="M898" i="43"/>
  <c r="J899" i="43"/>
  <c r="G900" i="43"/>
  <c r="D901" i="43"/>
  <c r="A902" i="43"/>
  <c r="M902" i="43"/>
  <c r="J903" i="43"/>
  <c r="G904" i="43"/>
  <c r="D905" i="43"/>
  <c r="A906" i="43"/>
  <c r="M906" i="43"/>
  <c r="J907" i="43"/>
  <c r="G908" i="43"/>
  <c r="D909" i="43"/>
  <c r="A910" i="43"/>
  <c r="M910" i="43"/>
  <c r="J911" i="43"/>
  <c r="G912" i="43"/>
  <c r="D913" i="43"/>
  <c r="A914" i="43"/>
  <c r="M914" i="43"/>
  <c r="J915" i="43"/>
  <c r="G916" i="43"/>
  <c r="D917" i="43"/>
  <c r="A918" i="43"/>
  <c r="M918" i="43"/>
  <c r="J919" i="43"/>
  <c r="G920" i="43"/>
  <c r="D921" i="43"/>
  <c r="A922" i="43"/>
  <c r="M922" i="43"/>
  <c r="J923" i="43"/>
  <c r="G924" i="43"/>
  <c r="D925" i="43"/>
  <c r="A926" i="43"/>
  <c r="M926" i="43"/>
  <c r="J927" i="43"/>
  <c r="G928" i="43"/>
  <c r="D929" i="43"/>
  <c r="A930" i="43"/>
  <c r="M930" i="43"/>
  <c r="J931" i="43"/>
  <c r="G932" i="43"/>
  <c r="D933" i="43"/>
  <c r="A934" i="43"/>
  <c r="M934" i="43"/>
  <c r="J935" i="43"/>
  <c r="G936" i="43"/>
  <c r="D937" i="43"/>
  <c r="A938" i="43"/>
  <c r="M938" i="43"/>
  <c r="J939" i="43"/>
  <c r="G940" i="43"/>
  <c r="D941" i="43"/>
  <c r="A942" i="43"/>
  <c r="M942" i="43"/>
  <c r="J943" i="43"/>
  <c r="G944" i="43"/>
  <c r="D945" i="43"/>
  <c r="A946" i="43"/>
  <c r="M946" i="43"/>
  <c r="J947" i="43"/>
  <c r="G948" i="43"/>
  <c r="D949" i="43"/>
  <c r="A950" i="43"/>
  <c r="M950" i="43"/>
  <c r="J951" i="43"/>
  <c r="G952" i="43"/>
  <c r="D953" i="43"/>
  <c r="A954" i="43"/>
  <c r="M954" i="43"/>
  <c r="J955" i="43"/>
  <c r="G956" i="43"/>
  <c r="D957" i="43"/>
  <c r="A958" i="43"/>
  <c r="M958" i="43"/>
  <c r="J959" i="43"/>
  <c r="G960" i="43"/>
  <c r="D961" i="43"/>
  <c r="A962" i="43"/>
  <c r="M962" i="43"/>
  <c r="J963" i="43"/>
  <c r="G964" i="43"/>
  <c r="D965" i="43"/>
  <c r="A966" i="43"/>
  <c r="M966" i="43"/>
  <c r="J967" i="43"/>
  <c r="G968" i="43"/>
  <c r="D969" i="43"/>
  <c r="A970" i="43"/>
  <c r="M970" i="43"/>
  <c r="J971" i="43"/>
  <c r="G972" i="43"/>
  <c r="D973" i="43"/>
  <c r="A974" i="43"/>
  <c r="M974" i="43"/>
  <c r="J975" i="43"/>
  <c r="G976" i="43"/>
  <c r="D977" i="43"/>
  <c r="A978" i="43"/>
  <c r="M978" i="43"/>
  <c r="J979" i="43"/>
  <c r="G980" i="43"/>
  <c r="D981" i="43"/>
  <c r="A982" i="43"/>
  <c r="M982" i="43"/>
  <c r="J983" i="43"/>
  <c r="G984" i="43"/>
  <c r="D985" i="43"/>
  <c r="A986" i="43"/>
  <c r="M986" i="43"/>
  <c r="J987" i="43"/>
  <c r="G988" i="43"/>
  <c r="D989" i="43"/>
  <c r="D840" i="43"/>
  <c r="M849" i="43"/>
  <c r="D856" i="43"/>
  <c r="K859" i="43"/>
  <c r="L861" i="43"/>
  <c r="M864" i="43"/>
  <c r="B866" i="43"/>
  <c r="G867" i="43"/>
  <c r="N868" i="43"/>
  <c r="H871" i="43"/>
  <c r="O872" i="43"/>
  <c r="G874" i="43"/>
  <c r="H875" i="43"/>
  <c r="G876" i="43"/>
  <c r="B878" i="43"/>
  <c r="N878" i="43"/>
  <c r="K879" i="43"/>
  <c r="H880" i="43"/>
  <c r="B882" i="43"/>
  <c r="N882" i="43"/>
  <c r="K883" i="43"/>
  <c r="H884" i="43"/>
  <c r="B886" i="43"/>
  <c r="N886" i="43"/>
  <c r="K887" i="43"/>
  <c r="H888" i="43"/>
  <c r="B890" i="43"/>
  <c r="N890" i="43"/>
  <c r="K891" i="43"/>
  <c r="H892" i="43"/>
  <c r="B894" i="43"/>
  <c r="N894" i="43"/>
  <c r="K895" i="43"/>
  <c r="H896" i="43"/>
  <c r="B898" i="43"/>
  <c r="N898" i="43"/>
  <c r="K899" i="43"/>
  <c r="H900" i="43"/>
  <c r="B902" i="43"/>
  <c r="N902" i="43"/>
  <c r="K903" i="43"/>
  <c r="H904" i="43"/>
  <c r="B906" i="43"/>
  <c r="N906" i="43"/>
  <c r="K907" i="43"/>
  <c r="H908" i="43"/>
  <c r="B910" i="43"/>
  <c r="N910" i="43"/>
  <c r="K911" i="43"/>
  <c r="H912" i="43"/>
  <c r="B914" i="43"/>
  <c r="N914" i="43"/>
  <c r="K915" i="43"/>
  <c r="H916" i="43"/>
  <c r="B918" i="43"/>
  <c r="N918" i="43"/>
  <c r="K919" i="43"/>
  <c r="H920" i="43"/>
  <c r="B922" i="43"/>
  <c r="N922" i="43"/>
  <c r="K923" i="43"/>
  <c r="H924" i="43"/>
  <c r="B926" i="43"/>
  <c r="N926" i="43"/>
  <c r="K927" i="43"/>
  <c r="H928" i="43"/>
  <c r="B930" i="43"/>
  <c r="N930" i="43"/>
  <c r="K931" i="43"/>
  <c r="H932" i="43"/>
  <c r="B934" i="43"/>
  <c r="N934" i="43"/>
  <c r="K935" i="43"/>
  <c r="H936" i="43"/>
  <c r="B938" i="43"/>
  <c r="N938" i="43"/>
  <c r="K939" i="43"/>
  <c r="H940" i="43"/>
  <c r="B942" i="43"/>
  <c r="N942" i="43"/>
  <c r="K943" i="43"/>
  <c r="H944" i="43"/>
  <c r="B946" i="43"/>
  <c r="N946" i="43"/>
  <c r="K947" i="43"/>
  <c r="H948" i="43"/>
  <c r="B950" i="43"/>
  <c r="N950" i="43"/>
  <c r="K951" i="43"/>
  <c r="H952" i="43"/>
  <c r="B954" i="43"/>
  <c r="N954" i="43"/>
  <c r="K955" i="43"/>
  <c r="H956" i="43"/>
  <c r="B958" i="43"/>
  <c r="N958" i="43"/>
  <c r="K959" i="43"/>
  <c r="H960" i="43"/>
  <c r="B962" i="43"/>
  <c r="N962" i="43"/>
  <c r="K963" i="43"/>
  <c r="H964" i="43"/>
  <c r="B966" i="43"/>
  <c r="N966" i="43"/>
  <c r="K967" i="43"/>
  <c r="H968" i="43"/>
  <c r="B970" i="43"/>
  <c r="N970" i="43"/>
  <c r="A841" i="43"/>
  <c r="J850" i="43"/>
  <c r="O856" i="43"/>
  <c r="B860" i="43"/>
  <c r="M861" i="43"/>
  <c r="G863" i="43"/>
  <c r="N864" i="43"/>
  <c r="H867" i="43"/>
  <c r="O868" i="43"/>
  <c r="G870" i="43"/>
  <c r="K871" i="43"/>
  <c r="A873" i="43"/>
  <c r="H874" i="43"/>
  <c r="I875" i="43"/>
  <c r="H876" i="43"/>
  <c r="C878" i="43"/>
  <c r="O878" i="43"/>
  <c r="L879" i="43"/>
  <c r="I880" i="43"/>
  <c r="C882" i="43"/>
  <c r="O882" i="43"/>
  <c r="L883" i="43"/>
  <c r="I884" i="43"/>
  <c r="C886" i="43"/>
  <c r="O886" i="43"/>
  <c r="L887" i="43"/>
  <c r="I888" i="43"/>
  <c r="C890" i="43"/>
  <c r="O890" i="43"/>
  <c r="L891" i="43"/>
  <c r="I892" i="43"/>
  <c r="C894" i="43"/>
  <c r="O894" i="43"/>
  <c r="L895" i="43"/>
  <c r="I896" i="43"/>
  <c r="C898" i="43"/>
  <c r="O898" i="43"/>
  <c r="L899" i="43"/>
  <c r="I900" i="43"/>
  <c r="C902" i="43"/>
  <c r="O902" i="43"/>
  <c r="L903" i="43"/>
  <c r="I904" i="43"/>
  <c r="C906" i="43"/>
  <c r="O906" i="43"/>
  <c r="L907" i="43"/>
  <c r="I908" i="43"/>
  <c r="C910" i="43"/>
  <c r="O910" i="43"/>
  <c r="L911" i="43"/>
  <c r="I912" i="43"/>
  <c r="C914" i="43"/>
  <c r="O914" i="43"/>
  <c r="L915" i="43"/>
  <c r="I916" i="43"/>
  <c r="C918" i="43"/>
  <c r="O918" i="43"/>
  <c r="L919" i="43"/>
  <c r="I920" i="43"/>
  <c r="C922" i="43"/>
  <c r="O922" i="43"/>
  <c r="L923" i="43"/>
  <c r="I924" i="43"/>
  <c r="C926" i="43"/>
  <c r="O926" i="43"/>
  <c r="L927" i="43"/>
  <c r="I928" i="43"/>
  <c r="C930" i="43"/>
  <c r="O930" i="43"/>
  <c r="L931" i="43"/>
  <c r="I932" i="43"/>
  <c r="C934" i="43"/>
  <c r="O934" i="43"/>
  <c r="L935" i="43"/>
  <c r="I936" i="43"/>
  <c r="C938" i="43"/>
  <c r="O938" i="43"/>
  <c r="L939" i="43"/>
  <c r="I940" i="43"/>
  <c r="C942" i="43"/>
  <c r="O942" i="43"/>
  <c r="L943" i="43"/>
  <c r="I944" i="43"/>
  <c r="C946" i="43"/>
  <c r="O946" i="43"/>
  <c r="L947" i="43"/>
  <c r="I948" i="43"/>
  <c r="C950" i="43"/>
  <c r="O950" i="43"/>
  <c r="L951" i="43"/>
  <c r="I952" i="43"/>
  <c r="C954" i="43"/>
  <c r="O954" i="43"/>
  <c r="L955" i="43"/>
  <c r="I956" i="43"/>
  <c r="C958" i="43"/>
  <c r="O958" i="43"/>
  <c r="L959" i="43"/>
  <c r="I960" i="43"/>
  <c r="C962" i="43"/>
  <c r="O962" i="43"/>
  <c r="L963" i="43"/>
  <c r="I964" i="43"/>
  <c r="C966" i="43"/>
  <c r="O966" i="43"/>
  <c r="L967" i="43"/>
  <c r="I968" i="43"/>
  <c r="C970" i="43"/>
  <c r="O970" i="43"/>
  <c r="L971" i="43"/>
  <c r="I972" i="43"/>
  <c r="C974" i="43"/>
  <c r="O974" i="43"/>
  <c r="L975" i="43"/>
  <c r="I976" i="43"/>
  <c r="C978" i="43"/>
  <c r="O978" i="43"/>
  <c r="L979" i="43"/>
  <c r="I980" i="43"/>
  <c r="C982" i="43"/>
  <c r="O982" i="43"/>
  <c r="L983" i="43"/>
  <c r="I984" i="43"/>
  <c r="C986" i="43"/>
  <c r="O986" i="43"/>
  <c r="L987" i="43"/>
  <c r="I988" i="43"/>
  <c r="C990" i="43"/>
  <c r="O990" i="43"/>
  <c r="L991" i="43"/>
  <c r="I992" i="43"/>
  <c r="C994" i="43"/>
  <c r="O994" i="43"/>
  <c r="K979" i="43"/>
  <c r="A994" i="43"/>
  <c r="G996" i="43"/>
  <c r="C998" i="43"/>
  <c r="L999" i="43"/>
  <c r="D1001" i="43"/>
  <c r="K1002" i="43"/>
  <c r="O1003" i="43"/>
  <c r="L1006" i="43"/>
  <c r="D1008" i="43"/>
  <c r="D1009" i="43"/>
  <c r="A1010" i="43"/>
  <c r="M1010" i="43"/>
  <c r="J1011" i="43"/>
  <c r="G1012" i="43"/>
  <c r="D1013" i="43"/>
  <c r="A1014" i="43"/>
  <c r="M1014" i="43"/>
  <c r="J1015" i="43"/>
  <c r="G1016" i="43"/>
  <c r="D1017" i="43"/>
  <c r="A1018" i="43"/>
  <c r="M1018" i="43"/>
  <c r="J1019" i="43"/>
  <c r="G1020" i="43"/>
  <c r="D1021" i="43"/>
  <c r="A1022" i="43"/>
  <c r="M1022" i="43"/>
  <c r="J1023" i="43"/>
  <c r="G1024" i="43"/>
  <c r="D1025" i="43"/>
  <c r="A1026" i="43"/>
  <c r="M1026" i="43"/>
  <c r="J1027" i="43"/>
  <c r="G1028" i="43"/>
  <c r="D1029" i="43"/>
  <c r="A1030" i="43"/>
  <c r="M1030" i="43"/>
  <c r="J1031" i="43"/>
  <c r="G1032" i="43"/>
  <c r="D1033" i="43"/>
  <c r="A1034" i="43"/>
  <c r="M1034" i="43"/>
  <c r="J1035" i="43"/>
  <c r="G1036" i="43"/>
  <c r="D1037" i="43"/>
  <c r="A1038" i="43"/>
  <c r="M1038" i="43"/>
  <c r="J1039" i="43"/>
  <c r="G1040" i="43"/>
  <c r="D1041" i="43"/>
  <c r="A1042" i="43"/>
  <c r="M1042" i="43"/>
  <c r="J1043" i="43"/>
  <c r="G1044" i="43"/>
  <c r="D1045" i="43"/>
  <c r="A1046" i="43"/>
  <c r="M1046" i="43"/>
  <c r="J1047" i="43"/>
  <c r="G1048" i="43"/>
  <c r="D1049" i="43"/>
  <c r="A1050" i="43"/>
  <c r="M1050" i="43"/>
  <c r="J1051" i="43"/>
  <c r="G1052" i="43"/>
  <c r="D1053" i="43"/>
  <c r="A1054" i="43"/>
  <c r="M1054" i="43"/>
  <c r="J1055" i="43"/>
  <c r="G1056" i="43"/>
  <c r="D1057" i="43"/>
  <c r="A1058" i="43"/>
  <c r="M1058" i="43"/>
  <c r="J1059" i="43"/>
  <c r="G1060" i="43"/>
  <c r="D1061" i="43"/>
  <c r="A1062" i="43"/>
  <c r="M1062" i="43"/>
  <c r="J1063" i="43"/>
  <c r="G1064" i="43"/>
  <c r="D1065" i="43"/>
  <c r="A1066" i="43"/>
  <c r="M1066" i="43"/>
  <c r="J1067" i="43"/>
  <c r="G1068" i="43"/>
  <c r="D1069" i="43"/>
  <c r="A1070" i="43"/>
  <c r="M1070" i="43"/>
  <c r="J1071" i="43"/>
  <c r="G1072" i="43"/>
  <c r="D1073" i="43"/>
  <c r="A1074" i="43"/>
  <c r="M1074" i="43"/>
  <c r="J1075" i="43"/>
  <c r="G1076" i="43"/>
  <c r="D1077" i="43"/>
  <c r="A1078" i="43"/>
  <c r="M1078" i="43"/>
  <c r="J1079" i="43"/>
  <c r="G1080" i="43"/>
  <c r="D1081" i="43"/>
  <c r="A1082" i="43"/>
  <c r="M1082" i="43"/>
  <c r="J1083" i="43"/>
  <c r="G1084" i="43"/>
  <c r="D1085" i="43"/>
  <c r="A1086" i="43"/>
  <c r="M1086" i="43"/>
  <c r="J1087" i="43"/>
  <c r="G1088" i="43"/>
  <c r="D1089" i="43"/>
  <c r="A1090" i="43"/>
  <c r="M1090" i="43"/>
  <c r="J1091" i="43"/>
  <c r="G1092" i="43"/>
  <c r="D1093" i="43"/>
  <c r="A1094" i="43"/>
  <c r="M1094" i="43"/>
  <c r="J1095" i="43"/>
  <c r="G1096" i="43"/>
  <c r="D1097" i="43"/>
  <c r="A1098" i="43"/>
  <c r="M1098" i="43"/>
  <c r="J1099" i="43"/>
  <c r="G1100" i="43"/>
  <c r="D1101" i="43"/>
  <c r="A1102" i="43"/>
  <c r="M1102" i="43"/>
  <c r="J1103" i="43"/>
  <c r="G1104" i="43"/>
  <c r="D1105" i="43"/>
  <c r="A1106" i="43"/>
  <c r="M1106" i="43"/>
  <c r="J1107" i="43"/>
  <c r="G1108" i="43"/>
  <c r="D1109" i="43"/>
  <c r="A1110" i="43"/>
  <c r="M1110" i="43"/>
  <c r="J1111" i="43"/>
  <c r="G1112" i="43"/>
  <c r="D1113" i="43"/>
  <c r="A1114" i="43"/>
  <c r="M1114" i="43"/>
  <c r="J1115" i="43"/>
  <c r="G1116" i="43"/>
  <c r="D1117" i="43"/>
  <c r="A1118" i="43"/>
  <c r="M1118" i="43"/>
  <c r="J1119" i="43"/>
  <c r="G1120" i="43"/>
  <c r="D1121" i="43"/>
  <c r="A1122" i="43"/>
  <c r="M1122" i="43"/>
  <c r="J1123" i="43"/>
  <c r="G1124" i="43"/>
  <c r="D1125" i="43"/>
  <c r="A1126" i="43"/>
  <c r="M1126" i="43"/>
  <c r="J1127" i="43"/>
  <c r="G1128" i="43"/>
  <c r="D1129" i="43"/>
  <c r="A1130" i="43"/>
  <c r="M1130" i="43"/>
  <c r="J1131" i="43"/>
  <c r="G1132" i="43"/>
  <c r="D1133" i="43"/>
  <c r="A1134" i="43"/>
  <c r="M1134" i="43"/>
  <c r="J1135" i="43"/>
  <c r="G1136" i="43"/>
  <c r="D1137" i="43"/>
  <c r="A1138" i="43"/>
  <c r="M1138" i="43"/>
  <c r="J1139" i="43"/>
  <c r="G1140" i="43"/>
  <c r="D1141" i="43"/>
  <c r="A1142" i="43"/>
  <c r="M1142" i="43"/>
  <c r="J1143" i="43"/>
  <c r="G1144" i="43"/>
  <c r="D1145" i="43"/>
  <c r="H980" i="43"/>
  <c r="A990" i="43"/>
  <c r="B994" i="43"/>
  <c r="H996" i="43"/>
  <c r="O999" i="43"/>
  <c r="L1002" i="43"/>
  <c r="D1004" i="43"/>
  <c r="M1006" i="43"/>
  <c r="B1010" i="43"/>
  <c r="N1010" i="43"/>
  <c r="K1011" i="43"/>
  <c r="H1012" i="43"/>
  <c r="B1014" i="43"/>
  <c r="N1014" i="43"/>
  <c r="K1015" i="43"/>
  <c r="H1016" i="43"/>
  <c r="B1018" i="43"/>
  <c r="N1018" i="43"/>
  <c r="K1019" i="43"/>
  <c r="H1020" i="43"/>
  <c r="B1022" i="43"/>
  <c r="N1022" i="43"/>
  <c r="K1023" i="43"/>
  <c r="H1024" i="43"/>
  <c r="B1026" i="43"/>
  <c r="N1026" i="43"/>
  <c r="K1027" i="43"/>
  <c r="H1028" i="43"/>
  <c r="B1030" i="43"/>
  <c r="N1030" i="43"/>
  <c r="K1031" i="43"/>
  <c r="H1032" i="43"/>
  <c r="B1034" i="43"/>
  <c r="N1034" i="43"/>
  <c r="K1035" i="43"/>
  <c r="H1036" i="43"/>
  <c r="B1038" i="43"/>
  <c r="N1038" i="43"/>
  <c r="K1039" i="43"/>
  <c r="H1040" i="43"/>
  <c r="B1042" i="43"/>
  <c r="N1042" i="43"/>
  <c r="K1043" i="43"/>
  <c r="H1044" i="43"/>
  <c r="B1046" i="43"/>
  <c r="N1046" i="43"/>
  <c r="K1047" i="43"/>
  <c r="H1048" i="43"/>
  <c r="B1050" i="43"/>
  <c r="N1050" i="43"/>
  <c r="K1051" i="43"/>
  <c r="H1052" i="43"/>
  <c r="B1054" i="43"/>
  <c r="N1054" i="43"/>
  <c r="K1055" i="43"/>
  <c r="H1056" i="43"/>
  <c r="B1058" i="43"/>
  <c r="N1058" i="43"/>
  <c r="K1059" i="43"/>
  <c r="H1060" i="43"/>
  <c r="B1062" i="43"/>
  <c r="N1062" i="43"/>
  <c r="K1063" i="43"/>
  <c r="H1064" i="43"/>
  <c r="B1066" i="43"/>
  <c r="N1066" i="43"/>
  <c r="K1067" i="43"/>
  <c r="H1068" i="43"/>
  <c r="B1070" i="43"/>
  <c r="N1070" i="43"/>
  <c r="K1071" i="43"/>
  <c r="H1072" i="43"/>
  <c r="B1074" i="43"/>
  <c r="N1074" i="43"/>
  <c r="K1075" i="43"/>
  <c r="H1076" i="43"/>
  <c r="B1078" i="43"/>
  <c r="N1078" i="43"/>
  <c r="K1079" i="43"/>
  <c r="H1080" i="43"/>
  <c r="B1082" i="43"/>
  <c r="N1082" i="43"/>
  <c r="K1083" i="43"/>
  <c r="H1084" i="43"/>
  <c r="B1086" i="43"/>
  <c r="N1086" i="43"/>
  <c r="K1087" i="43"/>
  <c r="H1088" i="43"/>
  <c r="B1090" i="43"/>
  <c r="N1090" i="43"/>
  <c r="K1091" i="43"/>
  <c r="H1092" i="43"/>
  <c r="B1094" i="43"/>
  <c r="N1094" i="43"/>
  <c r="K1095" i="43"/>
  <c r="H1096" i="43"/>
  <c r="B1098" i="43"/>
  <c r="N1098" i="43"/>
  <c r="K1099" i="43"/>
  <c r="H1100" i="43"/>
  <c r="B1102" i="43"/>
  <c r="N1102" i="43"/>
  <c r="K1103" i="43"/>
  <c r="H1104" i="43"/>
  <c r="B1106" i="43"/>
  <c r="N1106" i="43"/>
  <c r="K1107" i="43"/>
  <c r="H1108" i="43"/>
  <c r="B1110" i="43"/>
  <c r="N1110" i="43"/>
  <c r="K1111" i="43"/>
  <c r="H1112" i="43"/>
  <c r="B1114" i="43"/>
  <c r="N1114" i="43"/>
  <c r="K1115" i="43"/>
  <c r="H1116" i="43"/>
  <c r="B1118" i="43"/>
  <c r="N1118" i="43"/>
  <c r="K1119" i="43"/>
  <c r="H1120" i="43"/>
  <c r="B1122" i="43"/>
  <c r="N1122" i="43"/>
  <c r="K1123" i="43"/>
  <c r="H1124" i="43"/>
  <c r="B1126" i="43"/>
  <c r="N1126" i="43"/>
  <c r="K1127" i="43"/>
  <c r="H1128" i="43"/>
  <c r="B1130" i="43"/>
  <c r="N1130" i="43"/>
  <c r="K1131" i="43"/>
  <c r="H1132" i="43"/>
  <c r="B1134" i="43"/>
  <c r="N1134" i="43"/>
  <c r="K1135" i="43"/>
  <c r="H1136" i="43"/>
  <c r="B1138" i="43"/>
  <c r="N1138" i="43"/>
  <c r="K1139" i="43"/>
  <c r="H1140" i="43"/>
  <c r="B1142" i="43"/>
  <c r="N1142" i="43"/>
  <c r="K1143" i="43"/>
  <c r="H1144" i="43"/>
  <c r="K971" i="43"/>
  <c r="B990" i="43"/>
  <c r="L994" i="43"/>
  <c r="I996" i="43"/>
  <c r="K998" i="43"/>
  <c r="D1000" i="43"/>
  <c r="M1002" i="43"/>
  <c r="I1005" i="43"/>
  <c r="N1006" i="43"/>
  <c r="C1010" i="43"/>
  <c r="O1010" i="43"/>
  <c r="L1011" i="43"/>
  <c r="I1012" i="43"/>
  <c r="C1014" i="43"/>
  <c r="O1014" i="43"/>
  <c r="L1015" i="43"/>
  <c r="I1016" i="43"/>
  <c r="C1018" i="43"/>
  <c r="O1018" i="43"/>
  <c r="L1019" i="43"/>
  <c r="I1020" i="43"/>
  <c r="C1022" i="43"/>
  <c r="O1022" i="43"/>
  <c r="L1023" i="43"/>
  <c r="I1024" i="43"/>
  <c r="C1026" i="43"/>
  <c r="O1026" i="43"/>
  <c r="L1027" i="43"/>
  <c r="I1028" i="43"/>
  <c r="C1030" i="43"/>
  <c r="O1030" i="43"/>
  <c r="L1031" i="43"/>
  <c r="I1032" i="43"/>
  <c r="C1034" i="43"/>
  <c r="O1034" i="43"/>
  <c r="L1035" i="43"/>
  <c r="I1036" i="43"/>
  <c r="C1038" i="43"/>
  <c r="O1038" i="43"/>
  <c r="L1039" i="43"/>
  <c r="I1040" i="43"/>
  <c r="C1042" i="43"/>
  <c r="O1042" i="43"/>
  <c r="L1043" i="43"/>
  <c r="I1044" i="43"/>
  <c r="C1046" i="43"/>
  <c r="O1046" i="43"/>
  <c r="L1047" i="43"/>
  <c r="I1048" i="43"/>
  <c r="C1050" i="43"/>
  <c r="O1050" i="43"/>
  <c r="L1051" i="43"/>
  <c r="I1052" i="43"/>
  <c r="C1054" i="43"/>
  <c r="O1054" i="43"/>
  <c r="L1055" i="43"/>
  <c r="I1056" i="43"/>
  <c r="C1058" i="43"/>
  <c r="O1058" i="43"/>
  <c r="L1059" i="43"/>
  <c r="I1060" i="43"/>
  <c r="C1062" i="43"/>
  <c r="O1062" i="43"/>
  <c r="L1063" i="43"/>
  <c r="I1064" i="43"/>
  <c r="C1066" i="43"/>
  <c r="O1066" i="43"/>
  <c r="L1067" i="43"/>
  <c r="I1068" i="43"/>
  <c r="C1070" i="43"/>
  <c r="O1070" i="43"/>
  <c r="L1071" i="43"/>
  <c r="I1072" i="43"/>
  <c r="C1074" i="43"/>
  <c r="O1074" i="43"/>
  <c r="L1075" i="43"/>
  <c r="I1076" i="43"/>
  <c r="C1078" i="43"/>
  <c r="O1078" i="43"/>
  <c r="L1079" i="43"/>
  <c r="I1080" i="43"/>
  <c r="C1082" i="43"/>
  <c r="O1082" i="43"/>
  <c r="L1083" i="43"/>
  <c r="I1084" i="43"/>
  <c r="C1086" i="43"/>
  <c r="O1086" i="43"/>
  <c r="L1087" i="43"/>
  <c r="I1088" i="43"/>
  <c r="C1090" i="43"/>
  <c r="O1090" i="43"/>
  <c r="L1091" i="43"/>
  <c r="I1092" i="43"/>
  <c r="C1094" i="43"/>
  <c r="O1094" i="43"/>
  <c r="L1095" i="43"/>
  <c r="I1096" i="43"/>
  <c r="C1098" i="43"/>
  <c r="O1098" i="43"/>
  <c r="L1099" i="43"/>
  <c r="I1100" i="43"/>
  <c r="C1102" i="43"/>
  <c r="O1102" i="43"/>
  <c r="L1103" i="43"/>
  <c r="I1104" i="43"/>
  <c r="C1106" i="43"/>
  <c r="O1106" i="43"/>
  <c r="L1107" i="43"/>
  <c r="I1108" i="43"/>
  <c r="C1110" i="43"/>
  <c r="O1110" i="43"/>
  <c r="L1111" i="43"/>
  <c r="I1112" i="43"/>
  <c r="C1114" i="43"/>
  <c r="O1114" i="43"/>
  <c r="L1115" i="43"/>
  <c r="I1116" i="43"/>
  <c r="C1118" i="43"/>
  <c r="O1118" i="43"/>
  <c r="L1119" i="43"/>
  <c r="I1120" i="43"/>
  <c r="C1122" i="43"/>
  <c r="O1122" i="43"/>
  <c r="L1123" i="43"/>
  <c r="I1124" i="43"/>
  <c r="C1126" i="43"/>
  <c r="O1126" i="43"/>
  <c r="L1127" i="43"/>
  <c r="I1128" i="43"/>
  <c r="C1130" i="43"/>
  <c r="O1130" i="43"/>
  <c r="L1131" i="43"/>
  <c r="H972" i="43"/>
  <c r="B982" i="43"/>
  <c r="M990" i="43"/>
  <c r="M994" i="43"/>
  <c r="L996" i="43"/>
  <c r="L998" i="43"/>
  <c r="I1001" i="43"/>
  <c r="N1002" i="43"/>
  <c r="M1005" i="43"/>
  <c r="O1006" i="43"/>
  <c r="G1008" i="43"/>
  <c r="G1009" i="43"/>
  <c r="D1010" i="43"/>
  <c r="A1011" i="43"/>
  <c r="M1011" i="43"/>
  <c r="J1012" i="43"/>
  <c r="G1013" i="43"/>
  <c r="D1014" i="43"/>
  <c r="A1015" i="43"/>
  <c r="M1015" i="43"/>
  <c r="J1016" i="43"/>
  <c r="G1017" i="43"/>
  <c r="D1018" i="43"/>
  <c r="A1019" i="43"/>
  <c r="M1019" i="43"/>
  <c r="J1020" i="43"/>
  <c r="G1021" i="43"/>
  <c r="D1022" i="43"/>
  <c r="A1023" i="43"/>
  <c r="M1023" i="43"/>
  <c r="J1024" i="43"/>
  <c r="G1025" i="43"/>
  <c r="D1026" i="43"/>
  <c r="A1027" i="43"/>
  <c r="M1027" i="43"/>
  <c r="J1028" i="43"/>
  <c r="G1029" i="43"/>
  <c r="D1030" i="43"/>
  <c r="A1031" i="43"/>
  <c r="M1031" i="43"/>
  <c r="J1032" i="43"/>
  <c r="G1033" i="43"/>
  <c r="D1034" i="43"/>
  <c r="A1035" i="43"/>
  <c r="M1035" i="43"/>
  <c r="J1036" i="43"/>
  <c r="G1037" i="43"/>
  <c r="D1038" i="43"/>
  <c r="A1039" i="43"/>
  <c r="M1039" i="43"/>
  <c r="J1040" i="43"/>
  <c r="G1041" i="43"/>
  <c r="D1042" i="43"/>
  <c r="A1043" i="43"/>
  <c r="M1043" i="43"/>
  <c r="J1044" i="43"/>
  <c r="G1045" i="43"/>
  <c r="D1046" i="43"/>
  <c r="A1047" i="43"/>
  <c r="M1047" i="43"/>
  <c r="J1048" i="43"/>
  <c r="G1049" i="43"/>
  <c r="D1050" i="43"/>
  <c r="A1051" i="43"/>
  <c r="M1051" i="43"/>
  <c r="J1052" i="43"/>
  <c r="G1053" i="43"/>
  <c r="D1054" i="43"/>
  <c r="A1055" i="43"/>
  <c r="M1055" i="43"/>
  <c r="J1056" i="43"/>
  <c r="G1057" i="43"/>
  <c r="D1058" i="43"/>
  <c r="A1059" i="43"/>
  <c r="M1059" i="43"/>
  <c r="J1060" i="43"/>
  <c r="G1061" i="43"/>
  <c r="D1062" i="43"/>
  <c r="A1063" i="43"/>
  <c r="M1063" i="43"/>
  <c r="J1064" i="43"/>
  <c r="G1065" i="43"/>
  <c r="D1066" i="43"/>
  <c r="A1067" i="43"/>
  <c r="M1067" i="43"/>
  <c r="J1068" i="43"/>
  <c r="G1069" i="43"/>
  <c r="D1070" i="43"/>
  <c r="A1071" i="43"/>
  <c r="M1071" i="43"/>
  <c r="J1072" i="43"/>
  <c r="G1073" i="43"/>
  <c r="D1074" i="43"/>
  <c r="A1075" i="43"/>
  <c r="M1075" i="43"/>
  <c r="J1076" i="43"/>
  <c r="G1077" i="43"/>
  <c r="D1078" i="43"/>
  <c r="A1079" i="43"/>
  <c r="M1079" i="43"/>
  <c r="J1080" i="43"/>
  <c r="G1081" i="43"/>
  <c r="D1082" i="43"/>
  <c r="A1083" i="43"/>
  <c r="M1083" i="43"/>
  <c r="J1084" i="43"/>
  <c r="G1085" i="43"/>
  <c r="D1086" i="43"/>
  <c r="A1087" i="43"/>
  <c r="M1087" i="43"/>
  <c r="J1088" i="43"/>
  <c r="G1089" i="43"/>
  <c r="D1090" i="43"/>
  <c r="A1091" i="43"/>
  <c r="M1091" i="43"/>
  <c r="J1092" i="43"/>
  <c r="G1093" i="43"/>
  <c r="D1094" i="43"/>
  <c r="A1095" i="43"/>
  <c r="M1095" i="43"/>
  <c r="J1096" i="43"/>
  <c r="G1097" i="43"/>
  <c r="D1098" i="43"/>
  <c r="A1099" i="43"/>
  <c r="M1099" i="43"/>
  <c r="J1100" i="43"/>
  <c r="G1101" i="43"/>
  <c r="D1102" i="43"/>
  <c r="A1103" i="43"/>
  <c r="M1103" i="43"/>
  <c r="J1104" i="43"/>
  <c r="G1105" i="43"/>
  <c r="D1106" i="43"/>
  <c r="A1107" i="43"/>
  <c r="M1107" i="43"/>
  <c r="J1108" i="43"/>
  <c r="G1109" i="43"/>
  <c r="D1110" i="43"/>
  <c r="A1111" i="43"/>
  <c r="M1111" i="43"/>
  <c r="J1112" i="43"/>
  <c r="G1113" i="43"/>
  <c r="D1114" i="43"/>
  <c r="A1115" i="43"/>
  <c r="M1115" i="43"/>
  <c r="J1116" i="43"/>
  <c r="G1117" i="43"/>
  <c r="D1118" i="43"/>
  <c r="A1119" i="43"/>
  <c r="M1119" i="43"/>
  <c r="J1120" i="43"/>
  <c r="G1121" i="43"/>
  <c r="D1122" i="43"/>
  <c r="A1123" i="43"/>
  <c r="M1123" i="43"/>
  <c r="J1124" i="43"/>
  <c r="G1125" i="43"/>
  <c r="D1126" i="43"/>
  <c r="A1127" i="43"/>
  <c r="M1127" i="43"/>
  <c r="J1128" i="43"/>
  <c r="G1129" i="43"/>
  <c r="D1130" i="43"/>
  <c r="A1131" i="43"/>
  <c r="M1131" i="43"/>
  <c r="J1132" i="43"/>
  <c r="G1133" i="43"/>
  <c r="D1134" i="43"/>
  <c r="A1135" i="43"/>
  <c r="M1135" i="43"/>
  <c r="J1136" i="43"/>
  <c r="G1137" i="43"/>
  <c r="D1138" i="43"/>
  <c r="A1139" i="43"/>
  <c r="M1139" i="43"/>
  <c r="J1140" i="43"/>
  <c r="G1141" i="43"/>
  <c r="D1142" i="43"/>
  <c r="A1143" i="43"/>
  <c r="M1143" i="43"/>
  <c r="J1144" i="43"/>
  <c r="N982" i="43"/>
  <c r="N990" i="43"/>
  <c r="N994" i="43"/>
  <c r="C997" i="43"/>
  <c r="M998" i="43"/>
  <c r="M1001" i="43"/>
  <c r="O1002" i="43"/>
  <c r="G1004" i="43"/>
  <c r="N1005" i="43"/>
  <c r="C1007" i="43"/>
  <c r="H1008" i="43"/>
  <c r="H1009" i="43"/>
  <c r="B1011" i="43"/>
  <c r="N1011" i="43"/>
  <c r="K1012" i="43"/>
  <c r="H1013" i="43"/>
  <c r="B1015" i="43"/>
  <c r="N1015" i="43"/>
  <c r="K1016" i="43"/>
  <c r="H1017" i="43"/>
  <c r="B1019" i="43"/>
  <c r="N1019" i="43"/>
  <c r="K1020" i="43"/>
  <c r="H1021" i="43"/>
  <c r="B1023" i="43"/>
  <c r="N1023" i="43"/>
  <c r="K1024" i="43"/>
  <c r="H1025" i="43"/>
  <c r="B1027" i="43"/>
  <c r="N1027" i="43"/>
  <c r="K1028" i="43"/>
  <c r="H1029" i="43"/>
  <c r="B1031" i="43"/>
  <c r="N1031" i="43"/>
  <c r="K1032" i="43"/>
  <c r="H1033" i="43"/>
  <c r="B1035" i="43"/>
  <c r="N1035" i="43"/>
  <c r="K1036" i="43"/>
  <c r="H1037" i="43"/>
  <c r="B1039" i="43"/>
  <c r="N1039" i="43"/>
  <c r="K1040" i="43"/>
  <c r="H1041" i="43"/>
  <c r="B1043" i="43"/>
  <c r="N1043" i="43"/>
  <c r="K1044" i="43"/>
  <c r="H1045" i="43"/>
  <c r="B1047" i="43"/>
  <c r="N1047" i="43"/>
  <c r="K1048" i="43"/>
  <c r="H1049" i="43"/>
  <c r="B1051" i="43"/>
  <c r="N1051" i="43"/>
  <c r="K1052" i="43"/>
  <c r="H1053" i="43"/>
  <c r="B1055" i="43"/>
  <c r="N1055" i="43"/>
  <c r="K1056" i="43"/>
  <c r="H1057" i="43"/>
  <c r="B1059" i="43"/>
  <c r="N1059" i="43"/>
  <c r="K1060" i="43"/>
  <c r="H1061" i="43"/>
  <c r="B1063" i="43"/>
  <c r="N1063" i="43"/>
  <c r="K1064" i="43"/>
  <c r="H1065" i="43"/>
  <c r="B1067" i="43"/>
  <c r="N1067" i="43"/>
  <c r="K1068" i="43"/>
  <c r="H1069" i="43"/>
  <c r="B1071" i="43"/>
  <c r="N1071" i="43"/>
  <c r="K1072" i="43"/>
  <c r="H1073" i="43"/>
  <c r="B1075" i="43"/>
  <c r="N1075" i="43"/>
  <c r="K1076" i="43"/>
  <c r="H1077" i="43"/>
  <c r="B1079" i="43"/>
  <c r="N1079" i="43"/>
  <c r="K1080" i="43"/>
  <c r="H1081" i="43"/>
  <c r="B1083" i="43"/>
  <c r="N1083" i="43"/>
  <c r="K1084" i="43"/>
  <c r="H1085" i="43"/>
  <c r="B1087" i="43"/>
  <c r="N1087" i="43"/>
  <c r="K1088" i="43"/>
  <c r="H1089" i="43"/>
  <c r="B1091" i="43"/>
  <c r="N1091" i="43"/>
  <c r="K1092" i="43"/>
  <c r="H1093" i="43"/>
  <c r="B1095" i="43"/>
  <c r="N1095" i="43"/>
  <c r="K1096" i="43"/>
  <c r="H1097" i="43"/>
  <c r="B1099" i="43"/>
  <c r="N1099" i="43"/>
  <c r="K1100" i="43"/>
  <c r="H1101" i="43"/>
  <c r="B1103" i="43"/>
  <c r="N1103" i="43"/>
  <c r="K1104" i="43"/>
  <c r="H1105" i="43"/>
  <c r="B1107" i="43"/>
  <c r="N1107" i="43"/>
  <c r="K1108" i="43"/>
  <c r="H1109" i="43"/>
  <c r="B1111" i="43"/>
  <c r="N1111" i="43"/>
  <c r="K1112" i="43"/>
  <c r="H1113" i="43"/>
  <c r="B1115" i="43"/>
  <c r="N1115" i="43"/>
  <c r="K1116" i="43"/>
  <c r="H1117" i="43"/>
  <c r="B1119" i="43"/>
  <c r="N1119" i="43"/>
  <c r="K1120" i="43"/>
  <c r="H1121" i="43"/>
  <c r="B1123" i="43"/>
  <c r="N1123" i="43"/>
  <c r="K1124" i="43"/>
  <c r="H1125" i="43"/>
  <c r="B1127" i="43"/>
  <c r="N1127" i="43"/>
  <c r="K1128" i="43"/>
  <c r="H1129" i="43"/>
  <c r="B1131" i="43"/>
  <c r="N1131" i="43"/>
  <c r="K1132" i="43"/>
  <c r="H1133" i="43"/>
  <c r="B1135" i="43"/>
  <c r="N1135" i="43"/>
  <c r="K1136" i="43"/>
  <c r="H1137" i="43"/>
  <c r="B1139" i="43"/>
  <c r="N1139" i="43"/>
  <c r="K1140" i="43"/>
  <c r="H1141" i="43"/>
  <c r="B1143" i="43"/>
  <c r="N1143" i="43"/>
  <c r="K1144" i="43"/>
  <c r="H1145" i="43"/>
  <c r="B974" i="43"/>
  <c r="K983" i="43"/>
  <c r="J991" i="43"/>
  <c r="C995" i="43"/>
  <c r="D997" i="43"/>
  <c r="N998" i="43"/>
  <c r="G1000" i="43"/>
  <c r="N1001" i="43"/>
  <c r="C1003" i="43"/>
  <c r="H1004" i="43"/>
  <c r="O1005" i="43"/>
  <c r="G1007" i="43"/>
  <c r="I1008" i="43"/>
  <c r="I1009" i="43"/>
  <c r="C1011" i="43"/>
  <c r="O1011" i="43"/>
  <c r="L1012" i="43"/>
  <c r="I1013" i="43"/>
  <c r="C1015" i="43"/>
  <c r="O1015" i="43"/>
  <c r="L1016" i="43"/>
  <c r="I1017" i="43"/>
  <c r="C1019" i="43"/>
  <c r="O1019" i="43"/>
  <c r="L1020" i="43"/>
  <c r="I1021" i="43"/>
  <c r="C1023" i="43"/>
  <c r="O1023" i="43"/>
  <c r="L1024" i="43"/>
  <c r="I1025" i="43"/>
  <c r="C1027" i="43"/>
  <c r="O1027" i="43"/>
  <c r="L1028" i="43"/>
  <c r="I1029" i="43"/>
  <c r="C1031" i="43"/>
  <c r="O1031" i="43"/>
  <c r="L1032" i="43"/>
  <c r="I1033" i="43"/>
  <c r="C1035" i="43"/>
  <c r="O1035" i="43"/>
  <c r="L1036" i="43"/>
  <c r="I1037" i="43"/>
  <c r="C1039" i="43"/>
  <c r="O1039" i="43"/>
  <c r="L1040" i="43"/>
  <c r="I1041" i="43"/>
  <c r="C1043" i="43"/>
  <c r="O1043" i="43"/>
  <c r="L1044" i="43"/>
  <c r="I1045" i="43"/>
  <c r="C1047" i="43"/>
  <c r="O1047" i="43"/>
  <c r="L1048" i="43"/>
  <c r="I1049" i="43"/>
  <c r="C1051" i="43"/>
  <c r="O1051" i="43"/>
  <c r="L1052" i="43"/>
  <c r="I1053" i="43"/>
  <c r="C1055" i="43"/>
  <c r="O1055" i="43"/>
  <c r="L1056" i="43"/>
  <c r="I1057" i="43"/>
  <c r="C1059" i="43"/>
  <c r="O1059" i="43"/>
  <c r="L1060" i="43"/>
  <c r="I1061" i="43"/>
  <c r="C1063" i="43"/>
  <c r="O1063" i="43"/>
  <c r="L1064" i="43"/>
  <c r="I1065" i="43"/>
  <c r="C1067" i="43"/>
  <c r="O1067" i="43"/>
  <c r="L1068" i="43"/>
  <c r="I1069" i="43"/>
  <c r="C1071" i="43"/>
  <c r="O1071" i="43"/>
  <c r="L1072" i="43"/>
  <c r="I1073" i="43"/>
  <c r="C1075" i="43"/>
  <c r="O1075" i="43"/>
  <c r="L1076" i="43"/>
  <c r="I1077" i="43"/>
  <c r="C1079" i="43"/>
  <c r="O1079" i="43"/>
  <c r="L1080" i="43"/>
  <c r="I1081" i="43"/>
  <c r="C1083" i="43"/>
  <c r="O1083" i="43"/>
  <c r="L1084" i="43"/>
  <c r="I1085" i="43"/>
  <c r="C1087" i="43"/>
  <c r="O1087" i="43"/>
  <c r="L1088" i="43"/>
  <c r="I1089" i="43"/>
  <c r="C1091" i="43"/>
  <c r="O1091" i="43"/>
  <c r="L1092" i="43"/>
  <c r="I1093" i="43"/>
  <c r="C1095" i="43"/>
  <c r="O1095" i="43"/>
  <c r="L1096" i="43"/>
  <c r="I1097" i="43"/>
  <c r="C1099" i="43"/>
  <c r="O1099" i="43"/>
  <c r="L1100" i="43"/>
  <c r="I1101" i="43"/>
  <c r="C1103" i="43"/>
  <c r="O1103" i="43"/>
  <c r="L1104" i="43"/>
  <c r="I1105" i="43"/>
  <c r="C1107" i="43"/>
  <c r="O1107" i="43"/>
  <c r="L1108" i="43"/>
  <c r="I1109" i="43"/>
  <c r="C1111" i="43"/>
  <c r="O1111" i="43"/>
  <c r="L1112" i="43"/>
  <c r="I1113" i="43"/>
  <c r="C1115" i="43"/>
  <c r="O1115" i="43"/>
  <c r="L1116" i="43"/>
  <c r="I1117" i="43"/>
  <c r="C1119" i="43"/>
  <c r="O1119" i="43"/>
  <c r="L1120" i="43"/>
  <c r="I1121" i="43"/>
  <c r="C1123" i="43"/>
  <c r="O1123" i="43"/>
  <c r="L1124" i="43"/>
  <c r="I1125" i="43"/>
  <c r="C1127" i="43"/>
  <c r="O1127" i="43"/>
  <c r="L1128" i="43"/>
  <c r="I1129" i="43"/>
  <c r="C1131" i="43"/>
  <c r="O1131" i="43"/>
  <c r="L1132" i="43"/>
  <c r="I1133" i="43"/>
  <c r="C1135" i="43"/>
  <c r="O1135" i="43"/>
  <c r="L1136" i="43"/>
  <c r="I1137" i="43"/>
  <c r="C1139" i="43"/>
  <c r="O1139" i="43"/>
  <c r="L1140" i="43"/>
  <c r="I1141" i="43"/>
  <c r="C1143" i="43"/>
  <c r="O1143" i="43"/>
  <c r="L1144" i="43"/>
  <c r="N974" i="43"/>
  <c r="H984" i="43"/>
  <c r="K991" i="43"/>
  <c r="I995" i="43"/>
  <c r="O998" i="43"/>
  <c r="H1000" i="43"/>
  <c r="O1001" i="43"/>
  <c r="G1003" i="43"/>
  <c r="I1004" i="43"/>
  <c r="A1006" i="43"/>
  <c r="H1007" i="43"/>
  <c r="L1008" i="43"/>
  <c r="J1009" i="43"/>
  <c r="G1010" i="43"/>
  <c r="D1011" i="43"/>
  <c r="A1012" i="43"/>
  <c r="M1012" i="43"/>
  <c r="J1013" i="43"/>
  <c r="G1014" i="43"/>
  <c r="D1015" i="43"/>
  <c r="A1016" i="43"/>
  <c r="M1016" i="43"/>
  <c r="J1017" i="43"/>
  <c r="G1018" i="43"/>
  <c r="D1019" i="43"/>
  <c r="A1020" i="43"/>
  <c r="M1020" i="43"/>
  <c r="J1021" i="43"/>
  <c r="G1022" i="43"/>
  <c r="D1023" i="43"/>
  <c r="A1024" i="43"/>
  <c r="M1024" i="43"/>
  <c r="J1025" i="43"/>
  <c r="G1026" i="43"/>
  <c r="D1027" i="43"/>
  <c r="A1028" i="43"/>
  <c r="M1028" i="43"/>
  <c r="J1029" i="43"/>
  <c r="G1030" i="43"/>
  <c r="D1031" i="43"/>
  <c r="A1032" i="43"/>
  <c r="M1032" i="43"/>
  <c r="J1033" i="43"/>
  <c r="G1034" i="43"/>
  <c r="D1035" i="43"/>
  <c r="A1036" i="43"/>
  <c r="M1036" i="43"/>
  <c r="J1037" i="43"/>
  <c r="G1038" i="43"/>
  <c r="D1039" i="43"/>
  <c r="A1040" i="43"/>
  <c r="M1040" i="43"/>
  <c r="J1041" i="43"/>
  <c r="G1042" i="43"/>
  <c r="D1043" i="43"/>
  <c r="A1044" i="43"/>
  <c r="M1044" i="43"/>
  <c r="J1045" i="43"/>
  <c r="G1046" i="43"/>
  <c r="D1047" i="43"/>
  <c r="A1048" i="43"/>
  <c r="M1048" i="43"/>
  <c r="J1049" i="43"/>
  <c r="G1050" i="43"/>
  <c r="D1051" i="43"/>
  <c r="A1052" i="43"/>
  <c r="M1052" i="43"/>
  <c r="J1053" i="43"/>
  <c r="G1054" i="43"/>
  <c r="D1055" i="43"/>
  <c r="A1056" i="43"/>
  <c r="M1056" i="43"/>
  <c r="J1057" i="43"/>
  <c r="G1058" i="43"/>
  <c r="D1059" i="43"/>
  <c r="A1060" i="43"/>
  <c r="M1060" i="43"/>
  <c r="J1061" i="43"/>
  <c r="G1062" i="43"/>
  <c r="D1063" i="43"/>
  <c r="A1064" i="43"/>
  <c r="M1064" i="43"/>
  <c r="J1065" i="43"/>
  <c r="G1066" i="43"/>
  <c r="D1067" i="43"/>
  <c r="A1068" i="43"/>
  <c r="M1068" i="43"/>
  <c r="J1069" i="43"/>
  <c r="G1070" i="43"/>
  <c r="D1071" i="43"/>
  <c r="A1072" i="43"/>
  <c r="M1072" i="43"/>
  <c r="J1073" i="43"/>
  <c r="G1074" i="43"/>
  <c r="D1075" i="43"/>
  <c r="A1076" i="43"/>
  <c r="M1076" i="43"/>
  <c r="J1077" i="43"/>
  <c r="G1078" i="43"/>
  <c r="D1079" i="43"/>
  <c r="A1080" i="43"/>
  <c r="M1080" i="43"/>
  <c r="J1081" i="43"/>
  <c r="G1082" i="43"/>
  <c r="D1083" i="43"/>
  <c r="A1084" i="43"/>
  <c r="M1084" i="43"/>
  <c r="J1085" i="43"/>
  <c r="G1086" i="43"/>
  <c r="D1087" i="43"/>
  <c r="A1088" i="43"/>
  <c r="M1088" i="43"/>
  <c r="J1089" i="43"/>
  <c r="G1090" i="43"/>
  <c r="D1091" i="43"/>
  <c r="A1092" i="43"/>
  <c r="M1092" i="43"/>
  <c r="J1093" i="43"/>
  <c r="G1094" i="43"/>
  <c r="D1095" i="43"/>
  <c r="A1096" i="43"/>
  <c r="M1096" i="43"/>
  <c r="J1097" i="43"/>
  <c r="G1098" i="43"/>
  <c r="D1099" i="43"/>
  <c r="A1100" i="43"/>
  <c r="M1100" i="43"/>
  <c r="J1101" i="43"/>
  <c r="G1102" i="43"/>
  <c r="D1103" i="43"/>
  <c r="A1104" i="43"/>
  <c r="M1104" i="43"/>
  <c r="J1105" i="43"/>
  <c r="G1106" i="43"/>
  <c r="D1107" i="43"/>
  <c r="A1108" i="43"/>
  <c r="M1108" i="43"/>
  <c r="J1109" i="43"/>
  <c r="G1110" i="43"/>
  <c r="D1111" i="43"/>
  <c r="A1112" i="43"/>
  <c r="M1112" i="43"/>
  <c r="J1113" i="43"/>
  <c r="G1114" i="43"/>
  <c r="D1115" i="43"/>
  <c r="A1116" i="43"/>
  <c r="M1116" i="43"/>
  <c r="J1117" i="43"/>
  <c r="G1118" i="43"/>
  <c r="D1119" i="43"/>
  <c r="A1120" i="43"/>
  <c r="M1120" i="43"/>
  <c r="J1121" i="43"/>
  <c r="G1122" i="43"/>
  <c r="D1123" i="43"/>
  <c r="A1124" i="43"/>
  <c r="M1124" i="43"/>
  <c r="J1125" i="43"/>
  <c r="G1126" i="43"/>
  <c r="D1127" i="43"/>
  <c r="A1128" i="43"/>
  <c r="M1128" i="43"/>
  <c r="J1129" i="43"/>
  <c r="G1130" i="43"/>
  <c r="D1131" i="43"/>
  <c r="A1132" i="43"/>
  <c r="M1132" i="43"/>
  <c r="J1133" i="43"/>
  <c r="G1134" i="43"/>
  <c r="D1135" i="43"/>
  <c r="A1136" i="43"/>
  <c r="M1136" i="43"/>
  <c r="J1137" i="43"/>
  <c r="G1138" i="43"/>
  <c r="D1139" i="43"/>
  <c r="A1140" i="43"/>
  <c r="K975" i="43"/>
  <c r="G992" i="43"/>
  <c r="J995" i="43"/>
  <c r="C999" i="43"/>
  <c r="I1000" i="43"/>
  <c r="A1002" i="43"/>
  <c r="H1003" i="43"/>
  <c r="L1004" i="43"/>
  <c r="B1006" i="43"/>
  <c r="I1007" i="43"/>
  <c r="M1008" i="43"/>
  <c r="K1009" i="43"/>
  <c r="H1010" i="43"/>
  <c r="B1012" i="43"/>
  <c r="N1012" i="43"/>
  <c r="K1013" i="43"/>
  <c r="H1014" i="43"/>
  <c r="B1016" i="43"/>
  <c r="N1016" i="43"/>
  <c r="K1017" i="43"/>
  <c r="H1018" i="43"/>
  <c r="B1020" i="43"/>
  <c r="N1020" i="43"/>
  <c r="K1021" i="43"/>
  <c r="H1022" i="43"/>
  <c r="B1024" i="43"/>
  <c r="N1024" i="43"/>
  <c r="K1025" i="43"/>
  <c r="H1026" i="43"/>
  <c r="B1028" i="43"/>
  <c r="N1028" i="43"/>
  <c r="K1029" i="43"/>
  <c r="H1030" i="43"/>
  <c r="B1032" i="43"/>
  <c r="N1032" i="43"/>
  <c r="K1033" i="43"/>
  <c r="H1034" i="43"/>
  <c r="B1036" i="43"/>
  <c r="N1036" i="43"/>
  <c r="K1037" i="43"/>
  <c r="H1038" i="43"/>
  <c r="B1040" i="43"/>
  <c r="N1040" i="43"/>
  <c r="K1041" i="43"/>
  <c r="H1042" i="43"/>
  <c r="B1044" i="43"/>
  <c r="N1044" i="43"/>
  <c r="K1045" i="43"/>
  <c r="H1046" i="43"/>
  <c r="B1048" i="43"/>
  <c r="N1048" i="43"/>
  <c r="K1049" i="43"/>
  <c r="H1050" i="43"/>
  <c r="B1052" i="43"/>
  <c r="N1052" i="43"/>
  <c r="K1053" i="43"/>
  <c r="H1054" i="43"/>
  <c r="B1056" i="43"/>
  <c r="N1056" i="43"/>
  <c r="K1057" i="43"/>
  <c r="H1058" i="43"/>
  <c r="B1060" i="43"/>
  <c r="N1060" i="43"/>
  <c r="K1061" i="43"/>
  <c r="H1062" i="43"/>
  <c r="B1064" i="43"/>
  <c r="N1064" i="43"/>
  <c r="K1065" i="43"/>
  <c r="H1066" i="43"/>
  <c r="B1068" i="43"/>
  <c r="N1068" i="43"/>
  <c r="K1069" i="43"/>
  <c r="H1070" i="43"/>
  <c r="B1072" i="43"/>
  <c r="N1072" i="43"/>
  <c r="K1073" i="43"/>
  <c r="H1074" i="43"/>
  <c r="B1076" i="43"/>
  <c r="N1076" i="43"/>
  <c r="K1077" i="43"/>
  <c r="H1078" i="43"/>
  <c r="B1080" i="43"/>
  <c r="N1080" i="43"/>
  <c r="K1081" i="43"/>
  <c r="H1082" i="43"/>
  <c r="B1084" i="43"/>
  <c r="N1084" i="43"/>
  <c r="K1085" i="43"/>
  <c r="H1086" i="43"/>
  <c r="B1088" i="43"/>
  <c r="N1088" i="43"/>
  <c r="K1089" i="43"/>
  <c r="H1090" i="43"/>
  <c r="B1092" i="43"/>
  <c r="N1092" i="43"/>
  <c r="K1093" i="43"/>
  <c r="H1094" i="43"/>
  <c r="B1096" i="43"/>
  <c r="N1096" i="43"/>
  <c r="K1097" i="43"/>
  <c r="H1098" i="43"/>
  <c r="B1100" i="43"/>
  <c r="N1100" i="43"/>
  <c r="K1101" i="43"/>
  <c r="H1102" i="43"/>
  <c r="B1104" i="43"/>
  <c r="N1104" i="43"/>
  <c r="K1105" i="43"/>
  <c r="H1106" i="43"/>
  <c r="B1108" i="43"/>
  <c r="N1108" i="43"/>
  <c r="K1109" i="43"/>
  <c r="H1110" i="43"/>
  <c r="B1112" i="43"/>
  <c r="N1112" i="43"/>
  <c r="K1113" i="43"/>
  <c r="H1114" i="43"/>
  <c r="B1116" i="43"/>
  <c r="N1116" i="43"/>
  <c r="K1117" i="43"/>
  <c r="H1118" i="43"/>
  <c r="B1120" i="43"/>
  <c r="N1120" i="43"/>
  <c r="K1121" i="43"/>
  <c r="H1122" i="43"/>
  <c r="B1124" i="43"/>
  <c r="N1124" i="43"/>
  <c r="K1125" i="43"/>
  <c r="H1126" i="43"/>
  <c r="B1128" i="43"/>
  <c r="N1128" i="43"/>
  <c r="K1129" i="43"/>
  <c r="H1130" i="43"/>
  <c r="B1132" i="43"/>
  <c r="N1132" i="43"/>
  <c r="K1133" i="43"/>
  <c r="H1134" i="43"/>
  <c r="H976" i="43"/>
  <c r="B986" i="43"/>
  <c r="H992" i="43"/>
  <c r="K995" i="43"/>
  <c r="I997" i="43"/>
  <c r="H999" i="43"/>
  <c r="L1000" i="43"/>
  <c r="B1002" i="43"/>
  <c r="I1003" i="43"/>
  <c r="A1005" i="43"/>
  <c r="C1006" i="43"/>
  <c r="J1007" i="43"/>
  <c r="O1008" i="43"/>
  <c r="L1009" i="43"/>
  <c r="I1010" i="43"/>
  <c r="C1012" i="43"/>
  <c r="O1012" i="43"/>
  <c r="L1013" i="43"/>
  <c r="I1014" i="43"/>
  <c r="C1016" i="43"/>
  <c r="O1016" i="43"/>
  <c r="L1017" i="43"/>
  <c r="I1018" i="43"/>
  <c r="C1020" i="43"/>
  <c r="O1020" i="43"/>
  <c r="L1021" i="43"/>
  <c r="I1022" i="43"/>
  <c r="C1024" i="43"/>
  <c r="O1024" i="43"/>
  <c r="L1025" i="43"/>
  <c r="I1026" i="43"/>
  <c r="C1028" i="43"/>
  <c r="O1028" i="43"/>
  <c r="L1029" i="43"/>
  <c r="I1030" i="43"/>
  <c r="C1032" i="43"/>
  <c r="O1032" i="43"/>
  <c r="L1033" i="43"/>
  <c r="I1034" i="43"/>
  <c r="C1036" i="43"/>
  <c r="O1036" i="43"/>
  <c r="L1037" i="43"/>
  <c r="I1038" i="43"/>
  <c r="C1040" i="43"/>
  <c r="O1040" i="43"/>
  <c r="L1041" i="43"/>
  <c r="I1042" i="43"/>
  <c r="C1044" i="43"/>
  <c r="O1044" i="43"/>
  <c r="L1045" i="43"/>
  <c r="I1046" i="43"/>
  <c r="C1048" i="43"/>
  <c r="O1048" i="43"/>
  <c r="L1049" i="43"/>
  <c r="I1050" i="43"/>
  <c r="C1052" i="43"/>
  <c r="O1052" i="43"/>
  <c r="L1053" i="43"/>
  <c r="I1054" i="43"/>
  <c r="C1056" i="43"/>
  <c r="O1056" i="43"/>
  <c r="L1057" i="43"/>
  <c r="I1058" i="43"/>
  <c r="C1060" i="43"/>
  <c r="O1060" i="43"/>
  <c r="L1061" i="43"/>
  <c r="I1062" i="43"/>
  <c r="C1064" i="43"/>
  <c r="O1064" i="43"/>
  <c r="L1065" i="43"/>
  <c r="I1066" i="43"/>
  <c r="C1068" i="43"/>
  <c r="O1068" i="43"/>
  <c r="L1069" i="43"/>
  <c r="I1070" i="43"/>
  <c r="C1072" i="43"/>
  <c r="O1072" i="43"/>
  <c r="L1073" i="43"/>
  <c r="I1074" i="43"/>
  <c r="C1076" i="43"/>
  <c r="O1076" i="43"/>
  <c r="L1077" i="43"/>
  <c r="I1078" i="43"/>
  <c r="C1080" i="43"/>
  <c r="O1080" i="43"/>
  <c r="L1081" i="43"/>
  <c r="I1082" i="43"/>
  <c r="C1084" i="43"/>
  <c r="O1084" i="43"/>
  <c r="L1085" i="43"/>
  <c r="I1086" i="43"/>
  <c r="C1088" i="43"/>
  <c r="O1088" i="43"/>
  <c r="L1089" i="43"/>
  <c r="I1090" i="43"/>
  <c r="C1092" i="43"/>
  <c r="O1092" i="43"/>
  <c r="L1093" i="43"/>
  <c r="I1094" i="43"/>
  <c r="C1096" i="43"/>
  <c r="O1096" i="43"/>
  <c r="L1097" i="43"/>
  <c r="I1098" i="43"/>
  <c r="C1100" i="43"/>
  <c r="O1100" i="43"/>
  <c r="L1101" i="43"/>
  <c r="I1102" i="43"/>
  <c r="C1104" i="43"/>
  <c r="O1104" i="43"/>
  <c r="L1105" i="43"/>
  <c r="I1106" i="43"/>
  <c r="C1108" i="43"/>
  <c r="O1108" i="43"/>
  <c r="L1109" i="43"/>
  <c r="I1110" i="43"/>
  <c r="C1112" i="43"/>
  <c r="O1112" i="43"/>
  <c r="L1113" i="43"/>
  <c r="I1114" i="43"/>
  <c r="C1116" i="43"/>
  <c r="O1116" i="43"/>
  <c r="L1117" i="43"/>
  <c r="I1118" i="43"/>
  <c r="C1120" i="43"/>
  <c r="O1120" i="43"/>
  <c r="L1121" i="43"/>
  <c r="I1122" i="43"/>
  <c r="C1124" i="43"/>
  <c r="O1124" i="43"/>
  <c r="L1125" i="43"/>
  <c r="I1126" i="43"/>
  <c r="C1128" i="43"/>
  <c r="O1128" i="43"/>
  <c r="L1129" i="43"/>
  <c r="N986" i="43"/>
  <c r="D993" i="43"/>
  <c r="L995" i="43"/>
  <c r="O997" i="43"/>
  <c r="I999" i="43"/>
  <c r="A1001" i="43"/>
  <c r="C1002" i="43"/>
  <c r="J1003" i="43"/>
  <c r="B1005" i="43"/>
  <c r="K1007" i="43"/>
  <c r="A1009" i="43"/>
  <c r="M1009" i="43"/>
  <c r="J1010" i="43"/>
  <c r="G1011" i="43"/>
  <c r="D1012" i="43"/>
  <c r="A1013" i="43"/>
  <c r="M1013" i="43"/>
  <c r="J1014" i="43"/>
  <c r="G1015" i="43"/>
  <c r="D1016" i="43"/>
  <c r="A1017" i="43"/>
  <c r="M1017" i="43"/>
  <c r="J1018" i="43"/>
  <c r="G1019" i="43"/>
  <c r="D1020" i="43"/>
  <c r="A1021" i="43"/>
  <c r="M1021" i="43"/>
  <c r="J1022" i="43"/>
  <c r="G1023" i="43"/>
  <c r="D1024" i="43"/>
  <c r="A1025" i="43"/>
  <c r="M1025" i="43"/>
  <c r="J1026" i="43"/>
  <c r="G1027" i="43"/>
  <c r="D1028" i="43"/>
  <c r="A1029" i="43"/>
  <c r="M1029" i="43"/>
  <c r="J1030" i="43"/>
  <c r="G1031" i="43"/>
  <c r="D1032" i="43"/>
  <c r="A1033" i="43"/>
  <c r="M1033" i="43"/>
  <c r="J1034" i="43"/>
  <c r="G1035" i="43"/>
  <c r="D1036" i="43"/>
  <c r="A1037" i="43"/>
  <c r="M1037" i="43"/>
  <c r="J1038" i="43"/>
  <c r="G1039" i="43"/>
  <c r="D1040" i="43"/>
  <c r="A1041" i="43"/>
  <c r="M1041" i="43"/>
  <c r="J1042" i="43"/>
  <c r="G1043" i="43"/>
  <c r="D1044" i="43"/>
  <c r="A1045" i="43"/>
  <c r="M1045" i="43"/>
  <c r="J1046" i="43"/>
  <c r="G1047" i="43"/>
  <c r="D1048" i="43"/>
  <c r="A1049" i="43"/>
  <c r="M1049" i="43"/>
  <c r="J1050" i="43"/>
  <c r="G1051" i="43"/>
  <c r="D1052" i="43"/>
  <c r="A1053" i="43"/>
  <c r="M1053" i="43"/>
  <c r="J1054" i="43"/>
  <c r="G1055" i="43"/>
  <c r="D1056" i="43"/>
  <c r="A1057" i="43"/>
  <c r="M1057" i="43"/>
  <c r="J1058" i="43"/>
  <c r="G1059" i="43"/>
  <c r="D1060" i="43"/>
  <c r="A1061" i="43"/>
  <c r="M1061" i="43"/>
  <c r="J1062" i="43"/>
  <c r="G1063" i="43"/>
  <c r="D1064" i="43"/>
  <c r="A1065" i="43"/>
  <c r="M1065" i="43"/>
  <c r="J1066" i="43"/>
  <c r="G1067" i="43"/>
  <c r="D1068" i="43"/>
  <c r="A1069" i="43"/>
  <c r="M1069" i="43"/>
  <c r="J1070" i="43"/>
  <c r="G1071" i="43"/>
  <c r="D1072" i="43"/>
  <c r="A1073" i="43"/>
  <c r="M1073" i="43"/>
  <c r="J1074" i="43"/>
  <c r="G1075" i="43"/>
  <c r="D1076" i="43"/>
  <c r="A1077" i="43"/>
  <c r="M1077" i="43"/>
  <c r="J1078" i="43"/>
  <c r="G1079" i="43"/>
  <c r="D1080" i="43"/>
  <c r="A1081" i="43"/>
  <c r="M1081" i="43"/>
  <c r="J1082" i="43"/>
  <c r="G1083" i="43"/>
  <c r="D1084" i="43"/>
  <c r="A1085" i="43"/>
  <c r="M1085" i="43"/>
  <c r="J1086" i="43"/>
  <c r="G1087" i="43"/>
  <c r="D1088" i="43"/>
  <c r="A1089" i="43"/>
  <c r="M1089" i="43"/>
  <c r="J1090" i="43"/>
  <c r="G1091" i="43"/>
  <c r="D1092" i="43"/>
  <c r="A1093" i="43"/>
  <c r="M1093" i="43"/>
  <c r="J1094" i="43"/>
  <c r="G1095" i="43"/>
  <c r="D1096" i="43"/>
  <c r="A1097" i="43"/>
  <c r="M1097" i="43"/>
  <c r="J1098" i="43"/>
  <c r="G1099" i="43"/>
  <c r="D1100" i="43"/>
  <c r="A1101" i="43"/>
  <c r="M1101" i="43"/>
  <c r="J1102" i="43"/>
  <c r="G1103" i="43"/>
  <c r="D1104" i="43"/>
  <c r="A1105" i="43"/>
  <c r="M1105" i="43"/>
  <c r="J1106" i="43"/>
  <c r="G1107" i="43"/>
  <c r="D1108" i="43"/>
  <c r="A1109" i="43"/>
  <c r="M1109" i="43"/>
  <c r="J1110" i="43"/>
  <c r="G1111" i="43"/>
  <c r="D1112" i="43"/>
  <c r="A1113" i="43"/>
  <c r="M1113" i="43"/>
  <c r="J1114" i="43"/>
  <c r="G1115" i="43"/>
  <c r="D1116" i="43"/>
  <c r="A1117" i="43"/>
  <c r="M1117" i="43"/>
  <c r="J1118" i="43"/>
  <c r="G1119" i="43"/>
  <c r="D1120" i="43"/>
  <c r="A1121" i="43"/>
  <c r="M1121" i="43"/>
  <c r="J1122" i="43"/>
  <c r="G1123" i="43"/>
  <c r="D1124" i="43"/>
  <c r="A1125" i="43"/>
  <c r="M1125" i="43"/>
  <c r="J1126" i="43"/>
  <c r="G1127" i="43"/>
  <c r="B978" i="43"/>
  <c r="K987" i="43"/>
  <c r="O995" i="43"/>
  <c r="A998" i="43"/>
  <c r="J999" i="43"/>
  <c r="B1001" i="43"/>
  <c r="K1003" i="43"/>
  <c r="C1005" i="43"/>
  <c r="J1006" i="43"/>
  <c r="L1007" i="43"/>
  <c r="B1009" i="43"/>
  <c r="N1009" i="43"/>
  <c r="K1010" i="43"/>
  <c r="H1011" i="43"/>
  <c r="B1013" i="43"/>
  <c r="N1013" i="43"/>
  <c r="K1014" i="43"/>
  <c r="H1015" i="43"/>
  <c r="B1017" i="43"/>
  <c r="N1017" i="43"/>
  <c r="K1018" i="43"/>
  <c r="H1019" i="43"/>
  <c r="B1021" i="43"/>
  <c r="N1021" i="43"/>
  <c r="K1022" i="43"/>
  <c r="H1023" i="43"/>
  <c r="B1025" i="43"/>
  <c r="N1025" i="43"/>
  <c r="K1026" i="43"/>
  <c r="H1027" i="43"/>
  <c r="B1029" i="43"/>
  <c r="N1029" i="43"/>
  <c r="K1030" i="43"/>
  <c r="H1031" i="43"/>
  <c r="B1033" i="43"/>
  <c r="N1033" i="43"/>
  <c r="K1034" i="43"/>
  <c r="H1035" i="43"/>
  <c r="B1037" i="43"/>
  <c r="N1037" i="43"/>
  <c r="K1038" i="43"/>
  <c r="H1039" i="43"/>
  <c r="B1041" i="43"/>
  <c r="N1041" i="43"/>
  <c r="K1042" i="43"/>
  <c r="H1043" i="43"/>
  <c r="B1045" i="43"/>
  <c r="N1045" i="43"/>
  <c r="K1046" i="43"/>
  <c r="H1047" i="43"/>
  <c r="B1049" i="43"/>
  <c r="N1049" i="43"/>
  <c r="K1050" i="43"/>
  <c r="H1051" i="43"/>
  <c r="B1053" i="43"/>
  <c r="N1053" i="43"/>
  <c r="K1054" i="43"/>
  <c r="H1055" i="43"/>
  <c r="B1057" i="43"/>
  <c r="N1057" i="43"/>
  <c r="K1058" i="43"/>
  <c r="H1059" i="43"/>
  <c r="B1061" i="43"/>
  <c r="N1061" i="43"/>
  <c r="K1062" i="43"/>
  <c r="H1063" i="43"/>
  <c r="B1065" i="43"/>
  <c r="N1065" i="43"/>
  <c r="K1066" i="43"/>
  <c r="H1067" i="43"/>
  <c r="B1069" i="43"/>
  <c r="N1069" i="43"/>
  <c r="K1070" i="43"/>
  <c r="H1071" i="43"/>
  <c r="B1073" i="43"/>
  <c r="N1073" i="43"/>
  <c r="K1074" i="43"/>
  <c r="H1075" i="43"/>
  <c r="B1077" i="43"/>
  <c r="N1077" i="43"/>
  <c r="K1078" i="43"/>
  <c r="H1079" i="43"/>
  <c r="B1081" i="43"/>
  <c r="N1081" i="43"/>
  <c r="K1082" i="43"/>
  <c r="H1083" i="43"/>
  <c r="B1085" i="43"/>
  <c r="N1085" i="43"/>
  <c r="K1086" i="43"/>
  <c r="H1087" i="43"/>
  <c r="B1089" i="43"/>
  <c r="N1089" i="43"/>
  <c r="K1090" i="43"/>
  <c r="H1091" i="43"/>
  <c r="B1093" i="43"/>
  <c r="N1093" i="43"/>
  <c r="K1094" i="43"/>
  <c r="H1095" i="43"/>
  <c r="B1097" i="43"/>
  <c r="N1097" i="43"/>
  <c r="K1098" i="43"/>
  <c r="H1099" i="43"/>
  <c r="B1101" i="43"/>
  <c r="N1101" i="43"/>
  <c r="K1102" i="43"/>
  <c r="H1103" i="43"/>
  <c r="B1105" i="43"/>
  <c r="N1105" i="43"/>
  <c r="K1106" i="43"/>
  <c r="N978" i="43"/>
  <c r="H988" i="43"/>
  <c r="O993" i="43"/>
  <c r="B998" i="43"/>
  <c r="K999" i="43"/>
  <c r="C1001" i="43"/>
  <c r="J1002" i="43"/>
  <c r="L1003" i="43"/>
  <c r="D1005" i="43"/>
  <c r="K1006" i="43"/>
  <c r="O1007" i="43"/>
  <c r="C1009" i="43"/>
  <c r="O1009" i="43"/>
  <c r="L1010" i="43"/>
  <c r="I1011" i="43"/>
  <c r="C1013" i="43"/>
  <c r="O1013" i="43"/>
  <c r="L1014" i="43"/>
  <c r="I1015" i="43"/>
  <c r="C1017" i="43"/>
  <c r="O1017" i="43"/>
  <c r="L1018" i="43"/>
  <c r="I1019" i="43"/>
  <c r="C1021" i="43"/>
  <c r="O1021" i="43"/>
  <c r="L1022" i="43"/>
  <c r="I1023" i="43"/>
  <c r="C1025" i="43"/>
  <c r="O1025" i="43"/>
  <c r="L1026" i="43"/>
  <c r="I1027" i="43"/>
  <c r="C1029" i="43"/>
  <c r="O1029" i="43"/>
  <c r="L1030" i="43"/>
  <c r="I1031" i="43"/>
  <c r="C1033" i="43"/>
  <c r="O1033" i="43"/>
  <c r="L1034" i="43"/>
  <c r="I1035" i="43"/>
  <c r="C1037" i="43"/>
  <c r="O1037" i="43"/>
  <c r="L1038" i="43"/>
  <c r="I1039" i="43"/>
  <c r="C1041" i="43"/>
  <c r="O1041" i="43"/>
  <c r="L1042" i="43"/>
  <c r="I1043" i="43"/>
  <c r="C1045" i="43"/>
  <c r="O1045" i="43"/>
  <c r="L1046" i="43"/>
  <c r="I1047" i="43"/>
  <c r="C1049" i="43"/>
  <c r="O1049" i="43"/>
  <c r="L1050" i="43"/>
  <c r="I1051" i="43"/>
  <c r="C1053" i="43"/>
  <c r="O1053" i="43"/>
  <c r="L1054" i="43"/>
  <c r="I1055" i="43"/>
  <c r="C1057" i="43"/>
  <c r="O1057" i="43"/>
  <c r="L1058" i="43"/>
  <c r="I1059" i="43"/>
  <c r="C1061" i="43"/>
  <c r="O1061" i="43"/>
  <c r="L1062" i="43"/>
  <c r="I1063" i="43"/>
  <c r="C1065" i="43"/>
  <c r="O1065" i="43"/>
  <c r="L1066" i="43"/>
  <c r="I1067" i="43"/>
  <c r="C1069" i="43"/>
  <c r="O1069" i="43"/>
  <c r="L1070" i="43"/>
  <c r="I1071" i="43"/>
  <c r="C1073" i="43"/>
  <c r="O1073" i="43"/>
  <c r="L1074" i="43"/>
  <c r="I1075" i="43"/>
  <c r="C1077" i="43"/>
  <c r="O1077" i="43"/>
  <c r="L1078" i="43"/>
  <c r="I1079" i="43"/>
  <c r="C1081" i="43"/>
  <c r="O1081" i="43"/>
  <c r="L1082" i="43"/>
  <c r="I1083" i="43"/>
  <c r="C1085" i="43"/>
  <c r="O1085" i="43"/>
  <c r="L1086" i="43"/>
  <c r="I1087" i="43"/>
  <c r="C1089" i="43"/>
  <c r="O1089" i="43"/>
  <c r="L1090" i="43"/>
  <c r="I1091" i="43"/>
  <c r="C1093" i="43"/>
  <c r="O1093" i="43"/>
  <c r="L1094" i="43"/>
  <c r="I1095" i="43"/>
  <c r="C1097" i="43"/>
  <c r="O1097" i="43"/>
  <c r="L1098" i="43"/>
  <c r="I1099" i="43"/>
  <c r="C1101" i="43"/>
  <c r="O1101" i="43"/>
  <c r="L1102" i="43"/>
  <c r="I1103" i="43"/>
  <c r="C1105" i="43"/>
  <c r="O1105" i="43"/>
  <c r="L1106" i="43"/>
  <c r="I1107" i="43"/>
  <c r="C1109" i="43"/>
  <c r="O1109" i="43"/>
  <c r="L1110" i="43"/>
  <c r="I1111" i="43"/>
  <c r="C1113" i="43"/>
  <c r="O1113" i="43"/>
  <c r="L1114" i="43"/>
  <c r="I1115" i="43"/>
  <c r="C1117" i="43"/>
  <c r="O1117" i="43"/>
  <c r="L1118" i="43"/>
  <c r="I1119" i="43"/>
  <c r="C1121" i="43"/>
  <c r="O1121" i="43"/>
  <c r="L1122" i="43"/>
  <c r="I1123" i="43"/>
  <c r="C1125" i="43"/>
  <c r="O1125" i="43"/>
  <c r="L1126" i="43"/>
  <c r="I1127" i="43"/>
  <c r="C1129" i="43"/>
  <c r="O1129" i="43"/>
  <c r="L1130" i="43"/>
  <c r="I1131" i="43"/>
  <c r="C1133" i="43"/>
  <c r="O1133" i="43"/>
  <c r="L1134" i="43"/>
  <c r="H1115" i="43"/>
  <c r="B1125" i="43"/>
  <c r="K1130" i="43"/>
  <c r="L1133" i="43"/>
  <c r="I1135" i="43"/>
  <c r="C1137" i="43"/>
  <c r="L1138" i="43"/>
  <c r="M1141" i="43"/>
  <c r="I1144" i="43"/>
  <c r="L1145" i="43"/>
  <c r="J1146" i="43"/>
  <c r="G1147" i="43"/>
  <c r="D1148" i="43"/>
  <c r="A1149" i="43"/>
  <c r="M1149" i="43"/>
  <c r="J1150" i="43"/>
  <c r="G1151" i="43"/>
  <c r="D1152" i="43"/>
  <c r="A1153" i="43"/>
  <c r="M1153" i="43"/>
  <c r="J1154" i="43"/>
  <c r="G1155" i="43"/>
  <c r="D1156" i="43"/>
  <c r="A1157" i="43"/>
  <c r="M1157" i="43"/>
  <c r="J1158" i="43"/>
  <c r="G1159" i="43"/>
  <c r="D1160" i="43"/>
  <c r="A1161" i="43"/>
  <c r="M1161" i="43"/>
  <c r="J1162" i="43"/>
  <c r="G1163" i="43"/>
  <c r="D1164" i="43"/>
  <c r="A1165" i="43"/>
  <c r="M1165" i="43"/>
  <c r="J1166" i="43"/>
  <c r="G1167" i="43"/>
  <c r="D1168" i="43"/>
  <c r="A1169" i="43"/>
  <c r="M1169" i="43"/>
  <c r="J1170" i="43"/>
  <c r="G1171" i="43"/>
  <c r="D1172" i="43"/>
  <c r="A1173" i="43"/>
  <c r="M1173" i="43"/>
  <c r="J1174" i="43"/>
  <c r="G1175" i="43"/>
  <c r="D1176" i="43"/>
  <c r="A1177" i="43"/>
  <c r="M1177" i="43"/>
  <c r="J1178" i="43"/>
  <c r="G1179" i="43"/>
  <c r="D1180" i="43"/>
  <c r="A1181" i="43"/>
  <c r="M1181" i="43"/>
  <c r="J1182" i="43"/>
  <c r="G1183" i="43"/>
  <c r="D1184" i="43"/>
  <c r="A1185" i="43"/>
  <c r="M1185" i="43"/>
  <c r="J1186" i="43"/>
  <c r="G1187" i="43"/>
  <c r="D1188" i="43"/>
  <c r="A1189" i="43"/>
  <c r="M1189" i="43"/>
  <c r="J1190" i="43"/>
  <c r="G1191" i="43"/>
  <c r="D1192" i="43"/>
  <c r="A1193" i="43"/>
  <c r="M1193" i="43"/>
  <c r="J1194" i="43"/>
  <c r="G1195" i="43"/>
  <c r="D1196" i="43"/>
  <c r="A1197" i="43"/>
  <c r="M1197" i="43"/>
  <c r="J1198" i="43"/>
  <c r="G1199" i="43"/>
  <c r="D1200" i="43"/>
  <c r="A1201" i="43"/>
  <c r="M1201" i="43"/>
  <c r="J1202" i="43"/>
  <c r="G1203" i="43"/>
  <c r="D1204" i="43"/>
  <c r="A1205" i="43"/>
  <c r="M1205" i="43"/>
  <c r="J1206" i="43"/>
  <c r="G1207" i="43"/>
  <c r="D1208" i="43"/>
  <c r="A1209" i="43"/>
  <c r="M1209" i="43"/>
  <c r="J1210" i="43"/>
  <c r="G1211" i="43"/>
  <c r="D1212" i="43"/>
  <c r="A1213" i="43"/>
  <c r="M1213" i="43"/>
  <c r="J1214" i="43"/>
  <c r="G1215" i="43"/>
  <c r="D1216" i="43"/>
  <c r="A1217" i="43"/>
  <c r="M1217" i="43"/>
  <c r="J1218" i="43"/>
  <c r="G1219" i="43"/>
  <c r="D1220" i="43"/>
  <c r="A1221" i="43"/>
  <c r="M1221" i="43"/>
  <c r="J1222" i="43"/>
  <c r="G1223" i="43"/>
  <c r="D1224" i="43"/>
  <c r="A1225" i="43"/>
  <c r="M1225" i="43"/>
  <c r="J1226" i="43"/>
  <c r="G1227" i="43"/>
  <c r="D1228" i="43"/>
  <c r="A1229" i="43"/>
  <c r="M1229" i="43"/>
  <c r="J1230" i="43"/>
  <c r="G1231" i="43"/>
  <c r="D1232" i="43"/>
  <c r="A1233" i="43"/>
  <c r="M1233" i="43"/>
  <c r="J1234" i="43"/>
  <c r="G1235" i="43"/>
  <c r="D1236" i="43"/>
  <c r="A1237" i="43"/>
  <c r="M1237" i="43"/>
  <c r="J1238" i="43"/>
  <c r="G1239" i="43"/>
  <c r="D1240" i="43"/>
  <c r="A1241" i="43"/>
  <c r="M1241" i="43"/>
  <c r="J1242" i="43"/>
  <c r="G1243" i="43"/>
  <c r="D1244" i="43"/>
  <c r="A1245" i="43"/>
  <c r="M1245" i="43"/>
  <c r="J1246" i="43"/>
  <c r="G1247" i="43"/>
  <c r="D1248" i="43"/>
  <c r="A1249" i="43"/>
  <c r="M1249" i="43"/>
  <c r="J1250" i="43"/>
  <c r="G1251" i="43"/>
  <c r="D1252" i="43"/>
  <c r="A1253" i="43"/>
  <c r="M1253" i="43"/>
  <c r="J1254" i="43"/>
  <c r="G1255" i="43"/>
  <c r="D1256" i="43"/>
  <c r="A1257" i="43"/>
  <c r="M1257" i="43"/>
  <c r="J1258" i="43"/>
  <c r="G1259" i="43"/>
  <c r="D1260" i="43"/>
  <c r="A1261" i="43"/>
  <c r="M1261" i="43"/>
  <c r="J1262" i="43"/>
  <c r="G1263" i="43"/>
  <c r="D1264" i="43"/>
  <c r="A1265" i="43"/>
  <c r="M1265" i="43"/>
  <c r="J1266" i="43"/>
  <c r="G1267" i="43"/>
  <c r="D1268" i="43"/>
  <c r="A1269" i="43"/>
  <c r="M1269" i="43"/>
  <c r="J1270" i="43"/>
  <c r="G1271" i="43"/>
  <c r="D1272" i="43"/>
  <c r="A1273" i="43"/>
  <c r="M1273" i="43"/>
  <c r="J1274" i="43"/>
  <c r="G1275" i="43"/>
  <c r="D1276" i="43"/>
  <c r="A1277" i="43"/>
  <c r="M1277" i="43"/>
  <c r="J1278" i="43"/>
  <c r="G1279" i="43"/>
  <c r="D1280" i="43"/>
  <c r="A1281" i="43"/>
  <c r="M1281" i="43"/>
  <c r="J1282" i="43"/>
  <c r="G1283" i="43"/>
  <c r="D1284" i="43"/>
  <c r="A1285" i="43"/>
  <c r="M1285" i="43"/>
  <c r="J1286" i="43"/>
  <c r="N1125" i="43"/>
  <c r="M1133" i="43"/>
  <c r="L1135" i="43"/>
  <c r="O1138" i="43"/>
  <c r="I1140" i="43"/>
  <c r="N1141" i="43"/>
  <c r="M1144" i="43"/>
  <c r="M1145" i="43"/>
  <c r="K1146" i="43"/>
  <c r="H1147" i="43"/>
  <c r="B1149" i="43"/>
  <c r="N1149" i="43"/>
  <c r="K1150" i="43"/>
  <c r="H1151" i="43"/>
  <c r="B1153" i="43"/>
  <c r="N1153" i="43"/>
  <c r="K1154" i="43"/>
  <c r="H1155" i="43"/>
  <c r="B1157" i="43"/>
  <c r="N1157" i="43"/>
  <c r="K1158" i="43"/>
  <c r="H1159" i="43"/>
  <c r="B1161" i="43"/>
  <c r="N1161" i="43"/>
  <c r="K1162" i="43"/>
  <c r="H1163" i="43"/>
  <c r="B1165" i="43"/>
  <c r="N1165" i="43"/>
  <c r="K1166" i="43"/>
  <c r="H1167" i="43"/>
  <c r="B1169" i="43"/>
  <c r="N1169" i="43"/>
  <c r="K1170" i="43"/>
  <c r="H1171" i="43"/>
  <c r="B1173" i="43"/>
  <c r="N1173" i="43"/>
  <c r="K1174" i="43"/>
  <c r="H1175" i="43"/>
  <c r="B1177" i="43"/>
  <c r="N1177" i="43"/>
  <c r="K1178" i="43"/>
  <c r="H1179" i="43"/>
  <c r="B1181" i="43"/>
  <c r="N1181" i="43"/>
  <c r="K1182" i="43"/>
  <c r="H1183" i="43"/>
  <c r="B1185" i="43"/>
  <c r="N1185" i="43"/>
  <c r="K1186" i="43"/>
  <c r="H1187" i="43"/>
  <c r="B1189" i="43"/>
  <c r="N1189" i="43"/>
  <c r="K1190" i="43"/>
  <c r="H1191" i="43"/>
  <c r="B1193" i="43"/>
  <c r="N1193" i="43"/>
  <c r="K1194" i="43"/>
  <c r="H1195" i="43"/>
  <c r="B1197" i="43"/>
  <c r="N1197" i="43"/>
  <c r="K1198" i="43"/>
  <c r="H1199" i="43"/>
  <c r="B1201" i="43"/>
  <c r="N1201" i="43"/>
  <c r="K1202" i="43"/>
  <c r="H1203" i="43"/>
  <c r="B1205" i="43"/>
  <c r="N1205" i="43"/>
  <c r="K1206" i="43"/>
  <c r="H1207" i="43"/>
  <c r="B1209" i="43"/>
  <c r="N1209" i="43"/>
  <c r="K1210" i="43"/>
  <c r="H1211" i="43"/>
  <c r="B1213" i="43"/>
  <c r="N1213" i="43"/>
  <c r="K1214" i="43"/>
  <c r="H1215" i="43"/>
  <c r="B1217" i="43"/>
  <c r="N1217" i="43"/>
  <c r="K1218" i="43"/>
  <c r="H1219" i="43"/>
  <c r="B1221" i="43"/>
  <c r="N1221" i="43"/>
  <c r="K1222" i="43"/>
  <c r="H1223" i="43"/>
  <c r="B1225" i="43"/>
  <c r="N1225" i="43"/>
  <c r="K1226" i="43"/>
  <c r="H1227" i="43"/>
  <c r="B1229" i="43"/>
  <c r="N1229" i="43"/>
  <c r="K1230" i="43"/>
  <c r="H1231" i="43"/>
  <c r="B1233" i="43"/>
  <c r="N1233" i="43"/>
  <c r="K1234" i="43"/>
  <c r="H1235" i="43"/>
  <c r="B1237" i="43"/>
  <c r="N1237" i="43"/>
  <c r="K1238" i="43"/>
  <c r="H1239" i="43"/>
  <c r="B1241" i="43"/>
  <c r="N1241" i="43"/>
  <c r="K1242" i="43"/>
  <c r="H1243" i="43"/>
  <c r="B1245" i="43"/>
  <c r="N1245" i="43"/>
  <c r="K1246" i="43"/>
  <c r="H1247" i="43"/>
  <c r="B1249" i="43"/>
  <c r="N1249" i="43"/>
  <c r="K1250" i="43"/>
  <c r="H1251" i="43"/>
  <c r="B1253" i="43"/>
  <c r="N1253" i="43"/>
  <c r="K1254" i="43"/>
  <c r="H1255" i="43"/>
  <c r="B1257" i="43"/>
  <c r="N1257" i="43"/>
  <c r="K1258" i="43"/>
  <c r="H1259" i="43"/>
  <c r="B1261" i="43"/>
  <c r="N1261" i="43"/>
  <c r="K1262" i="43"/>
  <c r="H1263" i="43"/>
  <c r="B1265" i="43"/>
  <c r="N1265" i="43"/>
  <c r="K1266" i="43"/>
  <c r="H1267" i="43"/>
  <c r="B1269" i="43"/>
  <c r="N1269" i="43"/>
  <c r="K1270" i="43"/>
  <c r="H1271" i="43"/>
  <c r="B1273" i="43"/>
  <c r="N1273" i="43"/>
  <c r="K1274" i="43"/>
  <c r="H1275" i="43"/>
  <c r="B1277" i="43"/>
  <c r="N1277" i="43"/>
  <c r="K1278" i="43"/>
  <c r="H1279" i="43"/>
  <c r="B1281" i="43"/>
  <c r="N1281" i="43"/>
  <c r="K1282" i="43"/>
  <c r="H1283" i="43"/>
  <c r="B1285" i="43"/>
  <c r="N1285" i="43"/>
  <c r="K1286" i="43"/>
  <c r="H1107" i="43"/>
  <c r="B1117" i="43"/>
  <c r="K1126" i="43"/>
  <c r="G1131" i="43"/>
  <c r="N1133" i="43"/>
  <c r="B1136" i="43"/>
  <c r="K1137" i="43"/>
  <c r="M1140" i="43"/>
  <c r="O1141" i="43"/>
  <c r="G1143" i="43"/>
  <c r="N1144" i="43"/>
  <c r="N1145" i="43"/>
  <c r="L1146" i="43"/>
  <c r="I1147" i="43"/>
  <c r="C1149" i="43"/>
  <c r="O1149" i="43"/>
  <c r="L1150" i="43"/>
  <c r="I1151" i="43"/>
  <c r="C1153" i="43"/>
  <c r="O1153" i="43"/>
  <c r="L1154" i="43"/>
  <c r="I1155" i="43"/>
  <c r="C1157" i="43"/>
  <c r="O1157" i="43"/>
  <c r="L1158" i="43"/>
  <c r="I1159" i="43"/>
  <c r="C1161" i="43"/>
  <c r="O1161" i="43"/>
  <c r="L1162" i="43"/>
  <c r="I1163" i="43"/>
  <c r="C1165" i="43"/>
  <c r="O1165" i="43"/>
  <c r="L1166" i="43"/>
  <c r="I1167" i="43"/>
  <c r="C1169" i="43"/>
  <c r="O1169" i="43"/>
  <c r="L1170" i="43"/>
  <c r="I1171" i="43"/>
  <c r="C1173" i="43"/>
  <c r="O1173" i="43"/>
  <c r="L1174" i="43"/>
  <c r="I1175" i="43"/>
  <c r="C1177" i="43"/>
  <c r="O1177" i="43"/>
  <c r="L1178" i="43"/>
  <c r="I1179" i="43"/>
  <c r="C1181" i="43"/>
  <c r="O1181" i="43"/>
  <c r="L1182" i="43"/>
  <c r="I1183" i="43"/>
  <c r="C1185" i="43"/>
  <c r="O1185" i="43"/>
  <c r="L1186" i="43"/>
  <c r="I1187" i="43"/>
  <c r="C1189" i="43"/>
  <c r="O1189" i="43"/>
  <c r="L1190" i="43"/>
  <c r="I1191" i="43"/>
  <c r="C1193" i="43"/>
  <c r="O1193" i="43"/>
  <c r="L1194" i="43"/>
  <c r="I1195" i="43"/>
  <c r="C1197" i="43"/>
  <c r="O1197" i="43"/>
  <c r="L1198" i="43"/>
  <c r="I1199" i="43"/>
  <c r="C1201" i="43"/>
  <c r="O1201" i="43"/>
  <c r="L1202" i="43"/>
  <c r="I1203" i="43"/>
  <c r="C1205" i="43"/>
  <c r="O1205" i="43"/>
  <c r="L1206" i="43"/>
  <c r="I1207" i="43"/>
  <c r="C1209" i="43"/>
  <c r="O1209" i="43"/>
  <c r="L1210" i="43"/>
  <c r="I1211" i="43"/>
  <c r="C1213" i="43"/>
  <c r="O1213" i="43"/>
  <c r="L1214" i="43"/>
  <c r="I1215" i="43"/>
  <c r="C1217" i="43"/>
  <c r="O1217" i="43"/>
  <c r="L1218" i="43"/>
  <c r="I1219" i="43"/>
  <c r="C1221" i="43"/>
  <c r="O1221" i="43"/>
  <c r="L1222" i="43"/>
  <c r="I1223" i="43"/>
  <c r="C1225" i="43"/>
  <c r="O1225" i="43"/>
  <c r="L1226" i="43"/>
  <c r="I1227" i="43"/>
  <c r="C1229" i="43"/>
  <c r="O1229" i="43"/>
  <c r="L1230" i="43"/>
  <c r="I1231" i="43"/>
  <c r="C1233" i="43"/>
  <c r="O1233" i="43"/>
  <c r="L1234" i="43"/>
  <c r="I1235" i="43"/>
  <c r="C1237" i="43"/>
  <c r="O1237" i="43"/>
  <c r="L1238" i="43"/>
  <c r="I1239" i="43"/>
  <c r="C1241" i="43"/>
  <c r="O1241" i="43"/>
  <c r="L1242" i="43"/>
  <c r="I1243" i="43"/>
  <c r="C1245" i="43"/>
  <c r="O1245" i="43"/>
  <c r="L1246" i="43"/>
  <c r="I1247" i="43"/>
  <c r="C1249" i="43"/>
  <c r="O1249" i="43"/>
  <c r="L1250" i="43"/>
  <c r="I1251" i="43"/>
  <c r="C1253" i="43"/>
  <c r="O1253" i="43"/>
  <c r="L1254" i="43"/>
  <c r="I1255" i="43"/>
  <c r="C1257" i="43"/>
  <c r="O1257" i="43"/>
  <c r="L1258" i="43"/>
  <c r="I1259" i="43"/>
  <c r="C1261" i="43"/>
  <c r="O1261" i="43"/>
  <c r="L1262" i="43"/>
  <c r="I1263" i="43"/>
  <c r="C1265" i="43"/>
  <c r="O1265" i="43"/>
  <c r="L1266" i="43"/>
  <c r="I1267" i="43"/>
  <c r="N1117" i="43"/>
  <c r="H1127" i="43"/>
  <c r="H1131" i="43"/>
  <c r="C1134" i="43"/>
  <c r="C1136" i="43"/>
  <c r="L1137" i="43"/>
  <c r="N1140" i="43"/>
  <c r="C1142" i="43"/>
  <c r="H1143" i="43"/>
  <c r="O1144" i="43"/>
  <c r="O1145" i="43"/>
  <c r="M1146" i="43"/>
  <c r="J1147" i="43"/>
  <c r="G1148" i="43"/>
  <c r="D1149" i="43"/>
  <c r="A1150" i="43"/>
  <c r="M1150" i="43"/>
  <c r="J1151" i="43"/>
  <c r="G1152" i="43"/>
  <c r="D1153" i="43"/>
  <c r="A1154" i="43"/>
  <c r="M1154" i="43"/>
  <c r="J1155" i="43"/>
  <c r="G1156" i="43"/>
  <c r="D1157" i="43"/>
  <c r="A1158" i="43"/>
  <c r="M1158" i="43"/>
  <c r="J1159" i="43"/>
  <c r="G1160" i="43"/>
  <c r="D1161" i="43"/>
  <c r="A1162" i="43"/>
  <c r="M1162" i="43"/>
  <c r="J1163" i="43"/>
  <c r="G1164" i="43"/>
  <c r="D1165" i="43"/>
  <c r="A1166" i="43"/>
  <c r="M1166" i="43"/>
  <c r="J1167" i="43"/>
  <c r="G1168" i="43"/>
  <c r="D1169" i="43"/>
  <c r="A1170" i="43"/>
  <c r="M1170" i="43"/>
  <c r="J1171" i="43"/>
  <c r="G1172" i="43"/>
  <c r="D1173" i="43"/>
  <c r="A1174" i="43"/>
  <c r="M1174" i="43"/>
  <c r="J1175" i="43"/>
  <c r="G1176" i="43"/>
  <c r="D1177" i="43"/>
  <c r="A1178" i="43"/>
  <c r="M1178" i="43"/>
  <c r="J1179" i="43"/>
  <c r="G1180" i="43"/>
  <c r="D1181" i="43"/>
  <c r="A1182" i="43"/>
  <c r="M1182" i="43"/>
  <c r="J1183" i="43"/>
  <c r="G1184" i="43"/>
  <c r="D1185" i="43"/>
  <c r="A1186" i="43"/>
  <c r="M1186" i="43"/>
  <c r="J1187" i="43"/>
  <c r="G1188" i="43"/>
  <c r="D1189" i="43"/>
  <c r="A1190" i="43"/>
  <c r="M1190" i="43"/>
  <c r="J1191" i="43"/>
  <c r="G1192" i="43"/>
  <c r="D1193" i="43"/>
  <c r="A1194" i="43"/>
  <c r="M1194" i="43"/>
  <c r="J1195" i="43"/>
  <c r="G1196" i="43"/>
  <c r="D1197" i="43"/>
  <c r="A1198" i="43"/>
  <c r="M1198" i="43"/>
  <c r="J1199" i="43"/>
  <c r="G1200" i="43"/>
  <c r="D1201" i="43"/>
  <c r="A1202" i="43"/>
  <c r="M1202" i="43"/>
  <c r="J1203" i="43"/>
  <c r="G1204" i="43"/>
  <c r="D1205" i="43"/>
  <c r="A1206" i="43"/>
  <c r="M1206" i="43"/>
  <c r="J1207" i="43"/>
  <c r="G1208" i="43"/>
  <c r="D1209" i="43"/>
  <c r="A1210" i="43"/>
  <c r="M1210" i="43"/>
  <c r="J1211" i="43"/>
  <c r="G1212" i="43"/>
  <c r="D1213" i="43"/>
  <c r="A1214" i="43"/>
  <c r="M1214" i="43"/>
  <c r="J1215" i="43"/>
  <c r="G1216" i="43"/>
  <c r="D1217" i="43"/>
  <c r="A1218" i="43"/>
  <c r="M1218" i="43"/>
  <c r="J1219" i="43"/>
  <c r="G1220" i="43"/>
  <c r="D1221" i="43"/>
  <c r="A1222" i="43"/>
  <c r="M1222" i="43"/>
  <c r="J1223" i="43"/>
  <c r="G1224" i="43"/>
  <c r="D1225" i="43"/>
  <c r="A1226" i="43"/>
  <c r="M1226" i="43"/>
  <c r="J1227" i="43"/>
  <c r="G1228" i="43"/>
  <c r="D1229" i="43"/>
  <c r="A1230" i="43"/>
  <c r="M1230" i="43"/>
  <c r="J1231" i="43"/>
  <c r="G1232" i="43"/>
  <c r="D1233" i="43"/>
  <c r="A1234" i="43"/>
  <c r="M1234" i="43"/>
  <c r="J1235" i="43"/>
  <c r="G1236" i="43"/>
  <c r="D1237" i="43"/>
  <c r="A1238" i="43"/>
  <c r="M1238" i="43"/>
  <c r="J1239" i="43"/>
  <c r="G1240" i="43"/>
  <c r="D1241" i="43"/>
  <c r="A1242" i="43"/>
  <c r="M1242" i="43"/>
  <c r="J1243" i="43"/>
  <c r="G1244" i="43"/>
  <c r="D1245" i="43"/>
  <c r="A1246" i="43"/>
  <c r="M1246" i="43"/>
  <c r="J1247" i="43"/>
  <c r="G1248" i="43"/>
  <c r="D1249" i="43"/>
  <c r="A1250" i="43"/>
  <c r="M1250" i="43"/>
  <c r="J1251" i="43"/>
  <c r="G1252" i="43"/>
  <c r="D1253" i="43"/>
  <c r="A1254" i="43"/>
  <c r="M1254" i="43"/>
  <c r="J1255" i="43"/>
  <c r="G1256" i="43"/>
  <c r="D1257" i="43"/>
  <c r="A1258" i="43"/>
  <c r="M1258" i="43"/>
  <c r="J1259" i="43"/>
  <c r="G1260" i="43"/>
  <c r="D1261" i="43"/>
  <c r="A1262" i="43"/>
  <c r="M1262" i="43"/>
  <c r="J1263" i="43"/>
  <c r="G1264" i="43"/>
  <c r="D1265" i="43"/>
  <c r="A1266" i="43"/>
  <c r="M1266" i="43"/>
  <c r="J1267" i="43"/>
  <c r="G1268" i="43"/>
  <c r="D1269" i="43"/>
  <c r="A1270" i="43"/>
  <c r="M1270" i="43"/>
  <c r="J1271" i="43"/>
  <c r="G1272" i="43"/>
  <c r="D1273" i="43"/>
  <c r="A1274" i="43"/>
  <c r="M1274" i="43"/>
  <c r="J1275" i="43"/>
  <c r="G1276" i="43"/>
  <c r="D1277" i="43"/>
  <c r="A1278" i="43"/>
  <c r="M1278" i="43"/>
  <c r="J1279" i="43"/>
  <c r="G1280" i="43"/>
  <c r="D1281" i="43"/>
  <c r="A1282" i="43"/>
  <c r="M1282" i="43"/>
  <c r="J1283" i="43"/>
  <c r="G1284" i="43"/>
  <c r="D1285" i="43"/>
  <c r="A1286" i="43"/>
  <c r="M1286" i="43"/>
  <c r="B1109" i="43"/>
  <c r="K1118" i="43"/>
  <c r="D1128" i="43"/>
  <c r="C1132" i="43"/>
  <c r="I1134" i="43"/>
  <c r="D1136" i="43"/>
  <c r="M1137" i="43"/>
  <c r="G1139" i="43"/>
  <c r="O1140" i="43"/>
  <c r="G1142" i="43"/>
  <c r="I1143" i="43"/>
  <c r="A1145" i="43"/>
  <c r="A1146" i="43"/>
  <c r="N1146" i="43"/>
  <c r="K1147" i="43"/>
  <c r="H1148" i="43"/>
  <c r="B1150" i="43"/>
  <c r="N1150" i="43"/>
  <c r="K1151" i="43"/>
  <c r="H1152" i="43"/>
  <c r="B1154" i="43"/>
  <c r="N1154" i="43"/>
  <c r="K1155" i="43"/>
  <c r="H1156" i="43"/>
  <c r="B1158" i="43"/>
  <c r="N1158" i="43"/>
  <c r="K1159" i="43"/>
  <c r="H1160" i="43"/>
  <c r="B1162" i="43"/>
  <c r="N1162" i="43"/>
  <c r="K1163" i="43"/>
  <c r="H1164" i="43"/>
  <c r="B1166" i="43"/>
  <c r="N1166" i="43"/>
  <c r="K1167" i="43"/>
  <c r="H1168" i="43"/>
  <c r="B1170" i="43"/>
  <c r="N1170" i="43"/>
  <c r="K1171" i="43"/>
  <c r="H1172" i="43"/>
  <c r="B1174" i="43"/>
  <c r="N1174" i="43"/>
  <c r="K1175" i="43"/>
  <c r="H1176" i="43"/>
  <c r="B1178" i="43"/>
  <c r="N1178" i="43"/>
  <c r="K1179" i="43"/>
  <c r="H1180" i="43"/>
  <c r="B1182" i="43"/>
  <c r="N1182" i="43"/>
  <c r="K1183" i="43"/>
  <c r="H1184" i="43"/>
  <c r="B1186" i="43"/>
  <c r="N1186" i="43"/>
  <c r="K1187" i="43"/>
  <c r="H1188" i="43"/>
  <c r="B1190" i="43"/>
  <c r="N1190" i="43"/>
  <c r="K1191" i="43"/>
  <c r="H1192" i="43"/>
  <c r="B1194" i="43"/>
  <c r="N1194" i="43"/>
  <c r="K1195" i="43"/>
  <c r="H1196" i="43"/>
  <c r="B1198" i="43"/>
  <c r="N1198" i="43"/>
  <c r="K1199" i="43"/>
  <c r="H1200" i="43"/>
  <c r="B1202" i="43"/>
  <c r="N1202" i="43"/>
  <c r="K1203" i="43"/>
  <c r="H1204" i="43"/>
  <c r="B1206" i="43"/>
  <c r="N1206" i="43"/>
  <c r="K1207" i="43"/>
  <c r="H1208" i="43"/>
  <c r="B1210" i="43"/>
  <c r="N1210" i="43"/>
  <c r="K1211" i="43"/>
  <c r="H1212" i="43"/>
  <c r="B1214" i="43"/>
  <c r="N1214" i="43"/>
  <c r="K1215" i="43"/>
  <c r="H1216" i="43"/>
  <c r="B1218" i="43"/>
  <c r="N1218" i="43"/>
  <c r="K1219" i="43"/>
  <c r="H1220" i="43"/>
  <c r="B1222" i="43"/>
  <c r="N1222" i="43"/>
  <c r="K1223" i="43"/>
  <c r="H1224" i="43"/>
  <c r="B1226" i="43"/>
  <c r="N1226" i="43"/>
  <c r="K1227" i="43"/>
  <c r="H1228" i="43"/>
  <c r="B1230" i="43"/>
  <c r="N1230" i="43"/>
  <c r="K1231" i="43"/>
  <c r="H1232" i="43"/>
  <c r="B1234" i="43"/>
  <c r="N1234" i="43"/>
  <c r="K1235" i="43"/>
  <c r="H1236" i="43"/>
  <c r="B1238" i="43"/>
  <c r="N1238" i="43"/>
  <c r="K1239" i="43"/>
  <c r="H1240" i="43"/>
  <c r="B1242" i="43"/>
  <c r="N1242" i="43"/>
  <c r="K1243" i="43"/>
  <c r="H1244" i="43"/>
  <c r="B1246" i="43"/>
  <c r="N1246" i="43"/>
  <c r="K1247" i="43"/>
  <c r="H1248" i="43"/>
  <c r="B1250" i="43"/>
  <c r="N1250" i="43"/>
  <c r="K1251" i="43"/>
  <c r="H1252" i="43"/>
  <c r="B1254" i="43"/>
  <c r="N1254" i="43"/>
  <c r="K1255" i="43"/>
  <c r="H1256" i="43"/>
  <c r="B1258" i="43"/>
  <c r="N1258" i="43"/>
  <c r="K1259" i="43"/>
  <c r="H1260" i="43"/>
  <c r="B1262" i="43"/>
  <c r="N1262" i="43"/>
  <c r="K1263" i="43"/>
  <c r="H1264" i="43"/>
  <c r="B1266" i="43"/>
  <c r="N1266" i="43"/>
  <c r="K1267" i="43"/>
  <c r="H1268" i="43"/>
  <c r="B1270" i="43"/>
  <c r="N1270" i="43"/>
  <c r="K1271" i="43"/>
  <c r="H1272" i="43"/>
  <c r="B1274" i="43"/>
  <c r="N1274" i="43"/>
  <c r="K1275" i="43"/>
  <c r="H1276" i="43"/>
  <c r="B1278" i="43"/>
  <c r="N1278" i="43"/>
  <c r="K1279" i="43"/>
  <c r="H1280" i="43"/>
  <c r="B1282" i="43"/>
  <c r="N1282" i="43"/>
  <c r="K1283" i="43"/>
  <c r="H1284" i="43"/>
  <c r="B1286" i="43"/>
  <c r="N1286" i="43"/>
  <c r="K1287" i="43"/>
  <c r="H1288" i="43"/>
  <c r="N1109" i="43"/>
  <c r="H1119" i="43"/>
  <c r="D1132" i="43"/>
  <c r="J1134" i="43"/>
  <c r="N1137" i="43"/>
  <c r="H1139" i="43"/>
  <c r="A1141" i="43"/>
  <c r="H1142" i="43"/>
  <c r="L1143" i="43"/>
  <c r="B1145" i="43"/>
  <c r="B1146" i="43"/>
  <c r="O1146" i="43"/>
  <c r="L1147" i="43"/>
  <c r="I1148" i="43"/>
  <c r="C1150" i="43"/>
  <c r="O1150" i="43"/>
  <c r="L1151" i="43"/>
  <c r="I1152" i="43"/>
  <c r="C1154" i="43"/>
  <c r="O1154" i="43"/>
  <c r="L1155" i="43"/>
  <c r="I1156" i="43"/>
  <c r="C1158" i="43"/>
  <c r="O1158" i="43"/>
  <c r="L1159" i="43"/>
  <c r="I1160" i="43"/>
  <c r="C1162" i="43"/>
  <c r="O1162" i="43"/>
  <c r="L1163" i="43"/>
  <c r="I1164" i="43"/>
  <c r="C1166" i="43"/>
  <c r="O1166" i="43"/>
  <c r="L1167" i="43"/>
  <c r="I1168" i="43"/>
  <c r="C1170" i="43"/>
  <c r="O1170" i="43"/>
  <c r="L1171" i="43"/>
  <c r="I1172" i="43"/>
  <c r="C1174" i="43"/>
  <c r="O1174" i="43"/>
  <c r="L1175" i="43"/>
  <c r="I1176" i="43"/>
  <c r="C1178" i="43"/>
  <c r="O1178" i="43"/>
  <c r="L1179" i="43"/>
  <c r="I1180" i="43"/>
  <c r="C1182" i="43"/>
  <c r="O1182" i="43"/>
  <c r="L1183" i="43"/>
  <c r="I1184" i="43"/>
  <c r="C1186" i="43"/>
  <c r="O1186" i="43"/>
  <c r="L1187" i="43"/>
  <c r="I1188" i="43"/>
  <c r="C1190" i="43"/>
  <c r="O1190" i="43"/>
  <c r="L1191" i="43"/>
  <c r="I1192" i="43"/>
  <c r="C1194" i="43"/>
  <c r="O1194" i="43"/>
  <c r="L1195" i="43"/>
  <c r="I1196" i="43"/>
  <c r="C1198" i="43"/>
  <c r="O1198" i="43"/>
  <c r="L1199" i="43"/>
  <c r="I1200" i="43"/>
  <c r="C1202" i="43"/>
  <c r="O1202" i="43"/>
  <c r="L1203" i="43"/>
  <c r="I1204" i="43"/>
  <c r="C1206" i="43"/>
  <c r="O1206" i="43"/>
  <c r="L1207" i="43"/>
  <c r="I1208" i="43"/>
  <c r="C1210" i="43"/>
  <c r="O1210" i="43"/>
  <c r="L1211" i="43"/>
  <c r="I1212" i="43"/>
  <c r="C1214" i="43"/>
  <c r="O1214" i="43"/>
  <c r="L1215" i="43"/>
  <c r="I1216" i="43"/>
  <c r="C1218" i="43"/>
  <c r="O1218" i="43"/>
  <c r="L1219" i="43"/>
  <c r="I1220" i="43"/>
  <c r="C1222" i="43"/>
  <c r="O1222" i="43"/>
  <c r="L1223" i="43"/>
  <c r="I1224" i="43"/>
  <c r="C1226" i="43"/>
  <c r="O1226" i="43"/>
  <c r="L1227" i="43"/>
  <c r="I1228" i="43"/>
  <c r="C1230" i="43"/>
  <c r="O1230" i="43"/>
  <c r="L1231" i="43"/>
  <c r="I1232" i="43"/>
  <c r="C1234" i="43"/>
  <c r="O1234" i="43"/>
  <c r="L1235" i="43"/>
  <c r="I1236" i="43"/>
  <c r="C1238" i="43"/>
  <c r="O1238" i="43"/>
  <c r="L1239" i="43"/>
  <c r="I1240" i="43"/>
  <c r="C1242" i="43"/>
  <c r="O1242" i="43"/>
  <c r="L1243" i="43"/>
  <c r="I1244" i="43"/>
  <c r="C1246" i="43"/>
  <c r="O1246" i="43"/>
  <c r="L1247" i="43"/>
  <c r="I1248" i="43"/>
  <c r="C1250" i="43"/>
  <c r="O1250" i="43"/>
  <c r="L1251" i="43"/>
  <c r="I1252" i="43"/>
  <c r="C1254" i="43"/>
  <c r="O1254" i="43"/>
  <c r="L1255" i="43"/>
  <c r="I1256" i="43"/>
  <c r="C1258" i="43"/>
  <c r="O1258" i="43"/>
  <c r="L1259" i="43"/>
  <c r="I1260" i="43"/>
  <c r="C1262" i="43"/>
  <c r="O1262" i="43"/>
  <c r="L1263" i="43"/>
  <c r="I1264" i="43"/>
  <c r="C1266" i="43"/>
  <c r="O1266" i="43"/>
  <c r="L1267" i="43"/>
  <c r="I1268" i="43"/>
  <c r="C1270" i="43"/>
  <c r="O1270" i="43"/>
  <c r="L1271" i="43"/>
  <c r="I1272" i="43"/>
  <c r="C1274" i="43"/>
  <c r="O1274" i="43"/>
  <c r="L1275" i="43"/>
  <c r="I1276" i="43"/>
  <c r="C1278" i="43"/>
  <c r="O1278" i="43"/>
  <c r="L1279" i="43"/>
  <c r="I1280" i="43"/>
  <c r="C1282" i="43"/>
  <c r="O1282" i="43"/>
  <c r="L1283" i="43"/>
  <c r="I1284" i="43"/>
  <c r="C1286" i="43"/>
  <c r="O1286" i="43"/>
  <c r="K1110" i="43"/>
  <c r="A1129" i="43"/>
  <c r="K1134" i="43"/>
  <c r="O1137" i="43"/>
  <c r="I1139" i="43"/>
  <c r="B1141" i="43"/>
  <c r="I1142" i="43"/>
  <c r="A1144" i="43"/>
  <c r="C1145" i="43"/>
  <c r="C1146" i="43"/>
  <c r="A1147" i="43"/>
  <c r="M1147" i="43"/>
  <c r="J1148" i="43"/>
  <c r="G1149" i="43"/>
  <c r="D1150" i="43"/>
  <c r="A1151" i="43"/>
  <c r="M1151" i="43"/>
  <c r="J1152" i="43"/>
  <c r="G1153" i="43"/>
  <c r="D1154" i="43"/>
  <c r="A1155" i="43"/>
  <c r="M1155" i="43"/>
  <c r="J1156" i="43"/>
  <c r="G1157" i="43"/>
  <c r="D1158" i="43"/>
  <c r="A1159" i="43"/>
  <c r="M1159" i="43"/>
  <c r="J1160" i="43"/>
  <c r="G1161" i="43"/>
  <c r="D1162" i="43"/>
  <c r="A1163" i="43"/>
  <c r="M1163" i="43"/>
  <c r="J1164" i="43"/>
  <c r="G1165" i="43"/>
  <c r="D1166" i="43"/>
  <c r="A1167" i="43"/>
  <c r="M1167" i="43"/>
  <c r="J1168" i="43"/>
  <c r="G1169" i="43"/>
  <c r="D1170" i="43"/>
  <c r="A1171" i="43"/>
  <c r="M1171" i="43"/>
  <c r="J1172" i="43"/>
  <c r="G1173" i="43"/>
  <c r="D1174" i="43"/>
  <c r="A1175" i="43"/>
  <c r="M1175" i="43"/>
  <c r="J1176" i="43"/>
  <c r="G1177" i="43"/>
  <c r="D1178" i="43"/>
  <c r="A1179" i="43"/>
  <c r="M1179" i="43"/>
  <c r="J1180" i="43"/>
  <c r="G1181" i="43"/>
  <c r="D1182" i="43"/>
  <c r="A1183" i="43"/>
  <c r="M1183" i="43"/>
  <c r="J1184" i="43"/>
  <c r="G1185" i="43"/>
  <c r="D1186" i="43"/>
  <c r="A1187" i="43"/>
  <c r="M1187" i="43"/>
  <c r="J1188" i="43"/>
  <c r="G1189" i="43"/>
  <c r="D1190" i="43"/>
  <c r="A1191" i="43"/>
  <c r="M1191" i="43"/>
  <c r="J1192" i="43"/>
  <c r="G1193" i="43"/>
  <c r="D1194" i="43"/>
  <c r="A1195" i="43"/>
  <c r="M1195" i="43"/>
  <c r="J1196" i="43"/>
  <c r="G1197" i="43"/>
  <c r="D1198" i="43"/>
  <c r="A1199" i="43"/>
  <c r="M1199" i="43"/>
  <c r="J1200" i="43"/>
  <c r="G1201" i="43"/>
  <c r="D1202" i="43"/>
  <c r="A1203" i="43"/>
  <c r="M1203" i="43"/>
  <c r="J1204" i="43"/>
  <c r="G1205" i="43"/>
  <c r="D1206" i="43"/>
  <c r="A1207" i="43"/>
  <c r="M1207" i="43"/>
  <c r="J1208" i="43"/>
  <c r="G1209" i="43"/>
  <c r="D1210" i="43"/>
  <c r="A1211" i="43"/>
  <c r="M1211" i="43"/>
  <c r="J1212" i="43"/>
  <c r="G1213" i="43"/>
  <c r="D1214" i="43"/>
  <c r="A1215" i="43"/>
  <c r="M1215" i="43"/>
  <c r="J1216" i="43"/>
  <c r="G1217" i="43"/>
  <c r="D1218" i="43"/>
  <c r="A1219" i="43"/>
  <c r="M1219" i="43"/>
  <c r="J1220" i="43"/>
  <c r="G1221" i="43"/>
  <c r="D1222" i="43"/>
  <c r="A1223" i="43"/>
  <c r="M1223" i="43"/>
  <c r="J1224" i="43"/>
  <c r="G1225" i="43"/>
  <c r="D1226" i="43"/>
  <c r="A1227" i="43"/>
  <c r="M1227" i="43"/>
  <c r="J1228" i="43"/>
  <c r="G1229" i="43"/>
  <c r="D1230" i="43"/>
  <c r="A1231" i="43"/>
  <c r="M1231" i="43"/>
  <c r="J1232" i="43"/>
  <c r="G1233" i="43"/>
  <c r="D1234" i="43"/>
  <c r="A1235" i="43"/>
  <c r="M1235" i="43"/>
  <c r="J1236" i="43"/>
  <c r="G1237" i="43"/>
  <c r="D1238" i="43"/>
  <c r="A1239" i="43"/>
  <c r="M1239" i="43"/>
  <c r="J1240" i="43"/>
  <c r="G1241" i="43"/>
  <c r="D1242" i="43"/>
  <c r="A1243" i="43"/>
  <c r="M1243" i="43"/>
  <c r="J1244" i="43"/>
  <c r="G1245" i="43"/>
  <c r="D1246" i="43"/>
  <c r="A1247" i="43"/>
  <c r="M1247" i="43"/>
  <c r="J1248" i="43"/>
  <c r="G1249" i="43"/>
  <c r="D1250" i="43"/>
  <c r="A1251" i="43"/>
  <c r="M1251" i="43"/>
  <c r="J1252" i="43"/>
  <c r="G1253" i="43"/>
  <c r="D1254" i="43"/>
  <c r="A1255" i="43"/>
  <c r="M1255" i="43"/>
  <c r="J1256" i="43"/>
  <c r="G1257" i="43"/>
  <c r="D1258" i="43"/>
  <c r="A1259" i="43"/>
  <c r="M1259" i="43"/>
  <c r="J1260" i="43"/>
  <c r="G1261" i="43"/>
  <c r="D1262" i="43"/>
  <c r="A1263" i="43"/>
  <c r="M1263" i="43"/>
  <c r="J1264" i="43"/>
  <c r="G1265" i="43"/>
  <c r="D1266" i="43"/>
  <c r="A1267" i="43"/>
  <c r="M1267" i="43"/>
  <c r="J1268" i="43"/>
  <c r="G1269" i="43"/>
  <c r="D1270" i="43"/>
  <c r="A1271" i="43"/>
  <c r="M1271" i="43"/>
  <c r="J1272" i="43"/>
  <c r="G1273" i="43"/>
  <c r="D1274" i="43"/>
  <c r="A1275" i="43"/>
  <c r="M1275" i="43"/>
  <c r="J1276" i="43"/>
  <c r="G1277" i="43"/>
  <c r="H1111" i="43"/>
  <c r="B1121" i="43"/>
  <c r="B1129" i="43"/>
  <c r="I1132" i="43"/>
  <c r="O1134" i="43"/>
  <c r="I1136" i="43"/>
  <c r="C1138" i="43"/>
  <c r="L1139" i="43"/>
  <c r="C1141" i="43"/>
  <c r="J1142" i="43"/>
  <c r="B1144" i="43"/>
  <c r="D1146" i="43"/>
  <c r="B1147" i="43"/>
  <c r="N1147" i="43"/>
  <c r="K1148" i="43"/>
  <c r="H1149" i="43"/>
  <c r="B1151" i="43"/>
  <c r="N1151" i="43"/>
  <c r="K1152" i="43"/>
  <c r="H1153" i="43"/>
  <c r="B1155" i="43"/>
  <c r="N1155" i="43"/>
  <c r="K1156" i="43"/>
  <c r="H1157" i="43"/>
  <c r="B1159" i="43"/>
  <c r="N1159" i="43"/>
  <c r="K1160" i="43"/>
  <c r="H1161" i="43"/>
  <c r="B1163" i="43"/>
  <c r="N1163" i="43"/>
  <c r="K1164" i="43"/>
  <c r="H1165" i="43"/>
  <c r="B1167" i="43"/>
  <c r="N1167" i="43"/>
  <c r="K1168" i="43"/>
  <c r="H1169" i="43"/>
  <c r="B1171" i="43"/>
  <c r="N1171" i="43"/>
  <c r="K1172" i="43"/>
  <c r="H1173" i="43"/>
  <c r="B1175" i="43"/>
  <c r="N1175" i="43"/>
  <c r="K1176" i="43"/>
  <c r="H1177" i="43"/>
  <c r="B1179" i="43"/>
  <c r="N1179" i="43"/>
  <c r="K1180" i="43"/>
  <c r="H1181" i="43"/>
  <c r="B1183" i="43"/>
  <c r="N1183" i="43"/>
  <c r="K1184" i="43"/>
  <c r="H1185" i="43"/>
  <c r="B1187" i="43"/>
  <c r="N1187" i="43"/>
  <c r="K1188" i="43"/>
  <c r="H1189" i="43"/>
  <c r="B1191" i="43"/>
  <c r="N1191" i="43"/>
  <c r="K1192" i="43"/>
  <c r="H1193" i="43"/>
  <c r="B1195" i="43"/>
  <c r="N1195" i="43"/>
  <c r="K1196" i="43"/>
  <c r="H1197" i="43"/>
  <c r="B1199" i="43"/>
  <c r="N1199" i="43"/>
  <c r="K1200" i="43"/>
  <c r="H1201" i="43"/>
  <c r="B1203" i="43"/>
  <c r="N1203" i="43"/>
  <c r="K1204" i="43"/>
  <c r="H1205" i="43"/>
  <c r="B1207" i="43"/>
  <c r="N1207" i="43"/>
  <c r="K1208" i="43"/>
  <c r="H1209" i="43"/>
  <c r="B1211" i="43"/>
  <c r="N1211" i="43"/>
  <c r="K1212" i="43"/>
  <c r="H1213" i="43"/>
  <c r="B1215" i="43"/>
  <c r="N1215" i="43"/>
  <c r="K1216" i="43"/>
  <c r="H1217" i="43"/>
  <c r="B1219" i="43"/>
  <c r="N1219" i="43"/>
  <c r="K1220" i="43"/>
  <c r="H1221" i="43"/>
  <c r="B1223" i="43"/>
  <c r="N1223" i="43"/>
  <c r="K1224" i="43"/>
  <c r="H1225" i="43"/>
  <c r="B1227" i="43"/>
  <c r="N1227" i="43"/>
  <c r="K1228" i="43"/>
  <c r="H1229" i="43"/>
  <c r="B1231" i="43"/>
  <c r="N1231" i="43"/>
  <c r="K1232" i="43"/>
  <c r="H1233" i="43"/>
  <c r="B1235" i="43"/>
  <c r="N1235" i="43"/>
  <c r="K1236" i="43"/>
  <c r="H1237" i="43"/>
  <c r="B1239" i="43"/>
  <c r="N1239" i="43"/>
  <c r="K1240" i="43"/>
  <c r="H1241" i="43"/>
  <c r="B1243" i="43"/>
  <c r="N1243" i="43"/>
  <c r="K1244" i="43"/>
  <c r="H1245" i="43"/>
  <c r="B1247" i="43"/>
  <c r="N1247" i="43"/>
  <c r="K1248" i="43"/>
  <c r="H1249" i="43"/>
  <c r="B1251" i="43"/>
  <c r="N1251" i="43"/>
  <c r="K1252" i="43"/>
  <c r="H1253" i="43"/>
  <c r="B1255" i="43"/>
  <c r="N1255" i="43"/>
  <c r="K1256" i="43"/>
  <c r="H1257" i="43"/>
  <c r="B1259" i="43"/>
  <c r="N1259" i="43"/>
  <c r="K1260" i="43"/>
  <c r="H1261" i="43"/>
  <c r="B1263" i="43"/>
  <c r="N1263" i="43"/>
  <c r="K1264" i="43"/>
  <c r="H1265" i="43"/>
  <c r="B1267" i="43"/>
  <c r="N1267" i="43"/>
  <c r="K1268" i="43"/>
  <c r="H1269" i="43"/>
  <c r="B1271" i="43"/>
  <c r="N1271" i="43"/>
  <c r="K1272" i="43"/>
  <c r="H1273" i="43"/>
  <c r="N1121" i="43"/>
  <c r="M1129" i="43"/>
  <c r="O1132" i="43"/>
  <c r="N1136" i="43"/>
  <c r="H1138" i="43"/>
  <c r="B1140" i="43"/>
  <c r="K1142" i="43"/>
  <c r="C1144" i="43"/>
  <c r="G1145" i="43"/>
  <c r="C1147" i="43"/>
  <c r="O1147" i="43"/>
  <c r="L1148" i="43"/>
  <c r="I1149" i="43"/>
  <c r="C1151" i="43"/>
  <c r="O1151" i="43"/>
  <c r="L1152" i="43"/>
  <c r="I1153" i="43"/>
  <c r="C1155" i="43"/>
  <c r="O1155" i="43"/>
  <c r="L1156" i="43"/>
  <c r="I1157" i="43"/>
  <c r="C1159" i="43"/>
  <c r="O1159" i="43"/>
  <c r="L1160" i="43"/>
  <c r="I1161" i="43"/>
  <c r="C1163" i="43"/>
  <c r="O1163" i="43"/>
  <c r="L1164" i="43"/>
  <c r="I1165" i="43"/>
  <c r="C1167" i="43"/>
  <c r="O1167" i="43"/>
  <c r="L1168" i="43"/>
  <c r="I1169" i="43"/>
  <c r="C1171" i="43"/>
  <c r="O1171" i="43"/>
  <c r="L1172" i="43"/>
  <c r="I1173" i="43"/>
  <c r="C1175" i="43"/>
  <c r="O1175" i="43"/>
  <c r="L1176" i="43"/>
  <c r="I1177" i="43"/>
  <c r="C1179" i="43"/>
  <c r="O1179" i="43"/>
  <c r="L1180" i="43"/>
  <c r="I1181" i="43"/>
  <c r="C1183" i="43"/>
  <c r="O1183" i="43"/>
  <c r="L1184" i="43"/>
  <c r="I1185" i="43"/>
  <c r="C1187" i="43"/>
  <c r="O1187" i="43"/>
  <c r="L1188" i="43"/>
  <c r="I1189" i="43"/>
  <c r="C1191" i="43"/>
  <c r="O1191" i="43"/>
  <c r="L1192" i="43"/>
  <c r="I1193" i="43"/>
  <c r="C1195" i="43"/>
  <c r="O1195" i="43"/>
  <c r="L1196" i="43"/>
  <c r="I1197" i="43"/>
  <c r="C1199" i="43"/>
  <c r="O1199" i="43"/>
  <c r="L1200" i="43"/>
  <c r="I1201" i="43"/>
  <c r="C1203" i="43"/>
  <c r="O1203" i="43"/>
  <c r="L1204" i="43"/>
  <c r="I1205" i="43"/>
  <c r="C1207" i="43"/>
  <c r="O1207" i="43"/>
  <c r="L1208" i="43"/>
  <c r="I1209" i="43"/>
  <c r="C1211" i="43"/>
  <c r="O1211" i="43"/>
  <c r="L1212" i="43"/>
  <c r="I1213" i="43"/>
  <c r="C1215" i="43"/>
  <c r="O1215" i="43"/>
  <c r="L1216" i="43"/>
  <c r="I1217" i="43"/>
  <c r="C1219" i="43"/>
  <c r="O1219" i="43"/>
  <c r="L1220" i="43"/>
  <c r="I1221" i="43"/>
  <c r="C1223" i="43"/>
  <c r="O1223" i="43"/>
  <c r="L1224" i="43"/>
  <c r="I1225" i="43"/>
  <c r="C1227" i="43"/>
  <c r="O1227" i="43"/>
  <c r="L1228" i="43"/>
  <c r="I1229" i="43"/>
  <c r="C1231" i="43"/>
  <c r="O1231" i="43"/>
  <c r="L1232" i="43"/>
  <c r="I1233" i="43"/>
  <c r="C1235" i="43"/>
  <c r="O1235" i="43"/>
  <c r="L1236" i="43"/>
  <c r="I1237" i="43"/>
  <c r="C1239" i="43"/>
  <c r="O1239" i="43"/>
  <c r="L1240" i="43"/>
  <c r="I1241" i="43"/>
  <c r="C1243" i="43"/>
  <c r="O1243" i="43"/>
  <c r="L1244" i="43"/>
  <c r="I1245" i="43"/>
  <c r="C1247" i="43"/>
  <c r="O1247" i="43"/>
  <c r="L1248" i="43"/>
  <c r="I1249" i="43"/>
  <c r="C1251" i="43"/>
  <c r="O1251" i="43"/>
  <c r="L1252" i="43"/>
  <c r="I1253" i="43"/>
  <c r="C1255" i="43"/>
  <c r="O1255" i="43"/>
  <c r="L1256" i="43"/>
  <c r="I1257" i="43"/>
  <c r="C1259" i="43"/>
  <c r="O1259" i="43"/>
  <c r="L1260" i="43"/>
  <c r="I1261" i="43"/>
  <c r="C1263" i="43"/>
  <c r="O1263" i="43"/>
  <c r="L1264" i="43"/>
  <c r="I1265" i="43"/>
  <c r="C1267" i="43"/>
  <c r="O1267" i="43"/>
  <c r="L1268" i="43"/>
  <c r="I1269" i="43"/>
  <c r="B1113" i="43"/>
  <c r="K1122" i="43"/>
  <c r="N1129" i="43"/>
  <c r="A1133" i="43"/>
  <c r="O1136" i="43"/>
  <c r="I1138" i="43"/>
  <c r="C1140" i="43"/>
  <c r="J1141" i="43"/>
  <c r="L1142" i="43"/>
  <c r="D1144" i="43"/>
  <c r="I1145" i="43"/>
  <c r="G1146" i="43"/>
  <c r="D1147" i="43"/>
  <c r="A1148" i="43"/>
  <c r="M1148" i="43"/>
  <c r="J1149" i="43"/>
  <c r="G1150" i="43"/>
  <c r="D1151" i="43"/>
  <c r="A1152" i="43"/>
  <c r="M1152" i="43"/>
  <c r="J1153" i="43"/>
  <c r="G1154" i="43"/>
  <c r="D1155" i="43"/>
  <c r="A1156" i="43"/>
  <c r="M1156" i="43"/>
  <c r="J1157" i="43"/>
  <c r="G1158" i="43"/>
  <c r="D1159" i="43"/>
  <c r="A1160" i="43"/>
  <c r="M1160" i="43"/>
  <c r="J1161" i="43"/>
  <c r="G1162" i="43"/>
  <c r="D1163" i="43"/>
  <c r="A1164" i="43"/>
  <c r="M1164" i="43"/>
  <c r="J1165" i="43"/>
  <c r="G1166" i="43"/>
  <c r="D1167" i="43"/>
  <c r="A1168" i="43"/>
  <c r="M1168" i="43"/>
  <c r="J1169" i="43"/>
  <c r="G1170" i="43"/>
  <c r="D1171" i="43"/>
  <c r="A1172" i="43"/>
  <c r="M1172" i="43"/>
  <c r="J1173" i="43"/>
  <c r="G1174" i="43"/>
  <c r="D1175" i="43"/>
  <c r="A1176" i="43"/>
  <c r="M1176" i="43"/>
  <c r="J1177" i="43"/>
  <c r="G1178" i="43"/>
  <c r="D1179" i="43"/>
  <c r="A1180" i="43"/>
  <c r="M1180" i="43"/>
  <c r="J1181" i="43"/>
  <c r="G1182" i="43"/>
  <c r="D1183" i="43"/>
  <c r="A1184" i="43"/>
  <c r="M1184" i="43"/>
  <c r="J1185" i="43"/>
  <c r="G1186" i="43"/>
  <c r="D1187" i="43"/>
  <c r="A1188" i="43"/>
  <c r="M1188" i="43"/>
  <c r="J1189" i="43"/>
  <c r="G1190" i="43"/>
  <c r="D1191" i="43"/>
  <c r="A1192" i="43"/>
  <c r="M1192" i="43"/>
  <c r="J1193" i="43"/>
  <c r="G1194" i="43"/>
  <c r="D1195" i="43"/>
  <c r="A1196" i="43"/>
  <c r="M1196" i="43"/>
  <c r="J1197" i="43"/>
  <c r="G1198" i="43"/>
  <c r="D1199" i="43"/>
  <c r="A1200" i="43"/>
  <c r="M1200" i="43"/>
  <c r="J1201" i="43"/>
  <c r="G1202" i="43"/>
  <c r="D1203" i="43"/>
  <c r="A1204" i="43"/>
  <c r="M1204" i="43"/>
  <c r="J1205" i="43"/>
  <c r="G1206" i="43"/>
  <c r="D1207" i="43"/>
  <c r="A1208" i="43"/>
  <c r="M1208" i="43"/>
  <c r="J1209" i="43"/>
  <c r="G1210" i="43"/>
  <c r="D1211" i="43"/>
  <c r="A1212" i="43"/>
  <c r="M1212" i="43"/>
  <c r="J1213" i="43"/>
  <c r="G1214" i="43"/>
  <c r="D1215" i="43"/>
  <c r="A1216" i="43"/>
  <c r="M1216" i="43"/>
  <c r="J1217" i="43"/>
  <c r="G1218" i="43"/>
  <c r="D1219" i="43"/>
  <c r="A1220" i="43"/>
  <c r="M1220" i="43"/>
  <c r="J1221" i="43"/>
  <c r="G1222" i="43"/>
  <c r="D1223" i="43"/>
  <c r="A1224" i="43"/>
  <c r="M1224" i="43"/>
  <c r="J1225" i="43"/>
  <c r="G1226" i="43"/>
  <c r="D1227" i="43"/>
  <c r="A1228" i="43"/>
  <c r="M1228" i="43"/>
  <c r="J1229" i="43"/>
  <c r="G1230" i="43"/>
  <c r="D1231" i="43"/>
  <c r="A1232" i="43"/>
  <c r="M1232" i="43"/>
  <c r="J1233" i="43"/>
  <c r="G1234" i="43"/>
  <c r="D1235" i="43"/>
  <c r="A1236" i="43"/>
  <c r="M1236" i="43"/>
  <c r="J1237" i="43"/>
  <c r="G1238" i="43"/>
  <c r="D1239" i="43"/>
  <c r="A1240" i="43"/>
  <c r="M1240" i="43"/>
  <c r="J1241" i="43"/>
  <c r="G1242" i="43"/>
  <c r="D1243" i="43"/>
  <c r="A1244" i="43"/>
  <c r="M1244" i="43"/>
  <c r="J1245" i="43"/>
  <c r="G1246" i="43"/>
  <c r="D1247" i="43"/>
  <c r="A1248" i="43"/>
  <c r="M1248" i="43"/>
  <c r="J1249" i="43"/>
  <c r="G1250" i="43"/>
  <c r="D1251" i="43"/>
  <c r="A1252" i="43"/>
  <c r="M1252" i="43"/>
  <c r="J1253" i="43"/>
  <c r="G1254" i="43"/>
  <c r="D1255" i="43"/>
  <c r="A1256" i="43"/>
  <c r="M1256" i="43"/>
  <c r="J1257" i="43"/>
  <c r="G1258" i="43"/>
  <c r="D1259" i="43"/>
  <c r="A1260" i="43"/>
  <c r="M1260" i="43"/>
  <c r="J1261" i="43"/>
  <c r="G1262" i="43"/>
  <c r="D1263" i="43"/>
  <c r="A1264" i="43"/>
  <c r="N1113" i="43"/>
  <c r="H1123" i="43"/>
  <c r="I1130" i="43"/>
  <c r="B1133" i="43"/>
  <c r="G1135" i="43"/>
  <c r="A1137" i="43"/>
  <c r="J1138" i="43"/>
  <c r="D1140" i="43"/>
  <c r="K1141" i="43"/>
  <c r="O1142" i="43"/>
  <c r="J1145" i="43"/>
  <c r="H1146" i="43"/>
  <c r="B1148" i="43"/>
  <c r="N1148" i="43"/>
  <c r="K1149" i="43"/>
  <c r="H1150" i="43"/>
  <c r="B1152" i="43"/>
  <c r="N1152" i="43"/>
  <c r="K1153" i="43"/>
  <c r="H1154" i="43"/>
  <c r="B1156" i="43"/>
  <c r="N1156" i="43"/>
  <c r="K1157" i="43"/>
  <c r="H1158" i="43"/>
  <c r="B1160" i="43"/>
  <c r="N1160" i="43"/>
  <c r="K1161" i="43"/>
  <c r="H1162" i="43"/>
  <c r="B1164" i="43"/>
  <c r="N1164" i="43"/>
  <c r="K1165" i="43"/>
  <c r="H1166" i="43"/>
  <c r="B1168" i="43"/>
  <c r="N1168" i="43"/>
  <c r="K1169" i="43"/>
  <c r="H1170" i="43"/>
  <c r="B1172" i="43"/>
  <c r="N1172" i="43"/>
  <c r="K1173" i="43"/>
  <c r="H1174" i="43"/>
  <c r="B1176" i="43"/>
  <c r="N1176" i="43"/>
  <c r="K1177" i="43"/>
  <c r="H1178" i="43"/>
  <c r="B1180" i="43"/>
  <c r="N1180" i="43"/>
  <c r="K1181" i="43"/>
  <c r="H1182" i="43"/>
  <c r="B1184" i="43"/>
  <c r="N1184" i="43"/>
  <c r="K1185" i="43"/>
  <c r="H1186" i="43"/>
  <c r="B1188" i="43"/>
  <c r="N1188" i="43"/>
  <c r="K1189" i="43"/>
  <c r="H1190" i="43"/>
  <c r="B1192" i="43"/>
  <c r="N1192" i="43"/>
  <c r="K1193" i="43"/>
  <c r="H1194" i="43"/>
  <c r="B1196" i="43"/>
  <c r="N1196" i="43"/>
  <c r="K1197" i="43"/>
  <c r="H1198" i="43"/>
  <c r="B1200" i="43"/>
  <c r="N1200" i="43"/>
  <c r="K1201" i="43"/>
  <c r="H1202" i="43"/>
  <c r="B1204" i="43"/>
  <c r="N1204" i="43"/>
  <c r="K1205" i="43"/>
  <c r="H1206" i="43"/>
  <c r="B1208" i="43"/>
  <c r="N1208" i="43"/>
  <c r="K1209" i="43"/>
  <c r="H1210" i="43"/>
  <c r="B1212" i="43"/>
  <c r="N1212" i="43"/>
  <c r="K1213" i="43"/>
  <c r="H1214" i="43"/>
  <c r="B1216" i="43"/>
  <c r="N1216" i="43"/>
  <c r="K1217" i="43"/>
  <c r="H1218" i="43"/>
  <c r="B1220" i="43"/>
  <c r="N1220" i="43"/>
  <c r="K1221" i="43"/>
  <c r="H1222" i="43"/>
  <c r="B1224" i="43"/>
  <c r="N1224" i="43"/>
  <c r="K1225" i="43"/>
  <c r="H1226" i="43"/>
  <c r="B1228" i="43"/>
  <c r="N1228" i="43"/>
  <c r="K1229" i="43"/>
  <c r="H1230" i="43"/>
  <c r="B1232" i="43"/>
  <c r="N1232" i="43"/>
  <c r="K1233" i="43"/>
  <c r="H1234" i="43"/>
  <c r="B1236" i="43"/>
  <c r="N1236" i="43"/>
  <c r="K1237" i="43"/>
  <c r="H1238" i="43"/>
  <c r="B1240" i="43"/>
  <c r="N1240" i="43"/>
  <c r="K1241" i="43"/>
  <c r="H1242" i="43"/>
  <c r="B1244" i="43"/>
  <c r="K1114" i="43"/>
  <c r="J1130" i="43"/>
  <c r="H1135" i="43"/>
  <c r="B1137" i="43"/>
  <c r="K1138" i="43"/>
  <c r="L1141" i="43"/>
  <c r="D1143" i="43"/>
  <c r="K1145" i="43"/>
  <c r="I1146" i="43"/>
  <c r="C1148" i="43"/>
  <c r="O1148" i="43"/>
  <c r="L1149" i="43"/>
  <c r="I1150" i="43"/>
  <c r="C1152" i="43"/>
  <c r="O1152" i="43"/>
  <c r="L1153" i="43"/>
  <c r="I1154" i="43"/>
  <c r="C1156" i="43"/>
  <c r="O1156" i="43"/>
  <c r="L1157" i="43"/>
  <c r="I1158" i="43"/>
  <c r="C1160" i="43"/>
  <c r="O1160" i="43"/>
  <c r="L1161" i="43"/>
  <c r="I1162" i="43"/>
  <c r="C1164" i="43"/>
  <c r="O1164" i="43"/>
  <c r="L1165" i="43"/>
  <c r="I1166" i="43"/>
  <c r="C1168" i="43"/>
  <c r="O1168" i="43"/>
  <c r="L1169" i="43"/>
  <c r="I1170" i="43"/>
  <c r="C1172" i="43"/>
  <c r="O1172" i="43"/>
  <c r="L1173" i="43"/>
  <c r="I1174" i="43"/>
  <c r="C1176" i="43"/>
  <c r="O1176" i="43"/>
  <c r="L1177" i="43"/>
  <c r="I1178" i="43"/>
  <c r="C1180" i="43"/>
  <c r="O1180" i="43"/>
  <c r="L1181" i="43"/>
  <c r="I1182" i="43"/>
  <c r="C1184" i="43"/>
  <c r="O1184" i="43"/>
  <c r="L1185" i="43"/>
  <c r="I1186" i="43"/>
  <c r="C1188" i="43"/>
  <c r="O1188" i="43"/>
  <c r="L1189" i="43"/>
  <c r="I1190" i="43"/>
  <c r="C1192" i="43"/>
  <c r="O1192" i="43"/>
  <c r="L1193" i="43"/>
  <c r="I1194" i="43"/>
  <c r="C1196" i="43"/>
  <c r="O1196" i="43"/>
  <c r="L1197" i="43"/>
  <c r="I1198" i="43"/>
  <c r="C1200" i="43"/>
  <c r="O1200" i="43"/>
  <c r="L1201" i="43"/>
  <c r="I1202" i="43"/>
  <c r="C1204" i="43"/>
  <c r="O1204" i="43"/>
  <c r="L1205" i="43"/>
  <c r="I1206" i="43"/>
  <c r="C1208" i="43"/>
  <c r="O1208" i="43"/>
  <c r="L1209" i="43"/>
  <c r="I1210" i="43"/>
  <c r="C1212" i="43"/>
  <c r="O1212" i="43"/>
  <c r="L1213" i="43"/>
  <c r="I1214" i="43"/>
  <c r="C1216" i="43"/>
  <c r="O1216" i="43"/>
  <c r="L1217" i="43"/>
  <c r="I1218" i="43"/>
  <c r="C1220" i="43"/>
  <c r="O1220" i="43"/>
  <c r="L1221" i="43"/>
  <c r="I1222" i="43"/>
  <c r="C1224" i="43"/>
  <c r="O1224" i="43"/>
  <c r="L1225" i="43"/>
  <c r="I1226" i="43"/>
  <c r="C1228" i="43"/>
  <c r="O1228" i="43"/>
  <c r="L1229" i="43"/>
  <c r="I1230" i="43"/>
  <c r="C1232" i="43"/>
  <c r="O1232" i="43"/>
  <c r="L1233" i="43"/>
  <c r="I1234" i="43"/>
  <c r="C1236" i="43"/>
  <c r="O1236" i="43"/>
  <c r="L1237" i="43"/>
  <c r="I1238" i="43"/>
  <c r="C1240" i="43"/>
  <c r="O1240" i="43"/>
  <c r="L1241" i="43"/>
  <c r="I1242" i="43"/>
  <c r="C1244" i="43"/>
  <c r="O1244" i="43"/>
  <c r="L1245" i="43"/>
  <c r="I1246" i="43"/>
  <c r="C1248" i="43"/>
  <c r="O1248" i="43"/>
  <c r="L1249" i="43"/>
  <c r="I1250" i="43"/>
  <c r="C1252" i="43"/>
  <c r="O1252" i="43"/>
  <c r="L1253" i="43"/>
  <c r="I1254" i="43"/>
  <c r="C1256" i="43"/>
  <c r="O1256" i="43"/>
  <c r="L1257" i="43"/>
  <c r="I1258" i="43"/>
  <c r="C1260" i="43"/>
  <c r="O1260" i="43"/>
  <c r="L1261" i="43"/>
  <c r="I1262" i="43"/>
  <c r="C1264" i="43"/>
  <c r="O1264" i="43"/>
  <c r="L1265" i="43"/>
  <c r="I1266" i="43"/>
  <c r="C1268" i="43"/>
  <c r="O1268" i="43"/>
  <c r="L1269" i="43"/>
  <c r="I1270" i="43"/>
  <c r="C1272" i="43"/>
  <c r="N1252" i="43"/>
  <c r="H1262" i="43"/>
  <c r="B1268" i="43"/>
  <c r="J1273" i="43"/>
  <c r="D1275" i="43"/>
  <c r="M1276" i="43"/>
  <c r="M1279" i="43"/>
  <c r="O1280" i="43"/>
  <c r="G1282" i="43"/>
  <c r="N1283" i="43"/>
  <c r="C1285" i="43"/>
  <c r="H1286" i="43"/>
  <c r="J1287" i="43"/>
  <c r="I1288" i="43"/>
  <c r="G1289" i="43"/>
  <c r="D1290" i="43"/>
  <c r="A1291" i="43"/>
  <c r="M1291" i="43"/>
  <c r="J1292" i="43"/>
  <c r="G1293" i="43"/>
  <c r="D1294" i="43"/>
  <c r="A1295" i="43"/>
  <c r="M1295" i="43"/>
  <c r="J1296" i="43"/>
  <c r="G1297" i="43"/>
  <c r="D1298" i="43"/>
  <c r="A1299" i="43"/>
  <c r="M1299" i="43"/>
  <c r="J1300" i="43"/>
  <c r="G1301" i="43"/>
  <c r="D1302" i="43"/>
  <c r="A1303" i="43"/>
  <c r="M1303" i="43"/>
  <c r="J1304" i="43"/>
  <c r="G1305" i="43"/>
  <c r="D1306" i="43"/>
  <c r="A1307" i="43"/>
  <c r="M1307" i="43"/>
  <c r="J1308" i="43"/>
  <c r="G1309" i="43"/>
  <c r="D1310" i="43"/>
  <c r="A1311" i="43"/>
  <c r="M1311" i="43"/>
  <c r="J1312" i="43"/>
  <c r="G1313" i="43"/>
  <c r="D1314" i="43"/>
  <c r="A1315" i="43"/>
  <c r="M1315" i="43"/>
  <c r="J1316" i="43"/>
  <c r="G1317" i="43"/>
  <c r="D1318" i="43"/>
  <c r="A1319" i="43"/>
  <c r="M1319" i="43"/>
  <c r="J1320" i="43"/>
  <c r="G1321" i="43"/>
  <c r="D1322" i="43"/>
  <c r="A1323" i="43"/>
  <c r="M1323" i="43"/>
  <c r="J1324" i="43"/>
  <c r="G1325" i="43"/>
  <c r="D1326" i="43"/>
  <c r="A1327" i="43"/>
  <c r="M1327" i="43"/>
  <c r="J1328" i="43"/>
  <c r="G1329" i="43"/>
  <c r="D1330" i="43"/>
  <c r="A1331" i="43"/>
  <c r="M1331" i="43"/>
  <c r="J1332" i="43"/>
  <c r="G1333" i="43"/>
  <c r="D1334" i="43"/>
  <c r="A1335" i="43"/>
  <c r="M1335" i="43"/>
  <c r="J1336" i="43"/>
  <c r="G1337" i="43"/>
  <c r="D1338" i="43"/>
  <c r="A1339" i="43"/>
  <c r="M1339" i="43"/>
  <c r="J1340" i="43"/>
  <c r="G1341" i="43"/>
  <c r="D1342" i="43"/>
  <c r="A1343" i="43"/>
  <c r="M1343" i="43"/>
  <c r="J1344" i="43"/>
  <c r="G1345" i="43"/>
  <c r="D1346" i="43"/>
  <c r="A1347" i="43"/>
  <c r="M1347" i="43"/>
  <c r="J1348" i="43"/>
  <c r="G1349" i="43"/>
  <c r="D1350" i="43"/>
  <c r="A1351" i="43"/>
  <c r="M1351" i="43"/>
  <c r="J1352" i="43"/>
  <c r="G1353" i="43"/>
  <c r="D1354" i="43"/>
  <c r="A1355" i="43"/>
  <c r="M1355" i="43"/>
  <c r="J1356" i="43"/>
  <c r="G1357" i="43"/>
  <c r="D1358" i="43"/>
  <c r="A1359" i="43"/>
  <c r="M1359" i="43"/>
  <c r="J1360" i="43"/>
  <c r="G1361" i="43"/>
  <c r="D1362" i="43"/>
  <c r="A1363" i="43"/>
  <c r="M1363" i="43"/>
  <c r="J1364" i="43"/>
  <c r="G1365" i="43"/>
  <c r="D1366" i="43"/>
  <c r="A1367" i="43"/>
  <c r="M1367" i="43"/>
  <c r="J1368" i="43"/>
  <c r="G1369" i="43"/>
  <c r="D1370" i="43"/>
  <c r="A1371" i="43"/>
  <c r="M1371" i="43"/>
  <c r="J1372" i="43"/>
  <c r="G1373" i="43"/>
  <c r="D1374" i="43"/>
  <c r="A1375" i="43"/>
  <c r="M1375" i="43"/>
  <c r="J1376" i="43"/>
  <c r="G1377" i="43"/>
  <c r="D1378" i="43"/>
  <c r="A1379" i="43"/>
  <c r="M1379" i="43"/>
  <c r="J1380" i="43"/>
  <c r="G1381" i="43"/>
  <c r="D1382" i="43"/>
  <c r="A1383" i="43"/>
  <c r="M1383" i="43"/>
  <c r="J1384" i="43"/>
  <c r="G1385" i="43"/>
  <c r="D1386" i="43"/>
  <c r="A1387" i="43"/>
  <c r="M1387" i="43"/>
  <c r="J1388" i="43"/>
  <c r="G1389" i="43"/>
  <c r="D1390" i="43"/>
  <c r="A1391" i="43"/>
  <c r="M1391" i="43"/>
  <c r="J1392" i="43"/>
  <c r="G1393" i="43"/>
  <c r="D1394" i="43"/>
  <c r="A1395" i="43"/>
  <c r="M1395" i="43"/>
  <c r="J1396" i="43"/>
  <c r="G1397" i="43"/>
  <c r="D1398" i="43"/>
  <c r="A1399" i="43"/>
  <c r="M1399" i="43"/>
  <c r="J1400" i="43"/>
  <c r="G1401" i="43"/>
  <c r="D1402" i="43"/>
  <c r="A1403" i="43"/>
  <c r="M1403" i="43"/>
  <c r="J1404" i="43"/>
  <c r="G1405" i="43"/>
  <c r="D1406" i="43"/>
  <c r="A1407" i="43"/>
  <c r="M1407" i="43"/>
  <c r="J1408" i="43"/>
  <c r="G1409" i="43"/>
  <c r="D1410" i="43"/>
  <c r="A1411" i="43"/>
  <c r="M1411" i="43"/>
  <c r="J1412" i="43"/>
  <c r="G1413" i="43"/>
  <c r="D1414" i="43"/>
  <c r="A1415" i="43"/>
  <c r="M1415" i="43"/>
  <c r="J1416" i="43"/>
  <c r="G1417" i="43"/>
  <c r="D1418" i="43"/>
  <c r="A1419" i="43"/>
  <c r="M1419" i="43"/>
  <c r="J1420" i="43"/>
  <c r="G1421" i="43"/>
  <c r="D1422" i="43"/>
  <c r="A1423" i="43"/>
  <c r="M1423" i="43"/>
  <c r="J1424" i="43"/>
  <c r="G1425" i="43"/>
  <c r="D1426" i="43"/>
  <c r="A1427" i="43"/>
  <c r="M1427" i="43"/>
  <c r="K1253" i="43"/>
  <c r="M1268" i="43"/>
  <c r="I1271" i="43"/>
  <c r="K1273" i="43"/>
  <c r="N1276" i="43"/>
  <c r="G1278" i="43"/>
  <c r="N1279" i="43"/>
  <c r="C1281" i="43"/>
  <c r="H1282" i="43"/>
  <c r="O1283" i="43"/>
  <c r="G1285" i="43"/>
  <c r="I1286" i="43"/>
  <c r="L1287" i="43"/>
  <c r="J1288" i="43"/>
  <c r="H1289" i="43"/>
  <c r="B1291" i="43"/>
  <c r="N1291" i="43"/>
  <c r="K1292" i="43"/>
  <c r="H1293" i="43"/>
  <c r="B1295" i="43"/>
  <c r="N1295" i="43"/>
  <c r="K1296" i="43"/>
  <c r="H1297" i="43"/>
  <c r="B1299" i="43"/>
  <c r="N1299" i="43"/>
  <c r="K1300" i="43"/>
  <c r="H1301" i="43"/>
  <c r="B1303" i="43"/>
  <c r="N1303" i="43"/>
  <c r="K1304" i="43"/>
  <c r="H1305" i="43"/>
  <c r="B1307" i="43"/>
  <c r="N1307" i="43"/>
  <c r="K1308" i="43"/>
  <c r="H1309" i="43"/>
  <c r="B1311" i="43"/>
  <c r="N1311" i="43"/>
  <c r="K1312" i="43"/>
  <c r="H1313" i="43"/>
  <c r="B1315" i="43"/>
  <c r="N1315" i="43"/>
  <c r="K1316" i="43"/>
  <c r="H1317" i="43"/>
  <c r="B1319" i="43"/>
  <c r="N1319" i="43"/>
  <c r="K1320" i="43"/>
  <c r="H1321" i="43"/>
  <c r="B1323" i="43"/>
  <c r="N1323" i="43"/>
  <c r="K1324" i="43"/>
  <c r="H1325" i="43"/>
  <c r="B1327" i="43"/>
  <c r="N1327" i="43"/>
  <c r="K1328" i="43"/>
  <c r="H1329" i="43"/>
  <c r="B1331" i="43"/>
  <c r="N1331" i="43"/>
  <c r="K1332" i="43"/>
  <c r="H1333" i="43"/>
  <c r="B1335" i="43"/>
  <c r="N1335" i="43"/>
  <c r="K1336" i="43"/>
  <c r="H1337" i="43"/>
  <c r="B1339" i="43"/>
  <c r="N1339" i="43"/>
  <c r="K1340" i="43"/>
  <c r="H1341" i="43"/>
  <c r="B1343" i="43"/>
  <c r="N1343" i="43"/>
  <c r="K1344" i="43"/>
  <c r="H1345" i="43"/>
  <c r="B1347" i="43"/>
  <c r="N1347" i="43"/>
  <c r="K1348" i="43"/>
  <c r="H1349" i="43"/>
  <c r="B1351" i="43"/>
  <c r="N1351" i="43"/>
  <c r="K1352" i="43"/>
  <c r="H1353" i="43"/>
  <c r="B1355" i="43"/>
  <c r="N1355" i="43"/>
  <c r="K1356" i="43"/>
  <c r="H1357" i="43"/>
  <c r="B1359" i="43"/>
  <c r="N1359" i="43"/>
  <c r="K1360" i="43"/>
  <c r="H1361" i="43"/>
  <c r="B1363" i="43"/>
  <c r="N1363" i="43"/>
  <c r="K1364" i="43"/>
  <c r="H1365" i="43"/>
  <c r="B1367" i="43"/>
  <c r="N1367" i="43"/>
  <c r="K1368" i="43"/>
  <c r="H1369" i="43"/>
  <c r="B1371" i="43"/>
  <c r="N1371" i="43"/>
  <c r="K1372" i="43"/>
  <c r="H1373" i="43"/>
  <c r="B1375" i="43"/>
  <c r="N1375" i="43"/>
  <c r="K1376" i="43"/>
  <c r="H1377" i="43"/>
  <c r="B1379" i="43"/>
  <c r="N1379" i="43"/>
  <c r="K1380" i="43"/>
  <c r="H1381" i="43"/>
  <c r="B1383" i="43"/>
  <c r="N1383" i="43"/>
  <c r="K1384" i="43"/>
  <c r="H1385" i="43"/>
  <c r="B1387" i="43"/>
  <c r="N1387" i="43"/>
  <c r="K1388" i="43"/>
  <c r="H1389" i="43"/>
  <c r="B1391" i="43"/>
  <c r="N1391" i="43"/>
  <c r="K1392" i="43"/>
  <c r="H1393" i="43"/>
  <c r="B1395" i="43"/>
  <c r="N1395" i="43"/>
  <c r="K1396" i="43"/>
  <c r="H1397" i="43"/>
  <c r="B1399" i="43"/>
  <c r="N1399" i="43"/>
  <c r="K1400" i="43"/>
  <c r="H1401" i="43"/>
  <c r="B1403" i="43"/>
  <c r="N1403" i="43"/>
  <c r="K1404" i="43"/>
  <c r="H1405" i="43"/>
  <c r="B1407" i="43"/>
  <c r="N1407" i="43"/>
  <c r="K1408" i="43"/>
  <c r="H1409" i="43"/>
  <c r="B1411" i="43"/>
  <c r="N1411" i="43"/>
  <c r="K1412" i="43"/>
  <c r="H1413" i="43"/>
  <c r="B1415" i="43"/>
  <c r="N1415" i="43"/>
  <c r="K1416" i="43"/>
  <c r="H1417" i="43"/>
  <c r="B1419" i="43"/>
  <c r="N1419" i="43"/>
  <c r="K1420" i="43"/>
  <c r="H1421" i="43"/>
  <c r="B1423" i="43"/>
  <c r="N1423" i="43"/>
  <c r="K1424" i="43"/>
  <c r="H1425" i="43"/>
  <c r="B1427" i="43"/>
  <c r="N1427" i="43"/>
  <c r="N1244" i="43"/>
  <c r="H1254" i="43"/>
  <c r="B1264" i="43"/>
  <c r="N1268" i="43"/>
  <c r="O1271" i="43"/>
  <c r="L1273" i="43"/>
  <c r="O1276" i="43"/>
  <c r="H1278" i="43"/>
  <c r="O1279" i="43"/>
  <c r="G1281" i="43"/>
  <c r="I1282" i="43"/>
  <c r="A1284" i="43"/>
  <c r="H1285" i="43"/>
  <c r="L1286" i="43"/>
  <c r="M1287" i="43"/>
  <c r="K1288" i="43"/>
  <c r="I1289" i="43"/>
  <c r="C1291" i="43"/>
  <c r="O1291" i="43"/>
  <c r="L1292" i="43"/>
  <c r="I1293" i="43"/>
  <c r="C1295" i="43"/>
  <c r="O1295" i="43"/>
  <c r="L1296" i="43"/>
  <c r="I1297" i="43"/>
  <c r="C1299" i="43"/>
  <c r="O1299" i="43"/>
  <c r="L1300" i="43"/>
  <c r="I1301" i="43"/>
  <c r="C1303" i="43"/>
  <c r="O1303" i="43"/>
  <c r="L1304" i="43"/>
  <c r="I1305" i="43"/>
  <c r="C1307" i="43"/>
  <c r="O1307" i="43"/>
  <c r="L1308" i="43"/>
  <c r="I1309" i="43"/>
  <c r="C1311" i="43"/>
  <c r="O1311" i="43"/>
  <c r="L1312" i="43"/>
  <c r="I1313" i="43"/>
  <c r="C1315" i="43"/>
  <c r="O1315" i="43"/>
  <c r="L1316" i="43"/>
  <c r="I1317" i="43"/>
  <c r="C1319" i="43"/>
  <c r="O1319" i="43"/>
  <c r="L1320" i="43"/>
  <c r="I1321" i="43"/>
  <c r="C1323" i="43"/>
  <c r="O1323" i="43"/>
  <c r="L1324" i="43"/>
  <c r="I1325" i="43"/>
  <c r="C1327" i="43"/>
  <c r="O1327" i="43"/>
  <c r="L1328" i="43"/>
  <c r="I1329" i="43"/>
  <c r="C1331" i="43"/>
  <c r="O1331" i="43"/>
  <c r="L1332" i="43"/>
  <c r="I1333" i="43"/>
  <c r="C1335" i="43"/>
  <c r="O1335" i="43"/>
  <c r="L1336" i="43"/>
  <c r="I1337" i="43"/>
  <c r="C1339" i="43"/>
  <c r="O1339" i="43"/>
  <c r="L1340" i="43"/>
  <c r="I1341" i="43"/>
  <c r="C1343" i="43"/>
  <c r="O1343" i="43"/>
  <c r="L1344" i="43"/>
  <c r="I1345" i="43"/>
  <c r="C1347" i="43"/>
  <c r="O1347" i="43"/>
  <c r="L1348" i="43"/>
  <c r="I1349" i="43"/>
  <c r="C1351" i="43"/>
  <c r="O1351" i="43"/>
  <c r="L1352" i="43"/>
  <c r="I1353" i="43"/>
  <c r="C1355" i="43"/>
  <c r="O1355" i="43"/>
  <c r="L1356" i="43"/>
  <c r="I1357" i="43"/>
  <c r="C1359" i="43"/>
  <c r="O1359" i="43"/>
  <c r="L1360" i="43"/>
  <c r="I1361" i="43"/>
  <c r="C1363" i="43"/>
  <c r="O1363" i="43"/>
  <c r="L1364" i="43"/>
  <c r="I1365" i="43"/>
  <c r="C1367" i="43"/>
  <c r="O1367" i="43"/>
  <c r="L1368" i="43"/>
  <c r="I1369" i="43"/>
  <c r="C1371" i="43"/>
  <c r="O1371" i="43"/>
  <c r="L1372" i="43"/>
  <c r="I1373" i="43"/>
  <c r="C1375" i="43"/>
  <c r="O1375" i="43"/>
  <c r="L1376" i="43"/>
  <c r="I1377" i="43"/>
  <c r="C1379" i="43"/>
  <c r="O1379" i="43"/>
  <c r="L1380" i="43"/>
  <c r="I1381" i="43"/>
  <c r="C1383" i="43"/>
  <c r="O1383" i="43"/>
  <c r="L1384" i="43"/>
  <c r="I1385" i="43"/>
  <c r="C1387" i="43"/>
  <c r="O1387" i="43"/>
  <c r="L1388" i="43"/>
  <c r="I1389" i="43"/>
  <c r="C1391" i="43"/>
  <c r="O1391" i="43"/>
  <c r="L1392" i="43"/>
  <c r="I1393" i="43"/>
  <c r="C1395" i="43"/>
  <c r="O1395" i="43"/>
  <c r="L1396" i="43"/>
  <c r="I1397" i="43"/>
  <c r="C1399" i="43"/>
  <c r="O1399" i="43"/>
  <c r="L1400" i="43"/>
  <c r="I1401" i="43"/>
  <c r="C1403" i="43"/>
  <c r="O1403" i="43"/>
  <c r="L1404" i="43"/>
  <c r="I1405" i="43"/>
  <c r="C1407" i="43"/>
  <c r="O1407" i="43"/>
  <c r="L1408" i="43"/>
  <c r="I1409" i="43"/>
  <c r="C1411" i="43"/>
  <c r="K1245" i="43"/>
  <c r="M1264" i="43"/>
  <c r="C1269" i="43"/>
  <c r="A1272" i="43"/>
  <c r="O1273" i="43"/>
  <c r="I1275" i="43"/>
  <c r="C1277" i="43"/>
  <c r="I1278" i="43"/>
  <c r="A1280" i="43"/>
  <c r="H1281" i="43"/>
  <c r="L1282" i="43"/>
  <c r="B1284" i="43"/>
  <c r="I1285" i="43"/>
  <c r="A1287" i="43"/>
  <c r="N1287" i="43"/>
  <c r="L1288" i="43"/>
  <c r="J1289" i="43"/>
  <c r="G1290" i="43"/>
  <c r="D1291" i="43"/>
  <c r="A1292" i="43"/>
  <c r="M1292" i="43"/>
  <c r="J1293" i="43"/>
  <c r="G1294" i="43"/>
  <c r="D1295" i="43"/>
  <c r="A1296" i="43"/>
  <c r="M1296" i="43"/>
  <c r="J1297" i="43"/>
  <c r="G1298" i="43"/>
  <c r="D1299" i="43"/>
  <c r="A1300" i="43"/>
  <c r="M1300" i="43"/>
  <c r="J1301" i="43"/>
  <c r="G1302" i="43"/>
  <c r="D1303" i="43"/>
  <c r="A1304" i="43"/>
  <c r="M1304" i="43"/>
  <c r="J1305" i="43"/>
  <c r="G1306" i="43"/>
  <c r="D1307" i="43"/>
  <c r="A1308" i="43"/>
  <c r="M1308" i="43"/>
  <c r="J1309" i="43"/>
  <c r="G1310" i="43"/>
  <c r="D1311" i="43"/>
  <c r="A1312" i="43"/>
  <c r="M1312" i="43"/>
  <c r="J1313" i="43"/>
  <c r="G1314" i="43"/>
  <c r="D1315" i="43"/>
  <c r="A1316" i="43"/>
  <c r="M1316" i="43"/>
  <c r="J1317" i="43"/>
  <c r="G1318" i="43"/>
  <c r="D1319" i="43"/>
  <c r="A1320" i="43"/>
  <c r="M1320" i="43"/>
  <c r="J1321" i="43"/>
  <c r="G1322" i="43"/>
  <c r="D1323" i="43"/>
  <c r="A1324" i="43"/>
  <c r="M1324" i="43"/>
  <c r="J1325" i="43"/>
  <c r="G1326" i="43"/>
  <c r="D1327" i="43"/>
  <c r="A1328" i="43"/>
  <c r="M1328" i="43"/>
  <c r="J1329" i="43"/>
  <c r="G1330" i="43"/>
  <c r="D1331" i="43"/>
  <c r="A1332" i="43"/>
  <c r="M1332" i="43"/>
  <c r="J1333" i="43"/>
  <c r="G1334" i="43"/>
  <c r="D1335" i="43"/>
  <c r="A1336" i="43"/>
  <c r="M1336" i="43"/>
  <c r="J1337" i="43"/>
  <c r="G1338" i="43"/>
  <c r="D1339" i="43"/>
  <c r="A1340" i="43"/>
  <c r="M1340" i="43"/>
  <c r="J1341" i="43"/>
  <c r="G1342" i="43"/>
  <c r="D1343" i="43"/>
  <c r="A1344" i="43"/>
  <c r="M1344" i="43"/>
  <c r="J1345" i="43"/>
  <c r="G1346" i="43"/>
  <c r="D1347" i="43"/>
  <c r="A1348" i="43"/>
  <c r="M1348" i="43"/>
  <c r="J1349" i="43"/>
  <c r="G1350" i="43"/>
  <c r="D1351" i="43"/>
  <c r="A1352" i="43"/>
  <c r="M1352" i="43"/>
  <c r="J1353" i="43"/>
  <c r="G1354" i="43"/>
  <c r="D1355" i="43"/>
  <c r="A1356" i="43"/>
  <c r="M1356" i="43"/>
  <c r="J1357" i="43"/>
  <c r="G1358" i="43"/>
  <c r="D1359" i="43"/>
  <c r="A1360" i="43"/>
  <c r="M1360" i="43"/>
  <c r="J1361" i="43"/>
  <c r="G1362" i="43"/>
  <c r="D1363" i="43"/>
  <c r="A1364" i="43"/>
  <c r="M1364" i="43"/>
  <c r="J1365" i="43"/>
  <c r="G1366" i="43"/>
  <c r="D1367" i="43"/>
  <c r="A1368" i="43"/>
  <c r="M1368" i="43"/>
  <c r="J1369" i="43"/>
  <c r="G1370" i="43"/>
  <c r="D1371" i="43"/>
  <c r="A1372" i="43"/>
  <c r="M1372" i="43"/>
  <c r="J1373" i="43"/>
  <c r="G1374" i="43"/>
  <c r="D1375" i="43"/>
  <c r="A1376" i="43"/>
  <c r="M1376" i="43"/>
  <c r="J1377" i="43"/>
  <c r="G1378" i="43"/>
  <c r="D1379" i="43"/>
  <c r="A1380" i="43"/>
  <c r="M1380" i="43"/>
  <c r="J1381" i="43"/>
  <c r="G1382" i="43"/>
  <c r="D1383" i="43"/>
  <c r="A1384" i="43"/>
  <c r="M1384" i="43"/>
  <c r="J1385" i="43"/>
  <c r="G1386" i="43"/>
  <c r="D1387" i="43"/>
  <c r="A1388" i="43"/>
  <c r="M1388" i="43"/>
  <c r="J1389" i="43"/>
  <c r="G1390" i="43"/>
  <c r="D1391" i="43"/>
  <c r="A1392" i="43"/>
  <c r="M1392" i="43"/>
  <c r="J1393" i="43"/>
  <c r="G1394" i="43"/>
  <c r="D1395" i="43"/>
  <c r="A1396" i="43"/>
  <c r="M1396" i="43"/>
  <c r="J1397" i="43"/>
  <c r="G1398" i="43"/>
  <c r="D1399" i="43"/>
  <c r="A1400" i="43"/>
  <c r="M1400" i="43"/>
  <c r="J1401" i="43"/>
  <c r="G1402" i="43"/>
  <c r="D1403" i="43"/>
  <c r="A1404" i="43"/>
  <c r="M1404" i="43"/>
  <c r="J1405" i="43"/>
  <c r="G1406" i="43"/>
  <c r="D1407" i="43"/>
  <c r="A1408" i="43"/>
  <c r="M1408" i="43"/>
  <c r="J1409" i="43"/>
  <c r="G1410" i="43"/>
  <c r="D1411" i="43"/>
  <c r="A1412" i="43"/>
  <c r="M1412" i="43"/>
  <c r="J1413" i="43"/>
  <c r="G1414" i="43"/>
  <c r="D1415" i="43"/>
  <c r="A1416" i="43"/>
  <c r="M1416" i="43"/>
  <c r="J1417" i="43"/>
  <c r="G1418" i="43"/>
  <c r="D1419" i="43"/>
  <c r="A1420" i="43"/>
  <c r="M1420" i="43"/>
  <c r="J1421" i="43"/>
  <c r="G1422" i="43"/>
  <c r="D1423" i="43"/>
  <c r="A1424" i="43"/>
  <c r="M1424" i="43"/>
  <c r="J1425" i="43"/>
  <c r="G1426" i="43"/>
  <c r="D1427" i="43"/>
  <c r="A1428" i="43"/>
  <c r="H1246" i="43"/>
  <c r="B1256" i="43"/>
  <c r="N1264" i="43"/>
  <c r="J1269" i="43"/>
  <c r="B1272" i="43"/>
  <c r="N1275" i="43"/>
  <c r="H1277" i="43"/>
  <c r="L1278" i="43"/>
  <c r="B1280" i="43"/>
  <c r="I1281" i="43"/>
  <c r="A1283" i="43"/>
  <c r="C1284" i="43"/>
  <c r="J1285" i="43"/>
  <c r="B1287" i="43"/>
  <c r="O1287" i="43"/>
  <c r="M1288" i="43"/>
  <c r="K1289" i="43"/>
  <c r="H1290" i="43"/>
  <c r="B1292" i="43"/>
  <c r="N1292" i="43"/>
  <c r="K1293" i="43"/>
  <c r="H1294" i="43"/>
  <c r="B1296" i="43"/>
  <c r="N1296" i="43"/>
  <c r="K1297" i="43"/>
  <c r="H1298" i="43"/>
  <c r="B1300" i="43"/>
  <c r="N1300" i="43"/>
  <c r="K1301" i="43"/>
  <c r="H1302" i="43"/>
  <c r="B1304" i="43"/>
  <c r="N1304" i="43"/>
  <c r="K1305" i="43"/>
  <c r="H1306" i="43"/>
  <c r="B1308" i="43"/>
  <c r="N1308" i="43"/>
  <c r="K1309" i="43"/>
  <c r="H1310" i="43"/>
  <c r="B1312" i="43"/>
  <c r="N1312" i="43"/>
  <c r="K1313" i="43"/>
  <c r="H1314" i="43"/>
  <c r="B1316" i="43"/>
  <c r="N1316" i="43"/>
  <c r="K1317" i="43"/>
  <c r="H1318" i="43"/>
  <c r="B1320" i="43"/>
  <c r="N1320" i="43"/>
  <c r="K1321" i="43"/>
  <c r="H1322" i="43"/>
  <c r="B1324" i="43"/>
  <c r="N1324" i="43"/>
  <c r="K1325" i="43"/>
  <c r="H1326" i="43"/>
  <c r="B1328" i="43"/>
  <c r="N1328" i="43"/>
  <c r="K1329" i="43"/>
  <c r="H1330" i="43"/>
  <c r="B1332" i="43"/>
  <c r="N1332" i="43"/>
  <c r="K1333" i="43"/>
  <c r="H1334" i="43"/>
  <c r="B1336" i="43"/>
  <c r="N1336" i="43"/>
  <c r="K1337" i="43"/>
  <c r="H1338" i="43"/>
  <c r="B1340" i="43"/>
  <c r="N1340" i="43"/>
  <c r="K1341" i="43"/>
  <c r="H1342" i="43"/>
  <c r="B1344" i="43"/>
  <c r="N1344" i="43"/>
  <c r="K1345" i="43"/>
  <c r="H1346" i="43"/>
  <c r="B1348" i="43"/>
  <c r="N1348" i="43"/>
  <c r="K1349" i="43"/>
  <c r="H1350" i="43"/>
  <c r="B1352" i="43"/>
  <c r="N1352" i="43"/>
  <c r="K1353" i="43"/>
  <c r="H1354" i="43"/>
  <c r="B1356" i="43"/>
  <c r="N1356" i="43"/>
  <c r="K1357" i="43"/>
  <c r="H1358" i="43"/>
  <c r="B1360" i="43"/>
  <c r="N1360" i="43"/>
  <c r="K1361" i="43"/>
  <c r="H1362" i="43"/>
  <c r="B1364" i="43"/>
  <c r="N1364" i="43"/>
  <c r="K1365" i="43"/>
  <c r="H1366" i="43"/>
  <c r="B1368" i="43"/>
  <c r="N1368" i="43"/>
  <c r="K1369" i="43"/>
  <c r="H1370" i="43"/>
  <c r="B1372" i="43"/>
  <c r="N1372" i="43"/>
  <c r="K1373" i="43"/>
  <c r="H1374" i="43"/>
  <c r="B1376" i="43"/>
  <c r="N1376" i="43"/>
  <c r="K1377" i="43"/>
  <c r="H1378" i="43"/>
  <c r="B1380" i="43"/>
  <c r="N1380" i="43"/>
  <c r="K1381" i="43"/>
  <c r="H1382" i="43"/>
  <c r="B1384" i="43"/>
  <c r="N1384" i="43"/>
  <c r="K1385" i="43"/>
  <c r="H1386" i="43"/>
  <c r="B1388" i="43"/>
  <c r="N1388" i="43"/>
  <c r="K1389" i="43"/>
  <c r="H1390" i="43"/>
  <c r="B1392" i="43"/>
  <c r="N1392" i="43"/>
  <c r="K1393" i="43"/>
  <c r="H1394" i="43"/>
  <c r="B1396" i="43"/>
  <c r="N1396" i="43"/>
  <c r="K1397" i="43"/>
  <c r="H1398" i="43"/>
  <c r="B1400" i="43"/>
  <c r="N1400" i="43"/>
  <c r="K1401" i="43"/>
  <c r="H1402" i="43"/>
  <c r="B1404" i="43"/>
  <c r="N1404" i="43"/>
  <c r="K1405" i="43"/>
  <c r="H1406" i="43"/>
  <c r="B1408" i="43"/>
  <c r="N1408" i="43"/>
  <c r="K1409" i="43"/>
  <c r="H1410" i="43"/>
  <c r="B1412" i="43"/>
  <c r="N1412" i="43"/>
  <c r="K1413" i="43"/>
  <c r="H1414" i="43"/>
  <c r="B1416" i="43"/>
  <c r="N1416" i="43"/>
  <c r="K1417" i="43"/>
  <c r="H1418" i="43"/>
  <c r="B1420" i="43"/>
  <c r="N1420" i="43"/>
  <c r="K1421" i="43"/>
  <c r="H1422" i="43"/>
  <c r="B1424" i="43"/>
  <c r="N1424" i="43"/>
  <c r="K1425" i="43"/>
  <c r="H1426" i="43"/>
  <c r="B1428" i="43"/>
  <c r="N1256" i="43"/>
  <c r="J1265" i="43"/>
  <c r="K1269" i="43"/>
  <c r="O1275" i="43"/>
  <c r="I1277" i="43"/>
  <c r="A1279" i="43"/>
  <c r="C1280" i="43"/>
  <c r="J1281" i="43"/>
  <c r="B1283" i="43"/>
  <c r="K1285" i="43"/>
  <c r="C1287" i="43"/>
  <c r="A1288" i="43"/>
  <c r="N1288" i="43"/>
  <c r="L1289" i="43"/>
  <c r="I1290" i="43"/>
  <c r="C1292" i="43"/>
  <c r="O1292" i="43"/>
  <c r="L1293" i="43"/>
  <c r="I1294" i="43"/>
  <c r="C1296" i="43"/>
  <c r="O1296" i="43"/>
  <c r="L1297" i="43"/>
  <c r="I1298" i="43"/>
  <c r="C1300" i="43"/>
  <c r="O1300" i="43"/>
  <c r="L1301" i="43"/>
  <c r="I1302" i="43"/>
  <c r="C1304" i="43"/>
  <c r="O1304" i="43"/>
  <c r="L1305" i="43"/>
  <c r="I1306" i="43"/>
  <c r="C1308" i="43"/>
  <c r="O1308" i="43"/>
  <c r="L1309" i="43"/>
  <c r="I1310" i="43"/>
  <c r="C1312" i="43"/>
  <c r="O1312" i="43"/>
  <c r="L1313" i="43"/>
  <c r="I1314" i="43"/>
  <c r="C1316" i="43"/>
  <c r="O1316" i="43"/>
  <c r="L1317" i="43"/>
  <c r="I1318" i="43"/>
  <c r="C1320" i="43"/>
  <c r="O1320" i="43"/>
  <c r="L1321" i="43"/>
  <c r="I1322" i="43"/>
  <c r="C1324" i="43"/>
  <c r="O1324" i="43"/>
  <c r="L1325" i="43"/>
  <c r="I1326" i="43"/>
  <c r="C1328" i="43"/>
  <c r="O1328" i="43"/>
  <c r="L1329" i="43"/>
  <c r="I1330" i="43"/>
  <c r="C1332" i="43"/>
  <c r="O1332" i="43"/>
  <c r="L1333" i="43"/>
  <c r="I1334" i="43"/>
  <c r="C1336" i="43"/>
  <c r="O1336" i="43"/>
  <c r="L1337" i="43"/>
  <c r="I1338" i="43"/>
  <c r="C1340" i="43"/>
  <c r="O1340" i="43"/>
  <c r="L1341" i="43"/>
  <c r="I1342" i="43"/>
  <c r="C1344" i="43"/>
  <c r="O1344" i="43"/>
  <c r="L1345" i="43"/>
  <c r="I1346" i="43"/>
  <c r="C1348" i="43"/>
  <c r="O1348" i="43"/>
  <c r="L1349" i="43"/>
  <c r="I1350" i="43"/>
  <c r="C1352" i="43"/>
  <c r="O1352" i="43"/>
  <c r="L1353" i="43"/>
  <c r="I1354" i="43"/>
  <c r="C1356" i="43"/>
  <c r="O1356" i="43"/>
  <c r="L1357" i="43"/>
  <c r="I1358" i="43"/>
  <c r="C1360" i="43"/>
  <c r="O1360" i="43"/>
  <c r="L1361" i="43"/>
  <c r="I1362" i="43"/>
  <c r="C1364" i="43"/>
  <c r="O1364" i="43"/>
  <c r="L1365" i="43"/>
  <c r="I1366" i="43"/>
  <c r="C1368" i="43"/>
  <c r="O1368" i="43"/>
  <c r="L1369" i="43"/>
  <c r="I1370" i="43"/>
  <c r="C1372" i="43"/>
  <c r="O1372" i="43"/>
  <c r="L1373" i="43"/>
  <c r="I1374" i="43"/>
  <c r="C1376" i="43"/>
  <c r="O1376" i="43"/>
  <c r="L1377" i="43"/>
  <c r="I1378" i="43"/>
  <c r="C1380" i="43"/>
  <c r="O1380" i="43"/>
  <c r="L1381" i="43"/>
  <c r="I1382" i="43"/>
  <c r="C1384" i="43"/>
  <c r="O1384" i="43"/>
  <c r="L1385" i="43"/>
  <c r="I1386" i="43"/>
  <c r="C1388" i="43"/>
  <c r="O1388" i="43"/>
  <c r="L1389" i="43"/>
  <c r="I1390" i="43"/>
  <c r="C1392" i="43"/>
  <c r="O1392" i="43"/>
  <c r="L1393" i="43"/>
  <c r="I1394" i="43"/>
  <c r="C1396" i="43"/>
  <c r="O1396" i="43"/>
  <c r="L1397" i="43"/>
  <c r="I1398" i="43"/>
  <c r="C1400" i="43"/>
  <c r="O1400" i="43"/>
  <c r="L1401" i="43"/>
  <c r="I1402" i="43"/>
  <c r="C1404" i="43"/>
  <c r="O1404" i="43"/>
  <c r="L1405" i="43"/>
  <c r="I1406" i="43"/>
  <c r="C1408" i="43"/>
  <c r="O1408" i="43"/>
  <c r="L1409" i="43"/>
  <c r="I1410" i="43"/>
  <c r="C1412" i="43"/>
  <c r="O1412" i="43"/>
  <c r="L1413" i="43"/>
  <c r="I1414" i="43"/>
  <c r="C1416" i="43"/>
  <c r="O1416" i="43"/>
  <c r="L1417" i="43"/>
  <c r="I1418" i="43"/>
  <c r="C1420" i="43"/>
  <c r="O1420" i="43"/>
  <c r="L1421" i="43"/>
  <c r="I1422" i="43"/>
  <c r="C1424" i="43"/>
  <c r="O1424" i="43"/>
  <c r="L1425" i="43"/>
  <c r="I1426" i="43"/>
  <c r="B1248" i="43"/>
  <c r="K1257" i="43"/>
  <c r="K1265" i="43"/>
  <c r="O1269" i="43"/>
  <c r="L1272" i="43"/>
  <c r="G1274" i="43"/>
  <c r="A1276" i="43"/>
  <c r="J1277" i="43"/>
  <c r="B1279" i="43"/>
  <c r="K1281" i="43"/>
  <c r="C1283" i="43"/>
  <c r="J1284" i="43"/>
  <c r="L1285" i="43"/>
  <c r="D1287" i="43"/>
  <c r="B1288" i="43"/>
  <c r="O1288" i="43"/>
  <c r="M1289" i="43"/>
  <c r="J1290" i="43"/>
  <c r="G1291" i="43"/>
  <c r="D1292" i="43"/>
  <c r="A1293" i="43"/>
  <c r="M1293" i="43"/>
  <c r="J1294" i="43"/>
  <c r="G1295" i="43"/>
  <c r="D1296" i="43"/>
  <c r="A1297" i="43"/>
  <c r="M1297" i="43"/>
  <c r="J1298" i="43"/>
  <c r="G1299" i="43"/>
  <c r="D1300" i="43"/>
  <c r="A1301" i="43"/>
  <c r="M1301" i="43"/>
  <c r="J1302" i="43"/>
  <c r="G1303" i="43"/>
  <c r="D1304" i="43"/>
  <c r="A1305" i="43"/>
  <c r="M1305" i="43"/>
  <c r="J1306" i="43"/>
  <c r="G1307" i="43"/>
  <c r="D1308" i="43"/>
  <c r="A1309" i="43"/>
  <c r="M1309" i="43"/>
  <c r="J1310" i="43"/>
  <c r="G1311" i="43"/>
  <c r="D1312" i="43"/>
  <c r="A1313" i="43"/>
  <c r="M1313" i="43"/>
  <c r="J1314" i="43"/>
  <c r="G1315" i="43"/>
  <c r="D1316" i="43"/>
  <c r="A1317" i="43"/>
  <c r="M1317" i="43"/>
  <c r="J1318" i="43"/>
  <c r="G1319" i="43"/>
  <c r="D1320" i="43"/>
  <c r="A1321" i="43"/>
  <c r="M1321" i="43"/>
  <c r="J1322" i="43"/>
  <c r="G1323" i="43"/>
  <c r="D1324" i="43"/>
  <c r="A1325" i="43"/>
  <c r="M1325" i="43"/>
  <c r="J1326" i="43"/>
  <c r="G1327" i="43"/>
  <c r="D1328" i="43"/>
  <c r="A1329" i="43"/>
  <c r="M1329" i="43"/>
  <c r="J1330" i="43"/>
  <c r="G1331" i="43"/>
  <c r="D1332" i="43"/>
  <c r="A1333" i="43"/>
  <c r="M1333" i="43"/>
  <c r="J1334" i="43"/>
  <c r="G1335" i="43"/>
  <c r="D1336" i="43"/>
  <c r="A1337" i="43"/>
  <c r="M1337" i="43"/>
  <c r="J1338" i="43"/>
  <c r="G1339" i="43"/>
  <c r="D1340" i="43"/>
  <c r="A1341" i="43"/>
  <c r="M1341" i="43"/>
  <c r="J1342" i="43"/>
  <c r="G1343" i="43"/>
  <c r="D1344" i="43"/>
  <c r="A1345" i="43"/>
  <c r="M1345" i="43"/>
  <c r="J1346" i="43"/>
  <c r="G1347" i="43"/>
  <c r="D1348" i="43"/>
  <c r="A1349" i="43"/>
  <c r="M1349" i="43"/>
  <c r="J1350" i="43"/>
  <c r="G1351" i="43"/>
  <c r="D1352" i="43"/>
  <c r="A1353" i="43"/>
  <c r="M1353" i="43"/>
  <c r="J1354" i="43"/>
  <c r="G1355" i="43"/>
  <c r="D1356" i="43"/>
  <c r="A1357" i="43"/>
  <c r="M1357" i="43"/>
  <c r="J1358" i="43"/>
  <c r="G1359" i="43"/>
  <c r="D1360" i="43"/>
  <c r="A1361" i="43"/>
  <c r="M1361" i="43"/>
  <c r="J1362" i="43"/>
  <c r="G1363" i="43"/>
  <c r="D1364" i="43"/>
  <c r="A1365" i="43"/>
  <c r="M1365" i="43"/>
  <c r="J1366" i="43"/>
  <c r="G1367" i="43"/>
  <c r="D1368" i="43"/>
  <c r="A1369" i="43"/>
  <c r="M1369" i="43"/>
  <c r="J1370" i="43"/>
  <c r="G1371" i="43"/>
  <c r="D1372" i="43"/>
  <c r="A1373" i="43"/>
  <c r="M1373" i="43"/>
  <c r="J1374" i="43"/>
  <c r="G1375" i="43"/>
  <c r="D1376" i="43"/>
  <c r="A1377" i="43"/>
  <c r="M1377" i="43"/>
  <c r="J1378" i="43"/>
  <c r="G1379" i="43"/>
  <c r="D1380" i="43"/>
  <c r="A1381" i="43"/>
  <c r="M1381" i="43"/>
  <c r="J1382" i="43"/>
  <c r="G1383" i="43"/>
  <c r="D1384" i="43"/>
  <c r="A1385" i="43"/>
  <c r="M1385" i="43"/>
  <c r="J1386" i="43"/>
  <c r="G1387" i="43"/>
  <c r="D1388" i="43"/>
  <c r="A1389" i="43"/>
  <c r="M1389" i="43"/>
  <c r="J1390" i="43"/>
  <c r="G1391" i="43"/>
  <c r="D1392" i="43"/>
  <c r="A1393" i="43"/>
  <c r="M1393" i="43"/>
  <c r="J1394" i="43"/>
  <c r="G1395" i="43"/>
  <c r="D1396" i="43"/>
  <c r="A1397" i="43"/>
  <c r="M1397" i="43"/>
  <c r="J1398" i="43"/>
  <c r="G1399" i="43"/>
  <c r="D1400" i="43"/>
  <c r="A1401" i="43"/>
  <c r="M1401" i="43"/>
  <c r="J1402" i="43"/>
  <c r="G1403" i="43"/>
  <c r="D1404" i="43"/>
  <c r="A1405" i="43"/>
  <c r="M1405" i="43"/>
  <c r="J1406" i="43"/>
  <c r="G1407" i="43"/>
  <c r="D1408" i="43"/>
  <c r="A1409" i="43"/>
  <c r="M1409" i="43"/>
  <c r="J1410" i="43"/>
  <c r="G1411" i="43"/>
  <c r="D1412" i="43"/>
  <c r="A1413" i="43"/>
  <c r="M1413" i="43"/>
  <c r="J1414" i="43"/>
  <c r="G1415" i="43"/>
  <c r="D1416" i="43"/>
  <c r="A1417" i="43"/>
  <c r="M1417" i="43"/>
  <c r="J1418" i="43"/>
  <c r="G1419" i="43"/>
  <c r="N1248" i="43"/>
  <c r="H1258" i="43"/>
  <c r="G1266" i="43"/>
  <c r="G1270" i="43"/>
  <c r="M1272" i="43"/>
  <c r="H1274" i="43"/>
  <c r="B1276" i="43"/>
  <c r="K1277" i="43"/>
  <c r="C1279" i="43"/>
  <c r="J1280" i="43"/>
  <c r="L1281" i="43"/>
  <c r="D1283" i="43"/>
  <c r="K1284" i="43"/>
  <c r="O1285" i="43"/>
  <c r="C1288" i="43"/>
  <c r="A1289" i="43"/>
  <c r="N1289" i="43"/>
  <c r="K1290" i="43"/>
  <c r="H1291" i="43"/>
  <c r="B1293" i="43"/>
  <c r="N1293" i="43"/>
  <c r="K1294" i="43"/>
  <c r="H1295" i="43"/>
  <c r="B1297" i="43"/>
  <c r="N1297" i="43"/>
  <c r="K1298" i="43"/>
  <c r="H1299" i="43"/>
  <c r="B1301" i="43"/>
  <c r="N1301" i="43"/>
  <c r="K1302" i="43"/>
  <c r="H1303" i="43"/>
  <c r="B1305" i="43"/>
  <c r="N1305" i="43"/>
  <c r="K1306" i="43"/>
  <c r="H1307" i="43"/>
  <c r="B1309" i="43"/>
  <c r="N1309" i="43"/>
  <c r="K1310" i="43"/>
  <c r="H1311" i="43"/>
  <c r="B1313" i="43"/>
  <c r="N1313" i="43"/>
  <c r="K1314" i="43"/>
  <c r="H1315" i="43"/>
  <c r="B1317" i="43"/>
  <c r="N1317" i="43"/>
  <c r="K1318" i="43"/>
  <c r="H1319" i="43"/>
  <c r="B1321" i="43"/>
  <c r="N1321" i="43"/>
  <c r="K1322" i="43"/>
  <c r="H1323" i="43"/>
  <c r="B1325" i="43"/>
  <c r="N1325" i="43"/>
  <c r="K1326" i="43"/>
  <c r="H1327" i="43"/>
  <c r="B1329" i="43"/>
  <c r="N1329" i="43"/>
  <c r="K1330" i="43"/>
  <c r="H1331" i="43"/>
  <c r="B1333" i="43"/>
  <c r="N1333" i="43"/>
  <c r="K1334" i="43"/>
  <c r="H1335" i="43"/>
  <c r="B1337" i="43"/>
  <c r="N1337" i="43"/>
  <c r="K1338" i="43"/>
  <c r="H1339" i="43"/>
  <c r="B1341" i="43"/>
  <c r="N1341" i="43"/>
  <c r="K1342" i="43"/>
  <c r="H1343" i="43"/>
  <c r="B1345" i="43"/>
  <c r="N1345" i="43"/>
  <c r="K1346" i="43"/>
  <c r="H1347" i="43"/>
  <c r="B1349" i="43"/>
  <c r="N1349" i="43"/>
  <c r="K1350" i="43"/>
  <c r="H1351" i="43"/>
  <c r="B1353" i="43"/>
  <c r="N1353" i="43"/>
  <c r="K1354" i="43"/>
  <c r="H1355" i="43"/>
  <c r="B1357" i="43"/>
  <c r="N1357" i="43"/>
  <c r="K1358" i="43"/>
  <c r="H1359" i="43"/>
  <c r="B1361" i="43"/>
  <c r="N1361" i="43"/>
  <c r="K1362" i="43"/>
  <c r="H1363" i="43"/>
  <c r="B1365" i="43"/>
  <c r="N1365" i="43"/>
  <c r="K1366" i="43"/>
  <c r="H1367" i="43"/>
  <c r="B1369" i="43"/>
  <c r="N1369" i="43"/>
  <c r="K1370" i="43"/>
  <c r="H1371" i="43"/>
  <c r="B1373" i="43"/>
  <c r="N1373" i="43"/>
  <c r="K1374" i="43"/>
  <c r="H1375" i="43"/>
  <c r="B1377" i="43"/>
  <c r="N1377" i="43"/>
  <c r="K1378" i="43"/>
  <c r="H1379" i="43"/>
  <c r="B1381" i="43"/>
  <c r="N1381" i="43"/>
  <c r="K1382" i="43"/>
  <c r="H1383" i="43"/>
  <c r="B1385" i="43"/>
  <c r="N1385" i="43"/>
  <c r="K1386" i="43"/>
  <c r="H1387" i="43"/>
  <c r="B1389" i="43"/>
  <c r="N1389" i="43"/>
  <c r="K1390" i="43"/>
  <c r="H1391" i="43"/>
  <c r="B1393" i="43"/>
  <c r="N1393" i="43"/>
  <c r="K1394" i="43"/>
  <c r="H1395" i="43"/>
  <c r="B1397" i="43"/>
  <c r="N1397" i="43"/>
  <c r="K1398" i="43"/>
  <c r="H1399" i="43"/>
  <c r="B1401" i="43"/>
  <c r="N1401" i="43"/>
  <c r="K1402" i="43"/>
  <c r="H1403" i="43"/>
  <c r="B1405" i="43"/>
  <c r="N1405" i="43"/>
  <c r="K1406" i="43"/>
  <c r="H1407" i="43"/>
  <c r="B1409" i="43"/>
  <c r="N1409" i="43"/>
  <c r="K1410" i="43"/>
  <c r="H1411" i="43"/>
  <c r="B1413" i="43"/>
  <c r="N1413" i="43"/>
  <c r="K1414" i="43"/>
  <c r="H1415" i="43"/>
  <c r="K1249" i="43"/>
  <c r="H1266" i="43"/>
  <c r="H1270" i="43"/>
  <c r="N1272" i="43"/>
  <c r="I1274" i="43"/>
  <c r="C1276" i="43"/>
  <c r="L1277" i="43"/>
  <c r="D1279" i="43"/>
  <c r="K1280" i="43"/>
  <c r="O1281" i="43"/>
  <c r="L1284" i="43"/>
  <c r="D1286" i="43"/>
  <c r="D1288" i="43"/>
  <c r="B1289" i="43"/>
  <c r="O1289" i="43"/>
  <c r="L1290" i="43"/>
  <c r="I1291" i="43"/>
  <c r="C1293" i="43"/>
  <c r="O1293" i="43"/>
  <c r="L1294" i="43"/>
  <c r="I1295" i="43"/>
  <c r="C1297" i="43"/>
  <c r="O1297" i="43"/>
  <c r="L1298" i="43"/>
  <c r="I1299" i="43"/>
  <c r="C1301" i="43"/>
  <c r="O1301" i="43"/>
  <c r="L1302" i="43"/>
  <c r="I1303" i="43"/>
  <c r="C1305" i="43"/>
  <c r="O1305" i="43"/>
  <c r="L1306" i="43"/>
  <c r="I1307" i="43"/>
  <c r="C1309" i="43"/>
  <c r="O1309" i="43"/>
  <c r="L1310" i="43"/>
  <c r="I1311" i="43"/>
  <c r="C1313" i="43"/>
  <c r="O1313" i="43"/>
  <c r="L1314" i="43"/>
  <c r="I1315" i="43"/>
  <c r="C1317" i="43"/>
  <c r="O1317" i="43"/>
  <c r="L1318" i="43"/>
  <c r="I1319" i="43"/>
  <c r="C1321" i="43"/>
  <c r="O1321" i="43"/>
  <c r="L1322" i="43"/>
  <c r="I1323" i="43"/>
  <c r="C1325" i="43"/>
  <c r="O1325" i="43"/>
  <c r="L1326" i="43"/>
  <c r="I1327" i="43"/>
  <c r="C1329" i="43"/>
  <c r="O1329" i="43"/>
  <c r="L1330" i="43"/>
  <c r="I1331" i="43"/>
  <c r="C1333" i="43"/>
  <c r="O1333" i="43"/>
  <c r="L1334" i="43"/>
  <c r="I1335" i="43"/>
  <c r="C1337" i="43"/>
  <c r="O1337" i="43"/>
  <c r="L1338" i="43"/>
  <c r="I1339" i="43"/>
  <c r="C1341" i="43"/>
  <c r="O1341" i="43"/>
  <c r="L1342" i="43"/>
  <c r="I1343" i="43"/>
  <c r="C1345" i="43"/>
  <c r="O1345" i="43"/>
  <c r="L1346" i="43"/>
  <c r="I1347" i="43"/>
  <c r="C1349" i="43"/>
  <c r="O1349" i="43"/>
  <c r="L1350" i="43"/>
  <c r="I1351" i="43"/>
  <c r="C1353" i="43"/>
  <c r="O1353" i="43"/>
  <c r="L1354" i="43"/>
  <c r="I1355" i="43"/>
  <c r="C1357" i="43"/>
  <c r="O1357" i="43"/>
  <c r="L1358" i="43"/>
  <c r="I1359" i="43"/>
  <c r="C1361" i="43"/>
  <c r="O1361" i="43"/>
  <c r="L1362" i="43"/>
  <c r="I1363" i="43"/>
  <c r="C1365" i="43"/>
  <c r="O1365" i="43"/>
  <c r="L1366" i="43"/>
  <c r="I1367" i="43"/>
  <c r="C1369" i="43"/>
  <c r="O1369" i="43"/>
  <c r="L1370" i="43"/>
  <c r="I1371" i="43"/>
  <c r="C1373" i="43"/>
  <c r="O1373" i="43"/>
  <c r="L1374" i="43"/>
  <c r="I1375" i="43"/>
  <c r="C1377" i="43"/>
  <c r="O1377" i="43"/>
  <c r="L1378" i="43"/>
  <c r="I1379" i="43"/>
  <c r="C1381" i="43"/>
  <c r="O1381" i="43"/>
  <c r="L1382" i="43"/>
  <c r="I1383" i="43"/>
  <c r="C1385" i="43"/>
  <c r="O1385" i="43"/>
  <c r="L1386" i="43"/>
  <c r="I1387" i="43"/>
  <c r="C1389" i="43"/>
  <c r="O1389" i="43"/>
  <c r="L1390" i="43"/>
  <c r="I1391" i="43"/>
  <c r="C1393" i="43"/>
  <c r="O1393" i="43"/>
  <c r="L1394" i="43"/>
  <c r="I1395" i="43"/>
  <c r="C1397" i="43"/>
  <c r="O1397" i="43"/>
  <c r="L1398" i="43"/>
  <c r="I1399" i="43"/>
  <c r="C1401" i="43"/>
  <c r="O1401" i="43"/>
  <c r="L1402" i="43"/>
  <c r="I1403" i="43"/>
  <c r="C1405" i="43"/>
  <c r="O1405" i="43"/>
  <c r="L1406" i="43"/>
  <c r="I1407" i="43"/>
  <c r="C1409" i="43"/>
  <c r="O1409" i="43"/>
  <c r="L1410" i="43"/>
  <c r="H1250" i="43"/>
  <c r="B1260" i="43"/>
  <c r="D1267" i="43"/>
  <c r="L1270" i="43"/>
  <c r="O1272" i="43"/>
  <c r="L1274" i="43"/>
  <c r="O1277" i="43"/>
  <c r="L1280" i="43"/>
  <c r="D1282" i="43"/>
  <c r="M1284" i="43"/>
  <c r="G1287" i="43"/>
  <c r="C1289" i="43"/>
  <c r="A1290" i="43"/>
  <c r="M1290" i="43"/>
  <c r="J1291" i="43"/>
  <c r="G1292" i="43"/>
  <c r="D1293" i="43"/>
  <c r="A1294" i="43"/>
  <c r="M1294" i="43"/>
  <c r="J1295" i="43"/>
  <c r="G1296" i="43"/>
  <c r="D1297" i="43"/>
  <c r="A1298" i="43"/>
  <c r="M1298" i="43"/>
  <c r="J1299" i="43"/>
  <c r="G1300" i="43"/>
  <c r="D1301" i="43"/>
  <c r="A1302" i="43"/>
  <c r="M1302" i="43"/>
  <c r="J1303" i="43"/>
  <c r="G1304" i="43"/>
  <c r="D1305" i="43"/>
  <c r="A1306" i="43"/>
  <c r="M1306" i="43"/>
  <c r="J1307" i="43"/>
  <c r="G1308" i="43"/>
  <c r="D1309" i="43"/>
  <c r="A1310" i="43"/>
  <c r="M1310" i="43"/>
  <c r="J1311" i="43"/>
  <c r="G1312" i="43"/>
  <c r="D1313" i="43"/>
  <c r="A1314" i="43"/>
  <c r="M1314" i="43"/>
  <c r="J1315" i="43"/>
  <c r="G1316" i="43"/>
  <c r="D1317" i="43"/>
  <c r="A1318" i="43"/>
  <c r="M1318" i="43"/>
  <c r="J1319" i="43"/>
  <c r="G1320" i="43"/>
  <c r="D1321" i="43"/>
  <c r="A1322" i="43"/>
  <c r="M1322" i="43"/>
  <c r="J1323" i="43"/>
  <c r="G1324" i="43"/>
  <c r="D1325" i="43"/>
  <c r="A1326" i="43"/>
  <c r="M1326" i="43"/>
  <c r="J1327" i="43"/>
  <c r="G1328" i="43"/>
  <c r="D1329" i="43"/>
  <c r="A1330" i="43"/>
  <c r="M1330" i="43"/>
  <c r="J1331" i="43"/>
  <c r="G1332" i="43"/>
  <c r="D1333" i="43"/>
  <c r="A1334" i="43"/>
  <c r="M1334" i="43"/>
  <c r="J1335" i="43"/>
  <c r="G1336" i="43"/>
  <c r="D1337" i="43"/>
  <c r="A1338" i="43"/>
  <c r="M1338" i="43"/>
  <c r="J1339" i="43"/>
  <c r="G1340" i="43"/>
  <c r="D1341" i="43"/>
  <c r="A1342" i="43"/>
  <c r="M1342" i="43"/>
  <c r="J1343" i="43"/>
  <c r="G1344" i="43"/>
  <c r="D1345" i="43"/>
  <c r="A1346" i="43"/>
  <c r="M1346" i="43"/>
  <c r="J1347" i="43"/>
  <c r="G1348" i="43"/>
  <c r="D1349" i="43"/>
  <c r="A1350" i="43"/>
  <c r="M1350" i="43"/>
  <c r="J1351" i="43"/>
  <c r="G1352" i="43"/>
  <c r="D1353" i="43"/>
  <c r="A1354" i="43"/>
  <c r="M1354" i="43"/>
  <c r="J1355" i="43"/>
  <c r="G1356" i="43"/>
  <c r="D1357" i="43"/>
  <c r="A1358" i="43"/>
  <c r="M1358" i="43"/>
  <c r="J1359" i="43"/>
  <c r="G1360" i="43"/>
  <c r="D1361" i="43"/>
  <c r="A1362" i="43"/>
  <c r="M1362" i="43"/>
  <c r="J1363" i="43"/>
  <c r="G1364" i="43"/>
  <c r="D1365" i="43"/>
  <c r="A1366" i="43"/>
  <c r="M1366" i="43"/>
  <c r="J1367" i="43"/>
  <c r="G1368" i="43"/>
  <c r="D1369" i="43"/>
  <c r="A1370" i="43"/>
  <c r="M1370" i="43"/>
  <c r="J1371" i="43"/>
  <c r="G1372" i="43"/>
  <c r="D1373" i="43"/>
  <c r="A1374" i="43"/>
  <c r="M1374" i="43"/>
  <c r="J1375" i="43"/>
  <c r="G1376" i="43"/>
  <c r="D1377" i="43"/>
  <c r="A1378" i="43"/>
  <c r="M1378" i="43"/>
  <c r="J1379" i="43"/>
  <c r="G1380" i="43"/>
  <c r="D1381" i="43"/>
  <c r="A1382" i="43"/>
  <c r="M1382" i="43"/>
  <c r="J1383" i="43"/>
  <c r="G1384" i="43"/>
  <c r="D1385" i="43"/>
  <c r="A1386" i="43"/>
  <c r="M1386" i="43"/>
  <c r="J1387" i="43"/>
  <c r="G1388" i="43"/>
  <c r="D1389" i="43"/>
  <c r="A1390" i="43"/>
  <c r="M1390" i="43"/>
  <c r="J1391" i="43"/>
  <c r="G1392" i="43"/>
  <c r="D1393" i="43"/>
  <c r="A1394" i="43"/>
  <c r="M1394" i="43"/>
  <c r="J1395" i="43"/>
  <c r="G1396" i="43"/>
  <c r="D1397" i="43"/>
  <c r="A1398" i="43"/>
  <c r="M1398" i="43"/>
  <c r="J1399" i="43"/>
  <c r="G1400" i="43"/>
  <c r="D1401" i="43"/>
  <c r="A1402" i="43"/>
  <c r="M1402" i="43"/>
  <c r="J1403" i="43"/>
  <c r="G1404" i="43"/>
  <c r="D1405" i="43"/>
  <c r="A1406" i="43"/>
  <c r="N1260" i="43"/>
  <c r="C1271" i="43"/>
  <c r="C1273" i="43"/>
  <c r="B1275" i="43"/>
  <c r="K1276" i="43"/>
  <c r="D1278" i="43"/>
  <c r="M1280" i="43"/>
  <c r="I1283" i="43"/>
  <c r="N1284" i="43"/>
  <c r="H1287" i="43"/>
  <c r="D1289" i="43"/>
  <c r="B1290" i="43"/>
  <c r="N1290" i="43"/>
  <c r="K1291" i="43"/>
  <c r="H1292" i="43"/>
  <c r="B1294" i="43"/>
  <c r="N1294" i="43"/>
  <c r="K1295" i="43"/>
  <c r="H1296" i="43"/>
  <c r="B1298" i="43"/>
  <c r="N1298" i="43"/>
  <c r="K1299" i="43"/>
  <c r="H1300" i="43"/>
  <c r="B1302" i="43"/>
  <c r="N1302" i="43"/>
  <c r="K1303" i="43"/>
  <c r="H1304" i="43"/>
  <c r="B1306" i="43"/>
  <c r="N1306" i="43"/>
  <c r="K1307" i="43"/>
  <c r="H1308" i="43"/>
  <c r="B1310" i="43"/>
  <c r="N1310" i="43"/>
  <c r="K1311" i="43"/>
  <c r="H1312" i="43"/>
  <c r="B1314" i="43"/>
  <c r="N1314" i="43"/>
  <c r="K1315" i="43"/>
  <c r="H1316" i="43"/>
  <c r="B1318" i="43"/>
  <c r="N1318" i="43"/>
  <c r="K1319" i="43"/>
  <c r="H1320" i="43"/>
  <c r="B1322" i="43"/>
  <c r="N1322" i="43"/>
  <c r="K1323" i="43"/>
  <c r="H1324" i="43"/>
  <c r="B1326" i="43"/>
  <c r="N1326" i="43"/>
  <c r="K1327" i="43"/>
  <c r="H1328" i="43"/>
  <c r="B1330" i="43"/>
  <c r="N1330" i="43"/>
  <c r="K1331" i="43"/>
  <c r="H1332" i="43"/>
  <c r="B1334" i="43"/>
  <c r="N1334" i="43"/>
  <c r="K1335" i="43"/>
  <c r="H1336" i="43"/>
  <c r="B1338" i="43"/>
  <c r="N1338" i="43"/>
  <c r="K1339" i="43"/>
  <c r="H1340" i="43"/>
  <c r="B1342" i="43"/>
  <c r="N1342" i="43"/>
  <c r="K1343" i="43"/>
  <c r="H1344" i="43"/>
  <c r="B1346" i="43"/>
  <c r="N1346" i="43"/>
  <c r="K1347" i="43"/>
  <c r="H1348" i="43"/>
  <c r="B1350" i="43"/>
  <c r="N1350" i="43"/>
  <c r="K1351" i="43"/>
  <c r="H1352" i="43"/>
  <c r="B1354" i="43"/>
  <c r="N1354" i="43"/>
  <c r="K1355" i="43"/>
  <c r="H1356" i="43"/>
  <c r="B1358" i="43"/>
  <c r="N1358" i="43"/>
  <c r="K1359" i="43"/>
  <c r="H1360" i="43"/>
  <c r="B1362" i="43"/>
  <c r="N1362" i="43"/>
  <c r="K1363" i="43"/>
  <c r="H1364" i="43"/>
  <c r="B1366" i="43"/>
  <c r="N1366" i="43"/>
  <c r="K1367" i="43"/>
  <c r="H1368" i="43"/>
  <c r="B1370" i="43"/>
  <c r="N1370" i="43"/>
  <c r="K1371" i="43"/>
  <c r="H1372" i="43"/>
  <c r="B1374" i="43"/>
  <c r="N1374" i="43"/>
  <c r="K1375" i="43"/>
  <c r="H1376" i="43"/>
  <c r="B1378" i="43"/>
  <c r="N1378" i="43"/>
  <c r="K1379" i="43"/>
  <c r="H1380" i="43"/>
  <c r="B1382" i="43"/>
  <c r="N1382" i="43"/>
  <c r="K1383" i="43"/>
  <c r="H1384" i="43"/>
  <c r="B1252" i="43"/>
  <c r="K1261" i="43"/>
  <c r="A1268" i="43"/>
  <c r="D1271" i="43"/>
  <c r="I1273" i="43"/>
  <c r="C1275" i="43"/>
  <c r="L1276" i="43"/>
  <c r="I1279" i="43"/>
  <c r="N1280" i="43"/>
  <c r="M1283" i="43"/>
  <c r="O1284" i="43"/>
  <c r="G1286" i="43"/>
  <c r="I1287" i="43"/>
  <c r="G1288" i="43"/>
  <c r="C1290" i="43"/>
  <c r="O1290" i="43"/>
  <c r="L1291" i="43"/>
  <c r="I1292" i="43"/>
  <c r="C1294" i="43"/>
  <c r="O1294" i="43"/>
  <c r="L1295" i="43"/>
  <c r="I1296" i="43"/>
  <c r="C1298" i="43"/>
  <c r="O1298" i="43"/>
  <c r="L1299" i="43"/>
  <c r="I1300" i="43"/>
  <c r="C1302" i="43"/>
  <c r="O1302" i="43"/>
  <c r="L1303" i="43"/>
  <c r="I1304" i="43"/>
  <c r="C1306" i="43"/>
  <c r="O1306" i="43"/>
  <c r="L1307" i="43"/>
  <c r="I1308" i="43"/>
  <c r="C1310" i="43"/>
  <c r="O1310" i="43"/>
  <c r="L1311" i="43"/>
  <c r="I1312" i="43"/>
  <c r="C1314" i="43"/>
  <c r="O1314" i="43"/>
  <c r="L1315" i="43"/>
  <c r="I1316" i="43"/>
  <c r="C1318" i="43"/>
  <c r="O1318" i="43"/>
  <c r="L1319" i="43"/>
  <c r="I1320" i="43"/>
  <c r="C1322" i="43"/>
  <c r="O1322" i="43"/>
  <c r="L1323" i="43"/>
  <c r="I1324" i="43"/>
  <c r="C1326" i="43"/>
  <c r="O1326" i="43"/>
  <c r="L1327" i="43"/>
  <c r="I1328" i="43"/>
  <c r="C1330" i="43"/>
  <c r="O1330" i="43"/>
  <c r="L1331" i="43"/>
  <c r="I1332" i="43"/>
  <c r="C1334" i="43"/>
  <c r="O1334" i="43"/>
  <c r="L1335" i="43"/>
  <c r="I1336" i="43"/>
  <c r="C1338" i="43"/>
  <c r="O1338" i="43"/>
  <c r="L1339" i="43"/>
  <c r="I1340" i="43"/>
  <c r="C1342" i="43"/>
  <c r="O1342" i="43"/>
  <c r="L1343" i="43"/>
  <c r="I1344" i="43"/>
  <c r="C1346" i="43"/>
  <c r="O1346" i="43"/>
  <c r="L1347" i="43"/>
  <c r="I1348" i="43"/>
  <c r="C1350" i="43"/>
  <c r="O1350" i="43"/>
  <c r="L1351" i="43"/>
  <c r="I1352" i="43"/>
  <c r="C1354" i="43"/>
  <c r="O1354" i="43"/>
  <c r="L1355" i="43"/>
  <c r="I1356" i="43"/>
  <c r="C1358" i="43"/>
  <c r="O1358" i="43"/>
  <c r="L1359" i="43"/>
  <c r="I1360" i="43"/>
  <c r="C1362" i="43"/>
  <c r="O1362" i="43"/>
  <c r="L1363" i="43"/>
  <c r="I1364" i="43"/>
  <c r="C1366" i="43"/>
  <c r="O1366" i="43"/>
  <c r="L1367" i="43"/>
  <c r="I1368" i="43"/>
  <c r="C1370" i="43"/>
  <c r="O1370" i="43"/>
  <c r="L1371" i="43"/>
  <c r="I1372" i="43"/>
  <c r="C1374" i="43"/>
  <c r="O1374" i="43"/>
  <c r="L1375" i="43"/>
  <c r="I1376" i="43"/>
  <c r="C1378" i="43"/>
  <c r="O1378" i="43"/>
  <c r="L1379" i="43"/>
  <c r="I1380" i="43"/>
  <c r="C1382" i="43"/>
  <c r="O1382" i="43"/>
  <c r="L1383" i="43"/>
  <c r="I1384" i="43"/>
  <c r="C1386" i="43"/>
  <c r="O1386" i="43"/>
  <c r="L1387" i="43"/>
  <c r="I1388" i="43"/>
  <c r="C1390" i="43"/>
  <c r="O1390" i="43"/>
  <c r="L1391" i="43"/>
  <c r="I1392" i="43"/>
  <c r="C1394" i="43"/>
  <c r="O1394" i="43"/>
  <c r="L1395" i="43"/>
  <c r="I1396" i="43"/>
  <c r="C1398" i="43"/>
  <c r="O1398" i="43"/>
  <c r="L1399" i="43"/>
  <c r="I1400" i="43"/>
  <c r="C1402" i="43"/>
  <c r="O1402" i="43"/>
  <c r="L1403" i="43"/>
  <c r="I1404" i="43"/>
  <c r="C1406" i="43"/>
  <c r="O1406" i="43"/>
  <c r="L1407" i="43"/>
  <c r="I1408" i="43"/>
  <c r="C1410" i="43"/>
  <c r="O1410" i="43"/>
  <c r="L1411" i="43"/>
  <c r="I1412" i="43"/>
  <c r="C1414" i="43"/>
  <c r="B1394" i="43"/>
  <c r="K1403" i="43"/>
  <c r="A1410" i="43"/>
  <c r="C1413" i="43"/>
  <c r="C1415" i="43"/>
  <c r="B1417" i="43"/>
  <c r="K1418" i="43"/>
  <c r="D1420" i="43"/>
  <c r="M1422" i="43"/>
  <c r="I1425" i="43"/>
  <c r="N1426" i="43"/>
  <c r="B1429" i="43"/>
  <c r="N1429" i="43"/>
  <c r="K1430" i="43"/>
  <c r="H1431" i="43"/>
  <c r="B1433" i="43"/>
  <c r="N1433" i="43"/>
  <c r="K1434" i="43"/>
  <c r="H1435" i="43"/>
  <c r="B1437" i="43"/>
  <c r="N1437" i="43"/>
  <c r="K1438" i="43"/>
  <c r="H1439" i="43"/>
  <c r="B1441" i="43"/>
  <c r="N1441" i="43"/>
  <c r="K1442" i="43"/>
  <c r="H1443" i="43"/>
  <c r="B1445" i="43"/>
  <c r="N1445" i="43"/>
  <c r="K1446" i="43"/>
  <c r="H1447" i="43"/>
  <c r="B1449" i="43"/>
  <c r="N1449" i="43"/>
  <c r="K1450" i="43"/>
  <c r="H1451" i="43"/>
  <c r="B1453" i="43"/>
  <c r="N1453" i="43"/>
  <c r="K1454" i="43"/>
  <c r="H1455" i="43"/>
  <c r="B1457" i="43"/>
  <c r="N1457" i="43"/>
  <c r="K1458" i="43"/>
  <c r="H1459" i="43"/>
  <c r="B1461" i="43"/>
  <c r="N1461" i="43"/>
  <c r="K1462" i="43"/>
  <c r="H1463" i="43"/>
  <c r="B1465" i="43"/>
  <c r="N1465" i="43"/>
  <c r="K1466" i="43"/>
  <c r="H1467" i="43"/>
  <c r="B1469" i="43"/>
  <c r="N1469" i="43"/>
  <c r="K1470" i="43"/>
  <c r="H1471" i="43"/>
  <c r="B1473" i="43"/>
  <c r="N1473" i="43"/>
  <c r="K1474" i="43"/>
  <c r="H1475" i="43"/>
  <c r="B1477" i="43"/>
  <c r="N1477" i="43"/>
  <c r="K1478" i="43"/>
  <c r="H1479" i="43"/>
  <c r="B1481" i="43"/>
  <c r="N1481" i="43"/>
  <c r="K1482" i="43"/>
  <c r="H1483" i="43"/>
  <c r="B1485" i="43"/>
  <c r="N1485" i="43"/>
  <c r="K1486" i="43"/>
  <c r="H1487" i="43"/>
  <c r="B1489" i="43"/>
  <c r="N1489" i="43"/>
  <c r="K1490" i="43"/>
  <c r="H1491" i="43"/>
  <c r="B1493" i="43"/>
  <c r="N1493" i="43"/>
  <c r="K1494" i="43"/>
  <c r="H1495" i="43"/>
  <c r="B1497" i="43"/>
  <c r="N1497" i="43"/>
  <c r="K1498" i="43"/>
  <c r="H1499" i="43"/>
  <c r="B1501" i="43"/>
  <c r="N1501" i="43"/>
  <c r="K1502" i="43"/>
  <c r="H1503" i="43"/>
  <c r="B1505" i="43"/>
  <c r="N1505" i="43"/>
  <c r="K1506" i="43"/>
  <c r="H1507" i="43"/>
  <c r="B1509" i="43"/>
  <c r="N1509" i="43"/>
  <c r="K1510" i="43"/>
  <c r="H1511" i="43"/>
  <c r="B1513" i="43"/>
  <c r="N1513" i="43"/>
  <c r="K1514" i="43"/>
  <c r="H1515" i="43"/>
  <c r="B1517" i="43"/>
  <c r="N1517" i="43"/>
  <c r="K1518" i="43"/>
  <c r="H1519" i="43"/>
  <c r="B1521" i="43"/>
  <c r="N1521" i="43"/>
  <c r="K1522" i="43"/>
  <c r="H1523" i="43"/>
  <c r="B1525" i="43"/>
  <c r="N1525" i="43"/>
  <c r="K1526" i="43"/>
  <c r="H1527" i="43"/>
  <c r="B1529" i="43"/>
  <c r="N1529" i="43"/>
  <c r="K1530" i="43"/>
  <c r="H1531" i="43"/>
  <c r="B1533" i="43"/>
  <c r="N1533" i="43"/>
  <c r="K1534" i="43"/>
  <c r="N1394" i="43"/>
  <c r="H1404" i="43"/>
  <c r="B1410" i="43"/>
  <c r="D1413" i="43"/>
  <c r="I1415" i="43"/>
  <c r="C1417" i="43"/>
  <c r="L1418" i="43"/>
  <c r="I1421" i="43"/>
  <c r="N1422" i="43"/>
  <c r="M1425" i="43"/>
  <c r="O1426" i="43"/>
  <c r="C1429" i="43"/>
  <c r="O1429" i="43"/>
  <c r="L1430" i="43"/>
  <c r="I1431" i="43"/>
  <c r="C1433" i="43"/>
  <c r="O1433" i="43"/>
  <c r="L1434" i="43"/>
  <c r="I1435" i="43"/>
  <c r="C1437" i="43"/>
  <c r="O1437" i="43"/>
  <c r="L1438" i="43"/>
  <c r="I1439" i="43"/>
  <c r="C1441" i="43"/>
  <c r="O1441" i="43"/>
  <c r="L1442" i="43"/>
  <c r="I1443" i="43"/>
  <c r="C1445" i="43"/>
  <c r="O1445" i="43"/>
  <c r="L1446" i="43"/>
  <c r="I1447" i="43"/>
  <c r="C1449" i="43"/>
  <c r="O1449" i="43"/>
  <c r="L1450" i="43"/>
  <c r="I1451" i="43"/>
  <c r="C1453" i="43"/>
  <c r="O1453" i="43"/>
  <c r="L1454" i="43"/>
  <c r="I1455" i="43"/>
  <c r="C1457" i="43"/>
  <c r="O1457" i="43"/>
  <c r="L1458" i="43"/>
  <c r="I1459" i="43"/>
  <c r="C1461" i="43"/>
  <c r="O1461" i="43"/>
  <c r="L1462" i="43"/>
  <c r="I1463" i="43"/>
  <c r="C1465" i="43"/>
  <c r="O1465" i="43"/>
  <c r="L1466" i="43"/>
  <c r="I1467" i="43"/>
  <c r="C1469" i="43"/>
  <c r="O1469" i="43"/>
  <c r="L1470" i="43"/>
  <c r="I1471" i="43"/>
  <c r="C1473" i="43"/>
  <c r="O1473" i="43"/>
  <c r="L1474" i="43"/>
  <c r="I1475" i="43"/>
  <c r="C1477" i="43"/>
  <c r="O1477" i="43"/>
  <c r="L1478" i="43"/>
  <c r="I1479" i="43"/>
  <c r="C1481" i="43"/>
  <c r="O1481" i="43"/>
  <c r="L1482" i="43"/>
  <c r="I1483" i="43"/>
  <c r="C1485" i="43"/>
  <c r="O1485" i="43"/>
  <c r="L1486" i="43"/>
  <c r="I1487" i="43"/>
  <c r="C1489" i="43"/>
  <c r="O1489" i="43"/>
  <c r="L1490" i="43"/>
  <c r="I1491" i="43"/>
  <c r="C1493" i="43"/>
  <c r="O1493" i="43"/>
  <c r="L1494" i="43"/>
  <c r="I1495" i="43"/>
  <c r="C1497" i="43"/>
  <c r="O1497" i="43"/>
  <c r="L1498" i="43"/>
  <c r="I1499" i="43"/>
  <c r="C1501" i="43"/>
  <c r="O1501" i="43"/>
  <c r="L1502" i="43"/>
  <c r="I1503" i="43"/>
  <c r="C1505" i="43"/>
  <c r="O1505" i="43"/>
  <c r="L1506" i="43"/>
  <c r="I1507" i="43"/>
  <c r="C1509" i="43"/>
  <c r="O1509" i="43"/>
  <c r="L1510" i="43"/>
  <c r="I1511" i="43"/>
  <c r="C1513" i="43"/>
  <c r="O1513" i="43"/>
  <c r="L1514" i="43"/>
  <c r="I1515" i="43"/>
  <c r="C1517" i="43"/>
  <c r="O1517" i="43"/>
  <c r="L1518" i="43"/>
  <c r="I1519" i="43"/>
  <c r="C1521" i="43"/>
  <c r="O1521" i="43"/>
  <c r="L1522" i="43"/>
  <c r="I1523" i="43"/>
  <c r="C1525" i="43"/>
  <c r="O1525" i="43"/>
  <c r="L1526" i="43"/>
  <c r="I1527" i="43"/>
  <c r="C1529" i="43"/>
  <c r="O1529" i="43"/>
  <c r="L1530" i="43"/>
  <c r="I1531" i="43"/>
  <c r="C1533" i="43"/>
  <c r="O1533" i="43"/>
  <c r="L1534" i="43"/>
  <c r="I1535" i="43"/>
  <c r="C1537" i="43"/>
  <c r="O1537" i="43"/>
  <c r="L1538" i="43"/>
  <c r="I1539" i="43"/>
  <c r="C1541" i="43"/>
  <c r="O1541" i="43"/>
  <c r="L1542" i="43"/>
  <c r="I1543" i="43"/>
  <c r="C1545" i="43"/>
  <c r="O1545" i="43"/>
  <c r="L1546" i="43"/>
  <c r="I1547" i="43"/>
  <c r="C1549" i="43"/>
  <c r="O1549" i="43"/>
  <c r="L1550" i="43"/>
  <c r="I1551" i="43"/>
  <c r="C1553" i="43"/>
  <c r="O1553" i="43"/>
  <c r="L1554" i="43"/>
  <c r="I1555" i="43"/>
  <c r="C1557" i="43"/>
  <c r="O1557" i="43"/>
  <c r="B1386" i="43"/>
  <c r="K1395" i="43"/>
  <c r="M1410" i="43"/>
  <c r="J1415" i="43"/>
  <c r="D1417" i="43"/>
  <c r="M1418" i="43"/>
  <c r="M1421" i="43"/>
  <c r="O1422" i="43"/>
  <c r="G1424" i="43"/>
  <c r="N1425" i="43"/>
  <c r="C1427" i="43"/>
  <c r="G1428" i="43"/>
  <c r="D1429" i="43"/>
  <c r="A1430" i="43"/>
  <c r="M1430" i="43"/>
  <c r="J1431" i="43"/>
  <c r="G1432" i="43"/>
  <c r="D1433" i="43"/>
  <c r="A1434" i="43"/>
  <c r="M1434" i="43"/>
  <c r="J1435" i="43"/>
  <c r="G1436" i="43"/>
  <c r="D1437" i="43"/>
  <c r="A1438" i="43"/>
  <c r="M1438" i="43"/>
  <c r="J1439" i="43"/>
  <c r="G1440" i="43"/>
  <c r="D1441" i="43"/>
  <c r="A1442" i="43"/>
  <c r="M1442" i="43"/>
  <c r="J1443" i="43"/>
  <c r="G1444" i="43"/>
  <c r="D1445" i="43"/>
  <c r="A1446" i="43"/>
  <c r="M1446" i="43"/>
  <c r="J1447" i="43"/>
  <c r="G1448" i="43"/>
  <c r="D1449" i="43"/>
  <c r="A1450" i="43"/>
  <c r="M1450" i="43"/>
  <c r="J1451" i="43"/>
  <c r="G1452" i="43"/>
  <c r="D1453" i="43"/>
  <c r="A1454" i="43"/>
  <c r="M1454" i="43"/>
  <c r="J1455" i="43"/>
  <c r="G1456" i="43"/>
  <c r="D1457" i="43"/>
  <c r="A1458" i="43"/>
  <c r="M1458" i="43"/>
  <c r="J1459" i="43"/>
  <c r="G1460" i="43"/>
  <c r="D1461" i="43"/>
  <c r="A1462" i="43"/>
  <c r="M1462" i="43"/>
  <c r="J1463" i="43"/>
  <c r="G1464" i="43"/>
  <c r="D1465" i="43"/>
  <c r="A1466" i="43"/>
  <c r="M1466" i="43"/>
  <c r="J1467" i="43"/>
  <c r="G1468" i="43"/>
  <c r="D1469" i="43"/>
  <c r="A1470" i="43"/>
  <c r="M1470" i="43"/>
  <c r="J1471" i="43"/>
  <c r="G1472" i="43"/>
  <c r="D1473" i="43"/>
  <c r="A1474" i="43"/>
  <c r="M1474" i="43"/>
  <c r="J1475" i="43"/>
  <c r="G1476" i="43"/>
  <c r="D1477" i="43"/>
  <c r="A1478" i="43"/>
  <c r="M1478" i="43"/>
  <c r="J1479" i="43"/>
  <c r="G1480" i="43"/>
  <c r="D1481" i="43"/>
  <c r="A1482" i="43"/>
  <c r="M1482" i="43"/>
  <c r="J1483" i="43"/>
  <c r="G1484" i="43"/>
  <c r="D1485" i="43"/>
  <c r="A1486" i="43"/>
  <c r="M1486" i="43"/>
  <c r="J1487" i="43"/>
  <c r="G1488" i="43"/>
  <c r="D1489" i="43"/>
  <c r="A1490" i="43"/>
  <c r="M1490" i="43"/>
  <c r="J1491" i="43"/>
  <c r="G1492" i="43"/>
  <c r="D1493" i="43"/>
  <c r="A1494" i="43"/>
  <c r="M1494" i="43"/>
  <c r="J1495" i="43"/>
  <c r="G1496" i="43"/>
  <c r="D1497" i="43"/>
  <c r="A1498" i="43"/>
  <c r="M1498" i="43"/>
  <c r="J1499" i="43"/>
  <c r="N1386" i="43"/>
  <c r="H1396" i="43"/>
  <c r="B1406" i="43"/>
  <c r="N1410" i="43"/>
  <c r="I1413" i="43"/>
  <c r="K1415" i="43"/>
  <c r="N1418" i="43"/>
  <c r="G1420" i="43"/>
  <c r="N1421" i="43"/>
  <c r="C1423" i="43"/>
  <c r="H1424" i="43"/>
  <c r="O1425" i="43"/>
  <c r="G1427" i="43"/>
  <c r="H1428" i="43"/>
  <c r="B1430" i="43"/>
  <c r="N1430" i="43"/>
  <c r="K1431" i="43"/>
  <c r="H1432" i="43"/>
  <c r="B1434" i="43"/>
  <c r="N1434" i="43"/>
  <c r="K1435" i="43"/>
  <c r="H1436" i="43"/>
  <c r="B1438" i="43"/>
  <c r="N1438" i="43"/>
  <c r="K1439" i="43"/>
  <c r="H1440" i="43"/>
  <c r="B1442" i="43"/>
  <c r="N1442" i="43"/>
  <c r="K1443" i="43"/>
  <c r="H1444" i="43"/>
  <c r="B1446" i="43"/>
  <c r="N1446" i="43"/>
  <c r="K1447" i="43"/>
  <c r="H1448" i="43"/>
  <c r="B1450" i="43"/>
  <c r="N1450" i="43"/>
  <c r="K1451" i="43"/>
  <c r="H1452" i="43"/>
  <c r="B1454" i="43"/>
  <c r="N1454" i="43"/>
  <c r="K1455" i="43"/>
  <c r="H1456" i="43"/>
  <c r="B1458" i="43"/>
  <c r="N1458" i="43"/>
  <c r="K1459" i="43"/>
  <c r="H1460" i="43"/>
  <c r="B1462" i="43"/>
  <c r="N1462" i="43"/>
  <c r="K1463" i="43"/>
  <c r="H1464" i="43"/>
  <c r="B1466" i="43"/>
  <c r="N1466" i="43"/>
  <c r="K1467" i="43"/>
  <c r="H1468" i="43"/>
  <c r="B1470" i="43"/>
  <c r="N1470" i="43"/>
  <c r="K1471" i="43"/>
  <c r="H1472" i="43"/>
  <c r="B1474" i="43"/>
  <c r="N1474" i="43"/>
  <c r="K1475" i="43"/>
  <c r="H1476" i="43"/>
  <c r="B1478" i="43"/>
  <c r="N1478" i="43"/>
  <c r="K1479" i="43"/>
  <c r="H1480" i="43"/>
  <c r="B1482" i="43"/>
  <c r="N1482" i="43"/>
  <c r="K1483" i="43"/>
  <c r="H1484" i="43"/>
  <c r="B1486" i="43"/>
  <c r="N1486" i="43"/>
  <c r="K1487" i="43"/>
  <c r="H1488" i="43"/>
  <c r="B1490" i="43"/>
  <c r="N1490" i="43"/>
  <c r="K1491" i="43"/>
  <c r="H1492" i="43"/>
  <c r="B1494" i="43"/>
  <c r="N1494" i="43"/>
  <c r="K1495" i="43"/>
  <c r="H1496" i="43"/>
  <c r="B1498" i="43"/>
  <c r="N1498" i="43"/>
  <c r="K1499" i="43"/>
  <c r="H1500" i="43"/>
  <c r="B1502" i="43"/>
  <c r="N1502" i="43"/>
  <c r="K1503" i="43"/>
  <c r="H1504" i="43"/>
  <c r="B1506" i="43"/>
  <c r="N1506" i="43"/>
  <c r="K1507" i="43"/>
  <c r="H1508" i="43"/>
  <c r="B1510" i="43"/>
  <c r="N1510" i="43"/>
  <c r="K1511" i="43"/>
  <c r="H1512" i="43"/>
  <c r="B1514" i="43"/>
  <c r="N1514" i="43"/>
  <c r="K1515" i="43"/>
  <c r="H1516" i="43"/>
  <c r="B1518" i="43"/>
  <c r="N1518" i="43"/>
  <c r="K1519" i="43"/>
  <c r="H1520" i="43"/>
  <c r="B1522" i="43"/>
  <c r="N1522" i="43"/>
  <c r="K1523" i="43"/>
  <c r="H1524" i="43"/>
  <c r="B1526" i="43"/>
  <c r="N1526" i="43"/>
  <c r="K1527" i="43"/>
  <c r="H1528" i="43"/>
  <c r="B1530" i="43"/>
  <c r="N1530" i="43"/>
  <c r="K1531" i="43"/>
  <c r="H1532" i="43"/>
  <c r="B1534" i="43"/>
  <c r="N1534" i="43"/>
  <c r="K1535" i="43"/>
  <c r="H1536" i="43"/>
  <c r="B1538" i="43"/>
  <c r="N1538" i="43"/>
  <c r="K1539" i="43"/>
  <c r="H1540" i="43"/>
  <c r="B1542" i="43"/>
  <c r="N1542" i="43"/>
  <c r="K1543" i="43"/>
  <c r="H1544" i="43"/>
  <c r="B1546" i="43"/>
  <c r="N1546" i="43"/>
  <c r="K1547" i="43"/>
  <c r="H1548" i="43"/>
  <c r="B1550" i="43"/>
  <c r="N1550" i="43"/>
  <c r="K1551" i="43"/>
  <c r="H1552" i="43"/>
  <c r="B1554" i="43"/>
  <c r="N1554" i="43"/>
  <c r="K1555" i="43"/>
  <c r="H1556" i="43"/>
  <c r="K1387" i="43"/>
  <c r="M1406" i="43"/>
  <c r="I1411" i="43"/>
  <c r="O1413" i="43"/>
  <c r="L1415" i="43"/>
  <c r="O1418" i="43"/>
  <c r="H1420" i="43"/>
  <c r="O1421" i="43"/>
  <c r="G1423" i="43"/>
  <c r="I1424" i="43"/>
  <c r="A1426" i="43"/>
  <c r="H1427" i="43"/>
  <c r="I1428" i="43"/>
  <c r="C1430" i="43"/>
  <c r="O1430" i="43"/>
  <c r="L1431" i="43"/>
  <c r="I1432" i="43"/>
  <c r="C1434" i="43"/>
  <c r="O1434" i="43"/>
  <c r="L1435" i="43"/>
  <c r="I1436" i="43"/>
  <c r="C1438" i="43"/>
  <c r="O1438" i="43"/>
  <c r="L1439" i="43"/>
  <c r="I1440" i="43"/>
  <c r="C1442" i="43"/>
  <c r="O1442" i="43"/>
  <c r="L1443" i="43"/>
  <c r="I1444" i="43"/>
  <c r="C1446" i="43"/>
  <c r="O1446" i="43"/>
  <c r="L1447" i="43"/>
  <c r="I1448" i="43"/>
  <c r="C1450" i="43"/>
  <c r="O1450" i="43"/>
  <c r="L1451" i="43"/>
  <c r="I1452" i="43"/>
  <c r="C1454" i="43"/>
  <c r="O1454" i="43"/>
  <c r="L1455" i="43"/>
  <c r="I1456" i="43"/>
  <c r="C1458" i="43"/>
  <c r="O1458" i="43"/>
  <c r="L1459" i="43"/>
  <c r="I1460" i="43"/>
  <c r="C1462" i="43"/>
  <c r="O1462" i="43"/>
  <c r="L1463" i="43"/>
  <c r="I1464" i="43"/>
  <c r="C1466" i="43"/>
  <c r="O1466" i="43"/>
  <c r="L1467" i="43"/>
  <c r="I1468" i="43"/>
  <c r="C1470" i="43"/>
  <c r="O1470" i="43"/>
  <c r="L1471" i="43"/>
  <c r="I1472" i="43"/>
  <c r="C1474" i="43"/>
  <c r="O1474" i="43"/>
  <c r="L1475" i="43"/>
  <c r="I1476" i="43"/>
  <c r="C1478" i="43"/>
  <c r="O1478" i="43"/>
  <c r="L1479" i="43"/>
  <c r="I1480" i="43"/>
  <c r="C1482" i="43"/>
  <c r="O1482" i="43"/>
  <c r="L1483" i="43"/>
  <c r="I1484" i="43"/>
  <c r="C1486" i="43"/>
  <c r="O1486" i="43"/>
  <c r="L1487" i="43"/>
  <c r="I1488" i="43"/>
  <c r="C1490" i="43"/>
  <c r="O1490" i="43"/>
  <c r="L1491" i="43"/>
  <c r="I1492" i="43"/>
  <c r="C1494" i="43"/>
  <c r="O1494" i="43"/>
  <c r="L1495" i="43"/>
  <c r="I1496" i="43"/>
  <c r="C1498" i="43"/>
  <c r="O1498" i="43"/>
  <c r="L1499" i="43"/>
  <c r="I1500" i="43"/>
  <c r="C1502" i="43"/>
  <c r="O1502" i="43"/>
  <c r="L1503" i="43"/>
  <c r="I1504" i="43"/>
  <c r="C1506" i="43"/>
  <c r="O1506" i="43"/>
  <c r="L1507" i="43"/>
  <c r="I1508" i="43"/>
  <c r="C1510" i="43"/>
  <c r="O1510" i="43"/>
  <c r="L1511" i="43"/>
  <c r="I1512" i="43"/>
  <c r="C1514" i="43"/>
  <c r="O1514" i="43"/>
  <c r="L1515" i="43"/>
  <c r="I1516" i="43"/>
  <c r="C1518" i="43"/>
  <c r="O1518" i="43"/>
  <c r="L1519" i="43"/>
  <c r="I1520" i="43"/>
  <c r="C1522" i="43"/>
  <c r="O1522" i="43"/>
  <c r="L1523" i="43"/>
  <c r="I1524" i="43"/>
  <c r="C1526" i="43"/>
  <c r="O1526" i="43"/>
  <c r="L1527" i="43"/>
  <c r="I1528" i="43"/>
  <c r="C1530" i="43"/>
  <c r="O1530" i="43"/>
  <c r="L1531" i="43"/>
  <c r="I1532" i="43"/>
  <c r="C1534" i="43"/>
  <c r="O1534" i="43"/>
  <c r="L1535" i="43"/>
  <c r="I1536" i="43"/>
  <c r="C1538" i="43"/>
  <c r="O1538" i="43"/>
  <c r="L1539" i="43"/>
  <c r="I1540" i="43"/>
  <c r="C1542" i="43"/>
  <c r="O1542" i="43"/>
  <c r="L1543" i="43"/>
  <c r="I1544" i="43"/>
  <c r="C1546" i="43"/>
  <c r="O1546" i="43"/>
  <c r="L1547" i="43"/>
  <c r="I1548" i="43"/>
  <c r="C1550" i="43"/>
  <c r="O1550" i="43"/>
  <c r="L1551" i="43"/>
  <c r="I1552" i="43"/>
  <c r="C1554" i="43"/>
  <c r="O1554" i="43"/>
  <c r="L1555" i="43"/>
  <c r="I1556" i="43"/>
  <c r="H1388" i="43"/>
  <c r="B1398" i="43"/>
  <c r="N1406" i="43"/>
  <c r="J1411" i="43"/>
  <c r="A1414" i="43"/>
  <c r="O1415" i="43"/>
  <c r="I1417" i="43"/>
  <c r="C1419" i="43"/>
  <c r="I1420" i="43"/>
  <c r="A1422" i="43"/>
  <c r="H1423" i="43"/>
  <c r="L1424" i="43"/>
  <c r="B1426" i="43"/>
  <c r="I1427" i="43"/>
  <c r="J1428" i="43"/>
  <c r="G1429" i="43"/>
  <c r="D1430" i="43"/>
  <c r="A1431" i="43"/>
  <c r="M1431" i="43"/>
  <c r="J1432" i="43"/>
  <c r="G1433" i="43"/>
  <c r="D1434" i="43"/>
  <c r="A1435" i="43"/>
  <c r="M1435" i="43"/>
  <c r="J1436" i="43"/>
  <c r="G1437" i="43"/>
  <c r="D1438" i="43"/>
  <c r="A1439" i="43"/>
  <c r="M1439" i="43"/>
  <c r="J1440" i="43"/>
  <c r="G1441" i="43"/>
  <c r="D1442" i="43"/>
  <c r="A1443" i="43"/>
  <c r="M1443" i="43"/>
  <c r="J1444" i="43"/>
  <c r="G1445" i="43"/>
  <c r="D1446" i="43"/>
  <c r="A1447" i="43"/>
  <c r="M1447" i="43"/>
  <c r="J1448" i="43"/>
  <c r="G1449" i="43"/>
  <c r="D1450" i="43"/>
  <c r="A1451" i="43"/>
  <c r="M1451" i="43"/>
  <c r="J1452" i="43"/>
  <c r="G1453" i="43"/>
  <c r="D1454" i="43"/>
  <c r="A1455" i="43"/>
  <c r="M1455" i="43"/>
  <c r="J1456" i="43"/>
  <c r="G1457" i="43"/>
  <c r="D1458" i="43"/>
  <c r="A1459" i="43"/>
  <c r="M1459" i="43"/>
  <c r="J1460" i="43"/>
  <c r="G1461" i="43"/>
  <c r="D1462" i="43"/>
  <c r="A1463" i="43"/>
  <c r="M1463" i="43"/>
  <c r="J1464" i="43"/>
  <c r="G1465" i="43"/>
  <c r="D1466" i="43"/>
  <c r="A1467" i="43"/>
  <c r="M1467" i="43"/>
  <c r="J1468" i="43"/>
  <c r="G1469" i="43"/>
  <c r="D1470" i="43"/>
  <c r="A1471" i="43"/>
  <c r="M1471" i="43"/>
  <c r="J1472" i="43"/>
  <c r="G1473" i="43"/>
  <c r="D1474" i="43"/>
  <c r="A1475" i="43"/>
  <c r="M1475" i="43"/>
  <c r="J1476" i="43"/>
  <c r="G1477" i="43"/>
  <c r="D1478" i="43"/>
  <c r="A1479" i="43"/>
  <c r="M1479" i="43"/>
  <c r="J1480" i="43"/>
  <c r="G1481" i="43"/>
  <c r="D1482" i="43"/>
  <c r="A1483" i="43"/>
  <c r="M1483" i="43"/>
  <c r="J1484" i="43"/>
  <c r="G1485" i="43"/>
  <c r="D1486" i="43"/>
  <c r="A1487" i="43"/>
  <c r="M1487" i="43"/>
  <c r="J1488" i="43"/>
  <c r="G1489" i="43"/>
  <c r="D1490" i="43"/>
  <c r="A1491" i="43"/>
  <c r="M1491" i="43"/>
  <c r="J1492" i="43"/>
  <c r="G1493" i="43"/>
  <c r="D1494" i="43"/>
  <c r="A1495" i="43"/>
  <c r="M1495" i="43"/>
  <c r="J1496" i="43"/>
  <c r="G1497" i="43"/>
  <c r="D1498" i="43"/>
  <c r="A1499" i="43"/>
  <c r="M1499" i="43"/>
  <c r="J1500" i="43"/>
  <c r="G1501" i="43"/>
  <c r="D1502" i="43"/>
  <c r="A1503" i="43"/>
  <c r="M1503" i="43"/>
  <c r="J1504" i="43"/>
  <c r="G1505" i="43"/>
  <c r="D1506" i="43"/>
  <c r="A1507" i="43"/>
  <c r="M1507" i="43"/>
  <c r="J1508" i="43"/>
  <c r="G1509" i="43"/>
  <c r="D1510" i="43"/>
  <c r="A1511" i="43"/>
  <c r="M1511" i="43"/>
  <c r="J1512" i="43"/>
  <c r="G1513" i="43"/>
  <c r="D1514" i="43"/>
  <c r="A1515" i="43"/>
  <c r="M1515" i="43"/>
  <c r="J1516" i="43"/>
  <c r="G1517" i="43"/>
  <c r="D1518" i="43"/>
  <c r="A1519" i="43"/>
  <c r="M1519" i="43"/>
  <c r="J1520" i="43"/>
  <c r="G1521" i="43"/>
  <c r="D1522" i="43"/>
  <c r="A1523" i="43"/>
  <c r="M1523" i="43"/>
  <c r="J1524" i="43"/>
  <c r="G1525" i="43"/>
  <c r="D1526" i="43"/>
  <c r="A1527" i="43"/>
  <c r="M1527" i="43"/>
  <c r="J1528" i="43"/>
  <c r="G1529" i="43"/>
  <c r="D1530" i="43"/>
  <c r="A1531" i="43"/>
  <c r="M1531" i="43"/>
  <c r="J1532" i="43"/>
  <c r="G1533" i="43"/>
  <c r="D1534" i="43"/>
  <c r="A1535" i="43"/>
  <c r="M1535" i="43"/>
  <c r="J1536" i="43"/>
  <c r="G1537" i="43"/>
  <c r="D1538" i="43"/>
  <c r="A1539" i="43"/>
  <c r="M1539" i="43"/>
  <c r="J1540" i="43"/>
  <c r="G1541" i="43"/>
  <c r="D1542" i="43"/>
  <c r="A1543" i="43"/>
  <c r="M1543" i="43"/>
  <c r="J1544" i="43"/>
  <c r="G1545" i="43"/>
  <c r="D1546" i="43"/>
  <c r="A1547" i="43"/>
  <c r="M1547" i="43"/>
  <c r="J1548" i="43"/>
  <c r="G1549" i="43"/>
  <c r="D1550" i="43"/>
  <c r="A1551" i="43"/>
  <c r="M1551" i="43"/>
  <c r="J1552" i="43"/>
  <c r="G1553" i="43"/>
  <c r="D1554" i="43"/>
  <c r="A1555" i="43"/>
  <c r="M1555" i="43"/>
  <c r="J1556" i="43"/>
  <c r="G1557" i="43"/>
  <c r="N1398" i="43"/>
  <c r="J1407" i="43"/>
  <c r="K1411" i="43"/>
  <c r="B1414" i="43"/>
  <c r="N1417" i="43"/>
  <c r="H1419" i="43"/>
  <c r="L1420" i="43"/>
  <c r="B1422" i="43"/>
  <c r="I1423" i="43"/>
  <c r="A1425" i="43"/>
  <c r="C1426" i="43"/>
  <c r="J1427" i="43"/>
  <c r="K1428" i="43"/>
  <c r="H1429" i="43"/>
  <c r="B1431" i="43"/>
  <c r="N1431" i="43"/>
  <c r="K1432" i="43"/>
  <c r="H1433" i="43"/>
  <c r="B1435" i="43"/>
  <c r="N1435" i="43"/>
  <c r="K1436" i="43"/>
  <c r="H1437" i="43"/>
  <c r="B1439" i="43"/>
  <c r="N1439" i="43"/>
  <c r="K1440" i="43"/>
  <c r="H1441" i="43"/>
  <c r="B1443" i="43"/>
  <c r="N1443" i="43"/>
  <c r="K1444" i="43"/>
  <c r="H1445" i="43"/>
  <c r="B1447" i="43"/>
  <c r="N1447" i="43"/>
  <c r="K1448" i="43"/>
  <c r="H1449" i="43"/>
  <c r="B1451" i="43"/>
  <c r="N1451" i="43"/>
  <c r="K1452" i="43"/>
  <c r="H1453" i="43"/>
  <c r="B1455" i="43"/>
  <c r="N1455" i="43"/>
  <c r="K1456" i="43"/>
  <c r="H1457" i="43"/>
  <c r="B1459" i="43"/>
  <c r="N1459" i="43"/>
  <c r="K1460" i="43"/>
  <c r="H1461" i="43"/>
  <c r="B1463" i="43"/>
  <c r="N1463" i="43"/>
  <c r="K1464" i="43"/>
  <c r="H1465" i="43"/>
  <c r="B1467" i="43"/>
  <c r="N1467" i="43"/>
  <c r="K1468" i="43"/>
  <c r="H1469" i="43"/>
  <c r="B1471" i="43"/>
  <c r="N1471" i="43"/>
  <c r="K1472" i="43"/>
  <c r="H1473" i="43"/>
  <c r="B1475" i="43"/>
  <c r="N1475" i="43"/>
  <c r="K1476" i="43"/>
  <c r="H1477" i="43"/>
  <c r="B1479" i="43"/>
  <c r="N1479" i="43"/>
  <c r="K1480" i="43"/>
  <c r="H1481" i="43"/>
  <c r="B1483" i="43"/>
  <c r="N1483" i="43"/>
  <c r="K1484" i="43"/>
  <c r="H1485" i="43"/>
  <c r="B1487" i="43"/>
  <c r="N1487" i="43"/>
  <c r="K1488" i="43"/>
  <c r="H1489" i="43"/>
  <c r="B1491" i="43"/>
  <c r="N1491" i="43"/>
  <c r="K1492" i="43"/>
  <c r="H1493" i="43"/>
  <c r="B1495" i="43"/>
  <c r="N1495" i="43"/>
  <c r="K1496" i="43"/>
  <c r="H1497" i="43"/>
  <c r="B1499" i="43"/>
  <c r="N1499" i="43"/>
  <c r="K1500" i="43"/>
  <c r="H1501" i="43"/>
  <c r="B1503" i="43"/>
  <c r="N1503" i="43"/>
  <c r="K1504" i="43"/>
  <c r="H1505" i="43"/>
  <c r="B1507" i="43"/>
  <c r="N1507" i="43"/>
  <c r="K1508" i="43"/>
  <c r="H1509" i="43"/>
  <c r="B1511" i="43"/>
  <c r="N1511" i="43"/>
  <c r="K1512" i="43"/>
  <c r="H1513" i="43"/>
  <c r="B1515" i="43"/>
  <c r="N1515" i="43"/>
  <c r="K1516" i="43"/>
  <c r="H1517" i="43"/>
  <c r="B1519" i="43"/>
  <c r="N1519" i="43"/>
  <c r="K1520" i="43"/>
  <c r="H1521" i="43"/>
  <c r="B1523" i="43"/>
  <c r="N1523" i="43"/>
  <c r="K1524" i="43"/>
  <c r="H1525" i="43"/>
  <c r="B1527" i="43"/>
  <c r="N1527" i="43"/>
  <c r="K1528" i="43"/>
  <c r="H1529" i="43"/>
  <c r="B1531" i="43"/>
  <c r="N1531" i="43"/>
  <c r="K1532" i="43"/>
  <c r="H1533" i="43"/>
  <c r="B1535" i="43"/>
  <c r="N1535" i="43"/>
  <c r="K1536" i="43"/>
  <c r="H1537" i="43"/>
  <c r="B1539" i="43"/>
  <c r="N1539" i="43"/>
  <c r="K1540" i="43"/>
  <c r="H1541" i="43"/>
  <c r="B1543" i="43"/>
  <c r="N1543" i="43"/>
  <c r="K1544" i="43"/>
  <c r="H1545" i="43"/>
  <c r="B1547" i="43"/>
  <c r="N1547" i="43"/>
  <c r="K1548" i="43"/>
  <c r="H1549" i="43"/>
  <c r="B1551" i="43"/>
  <c r="N1551" i="43"/>
  <c r="K1552" i="43"/>
  <c r="H1553" i="43"/>
  <c r="B1555" i="43"/>
  <c r="B1390" i="43"/>
  <c r="K1399" i="43"/>
  <c r="K1407" i="43"/>
  <c r="O1411" i="43"/>
  <c r="O1417" i="43"/>
  <c r="I1419" i="43"/>
  <c r="A1421" i="43"/>
  <c r="C1422" i="43"/>
  <c r="J1423" i="43"/>
  <c r="B1425" i="43"/>
  <c r="K1427" i="43"/>
  <c r="L1428" i="43"/>
  <c r="I1429" i="43"/>
  <c r="C1431" i="43"/>
  <c r="O1431" i="43"/>
  <c r="L1432" i="43"/>
  <c r="I1433" i="43"/>
  <c r="C1435" i="43"/>
  <c r="O1435" i="43"/>
  <c r="L1436" i="43"/>
  <c r="I1437" i="43"/>
  <c r="C1439" i="43"/>
  <c r="O1439" i="43"/>
  <c r="L1440" i="43"/>
  <c r="I1441" i="43"/>
  <c r="C1443" i="43"/>
  <c r="O1443" i="43"/>
  <c r="L1444" i="43"/>
  <c r="I1445" i="43"/>
  <c r="C1447" i="43"/>
  <c r="O1447" i="43"/>
  <c r="L1448" i="43"/>
  <c r="I1449" i="43"/>
  <c r="C1451" i="43"/>
  <c r="O1451" i="43"/>
  <c r="L1452" i="43"/>
  <c r="I1453" i="43"/>
  <c r="C1455" i="43"/>
  <c r="O1455" i="43"/>
  <c r="L1456" i="43"/>
  <c r="I1457" i="43"/>
  <c r="C1459" i="43"/>
  <c r="O1459" i="43"/>
  <c r="L1460" i="43"/>
  <c r="I1461" i="43"/>
  <c r="C1463" i="43"/>
  <c r="O1463" i="43"/>
  <c r="L1464" i="43"/>
  <c r="I1465" i="43"/>
  <c r="C1467" i="43"/>
  <c r="O1467" i="43"/>
  <c r="L1468" i="43"/>
  <c r="I1469" i="43"/>
  <c r="C1471" i="43"/>
  <c r="O1471" i="43"/>
  <c r="L1472" i="43"/>
  <c r="I1473" i="43"/>
  <c r="C1475" i="43"/>
  <c r="O1475" i="43"/>
  <c r="L1476" i="43"/>
  <c r="I1477" i="43"/>
  <c r="C1479" i="43"/>
  <c r="O1479" i="43"/>
  <c r="L1480" i="43"/>
  <c r="I1481" i="43"/>
  <c r="C1483" i="43"/>
  <c r="O1483" i="43"/>
  <c r="L1484" i="43"/>
  <c r="I1485" i="43"/>
  <c r="C1487" i="43"/>
  <c r="O1487" i="43"/>
  <c r="L1488" i="43"/>
  <c r="I1489" i="43"/>
  <c r="C1491" i="43"/>
  <c r="O1491" i="43"/>
  <c r="L1492" i="43"/>
  <c r="I1493" i="43"/>
  <c r="C1495" i="43"/>
  <c r="O1495" i="43"/>
  <c r="L1496" i="43"/>
  <c r="I1497" i="43"/>
  <c r="C1499" i="43"/>
  <c r="O1499" i="43"/>
  <c r="L1500" i="43"/>
  <c r="I1501" i="43"/>
  <c r="C1503" i="43"/>
  <c r="O1503" i="43"/>
  <c r="L1504" i="43"/>
  <c r="I1505" i="43"/>
  <c r="C1507" i="43"/>
  <c r="O1507" i="43"/>
  <c r="L1508" i="43"/>
  <c r="I1509" i="43"/>
  <c r="C1511" i="43"/>
  <c r="O1511" i="43"/>
  <c r="L1512" i="43"/>
  <c r="I1513" i="43"/>
  <c r="C1515" i="43"/>
  <c r="O1515" i="43"/>
  <c r="L1516" i="43"/>
  <c r="I1517" i="43"/>
  <c r="C1519" i="43"/>
  <c r="O1519" i="43"/>
  <c r="L1520" i="43"/>
  <c r="I1521" i="43"/>
  <c r="C1523" i="43"/>
  <c r="O1523" i="43"/>
  <c r="L1524" i="43"/>
  <c r="I1525" i="43"/>
  <c r="C1527" i="43"/>
  <c r="O1527" i="43"/>
  <c r="L1528" i="43"/>
  <c r="I1529" i="43"/>
  <c r="C1531" i="43"/>
  <c r="O1531" i="43"/>
  <c r="L1532" i="43"/>
  <c r="I1533" i="43"/>
  <c r="C1535" i="43"/>
  <c r="O1535" i="43"/>
  <c r="L1536" i="43"/>
  <c r="I1537" i="43"/>
  <c r="C1539" i="43"/>
  <c r="O1539" i="43"/>
  <c r="L1540" i="43"/>
  <c r="I1541" i="43"/>
  <c r="C1543" i="43"/>
  <c r="O1543" i="43"/>
  <c r="L1544" i="43"/>
  <c r="I1545" i="43"/>
  <c r="C1547" i="43"/>
  <c r="O1547" i="43"/>
  <c r="L1548" i="43"/>
  <c r="I1549" i="43"/>
  <c r="C1551" i="43"/>
  <c r="O1551" i="43"/>
  <c r="L1552" i="43"/>
  <c r="I1553" i="43"/>
  <c r="N1390" i="43"/>
  <c r="H1400" i="43"/>
  <c r="G1408" i="43"/>
  <c r="L1414" i="43"/>
  <c r="G1416" i="43"/>
  <c r="A1418" i="43"/>
  <c r="J1419" i="43"/>
  <c r="B1421" i="43"/>
  <c r="K1423" i="43"/>
  <c r="C1425" i="43"/>
  <c r="J1426" i="43"/>
  <c r="L1427" i="43"/>
  <c r="M1428" i="43"/>
  <c r="J1429" i="43"/>
  <c r="G1430" i="43"/>
  <c r="D1431" i="43"/>
  <c r="A1432" i="43"/>
  <c r="M1432" i="43"/>
  <c r="J1433" i="43"/>
  <c r="G1434" i="43"/>
  <c r="D1435" i="43"/>
  <c r="A1436" i="43"/>
  <c r="M1436" i="43"/>
  <c r="J1437" i="43"/>
  <c r="G1438" i="43"/>
  <c r="D1439" i="43"/>
  <c r="A1440" i="43"/>
  <c r="M1440" i="43"/>
  <c r="J1441" i="43"/>
  <c r="G1442" i="43"/>
  <c r="D1443" i="43"/>
  <c r="A1444" i="43"/>
  <c r="M1444" i="43"/>
  <c r="J1445" i="43"/>
  <c r="G1446" i="43"/>
  <c r="D1447" i="43"/>
  <c r="A1448" i="43"/>
  <c r="M1448" i="43"/>
  <c r="J1449" i="43"/>
  <c r="G1450" i="43"/>
  <c r="D1451" i="43"/>
  <c r="A1452" i="43"/>
  <c r="M1452" i="43"/>
  <c r="J1453" i="43"/>
  <c r="G1454" i="43"/>
  <c r="D1455" i="43"/>
  <c r="A1456" i="43"/>
  <c r="M1456" i="43"/>
  <c r="J1457" i="43"/>
  <c r="G1458" i="43"/>
  <c r="D1459" i="43"/>
  <c r="A1460" i="43"/>
  <c r="M1460" i="43"/>
  <c r="J1461" i="43"/>
  <c r="G1462" i="43"/>
  <c r="D1463" i="43"/>
  <c r="A1464" i="43"/>
  <c r="M1464" i="43"/>
  <c r="J1465" i="43"/>
  <c r="G1466" i="43"/>
  <c r="D1467" i="43"/>
  <c r="A1468" i="43"/>
  <c r="M1468" i="43"/>
  <c r="J1469" i="43"/>
  <c r="G1470" i="43"/>
  <c r="D1471" i="43"/>
  <c r="A1472" i="43"/>
  <c r="M1472" i="43"/>
  <c r="J1473" i="43"/>
  <c r="G1474" i="43"/>
  <c r="D1475" i="43"/>
  <c r="A1476" i="43"/>
  <c r="M1476" i="43"/>
  <c r="J1477" i="43"/>
  <c r="G1478" i="43"/>
  <c r="D1479" i="43"/>
  <c r="A1480" i="43"/>
  <c r="M1480" i="43"/>
  <c r="J1481" i="43"/>
  <c r="G1482" i="43"/>
  <c r="D1483" i="43"/>
  <c r="A1484" i="43"/>
  <c r="M1484" i="43"/>
  <c r="J1485" i="43"/>
  <c r="G1486" i="43"/>
  <c r="D1487" i="43"/>
  <c r="A1488" i="43"/>
  <c r="M1488" i="43"/>
  <c r="J1489" i="43"/>
  <c r="G1490" i="43"/>
  <c r="D1491" i="43"/>
  <c r="A1492" i="43"/>
  <c r="M1492" i="43"/>
  <c r="J1493" i="43"/>
  <c r="G1494" i="43"/>
  <c r="D1495" i="43"/>
  <c r="A1496" i="43"/>
  <c r="M1496" i="43"/>
  <c r="J1497" i="43"/>
  <c r="G1498" i="43"/>
  <c r="D1499" i="43"/>
  <c r="A1500" i="43"/>
  <c r="M1500" i="43"/>
  <c r="J1501" i="43"/>
  <c r="G1502" i="43"/>
  <c r="D1503" i="43"/>
  <c r="A1504" i="43"/>
  <c r="M1504" i="43"/>
  <c r="J1505" i="43"/>
  <c r="G1506" i="43"/>
  <c r="D1507" i="43"/>
  <c r="A1508" i="43"/>
  <c r="M1508" i="43"/>
  <c r="J1509" i="43"/>
  <c r="G1510" i="43"/>
  <c r="D1511" i="43"/>
  <c r="A1512" i="43"/>
  <c r="M1512" i="43"/>
  <c r="J1513" i="43"/>
  <c r="G1514" i="43"/>
  <c r="D1515" i="43"/>
  <c r="A1516" i="43"/>
  <c r="M1516" i="43"/>
  <c r="J1517" i="43"/>
  <c r="G1518" i="43"/>
  <c r="D1519" i="43"/>
  <c r="A1520" i="43"/>
  <c r="M1520" i="43"/>
  <c r="J1521" i="43"/>
  <c r="G1522" i="43"/>
  <c r="D1523" i="43"/>
  <c r="A1524" i="43"/>
  <c r="M1524" i="43"/>
  <c r="J1525" i="43"/>
  <c r="G1526" i="43"/>
  <c r="D1527" i="43"/>
  <c r="A1528" i="43"/>
  <c r="M1528" i="43"/>
  <c r="J1529" i="43"/>
  <c r="G1530" i="43"/>
  <c r="D1531" i="43"/>
  <c r="A1532" i="43"/>
  <c r="M1532" i="43"/>
  <c r="J1533" i="43"/>
  <c r="G1534" i="43"/>
  <c r="D1535" i="43"/>
  <c r="A1536" i="43"/>
  <c r="M1536" i="43"/>
  <c r="J1537" i="43"/>
  <c r="G1538" i="43"/>
  <c r="D1539" i="43"/>
  <c r="A1540" i="43"/>
  <c r="M1540" i="43"/>
  <c r="J1541" i="43"/>
  <c r="G1542" i="43"/>
  <c r="D1543" i="43"/>
  <c r="A1544" i="43"/>
  <c r="M1544" i="43"/>
  <c r="J1545" i="43"/>
  <c r="G1546" i="43"/>
  <c r="D1547" i="43"/>
  <c r="A1548" i="43"/>
  <c r="M1548" i="43"/>
  <c r="J1549" i="43"/>
  <c r="G1550" i="43"/>
  <c r="D1551" i="43"/>
  <c r="A1552" i="43"/>
  <c r="M1552" i="43"/>
  <c r="K1391" i="43"/>
  <c r="H1408" i="43"/>
  <c r="G1412" i="43"/>
  <c r="M1414" i="43"/>
  <c r="H1416" i="43"/>
  <c r="B1418" i="43"/>
  <c r="K1419" i="43"/>
  <c r="C1421" i="43"/>
  <c r="J1422" i="43"/>
  <c r="L1423" i="43"/>
  <c r="D1425" i="43"/>
  <c r="K1426" i="43"/>
  <c r="O1427" i="43"/>
  <c r="N1428" i="43"/>
  <c r="K1429" i="43"/>
  <c r="H1430" i="43"/>
  <c r="B1432" i="43"/>
  <c r="N1432" i="43"/>
  <c r="K1433" i="43"/>
  <c r="H1434" i="43"/>
  <c r="B1436" i="43"/>
  <c r="N1436" i="43"/>
  <c r="K1437" i="43"/>
  <c r="H1438" i="43"/>
  <c r="B1440" i="43"/>
  <c r="N1440" i="43"/>
  <c r="K1441" i="43"/>
  <c r="H1442" i="43"/>
  <c r="B1444" i="43"/>
  <c r="N1444" i="43"/>
  <c r="K1445" i="43"/>
  <c r="H1446" i="43"/>
  <c r="B1448" i="43"/>
  <c r="N1448" i="43"/>
  <c r="K1449" i="43"/>
  <c r="H1450" i="43"/>
  <c r="B1452" i="43"/>
  <c r="N1452" i="43"/>
  <c r="K1453" i="43"/>
  <c r="H1454" i="43"/>
  <c r="B1456" i="43"/>
  <c r="N1456" i="43"/>
  <c r="K1457" i="43"/>
  <c r="H1458" i="43"/>
  <c r="B1460" i="43"/>
  <c r="N1460" i="43"/>
  <c r="K1461" i="43"/>
  <c r="H1462" i="43"/>
  <c r="B1464" i="43"/>
  <c r="N1464" i="43"/>
  <c r="K1465" i="43"/>
  <c r="H1466" i="43"/>
  <c r="B1468" i="43"/>
  <c r="N1468" i="43"/>
  <c r="K1469" i="43"/>
  <c r="H1470" i="43"/>
  <c r="B1472" i="43"/>
  <c r="N1472" i="43"/>
  <c r="K1473" i="43"/>
  <c r="H1474" i="43"/>
  <c r="B1476" i="43"/>
  <c r="N1476" i="43"/>
  <c r="K1477" i="43"/>
  <c r="H1478" i="43"/>
  <c r="B1480" i="43"/>
  <c r="N1480" i="43"/>
  <c r="K1481" i="43"/>
  <c r="H1482" i="43"/>
  <c r="B1484" i="43"/>
  <c r="N1484" i="43"/>
  <c r="K1485" i="43"/>
  <c r="H1486" i="43"/>
  <c r="B1488" i="43"/>
  <c r="N1488" i="43"/>
  <c r="K1489" i="43"/>
  <c r="H1490" i="43"/>
  <c r="B1492" i="43"/>
  <c r="N1492" i="43"/>
  <c r="K1493" i="43"/>
  <c r="H1494" i="43"/>
  <c r="B1496" i="43"/>
  <c r="N1496" i="43"/>
  <c r="K1497" i="43"/>
  <c r="H1498" i="43"/>
  <c r="B1500" i="43"/>
  <c r="N1500" i="43"/>
  <c r="K1501" i="43"/>
  <c r="H1502" i="43"/>
  <c r="B1504" i="43"/>
  <c r="N1504" i="43"/>
  <c r="K1505" i="43"/>
  <c r="H1506" i="43"/>
  <c r="B1508" i="43"/>
  <c r="N1508" i="43"/>
  <c r="K1509" i="43"/>
  <c r="H1510" i="43"/>
  <c r="B1512" i="43"/>
  <c r="N1512" i="43"/>
  <c r="K1513" i="43"/>
  <c r="H1514" i="43"/>
  <c r="B1516" i="43"/>
  <c r="N1516" i="43"/>
  <c r="K1517" i="43"/>
  <c r="H1518" i="43"/>
  <c r="B1520" i="43"/>
  <c r="N1520" i="43"/>
  <c r="K1521" i="43"/>
  <c r="H1522" i="43"/>
  <c r="B1524" i="43"/>
  <c r="N1524" i="43"/>
  <c r="K1525" i="43"/>
  <c r="H1526" i="43"/>
  <c r="B1528" i="43"/>
  <c r="N1528" i="43"/>
  <c r="K1529" i="43"/>
  <c r="H1530" i="43"/>
  <c r="B1532" i="43"/>
  <c r="N1532" i="43"/>
  <c r="K1533" i="43"/>
  <c r="H1534" i="43"/>
  <c r="B1536" i="43"/>
  <c r="N1536" i="43"/>
  <c r="K1537" i="43"/>
  <c r="H1538" i="43"/>
  <c r="B1540" i="43"/>
  <c r="N1540" i="43"/>
  <c r="K1541" i="43"/>
  <c r="H1542" i="43"/>
  <c r="B1544" i="43"/>
  <c r="N1544" i="43"/>
  <c r="K1545" i="43"/>
  <c r="H1546" i="43"/>
  <c r="H1392" i="43"/>
  <c r="B1402" i="43"/>
  <c r="D1409" i="43"/>
  <c r="H1412" i="43"/>
  <c r="N1414" i="43"/>
  <c r="I1416" i="43"/>
  <c r="C1418" i="43"/>
  <c r="L1419" i="43"/>
  <c r="D1421" i="43"/>
  <c r="K1422" i="43"/>
  <c r="O1423" i="43"/>
  <c r="L1426" i="43"/>
  <c r="C1428" i="43"/>
  <c r="O1428" i="43"/>
  <c r="L1429" i="43"/>
  <c r="I1430" i="43"/>
  <c r="C1432" i="43"/>
  <c r="O1432" i="43"/>
  <c r="L1433" i="43"/>
  <c r="I1434" i="43"/>
  <c r="C1436" i="43"/>
  <c r="O1436" i="43"/>
  <c r="L1437" i="43"/>
  <c r="I1438" i="43"/>
  <c r="C1440" i="43"/>
  <c r="O1440" i="43"/>
  <c r="L1441" i="43"/>
  <c r="I1442" i="43"/>
  <c r="C1444" i="43"/>
  <c r="O1444" i="43"/>
  <c r="L1445" i="43"/>
  <c r="I1446" i="43"/>
  <c r="C1448" i="43"/>
  <c r="O1448" i="43"/>
  <c r="L1449" i="43"/>
  <c r="I1450" i="43"/>
  <c r="C1452" i="43"/>
  <c r="O1452" i="43"/>
  <c r="L1453" i="43"/>
  <c r="I1454" i="43"/>
  <c r="C1456" i="43"/>
  <c r="O1456" i="43"/>
  <c r="L1457" i="43"/>
  <c r="I1458" i="43"/>
  <c r="C1460" i="43"/>
  <c r="O1460" i="43"/>
  <c r="L1461" i="43"/>
  <c r="I1462" i="43"/>
  <c r="C1464" i="43"/>
  <c r="O1464" i="43"/>
  <c r="L1465" i="43"/>
  <c r="I1466" i="43"/>
  <c r="C1468" i="43"/>
  <c r="O1468" i="43"/>
  <c r="L1469" i="43"/>
  <c r="I1470" i="43"/>
  <c r="C1472" i="43"/>
  <c r="O1472" i="43"/>
  <c r="L1473" i="43"/>
  <c r="I1474" i="43"/>
  <c r="C1476" i="43"/>
  <c r="O1476" i="43"/>
  <c r="L1477" i="43"/>
  <c r="I1478" i="43"/>
  <c r="C1480" i="43"/>
  <c r="O1480" i="43"/>
  <c r="L1481" i="43"/>
  <c r="I1482" i="43"/>
  <c r="C1484" i="43"/>
  <c r="O1484" i="43"/>
  <c r="L1485" i="43"/>
  <c r="I1486" i="43"/>
  <c r="C1488" i="43"/>
  <c r="O1488" i="43"/>
  <c r="L1489" i="43"/>
  <c r="I1490" i="43"/>
  <c r="C1492" i="43"/>
  <c r="O1492" i="43"/>
  <c r="L1493" i="43"/>
  <c r="I1494" i="43"/>
  <c r="C1496" i="43"/>
  <c r="O1496" i="43"/>
  <c r="L1497" i="43"/>
  <c r="I1498" i="43"/>
  <c r="C1500" i="43"/>
  <c r="O1500" i="43"/>
  <c r="L1501" i="43"/>
  <c r="I1502" i="43"/>
  <c r="C1504" i="43"/>
  <c r="O1504" i="43"/>
  <c r="L1505" i="43"/>
  <c r="I1506" i="43"/>
  <c r="C1508" i="43"/>
  <c r="O1508" i="43"/>
  <c r="L1509" i="43"/>
  <c r="I1510" i="43"/>
  <c r="C1512" i="43"/>
  <c r="O1512" i="43"/>
  <c r="L1513" i="43"/>
  <c r="I1514" i="43"/>
  <c r="C1516" i="43"/>
  <c r="O1516" i="43"/>
  <c r="L1517" i="43"/>
  <c r="I1518" i="43"/>
  <c r="C1520" i="43"/>
  <c r="O1520" i="43"/>
  <c r="L1521" i="43"/>
  <c r="I1522" i="43"/>
  <c r="C1524" i="43"/>
  <c r="O1524" i="43"/>
  <c r="L1525" i="43"/>
  <c r="I1526" i="43"/>
  <c r="C1528" i="43"/>
  <c r="O1528" i="43"/>
  <c r="L1529" i="43"/>
  <c r="I1530" i="43"/>
  <c r="C1532" i="43"/>
  <c r="O1532" i="43"/>
  <c r="L1533" i="43"/>
  <c r="I1534" i="43"/>
  <c r="C1536" i="43"/>
  <c r="O1536" i="43"/>
  <c r="L1537" i="43"/>
  <c r="I1538" i="43"/>
  <c r="C1540" i="43"/>
  <c r="N1402" i="43"/>
  <c r="L1412" i="43"/>
  <c r="O1414" i="43"/>
  <c r="L1416" i="43"/>
  <c r="O1419" i="43"/>
  <c r="L1422" i="43"/>
  <c r="D1424" i="43"/>
  <c r="M1426" i="43"/>
  <c r="D1428" i="43"/>
  <c r="A1429" i="43"/>
  <c r="M1429" i="43"/>
  <c r="J1430" i="43"/>
  <c r="G1431" i="43"/>
  <c r="D1432" i="43"/>
  <c r="A1433" i="43"/>
  <c r="M1433" i="43"/>
  <c r="J1434" i="43"/>
  <c r="G1435" i="43"/>
  <c r="D1436" i="43"/>
  <c r="A1437" i="43"/>
  <c r="M1437" i="43"/>
  <c r="J1438" i="43"/>
  <c r="G1439" i="43"/>
  <c r="D1440" i="43"/>
  <c r="A1441" i="43"/>
  <c r="M1441" i="43"/>
  <c r="J1442" i="43"/>
  <c r="G1443" i="43"/>
  <c r="D1444" i="43"/>
  <c r="A1445" i="43"/>
  <c r="M1445" i="43"/>
  <c r="J1446" i="43"/>
  <c r="G1447" i="43"/>
  <c r="D1448" i="43"/>
  <c r="A1449" i="43"/>
  <c r="M1449" i="43"/>
  <c r="J1450" i="43"/>
  <c r="G1451" i="43"/>
  <c r="D1452" i="43"/>
  <c r="A1453" i="43"/>
  <c r="M1453" i="43"/>
  <c r="J1454" i="43"/>
  <c r="G1455" i="43"/>
  <c r="D1456" i="43"/>
  <c r="A1457" i="43"/>
  <c r="M1457" i="43"/>
  <c r="J1458" i="43"/>
  <c r="G1459" i="43"/>
  <c r="D1460" i="43"/>
  <c r="A1461" i="43"/>
  <c r="M1461" i="43"/>
  <c r="J1462" i="43"/>
  <c r="G1463" i="43"/>
  <c r="D1464" i="43"/>
  <c r="A1465" i="43"/>
  <c r="M1465" i="43"/>
  <c r="J1466" i="43"/>
  <c r="G1467" i="43"/>
  <c r="D1468" i="43"/>
  <c r="A1469" i="43"/>
  <c r="M1469" i="43"/>
  <c r="J1470" i="43"/>
  <c r="G1471" i="43"/>
  <c r="D1472" i="43"/>
  <c r="A1473" i="43"/>
  <c r="M1473" i="43"/>
  <c r="J1474" i="43"/>
  <c r="G1475" i="43"/>
  <c r="D1476" i="43"/>
  <c r="A1477" i="43"/>
  <c r="M1477" i="43"/>
  <c r="J1478" i="43"/>
  <c r="G1479" i="43"/>
  <c r="D1480" i="43"/>
  <c r="A1481" i="43"/>
  <c r="M1481" i="43"/>
  <c r="J1482" i="43"/>
  <c r="G1483" i="43"/>
  <c r="D1484" i="43"/>
  <c r="A1485" i="43"/>
  <c r="M1485" i="43"/>
  <c r="J1486" i="43"/>
  <c r="G1487" i="43"/>
  <c r="D1488" i="43"/>
  <c r="A1489" i="43"/>
  <c r="M1489" i="43"/>
  <c r="J1490" i="43"/>
  <c r="G1491" i="43"/>
  <c r="D1492" i="43"/>
  <c r="A1493" i="43"/>
  <c r="M1493" i="43"/>
  <c r="J1494" i="43"/>
  <c r="G1495" i="43"/>
  <c r="D1496" i="43"/>
  <c r="A1497" i="43"/>
  <c r="M1497" i="43"/>
  <c r="J1498" i="43"/>
  <c r="G1499" i="43"/>
  <c r="D1500" i="43"/>
  <c r="A1501" i="43"/>
  <c r="M1501" i="43"/>
  <c r="J1502" i="43"/>
  <c r="G1503" i="43"/>
  <c r="D1504" i="43"/>
  <c r="A1505" i="43"/>
  <c r="M1505" i="43"/>
  <c r="J1506" i="43"/>
  <c r="G1507" i="43"/>
  <c r="D1508" i="43"/>
  <c r="A1509" i="43"/>
  <c r="M1509" i="43"/>
  <c r="J1510" i="43"/>
  <c r="G1511" i="43"/>
  <c r="D1512" i="43"/>
  <c r="A1513" i="43"/>
  <c r="M1513" i="43"/>
  <c r="J1514" i="43"/>
  <c r="G1515" i="43"/>
  <c r="D1516" i="43"/>
  <c r="A1517" i="43"/>
  <c r="M1517" i="43"/>
  <c r="J1518" i="43"/>
  <c r="G1519" i="43"/>
  <c r="D1520" i="43"/>
  <c r="A1521" i="43"/>
  <c r="M1521" i="43"/>
  <c r="J1522" i="43"/>
  <c r="G1523" i="43"/>
  <c r="D1524" i="43"/>
  <c r="A1525" i="43"/>
  <c r="M1525" i="43"/>
  <c r="J1526" i="43"/>
  <c r="G1527" i="43"/>
  <c r="D1528" i="43"/>
  <c r="A1529" i="43"/>
  <c r="M1529" i="43"/>
  <c r="J1530" i="43"/>
  <c r="G1531" i="43"/>
  <c r="D1532" i="43"/>
  <c r="A1533" i="43"/>
  <c r="M1533" i="43"/>
  <c r="J1534" i="43"/>
  <c r="G1535" i="43"/>
  <c r="D1536" i="43"/>
  <c r="A1537" i="43"/>
  <c r="M1537" i="43"/>
  <c r="J1538" i="43"/>
  <c r="G1539" i="43"/>
  <c r="D1540" i="43"/>
  <c r="A1541" i="43"/>
  <c r="M1541" i="43"/>
  <c r="J1542" i="43"/>
  <c r="G1543" i="43"/>
  <c r="D1544" i="43"/>
  <c r="A1545" i="43"/>
  <c r="M1545" i="43"/>
  <c r="J1546" i="43"/>
  <c r="G1547" i="43"/>
  <c r="D1548" i="43"/>
  <c r="A1549" i="43"/>
  <c r="G1508" i="43"/>
  <c r="A1518" i="43"/>
  <c r="J1527" i="43"/>
  <c r="O1540" i="43"/>
  <c r="C1544" i="43"/>
  <c r="K1549" i="43"/>
  <c r="G1551" i="43"/>
  <c r="D1553" i="43"/>
  <c r="K1554" i="43"/>
  <c r="B1556" i="43"/>
  <c r="D1557" i="43"/>
  <c r="B1559" i="43"/>
  <c r="N1559" i="43"/>
  <c r="K1560" i="43"/>
  <c r="H1561" i="43"/>
  <c r="B1563" i="43"/>
  <c r="N1563" i="43"/>
  <c r="K1564" i="43"/>
  <c r="H1565" i="43"/>
  <c r="B1567" i="43"/>
  <c r="N1567" i="43"/>
  <c r="K1568" i="43"/>
  <c r="H1569" i="43"/>
  <c r="B1571" i="43"/>
  <c r="N1571" i="43"/>
  <c r="K1572" i="43"/>
  <c r="H1573" i="43"/>
  <c r="B1575" i="43"/>
  <c r="N1575" i="43"/>
  <c r="K1576" i="43"/>
  <c r="H1577" i="43"/>
  <c r="B1579" i="43"/>
  <c r="N1579" i="43"/>
  <c r="K1580" i="43"/>
  <c r="H1581" i="43"/>
  <c r="B1583" i="43"/>
  <c r="N1583" i="43"/>
  <c r="K1584" i="43"/>
  <c r="H1585" i="43"/>
  <c r="B1587" i="43"/>
  <c r="N1587" i="43"/>
  <c r="K1588" i="43"/>
  <c r="H1589" i="43"/>
  <c r="B1591" i="43"/>
  <c r="N1591" i="43"/>
  <c r="K1592" i="43"/>
  <c r="H1593" i="43"/>
  <c r="B1595" i="43"/>
  <c r="N1595" i="43"/>
  <c r="K1596" i="43"/>
  <c r="H1597" i="43"/>
  <c r="B1599" i="43"/>
  <c r="N1599" i="43"/>
  <c r="K1600" i="43"/>
  <c r="H1601" i="43"/>
  <c r="B1603" i="43"/>
  <c r="N1603" i="43"/>
  <c r="K1604" i="43"/>
  <c r="H1605" i="43"/>
  <c r="B1607" i="43"/>
  <c r="N1607" i="43"/>
  <c r="K1608" i="43"/>
  <c r="H1609" i="43"/>
  <c r="B1611" i="43"/>
  <c r="N1611" i="43"/>
  <c r="K1612" i="43"/>
  <c r="H1613" i="43"/>
  <c r="B1615" i="43"/>
  <c r="N1615" i="43"/>
  <c r="K1616" i="43"/>
  <c r="H1617" i="43"/>
  <c r="B1619" i="43"/>
  <c r="N1619" i="43"/>
  <c r="K1620" i="43"/>
  <c r="H1621" i="43"/>
  <c r="B1623" i="43"/>
  <c r="N1623" i="43"/>
  <c r="K1624" i="43"/>
  <c r="H1625" i="43"/>
  <c r="B1627" i="43"/>
  <c r="N1627" i="43"/>
  <c r="K1628" i="43"/>
  <c r="H1629" i="43"/>
  <c r="B1631" i="43"/>
  <c r="N1631" i="43"/>
  <c r="K1632" i="43"/>
  <c r="H1633" i="43"/>
  <c r="B1635" i="43"/>
  <c r="N1635" i="43"/>
  <c r="K1636" i="43"/>
  <c r="H1637" i="43"/>
  <c r="B1639" i="43"/>
  <c r="N1639" i="43"/>
  <c r="K1640" i="43"/>
  <c r="H1641" i="43"/>
  <c r="B1643" i="43"/>
  <c r="N1643" i="43"/>
  <c r="K1644" i="43"/>
  <c r="H1645" i="43"/>
  <c r="B1647" i="43"/>
  <c r="N1647" i="43"/>
  <c r="K1648" i="43"/>
  <c r="H1649" i="43"/>
  <c r="B1651" i="43"/>
  <c r="N1651" i="43"/>
  <c r="K1652" i="43"/>
  <c r="H1653" i="43"/>
  <c r="B1655" i="43"/>
  <c r="N1655" i="43"/>
  <c r="K1656" i="43"/>
  <c r="H1657" i="43"/>
  <c r="B1659" i="43"/>
  <c r="N1659" i="43"/>
  <c r="K1660" i="43"/>
  <c r="H1661" i="43"/>
  <c r="B1663" i="43"/>
  <c r="N1663" i="43"/>
  <c r="K1664" i="43"/>
  <c r="H1665" i="43"/>
  <c r="B1667" i="43"/>
  <c r="N1667" i="43"/>
  <c r="K1668" i="43"/>
  <c r="H1669" i="43"/>
  <c r="B1671" i="43"/>
  <c r="N1671" i="43"/>
  <c r="K1672" i="43"/>
  <c r="H1673" i="43"/>
  <c r="B1675" i="43"/>
  <c r="N1675" i="43"/>
  <c r="K1676" i="43"/>
  <c r="H1677" i="43"/>
  <c r="B1679" i="43"/>
  <c r="N1679" i="43"/>
  <c r="K1680" i="43"/>
  <c r="H1681" i="43"/>
  <c r="B1683" i="43"/>
  <c r="N1683" i="43"/>
  <c r="K1684" i="43"/>
  <c r="H1685" i="43"/>
  <c r="B1687" i="43"/>
  <c r="N1687" i="43"/>
  <c r="K1688" i="43"/>
  <c r="H1689" i="43"/>
  <c r="B1691" i="43"/>
  <c r="N1691" i="43"/>
  <c r="K1692" i="43"/>
  <c r="H1693" i="43"/>
  <c r="B1695" i="43"/>
  <c r="N1695" i="43"/>
  <c r="K1696" i="43"/>
  <c r="H1697" i="43"/>
  <c r="B1699" i="43"/>
  <c r="N1699" i="43"/>
  <c r="K1700" i="43"/>
  <c r="H1701" i="43"/>
  <c r="B1703" i="43"/>
  <c r="D1509" i="43"/>
  <c r="M1518" i="43"/>
  <c r="G1528" i="43"/>
  <c r="G1536" i="43"/>
  <c r="B1541" i="43"/>
  <c r="L1549" i="43"/>
  <c r="H1551" i="43"/>
  <c r="J1553" i="43"/>
  <c r="M1554" i="43"/>
  <c r="C1556" i="43"/>
  <c r="H1557" i="43"/>
  <c r="C1559" i="43"/>
  <c r="O1559" i="43"/>
  <c r="L1560" i="43"/>
  <c r="I1561" i="43"/>
  <c r="C1563" i="43"/>
  <c r="O1563" i="43"/>
  <c r="L1564" i="43"/>
  <c r="I1565" i="43"/>
  <c r="C1567" i="43"/>
  <c r="O1567" i="43"/>
  <c r="L1568" i="43"/>
  <c r="I1569" i="43"/>
  <c r="C1571" i="43"/>
  <c r="O1571" i="43"/>
  <c r="L1572" i="43"/>
  <c r="I1573" i="43"/>
  <c r="C1575" i="43"/>
  <c r="O1575" i="43"/>
  <c r="L1576" i="43"/>
  <c r="I1577" i="43"/>
  <c r="C1579" i="43"/>
  <c r="O1579" i="43"/>
  <c r="L1580" i="43"/>
  <c r="I1581" i="43"/>
  <c r="C1583" i="43"/>
  <c r="O1583" i="43"/>
  <c r="L1584" i="43"/>
  <c r="I1585" i="43"/>
  <c r="C1587" i="43"/>
  <c r="O1587" i="43"/>
  <c r="L1588" i="43"/>
  <c r="I1589" i="43"/>
  <c r="C1591" i="43"/>
  <c r="O1591" i="43"/>
  <c r="L1592" i="43"/>
  <c r="I1593" i="43"/>
  <c r="C1595" i="43"/>
  <c r="O1595" i="43"/>
  <c r="L1596" i="43"/>
  <c r="I1597" i="43"/>
  <c r="C1599" i="43"/>
  <c r="O1599" i="43"/>
  <c r="L1600" i="43"/>
  <c r="I1601" i="43"/>
  <c r="C1603" i="43"/>
  <c r="O1603" i="43"/>
  <c r="L1604" i="43"/>
  <c r="I1605" i="43"/>
  <c r="C1607" i="43"/>
  <c r="O1607" i="43"/>
  <c r="L1608" i="43"/>
  <c r="I1609" i="43"/>
  <c r="C1611" i="43"/>
  <c r="O1611" i="43"/>
  <c r="L1612" i="43"/>
  <c r="I1613" i="43"/>
  <c r="C1615" i="43"/>
  <c r="O1615" i="43"/>
  <c r="L1616" i="43"/>
  <c r="I1617" i="43"/>
  <c r="C1619" i="43"/>
  <c r="O1619" i="43"/>
  <c r="L1620" i="43"/>
  <c r="I1621" i="43"/>
  <c r="C1623" i="43"/>
  <c r="O1623" i="43"/>
  <c r="L1624" i="43"/>
  <c r="I1625" i="43"/>
  <c r="C1627" i="43"/>
  <c r="O1627" i="43"/>
  <c r="L1628" i="43"/>
  <c r="I1629" i="43"/>
  <c r="C1631" i="43"/>
  <c r="O1631" i="43"/>
  <c r="L1632" i="43"/>
  <c r="I1633" i="43"/>
  <c r="C1635" i="43"/>
  <c r="O1635" i="43"/>
  <c r="L1636" i="43"/>
  <c r="I1637" i="43"/>
  <c r="C1639" i="43"/>
  <c r="O1639" i="43"/>
  <c r="L1640" i="43"/>
  <c r="I1641" i="43"/>
  <c r="C1643" i="43"/>
  <c r="O1643" i="43"/>
  <c r="L1644" i="43"/>
  <c r="I1645" i="43"/>
  <c r="C1647" i="43"/>
  <c r="O1647" i="43"/>
  <c r="L1648" i="43"/>
  <c r="I1649" i="43"/>
  <c r="C1651" i="43"/>
  <c r="O1651" i="43"/>
  <c r="L1652" i="43"/>
  <c r="I1653" i="43"/>
  <c r="C1655" i="43"/>
  <c r="O1655" i="43"/>
  <c r="L1656" i="43"/>
  <c r="I1657" i="43"/>
  <c r="C1659" i="43"/>
  <c r="O1659" i="43"/>
  <c r="L1660" i="43"/>
  <c r="I1661" i="43"/>
  <c r="C1663" i="43"/>
  <c r="O1663" i="43"/>
  <c r="L1664" i="43"/>
  <c r="I1665" i="43"/>
  <c r="C1667" i="43"/>
  <c r="O1667" i="43"/>
  <c r="L1668" i="43"/>
  <c r="I1669" i="43"/>
  <c r="C1671" i="43"/>
  <c r="O1671" i="43"/>
  <c r="L1672" i="43"/>
  <c r="I1673" i="43"/>
  <c r="C1675" i="43"/>
  <c r="O1675" i="43"/>
  <c r="L1676" i="43"/>
  <c r="I1677" i="43"/>
  <c r="C1679" i="43"/>
  <c r="O1679" i="43"/>
  <c r="L1680" i="43"/>
  <c r="I1681" i="43"/>
  <c r="C1683" i="43"/>
  <c r="O1683" i="43"/>
  <c r="L1684" i="43"/>
  <c r="I1685" i="43"/>
  <c r="C1687" i="43"/>
  <c r="O1687" i="43"/>
  <c r="L1688" i="43"/>
  <c r="I1689" i="43"/>
  <c r="C1691" i="43"/>
  <c r="O1691" i="43"/>
  <c r="L1692" i="43"/>
  <c r="I1693" i="43"/>
  <c r="C1695" i="43"/>
  <c r="O1695" i="43"/>
  <c r="L1696" i="43"/>
  <c r="I1697" i="43"/>
  <c r="C1699" i="43"/>
  <c r="O1699" i="43"/>
  <c r="L1700" i="43"/>
  <c r="I1701" i="43"/>
  <c r="C1703" i="43"/>
  <c r="G1500" i="43"/>
  <c r="A1510" i="43"/>
  <c r="J1519" i="43"/>
  <c r="D1529" i="43"/>
  <c r="B1537" i="43"/>
  <c r="D1541" i="43"/>
  <c r="G1544" i="43"/>
  <c r="H1547" i="43"/>
  <c r="M1549" i="43"/>
  <c r="J1551" i="43"/>
  <c r="K1553" i="43"/>
  <c r="C1555" i="43"/>
  <c r="D1556" i="43"/>
  <c r="I1557" i="43"/>
  <c r="G1558" i="43"/>
  <c r="D1559" i="43"/>
  <c r="A1560" i="43"/>
  <c r="M1560" i="43"/>
  <c r="J1561" i="43"/>
  <c r="G1562" i="43"/>
  <c r="D1563" i="43"/>
  <c r="A1564" i="43"/>
  <c r="M1564" i="43"/>
  <c r="J1565" i="43"/>
  <c r="G1566" i="43"/>
  <c r="D1567" i="43"/>
  <c r="A1568" i="43"/>
  <c r="M1568" i="43"/>
  <c r="J1569" i="43"/>
  <c r="G1570" i="43"/>
  <c r="D1571" i="43"/>
  <c r="A1572" i="43"/>
  <c r="M1572" i="43"/>
  <c r="J1573" i="43"/>
  <c r="G1574" i="43"/>
  <c r="D1575" i="43"/>
  <c r="A1576" i="43"/>
  <c r="M1576" i="43"/>
  <c r="J1577" i="43"/>
  <c r="G1578" i="43"/>
  <c r="D1579" i="43"/>
  <c r="A1580" i="43"/>
  <c r="M1580" i="43"/>
  <c r="J1581" i="43"/>
  <c r="G1582" i="43"/>
  <c r="D1583" i="43"/>
  <c r="A1584" i="43"/>
  <c r="M1584" i="43"/>
  <c r="J1585" i="43"/>
  <c r="G1586" i="43"/>
  <c r="D1587" i="43"/>
  <c r="A1588" i="43"/>
  <c r="M1588" i="43"/>
  <c r="J1589" i="43"/>
  <c r="G1590" i="43"/>
  <c r="D1591" i="43"/>
  <c r="A1592" i="43"/>
  <c r="M1592" i="43"/>
  <c r="J1593" i="43"/>
  <c r="G1594" i="43"/>
  <c r="D1595" i="43"/>
  <c r="A1596" i="43"/>
  <c r="M1596" i="43"/>
  <c r="J1597" i="43"/>
  <c r="G1598" i="43"/>
  <c r="D1599" i="43"/>
  <c r="A1600" i="43"/>
  <c r="M1600" i="43"/>
  <c r="J1601" i="43"/>
  <c r="G1602" i="43"/>
  <c r="D1603" i="43"/>
  <c r="A1604" i="43"/>
  <c r="M1604" i="43"/>
  <c r="J1605" i="43"/>
  <c r="G1606" i="43"/>
  <c r="D1607" i="43"/>
  <c r="A1608" i="43"/>
  <c r="M1608" i="43"/>
  <c r="J1609" i="43"/>
  <c r="G1610" i="43"/>
  <c r="D1611" i="43"/>
  <c r="A1612" i="43"/>
  <c r="M1612" i="43"/>
  <c r="J1613" i="43"/>
  <c r="G1614" i="43"/>
  <c r="D1615" i="43"/>
  <c r="A1616" i="43"/>
  <c r="M1616" i="43"/>
  <c r="J1617" i="43"/>
  <c r="G1618" i="43"/>
  <c r="D1619" i="43"/>
  <c r="A1620" i="43"/>
  <c r="M1620" i="43"/>
  <c r="J1621" i="43"/>
  <c r="G1622" i="43"/>
  <c r="D1623" i="43"/>
  <c r="A1624" i="43"/>
  <c r="M1624" i="43"/>
  <c r="J1625" i="43"/>
  <c r="G1626" i="43"/>
  <c r="D1627" i="43"/>
  <c r="A1628" i="43"/>
  <c r="M1628" i="43"/>
  <c r="J1629" i="43"/>
  <c r="G1630" i="43"/>
  <c r="D1631" i="43"/>
  <c r="A1632" i="43"/>
  <c r="M1632" i="43"/>
  <c r="J1633" i="43"/>
  <c r="G1634" i="43"/>
  <c r="D1635" i="43"/>
  <c r="A1636" i="43"/>
  <c r="M1636" i="43"/>
  <c r="J1637" i="43"/>
  <c r="G1638" i="43"/>
  <c r="D1639" i="43"/>
  <c r="A1640" i="43"/>
  <c r="M1640" i="43"/>
  <c r="J1641" i="43"/>
  <c r="G1642" i="43"/>
  <c r="D1643" i="43"/>
  <c r="A1644" i="43"/>
  <c r="M1644" i="43"/>
  <c r="J1645" i="43"/>
  <c r="G1646" i="43"/>
  <c r="D1647" i="43"/>
  <c r="A1648" i="43"/>
  <c r="M1648" i="43"/>
  <c r="J1649" i="43"/>
  <c r="G1650" i="43"/>
  <c r="D1651" i="43"/>
  <c r="A1652" i="43"/>
  <c r="M1652" i="43"/>
  <c r="J1653" i="43"/>
  <c r="G1654" i="43"/>
  <c r="D1655" i="43"/>
  <c r="A1656" i="43"/>
  <c r="M1656" i="43"/>
  <c r="J1657" i="43"/>
  <c r="G1658" i="43"/>
  <c r="D1659" i="43"/>
  <c r="A1660" i="43"/>
  <c r="M1660" i="43"/>
  <c r="J1661" i="43"/>
  <c r="G1662" i="43"/>
  <c r="D1663" i="43"/>
  <c r="A1664" i="43"/>
  <c r="M1664" i="43"/>
  <c r="J1665" i="43"/>
  <c r="G1666" i="43"/>
  <c r="D1667" i="43"/>
  <c r="A1668" i="43"/>
  <c r="M1668" i="43"/>
  <c r="J1669" i="43"/>
  <c r="G1670" i="43"/>
  <c r="D1671" i="43"/>
  <c r="A1672" i="43"/>
  <c r="M1672" i="43"/>
  <c r="J1673" i="43"/>
  <c r="G1674" i="43"/>
  <c r="D1675" i="43"/>
  <c r="A1676" i="43"/>
  <c r="M1676" i="43"/>
  <c r="J1677" i="43"/>
  <c r="G1678" i="43"/>
  <c r="D1679" i="43"/>
  <c r="A1680" i="43"/>
  <c r="M1680" i="43"/>
  <c r="J1681" i="43"/>
  <c r="G1682" i="43"/>
  <c r="D1683" i="43"/>
  <c r="A1684" i="43"/>
  <c r="M1684" i="43"/>
  <c r="J1685" i="43"/>
  <c r="G1686" i="43"/>
  <c r="D1687" i="43"/>
  <c r="A1688" i="43"/>
  <c r="D1501" i="43"/>
  <c r="M1510" i="43"/>
  <c r="G1520" i="43"/>
  <c r="A1530" i="43"/>
  <c r="D1537" i="43"/>
  <c r="L1541" i="43"/>
  <c r="O1544" i="43"/>
  <c r="J1547" i="43"/>
  <c r="N1549" i="43"/>
  <c r="B1552" i="43"/>
  <c r="L1553" i="43"/>
  <c r="D1555" i="43"/>
  <c r="J1557" i="43"/>
  <c r="H1558" i="43"/>
  <c r="B1560" i="43"/>
  <c r="N1560" i="43"/>
  <c r="K1561" i="43"/>
  <c r="H1562" i="43"/>
  <c r="B1564" i="43"/>
  <c r="N1564" i="43"/>
  <c r="K1565" i="43"/>
  <c r="H1566" i="43"/>
  <c r="B1568" i="43"/>
  <c r="N1568" i="43"/>
  <c r="K1569" i="43"/>
  <c r="H1570" i="43"/>
  <c r="B1572" i="43"/>
  <c r="N1572" i="43"/>
  <c r="K1573" i="43"/>
  <c r="H1574" i="43"/>
  <c r="B1576" i="43"/>
  <c r="N1576" i="43"/>
  <c r="K1577" i="43"/>
  <c r="H1578" i="43"/>
  <c r="B1580" i="43"/>
  <c r="N1580" i="43"/>
  <c r="K1581" i="43"/>
  <c r="H1582" i="43"/>
  <c r="B1584" i="43"/>
  <c r="N1584" i="43"/>
  <c r="K1585" i="43"/>
  <c r="H1586" i="43"/>
  <c r="B1588" i="43"/>
  <c r="N1588" i="43"/>
  <c r="K1589" i="43"/>
  <c r="H1590" i="43"/>
  <c r="B1592" i="43"/>
  <c r="N1592" i="43"/>
  <c r="K1593" i="43"/>
  <c r="H1594" i="43"/>
  <c r="B1596" i="43"/>
  <c r="N1596" i="43"/>
  <c r="K1597" i="43"/>
  <c r="H1598" i="43"/>
  <c r="B1600" i="43"/>
  <c r="N1600" i="43"/>
  <c r="K1601" i="43"/>
  <c r="H1602" i="43"/>
  <c r="B1604" i="43"/>
  <c r="N1604" i="43"/>
  <c r="K1605" i="43"/>
  <c r="H1606" i="43"/>
  <c r="B1608" i="43"/>
  <c r="N1608" i="43"/>
  <c r="K1609" i="43"/>
  <c r="H1610" i="43"/>
  <c r="B1612" i="43"/>
  <c r="N1612" i="43"/>
  <c r="K1613" i="43"/>
  <c r="H1614" i="43"/>
  <c r="B1616" i="43"/>
  <c r="N1616" i="43"/>
  <c r="K1617" i="43"/>
  <c r="H1618" i="43"/>
  <c r="B1620" i="43"/>
  <c r="N1620" i="43"/>
  <c r="K1621" i="43"/>
  <c r="H1622" i="43"/>
  <c r="B1624" i="43"/>
  <c r="N1624" i="43"/>
  <c r="K1625" i="43"/>
  <c r="H1626" i="43"/>
  <c r="B1628" i="43"/>
  <c r="N1628" i="43"/>
  <c r="K1629" i="43"/>
  <c r="H1630" i="43"/>
  <c r="B1632" i="43"/>
  <c r="N1632" i="43"/>
  <c r="K1633" i="43"/>
  <c r="H1634" i="43"/>
  <c r="B1636" i="43"/>
  <c r="N1636" i="43"/>
  <c r="K1637" i="43"/>
  <c r="H1638" i="43"/>
  <c r="B1640" i="43"/>
  <c r="N1640" i="43"/>
  <c r="K1641" i="43"/>
  <c r="H1642" i="43"/>
  <c r="B1644" i="43"/>
  <c r="N1644" i="43"/>
  <c r="K1645" i="43"/>
  <c r="H1646" i="43"/>
  <c r="B1648" i="43"/>
  <c r="N1648" i="43"/>
  <c r="K1649" i="43"/>
  <c r="H1650" i="43"/>
  <c r="B1652" i="43"/>
  <c r="N1652" i="43"/>
  <c r="K1653" i="43"/>
  <c r="H1654" i="43"/>
  <c r="B1656" i="43"/>
  <c r="N1656" i="43"/>
  <c r="K1657" i="43"/>
  <c r="H1658" i="43"/>
  <c r="B1660" i="43"/>
  <c r="N1660" i="43"/>
  <c r="K1661" i="43"/>
  <c r="H1662" i="43"/>
  <c r="B1664" i="43"/>
  <c r="N1664" i="43"/>
  <c r="K1665" i="43"/>
  <c r="H1666" i="43"/>
  <c r="B1668" i="43"/>
  <c r="N1668" i="43"/>
  <c r="K1669" i="43"/>
  <c r="H1670" i="43"/>
  <c r="B1672" i="43"/>
  <c r="N1672" i="43"/>
  <c r="K1673" i="43"/>
  <c r="H1674" i="43"/>
  <c r="B1676" i="43"/>
  <c r="N1676" i="43"/>
  <c r="K1677" i="43"/>
  <c r="H1678" i="43"/>
  <c r="B1680" i="43"/>
  <c r="N1680" i="43"/>
  <c r="K1681" i="43"/>
  <c r="H1682" i="43"/>
  <c r="B1684" i="43"/>
  <c r="N1684" i="43"/>
  <c r="K1685" i="43"/>
  <c r="H1686" i="43"/>
  <c r="B1688" i="43"/>
  <c r="N1688" i="43"/>
  <c r="K1689" i="43"/>
  <c r="H1690" i="43"/>
  <c r="B1692" i="43"/>
  <c r="N1692" i="43"/>
  <c r="K1693" i="43"/>
  <c r="H1694" i="43"/>
  <c r="B1696" i="43"/>
  <c r="N1696" i="43"/>
  <c r="K1697" i="43"/>
  <c r="H1698" i="43"/>
  <c r="B1700" i="43"/>
  <c r="N1700" i="43"/>
  <c r="K1701" i="43"/>
  <c r="H1702" i="43"/>
  <c r="A1502" i="43"/>
  <c r="J1511" i="43"/>
  <c r="D1521" i="43"/>
  <c r="M1530" i="43"/>
  <c r="N1537" i="43"/>
  <c r="N1541" i="43"/>
  <c r="B1545" i="43"/>
  <c r="B1548" i="43"/>
  <c r="A1550" i="43"/>
  <c r="C1552" i="43"/>
  <c r="M1553" i="43"/>
  <c r="G1556" i="43"/>
  <c r="K1557" i="43"/>
  <c r="I1558" i="43"/>
  <c r="C1560" i="43"/>
  <c r="O1560" i="43"/>
  <c r="L1561" i="43"/>
  <c r="I1562" i="43"/>
  <c r="C1564" i="43"/>
  <c r="O1564" i="43"/>
  <c r="L1565" i="43"/>
  <c r="I1566" i="43"/>
  <c r="C1568" i="43"/>
  <c r="O1568" i="43"/>
  <c r="L1569" i="43"/>
  <c r="I1570" i="43"/>
  <c r="C1572" i="43"/>
  <c r="O1572" i="43"/>
  <c r="L1573" i="43"/>
  <c r="I1574" i="43"/>
  <c r="C1576" i="43"/>
  <c r="O1576" i="43"/>
  <c r="L1577" i="43"/>
  <c r="I1578" i="43"/>
  <c r="C1580" i="43"/>
  <c r="O1580" i="43"/>
  <c r="L1581" i="43"/>
  <c r="I1582" i="43"/>
  <c r="C1584" i="43"/>
  <c r="O1584" i="43"/>
  <c r="L1585" i="43"/>
  <c r="I1586" i="43"/>
  <c r="C1588" i="43"/>
  <c r="O1588" i="43"/>
  <c r="L1589" i="43"/>
  <c r="I1590" i="43"/>
  <c r="C1592" i="43"/>
  <c r="O1592" i="43"/>
  <c r="L1593" i="43"/>
  <c r="I1594" i="43"/>
  <c r="C1596" i="43"/>
  <c r="O1596" i="43"/>
  <c r="L1597" i="43"/>
  <c r="I1598" i="43"/>
  <c r="C1600" i="43"/>
  <c r="O1600" i="43"/>
  <c r="L1601" i="43"/>
  <c r="I1602" i="43"/>
  <c r="C1604" i="43"/>
  <c r="O1604" i="43"/>
  <c r="L1605" i="43"/>
  <c r="I1606" i="43"/>
  <c r="C1608" i="43"/>
  <c r="O1608" i="43"/>
  <c r="L1609" i="43"/>
  <c r="I1610" i="43"/>
  <c r="C1612" i="43"/>
  <c r="O1612" i="43"/>
  <c r="L1613" i="43"/>
  <c r="I1614" i="43"/>
  <c r="C1616" i="43"/>
  <c r="O1616" i="43"/>
  <c r="L1617" i="43"/>
  <c r="I1618" i="43"/>
  <c r="C1620" i="43"/>
  <c r="O1620" i="43"/>
  <c r="L1621" i="43"/>
  <c r="I1622" i="43"/>
  <c r="C1624" i="43"/>
  <c r="O1624" i="43"/>
  <c r="L1625" i="43"/>
  <c r="I1626" i="43"/>
  <c r="C1628" i="43"/>
  <c r="O1628" i="43"/>
  <c r="L1629" i="43"/>
  <c r="I1630" i="43"/>
  <c r="C1632" i="43"/>
  <c r="O1632" i="43"/>
  <c r="L1633" i="43"/>
  <c r="I1634" i="43"/>
  <c r="C1636" i="43"/>
  <c r="O1636" i="43"/>
  <c r="L1637" i="43"/>
  <c r="I1638" i="43"/>
  <c r="C1640" i="43"/>
  <c r="O1640" i="43"/>
  <c r="L1641" i="43"/>
  <c r="I1642" i="43"/>
  <c r="C1644" i="43"/>
  <c r="O1644" i="43"/>
  <c r="L1645" i="43"/>
  <c r="I1646" i="43"/>
  <c r="C1648" i="43"/>
  <c r="O1648" i="43"/>
  <c r="L1649" i="43"/>
  <c r="I1650" i="43"/>
  <c r="C1652" i="43"/>
  <c r="O1652" i="43"/>
  <c r="L1653" i="43"/>
  <c r="I1654" i="43"/>
  <c r="C1656" i="43"/>
  <c r="O1656" i="43"/>
  <c r="L1657" i="43"/>
  <c r="I1658" i="43"/>
  <c r="C1660" i="43"/>
  <c r="O1660" i="43"/>
  <c r="L1661" i="43"/>
  <c r="I1662" i="43"/>
  <c r="C1664" i="43"/>
  <c r="O1664" i="43"/>
  <c r="L1665" i="43"/>
  <c r="I1666" i="43"/>
  <c r="C1668" i="43"/>
  <c r="O1668" i="43"/>
  <c r="L1669" i="43"/>
  <c r="I1670" i="43"/>
  <c r="C1672" i="43"/>
  <c r="O1672" i="43"/>
  <c r="L1673" i="43"/>
  <c r="I1674" i="43"/>
  <c r="C1676" i="43"/>
  <c r="O1676" i="43"/>
  <c r="L1677" i="43"/>
  <c r="I1678" i="43"/>
  <c r="C1680" i="43"/>
  <c r="O1680" i="43"/>
  <c r="L1681" i="43"/>
  <c r="I1682" i="43"/>
  <c r="C1684" i="43"/>
  <c r="O1684" i="43"/>
  <c r="L1685" i="43"/>
  <c r="I1686" i="43"/>
  <c r="C1688" i="43"/>
  <c r="O1688" i="43"/>
  <c r="L1689" i="43"/>
  <c r="I1690" i="43"/>
  <c r="C1692" i="43"/>
  <c r="O1692" i="43"/>
  <c r="L1693" i="43"/>
  <c r="I1694" i="43"/>
  <c r="C1696" i="43"/>
  <c r="O1696" i="43"/>
  <c r="L1697" i="43"/>
  <c r="I1698" i="43"/>
  <c r="C1700" i="43"/>
  <c r="O1700" i="43"/>
  <c r="L1701" i="43"/>
  <c r="I1702" i="43"/>
  <c r="M1502" i="43"/>
  <c r="G1512" i="43"/>
  <c r="A1522" i="43"/>
  <c r="J1531" i="43"/>
  <c r="A1538" i="43"/>
  <c r="A1542" i="43"/>
  <c r="D1545" i="43"/>
  <c r="C1548" i="43"/>
  <c r="H1550" i="43"/>
  <c r="D1552" i="43"/>
  <c r="N1553" i="43"/>
  <c r="K1556" i="43"/>
  <c r="L1557" i="43"/>
  <c r="J1558" i="43"/>
  <c r="G1559" i="43"/>
  <c r="D1560" i="43"/>
  <c r="A1561" i="43"/>
  <c r="M1561" i="43"/>
  <c r="J1562" i="43"/>
  <c r="G1563" i="43"/>
  <c r="D1564" i="43"/>
  <c r="A1565" i="43"/>
  <c r="M1565" i="43"/>
  <c r="J1566" i="43"/>
  <c r="G1567" i="43"/>
  <c r="D1568" i="43"/>
  <c r="A1569" i="43"/>
  <c r="M1569" i="43"/>
  <c r="J1570" i="43"/>
  <c r="G1571" i="43"/>
  <c r="D1572" i="43"/>
  <c r="A1573" i="43"/>
  <c r="M1573" i="43"/>
  <c r="J1574" i="43"/>
  <c r="G1575" i="43"/>
  <c r="D1576" i="43"/>
  <c r="A1577" i="43"/>
  <c r="M1577" i="43"/>
  <c r="J1578" i="43"/>
  <c r="G1579" i="43"/>
  <c r="D1580" i="43"/>
  <c r="A1581" i="43"/>
  <c r="M1581" i="43"/>
  <c r="J1582" i="43"/>
  <c r="G1583" i="43"/>
  <c r="D1584" i="43"/>
  <c r="A1585" i="43"/>
  <c r="M1585" i="43"/>
  <c r="J1586" i="43"/>
  <c r="G1587" i="43"/>
  <c r="D1588" i="43"/>
  <c r="A1589" i="43"/>
  <c r="M1589" i="43"/>
  <c r="J1590" i="43"/>
  <c r="G1591" i="43"/>
  <c r="D1592" i="43"/>
  <c r="A1593" i="43"/>
  <c r="M1593" i="43"/>
  <c r="J1594" i="43"/>
  <c r="G1595" i="43"/>
  <c r="D1596" i="43"/>
  <c r="A1597" i="43"/>
  <c r="M1597" i="43"/>
  <c r="J1598" i="43"/>
  <c r="G1599" i="43"/>
  <c r="D1600" i="43"/>
  <c r="A1601" i="43"/>
  <c r="M1601" i="43"/>
  <c r="J1602" i="43"/>
  <c r="G1603" i="43"/>
  <c r="D1604" i="43"/>
  <c r="A1605" i="43"/>
  <c r="M1605" i="43"/>
  <c r="J1606" i="43"/>
  <c r="G1607" i="43"/>
  <c r="D1608" i="43"/>
  <c r="A1609" i="43"/>
  <c r="M1609" i="43"/>
  <c r="J1610" i="43"/>
  <c r="G1611" i="43"/>
  <c r="D1612" i="43"/>
  <c r="A1613" i="43"/>
  <c r="M1613" i="43"/>
  <c r="J1614" i="43"/>
  <c r="G1615" i="43"/>
  <c r="D1616" i="43"/>
  <c r="A1617" i="43"/>
  <c r="M1617" i="43"/>
  <c r="J1618" i="43"/>
  <c r="G1619" i="43"/>
  <c r="D1620" i="43"/>
  <c r="A1621" i="43"/>
  <c r="M1621" i="43"/>
  <c r="J1622" i="43"/>
  <c r="G1623" i="43"/>
  <c r="D1624" i="43"/>
  <c r="A1625" i="43"/>
  <c r="M1625" i="43"/>
  <c r="J1626" i="43"/>
  <c r="G1627" i="43"/>
  <c r="D1628" i="43"/>
  <c r="A1629" i="43"/>
  <c r="M1629" i="43"/>
  <c r="J1630" i="43"/>
  <c r="G1631" i="43"/>
  <c r="D1632" i="43"/>
  <c r="A1633" i="43"/>
  <c r="M1633" i="43"/>
  <c r="J1634" i="43"/>
  <c r="G1635" i="43"/>
  <c r="D1636" i="43"/>
  <c r="A1637" i="43"/>
  <c r="M1637" i="43"/>
  <c r="J1638" i="43"/>
  <c r="G1639" i="43"/>
  <c r="D1640" i="43"/>
  <c r="A1641" i="43"/>
  <c r="M1641" i="43"/>
  <c r="J1642" i="43"/>
  <c r="G1643" i="43"/>
  <c r="D1644" i="43"/>
  <c r="A1645" i="43"/>
  <c r="M1645" i="43"/>
  <c r="J1646" i="43"/>
  <c r="G1647" i="43"/>
  <c r="D1648" i="43"/>
  <c r="A1649" i="43"/>
  <c r="M1649" i="43"/>
  <c r="J1650" i="43"/>
  <c r="G1651" i="43"/>
  <c r="D1652" i="43"/>
  <c r="A1653" i="43"/>
  <c r="M1653" i="43"/>
  <c r="J1654" i="43"/>
  <c r="G1655" i="43"/>
  <c r="D1656" i="43"/>
  <c r="A1657" i="43"/>
  <c r="M1657" i="43"/>
  <c r="J1658" i="43"/>
  <c r="G1659" i="43"/>
  <c r="D1660" i="43"/>
  <c r="A1661" i="43"/>
  <c r="M1661" i="43"/>
  <c r="J1662" i="43"/>
  <c r="G1663" i="43"/>
  <c r="D1664" i="43"/>
  <c r="A1665" i="43"/>
  <c r="M1665" i="43"/>
  <c r="J1666" i="43"/>
  <c r="G1667" i="43"/>
  <c r="D1668" i="43"/>
  <c r="A1669" i="43"/>
  <c r="M1669" i="43"/>
  <c r="J1670" i="43"/>
  <c r="G1671" i="43"/>
  <c r="D1672" i="43"/>
  <c r="A1673" i="43"/>
  <c r="M1673" i="43"/>
  <c r="J1674" i="43"/>
  <c r="G1675" i="43"/>
  <c r="D1676" i="43"/>
  <c r="A1677" i="43"/>
  <c r="M1677" i="43"/>
  <c r="J1678" i="43"/>
  <c r="G1679" i="43"/>
  <c r="D1680" i="43"/>
  <c r="A1681" i="43"/>
  <c r="M1681" i="43"/>
  <c r="J1682" i="43"/>
  <c r="G1683" i="43"/>
  <c r="D1684" i="43"/>
  <c r="A1685" i="43"/>
  <c r="M1685" i="43"/>
  <c r="J1686" i="43"/>
  <c r="G1687" i="43"/>
  <c r="D1688" i="43"/>
  <c r="A1689" i="43"/>
  <c r="M1689" i="43"/>
  <c r="J1690" i="43"/>
  <c r="G1691" i="43"/>
  <c r="D1692" i="43"/>
  <c r="A1693" i="43"/>
  <c r="M1693" i="43"/>
  <c r="J1694" i="43"/>
  <c r="G1695" i="43"/>
  <c r="D1696" i="43"/>
  <c r="A1697" i="43"/>
  <c r="M1697" i="43"/>
  <c r="J1698" i="43"/>
  <c r="G1699" i="43"/>
  <c r="D1700" i="43"/>
  <c r="A1701" i="43"/>
  <c r="M1701" i="43"/>
  <c r="J1702" i="43"/>
  <c r="G1703" i="43"/>
  <c r="J1503" i="43"/>
  <c r="D1513" i="43"/>
  <c r="M1522" i="43"/>
  <c r="G1532" i="43"/>
  <c r="K1538" i="43"/>
  <c r="I1542" i="43"/>
  <c r="L1545" i="43"/>
  <c r="I1550" i="43"/>
  <c r="A1554" i="43"/>
  <c r="G1555" i="43"/>
  <c r="L1556" i="43"/>
  <c r="M1557" i="43"/>
  <c r="K1558" i="43"/>
  <c r="H1559" i="43"/>
  <c r="B1561" i="43"/>
  <c r="N1561" i="43"/>
  <c r="K1562" i="43"/>
  <c r="H1563" i="43"/>
  <c r="B1565" i="43"/>
  <c r="N1565" i="43"/>
  <c r="K1566" i="43"/>
  <c r="H1567" i="43"/>
  <c r="B1569" i="43"/>
  <c r="N1569" i="43"/>
  <c r="K1570" i="43"/>
  <c r="H1571" i="43"/>
  <c r="B1573" i="43"/>
  <c r="N1573" i="43"/>
  <c r="K1574" i="43"/>
  <c r="H1575" i="43"/>
  <c r="B1577" i="43"/>
  <c r="N1577" i="43"/>
  <c r="K1578" i="43"/>
  <c r="H1579" i="43"/>
  <c r="B1581" i="43"/>
  <c r="N1581" i="43"/>
  <c r="K1582" i="43"/>
  <c r="H1583" i="43"/>
  <c r="B1585" i="43"/>
  <c r="N1585" i="43"/>
  <c r="K1586" i="43"/>
  <c r="H1587" i="43"/>
  <c r="B1589" i="43"/>
  <c r="N1589" i="43"/>
  <c r="K1590" i="43"/>
  <c r="H1591" i="43"/>
  <c r="B1593" i="43"/>
  <c r="N1593" i="43"/>
  <c r="K1594" i="43"/>
  <c r="H1595" i="43"/>
  <c r="B1597" i="43"/>
  <c r="N1597" i="43"/>
  <c r="K1598" i="43"/>
  <c r="H1599" i="43"/>
  <c r="B1601" i="43"/>
  <c r="N1601" i="43"/>
  <c r="K1602" i="43"/>
  <c r="H1603" i="43"/>
  <c r="B1605" i="43"/>
  <c r="N1605" i="43"/>
  <c r="K1606" i="43"/>
  <c r="H1607" i="43"/>
  <c r="B1609" i="43"/>
  <c r="N1609" i="43"/>
  <c r="K1610" i="43"/>
  <c r="H1611" i="43"/>
  <c r="B1613" i="43"/>
  <c r="N1613" i="43"/>
  <c r="K1614" i="43"/>
  <c r="H1615" i="43"/>
  <c r="B1617" i="43"/>
  <c r="N1617" i="43"/>
  <c r="K1618" i="43"/>
  <c r="H1619" i="43"/>
  <c r="B1621" i="43"/>
  <c r="N1621" i="43"/>
  <c r="K1622" i="43"/>
  <c r="H1623" i="43"/>
  <c r="B1625" i="43"/>
  <c r="N1625" i="43"/>
  <c r="K1626" i="43"/>
  <c r="H1627" i="43"/>
  <c r="B1629" i="43"/>
  <c r="N1629" i="43"/>
  <c r="K1630" i="43"/>
  <c r="H1631" i="43"/>
  <c r="B1633" i="43"/>
  <c r="N1633" i="43"/>
  <c r="K1634" i="43"/>
  <c r="H1635" i="43"/>
  <c r="B1637" i="43"/>
  <c r="N1637" i="43"/>
  <c r="K1638" i="43"/>
  <c r="H1639" i="43"/>
  <c r="B1641" i="43"/>
  <c r="N1641" i="43"/>
  <c r="K1642" i="43"/>
  <c r="H1643" i="43"/>
  <c r="B1645" i="43"/>
  <c r="N1645" i="43"/>
  <c r="K1646" i="43"/>
  <c r="H1647" i="43"/>
  <c r="B1649" i="43"/>
  <c r="N1649" i="43"/>
  <c r="K1650" i="43"/>
  <c r="H1651" i="43"/>
  <c r="B1653" i="43"/>
  <c r="N1653" i="43"/>
  <c r="K1654" i="43"/>
  <c r="H1655" i="43"/>
  <c r="B1657" i="43"/>
  <c r="N1657" i="43"/>
  <c r="K1658" i="43"/>
  <c r="H1659" i="43"/>
  <c r="B1661" i="43"/>
  <c r="N1661" i="43"/>
  <c r="K1662" i="43"/>
  <c r="H1663" i="43"/>
  <c r="B1665" i="43"/>
  <c r="N1665" i="43"/>
  <c r="K1666" i="43"/>
  <c r="H1667" i="43"/>
  <c r="B1669" i="43"/>
  <c r="N1669" i="43"/>
  <c r="K1670" i="43"/>
  <c r="H1671" i="43"/>
  <c r="B1673" i="43"/>
  <c r="N1673" i="43"/>
  <c r="K1674" i="43"/>
  <c r="H1675" i="43"/>
  <c r="B1677" i="43"/>
  <c r="N1677" i="43"/>
  <c r="K1678" i="43"/>
  <c r="H1679" i="43"/>
  <c r="B1681" i="43"/>
  <c r="N1681" i="43"/>
  <c r="K1682" i="43"/>
  <c r="H1683" i="43"/>
  <c r="B1685" i="43"/>
  <c r="N1685" i="43"/>
  <c r="K1686" i="43"/>
  <c r="H1687" i="43"/>
  <c r="B1689" i="43"/>
  <c r="N1689" i="43"/>
  <c r="K1690" i="43"/>
  <c r="H1691" i="43"/>
  <c r="B1693" i="43"/>
  <c r="N1693" i="43"/>
  <c r="K1694" i="43"/>
  <c r="H1695" i="43"/>
  <c r="B1697" i="43"/>
  <c r="N1697" i="43"/>
  <c r="G1504" i="43"/>
  <c r="A1514" i="43"/>
  <c r="J1523" i="43"/>
  <c r="D1533" i="43"/>
  <c r="M1538" i="43"/>
  <c r="K1542" i="43"/>
  <c r="N1545" i="43"/>
  <c r="G1548" i="43"/>
  <c r="J1550" i="43"/>
  <c r="G1552" i="43"/>
  <c r="H1555" i="43"/>
  <c r="M1556" i="43"/>
  <c r="N1557" i="43"/>
  <c r="L1558" i="43"/>
  <c r="I1559" i="43"/>
  <c r="C1561" i="43"/>
  <c r="O1561" i="43"/>
  <c r="L1562" i="43"/>
  <c r="I1563" i="43"/>
  <c r="C1565" i="43"/>
  <c r="O1565" i="43"/>
  <c r="L1566" i="43"/>
  <c r="I1567" i="43"/>
  <c r="C1569" i="43"/>
  <c r="O1569" i="43"/>
  <c r="L1570" i="43"/>
  <c r="I1571" i="43"/>
  <c r="C1573" i="43"/>
  <c r="O1573" i="43"/>
  <c r="L1574" i="43"/>
  <c r="I1575" i="43"/>
  <c r="C1577" i="43"/>
  <c r="O1577" i="43"/>
  <c r="L1578" i="43"/>
  <c r="I1579" i="43"/>
  <c r="C1581" i="43"/>
  <c r="O1581" i="43"/>
  <c r="L1582" i="43"/>
  <c r="I1583" i="43"/>
  <c r="C1585" i="43"/>
  <c r="O1585" i="43"/>
  <c r="L1586" i="43"/>
  <c r="I1587" i="43"/>
  <c r="C1589" i="43"/>
  <c r="O1589" i="43"/>
  <c r="L1590" i="43"/>
  <c r="I1591" i="43"/>
  <c r="C1593" i="43"/>
  <c r="O1593" i="43"/>
  <c r="L1594" i="43"/>
  <c r="I1595" i="43"/>
  <c r="C1597" i="43"/>
  <c r="O1597" i="43"/>
  <c r="L1598" i="43"/>
  <c r="I1599" i="43"/>
  <c r="C1601" i="43"/>
  <c r="O1601" i="43"/>
  <c r="L1602" i="43"/>
  <c r="I1603" i="43"/>
  <c r="C1605" i="43"/>
  <c r="O1605" i="43"/>
  <c r="L1606" i="43"/>
  <c r="I1607" i="43"/>
  <c r="C1609" i="43"/>
  <c r="O1609" i="43"/>
  <c r="L1610" i="43"/>
  <c r="I1611" i="43"/>
  <c r="C1613" i="43"/>
  <c r="O1613" i="43"/>
  <c r="L1614" i="43"/>
  <c r="I1615" i="43"/>
  <c r="C1617" i="43"/>
  <c r="O1617" i="43"/>
  <c r="L1618" i="43"/>
  <c r="I1619" i="43"/>
  <c r="C1621" i="43"/>
  <c r="O1621" i="43"/>
  <c r="L1622" i="43"/>
  <c r="I1623" i="43"/>
  <c r="C1625" i="43"/>
  <c r="O1625" i="43"/>
  <c r="L1626" i="43"/>
  <c r="I1627" i="43"/>
  <c r="C1629" i="43"/>
  <c r="O1629" i="43"/>
  <c r="L1630" i="43"/>
  <c r="I1631" i="43"/>
  <c r="C1633" i="43"/>
  <c r="O1633" i="43"/>
  <c r="L1634" i="43"/>
  <c r="I1635" i="43"/>
  <c r="C1637" i="43"/>
  <c r="O1637" i="43"/>
  <c r="L1638" i="43"/>
  <c r="I1639" i="43"/>
  <c r="C1641" i="43"/>
  <c r="O1641" i="43"/>
  <c r="L1642" i="43"/>
  <c r="I1643" i="43"/>
  <c r="C1645" i="43"/>
  <c r="O1645" i="43"/>
  <c r="L1646" i="43"/>
  <c r="I1647" i="43"/>
  <c r="C1649" i="43"/>
  <c r="O1649" i="43"/>
  <c r="L1650" i="43"/>
  <c r="I1651" i="43"/>
  <c r="C1653" i="43"/>
  <c r="O1653" i="43"/>
  <c r="L1654" i="43"/>
  <c r="I1655" i="43"/>
  <c r="C1657" i="43"/>
  <c r="O1657" i="43"/>
  <c r="L1658" i="43"/>
  <c r="I1659" i="43"/>
  <c r="C1661" i="43"/>
  <c r="O1661" i="43"/>
  <c r="L1662" i="43"/>
  <c r="I1663" i="43"/>
  <c r="C1665" i="43"/>
  <c r="O1665" i="43"/>
  <c r="L1666" i="43"/>
  <c r="I1667" i="43"/>
  <c r="C1669" i="43"/>
  <c r="O1669" i="43"/>
  <c r="L1670" i="43"/>
  <c r="I1671" i="43"/>
  <c r="C1673" i="43"/>
  <c r="O1673" i="43"/>
  <c r="L1674" i="43"/>
  <c r="I1675" i="43"/>
  <c r="C1677" i="43"/>
  <c r="O1677" i="43"/>
  <c r="L1678" i="43"/>
  <c r="I1679" i="43"/>
  <c r="C1681" i="43"/>
  <c r="O1681" i="43"/>
  <c r="L1682" i="43"/>
  <c r="I1683" i="43"/>
  <c r="C1685" i="43"/>
  <c r="O1685" i="43"/>
  <c r="L1686" i="43"/>
  <c r="I1687" i="43"/>
  <c r="C1689" i="43"/>
  <c r="O1689" i="43"/>
  <c r="L1690" i="43"/>
  <c r="I1691" i="43"/>
  <c r="C1693" i="43"/>
  <c r="O1693" i="43"/>
  <c r="L1694" i="43"/>
  <c r="I1695" i="43"/>
  <c r="C1697" i="43"/>
  <c r="O1697" i="43"/>
  <c r="L1698" i="43"/>
  <c r="I1699" i="43"/>
  <c r="C1701" i="43"/>
  <c r="O1701" i="43"/>
  <c r="L1702" i="43"/>
  <c r="I1703" i="43"/>
  <c r="D1505" i="43"/>
  <c r="M1514" i="43"/>
  <c r="G1524" i="43"/>
  <c r="A1534" i="43"/>
  <c r="H1539" i="43"/>
  <c r="M1542" i="43"/>
  <c r="A1546" i="43"/>
  <c r="N1548" i="43"/>
  <c r="K1550" i="43"/>
  <c r="N1552" i="43"/>
  <c r="G1554" i="43"/>
  <c r="J1555" i="43"/>
  <c r="N1556" i="43"/>
  <c r="A1558" i="43"/>
  <c r="M1558" i="43"/>
  <c r="J1559" i="43"/>
  <c r="G1560" i="43"/>
  <c r="D1561" i="43"/>
  <c r="A1562" i="43"/>
  <c r="M1562" i="43"/>
  <c r="J1563" i="43"/>
  <c r="G1564" i="43"/>
  <c r="D1565" i="43"/>
  <c r="A1566" i="43"/>
  <c r="M1566" i="43"/>
  <c r="J1567" i="43"/>
  <c r="G1568" i="43"/>
  <c r="D1569" i="43"/>
  <c r="A1570" i="43"/>
  <c r="M1570" i="43"/>
  <c r="J1571" i="43"/>
  <c r="G1572" i="43"/>
  <c r="D1573" i="43"/>
  <c r="A1574" i="43"/>
  <c r="M1574" i="43"/>
  <c r="J1575" i="43"/>
  <c r="G1576" i="43"/>
  <c r="D1577" i="43"/>
  <c r="A1578" i="43"/>
  <c r="M1578" i="43"/>
  <c r="J1579" i="43"/>
  <c r="G1580" i="43"/>
  <c r="D1581" i="43"/>
  <c r="A1582" i="43"/>
  <c r="M1582" i="43"/>
  <c r="J1583" i="43"/>
  <c r="G1584" i="43"/>
  <c r="D1585" i="43"/>
  <c r="A1586" i="43"/>
  <c r="M1586" i="43"/>
  <c r="J1587" i="43"/>
  <c r="G1588" i="43"/>
  <c r="D1589" i="43"/>
  <c r="A1590" i="43"/>
  <c r="M1590" i="43"/>
  <c r="J1591" i="43"/>
  <c r="G1592" i="43"/>
  <c r="D1593" i="43"/>
  <c r="A1594" i="43"/>
  <c r="M1594" i="43"/>
  <c r="J1595" i="43"/>
  <c r="G1596" i="43"/>
  <c r="D1597" i="43"/>
  <c r="A1598" i="43"/>
  <c r="M1598" i="43"/>
  <c r="J1599" i="43"/>
  <c r="G1600" i="43"/>
  <c r="D1601" i="43"/>
  <c r="A1602" i="43"/>
  <c r="M1602" i="43"/>
  <c r="J1603" i="43"/>
  <c r="G1604" i="43"/>
  <c r="D1605" i="43"/>
  <c r="A1606" i="43"/>
  <c r="M1606" i="43"/>
  <c r="J1607" i="43"/>
  <c r="G1608" i="43"/>
  <c r="D1609" i="43"/>
  <c r="A1610" i="43"/>
  <c r="M1610" i="43"/>
  <c r="J1611" i="43"/>
  <c r="G1612" i="43"/>
  <c r="D1613" i="43"/>
  <c r="A1614" i="43"/>
  <c r="M1614" i="43"/>
  <c r="J1615" i="43"/>
  <c r="G1616" i="43"/>
  <c r="D1617" i="43"/>
  <c r="A1618" i="43"/>
  <c r="M1618" i="43"/>
  <c r="J1619" i="43"/>
  <c r="G1620" i="43"/>
  <c r="D1621" i="43"/>
  <c r="A1622" i="43"/>
  <c r="M1622" i="43"/>
  <c r="J1623" i="43"/>
  <c r="G1624" i="43"/>
  <c r="D1625" i="43"/>
  <c r="A1626" i="43"/>
  <c r="M1626" i="43"/>
  <c r="J1627" i="43"/>
  <c r="G1628" i="43"/>
  <c r="D1629" i="43"/>
  <c r="A1630" i="43"/>
  <c r="M1630" i="43"/>
  <c r="J1631" i="43"/>
  <c r="G1632" i="43"/>
  <c r="D1633" i="43"/>
  <c r="A1634" i="43"/>
  <c r="M1634" i="43"/>
  <c r="J1635" i="43"/>
  <c r="G1636" i="43"/>
  <c r="D1637" i="43"/>
  <c r="A1638" i="43"/>
  <c r="M1638" i="43"/>
  <c r="J1639" i="43"/>
  <c r="G1640" i="43"/>
  <c r="D1641" i="43"/>
  <c r="A1642" i="43"/>
  <c r="M1642" i="43"/>
  <c r="J1643" i="43"/>
  <c r="G1644" i="43"/>
  <c r="D1645" i="43"/>
  <c r="A1646" i="43"/>
  <c r="M1646" i="43"/>
  <c r="J1647" i="43"/>
  <c r="G1648" i="43"/>
  <c r="D1649" i="43"/>
  <c r="A1650" i="43"/>
  <c r="M1650" i="43"/>
  <c r="J1651" i="43"/>
  <c r="G1652" i="43"/>
  <c r="D1653" i="43"/>
  <c r="A1654" i="43"/>
  <c r="M1654" i="43"/>
  <c r="J1655" i="43"/>
  <c r="G1656" i="43"/>
  <c r="D1657" i="43"/>
  <c r="A1658" i="43"/>
  <c r="M1658" i="43"/>
  <c r="J1659" i="43"/>
  <c r="G1660" i="43"/>
  <c r="D1661" i="43"/>
  <c r="A1662" i="43"/>
  <c r="M1662" i="43"/>
  <c r="J1663" i="43"/>
  <c r="G1664" i="43"/>
  <c r="D1665" i="43"/>
  <c r="A1666" i="43"/>
  <c r="M1666" i="43"/>
  <c r="J1667" i="43"/>
  <c r="G1668" i="43"/>
  <c r="D1669" i="43"/>
  <c r="A1670" i="43"/>
  <c r="M1670" i="43"/>
  <c r="J1671" i="43"/>
  <c r="G1672" i="43"/>
  <c r="D1673" i="43"/>
  <c r="A1674" i="43"/>
  <c r="M1674" i="43"/>
  <c r="J1675" i="43"/>
  <c r="G1676" i="43"/>
  <c r="D1677" i="43"/>
  <c r="A1678" i="43"/>
  <c r="M1678" i="43"/>
  <c r="J1679" i="43"/>
  <c r="G1680" i="43"/>
  <c r="D1681" i="43"/>
  <c r="A1682" i="43"/>
  <c r="M1682" i="43"/>
  <c r="J1683" i="43"/>
  <c r="G1684" i="43"/>
  <c r="D1685" i="43"/>
  <c r="A1686" i="43"/>
  <c r="M1686" i="43"/>
  <c r="J1687" i="43"/>
  <c r="G1688" i="43"/>
  <c r="D1689" i="43"/>
  <c r="A1506" i="43"/>
  <c r="J1515" i="43"/>
  <c r="D1525" i="43"/>
  <c r="M1534" i="43"/>
  <c r="J1539" i="43"/>
  <c r="I1546" i="43"/>
  <c r="O1548" i="43"/>
  <c r="M1550" i="43"/>
  <c r="O1552" i="43"/>
  <c r="H1554" i="43"/>
  <c r="N1555" i="43"/>
  <c r="O1556" i="43"/>
  <c r="B1558" i="43"/>
  <c r="N1558" i="43"/>
  <c r="K1559" i="43"/>
  <c r="H1560" i="43"/>
  <c r="B1562" i="43"/>
  <c r="N1562" i="43"/>
  <c r="K1563" i="43"/>
  <c r="H1564" i="43"/>
  <c r="B1566" i="43"/>
  <c r="N1566" i="43"/>
  <c r="K1567" i="43"/>
  <c r="H1568" i="43"/>
  <c r="B1570" i="43"/>
  <c r="N1570" i="43"/>
  <c r="K1571" i="43"/>
  <c r="H1572" i="43"/>
  <c r="B1574" i="43"/>
  <c r="N1574" i="43"/>
  <c r="K1575" i="43"/>
  <c r="H1576" i="43"/>
  <c r="B1578" i="43"/>
  <c r="N1578" i="43"/>
  <c r="K1579" i="43"/>
  <c r="H1580" i="43"/>
  <c r="B1582" i="43"/>
  <c r="N1582" i="43"/>
  <c r="K1583" i="43"/>
  <c r="H1584" i="43"/>
  <c r="B1586" i="43"/>
  <c r="N1586" i="43"/>
  <c r="K1587" i="43"/>
  <c r="H1588" i="43"/>
  <c r="B1590" i="43"/>
  <c r="N1590" i="43"/>
  <c r="K1591" i="43"/>
  <c r="H1592" i="43"/>
  <c r="B1594" i="43"/>
  <c r="N1594" i="43"/>
  <c r="K1595" i="43"/>
  <c r="H1596" i="43"/>
  <c r="B1598" i="43"/>
  <c r="N1598" i="43"/>
  <c r="K1599" i="43"/>
  <c r="H1600" i="43"/>
  <c r="B1602" i="43"/>
  <c r="N1602" i="43"/>
  <c r="K1603" i="43"/>
  <c r="H1604" i="43"/>
  <c r="B1606" i="43"/>
  <c r="N1606" i="43"/>
  <c r="K1607" i="43"/>
  <c r="H1608" i="43"/>
  <c r="B1610" i="43"/>
  <c r="N1610" i="43"/>
  <c r="K1611" i="43"/>
  <c r="H1612" i="43"/>
  <c r="B1614" i="43"/>
  <c r="N1614" i="43"/>
  <c r="K1615" i="43"/>
  <c r="H1616" i="43"/>
  <c r="B1618" i="43"/>
  <c r="N1618" i="43"/>
  <c r="K1619" i="43"/>
  <c r="H1620" i="43"/>
  <c r="B1622" i="43"/>
  <c r="N1622" i="43"/>
  <c r="K1623" i="43"/>
  <c r="H1624" i="43"/>
  <c r="B1626" i="43"/>
  <c r="N1626" i="43"/>
  <c r="K1627" i="43"/>
  <c r="H1628" i="43"/>
  <c r="B1630" i="43"/>
  <c r="N1630" i="43"/>
  <c r="K1631" i="43"/>
  <c r="H1632" i="43"/>
  <c r="B1634" i="43"/>
  <c r="N1634" i="43"/>
  <c r="K1635" i="43"/>
  <c r="H1636" i="43"/>
  <c r="B1638" i="43"/>
  <c r="N1638" i="43"/>
  <c r="K1639" i="43"/>
  <c r="H1640" i="43"/>
  <c r="B1642" i="43"/>
  <c r="N1642" i="43"/>
  <c r="K1643" i="43"/>
  <c r="H1644" i="43"/>
  <c r="B1646" i="43"/>
  <c r="N1646" i="43"/>
  <c r="K1647" i="43"/>
  <c r="H1648" i="43"/>
  <c r="B1650" i="43"/>
  <c r="N1650" i="43"/>
  <c r="K1651" i="43"/>
  <c r="H1652" i="43"/>
  <c r="B1654" i="43"/>
  <c r="N1654" i="43"/>
  <c r="K1655" i="43"/>
  <c r="H1656" i="43"/>
  <c r="B1658" i="43"/>
  <c r="N1658" i="43"/>
  <c r="K1659" i="43"/>
  <c r="H1660" i="43"/>
  <c r="B1662" i="43"/>
  <c r="N1662" i="43"/>
  <c r="K1663" i="43"/>
  <c r="H1664" i="43"/>
  <c r="B1666" i="43"/>
  <c r="N1666" i="43"/>
  <c r="K1667" i="43"/>
  <c r="H1668" i="43"/>
  <c r="B1670" i="43"/>
  <c r="N1670" i="43"/>
  <c r="K1671" i="43"/>
  <c r="H1672" i="43"/>
  <c r="B1674" i="43"/>
  <c r="N1674" i="43"/>
  <c r="K1675" i="43"/>
  <c r="H1676" i="43"/>
  <c r="B1678" i="43"/>
  <c r="N1678" i="43"/>
  <c r="K1679" i="43"/>
  <c r="H1680" i="43"/>
  <c r="B1682" i="43"/>
  <c r="N1682" i="43"/>
  <c r="M1506" i="43"/>
  <c r="G1516" i="43"/>
  <c r="A1526" i="43"/>
  <c r="H1535" i="43"/>
  <c r="H1543" i="43"/>
  <c r="K1546" i="43"/>
  <c r="B1549" i="43"/>
  <c r="A1553" i="43"/>
  <c r="I1554" i="43"/>
  <c r="O1555" i="43"/>
  <c r="A1557" i="43"/>
  <c r="C1558" i="43"/>
  <c r="O1558" i="43"/>
  <c r="L1559" i="43"/>
  <c r="I1560" i="43"/>
  <c r="C1562" i="43"/>
  <c r="O1562" i="43"/>
  <c r="L1563" i="43"/>
  <c r="I1564" i="43"/>
  <c r="C1566" i="43"/>
  <c r="O1566" i="43"/>
  <c r="L1567" i="43"/>
  <c r="I1568" i="43"/>
  <c r="C1570" i="43"/>
  <c r="O1570" i="43"/>
  <c r="L1571" i="43"/>
  <c r="I1572" i="43"/>
  <c r="C1574" i="43"/>
  <c r="O1574" i="43"/>
  <c r="L1575" i="43"/>
  <c r="I1576" i="43"/>
  <c r="C1578" i="43"/>
  <c r="O1578" i="43"/>
  <c r="L1579" i="43"/>
  <c r="I1580" i="43"/>
  <c r="C1582" i="43"/>
  <c r="O1582" i="43"/>
  <c r="L1583" i="43"/>
  <c r="I1584" i="43"/>
  <c r="C1586" i="43"/>
  <c r="O1586" i="43"/>
  <c r="L1587" i="43"/>
  <c r="I1588" i="43"/>
  <c r="C1590" i="43"/>
  <c r="O1590" i="43"/>
  <c r="L1591" i="43"/>
  <c r="I1592" i="43"/>
  <c r="C1594" i="43"/>
  <c r="O1594" i="43"/>
  <c r="L1595" i="43"/>
  <c r="I1596" i="43"/>
  <c r="C1598" i="43"/>
  <c r="O1598" i="43"/>
  <c r="L1599" i="43"/>
  <c r="I1600" i="43"/>
  <c r="C1602" i="43"/>
  <c r="O1602" i="43"/>
  <c r="L1603" i="43"/>
  <c r="I1604" i="43"/>
  <c r="C1606" i="43"/>
  <c r="O1606" i="43"/>
  <c r="L1607" i="43"/>
  <c r="I1608" i="43"/>
  <c r="C1610" i="43"/>
  <c r="O1610" i="43"/>
  <c r="L1611" i="43"/>
  <c r="I1612" i="43"/>
  <c r="C1614" i="43"/>
  <c r="O1614" i="43"/>
  <c r="L1615" i="43"/>
  <c r="I1616" i="43"/>
  <c r="C1618" i="43"/>
  <c r="O1618" i="43"/>
  <c r="L1619" i="43"/>
  <c r="I1620" i="43"/>
  <c r="C1622" i="43"/>
  <c r="O1622" i="43"/>
  <c r="L1623" i="43"/>
  <c r="I1624" i="43"/>
  <c r="C1626" i="43"/>
  <c r="O1626" i="43"/>
  <c r="L1627" i="43"/>
  <c r="I1628" i="43"/>
  <c r="C1630" i="43"/>
  <c r="O1630" i="43"/>
  <c r="L1631" i="43"/>
  <c r="I1632" i="43"/>
  <c r="C1634" i="43"/>
  <c r="O1634" i="43"/>
  <c r="L1635" i="43"/>
  <c r="I1636" i="43"/>
  <c r="C1638" i="43"/>
  <c r="O1638" i="43"/>
  <c r="L1639" i="43"/>
  <c r="I1640" i="43"/>
  <c r="C1642" i="43"/>
  <c r="O1642" i="43"/>
  <c r="L1643" i="43"/>
  <c r="I1644" i="43"/>
  <c r="C1646" i="43"/>
  <c r="O1646" i="43"/>
  <c r="L1647" i="43"/>
  <c r="I1648" i="43"/>
  <c r="C1650" i="43"/>
  <c r="O1650" i="43"/>
  <c r="L1651" i="43"/>
  <c r="I1652" i="43"/>
  <c r="C1654" i="43"/>
  <c r="O1654" i="43"/>
  <c r="L1655" i="43"/>
  <c r="I1656" i="43"/>
  <c r="C1658" i="43"/>
  <c r="O1658" i="43"/>
  <c r="L1659" i="43"/>
  <c r="I1660" i="43"/>
  <c r="C1662" i="43"/>
  <c r="O1662" i="43"/>
  <c r="L1663" i="43"/>
  <c r="I1664" i="43"/>
  <c r="C1666" i="43"/>
  <c r="O1666" i="43"/>
  <c r="L1667" i="43"/>
  <c r="I1668" i="43"/>
  <c r="J1554" i="43"/>
  <c r="G1565" i="43"/>
  <c r="A1575" i="43"/>
  <c r="J1584" i="43"/>
  <c r="D1594" i="43"/>
  <c r="M1603" i="43"/>
  <c r="G1613" i="43"/>
  <c r="A1623" i="43"/>
  <c r="J1632" i="43"/>
  <c r="D1642" i="43"/>
  <c r="M1651" i="43"/>
  <c r="G1661" i="43"/>
  <c r="D1670" i="43"/>
  <c r="A1675" i="43"/>
  <c r="M1679" i="43"/>
  <c r="H1684" i="43"/>
  <c r="K1687" i="43"/>
  <c r="B1690" i="43"/>
  <c r="M1691" i="43"/>
  <c r="A1694" i="43"/>
  <c r="L1695" i="43"/>
  <c r="J1697" i="43"/>
  <c r="H1699" i="43"/>
  <c r="B1701" i="43"/>
  <c r="K1702" i="43"/>
  <c r="O1703" i="43"/>
  <c r="L1704" i="43"/>
  <c r="I1705" i="43"/>
  <c r="C1707" i="43"/>
  <c r="O1707" i="43"/>
  <c r="L1708" i="43"/>
  <c r="I1709" i="43"/>
  <c r="C1711" i="43"/>
  <c r="O1711" i="43"/>
  <c r="L1712" i="43"/>
  <c r="I1713" i="43"/>
  <c r="C1715" i="43"/>
  <c r="O1715" i="43"/>
  <c r="L1716" i="43"/>
  <c r="I1717" i="43"/>
  <c r="C1719" i="43"/>
  <c r="O1719" i="43"/>
  <c r="L1720" i="43"/>
  <c r="I1721" i="43"/>
  <c r="C1723" i="43"/>
  <c r="O1723" i="43"/>
  <c r="L1724" i="43"/>
  <c r="I1725" i="43"/>
  <c r="C1727" i="43"/>
  <c r="O1727" i="43"/>
  <c r="L1728" i="43"/>
  <c r="I1729" i="43"/>
  <c r="C1731" i="43"/>
  <c r="O1731" i="43"/>
  <c r="L1732" i="43"/>
  <c r="I1733" i="43"/>
  <c r="C1735" i="43"/>
  <c r="O1735" i="43"/>
  <c r="L1736" i="43"/>
  <c r="I1737" i="43"/>
  <c r="C1739" i="43"/>
  <c r="O1739" i="43"/>
  <c r="L1740" i="43"/>
  <c r="I1741" i="43"/>
  <c r="C1743" i="43"/>
  <c r="O1743" i="43"/>
  <c r="L1744" i="43"/>
  <c r="I1745" i="43"/>
  <c r="C1747" i="43"/>
  <c r="O1747" i="43"/>
  <c r="L1748" i="43"/>
  <c r="I1749" i="43"/>
  <c r="C1751" i="43"/>
  <c r="O1751" i="43"/>
  <c r="L1752" i="43"/>
  <c r="I1753" i="43"/>
  <c r="C1755" i="43"/>
  <c r="O1755" i="43"/>
  <c r="L1756" i="43"/>
  <c r="I1757" i="43"/>
  <c r="C1759" i="43"/>
  <c r="O1759" i="43"/>
  <c r="L1760" i="43"/>
  <c r="I1761" i="43"/>
  <c r="C1763" i="43"/>
  <c r="O1763" i="43"/>
  <c r="L1764" i="43"/>
  <c r="I1765" i="43"/>
  <c r="C1767" i="43"/>
  <c r="O1767" i="43"/>
  <c r="L1768" i="43"/>
  <c r="I1769" i="43"/>
  <c r="C1771" i="43"/>
  <c r="O1771" i="43"/>
  <c r="L1772" i="43"/>
  <c r="I1773" i="43"/>
  <c r="C1775" i="43"/>
  <c r="O1775" i="43"/>
  <c r="L1776" i="43"/>
  <c r="I1777" i="43"/>
  <c r="C1779" i="43"/>
  <c r="O1779" i="43"/>
  <c r="L1780" i="43"/>
  <c r="I1781" i="43"/>
  <c r="C1783" i="43"/>
  <c r="O1783" i="43"/>
  <c r="L1784" i="43"/>
  <c r="I1785" i="43"/>
  <c r="C1787" i="43"/>
  <c r="O1787" i="43"/>
  <c r="L1788" i="43"/>
  <c r="I1789" i="43"/>
  <c r="C1791" i="43"/>
  <c r="O1791" i="43"/>
  <c r="L1792" i="43"/>
  <c r="I1793" i="43"/>
  <c r="C1795" i="43"/>
  <c r="O1795" i="43"/>
  <c r="L1796" i="43"/>
  <c r="I1797" i="43"/>
  <c r="C1799" i="43"/>
  <c r="O1799" i="43"/>
  <c r="L1800" i="43"/>
  <c r="I1801" i="43"/>
  <c r="C1803" i="43"/>
  <c r="O1803" i="43"/>
  <c r="L1804" i="43"/>
  <c r="I1805" i="43"/>
  <c r="C1807" i="43"/>
  <c r="O1807" i="43"/>
  <c r="L1808" i="43"/>
  <c r="I1809" i="43"/>
  <c r="C1811" i="43"/>
  <c r="O1811" i="43"/>
  <c r="L1812" i="43"/>
  <c r="I1813" i="43"/>
  <c r="C1815" i="43"/>
  <c r="O1815" i="43"/>
  <c r="L1816" i="43"/>
  <c r="I1817" i="43"/>
  <c r="C1819" i="43"/>
  <c r="O1819" i="43"/>
  <c r="L1820" i="43"/>
  <c r="I1821" i="43"/>
  <c r="C1823" i="43"/>
  <c r="O1823" i="43"/>
  <c r="L1824" i="43"/>
  <c r="I1825" i="43"/>
  <c r="C1827" i="43"/>
  <c r="O1827" i="43"/>
  <c r="L1828" i="43"/>
  <c r="I1829" i="43"/>
  <c r="C1831" i="43"/>
  <c r="O1831" i="43"/>
  <c r="L1832" i="43"/>
  <c r="I1833" i="43"/>
  <c r="C1835" i="43"/>
  <c r="O1835" i="43"/>
  <c r="L1836" i="43"/>
  <c r="I1837" i="43"/>
  <c r="C1839" i="43"/>
  <c r="O1839" i="43"/>
  <c r="L1840" i="43"/>
  <c r="I1841" i="43"/>
  <c r="C1843" i="43"/>
  <c r="O1843" i="43"/>
  <c r="L1844" i="43"/>
  <c r="I1845" i="43"/>
  <c r="C1847" i="43"/>
  <c r="O1847" i="43"/>
  <c r="L1848" i="43"/>
  <c r="I1849" i="43"/>
  <c r="C1851" i="43"/>
  <c r="O1851" i="43"/>
  <c r="L1852" i="43"/>
  <c r="I1853" i="43"/>
  <c r="C1855" i="43"/>
  <c r="O1855" i="43"/>
  <c r="L1856" i="43"/>
  <c r="I1857" i="43"/>
  <c r="C1859" i="43"/>
  <c r="O1859" i="43"/>
  <c r="L1860" i="43"/>
  <c r="I1861" i="43"/>
  <c r="A1556" i="43"/>
  <c r="D1566" i="43"/>
  <c r="M1575" i="43"/>
  <c r="G1585" i="43"/>
  <c r="A1595" i="43"/>
  <c r="J1604" i="43"/>
  <c r="D1614" i="43"/>
  <c r="M1623" i="43"/>
  <c r="G1633" i="43"/>
  <c r="A1643" i="43"/>
  <c r="J1652" i="43"/>
  <c r="D1662" i="43"/>
  <c r="O1670" i="43"/>
  <c r="L1675" i="43"/>
  <c r="I1680" i="43"/>
  <c r="I1684" i="43"/>
  <c r="L1687" i="43"/>
  <c r="C1690" i="43"/>
  <c r="A1692" i="43"/>
  <c r="B1694" i="43"/>
  <c r="M1695" i="43"/>
  <c r="A1698" i="43"/>
  <c r="J1699" i="43"/>
  <c r="D1701" i="43"/>
  <c r="M1702" i="43"/>
  <c r="A1704" i="43"/>
  <c r="M1704" i="43"/>
  <c r="J1705" i="43"/>
  <c r="G1706" i="43"/>
  <c r="D1707" i="43"/>
  <c r="A1708" i="43"/>
  <c r="M1708" i="43"/>
  <c r="J1709" i="43"/>
  <c r="G1710" i="43"/>
  <c r="D1711" i="43"/>
  <c r="A1712" i="43"/>
  <c r="M1712" i="43"/>
  <c r="J1713" i="43"/>
  <c r="G1714" i="43"/>
  <c r="D1715" i="43"/>
  <c r="A1716" i="43"/>
  <c r="M1716" i="43"/>
  <c r="J1717" i="43"/>
  <c r="G1718" i="43"/>
  <c r="D1719" i="43"/>
  <c r="A1720" i="43"/>
  <c r="M1720" i="43"/>
  <c r="J1721" i="43"/>
  <c r="G1722" i="43"/>
  <c r="D1723" i="43"/>
  <c r="A1724" i="43"/>
  <c r="M1724" i="43"/>
  <c r="J1725" i="43"/>
  <c r="G1726" i="43"/>
  <c r="D1727" i="43"/>
  <c r="A1728" i="43"/>
  <c r="M1728" i="43"/>
  <c r="J1729" i="43"/>
  <c r="G1730" i="43"/>
  <c r="D1731" i="43"/>
  <c r="A1732" i="43"/>
  <c r="M1732" i="43"/>
  <c r="J1733" i="43"/>
  <c r="G1734" i="43"/>
  <c r="D1735" i="43"/>
  <c r="A1736" i="43"/>
  <c r="M1736" i="43"/>
  <c r="J1737" i="43"/>
  <c r="G1738" i="43"/>
  <c r="D1739" i="43"/>
  <c r="A1740" i="43"/>
  <c r="M1740" i="43"/>
  <c r="J1741" i="43"/>
  <c r="G1742" i="43"/>
  <c r="D1743" i="43"/>
  <c r="A1744" i="43"/>
  <c r="M1744" i="43"/>
  <c r="J1745" i="43"/>
  <c r="G1746" i="43"/>
  <c r="D1747" i="43"/>
  <c r="A1748" i="43"/>
  <c r="M1748" i="43"/>
  <c r="J1749" i="43"/>
  <c r="G1750" i="43"/>
  <c r="D1751" i="43"/>
  <c r="A1752" i="43"/>
  <c r="M1752" i="43"/>
  <c r="J1753" i="43"/>
  <c r="G1754" i="43"/>
  <c r="D1755" i="43"/>
  <c r="A1756" i="43"/>
  <c r="M1756" i="43"/>
  <c r="J1757" i="43"/>
  <c r="G1758" i="43"/>
  <c r="D1759" i="43"/>
  <c r="A1760" i="43"/>
  <c r="M1760" i="43"/>
  <c r="J1761" i="43"/>
  <c r="G1762" i="43"/>
  <c r="D1763" i="43"/>
  <c r="A1764" i="43"/>
  <c r="M1764" i="43"/>
  <c r="J1765" i="43"/>
  <c r="G1766" i="43"/>
  <c r="D1767" i="43"/>
  <c r="A1768" i="43"/>
  <c r="M1768" i="43"/>
  <c r="J1769" i="43"/>
  <c r="G1770" i="43"/>
  <c r="D1771" i="43"/>
  <c r="A1772" i="43"/>
  <c r="M1772" i="43"/>
  <c r="J1773" i="43"/>
  <c r="G1774" i="43"/>
  <c r="D1775" i="43"/>
  <c r="A1776" i="43"/>
  <c r="M1776" i="43"/>
  <c r="J1777" i="43"/>
  <c r="G1778" i="43"/>
  <c r="D1779" i="43"/>
  <c r="A1780" i="43"/>
  <c r="M1780" i="43"/>
  <c r="J1781" i="43"/>
  <c r="G1782" i="43"/>
  <c r="D1783" i="43"/>
  <c r="A1784" i="43"/>
  <c r="M1784" i="43"/>
  <c r="J1785" i="43"/>
  <c r="G1786" i="43"/>
  <c r="D1787" i="43"/>
  <c r="A1788" i="43"/>
  <c r="M1788" i="43"/>
  <c r="J1789" i="43"/>
  <c r="G1790" i="43"/>
  <c r="D1791" i="43"/>
  <c r="A1792" i="43"/>
  <c r="M1792" i="43"/>
  <c r="J1793" i="43"/>
  <c r="G1794" i="43"/>
  <c r="D1795" i="43"/>
  <c r="A1796" i="43"/>
  <c r="M1796" i="43"/>
  <c r="J1797" i="43"/>
  <c r="G1798" i="43"/>
  <c r="D1799" i="43"/>
  <c r="A1800" i="43"/>
  <c r="M1800" i="43"/>
  <c r="J1801" i="43"/>
  <c r="G1802" i="43"/>
  <c r="D1803" i="43"/>
  <c r="A1804" i="43"/>
  <c r="M1804" i="43"/>
  <c r="J1805" i="43"/>
  <c r="G1806" i="43"/>
  <c r="D1807" i="43"/>
  <c r="A1808" i="43"/>
  <c r="M1808" i="43"/>
  <c r="J1809" i="43"/>
  <c r="G1810" i="43"/>
  <c r="D1811" i="43"/>
  <c r="A1812" i="43"/>
  <c r="M1812" i="43"/>
  <c r="J1813" i="43"/>
  <c r="G1814" i="43"/>
  <c r="D1815" i="43"/>
  <c r="A1816" i="43"/>
  <c r="M1816" i="43"/>
  <c r="J1817" i="43"/>
  <c r="G1818" i="43"/>
  <c r="D1819" i="43"/>
  <c r="A1820" i="43"/>
  <c r="M1820" i="43"/>
  <c r="J1821" i="43"/>
  <c r="G1822" i="43"/>
  <c r="D1823" i="43"/>
  <c r="A1824" i="43"/>
  <c r="M1824" i="43"/>
  <c r="J1825" i="43"/>
  <c r="G1826" i="43"/>
  <c r="D1827" i="43"/>
  <c r="A1828" i="43"/>
  <c r="M1828" i="43"/>
  <c r="J1829" i="43"/>
  <c r="G1830" i="43"/>
  <c r="D1831" i="43"/>
  <c r="A1832" i="43"/>
  <c r="M1832" i="43"/>
  <c r="J1833" i="43"/>
  <c r="G1834" i="43"/>
  <c r="D1835" i="43"/>
  <c r="A1836" i="43"/>
  <c r="M1836" i="43"/>
  <c r="J1837" i="43"/>
  <c r="G1838" i="43"/>
  <c r="D1839" i="43"/>
  <c r="A1840" i="43"/>
  <c r="M1840" i="43"/>
  <c r="J1841" i="43"/>
  <c r="G1842" i="43"/>
  <c r="D1843" i="43"/>
  <c r="A1844" i="43"/>
  <c r="M1844" i="43"/>
  <c r="J1845" i="43"/>
  <c r="G1846" i="43"/>
  <c r="D1847" i="43"/>
  <c r="A1848" i="43"/>
  <c r="M1848" i="43"/>
  <c r="J1849" i="43"/>
  <c r="G1850" i="43"/>
  <c r="D1851" i="43"/>
  <c r="A1852" i="43"/>
  <c r="M1852" i="43"/>
  <c r="J1853" i="43"/>
  <c r="G1854" i="43"/>
  <c r="D1855" i="43"/>
  <c r="A1856" i="43"/>
  <c r="M1856" i="43"/>
  <c r="J1857" i="43"/>
  <c r="G1858" i="43"/>
  <c r="D1859" i="43"/>
  <c r="A1860" i="43"/>
  <c r="M1860" i="43"/>
  <c r="J1507" i="43"/>
  <c r="B1557" i="43"/>
  <c r="A1567" i="43"/>
  <c r="J1576" i="43"/>
  <c r="D1586" i="43"/>
  <c r="M1595" i="43"/>
  <c r="G1605" i="43"/>
  <c r="A1615" i="43"/>
  <c r="J1624" i="43"/>
  <c r="D1634" i="43"/>
  <c r="M1643" i="43"/>
  <c r="G1653" i="43"/>
  <c r="A1663" i="43"/>
  <c r="A1671" i="43"/>
  <c r="M1675" i="43"/>
  <c r="J1680" i="43"/>
  <c r="J1684" i="43"/>
  <c r="M1687" i="43"/>
  <c r="D1690" i="43"/>
  <c r="G1692" i="43"/>
  <c r="C1694" i="43"/>
  <c r="A1696" i="43"/>
  <c r="B1698" i="43"/>
  <c r="K1699" i="43"/>
  <c r="N1702" i="43"/>
  <c r="B1704" i="43"/>
  <c r="N1704" i="43"/>
  <c r="K1705" i="43"/>
  <c r="H1706" i="43"/>
  <c r="B1708" i="43"/>
  <c r="N1708" i="43"/>
  <c r="K1709" i="43"/>
  <c r="H1710" i="43"/>
  <c r="B1712" i="43"/>
  <c r="N1712" i="43"/>
  <c r="K1713" i="43"/>
  <c r="H1714" i="43"/>
  <c r="B1716" i="43"/>
  <c r="N1716" i="43"/>
  <c r="K1717" i="43"/>
  <c r="H1718" i="43"/>
  <c r="B1720" i="43"/>
  <c r="N1720" i="43"/>
  <c r="K1721" i="43"/>
  <c r="H1722" i="43"/>
  <c r="B1724" i="43"/>
  <c r="N1724" i="43"/>
  <c r="K1725" i="43"/>
  <c r="H1726" i="43"/>
  <c r="B1728" i="43"/>
  <c r="N1728" i="43"/>
  <c r="K1729" i="43"/>
  <c r="H1730" i="43"/>
  <c r="B1732" i="43"/>
  <c r="N1732" i="43"/>
  <c r="K1733" i="43"/>
  <c r="H1734" i="43"/>
  <c r="B1736" i="43"/>
  <c r="N1736" i="43"/>
  <c r="K1737" i="43"/>
  <c r="H1738" i="43"/>
  <c r="B1740" i="43"/>
  <c r="N1740" i="43"/>
  <c r="K1741" i="43"/>
  <c r="H1742" i="43"/>
  <c r="B1744" i="43"/>
  <c r="N1744" i="43"/>
  <c r="K1745" i="43"/>
  <c r="H1746" i="43"/>
  <c r="B1748" i="43"/>
  <c r="N1748" i="43"/>
  <c r="K1749" i="43"/>
  <c r="H1750" i="43"/>
  <c r="B1752" i="43"/>
  <c r="N1752" i="43"/>
  <c r="K1753" i="43"/>
  <c r="H1754" i="43"/>
  <c r="B1756" i="43"/>
  <c r="N1756" i="43"/>
  <c r="K1757" i="43"/>
  <c r="H1758" i="43"/>
  <c r="B1760" i="43"/>
  <c r="N1760" i="43"/>
  <c r="K1761" i="43"/>
  <c r="H1762" i="43"/>
  <c r="B1764" i="43"/>
  <c r="N1764" i="43"/>
  <c r="K1765" i="43"/>
  <c r="H1766" i="43"/>
  <c r="B1768" i="43"/>
  <c r="N1768" i="43"/>
  <c r="K1769" i="43"/>
  <c r="H1770" i="43"/>
  <c r="B1772" i="43"/>
  <c r="N1772" i="43"/>
  <c r="K1773" i="43"/>
  <c r="H1774" i="43"/>
  <c r="B1776" i="43"/>
  <c r="N1776" i="43"/>
  <c r="K1777" i="43"/>
  <c r="H1778" i="43"/>
  <c r="B1780" i="43"/>
  <c r="N1780" i="43"/>
  <c r="K1781" i="43"/>
  <c r="H1782" i="43"/>
  <c r="B1784" i="43"/>
  <c r="N1784" i="43"/>
  <c r="K1785" i="43"/>
  <c r="H1786" i="43"/>
  <c r="B1788" i="43"/>
  <c r="N1788" i="43"/>
  <c r="K1789" i="43"/>
  <c r="H1790" i="43"/>
  <c r="B1792" i="43"/>
  <c r="N1792" i="43"/>
  <c r="K1793" i="43"/>
  <c r="H1794" i="43"/>
  <c r="B1796" i="43"/>
  <c r="N1796" i="43"/>
  <c r="K1797" i="43"/>
  <c r="H1798" i="43"/>
  <c r="B1800" i="43"/>
  <c r="N1800" i="43"/>
  <c r="K1801" i="43"/>
  <c r="H1802" i="43"/>
  <c r="B1804" i="43"/>
  <c r="N1804" i="43"/>
  <c r="K1805" i="43"/>
  <c r="H1806" i="43"/>
  <c r="B1808" i="43"/>
  <c r="N1808" i="43"/>
  <c r="K1809" i="43"/>
  <c r="H1810" i="43"/>
  <c r="B1812" i="43"/>
  <c r="N1812" i="43"/>
  <c r="K1813" i="43"/>
  <c r="H1814" i="43"/>
  <c r="B1816" i="43"/>
  <c r="N1816" i="43"/>
  <c r="K1817" i="43"/>
  <c r="H1818" i="43"/>
  <c r="B1820" i="43"/>
  <c r="N1820" i="43"/>
  <c r="K1821" i="43"/>
  <c r="H1822" i="43"/>
  <c r="B1824" i="43"/>
  <c r="N1824" i="43"/>
  <c r="K1825" i="43"/>
  <c r="H1826" i="43"/>
  <c r="B1828" i="43"/>
  <c r="N1828" i="43"/>
  <c r="K1829" i="43"/>
  <c r="H1830" i="43"/>
  <c r="B1832" i="43"/>
  <c r="N1832" i="43"/>
  <c r="K1833" i="43"/>
  <c r="H1834" i="43"/>
  <c r="B1836" i="43"/>
  <c r="N1836" i="43"/>
  <c r="K1837" i="43"/>
  <c r="H1838" i="43"/>
  <c r="B1840" i="43"/>
  <c r="N1840" i="43"/>
  <c r="K1841" i="43"/>
  <c r="H1842" i="43"/>
  <c r="D1517" i="43"/>
  <c r="D1558" i="43"/>
  <c r="M1567" i="43"/>
  <c r="G1577" i="43"/>
  <c r="A1587" i="43"/>
  <c r="J1596" i="43"/>
  <c r="D1606" i="43"/>
  <c r="M1615" i="43"/>
  <c r="G1625" i="43"/>
  <c r="A1635" i="43"/>
  <c r="J1644" i="43"/>
  <c r="D1654" i="43"/>
  <c r="M1663" i="43"/>
  <c r="L1671" i="43"/>
  <c r="I1676" i="43"/>
  <c r="H1688" i="43"/>
  <c r="G1690" i="43"/>
  <c r="H1692" i="43"/>
  <c r="D1694" i="43"/>
  <c r="G1696" i="43"/>
  <c r="C1698" i="43"/>
  <c r="L1699" i="43"/>
  <c r="O1702" i="43"/>
  <c r="C1704" i="43"/>
  <c r="O1704" i="43"/>
  <c r="L1705" i="43"/>
  <c r="I1706" i="43"/>
  <c r="C1708" i="43"/>
  <c r="O1708" i="43"/>
  <c r="L1709" i="43"/>
  <c r="I1710" i="43"/>
  <c r="C1712" i="43"/>
  <c r="O1712" i="43"/>
  <c r="L1713" i="43"/>
  <c r="I1714" i="43"/>
  <c r="C1716" i="43"/>
  <c r="O1716" i="43"/>
  <c r="L1717" i="43"/>
  <c r="I1718" i="43"/>
  <c r="C1720" i="43"/>
  <c r="O1720" i="43"/>
  <c r="L1721" i="43"/>
  <c r="I1722" i="43"/>
  <c r="C1724" i="43"/>
  <c r="O1724" i="43"/>
  <c r="L1725" i="43"/>
  <c r="I1726" i="43"/>
  <c r="C1728" i="43"/>
  <c r="O1728" i="43"/>
  <c r="L1729" i="43"/>
  <c r="I1730" i="43"/>
  <c r="C1732" i="43"/>
  <c r="O1732" i="43"/>
  <c r="L1733" i="43"/>
  <c r="I1734" i="43"/>
  <c r="C1736" i="43"/>
  <c r="O1736" i="43"/>
  <c r="L1737" i="43"/>
  <c r="I1738" i="43"/>
  <c r="C1740" i="43"/>
  <c r="O1740" i="43"/>
  <c r="L1741" i="43"/>
  <c r="I1742" i="43"/>
  <c r="C1744" i="43"/>
  <c r="O1744" i="43"/>
  <c r="L1745" i="43"/>
  <c r="I1746" i="43"/>
  <c r="C1748" i="43"/>
  <c r="O1748" i="43"/>
  <c r="L1749" i="43"/>
  <c r="I1750" i="43"/>
  <c r="C1752" i="43"/>
  <c r="O1752" i="43"/>
  <c r="L1753" i="43"/>
  <c r="I1754" i="43"/>
  <c r="C1756" i="43"/>
  <c r="O1756" i="43"/>
  <c r="L1757" i="43"/>
  <c r="I1758" i="43"/>
  <c r="C1760" i="43"/>
  <c r="O1760" i="43"/>
  <c r="L1761" i="43"/>
  <c r="I1762" i="43"/>
  <c r="C1764" i="43"/>
  <c r="O1764" i="43"/>
  <c r="L1765" i="43"/>
  <c r="I1766" i="43"/>
  <c r="C1768" i="43"/>
  <c r="O1768" i="43"/>
  <c r="L1769" i="43"/>
  <c r="I1770" i="43"/>
  <c r="C1772" i="43"/>
  <c r="O1772" i="43"/>
  <c r="L1773" i="43"/>
  <c r="I1774" i="43"/>
  <c r="C1776" i="43"/>
  <c r="O1776" i="43"/>
  <c r="L1777" i="43"/>
  <c r="I1778" i="43"/>
  <c r="C1780" i="43"/>
  <c r="O1780" i="43"/>
  <c r="L1781" i="43"/>
  <c r="I1782" i="43"/>
  <c r="C1784" i="43"/>
  <c r="O1784" i="43"/>
  <c r="L1785" i="43"/>
  <c r="I1786" i="43"/>
  <c r="C1788" i="43"/>
  <c r="O1788" i="43"/>
  <c r="L1789" i="43"/>
  <c r="I1790" i="43"/>
  <c r="C1792" i="43"/>
  <c r="O1792" i="43"/>
  <c r="L1793" i="43"/>
  <c r="I1794" i="43"/>
  <c r="C1796" i="43"/>
  <c r="O1796" i="43"/>
  <c r="L1797" i="43"/>
  <c r="I1798" i="43"/>
  <c r="C1800" i="43"/>
  <c r="O1800" i="43"/>
  <c r="L1801" i="43"/>
  <c r="I1802" i="43"/>
  <c r="C1804" i="43"/>
  <c r="O1804" i="43"/>
  <c r="L1805" i="43"/>
  <c r="I1806" i="43"/>
  <c r="C1808" i="43"/>
  <c r="O1808" i="43"/>
  <c r="L1809" i="43"/>
  <c r="I1810" i="43"/>
  <c r="C1812" i="43"/>
  <c r="O1812" i="43"/>
  <c r="L1813" i="43"/>
  <c r="I1814" i="43"/>
  <c r="C1816" i="43"/>
  <c r="O1816" i="43"/>
  <c r="L1817" i="43"/>
  <c r="I1818" i="43"/>
  <c r="C1820" i="43"/>
  <c r="O1820" i="43"/>
  <c r="L1821" i="43"/>
  <c r="I1822" i="43"/>
  <c r="C1824" i="43"/>
  <c r="O1824" i="43"/>
  <c r="L1825" i="43"/>
  <c r="I1826" i="43"/>
  <c r="C1828" i="43"/>
  <c r="O1828" i="43"/>
  <c r="L1829" i="43"/>
  <c r="I1830" i="43"/>
  <c r="C1832" i="43"/>
  <c r="O1832" i="43"/>
  <c r="L1833" i="43"/>
  <c r="I1834" i="43"/>
  <c r="C1836" i="43"/>
  <c r="O1836" i="43"/>
  <c r="L1837" i="43"/>
  <c r="I1838" i="43"/>
  <c r="C1840" i="43"/>
  <c r="O1840" i="43"/>
  <c r="L1841" i="43"/>
  <c r="I1842" i="43"/>
  <c r="C1844" i="43"/>
  <c r="O1844" i="43"/>
  <c r="L1845" i="43"/>
  <c r="I1846" i="43"/>
  <c r="C1848" i="43"/>
  <c r="O1848" i="43"/>
  <c r="L1849" i="43"/>
  <c r="I1850" i="43"/>
  <c r="C1852" i="43"/>
  <c r="O1852" i="43"/>
  <c r="L1853" i="43"/>
  <c r="I1854" i="43"/>
  <c r="C1856" i="43"/>
  <c r="O1856" i="43"/>
  <c r="L1857" i="43"/>
  <c r="I1858" i="43"/>
  <c r="C1860" i="43"/>
  <c r="O1860" i="43"/>
  <c r="M1526" i="43"/>
  <c r="A1559" i="43"/>
  <c r="J1568" i="43"/>
  <c r="D1578" i="43"/>
  <c r="M1587" i="43"/>
  <c r="G1597" i="43"/>
  <c r="A1607" i="43"/>
  <c r="J1616" i="43"/>
  <c r="D1626" i="43"/>
  <c r="M1635" i="43"/>
  <c r="G1645" i="43"/>
  <c r="A1655" i="43"/>
  <c r="J1664" i="43"/>
  <c r="M1671" i="43"/>
  <c r="J1676" i="43"/>
  <c r="G1681" i="43"/>
  <c r="I1688" i="43"/>
  <c r="M1690" i="43"/>
  <c r="I1692" i="43"/>
  <c r="G1694" i="43"/>
  <c r="H1696" i="43"/>
  <c r="D1698" i="43"/>
  <c r="M1699" i="43"/>
  <c r="G1701" i="43"/>
  <c r="A1703" i="43"/>
  <c r="D1704" i="43"/>
  <c r="A1705" i="43"/>
  <c r="M1705" i="43"/>
  <c r="J1706" i="43"/>
  <c r="G1707" i="43"/>
  <c r="D1708" i="43"/>
  <c r="A1709" i="43"/>
  <c r="M1709" i="43"/>
  <c r="J1710" i="43"/>
  <c r="G1711" i="43"/>
  <c r="D1712" i="43"/>
  <c r="A1713" i="43"/>
  <c r="M1713" i="43"/>
  <c r="J1714" i="43"/>
  <c r="G1715" i="43"/>
  <c r="D1716" i="43"/>
  <c r="A1717" i="43"/>
  <c r="M1717" i="43"/>
  <c r="J1718" i="43"/>
  <c r="G1719" i="43"/>
  <c r="D1720" i="43"/>
  <c r="A1721" i="43"/>
  <c r="M1721" i="43"/>
  <c r="J1722" i="43"/>
  <c r="G1723" i="43"/>
  <c r="D1724" i="43"/>
  <c r="A1725" i="43"/>
  <c r="M1725" i="43"/>
  <c r="J1726" i="43"/>
  <c r="G1727" i="43"/>
  <c r="D1728" i="43"/>
  <c r="A1729" i="43"/>
  <c r="M1729" i="43"/>
  <c r="J1730" i="43"/>
  <c r="G1731" i="43"/>
  <c r="D1732" i="43"/>
  <c r="A1733" i="43"/>
  <c r="M1733" i="43"/>
  <c r="J1734" i="43"/>
  <c r="G1735" i="43"/>
  <c r="D1736" i="43"/>
  <c r="A1737" i="43"/>
  <c r="M1737" i="43"/>
  <c r="J1738" i="43"/>
  <c r="G1739" i="43"/>
  <c r="D1740" i="43"/>
  <c r="A1741" i="43"/>
  <c r="M1741" i="43"/>
  <c r="J1742" i="43"/>
  <c r="G1743" i="43"/>
  <c r="D1744" i="43"/>
  <c r="A1745" i="43"/>
  <c r="M1745" i="43"/>
  <c r="J1746" i="43"/>
  <c r="G1747" i="43"/>
  <c r="D1748" i="43"/>
  <c r="A1749" i="43"/>
  <c r="M1749" i="43"/>
  <c r="J1750" i="43"/>
  <c r="G1751" i="43"/>
  <c r="D1752" i="43"/>
  <c r="A1753" i="43"/>
  <c r="M1753" i="43"/>
  <c r="J1754" i="43"/>
  <c r="G1755" i="43"/>
  <c r="D1756" i="43"/>
  <c r="A1757" i="43"/>
  <c r="M1757" i="43"/>
  <c r="J1758" i="43"/>
  <c r="G1759" i="43"/>
  <c r="D1760" i="43"/>
  <c r="A1761" i="43"/>
  <c r="M1761" i="43"/>
  <c r="J1762" i="43"/>
  <c r="G1763" i="43"/>
  <c r="D1764" i="43"/>
  <c r="A1765" i="43"/>
  <c r="M1765" i="43"/>
  <c r="J1766" i="43"/>
  <c r="G1767" i="43"/>
  <c r="D1768" i="43"/>
  <c r="A1769" i="43"/>
  <c r="M1769" i="43"/>
  <c r="J1770" i="43"/>
  <c r="G1771" i="43"/>
  <c r="D1772" i="43"/>
  <c r="A1773" i="43"/>
  <c r="M1773" i="43"/>
  <c r="J1774" i="43"/>
  <c r="G1775" i="43"/>
  <c r="D1776" i="43"/>
  <c r="A1777" i="43"/>
  <c r="M1777" i="43"/>
  <c r="J1778" i="43"/>
  <c r="G1779" i="43"/>
  <c r="D1780" i="43"/>
  <c r="A1781" i="43"/>
  <c r="M1781" i="43"/>
  <c r="J1782" i="43"/>
  <c r="G1783" i="43"/>
  <c r="D1784" i="43"/>
  <c r="A1785" i="43"/>
  <c r="M1785" i="43"/>
  <c r="J1786" i="43"/>
  <c r="G1787" i="43"/>
  <c r="D1788" i="43"/>
  <c r="A1789" i="43"/>
  <c r="M1789" i="43"/>
  <c r="J1790" i="43"/>
  <c r="G1791" i="43"/>
  <c r="D1792" i="43"/>
  <c r="A1793" i="43"/>
  <c r="M1793" i="43"/>
  <c r="J1794" i="43"/>
  <c r="G1795" i="43"/>
  <c r="D1796" i="43"/>
  <c r="A1797" i="43"/>
  <c r="M1797" i="43"/>
  <c r="J1798" i="43"/>
  <c r="G1799" i="43"/>
  <c r="D1800" i="43"/>
  <c r="A1801" i="43"/>
  <c r="M1801" i="43"/>
  <c r="J1802" i="43"/>
  <c r="G1803" i="43"/>
  <c r="D1804" i="43"/>
  <c r="A1805" i="43"/>
  <c r="M1805" i="43"/>
  <c r="J1806" i="43"/>
  <c r="G1807" i="43"/>
  <c r="D1808" i="43"/>
  <c r="A1809" i="43"/>
  <c r="M1809" i="43"/>
  <c r="J1810" i="43"/>
  <c r="G1811" i="43"/>
  <c r="D1812" i="43"/>
  <c r="A1813" i="43"/>
  <c r="M1813" i="43"/>
  <c r="J1814" i="43"/>
  <c r="G1815" i="43"/>
  <c r="D1816" i="43"/>
  <c r="A1817" i="43"/>
  <c r="M1817" i="43"/>
  <c r="J1818" i="43"/>
  <c r="G1819" i="43"/>
  <c r="D1820" i="43"/>
  <c r="A1821" i="43"/>
  <c r="M1821" i="43"/>
  <c r="J1822" i="43"/>
  <c r="G1823" i="43"/>
  <c r="D1824" i="43"/>
  <c r="A1825" i="43"/>
  <c r="M1825" i="43"/>
  <c r="J1826" i="43"/>
  <c r="G1827" i="43"/>
  <c r="D1828" i="43"/>
  <c r="A1829" i="43"/>
  <c r="M1829" i="43"/>
  <c r="J1830" i="43"/>
  <c r="G1831" i="43"/>
  <c r="D1832" i="43"/>
  <c r="A1833" i="43"/>
  <c r="M1833" i="43"/>
  <c r="J1834" i="43"/>
  <c r="G1835" i="43"/>
  <c r="D1836" i="43"/>
  <c r="A1837" i="43"/>
  <c r="M1837" i="43"/>
  <c r="J1838" i="43"/>
  <c r="G1839" i="43"/>
  <c r="D1840" i="43"/>
  <c r="A1841" i="43"/>
  <c r="M1841" i="43"/>
  <c r="J1842" i="43"/>
  <c r="G1843" i="43"/>
  <c r="D1844" i="43"/>
  <c r="A1845" i="43"/>
  <c r="M1845" i="43"/>
  <c r="J1846" i="43"/>
  <c r="G1847" i="43"/>
  <c r="D1848" i="43"/>
  <c r="A1849" i="43"/>
  <c r="M1849" i="43"/>
  <c r="J1850" i="43"/>
  <c r="G1851" i="43"/>
  <c r="D1852" i="43"/>
  <c r="A1853" i="43"/>
  <c r="M1853" i="43"/>
  <c r="J1854" i="43"/>
  <c r="G1855" i="43"/>
  <c r="D1856" i="43"/>
  <c r="A1857" i="43"/>
  <c r="M1857" i="43"/>
  <c r="J1858" i="43"/>
  <c r="G1859" i="43"/>
  <c r="D1860" i="43"/>
  <c r="A1861" i="43"/>
  <c r="M1861" i="43"/>
  <c r="J1535" i="43"/>
  <c r="M1559" i="43"/>
  <c r="G1569" i="43"/>
  <c r="A1579" i="43"/>
  <c r="J1588" i="43"/>
  <c r="D1598" i="43"/>
  <c r="M1607" i="43"/>
  <c r="G1617" i="43"/>
  <c r="A1627" i="43"/>
  <c r="J1636" i="43"/>
  <c r="D1646" i="43"/>
  <c r="M1655" i="43"/>
  <c r="G1665" i="43"/>
  <c r="I1672" i="43"/>
  <c r="C1682" i="43"/>
  <c r="G1685" i="43"/>
  <c r="J1688" i="43"/>
  <c r="N1690" i="43"/>
  <c r="J1692" i="43"/>
  <c r="M1694" i="43"/>
  <c r="I1696" i="43"/>
  <c r="G1698" i="43"/>
  <c r="A1700" i="43"/>
  <c r="J1701" i="43"/>
  <c r="D1703" i="43"/>
  <c r="B1705" i="43"/>
  <c r="N1705" i="43"/>
  <c r="K1706" i="43"/>
  <c r="H1707" i="43"/>
  <c r="B1709" i="43"/>
  <c r="N1709" i="43"/>
  <c r="K1710" i="43"/>
  <c r="H1711" i="43"/>
  <c r="B1713" i="43"/>
  <c r="N1713" i="43"/>
  <c r="K1714" i="43"/>
  <c r="H1715" i="43"/>
  <c r="B1717" i="43"/>
  <c r="N1717" i="43"/>
  <c r="K1718" i="43"/>
  <c r="H1719" i="43"/>
  <c r="B1721" i="43"/>
  <c r="N1721" i="43"/>
  <c r="K1722" i="43"/>
  <c r="H1723" i="43"/>
  <c r="B1725" i="43"/>
  <c r="N1725" i="43"/>
  <c r="K1726" i="43"/>
  <c r="H1727" i="43"/>
  <c r="B1729" i="43"/>
  <c r="N1729" i="43"/>
  <c r="K1730" i="43"/>
  <c r="H1731" i="43"/>
  <c r="B1733" i="43"/>
  <c r="N1733" i="43"/>
  <c r="K1734" i="43"/>
  <c r="H1735" i="43"/>
  <c r="B1737" i="43"/>
  <c r="N1737" i="43"/>
  <c r="K1738" i="43"/>
  <c r="H1739" i="43"/>
  <c r="B1741" i="43"/>
  <c r="N1741" i="43"/>
  <c r="K1742" i="43"/>
  <c r="H1743" i="43"/>
  <c r="B1745" i="43"/>
  <c r="N1745" i="43"/>
  <c r="K1746" i="43"/>
  <c r="H1747" i="43"/>
  <c r="B1749" i="43"/>
  <c r="N1749" i="43"/>
  <c r="K1750" i="43"/>
  <c r="H1751" i="43"/>
  <c r="B1753" i="43"/>
  <c r="N1753" i="43"/>
  <c r="K1754" i="43"/>
  <c r="H1755" i="43"/>
  <c r="B1757" i="43"/>
  <c r="N1757" i="43"/>
  <c r="K1758" i="43"/>
  <c r="H1759" i="43"/>
  <c r="B1761" i="43"/>
  <c r="N1761" i="43"/>
  <c r="K1762" i="43"/>
  <c r="H1763" i="43"/>
  <c r="B1765" i="43"/>
  <c r="N1765" i="43"/>
  <c r="K1766" i="43"/>
  <c r="H1767" i="43"/>
  <c r="B1769" i="43"/>
  <c r="N1769" i="43"/>
  <c r="K1770" i="43"/>
  <c r="H1771" i="43"/>
  <c r="B1773" i="43"/>
  <c r="N1773" i="43"/>
  <c r="K1774" i="43"/>
  <c r="H1775" i="43"/>
  <c r="B1777" i="43"/>
  <c r="N1777" i="43"/>
  <c r="K1778" i="43"/>
  <c r="H1779" i="43"/>
  <c r="B1781" i="43"/>
  <c r="N1781" i="43"/>
  <c r="K1782" i="43"/>
  <c r="H1783" i="43"/>
  <c r="B1785" i="43"/>
  <c r="N1785" i="43"/>
  <c r="K1786" i="43"/>
  <c r="H1787" i="43"/>
  <c r="B1789" i="43"/>
  <c r="N1789" i="43"/>
  <c r="K1790" i="43"/>
  <c r="H1791" i="43"/>
  <c r="B1793" i="43"/>
  <c r="N1793" i="43"/>
  <c r="K1794" i="43"/>
  <c r="H1795" i="43"/>
  <c r="B1797" i="43"/>
  <c r="N1797" i="43"/>
  <c r="K1798" i="43"/>
  <c r="H1799" i="43"/>
  <c r="B1801" i="43"/>
  <c r="N1801" i="43"/>
  <c r="K1802" i="43"/>
  <c r="H1803" i="43"/>
  <c r="B1805" i="43"/>
  <c r="N1805" i="43"/>
  <c r="K1806" i="43"/>
  <c r="H1807" i="43"/>
  <c r="B1809" i="43"/>
  <c r="N1809" i="43"/>
  <c r="K1810" i="43"/>
  <c r="H1811" i="43"/>
  <c r="B1813" i="43"/>
  <c r="N1813" i="43"/>
  <c r="K1814" i="43"/>
  <c r="H1815" i="43"/>
  <c r="B1817" i="43"/>
  <c r="N1817" i="43"/>
  <c r="K1818" i="43"/>
  <c r="H1819" i="43"/>
  <c r="B1821" i="43"/>
  <c r="N1821" i="43"/>
  <c r="K1822" i="43"/>
  <c r="H1823" i="43"/>
  <c r="B1825" i="43"/>
  <c r="N1825" i="43"/>
  <c r="K1826" i="43"/>
  <c r="H1827" i="43"/>
  <c r="B1829" i="43"/>
  <c r="N1829" i="43"/>
  <c r="K1830" i="43"/>
  <c r="H1831" i="43"/>
  <c r="B1833" i="43"/>
  <c r="N1833" i="43"/>
  <c r="K1834" i="43"/>
  <c r="H1835" i="43"/>
  <c r="B1837" i="43"/>
  <c r="N1837" i="43"/>
  <c r="K1838" i="43"/>
  <c r="H1839" i="43"/>
  <c r="B1841" i="43"/>
  <c r="N1841" i="43"/>
  <c r="K1842" i="43"/>
  <c r="H1843" i="43"/>
  <c r="B1845" i="43"/>
  <c r="N1845" i="43"/>
  <c r="K1846" i="43"/>
  <c r="H1847" i="43"/>
  <c r="B1849" i="43"/>
  <c r="N1849" i="43"/>
  <c r="K1850" i="43"/>
  <c r="H1851" i="43"/>
  <c r="B1853" i="43"/>
  <c r="N1853" i="43"/>
  <c r="K1854" i="43"/>
  <c r="H1855" i="43"/>
  <c r="B1857" i="43"/>
  <c r="N1857" i="43"/>
  <c r="K1858" i="43"/>
  <c r="H1859" i="43"/>
  <c r="B1861" i="43"/>
  <c r="N1861" i="43"/>
  <c r="G1540" i="43"/>
  <c r="J1560" i="43"/>
  <c r="D1570" i="43"/>
  <c r="M1579" i="43"/>
  <c r="G1589" i="43"/>
  <c r="A1599" i="43"/>
  <c r="J1608" i="43"/>
  <c r="D1618" i="43"/>
  <c r="M1627" i="43"/>
  <c r="G1637" i="43"/>
  <c r="A1647" i="43"/>
  <c r="J1656" i="43"/>
  <c r="D1666" i="43"/>
  <c r="J1672" i="43"/>
  <c r="G1677" i="43"/>
  <c r="D1682" i="43"/>
  <c r="B1686" i="43"/>
  <c r="M1688" i="43"/>
  <c r="O1690" i="43"/>
  <c r="M1692" i="43"/>
  <c r="N1694" i="43"/>
  <c r="J1696" i="43"/>
  <c r="K1698" i="43"/>
  <c r="N1701" i="43"/>
  <c r="H1703" i="43"/>
  <c r="C1705" i="43"/>
  <c r="O1705" i="43"/>
  <c r="L1706" i="43"/>
  <c r="I1707" i="43"/>
  <c r="C1709" i="43"/>
  <c r="O1709" i="43"/>
  <c r="L1710" i="43"/>
  <c r="I1711" i="43"/>
  <c r="C1713" i="43"/>
  <c r="O1713" i="43"/>
  <c r="L1714" i="43"/>
  <c r="I1715" i="43"/>
  <c r="C1717" i="43"/>
  <c r="O1717" i="43"/>
  <c r="L1718" i="43"/>
  <c r="I1719" i="43"/>
  <c r="C1721" i="43"/>
  <c r="O1721" i="43"/>
  <c r="L1722" i="43"/>
  <c r="I1723" i="43"/>
  <c r="C1725" i="43"/>
  <c r="O1725" i="43"/>
  <c r="L1726" i="43"/>
  <c r="I1727" i="43"/>
  <c r="C1729" i="43"/>
  <c r="O1729" i="43"/>
  <c r="L1730" i="43"/>
  <c r="I1731" i="43"/>
  <c r="C1733" i="43"/>
  <c r="O1733" i="43"/>
  <c r="L1734" i="43"/>
  <c r="I1735" i="43"/>
  <c r="C1737" i="43"/>
  <c r="O1737" i="43"/>
  <c r="L1738" i="43"/>
  <c r="I1739" i="43"/>
  <c r="C1741" i="43"/>
  <c r="O1741" i="43"/>
  <c r="L1742" i="43"/>
  <c r="I1743" i="43"/>
  <c r="C1745" i="43"/>
  <c r="O1745" i="43"/>
  <c r="L1746" i="43"/>
  <c r="I1747" i="43"/>
  <c r="C1749" i="43"/>
  <c r="O1749" i="43"/>
  <c r="L1750" i="43"/>
  <c r="I1751" i="43"/>
  <c r="C1753" i="43"/>
  <c r="O1753" i="43"/>
  <c r="L1754" i="43"/>
  <c r="I1755" i="43"/>
  <c r="C1757" i="43"/>
  <c r="O1757" i="43"/>
  <c r="L1758" i="43"/>
  <c r="I1759" i="43"/>
  <c r="C1761" i="43"/>
  <c r="O1761" i="43"/>
  <c r="L1762" i="43"/>
  <c r="I1763" i="43"/>
  <c r="C1765" i="43"/>
  <c r="O1765" i="43"/>
  <c r="L1766" i="43"/>
  <c r="I1767" i="43"/>
  <c r="C1769" i="43"/>
  <c r="O1769" i="43"/>
  <c r="L1770" i="43"/>
  <c r="I1771" i="43"/>
  <c r="C1773" i="43"/>
  <c r="O1773" i="43"/>
  <c r="L1774" i="43"/>
  <c r="I1775" i="43"/>
  <c r="C1777" i="43"/>
  <c r="O1777" i="43"/>
  <c r="L1778" i="43"/>
  <c r="I1779" i="43"/>
  <c r="C1781" i="43"/>
  <c r="O1781" i="43"/>
  <c r="L1782" i="43"/>
  <c r="I1783" i="43"/>
  <c r="C1785" i="43"/>
  <c r="O1785" i="43"/>
  <c r="L1786" i="43"/>
  <c r="I1787" i="43"/>
  <c r="C1789" i="43"/>
  <c r="O1789" i="43"/>
  <c r="L1790" i="43"/>
  <c r="I1791" i="43"/>
  <c r="C1793" i="43"/>
  <c r="O1793" i="43"/>
  <c r="L1794" i="43"/>
  <c r="I1795" i="43"/>
  <c r="C1797" i="43"/>
  <c r="O1797" i="43"/>
  <c r="L1798" i="43"/>
  <c r="I1799" i="43"/>
  <c r="C1801" i="43"/>
  <c r="O1801" i="43"/>
  <c r="L1802" i="43"/>
  <c r="I1803" i="43"/>
  <c r="C1805" i="43"/>
  <c r="O1805" i="43"/>
  <c r="L1806" i="43"/>
  <c r="I1807" i="43"/>
  <c r="C1809" i="43"/>
  <c r="O1809" i="43"/>
  <c r="L1810" i="43"/>
  <c r="I1811" i="43"/>
  <c r="C1813" i="43"/>
  <c r="O1813" i="43"/>
  <c r="L1814" i="43"/>
  <c r="I1815" i="43"/>
  <c r="C1817" i="43"/>
  <c r="O1817" i="43"/>
  <c r="L1818" i="43"/>
  <c r="I1819" i="43"/>
  <c r="C1821" i="43"/>
  <c r="O1821" i="43"/>
  <c r="L1822" i="43"/>
  <c r="I1823" i="43"/>
  <c r="C1825" i="43"/>
  <c r="O1825" i="43"/>
  <c r="L1826" i="43"/>
  <c r="I1827" i="43"/>
  <c r="C1829" i="43"/>
  <c r="O1829" i="43"/>
  <c r="L1830" i="43"/>
  <c r="I1831" i="43"/>
  <c r="C1833" i="43"/>
  <c r="O1833" i="43"/>
  <c r="L1834" i="43"/>
  <c r="I1835" i="43"/>
  <c r="C1837" i="43"/>
  <c r="O1837" i="43"/>
  <c r="L1838" i="43"/>
  <c r="I1839" i="43"/>
  <c r="C1841" i="43"/>
  <c r="O1841" i="43"/>
  <c r="L1842" i="43"/>
  <c r="I1843" i="43"/>
  <c r="C1845" i="43"/>
  <c r="O1845" i="43"/>
  <c r="L1846" i="43"/>
  <c r="I1847" i="43"/>
  <c r="C1849" i="43"/>
  <c r="O1849" i="43"/>
  <c r="L1850" i="43"/>
  <c r="I1851" i="43"/>
  <c r="J1543" i="43"/>
  <c r="G1561" i="43"/>
  <c r="A1571" i="43"/>
  <c r="J1580" i="43"/>
  <c r="D1590" i="43"/>
  <c r="M1599" i="43"/>
  <c r="G1609" i="43"/>
  <c r="A1619" i="43"/>
  <c r="J1628" i="43"/>
  <c r="D1638" i="43"/>
  <c r="M1647" i="43"/>
  <c r="G1657" i="43"/>
  <c r="A1667" i="43"/>
  <c r="C1678" i="43"/>
  <c r="O1682" i="43"/>
  <c r="C1686" i="43"/>
  <c r="A1691" i="43"/>
  <c r="D1693" i="43"/>
  <c r="O1694" i="43"/>
  <c r="M1696" i="43"/>
  <c r="M1698" i="43"/>
  <c r="G1700" i="43"/>
  <c r="A1702" i="43"/>
  <c r="J1703" i="43"/>
  <c r="G1704" i="43"/>
  <c r="D1705" i="43"/>
  <c r="A1706" i="43"/>
  <c r="M1706" i="43"/>
  <c r="J1707" i="43"/>
  <c r="G1708" i="43"/>
  <c r="D1709" i="43"/>
  <c r="A1710" i="43"/>
  <c r="M1710" i="43"/>
  <c r="J1711" i="43"/>
  <c r="G1712" i="43"/>
  <c r="D1713" i="43"/>
  <c r="A1714" i="43"/>
  <c r="M1714" i="43"/>
  <c r="J1715" i="43"/>
  <c r="G1716" i="43"/>
  <c r="D1717" i="43"/>
  <c r="A1718" i="43"/>
  <c r="M1718" i="43"/>
  <c r="J1719" i="43"/>
  <c r="G1720" i="43"/>
  <c r="D1721" i="43"/>
  <c r="A1722" i="43"/>
  <c r="M1722" i="43"/>
  <c r="J1723" i="43"/>
  <c r="G1724" i="43"/>
  <c r="D1725" i="43"/>
  <c r="A1726" i="43"/>
  <c r="M1726" i="43"/>
  <c r="J1727" i="43"/>
  <c r="G1728" i="43"/>
  <c r="D1729" i="43"/>
  <c r="A1730" i="43"/>
  <c r="M1730" i="43"/>
  <c r="J1731" i="43"/>
  <c r="G1732" i="43"/>
  <c r="D1733" i="43"/>
  <c r="A1734" i="43"/>
  <c r="M1734" i="43"/>
  <c r="J1735" i="43"/>
  <c r="G1736" i="43"/>
  <c r="D1737" i="43"/>
  <c r="A1738" i="43"/>
  <c r="M1738" i="43"/>
  <c r="J1739" i="43"/>
  <c r="G1740" i="43"/>
  <c r="D1741" i="43"/>
  <c r="A1742" i="43"/>
  <c r="M1742" i="43"/>
  <c r="J1743" i="43"/>
  <c r="G1744" i="43"/>
  <c r="D1745" i="43"/>
  <c r="A1746" i="43"/>
  <c r="M1746" i="43"/>
  <c r="J1747" i="43"/>
  <c r="G1748" i="43"/>
  <c r="D1749" i="43"/>
  <c r="A1750" i="43"/>
  <c r="M1750" i="43"/>
  <c r="J1751" i="43"/>
  <c r="G1752" i="43"/>
  <c r="D1753" i="43"/>
  <c r="A1754" i="43"/>
  <c r="M1754" i="43"/>
  <c r="J1755" i="43"/>
  <c r="G1756" i="43"/>
  <c r="D1757" i="43"/>
  <c r="A1758" i="43"/>
  <c r="M1758" i="43"/>
  <c r="J1759" i="43"/>
  <c r="G1760" i="43"/>
  <c r="D1761" i="43"/>
  <c r="A1762" i="43"/>
  <c r="M1762" i="43"/>
  <c r="J1763" i="43"/>
  <c r="G1764" i="43"/>
  <c r="D1765" i="43"/>
  <c r="A1766" i="43"/>
  <c r="M1766" i="43"/>
  <c r="J1767" i="43"/>
  <c r="G1768" i="43"/>
  <c r="D1769" i="43"/>
  <c r="A1770" i="43"/>
  <c r="M1770" i="43"/>
  <c r="J1771" i="43"/>
  <c r="G1772" i="43"/>
  <c r="D1773" i="43"/>
  <c r="A1774" i="43"/>
  <c r="M1774" i="43"/>
  <c r="J1775" i="43"/>
  <c r="G1776" i="43"/>
  <c r="D1777" i="43"/>
  <c r="A1778" i="43"/>
  <c r="M1778" i="43"/>
  <c r="J1779" i="43"/>
  <c r="G1780" i="43"/>
  <c r="D1781" i="43"/>
  <c r="A1782" i="43"/>
  <c r="M1782" i="43"/>
  <c r="J1783" i="43"/>
  <c r="G1784" i="43"/>
  <c r="D1785" i="43"/>
  <c r="A1786" i="43"/>
  <c r="M1786" i="43"/>
  <c r="J1787" i="43"/>
  <c r="G1788" i="43"/>
  <c r="D1789" i="43"/>
  <c r="A1790" i="43"/>
  <c r="M1790" i="43"/>
  <c r="J1791" i="43"/>
  <c r="G1792" i="43"/>
  <c r="D1793" i="43"/>
  <c r="A1794" i="43"/>
  <c r="M1794" i="43"/>
  <c r="J1795" i="43"/>
  <c r="G1796" i="43"/>
  <c r="D1797" i="43"/>
  <c r="A1798" i="43"/>
  <c r="M1798" i="43"/>
  <c r="J1799" i="43"/>
  <c r="G1800" i="43"/>
  <c r="D1801" i="43"/>
  <c r="A1802" i="43"/>
  <c r="M1802" i="43"/>
  <c r="J1803" i="43"/>
  <c r="G1804" i="43"/>
  <c r="D1805" i="43"/>
  <c r="A1806" i="43"/>
  <c r="M1806" i="43"/>
  <c r="J1807" i="43"/>
  <c r="G1808" i="43"/>
  <c r="D1809" i="43"/>
  <c r="A1810" i="43"/>
  <c r="M1810" i="43"/>
  <c r="J1811" i="43"/>
  <c r="G1812" i="43"/>
  <c r="D1813" i="43"/>
  <c r="A1814" i="43"/>
  <c r="M1814" i="43"/>
  <c r="J1815" i="43"/>
  <c r="G1816" i="43"/>
  <c r="D1817" i="43"/>
  <c r="A1818" i="43"/>
  <c r="M1818" i="43"/>
  <c r="J1819" i="43"/>
  <c r="G1820" i="43"/>
  <c r="D1821" i="43"/>
  <c r="A1822" i="43"/>
  <c r="M1822" i="43"/>
  <c r="J1823" i="43"/>
  <c r="G1824" i="43"/>
  <c r="D1825" i="43"/>
  <c r="A1826" i="43"/>
  <c r="M1826" i="43"/>
  <c r="J1827" i="43"/>
  <c r="G1828" i="43"/>
  <c r="D1829" i="43"/>
  <c r="A1830" i="43"/>
  <c r="M1830" i="43"/>
  <c r="J1831" i="43"/>
  <c r="G1832" i="43"/>
  <c r="D1833" i="43"/>
  <c r="A1834" i="43"/>
  <c r="M1834" i="43"/>
  <c r="J1835" i="43"/>
  <c r="G1836" i="43"/>
  <c r="D1837" i="43"/>
  <c r="A1838" i="43"/>
  <c r="M1838" i="43"/>
  <c r="J1839" i="43"/>
  <c r="G1840" i="43"/>
  <c r="D1841" i="43"/>
  <c r="A1842" i="43"/>
  <c r="M1842" i="43"/>
  <c r="J1843" i="43"/>
  <c r="G1844" i="43"/>
  <c r="D1845" i="43"/>
  <c r="A1846" i="43"/>
  <c r="M1846" i="43"/>
  <c r="J1847" i="43"/>
  <c r="G1848" i="43"/>
  <c r="D1849" i="43"/>
  <c r="A1850" i="43"/>
  <c r="M1850" i="43"/>
  <c r="J1851" i="43"/>
  <c r="G1852" i="43"/>
  <c r="D1853" i="43"/>
  <c r="A1854" i="43"/>
  <c r="M1854" i="43"/>
  <c r="J1855" i="43"/>
  <c r="G1856" i="43"/>
  <c r="D1857" i="43"/>
  <c r="M1546" i="43"/>
  <c r="D1562" i="43"/>
  <c r="M1571" i="43"/>
  <c r="G1581" i="43"/>
  <c r="A1591" i="43"/>
  <c r="J1600" i="43"/>
  <c r="D1610" i="43"/>
  <c r="M1619" i="43"/>
  <c r="G1629" i="43"/>
  <c r="A1639" i="43"/>
  <c r="J1648" i="43"/>
  <c r="D1658" i="43"/>
  <c r="M1667" i="43"/>
  <c r="G1673" i="43"/>
  <c r="D1678" i="43"/>
  <c r="A1683" i="43"/>
  <c r="D1686" i="43"/>
  <c r="D1691" i="43"/>
  <c r="A1695" i="43"/>
  <c r="D1697" i="43"/>
  <c r="N1698" i="43"/>
  <c r="H1700" i="43"/>
  <c r="B1702" i="43"/>
  <c r="K1703" i="43"/>
  <c r="H1704" i="43"/>
  <c r="B1706" i="43"/>
  <c r="N1706" i="43"/>
  <c r="K1707" i="43"/>
  <c r="H1708" i="43"/>
  <c r="B1710" i="43"/>
  <c r="N1710" i="43"/>
  <c r="K1711" i="43"/>
  <c r="H1712" i="43"/>
  <c r="B1714" i="43"/>
  <c r="N1714" i="43"/>
  <c r="K1715" i="43"/>
  <c r="H1716" i="43"/>
  <c r="B1718" i="43"/>
  <c r="N1718" i="43"/>
  <c r="K1719" i="43"/>
  <c r="H1720" i="43"/>
  <c r="B1722" i="43"/>
  <c r="N1722" i="43"/>
  <c r="K1723" i="43"/>
  <c r="H1724" i="43"/>
  <c r="B1726" i="43"/>
  <c r="N1726" i="43"/>
  <c r="K1727" i="43"/>
  <c r="H1728" i="43"/>
  <c r="B1730" i="43"/>
  <c r="N1730" i="43"/>
  <c r="K1731" i="43"/>
  <c r="H1732" i="43"/>
  <c r="B1734" i="43"/>
  <c r="N1734" i="43"/>
  <c r="K1735" i="43"/>
  <c r="H1736" i="43"/>
  <c r="B1738" i="43"/>
  <c r="N1738" i="43"/>
  <c r="K1739" i="43"/>
  <c r="H1740" i="43"/>
  <c r="B1742" i="43"/>
  <c r="N1742" i="43"/>
  <c r="K1743" i="43"/>
  <c r="H1744" i="43"/>
  <c r="B1746" i="43"/>
  <c r="N1746" i="43"/>
  <c r="K1747" i="43"/>
  <c r="H1748" i="43"/>
  <c r="B1750" i="43"/>
  <c r="N1750" i="43"/>
  <c r="K1751" i="43"/>
  <c r="H1752" i="43"/>
  <c r="B1754" i="43"/>
  <c r="N1754" i="43"/>
  <c r="K1755" i="43"/>
  <c r="H1756" i="43"/>
  <c r="B1758" i="43"/>
  <c r="N1758" i="43"/>
  <c r="K1759" i="43"/>
  <c r="H1760" i="43"/>
  <c r="B1762" i="43"/>
  <c r="N1762" i="43"/>
  <c r="K1763" i="43"/>
  <c r="H1764" i="43"/>
  <c r="B1766" i="43"/>
  <c r="N1766" i="43"/>
  <c r="K1767" i="43"/>
  <c r="H1768" i="43"/>
  <c r="B1770" i="43"/>
  <c r="N1770" i="43"/>
  <c r="K1771" i="43"/>
  <c r="H1772" i="43"/>
  <c r="B1774" i="43"/>
  <c r="N1774" i="43"/>
  <c r="K1775" i="43"/>
  <c r="H1776" i="43"/>
  <c r="B1778" i="43"/>
  <c r="N1778" i="43"/>
  <c r="K1779" i="43"/>
  <c r="H1780" i="43"/>
  <c r="B1782" i="43"/>
  <c r="N1782" i="43"/>
  <c r="K1783" i="43"/>
  <c r="H1784" i="43"/>
  <c r="B1786" i="43"/>
  <c r="N1786" i="43"/>
  <c r="K1787" i="43"/>
  <c r="H1788" i="43"/>
  <c r="B1790" i="43"/>
  <c r="N1790" i="43"/>
  <c r="K1791" i="43"/>
  <c r="H1792" i="43"/>
  <c r="B1794" i="43"/>
  <c r="N1794" i="43"/>
  <c r="K1795" i="43"/>
  <c r="H1796" i="43"/>
  <c r="B1798" i="43"/>
  <c r="N1798" i="43"/>
  <c r="K1799" i="43"/>
  <c r="H1800" i="43"/>
  <c r="B1802" i="43"/>
  <c r="N1802" i="43"/>
  <c r="K1803" i="43"/>
  <c r="H1804" i="43"/>
  <c r="B1806" i="43"/>
  <c r="N1806" i="43"/>
  <c r="K1807" i="43"/>
  <c r="H1808" i="43"/>
  <c r="B1810" i="43"/>
  <c r="N1810" i="43"/>
  <c r="K1811" i="43"/>
  <c r="H1812" i="43"/>
  <c r="B1814" i="43"/>
  <c r="N1814" i="43"/>
  <c r="K1815" i="43"/>
  <c r="H1816" i="43"/>
  <c r="B1818" i="43"/>
  <c r="N1818" i="43"/>
  <c r="K1819" i="43"/>
  <c r="H1820" i="43"/>
  <c r="B1822" i="43"/>
  <c r="N1822" i="43"/>
  <c r="K1823" i="43"/>
  <c r="H1824" i="43"/>
  <c r="B1826" i="43"/>
  <c r="N1826" i="43"/>
  <c r="K1827" i="43"/>
  <c r="H1828" i="43"/>
  <c r="B1830" i="43"/>
  <c r="N1830" i="43"/>
  <c r="K1831" i="43"/>
  <c r="H1832" i="43"/>
  <c r="B1834" i="43"/>
  <c r="N1834" i="43"/>
  <c r="K1835" i="43"/>
  <c r="H1836" i="43"/>
  <c r="B1838" i="43"/>
  <c r="N1838" i="43"/>
  <c r="K1839" i="43"/>
  <c r="H1840" i="43"/>
  <c r="D1549" i="43"/>
  <c r="A1563" i="43"/>
  <c r="J1572" i="43"/>
  <c r="D1582" i="43"/>
  <c r="M1591" i="43"/>
  <c r="G1601" i="43"/>
  <c r="A1611" i="43"/>
  <c r="J1620" i="43"/>
  <c r="D1630" i="43"/>
  <c r="M1639" i="43"/>
  <c r="G1649" i="43"/>
  <c r="A1659" i="43"/>
  <c r="J1668" i="43"/>
  <c r="C1674" i="43"/>
  <c r="O1678" i="43"/>
  <c r="K1683" i="43"/>
  <c r="N1686" i="43"/>
  <c r="G1689" i="43"/>
  <c r="J1691" i="43"/>
  <c r="D1695" i="43"/>
  <c r="O1698" i="43"/>
  <c r="I1700" i="43"/>
  <c r="C1702" i="43"/>
  <c r="L1703" i="43"/>
  <c r="I1704" i="43"/>
  <c r="C1706" i="43"/>
  <c r="O1706" i="43"/>
  <c r="L1707" i="43"/>
  <c r="I1708" i="43"/>
  <c r="C1710" i="43"/>
  <c r="O1710" i="43"/>
  <c r="L1711" i="43"/>
  <c r="I1712" i="43"/>
  <c r="C1714" i="43"/>
  <c r="O1714" i="43"/>
  <c r="L1715" i="43"/>
  <c r="I1716" i="43"/>
  <c r="C1718" i="43"/>
  <c r="O1718" i="43"/>
  <c r="L1719" i="43"/>
  <c r="I1720" i="43"/>
  <c r="C1722" i="43"/>
  <c r="O1722" i="43"/>
  <c r="L1723" i="43"/>
  <c r="I1724" i="43"/>
  <c r="C1726" i="43"/>
  <c r="O1726" i="43"/>
  <c r="L1727" i="43"/>
  <c r="I1728" i="43"/>
  <c r="C1730" i="43"/>
  <c r="O1730" i="43"/>
  <c r="L1731" i="43"/>
  <c r="I1732" i="43"/>
  <c r="C1734" i="43"/>
  <c r="O1734" i="43"/>
  <c r="L1735" i="43"/>
  <c r="I1736" i="43"/>
  <c r="C1738" i="43"/>
  <c r="O1738" i="43"/>
  <c r="L1739" i="43"/>
  <c r="I1740" i="43"/>
  <c r="C1742" i="43"/>
  <c r="O1742" i="43"/>
  <c r="L1743" i="43"/>
  <c r="I1744" i="43"/>
  <c r="C1746" i="43"/>
  <c r="O1746" i="43"/>
  <c r="L1747" i="43"/>
  <c r="I1748" i="43"/>
  <c r="C1750" i="43"/>
  <c r="O1750" i="43"/>
  <c r="L1751" i="43"/>
  <c r="I1752" i="43"/>
  <c r="C1754" i="43"/>
  <c r="O1754" i="43"/>
  <c r="L1755" i="43"/>
  <c r="I1756" i="43"/>
  <c r="C1758" i="43"/>
  <c r="O1758" i="43"/>
  <c r="L1759" i="43"/>
  <c r="I1760" i="43"/>
  <c r="C1762" i="43"/>
  <c r="O1762" i="43"/>
  <c r="L1763" i="43"/>
  <c r="I1764" i="43"/>
  <c r="C1766" i="43"/>
  <c r="O1766" i="43"/>
  <c r="L1767" i="43"/>
  <c r="I1768" i="43"/>
  <c r="C1770" i="43"/>
  <c r="O1770" i="43"/>
  <c r="L1771" i="43"/>
  <c r="I1772" i="43"/>
  <c r="C1774" i="43"/>
  <c r="O1774" i="43"/>
  <c r="L1775" i="43"/>
  <c r="I1776" i="43"/>
  <c r="C1778" i="43"/>
  <c r="O1778" i="43"/>
  <c r="L1779" i="43"/>
  <c r="I1780" i="43"/>
  <c r="C1782" i="43"/>
  <c r="O1782" i="43"/>
  <c r="L1783" i="43"/>
  <c r="I1784" i="43"/>
  <c r="C1786" i="43"/>
  <c r="O1786" i="43"/>
  <c r="L1787" i="43"/>
  <c r="I1788" i="43"/>
  <c r="C1790" i="43"/>
  <c r="O1790" i="43"/>
  <c r="L1791" i="43"/>
  <c r="I1792" i="43"/>
  <c r="C1794" i="43"/>
  <c r="O1794" i="43"/>
  <c r="L1795" i="43"/>
  <c r="I1796" i="43"/>
  <c r="C1798" i="43"/>
  <c r="O1798" i="43"/>
  <c r="L1799" i="43"/>
  <c r="I1800" i="43"/>
  <c r="C1802" i="43"/>
  <c r="O1802" i="43"/>
  <c r="L1803" i="43"/>
  <c r="I1804" i="43"/>
  <c r="C1806" i="43"/>
  <c r="O1806" i="43"/>
  <c r="L1807" i="43"/>
  <c r="I1808" i="43"/>
  <c r="C1810" i="43"/>
  <c r="O1810" i="43"/>
  <c r="L1811" i="43"/>
  <c r="I1812" i="43"/>
  <c r="C1814" i="43"/>
  <c r="O1814" i="43"/>
  <c r="L1815" i="43"/>
  <c r="I1816" i="43"/>
  <c r="C1818" i="43"/>
  <c r="O1818" i="43"/>
  <c r="L1819" i="43"/>
  <c r="I1820" i="43"/>
  <c r="C1822" i="43"/>
  <c r="O1822" i="43"/>
  <c r="L1823" i="43"/>
  <c r="I1824" i="43"/>
  <c r="C1826" i="43"/>
  <c r="O1826" i="43"/>
  <c r="L1827" i="43"/>
  <c r="I1828" i="43"/>
  <c r="C1830" i="43"/>
  <c r="O1830" i="43"/>
  <c r="L1831" i="43"/>
  <c r="I1832" i="43"/>
  <c r="C1834" i="43"/>
  <c r="O1834" i="43"/>
  <c r="M1563" i="43"/>
  <c r="G1573" i="43"/>
  <c r="A1583" i="43"/>
  <c r="J1592" i="43"/>
  <c r="D1602" i="43"/>
  <c r="M1611" i="43"/>
  <c r="G1621" i="43"/>
  <c r="A1631" i="43"/>
  <c r="J1640" i="43"/>
  <c r="D1650" i="43"/>
  <c r="M1659" i="43"/>
  <c r="G1669" i="43"/>
  <c r="D1674" i="43"/>
  <c r="A1679" i="43"/>
  <c r="L1683" i="43"/>
  <c r="O1686" i="43"/>
  <c r="J1689" i="43"/>
  <c r="K1691" i="43"/>
  <c r="G1693" i="43"/>
  <c r="J1695" i="43"/>
  <c r="A1699" i="43"/>
  <c r="J1700" i="43"/>
  <c r="D1702" i="43"/>
  <c r="M1703" i="43"/>
  <c r="J1704" i="43"/>
  <c r="G1705" i="43"/>
  <c r="D1706" i="43"/>
  <c r="A1707" i="43"/>
  <c r="M1707" i="43"/>
  <c r="J1708" i="43"/>
  <c r="G1709" i="43"/>
  <c r="D1710" i="43"/>
  <c r="A1711" i="43"/>
  <c r="M1711" i="43"/>
  <c r="J1712" i="43"/>
  <c r="G1713" i="43"/>
  <c r="D1714" i="43"/>
  <c r="A1715" i="43"/>
  <c r="M1715" i="43"/>
  <c r="J1716" i="43"/>
  <c r="G1717" i="43"/>
  <c r="D1718" i="43"/>
  <c r="A1719" i="43"/>
  <c r="M1719" i="43"/>
  <c r="J1720" i="43"/>
  <c r="G1721" i="43"/>
  <c r="D1722" i="43"/>
  <c r="A1723" i="43"/>
  <c r="M1723" i="43"/>
  <c r="J1724" i="43"/>
  <c r="G1725" i="43"/>
  <c r="D1726" i="43"/>
  <c r="A1727" i="43"/>
  <c r="M1727" i="43"/>
  <c r="J1728" i="43"/>
  <c r="G1729" i="43"/>
  <c r="D1730" i="43"/>
  <c r="A1731" i="43"/>
  <c r="M1731" i="43"/>
  <c r="J1732" i="43"/>
  <c r="G1733" i="43"/>
  <c r="D1734" i="43"/>
  <c r="A1735" i="43"/>
  <c r="M1735" i="43"/>
  <c r="J1736" i="43"/>
  <c r="G1737" i="43"/>
  <c r="D1738" i="43"/>
  <c r="A1739" i="43"/>
  <c r="M1739" i="43"/>
  <c r="J1740" i="43"/>
  <c r="G1741" i="43"/>
  <c r="D1742" i="43"/>
  <c r="A1743" i="43"/>
  <c r="M1743" i="43"/>
  <c r="J1744" i="43"/>
  <c r="G1745" i="43"/>
  <c r="D1746" i="43"/>
  <c r="A1747" i="43"/>
  <c r="M1747" i="43"/>
  <c r="J1748" i="43"/>
  <c r="G1749" i="43"/>
  <c r="D1750" i="43"/>
  <c r="A1751" i="43"/>
  <c r="M1751" i="43"/>
  <c r="J1752" i="43"/>
  <c r="G1753" i="43"/>
  <c r="D1754" i="43"/>
  <c r="A1755" i="43"/>
  <c r="M1755" i="43"/>
  <c r="J1756" i="43"/>
  <c r="G1757" i="43"/>
  <c r="D1758" i="43"/>
  <c r="A1759" i="43"/>
  <c r="M1759" i="43"/>
  <c r="J1760" i="43"/>
  <c r="G1761" i="43"/>
  <c r="D1762" i="43"/>
  <c r="A1763" i="43"/>
  <c r="M1763" i="43"/>
  <c r="J1764" i="43"/>
  <c r="G1765" i="43"/>
  <c r="D1766" i="43"/>
  <c r="A1767" i="43"/>
  <c r="M1767" i="43"/>
  <c r="J1768" i="43"/>
  <c r="G1769" i="43"/>
  <c r="D1770" i="43"/>
  <c r="A1771" i="43"/>
  <c r="M1771" i="43"/>
  <c r="J1772" i="43"/>
  <c r="G1773" i="43"/>
  <c r="D1774" i="43"/>
  <c r="A1775" i="43"/>
  <c r="M1775" i="43"/>
  <c r="J1776" i="43"/>
  <c r="G1777" i="43"/>
  <c r="D1778" i="43"/>
  <c r="A1779" i="43"/>
  <c r="M1779" i="43"/>
  <c r="J1780" i="43"/>
  <c r="G1781" i="43"/>
  <c r="D1782" i="43"/>
  <c r="A1783" i="43"/>
  <c r="M1783" i="43"/>
  <c r="J1784" i="43"/>
  <c r="G1785" i="43"/>
  <c r="D1786" i="43"/>
  <c r="A1787" i="43"/>
  <c r="M1787" i="43"/>
  <c r="J1788" i="43"/>
  <c r="G1789" i="43"/>
  <c r="D1790" i="43"/>
  <c r="A1791" i="43"/>
  <c r="M1791" i="43"/>
  <c r="J1792" i="43"/>
  <c r="G1793" i="43"/>
  <c r="D1794" i="43"/>
  <c r="A1795" i="43"/>
  <c r="M1795" i="43"/>
  <c r="J1796" i="43"/>
  <c r="G1797" i="43"/>
  <c r="D1798" i="43"/>
  <c r="A1799" i="43"/>
  <c r="M1799" i="43"/>
  <c r="J1800" i="43"/>
  <c r="G1801" i="43"/>
  <c r="D1802" i="43"/>
  <c r="A1803" i="43"/>
  <c r="M1803" i="43"/>
  <c r="J1804" i="43"/>
  <c r="G1805" i="43"/>
  <c r="D1806" i="43"/>
  <c r="A1807" i="43"/>
  <c r="M1807" i="43"/>
  <c r="J1808" i="43"/>
  <c r="G1809" i="43"/>
  <c r="D1810" i="43"/>
  <c r="A1811" i="43"/>
  <c r="M1811" i="43"/>
  <c r="J1812" i="43"/>
  <c r="G1813" i="43"/>
  <c r="D1814" i="43"/>
  <c r="A1815" i="43"/>
  <c r="M1815" i="43"/>
  <c r="J1816" i="43"/>
  <c r="G1817" i="43"/>
  <c r="D1818" i="43"/>
  <c r="A1819" i="43"/>
  <c r="A1651" i="43"/>
  <c r="D1699" i="43"/>
  <c r="B1711" i="43"/>
  <c r="K1720" i="43"/>
  <c r="N1739" i="43"/>
  <c r="H1749" i="43"/>
  <c r="B1759" i="43"/>
  <c r="K1768" i="43"/>
  <c r="N1787" i="43"/>
  <c r="H1797" i="43"/>
  <c r="B1807" i="43"/>
  <c r="K1816" i="43"/>
  <c r="A1823" i="43"/>
  <c r="M1827" i="43"/>
  <c r="J1832" i="43"/>
  <c r="J1836" i="43"/>
  <c r="M1839" i="43"/>
  <c r="N1842" i="43"/>
  <c r="K1844" i="43"/>
  <c r="N1846" i="43"/>
  <c r="J1848" i="43"/>
  <c r="H1850" i="43"/>
  <c r="H1852" i="43"/>
  <c r="B1854" i="43"/>
  <c r="K1855" i="43"/>
  <c r="L1858" i="43"/>
  <c r="N1859" i="43"/>
  <c r="C1863" i="43"/>
  <c r="O1863" i="43"/>
  <c r="L1864" i="43"/>
  <c r="I1865" i="43"/>
  <c r="C1867" i="43"/>
  <c r="O1867" i="43"/>
  <c r="L1868" i="43"/>
  <c r="I1869" i="43"/>
  <c r="C1871" i="43"/>
  <c r="O1871" i="43"/>
  <c r="L1872" i="43"/>
  <c r="I1873" i="43"/>
  <c r="C1875" i="43"/>
  <c r="O1875" i="43"/>
  <c r="L1876" i="43"/>
  <c r="I1877" i="43"/>
  <c r="C1879" i="43"/>
  <c r="O1879" i="43"/>
  <c r="L1880" i="43"/>
  <c r="I1881" i="43"/>
  <c r="C1883" i="43"/>
  <c r="O1883" i="43"/>
  <c r="L1884" i="43"/>
  <c r="I1885" i="43"/>
  <c r="C1887" i="43"/>
  <c r="O1887" i="43"/>
  <c r="L1888" i="43"/>
  <c r="I1889" i="43"/>
  <c r="C1891" i="43"/>
  <c r="O1891" i="43"/>
  <c r="L1892" i="43"/>
  <c r="I1893" i="43"/>
  <c r="C1895" i="43"/>
  <c r="O1895" i="43"/>
  <c r="L1896" i="43"/>
  <c r="I1897" i="43"/>
  <c r="C1899" i="43"/>
  <c r="O1899" i="43"/>
  <c r="L1900" i="43"/>
  <c r="I1901" i="43"/>
  <c r="C1903" i="43"/>
  <c r="O1903" i="43"/>
  <c r="L1904" i="43"/>
  <c r="I1905" i="43"/>
  <c r="C1907" i="43"/>
  <c r="O1907" i="43"/>
  <c r="L1908" i="43"/>
  <c r="I1909" i="43"/>
  <c r="C1911" i="43"/>
  <c r="O1911" i="43"/>
  <c r="L1912" i="43"/>
  <c r="I1913" i="43"/>
  <c r="C1915" i="43"/>
  <c r="O1915" i="43"/>
  <c r="L1916" i="43"/>
  <c r="I1917" i="43"/>
  <c r="C1919" i="43"/>
  <c r="O1919" i="43"/>
  <c r="L1920" i="43"/>
  <c r="I1921" i="43"/>
  <c r="C1923" i="43"/>
  <c r="O1923" i="43"/>
  <c r="L1924" i="43"/>
  <c r="I1925" i="43"/>
  <c r="C1927" i="43"/>
  <c r="O1927" i="43"/>
  <c r="L1928" i="43"/>
  <c r="I1929" i="43"/>
  <c r="C1931" i="43"/>
  <c r="O1931" i="43"/>
  <c r="L1932" i="43"/>
  <c r="I1933" i="43"/>
  <c r="C1935" i="43"/>
  <c r="O1935" i="43"/>
  <c r="L1936" i="43"/>
  <c r="I1937" i="43"/>
  <c r="C1939" i="43"/>
  <c r="O1939" i="43"/>
  <c r="L1940" i="43"/>
  <c r="I1941" i="43"/>
  <c r="C1943" i="43"/>
  <c r="O1943" i="43"/>
  <c r="L1944" i="43"/>
  <c r="I1945" i="43"/>
  <c r="C1947" i="43"/>
  <c r="O1947" i="43"/>
  <c r="L1948" i="43"/>
  <c r="I1949" i="43"/>
  <c r="C1951" i="43"/>
  <c r="O1951" i="43"/>
  <c r="L1952" i="43"/>
  <c r="I1953" i="43"/>
  <c r="C1955" i="43"/>
  <c r="O1955" i="43"/>
  <c r="L1956" i="43"/>
  <c r="I1957" i="43"/>
  <c r="C1959" i="43"/>
  <c r="O1959" i="43"/>
  <c r="L1960" i="43"/>
  <c r="I1961" i="43"/>
  <c r="C1963" i="43"/>
  <c r="O1963" i="43"/>
  <c r="L1964" i="43"/>
  <c r="I1965" i="43"/>
  <c r="C1967" i="43"/>
  <c r="O1967" i="43"/>
  <c r="L1968" i="43"/>
  <c r="I1969" i="43"/>
  <c r="C1971" i="43"/>
  <c r="O1971" i="43"/>
  <c r="L1972" i="43"/>
  <c r="I1973" i="43"/>
  <c r="C1975" i="43"/>
  <c r="O1975" i="43"/>
  <c r="L1976" i="43"/>
  <c r="I1977" i="43"/>
  <c r="C1979" i="43"/>
  <c r="O1979" i="43"/>
  <c r="L1980" i="43"/>
  <c r="I1981" i="43"/>
  <c r="C1983" i="43"/>
  <c r="O1983" i="43"/>
  <c r="L1984" i="43"/>
  <c r="I1985" i="43"/>
  <c r="C1987" i="43"/>
  <c r="O1987" i="43"/>
  <c r="L1988" i="43"/>
  <c r="I1989" i="43"/>
  <c r="C1991" i="43"/>
  <c r="O1991" i="43"/>
  <c r="L1992" i="43"/>
  <c r="I1993" i="43"/>
  <c r="C1995" i="43"/>
  <c r="O1995" i="43"/>
  <c r="L1996" i="43"/>
  <c r="I1997" i="43"/>
  <c r="C1999" i="43"/>
  <c r="O1999" i="43"/>
  <c r="L2000" i="43"/>
  <c r="I2001" i="43"/>
  <c r="C2003" i="43"/>
  <c r="O2003" i="43"/>
  <c r="L2004" i="43"/>
  <c r="I2005" i="43"/>
  <c r="C2007" i="43"/>
  <c r="O2007" i="43"/>
  <c r="L2008" i="43"/>
  <c r="I2009" i="43"/>
  <c r="C2011" i="43"/>
  <c r="O2011" i="43"/>
  <c r="L2012" i="43"/>
  <c r="I2013" i="43"/>
  <c r="C2015" i="43"/>
  <c r="O2015" i="43"/>
  <c r="L2016" i="43"/>
  <c r="I2017" i="43"/>
  <c r="C2019" i="43"/>
  <c r="O2019" i="43"/>
  <c r="L2020" i="43"/>
  <c r="I2021" i="43"/>
  <c r="C2023" i="43"/>
  <c r="O2023" i="43"/>
  <c r="L2024" i="43"/>
  <c r="I2025" i="43"/>
  <c r="C2027" i="43"/>
  <c r="O2027" i="43"/>
  <c r="L2028" i="43"/>
  <c r="I2029" i="43"/>
  <c r="C2031" i="43"/>
  <c r="O2031" i="43"/>
  <c r="L2032" i="43"/>
  <c r="I2033" i="43"/>
  <c r="C2035" i="43"/>
  <c r="O2035" i="43"/>
  <c r="L2036" i="43"/>
  <c r="I2037" i="43"/>
  <c r="C2039" i="43"/>
  <c r="O2039" i="43"/>
  <c r="L2040" i="43"/>
  <c r="I2041" i="43"/>
  <c r="C2043" i="43"/>
  <c r="O2043" i="43"/>
  <c r="L2044" i="43"/>
  <c r="I2045" i="43"/>
  <c r="C2047" i="43"/>
  <c r="O2047" i="43"/>
  <c r="L2048" i="43"/>
  <c r="I2049" i="43"/>
  <c r="C2051" i="43"/>
  <c r="O2051" i="43"/>
  <c r="L2052" i="43"/>
  <c r="I2053" i="43"/>
  <c r="C2055" i="43"/>
  <c r="O2055" i="43"/>
  <c r="L2056" i="43"/>
  <c r="I2057" i="43"/>
  <c r="C2059" i="43"/>
  <c r="O2059" i="43"/>
  <c r="L2060" i="43"/>
  <c r="I2061" i="43"/>
  <c r="C2063" i="43"/>
  <c r="O2063" i="43"/>
  <c r="L2064" i="43"/>
  <c r="I2065" i="43"/>
  <c r="C2067" i="43"/>
  <c r="O2067" i="43"/>
  <c r="L2068" i="43"/>
  <c r="I2069" i="43"/>
  <c r="C2071" i="43"/>
  <c r="O2071" i="43"/>
  <c r="L2072" i="43"/>
  <c r="I2073" i="43"/>
  <c r="C2075" i="43"/>
  <c r="O2075" i="43"/>
  <c r="L2076" i="43"/>
  <c r="I2077" i="43"/>
  <c r="C2079" i="43"/>
  <c r="O2079" i="43"/>
  <c r="L2080" i="43"/>
  <c r="I2081" i="43"/>
  <c r="C2083" i="43"/>
  <c r="O2083" i="43"/>
  <c r="L2084" i="43"/>
  <c r="I2085" i="43"/>
  <c r="C2087" i="43"/>
  <c r="O2087" i="43"/>
  <c r="L2088" i="43"/>
  <c r="I2089" i="43"/>
  <c r="C2091" i="43"/>
  <c r="O2091" i="43"/>
  <c r="L2092" i="43"/>
  <c r="I2093" i="43"/>
  <c r="C2095" i="43"/>
  <c r="O2095" i="43"/>
  <c r="L2096" i="43"/>
  <c r="I2097" i="43"/>
  <c r="C2099" i="43"/>
  <c r="O2099" i="43"/>
  <c r="L2100" i="43"/>
  <c r="I2101" i="43"/>
  <c r="C2103" i="43"/>
  <c r="O2103" i="43"/>
  <c r="L2104" i="43"/>
  <c r="I2105" i="43"/>
  <c r="C2107" i="43"/>
  <c r="O2107" i="43"/>
  <c r="L2108" i="43"/>
  <c r="I2109" i="43"/>
  <c r="J1660" i="43"/>
  <c r="M1700" i="43"/>
  <c r="N1711" i="43"/>
  <c r="H1721" i="43"/>
  <c r="B1731" i="43"/>
  <c r="K1740" i="43"/>
  <c r="N1759" i="43"/>
  <c r="H1769" i="43"/>
  <c r="B1779" i="43"/>
  <c r="K1788" i="43"/>
  <c r="N1807" i="43"/>
  <c r="H1817" i="43"/>
  <c r="B1823" i="43"/>
  <c r="N1827" i="43"/>
  <c r="K1832" i="43"/>
  <c r="K1836" i="43"/>
  <c r="N1839" i="43"/>
  <c r="O1842" i="43"/>
  <c r="N1844" i="43"/>
  <c r="O1846" i="43"/>
  <c r="K1848" i="43"/>
  <c r="N1850" i="43"/>
  <c r="I1852" i="43"/>
  <c r="C1854" i="43"/>
  <c r="L1855" i="43"/>
  <c r="M1858" i="43"/>
  <c r="B1860" i="43"/>
  <c r="G1861" i="43"/>
  <c r="G1862" i="43"/>
  <c r="D1863" i="43"/>
  <c r="A1864" i="43"/>
  <c r="M1864" i="43"/>
  <c r="J1865" i="43"/>
  <c r="G1866" i="43"/>
  <c r="D1867" i="43"/>
  <c r="A1868" i="43"/>
  <c r="M1868" i="43"/>
  <c r="J1869" i="43"/>
  <c r="G1870" i="43"/>
  <c r="D1871" i="43"/>
  <c r="A1872" i="43"/>
  <c r="M1872" i="43"/>
  <c r="J1873" i="43"/>
  <c r="G1874" i="43"/>
  <c r="D1875" i="43"/>
  <c r="A1876" i="43"/>
  <c r="M1876" i="43"/>
  <c r="J1877" i="43"/>
  <c r="G1878" i="43"/>
  <c r="D1879" i="43"/>
  <c r="A1880" i="43"/>
  <c r="M1880" i="43"/>
  <c r="J1881" i="43"/>
  <c r="G1882" i="43"/>
  <c r="D1883" i="43"/>
  <c r="A1884" i="43"/>
  <c r="M1884" i="43"/>
  <c r="J1885" i="43"/>
  <c r="G1886" i="43"/>
  <c r="D1887" i="43"/>
  <c r="A1888" i="43"/>
  <c r="M1888" i="43"/>
  <c r="J1889" i="43"/>
  <c r="G1890" i="43"/>
  <c r="D1891" i="43"/>
  <c r="A1892" i="43"/>
  <c r="M1892" i="43"/>
  <c r="J1893" i="43"/>
  <c r="G1894" i="43"/>
  <c r="D1895" i="43"/>
  <c r="A1896" i="43"/>
  <c r="M1896" i="43"/>
  <c r="J1897" i="43"/>
  <c r="G1898" i="43"/>
  <c r="D1899" i="43"/>
  <c r="A1900" i="43"/>
  <c r="M1900" i="43"/>
  <c r="J1901" i="43"/>
  <c r="G1902" i="43"/>
  <c r="D1903" i="43"/>
  <c r="A1904" i="43"/>
  <c r="M1904" i="43"/>
  <c r="J1905" i="43"/>
  <c r="G1906" i="43"/>
  <c r="D1907" i="43"/>
  <c r="A1908" i="43"/>
  <c r="M1908" i="43"/>
  <c r="J1909" i="43"/>
  <c r="G1910" i="43"/>
  <c r="D1911" i="43"/>
  <c r="A1912" i="43"/>
  <c r="M1912" i="43"/>
  <c r="J1913" i="43"/>
  <c r="G1914" i="43"/>
  <c r="D1915" i="43"/>
  <c r="A1916" i="43"/>
  <c r="M1916" i="43"/>
  <c r="J1917" i="43"/>
  <c r="G1918" i="43"/>
  <c r="D1919" i="43"/>
  <c r="A1920" i="43"/>
  <c r="M1920" i="43"/>
  <c r="J1921" i="43"/>
  <c r="G1922" i="43"/>
  <c r="D1923" i="43"/>
  <c r="A1924" i="43"/>
  <c r="M1924" i="43"/>
  <c r="J1925" i="43"/>
  <c r="G1926" i="43"/>
  <c r="D1927" i="43"/>
  <c r="A1928" i="43"/>
  <c r="M1928" i="43"/>
  <c r="J1929" i="43"/>
  <c r="G1930" i="43"/>
  <c r="D1931" i="43"/>
  <c r="A1932" i="43"/>
  <c r="M1932" i="43"/>
  <c r="J1933" i="43"/>
  <c r="G1934" i="43"/>
  <c r="D1935" i="43"/>
  <c r="A1936" i="43"/>
  <c r="M1936" i="43"/>
  <c r="J1937" i="43"/>
  <c r="G1938" i="43"/>
  <c r="D1939" i="43"/>
  <c r="A1940" i="43"/>
  <c r="M1940" i="43"/>
  <c r="J1941" i="43"/>
  <c r="G1942" i="43"/>
  <c r="D1943" i="43"/>
  <c r="A1944" i="43"/>
  <c r="M1944" i="43"/>
  <c r="J1945" i="43"/>
  <c r="G1946" i="43"/>
  <c r="D1947" i="43"/>
  <c r="A1948" i="43"/>
  <c r="M1948" i="43"/>
  <c r="J1949" i="43"/>
  <c r="G1950" i="43"/>
  <c r="D1951" i="43"/>
  <c r="A1952" i="43"/>
  <c r="M1952" i="43"/>
  <c r="J1953" i="43"/>
  <c r="G1954" i="43"/>
  <c r="D1955" i="43"/>
  <c r="A1956" i="43"/>
  <c r="M1956" i="43"/>
  <c r="J1957" i="43"/>
  <c r="G1958" i="43"/>
  <c r="D1959" i="43"/>
  <c r="A1960" i="43"/>
  <c r="M1960" i="43"/>
  <c r="J1961" i="43"/>
  <c r="G1962" i="43"/>
  <c r="D1963" i="43"/>
  <c r="A1964" i="43"/>
  <c r="M1964" i="43"/>
  <c r="J1965" i="43"/>
  <c r="G1966" i="43"/>
  <c r="D1967" i="43"/>
  <c r="A1968" i="43"/>
  <c r="M1968" i="43"/>
  <c r="J1969" i="43"/>
  <c r="G1970" i="43"/>
  <c r="D1971" i="43"/>
  <c r="A1972" i="43"/>
  <c r="M1972" i="43"/>
  <c r="J1973" i="43"/>
  <c r="G1974" i="43"/>
  <c r="D1975" i="43"/>
  <c r="A1976" i="43"/>
  <c r="M1976" i="43"/>
  <c r="J1977" i="43"/>
  <c r="G1978" i="43"/>
  <c r="D1979" i="43"/>
  <c r="A1980" i="43"/>
  <c r="M1980" i="43"/>
  <c r="J1981" i="43"/>
  <c r="G1982" i="43"/>
  <c r="D1983" i="43"/>
  <c r="A1984" i="43"/>
  <c r="M1984" i="43"/>
  <c r="J1985" i="43"/>
  <c r="G1986" i="43"/>
  <c r="D1987" i="43"/>
  <c r="A1988" i="43"/>
  <c r="M1988" i="43"/>
  <c r="J1989" i="43"/>
  <c r="G1990" i="43"/>
  <c r="D1991" i="43"/>
  <c r="A1992" i="43"/>
  <c r="M1992" i="43"/>
  <c r="J1993" i="43"/>
  <c r="G1994" i="43"/>
  <c r="D1995" i="43"/>
  <c r="A1996" i="43"/>
  <c r="M1996" i="43"/>
  <c r="J1997" i="43"/>
  <c r="G1998" i="43"/>
  <c r="D1999" i="43"/>
  <c r="A2000" i="43"/>
  <c r="M2000" i="43"/>
  <c r="J2001" i="43"/>
  <c r="G2002" i="43"/>
  <c r="D2003" i="43"/>
  <c r="A2004" i="43"/>
  <c r="M2004" i="43"/>
  <c r="J2005" i="43"/>
  <c r="G2006" i="43"/>
  <c r="D2007" i="43"/>
  <c r="A2008" i="43"/>
  <c r="M2008" i="43"/>
  <c r="J2009" i="43"/>
  <c r="G2010" i="43"/>
  <c r="D2011" i="43"/>
  <c r="A2012" i="43"/>
  <c r="M2012" i="43"/>
  <c r="J2013" i="43"/>
  <c r="G2014" i="43"/>
  <c r="D2015" i="43"/>
  <c r="A2016" i="43"/>
  <c r="M2016" i="43"/>
  <c r="J2017" i="43"/>
  <c r="G2018" i="43"/>
  <c r="D2019" i="43"/>
  <c r="A2020" i="43"/>
  <c r="M2020" i="43"/>
  <c r="J2021" i="43"/>
  <c r="G2022" i="43"/>
  <c r="D2023" i="43"/>
  <c r="A2024" i="43"/>
  <c r="M2024" i="43"/>
  <c r="J2025" i="43"/>
  <c r="G2026" i="43"/>
  <c r="D2027" i="43"/>
  <c r="A2028" i="43"/>
  <c r="M2028" i="43"/>
  <c r="J2029" i="43"/>
  <c r="G2030" i="43"/>
  <c r="D2031" i="43"/>
  <c r="A2032" i="43"/>
  <c r="M2032" i="43"/>
  <c r="J2033" i="43"/>
  <c r="G2034" i="43"/>
  <c r="D2035" i="43"/>
  <c r="A2036" i="43"/>
  <c r="M2036" i="43"/>
  <c r="J2037" i="43"/>
  <c r="G2038" i="43"/>
  <c r="D2039" i="43"/>
  <c r="A2040" i="43"/>
  <c r="M2040" i="43"/>
  <c r="J2041" i="43"/>
  <c r="G2042" i="43"/>
  <c r="D2043" i="43"/>
  <c r="A2044" i="43"/>
  <c r="M2044" i="43"/>
  <c r="J2045" i="43"/>
  <c r="G2046" i="43"/>
  <c r="D2047" i="43"/>
  <c r="A2048" i="43"/>
  <c r="M2048" i="43"/>
  <c r="J2049" i="43"/>
  <c r="G2050" i="43"/>
  <c r="D2051" i="43"/>
  <c r="A2052" i="43"/>
  <c r="M2052" i="43"/>
  <c r="J2053" i="43"/>
  <c r="G2054" i="43"/>
  <c r="D2055" i="43"/>
  <c r="A2056" i="43"/>
  <c r="M2056" i="43"/>
  <c r="J2057" i="43"/>
  <c r="G2058" i="43"/>
  <c r="D2059" i="43"/>
  <c r="A2060" i="43"/>
  <c r="M2060" i="43"/>
  <c r="J2061" i="43"/>
  <c r="G2062" i="43"/>
  <c r="D2063" i="43"/>
  <c r="A2064" i="43"/>
  <c r="M2064" i="43"/>
  <c r="J2065" i="43"/>
  <c r="G2066" i="43"/>
  <c r="D2067" i="43"/>
  <c r="A2068" i="43"/>
  <c r="M2068" i="43"/>
  <c r="J2069" i="43"/>
  <c r="G2070" i="43"/>
  <c r="D2071" i="43"/>
  <c r="A2072" i="43"/>
  <c r="M2072" i="43"/>
  <c r="J2073" i="43"/>
  <c r="G2074" i="43"/>
  <c r="D2075" i="43"/>
  <c r="A2076" i="43"/>
  <c r="M2076" i="43"/>
  <c r="J2077" i="43"/>
  <c r="G2078" i="43"/>
  <c r="D2079" i="43"/>
  <c r="A2080" i="43"/>
  <c r="M2080" i="43"/>
  <c r="J2081" i="43"/>
  <c r="G2082" i="43"/>
  <c r="D2083" i="43"/>
  <c r="A2084" i="43"/>
  <c r="M2084" i="43"/>
  <c r="J2085" i="43"/>
  <c r="G2086" i="43"/>
  <c r="D2087" i="43"/>
  <c r="A2088" i="43"/>
  <c r="M2088" i="43"/>
  <c r="J2089" i="43"/>
  <c r="G2090" i="43"/>
  <c r="D2091" i="43"/>
  <c r="A2092" i="43"/>
  <c r="M2092" i="43"/>
  <c r="J2093" i="43"/>
  <c r="G2094" i="43"/>
  <c r="D2095" i="43"/>
  <c r="A2096" i="43"/>
  <c r="M2096" i="43"/>
  <c r="J2097" i="43"/>
  <c r="G2098" i="43"/>
  <c r="D2099" i="43"/>
  <c r="A2100" i="43"/>
  <c r="M2100" i="43"/>
  <c r="J2101" i="43"/>
  <c r="G2102" i="43"/>
  <c r="D2103" i="43"/>
  <c r="A2104" i="43"/>
  <c r="M2104" i="43"/>
  <c r="J2105" i="43"/>
  <c r="G2106" i="43"/>
  <c r="D2107" i="43"/>
  <c r="A2108" i="43"/>
  <c r="M2108" i="43"/>
  <c r="B1553" i="43"/>
  <c r="C1670" i="43"/>
  <c r="G1702" i="43"/>
  <c r="K1712" i="43"/>
  <c r="N1731" i="43"/>
  <c r="H1741" i="43"/>
  <c r="B1751" i="43"/>
  <c r="K1760" i="43"/>
  <c r="N1779" i="43"/>
  <c r="H1789" i="43"/>
  <c r="B1799" i="43"/>
  <c r="K1808" i="43"/>
  <c r="M1823" i="43"/>
  <c r="J1828" i="43"/>
  <c r="G1833" i="43"/>
  <c r="I1840" i="43"/>
  <c r="A1843" i="43"/>
  <c r="A1847" i="43"/>
  <c r="N1848" i="43"/>
  <c r="O1850" i="43"/>
  <c r="J1852" i="43"/>
  <c r="D1854" i="43"/>
  <c r="M1855" i="43"/>
  <c r="G1857" i="43"/>
  <c r="N1858" i="43"/>
  <c r="H1861" i="43"/>
  <c r="H1862" i="43"/>
  <c r="B1864" i="43"/>
  <c r="N1864" i="43"/>
  <c r="K1865" i="43"/>
  <c r="H1866" i="43"/>
  <c r="B1868" i="43"/>
  <c r="N1868" i="43"/>
  <c r="K1869" i="43"/>
  <c r="H1870" i="43"/>
  <c r="B1872" i="43"/>
  <c r="N1872" i="43"/>
  <c r="K1873" i="43"/>
  <c r="H1874" i="43"/>
  <c r="B1876" i="43"/>
  <c r="N1876" i="43"/>
  <c r="K1877" i="43"/>
  <c r="H1878" i="43"/>
  <c r="B1880" i="43"/>
  <c r="N1880" i="43"/>
  <c r="K1881" i="43"/>
  <c r="H1882" i="43"/>
  <c r="B1884" i="43"/>
  <c r="N1884" i="43"/>
  <c r="K1885" i="43"/>
  <c r="H1886" i="43"/>
  <c r="B1888" i="43"/>
  <c r="N1888" i="43"/>
  <c r="K1889" i="43"/>
  <c r="H1890" i="43"/>
  <c r="B1892" i="43"/>
  <c r="N1892" i="43"/>
  <c r="K1893" i="43"/>
  <c r="H1894" i="43"/>
  <c r="B1896" i="43"/>
  <c r="N1896" i="43"/>
  <c r="K1897" i="43"/>
  <c r="H1898" i="43"/>
  <c r="B1900" i="43"/>
  <c r="N1900" i="43"/>
  <c r="K1901" i="43"/>
  <c r="H1902" i="43"/>
  <c r="B1904" i="43"/>
  <c r="N1904" i="43"/>
  <c r="K1905" i="43"/>
  <c r="H1906" i="43"/>
  <c r="B1908" i="43"/>
  <c r="N1908" i="43"/>
  <c r="K1909" i="43"/>
  <c r="H1910" i="43"/>
  <c r="B1912" i="43"/>
  <c r="N1912" i="43"/>
  <c r="K1913" i="43"/>
  <c r="H1914" i="43"/>
  <c r="B1916" i="43"/>
  <c r="N1916" i="43"/>
  <c r="K1917" i="43"/>
  <c r="H1918" i="43"/>
  <c r="B1920" i="43"/>
  <c r="N1920" i="43"/>
  <c r="K1921" i="43"/>
  <c r="H1922" i="43"/>
  <c r="B1924" i="43"/>
  <c r="N1924" i="43"/>
  <c r="K1925" i="43"/>
  <c r="H1926" i="43"/>
  <c r="B1928" i="43"/>
  <c r="N1928" i="43"/>
  <c r="K1929" i="43"/>
  <c r="H1930" i="43"/>
  <c r="B1932" i="43"/>
  <c r="N1932" i="43"/>
  <c r="K1933" i="43"/>
  <c r="H1934" i="43"/>
  <c r="B1936" i="43"/>
  <c r="N1936" i="43"/>
  <c r="K1937" i="43"/>
  <c r="H1938" i="43"/>
  <c r="B1940" i="43"/>
  <c r="N1940" i="43"/>
  <c r="K1941" i="43"/>
  <c r="H1942" i="43"/>
  <c r="B1944" i="43"/>
  <c r="N1944" i="43"/>
  <c r="K1945" i="43"/>
  <c r="H1946" i="43"/>
  <c r="B1948" i="43"/>
  <c r="N1948" i="43"/>
  <c r="K1949" i="43"/>
  <c r="H1950" i="43"/>
  <c r="B1952" i="43"/>
  <c r="N1952" i="43"/>
  <c r="K1953" i="43"/>
  <c r="H1954" i="43"/>
  <c r="B1956" i="43"/>
  <c r="N1956" i="43"/>
  <c r="K1957" i="43"/>
  <c r="H1958" i="43"/>
  <c r="B1960" i="43"/>
  <c r="N1960" i="43"/>
  <c r="K1961" i="43"/>
  <c r="H1962" i="43"/>
  <c r="B1964" i="43"/>
  <c r="N1964" i="43"/>
  <c r="K1965" i="43"/>
  <c r="H1966" i="43"/>
  <c r="B1968" i="43"/>
  <c r="N1968" i="43"/>
  <c r="K1969" i="43"/>
  <c r="H1970" i="43"/>
  <c r="B1972" i="43"/>
  <c r="N1972" i="43"/>
  <c r="K1973" i="43"/>
  <c r="H1974" i="43"/>
  <c r="B1976" i="43"/>
  <c r="N1976" i="43"/>
  <c r="K1977" i="43"/>
  <c r="H1978" i="43"/>
  <c r="B1980" i="43"/>
  <c r="N1980" i="43"/>
  <c r="K1981" i="43"/>
  <c r="H1982" i="43"/>
  <c r="B1984" i="43"/>
  <c r="N1984" i="43"/>
  <c r="K1985" i="43"/>
  <c r="H1986" i="43"/>
  <c r="B1988" i="43"/>
  <c r="N1988" i="43"/>
  <c r="K1989" i="43"/>
  <c r="H1990" i="43"/>
  <c r="B1992" i="43"/>
  <c r="N1992" i="43"/>
  <c r="K1993" i="43"/>
  <c r="H1994" i="43"/>
  <c r="B1996" i="43"/>
  <c r="N1996" i="43"/>
  <c r="K1997" i="43"/>
  <c r="H1998" i="43"/>
  <c r="B2000" i="43"/>
  <c r="N2000" i="43"/>
  <c r="K2001" i="43"/>
  <c r="H2002" i="43"/>
  <c r="B2004" i="43"/>
  <c r="N2004" i="43"/>
  <c r="K2005" i="43"/>
  <c r="H2006" i="43"/>
  <c r="B2008" i="43"/>
  <c r="N2008" i="43"/>
  <c r="K2009" i="43"/>
  <c r="H2010" i="43"/>
  <c r="B2012" i="43"/>
  <c r="N2012" i="43"/>
  <c r="K2013" i="43"/>
  <c r="H2014" i="43"/>
  <c r="B2016" i="43"/>
  <c r="N2016" i="43"/>
  <c r="K2017" i="43"/>
  <c r="H2018" i="43"/>
  <c r="B2020" i="43"/>
  <c r="N2020" i="43"/>
  <c r="K2021" i="43"/>
  <c r="H2022" i="43"/>
  <c r="B2024" i="43"/>
  <c r="N2024" i="43"/>
  <c r="K2025" i="43"/>
  <c r="H2026" i="43"/>
  <c r="B2028" i="43"/>
  <c r="N2028" i="43"/>
  <c r="K2029" i="43"/>
  <c r="H2030" i="43"/>
  <c r="B2032" i="43"/>
  <c r="N2032" i="43"/>
  <c r="K2033" i="43"/>
  <c r="H2034" i="43"/>
  <c r="B2036" i="43"/>
  <c r="N2036" i="43"/>
  <c r="K2037" i="43"/>
  <c r="H2038" i="43"/>
  <c r="B2040" i="43"/>
  <c r="N2040" i="43"/>
  <c r="K2041" i="43"/>
  <c r="H2042" i="43"/>
  <c r="B2044" i="43"/>
  <c r="N2044" i="43"/>
  <c r="K2045" i="43"/>
  <c r="H2046" i="43"/>
  <c r="B2048" i="43"/>
  <c r="N2048" i="43"/>
  <c r="K2049" i="43"/>
  <c r="H2050" i="43"/>
  <c r="B2052" i="43"/>
  <c r="N2052" i="43"/>
  <c r="K2053" i="43"/>
  <c r="H2054" i="43"/>
  <c r="B2056" i="43"/>
  <c r="N2056" i="43"/>
  <c r="K2057" i="43"/>
  <c r="H2058" i="43"/>
  <c r="B2060" i="43"/>
  <c r="N2060" i="43"/>
  <c r="K2061" i="43"/>
  <c r="H2062" i="43"/>
  <c r="B2064" i="43"/>
  <c r="N2064" i="43"/>
  <c r="K2065" i="43"/>
  <c r="H2066" i="43"/>
  <c r="B2068" i="43"/>
  <c r="N2068" i="43"/>
  <c r="K2069" i="43"/>
  <c r="H2070" i="43"/>
  <c r="B2072" i="43"/>
  <c r="N2072" i="43"/>
  <c r="K2073" i="43"/>
  <c r="H2074" i="43"/>
  <c r="B2076" i="43"/>
  <c r="N2076" i="43"/>
  <c r="K2077" i="43"/>
  <c r="H2078" i="43"/>
  <c r="J1564" i="43"/>
  <c r="O1674" i="43"/>
  <c r="N1703" i="43"/>
  <c r="H1713" i="43"/>
  <c r="B1723" i="43"/>
  <c r="K1732" i="43"/>
  <c r="N1751" i="43"/>
  <c r="H1761" i="43"/>
  <c r="B1771" i="43"/>
  <c r="K1780" i="43"/>
  <c r="N1799" i="43"/>
  <c r="H1809" i="43"/>
  <c r="B1819" i="43"/>
  <c r="N1823" i="43"/>
  <c r="K1828" i="43"/>
  <c r="H1833" i="43"/>
  <c r="G1837" i="43"/>
  <c r="J1840" i="43"/>
  <c r="B1843" i="43"/>
  <c r="B1847" i="43"/>
  <c r="A1851" i="43"/>
  <c r="K1852" i="43"/>
  <c r="N1855" i="43"/>
  <c r="H1857" i="43"/>
  <c r="O1858" i="43"/>
  <c r="G1860" i="43"/>
  <c r="J1861" i="43"/>
  <c r="I1862" i="43"/>
  <c r="C1864" i="43"/>
  <c r="O1864" i="43"/>
  <c r="L1865" i="43"/>
  <c r="I1866" i="43"/>
  <c r="C1868" i="43"/>
  <c r="O1868" i="43"/>
  <c r="L1869" i="43"/>
  <c r="I1870" i="43"/>
  <c r="C1872" i="43"/>
  <c r="O1872" i="43"/>
  <c r="L1873" i="43"/>
  <c r="I1874" i="43"/>
  <c r="C1876" i="43"/>
  <c r="O1876" i="43"/>
  <c r="L1877" i="43"/>
  <c r="I1878" i="43"/>
  <c r="C1880" i="43"/>
  <c r="O1880" i="43"/>
  <c r="L1881" i="43"/>
  <c r="I1882" i="43"/>
  <c r="C1884" i="43"/>
  <c r="O1884" i="43"/>
  <c r="L1885" i="43"/>
  <c r="I1886" i="43"/>
  <c r="C1888" i="43"/>
  <c r="O1888" i="43"/>
  <c r="L1889" i="43"/>
  <c r="I1890" i="43"/>
  <c r="C1892" i="43"/>
  <c r="O1892" i="43"/>
  <c r="L1893" i="43"/>
  <c r="I1894" i="43"/>
  <c r="C1896" i="43"/>
  <c r="O1896" i="43"/>
  <c r="L1897" i="43"/>
  <c r="I1898" i="43"/>
  <c r="C1900" i="43"/>
  <c r="O1900" i="43"/>
  <c r="L1901" i="43"/>
  <c r="I1902" i="43"/>
  <c r="C1904" i="43"/>
  <c r="O1904" i="43"/>
  <c r="L1905" i="43"/>
  <c r="I1906" i="43"/>
  <c r="C1908" i="43"/>
  <c r="O1908" i="43"/>
  <c r="L1909" i="43"/>
  <c r="I1910" i="43"/>
  <c r="C1912" i="43"/>
  <c r="O1912" i="43"/>
  <c r="L1913" i="43"/>
  <c r="I1914" i="43"/>
  <c r="C1916" i="43"/>
  <c r="O1916" i="43"/>
  <c r="L1917" i="43"/>
  <c r="I1918" i="43"/>
  <c r="C1920" i="43"/>
  <c r="O1920" i="43"/>
  <c r="L1921" i="43"/>
  <c r="I1922" i="43"/>
  <c r="C1924" i="43"/>
  <c r="O1924" i="43"/>
  <c r="L1925" i="43"/>
  <c r="I1926" i="43"/>
  <c r="C1928" i="43"/>
  <c r="O1928" i="43"/>
  <c r="L1929" i="43"/>
  <c r="I1930" i="43"/>
  <c r="C1932" i="43"/>
  <c r="O1932" i="43"/>
  <c r="L1933" i="43"/>
  <c r="I1934" i="43"/>
  <c r="C1936" i="43"/>
  <c r="O1936" i="43"/>
  <c r="L1937" i="43"/>
  <c r="I1938" i="43"/>
  <c r="C1940" i="43"/>
  <c r="O1940" i="43"/>
  <c r="L1941" i="43"/>
  <c r="I1942" i="43"/>
  <c r="C1944" i="43"/>
  <c r="O1944" i="43"/>
  <c r="L1945" i="43"/>
  <c r="I1946" i="43"/>
  <c r="C1948" i="43"/>
  <c r="O1948" i="43"/>
  <c r="L1949" i="43"/>
  <c r="I1950" i="43"/>
  <c r="C1952" i="43"/>
  <c r="O1952" i="43"/>
  <c r="L1953" i="43"/>
  <c r="I1954" i="43"/>
  <c r="C1956" i="43"/>
  <c r="O1956" i="43"/>
  <c r="L1957" i="43"/>
  <c r="I1958" i="43"/>
  <c r="C1960" i="43"/>
  <c r="O1960" i="43"/>
  <c r="L1961" i="43"/>
  <c r="I1962" i="43"/>
  <c r="C1964" i="43"/>
  <c r="O1964" i="43"/>
  <c r="L1965" i="43"/>
  <c r="I1966" i="43"/>
  <c r="C1968" i="43"/>
  <c r="O1968" i="43"/>
  <c r="L1969" i="43"/>
  <c r="I1970" i="43"/>
  <c r="C1972" i="43"/>
  <c r="O1972" i="43"/>
  <c r="L1973" i="43"/>
  <c r="I1974" i="43"/>
  <c r="C1976" i="43"/>
  <c r="O1976" i="43"/>
  <c r="L1977" i="43"/>
  <c r="I1978" i="43"/>
  <c r="C1980" i="43"/>
  <c r="O1980" i="43"/>
  <c r="L1981" i="43"/>
  <c r="I1982" i="43"/>
  <c r="C1984" i="43"/>
  <c r="O1984" i="43"/>
  <c r="L1985" i="43"/>
  <c r="I1986" i="43"/>
  <c r="C1988" i="43"/>
  <c r="O1988" i="43"/>
  <c r="L1989" i="43"/>
  <c r="I1990" i="43"/>
  <c r="C1992" i="43"/>
  <c r="O1992" i="43"/>
  <c r="L1993" i="43"/>
  <c r="I1994" i="43"/>
  <c r="C1996" i="43"/>
  <c r="O1996" i="43"/>
  <c r="L1997" i="43"/>
  <c r="I1998" i="43"/>
  <c r="C2000" i="43"/>
  <c r="O2000" i="43"/>
  <c r="L2001" i="43"/>
  <c r="I2002" i="43"/>
  <c r="C2004" i="43"/>
  <c r="O2004" i="43"/>
  <c r="L2005" i="43"/>
  <c r="I2006" i="43"/>
  <c r="C2008" i="43"/>
  <c r="O2008" i="43"/>
  <c r="L2009" i="43"/>
  <c r="I2010" i="43"/>
  <c r="C2012" i="43"/>
  <c r="O2012" i="43"/>
  <c r="L2013" i="43"/>
  <c r="I2014" i="43"/>
  <c r="C2016" i="43"/>
  <c r="O2016" i="43"/>
  <c r="L2017" i="43"/>
  <c r="I2018" i="43"/>
  <c r="C2020" i="43"/>
  <c r="O2020" i="43"/>
  <c r="L2021" i="43"/>
  <c r="I2022" i="43"/>
  <c r="C2024" i="43"/>
  <c r="O2024" i="43"/>
  <c r="L2025" i="43"/>
  <c r="I2026" i="43"/>
  <c r="C2028" i="43"/>
  <c r="O2028" i="43"/>
  <c r="L2029" i="43"/>
  <c r="I2030" i="43"/>
  <c r="C2032" i="43"/>
  <c r="O2032" i="43"/>
  <c r="L2033" i="43"/>
  <c r="I2034" i="43"/>
  <c r="C2036" i="43"/>
  <c r="O2036" i="43"/>
  <c r="L2037" i="43"/>
  <c r="I2038" i="43"/>
  <c r="C2040" i="43"/>
  <c r="O2040" i="43"/>
  <c r="L2041" i="43"/>
  <c r="I2042" i="43"/>
  <c r="C2044" i="43"/>
  <c r="O2044" i="43"/>
  <c r="L2045" i="43"/>
  <c r="I2046" i="43"/>
  <c r="C2048" i="43"/>
  <c r="O2048" i="43"/>
  <c r="L2049" i="43"/>
  <c r="I2050" i="43"/>
  <c r="C2052" i="43"/>
  <c r="O2052" i="43"/>
  <c r="L2053" i="43"/>
  <c r="I2054" i="43"/>
  <c r="C2056" i="43"/>
  <c r="O2056" i="43"/>
  <c r="L2057" i="43"/>
  <c r="I2058" i="43"/>
  <c r="C2060" i="43"/>
  <c r="O2060" i="43"/>
  <c r="L2061" i="43"/>
  <c r="I2062" i="43"/>
  <c r="C2064" i="43"/>
  <c r="O2064" i="43"/>
  <c r="L2065" i="43"/>
  <c r="I2066" i="43"/>
  <c r="C2068" i="43"/>
  <c r="O2068" i="43"/>
  <c r="L2069" i="43"/>
  <c r="I2070" i="43"/>
  <c r="C2072" i="43"/>
  <c r="O2072" i="43"/>
  <c r="L2073" i="43"/>
  <c r="I2074" i="43"/>
  <c r="C2076" i="43"/>
  <c r="O2076" i="43"/>
  <c r="L2077" i="43"/>
  <c r="I2078" i="43"/>
  <c r="C2080" i="43"/>
  <c r="O2080" i="43"/>
  <c r="L2081" i="43"/>
  <c r="I2082" i="43"/>
  <c r="C2084" i="43"/>
  <c r="O2084" i="43"/>
  <c r="L2085" i="43"/>
  <c r="I2086" i="43"/>
  <c r="C2088" i="43"/>
  <c r="O2088" i="43"/>
  <c r="L2089" i="43"/>
  <c r="I2090" i="43"/>
  <c r="C2092" i="43"/>
  <c r="O2092" i="43"/>
  <c r="L2093" i="43"/>
  <c r="I2094" i="43"/>
  <c r="C2096" i="43"/>
  <c r="O2096" i="43"/>
  <c r="L2097" i="43"/>
  <c r="I2098" i="43"/>
  <c r="C2100" i="43"/>
  <c r="O2100" i="43"/>
  <c r="L2101" i="43"/>
  <c r="I2102" i="43"/>
  <c r="C2104" i="43"/>
  <c r="O2104" i="43"/>
  <c r="L2105" i="43"/>
  <c r="I2106" i="43"/>
  <c r="C2108" i="43"/>
  <c r="O2108" i="43"/>
  <c r="D1574" i="43"/>
  <c r="L1679" i="43"/>
  <c r="K1704" i="43"/>
  <c r="N1723" i="43"/>
  <c r="H1733" i="43"/>
  <c r="B1743" i="43"/>
  <c r="K1752" i="43"/>
  <c r="N1771" i="43"/>
  <c r="H1781" i="43"/>
  <c r="B1791" i="43"/>
  <c r="K1800" i="43"/>
  <c r="M1819" i="43"/>
  <c r="J1824" i="43"/>
  <c r="G1829" i="43"/>
  <c r="D1834" i="43"/>
  <c r="H1837" i="43"/>
  <c r="K1840" i="43"/>
  <c r="K1843" i="43"/>
  <c r="G1845" i="43"/>
  <c r="B1851" i="43"/>
  <c r="N1852" i="43"/>
  <c r="H1854" i="43"/>
  <c r="B1856" i="43"/>
  <c r="K1857" i="43"/>
  <c r="A1859" i="43"/>
  <c r="H1860" i="43"/>
  <c r="K1861" i="43"/>
  <c r="J1862" i="43"/>
  <c r="G1863" i="43"/>
  <c r="D1864" i="43"/>
  <c r="A1865" i="43"/>
  <c r="M1865" i="43"/>
  <c r="J1866" i="43"/>
  <c r="G1867" i="43"/>
  <c r="D1868" i="43"/>
  <c r="A1869" i="43"/>
  <c r="M1869" i="43"/>
  <c r="J1870" i="43"/>
  <c r="G1871" i="43"/>
  <c r="D1872" i="43"/>
  <c r="A1873" i="43"/>
  <c r="M1873" i="43"/>
  <c r="J1874" i="43"/>
  <c r="G1875" i="43"/>
  <c r="D1876" i="43"/>
  <c r="A1877" i="43"/>
  <c r="M1877" i="43"/>
  <c r="J1878" i="43"/>
  <c r="G1879" i="43"/>
  <c r="D1880" i="43"/>
  <c r="A1881" i="43"/>
  <c r="M1881" i="43"/>
  <c r="J1882" i="43"/>
  <c r="G1883" i="43"/>
  <c r="D1884" i="43"/>
  <c r="A1885" i="43"/>
  <c r="M1885" i="43"/>
  <c r="J1886" i="43"/>
  <c r="G1887" i="43"/>
  <c r="D1888" i="43"/>
  <c r="A1889" i="43"/>
  <c r="M1889" i="43"/>
  <c r="J1890" i="43"/>
  <c r="G1891" i="43"/>
  <c r="D1892" i="43"/>
  <c r="A1893" i="43"/>
  <c r="M1893" i="43"/>
  <c r="J1894" i="43"/>
  <c r="G1895" i="43"/>
  <c r="D1896" i="43"/>
  <c r="A1897" i="43"/>
  <c r="M1897" i="43"/>
  <c r="J1898" i="43"/>
  <c r="G1899" i="43"/>
  <c r="D1900" i="43"/>
  <c r="A1901" i="43"/>
  <c r="M1901" i="43"/>
  <c r="J1902" i="43"/>
  <c r="G1903" i="43"/>
  <c r="D1904" i="43"/>
  <c r="A1905" i="43"/>
  <c r="M1905" i="43"/>
  <c r="J1906" i="43"/>
  <c r="G1907" i="43"/>
  <c r="D1908" i="43"/>
  <c r="A1909" i="43"/>
  <c r="M1909" i="43"/>
  <c r="J1910" i="43"/>
  <c r="G1911" i="43"/>
  <c r="D1912" i="43"/>
  <c r="A1913" i="43"/>
  <c r="M1913" i="43"/>
  <c r="J1914" i="43"/>
  <c r="G1915" i="43"/>
  <c r="D1916" i="43"/>
  <c r="A1917" i="43"/>
  <c r="M1917" i="43"/>
  <c r="J1918" i="43"/>
  <c r="G1919" i="43"/>
  <c r="D1920" i="43"/>
  <c r="A1921" i="43"/>
  <c r="M1921" i="43"/>
  <c r="J1922" i="43"/>
  <c r="G1923" i="43"/>
  <c r="D1924" i="43"/>
  <c r="A1925" i="43"/>
  <c r="M1925" i="43"/>
  <c r="J1926" i="43"/>
  <c r="G1927" i="43"/>
  <c r="D1928" i="43"/>
  <c r="A1929" i="43"/>
  <c r="M1929" i="43"/>
  <c r="J1930" i="43"/>
  <c r="G1931" i="43"/>
  <c r="D1932" i="43"/>
  <c r="A1933" i="43"/>
  <c r="M1933" i="43"/>
  <c r="J1934" i="43"/>
  <c r="G1935" i="43"/>
  <c r="D1936" i="43"/>
  <c r="A1937" i="43"/>
  <c r="M1937" i="43"/>
  <c r="J1938" i="43"/>
  <c r="G1939" i="43"/>
  <c r="D1940" i="43"/>
  <c r="A1941" i="43"/>
  <c r="M1941" i="43"/>
  <c r="J1942" i="43"/>
  <c r="G1943" i="43"/>
  <c r="D1944" i="43"/>
  <c r="A1945" i="43"/>
  <c r="M1945" i="43"/>
  <c r="J1946" i="43"/>
  <c r="G1947" i="43"/>
  <c r="D1948" i="43"/>
  <c r="A1949" i="43"/>
  <c r="M1949" i="43"/>
  <c r="J1950" i="43"/>
  <c r="G1951" i="43"/>
  <c r="D1952" i="43"/>
  <c r="A1953" i="43"/>
  <c r="M1953" i="43"/>
  <c r="J1954" i="43"/>
  <c r="G1955" i="43"/>
  <c r="D1956" i="43"/>
  <c r="A1957" i="43"/>
  <c r="M1957" i="43"/>
  <c r="J1958" i="43"/>
  <c r="G1959" i="43"/>
  <c r="D1960" i="43"/>
  <c r="A1961" i="43"/>
  <c r="M1961" i="43"/>
  <c r="J1962" i="43"/>
  <c r="G1963" i="43"/>
  <c r="D1964" i="43"/>
  <c r="A1965" i="43"/>
  <c r="M1965" i="43"/>
  <c r="J1966" i="43"/>
  <c r="G1967" i="43"/>
  <c r="D1968" i="43"/>
  <c r="A1969" i="43"/>
  <c r="M1969" i="43"/>
  <c r="J1970" i="43"/>
  <c r="G1971" i="43"/>
  <c r="D1972" i="43"/>
  <c r="A1973" i="43"/>
  <c r="M1973" i="43"/>
  <c r="J1974" i="43"/>
  <c r="G1975" i="43"/>
  <c r="D1976" i="43"/>
  <c r="A1977" i="43"/>
  <c r="M1977" i="43"/>
  <c r="J1978" i="43"/>
  <c r="G1979" i="43"/>
  <c r="D1980" i="43"/>
  <c r="A1981" i="43"/>
  <c r="M1981" i="43"/>
  <c r="J1982" i="43"/>
  <c r="G1983" i="43"/>
  <c r="D1984" i="43"/>
  <c r="A1985" i="43"/>
  <c r="M1985" i="43"/>
  <c r="J1986" i="43"/>
  <c r="G1987" i="43"/>
  <c r="D1988" i="43"/>
  <c r="A1989" i="43"/>
  <c r="M1989" i="43"/>
  <c r="J1990" i="43"/>
  <c r="G1991" i="43"/>
  <c r="D1992" i="43"/>
  <c r="A1993" i="43"/>
  <c r="M1993" i="43"/>
  <c r="J1994" i="43"/>
  <c r="G1995" i="43"/>
  <c r="D1996" i="43"/>
  <c r="A1997" i="43"/>
  <c r="M1997" i="43"/>
  <c r="J1998" i="43"/>
  <c r="G1999" i="43"/>
  <c r="D2000" i="43"/>
  <c r="A2001" i="43"/>
  <c r="M2001" i="43"/>
  <c r="J2002" i="43"/>
  <c r="G2003" i="43"/>
  <c r="D2004" i="43"/>
  <c r="A2005" i="43"/>
  <c r="M2005" i="43"/>
  <c r="J2006" i="43"/>
  <c r="G2007" i="43"/>
  <c r="D2008" i="43"/>
  <c r="A2009" i="43"/>
  <c r="M2009" i="43"/>
  <c r="J2010" i="43"/>
  <c r="G2011" i="43"/>
  <c r="D2012" i="43"/>
  <c r="A2013" i="43"/>
  <c r="M2013" i="43"/>
  <c r="J2014" i="43"/>
  <c r="G2015" i="43"/>
  <c r="D2016" i="43"/>
  <c r="A2017" i="43"/>
  <c r="M2017" i="43"/>
  <c r="J2018" i="43"/>
  <c r="G2019" i="43"/>
  <c r="D2020" i="43"/>
  <c r="A2021" i="43"/>
  <c r="M2021" i="43"/>
  <c r="J2022" i="43"/>
  <c r="G2023" i="43"/>
  <c r="D2024" i="43"/>
  <c r="A2025" i="43"/>
  <c r="M2025" i="43"/>
  <c r="J2026" i="43"/>
  <c r="G2027" i="43"/>
  <c r="D2028" i="43"/>
  <c r="A2029" i="43"/>
  <c r="M2029" i="43"/>
  <c r="J2030" i="43"/>
  <c r="G2031" i="43"/>
  <c r="D2032" i="43"/>
  <c r="A2033" i="43"/>
  <c r="M2033" i="43"/>
  <c r="J2034" i="43"/>
  <c r="G2035" i="43"/>
  <c r="D2036" i="43"/>
  <c r="A2037" i="43"/>
  <c r="M2037" i="43"/>
  <c r="J2038" i="43"/>
  <c r="G2039" i="43"/>
  <c r="D2040" i="43"/>
  <c r="A2041" i="43"/>
  <c r="M2041" i="43"/>
  <c r="J2042" i="43"/>
  <c r="G2043" i="43"/>
  <c r="D2044" i="43"/>
  <c r="A2045" i="43"/>
  <c r="M2045" i="43"/>
  <c r="J2046" i="43"/>
  <c r="G2047" i="43"/>
  <c r="D2048" i="43"/>
  <c r="A2049" i="43"/>
  <c r="M2049" i="43"/>
  <c r="J2050" i="43"/>
  <c r="G2051" i="43"/>
  <c r="D2052" i="43"/>
  <c r="A2053" i="43"/>
  <c r="M2053" i="43"/>
  <c r="J2054" i="43"/>
  <c r="G2055" i="43"/>
  <c r="D2056" i="43"/>
  <c r="A2057" i="43"/>
  <c r="M2057" i="43"/>
  <c r="J2058" i="43"/>
  <c r="G2059" i="43"/>
  <c r="D2060" i="43"/>
  <c r="A2061" i="43"/>
  <c r="M2061" i="43"/>
  <c r="J2062" i="43"/>
  <c r="G2063" i="43"/>
  <c r="D2064" i="43"/>
  <c r="A2065" i="43"/>
  <c r="M2065" i="43"/>
  <c r="J2066" i="43"/>
  <c r="G2067" i="43"/>
  <c r="D2068" i="43"/>
  <c r="A2069" i="43"/>
  <c r="M2069" i="43"/>
  <c r="J2070" i="43"/>
  <c r="G2071" i="43"/>
  <c r="D2072" i="43"/>
  <c r="A2073" i="43"/>
  <c r="M2073" i="43"/>
  <c r="J2074" i="43"/>
  <c r="G2075" i="43"/>
  <c r="D2076" i="43"/>
  <c r="A2077" i="43"/>
  <c r="M2077" i="43"/>
  <c r="J2078" i="43"/>
  <c r="G2079" i="43"/>
  <c r="D2080" i="43"/>
  <c r="A2081" i="43"/>
  <c r="M2081" i="43"/>
  <c r="J2082" i="43"/>
  <c r="G2083" i="43"/>
  <c r="D2084" i="43"/>
  <c r="A2085" i="43"/>
  <c r="M2085" i="43"/>
  <c r="J2086" i="43"/>
  <c r="G2087" i="43"/>
  <c r="D2088" i="43"/>
  <c r="A2089" i="43"/>
  <c r="M2089" i="43"/>
  <c r="J2090" i="43"/>
  <c r="G2091" i="43"/>
  <c r="D2092" i="43"/>
  <c r="A2093" i="43"/>
  <c r="M2093" i="43"/>
  <c r="J2094" i="43"/>
  <c r="G2095" i="43"/>
  <c r="D2096" i="43"/>
  <c r="A2097" i="43"/>
  <c r="M2097" i="43"/>
  <c r="J2098" i="43"/>
  <c r="G2099" i="43"/>
  <c r="D2100" i="43"/>
  <c r="A2101" i="43"/>
  <c r="M2101" i="43"/>
  <c r="J2102" i="43"/>
  <c r="G2103" i="43"/>
  <c r="D2104" i="43"/>
  <c r="A2105" i="43"/>
  <c r="M2105" i="43"/>
  <c r="J2106" i="43"/>
  <c r="G2107" i="43"/>
  <c r="D2108" i="43"/>
  <c r="A2109" i="43"/>
  <c r="M1583" i="43"/>
  <c r="M1683" i="43"/>
  <c r="H1705" i="43"/>
  <c r="B1715" i="43"/>
  <c r="K1724" i="43"/>
  <c r="N1743" i="43"/>
  <c r="H1753" i="43"/>
  <c r="B1763" i="43"/>
  <c r="K1772" i="43"/>
  <c r="N1791" i="43"/>
  <c r="H1801" i="43"/>
  <c r="B1811" i="43"/>
  <c r="N1819" i="43"/>
  <c r="K1824" i="43"/>
  <c r="H1829" i="43"/>
  <c r="C1838" i="43"/>
  <c r="L1843" i="43"/>
  <c r="H1845" i="43"/>
  <c r="K1847" i="43"/>
  <c r="G1849" i="43"/>
  <c r="C1853" i="43"/>
  <c r="L1854" i="43"/>
  <c r="O1857" i="43"/>
  <c r="B1859" i="43"/>
  <c r="I1860" i="43"/>
  <c r="L1861" i="43"/>
  <c r="K1862" i="43"/>
  <c r="H1863" i="43"/>
  <c r="B1865" i="43"/>
  <c r="N1865" i="43"/>
  <c r="K1866" i="43"/>
  <c r="H1867" i="43"/>
  <c r="B1869" i="43"/>
  <c r="N1869" i="43"/>
  <c r="K1870" i="43"/>
  <c r="H1871" i="43"/>
  <c r="B1873" i="43"/>
  <c r="N1873" i="43"/>
  <c r="K1874" i="43"/>
  <c r="H1875" i="43"/>
  <c r="B1877" i="43"/>
  <c r="N1877" i="43"/>
  <c r="K1878" i="43"/>
  <c r="H1879" i="43"/>
  <c r="B1881" i="43"/>
  <c r="N1881" i="43"/>
  <c r="K1882" i="43"/>
  <c r="H1883" i="43"/>
  <c r="B1885" i="43"/>
  <c r="N1885" i="43"/>
  <c r="K1886" i="43"/>
  <c r="H1887" i="43"/>
  <c r="B1889" i="43"/>
  <c r="N1889" i="43"/>
  <c r="K1890" i="43"/>
  <c r="H1891" i="43"/>
  <c r="B1893" i="43"/>
  <c r="N1893" i="43"/>
  <c r="K1894" i="43"/>
  <c r="H1895" i="43"/>
  <c r="B1897" i="43"/>
  <c r="N1897" i="43"/>
  <c r="K1898" i="43"/>
  <c r="H1899" i="43"/>
  <c r="B1901" i="43"/>
  <c r="N1901" i="43"/>
  <c r="K1902" i="43"/>
  <c r="H1903" i="43"/>
  <c r="B1905" i="43"/>
  <c r="N1905" i="43"/>
  <c r="K1906" i="43"/>
  <c r="H1907" i="43"/>
  <c r="B1909" i="43"/>
  <c r="N1909" i="43"/>
  <c r="K1910" i="43"/>
  <c r="H1911" i="43"/>
  <c r="B1913" i="43"/>
  <c r="N1913" i="43"/>
  <c r="K1914" i="43"/>
  <c r="H1915" i="43"/>
  <c r="B1917" i="43"/>
  <c r="N1917" i="43"/>
  <c r="K1918" i="43"/>
  <c r="H1919" i="43"/>
  <c r="B1921" i="43"/>
  <c r="N1921" i="43"/>
  <c r="K1922" i="43"/>
  <c r="H1923" i="43"/>
  <c r="B1925" i="43"/>
  <c r="N1925" i="43"/>
  <c r="K1926" i="43"/>
  <c r="H1927" i="43"/>
  <c r="B1929" i="43"/>
  <c r="N1929" i="43"/>
  <c r="K1930" i="43"/>
  <c r="H1931" i="43"/>
  <c r="B1933" i="43"/>
  <c r="N1933" i="43"/>
  <c r="K1934" i="43"/>
  <c r="H1935" i="43"/>
  <c r="B1937" i="43"/>
  <c r="N1937" i="43"/>
  <c r="K1938" i="43"/>
  <c r="H1939" i="43"/>
  <c r="B1941" i="43"/>
  <c r="N1941" i="43"/>
  <c r="K1942" i="43"/>
  <c r="H1943" i="43"/>
  <c r="B1945" i="43"/>
  <c r="N1945" i="43"/>
  <c r="K1946" i="43"/>
  <c r="H1947" i="43"/>
  <c r="B1949" i="43"/>
  <c r="N1949" i="43"/>
  <c r="K1950" i="43"/>
  <c r="H1951" i="43"/>
  <c r="B1953" i="43"/>
  <c r="N1953" i="43"/>
  <c r="K1954" i="43"/>
  <c r="H1955" i="43"/>
  <c r="B1957" i="43"/>
  <c r="N1957" i="43"/>
  <c r="K1958" i="43"/>
  <c r="H1959" i="43"/>
  <c r="B1961" i="43"/>
  <c r="N1961" i="43"/>
  <c r="K1962" i="43"/>
  <c r="H1963" i="43"/>
  <c r="B1965" i="43"/>
  <c r="N1965" i="43"/>
  <c r="K1966" i="43"/>
  <c r="H1967" i="43"/>
  <c r="B1969" i="43"/>
  <c r="N1969" i="43"/>
  <c r="K1970" i="43"/>
  <c r="H1971" i="43"/>
  <c r="B1973" i="43"/>
  <c r="N1973" i="43"/>
  <c r="K1974" i="43"/>
  <c r="H1975" i="43"/>
  <c r="B1977" i="43"/>
  <c r="N1977" i="43"/>
  <c r="K1978" i="43"/>
  <c r="H1979" i="43"/>
  <c r="B1981" i="43"/>
  <c r="N1981" i="43"/>
  <c r="K1982" i="43"/>
  <c r="H1983" i="43"/>
  <c r="B1985" i="43"/>
  <c r="N1985" i="43"/>
  <c r="K1986" i="43"/>
  <c r="H1987" i="43"/>
  <c r="B1989" i="43"/>
  <c r="N1989" i="43"/>
  <c r="K1990" i="43"/>
  <c r="H1991" i="43"/>
  <c r="B1993" i="43"/>
  <c r="N1993" i="43"/>
  <c r="K1994" i="43"/>
  <c r="H1995" i="43"/>
  <c r="B1997" i="43"/>
  <c r="N1997" i="43"/>
  <c r="K1998" i="43"/>
  <c r="H1999" i="43"/>
  <c r="B2001" i="43"/>
  <c r="N2001" i="43"/>
  <c r="K2002" i="43"/>
  <c r="H2003" i="43"/>
  <c r="B2005" i="43"/>
  <c r="N2005" i="43"/>
  <c r="K2006" i="43"/>
  <c r="H2007" i="43"/>
  <c r="B2009" i="43"/>
  <c r="N2009" i="43"/>
  <c r="K2010" i="43"/>
  <c r="H2011" i="43"/>
  <c r="B2013" i="43"/>
  <c r="N2013" i="43"/>
  <c r="K2014" i="43"/>
  <c r="H2015" i="43"/>
  <c r="B2017" i="43"/>
  <c r="N2017" i="43"/>
  <c r="K2018" i="43"/>
  <c r="H2019" i="43"/>
  <c r="B2021" i="43"/>
  <c r="N2021" i="43"/>
  <c r="K2022" i="43"/>
  <c r="H2023" i="43"/>
  <c r="B2025" i="43"/>
  <c r="N2025" i="43"/>
  <c r="K2026" i="43"/>
  <c r="H2027" i="43"/>
  <c r="B2029" i="43"/>
  <c r="N2029" i="43"/>
  <c r="K2030" i="43"/>
  <c r="H2031" i="43"/>
  <c r="B2033" i="43"/>
  <c r="N2033" i="43"/>
  <c r="K2034" i="43"/>
  <c r="H2035" i="43"/>
  <c r="B2037" i="43"/>
  <c r="N2037" i="43"/>
  <c r="K2038" i="43"/>
  <c r="H2039" i="43"/>
  <c r="B2041" i="43"/>
  <c r="N2041" i="43"/>
  <c r="K2042" i="43"/>
  <c r="H2043" i="43"/>
  <c r="B2045" i="43"/>
  <c r="N2045" i="43"/>
  <c r="K2046" i="43"/>
  <c r="H2047" i="43"/>
  <c r="B2049" i="43"/>
  <c r="N2049" i="43"/>
  <c r="K2050" i="43"/>
  <c r="H2051" i="43"/>
  <c r="B2053" i="43"/>
  <c r="N2053" i="43"/>
  <c r="K2054" i="43"/>
  <c r="H2055" i="43"/>
  <c r="B2057" i="43"/>
  <c r="N2057" i="43"/>
  <c r="K2058" i="43"/>
  <c r="H2059" i="43"/>
  <c r="B2061" i="43"/>
  <c r="N2061" i="43"/>
  <c r="K2062" i="43"/>
  <c r="H2063" i="43"/>
  <c r="B2065" i="43"/>
  <c r="N2065" i="43"/>
  <c r="K2066" i="43"/>
  <c r="H2067" i="43"/>
  <c r="B2069" i="43"/>
  <c r="N2069" i="43"/>
  <c r="K2070" i="43"/>
  <c r="H2071" i="43"/>
  <c r="B2073" i="43"/>
  <c r="N2073" i="43"/>
  <c r="K2074" i="43"/>
  <c r="H2075" i="43"/>
  <c r="B2077" i="43"/>
  <c r="N2077" i="43"/>
  <c r="K2078" i="43"/>
  <c r="H2079" i="43"/>
  <c r="B2081" i="43"/>
  <c r="N2081" i="43"/>
  <c r="K2082" i="43"/>
  <c r="H2083" i="43"/>
  <c r="B2085" i="43"/>
  <c r="N2085" i="43"/>
  <c r="K2086" i="43"/>
  <c r="H2087" i="43"/>
  <c r="B2089" i="43"/>
  <c r="N2089" i="43"/>
  <c r="K2090" i="43"/>
  <c r="H2091" i="43"/>
  <c r="B2093" i="43"/>
  <c r="N2093" i="43"/>
  <c r="K2094" i="43"/>
  <c r="H2095" i="43"/>
  <c r="B2097" i="43"/>
  <c r="N2097" i="43"/>
  <c r="K2098" i="43"/>
  <c r="H2099" i="43"/>
  <c r="B2101" i="43"/>
  <c r="N2101" i="43"/>
  <c r="K2102" i="43"/>
  <c r="H2103" i="43"/>
  <c r="B2105" i="43"/>
  <c r="N2105" i="43"/>
  <c r="K2106" i="43"/>
  <c r="H2107" i="43"/>
  <c r="B2109" i="43"/>
  <c r="G1593" i="43"/>
  <c r="A1687" i="43"/>
  <c r="N1715" i="43"/>
  <c r="H1725" i="43"/>
  <c r="B1735" i="43"/>
  <c r="K1744" i="43"/>
  <c r="N1763" i="43"/>
  <c r="H1773" i="43"/>
  <c r="B1783" i="43"/>
  <c r="K1792" i="43"/>
  <c r="N1811" i="43"/>
  <c r="J1820" i="43"/>
  <c r="G1825" i="43"/>
  <c r="D1830" i="43"/>
  <c r="A1835" i="43"/>
  <c r="D1838" i="43"/>
  <c r="G1841" i="43"/>
  <c r="M1843" i="43"/>
  <c r="K1845" i="43"/>
  <c r="L1847" i="43"/>
  <c r="H1849" i="43"/>
  <c r="K1851" i="43"/>
  <c r="N1854" i="43"/>
  <c r="H1856" i="43"/>
  <c r="A1858" i="43"/>
  <c r="J1860" i="43"/>
  <c r="O1861" i="43"/>
  <c r="L1862" i="43"/>
  <c r="I1863" i="43"/>
  <c r="C1865" i="43"/>
  <c r="O1865" i="43"/>
  <c r="L1866" i="43"/>
  <c r="I1867" i="43"/>
  <c r="C1869" i="43"/>
  <c r="O1869" i="43"/>
  <c r="L1870" i="43"/>
  <c r="I1871" i="43"/>
  <c r="C1873" i="43"/>
  <c r="O1873" i="43"/>
  <c r="L1874" i="43"/>
  <c r="I1875" i="43"/>
  <c r="C1877" i="43"/>
  <c r="O1877" i="43"/>
  <c r="L1878" i="43"/>
  <c r="I1879" i="43"/>
  <c r="C1881" i="43"/>
  <c r="O1881" i="43"/>
  <c r="L1882" i="43"/>
  <c r="I1883" i="43"/>
  <c r="C1885" i="43"/>
  <c r="O1885" i="43"/>
  <c r="L1886" i="43"/>
  <c r="I1887" i="43"/>
  <c r="C1889" i="43"/>
  <c r="O1889" i="43"/>
  <c r="L1890" i="43"/>
  <c r="I1891" i="43"/>
  <c r="C1893" i="43"/>
  <c r="O1893" i="43"/>
  <c r="L1894" i="43"/>
  <c r="I1895" i="43"/>
  <c r="C1897" i="43"/>
  <c r="O1897" i="43"/>
  <c r="L1898" i="43"/>
  <c r="I1899" i="43"/>
  <c r="C1901" i="43"/>
  <c r="O1901" i="43"/>
  <c r="L1902" i="43"/>
  <c r="I1903" i="43"/>
  <c r="C1905" i="43"/>
  <c r="O1905" i="43"/>
  <c r="L1906" i="43"/>
  <c r="I1907" i="43"/>
  <c r="C1909" i="43"/>
  <c r="O1909" i="43"/>
  <c r="L1910" i="43"/>
  <c r="I1911" i="43"/>
  <c r="C1913" i="43"/>
  <c r="O1913" i="43"/>
  <c r="L1914" i="43"/>
  <c r="I1915" i="43"/>
  <c r="C1917" i="43"/>
  <c r="O1917" i="43"/>
  <c r="L1918" i="43"/>
  <c r="I1919" i="43"/>
  <c r="C1921" i="43"/>
  <c r="O1921" i="43"/>
  <c r="L1922" i="43"/>
  <c r="I1923" i="43"/>
  <c r="C1925" i="43"/>
  <c r="O1925" i="43"/>
  <c r="L1926" i="43"/>
  <c r="I1927" i="43"/>
  <c r="C1929" i="43"/>
  <c r="O1929" i="43"/>
  <c r="L1930" i="43"/>
  <c r="I1931" i="43"/>
  <c r="C1933" i="43"/>
  <c r="O1933" i="43"/>
  <c r="L1934" i="43"/>
  <c r="I1935" i="43"/>
  <c r="C1937" i="43"/>
  <c r="O1937" i="43"/>
  <c r="L1938" i="43"/>
  <c r="I1939" i="43"/>
  <c r="C1941" i="43"/>
  <c r="O1941" i="43"/>
  <c r="L1942" i="43"/>
  <c r="I1943" i="43"/>
  <c r="C1945" i="43"/>
  <c r="O1945" i="43"/>
  <c r="L1946" i="43"/>
  <c r="I1947" i="43"/>
  <c r="C1949" i="43"/>
  <c r="O1949" i="43"/>
  <c r="L1950" i="43"/>
  <c r="I1951" i="43"/>
  <c r="C1953" i="43"/>
  <c r="O1953" i="43"/>
  <c r="L1954" i="43"/>
  <c r="I1955" i="43"/>
  <c r="C1957" i="43"/>
  <c r="O1957" i="43"/>
  <c r="L1958" i="43"/>
  <c r="I1959" i="43"/>
  <c r="C1961" i="43"/>
  <c r="O1961" i="43"/>
  <c r="L1962" i="43"/>
  <c r="I1963" i="43"/>
  <c r="C1965" i="43"/>
  <c r="O1965" i="43"/>
  <c r="L1966" i="43"/>
  <c r="I1967" i="43"/>
  <c r="C1969" i="43"/>
  <c r="O1969" i="43"/>
  <c r="L1970" i="43"/>
  <c r="I1971" i="43"/>
  <c r="C1973" i="43"/>
  <c r="O1973" i="43"/>
  <c r="L1974" i="43"/>
  <c r="I1975" i="43"/>
  <c r="C1977" i="43"/>
  <c r="O1977" i="43"/>
  <c r="L1978" i="43"/>
  <c r="I1979" i="43"/>
  <c r="C1981" i="43"/>
  <c r="O1981" i="43"/>
  <c r="L1982" i="43"/>
  <c r="I1983" i="43"/>
  <c r="C1985" i="43"/>
  <c r="O1985" i="43"/>
  <c r="L1986" i="43"/>
  <c r="I1987" i="43"/>
  <c r="C1989" i="43"/>
  <c r="O1989" i="43"/>
  <c r="L1990" i="43"/>
  <c r="I1991" i="43"/>
  <c r="C1993" i="43"/>
  <c r="O1993" i="43"/>
  <c r="L1994" i="43"/>
  <c r="I1995" i="43"/>
  <c r="C1997" i="43"/>
  <c r="O1997" i="43"/>
  <c r="L1998" i="43"/>
  <c r="I1999" i="43"/>
  <c r="C2001" i="43"/>
  <c r="O2001" i="43"/>
  <c r="L2002" i="43"/>
  <c r="I2003" i="43"/>
  <c r="C2005" i="43"/>
  <c r="O2005" i="43"/>
  <c r="L2006" i="43"/>
  <c r="I2007" i="43"/>
  <c r="C2009" i="43"/>
  <c r="O2009" i="43"/>
  <c r="L2010" i="43"/>
  <c r="I2011" i="43"/>
  <c r="C2013" i="43"/>
  <c r="O2013" i="43"/>
  <c r="L2014" i="43"/>
  <c r="I2015" i="43"/>
  <c r="C2017" i="43"/>
  <c r="O2017" i="43"/>
  <c r="L2018" i="43"/>
  <c r="I2019" i="43"/>
  <c r="C2021" i="43"/>
  <c r="O2021" i="43"/>
  <c r="L2022" i="43"/>
  <c r="I2023" i="43"/>
  <c r="C2025" i="43"/>
  <c r="O2025" i="43"/>
  <c r="L2026" i="43"/>
  <c r="I2027" i="43"/>
  <c r="C2029" i="43"/>
  <c r="O2029" i="43"/>
  <c r="L2030" i="43"/>
  <c r="I2031" i="43"/>
  <c r="C2033" i="43"/>
  <c r="O2033" i="43"/>
  <c r="L2034" i="43"/>
  <c r="I2035" i="43"/>
  <c r="C2037" i="43"/>
  <c r="O2037" i="43"/>
  <c r="L2038" i="43"/>
  <c r="I2039" i="43"/>
  <c r="C2041" i="43"/>
  <c r="O2041" i="43"/>
  <c r="L2042" i="43"/>
  <c r="I2043" i="43"/>
  <c r="C2045" i="43"/>
  <c r="O2045" i="43"/>
  <c r="L2046" i="43"/>
  <c r="I2047" i="43"/>
  <c r="C2049" i="43"/>
  <c r="O2049" i="43"/>
  <c r="L2050" i="43"/>
  <c r="I2051" i="43"/>
  <c r="C2053" i="43"/>
  <c r="O2053" i="43"/>
  <c r="L2054" i="43"/>
  <c r="I2055" i="43"/>
  <c r="C2057" i="43"/>
  <c r="O2057" i="43"/>
  <c r="L2058" i="43"/>
  <c r="I2059" i="43"/>
  <c r="C2061" i="43"/>
  <c r="O2061" i="43"/>
  <c r="L2062" i="43"/>
  <c r="I2063" i="43"/>
  <c r="C2065" i="43"/>
  <c r="O2065" i="43"/>
  <c r="L2066" i="43"/>
  <c r="I2067" i="43"/>
  <c r="C2069" i="43"/>
  <c r="O2069" i="43"/>
  <c r="L2070" i="43"/>
  <c r="I2071" i="43"/>
  <c r="C2073" i="43"/>
  <c r="O2073" i="43"/>
  <c r="L2074" i="43"/>
  <c r="I2075" i="43"/>
  <c r="C2077" i="43"/>
  <c r="O2077" i="43"/>
  <c r="L2078" i="43"/>
  <c r="I2079" i="43"/>
  <c r="C2081" i="43"/>
  <c r="O2081" i="43"/>
  <c r="L2082" i="43"/>
  <c r="I2083" i="43"/>
  <c r="C2085" i="43"/>
  <c r="O2085" i="43"/>
  <c r="L2086" i="43"/>
  <c r="I2087" i="43"/>
  <c r="C2089" i="43"/>
  <c r="O2089" i="43"/>
  <c r="L2090" i="43"/>
  <c r="I2091" i="43"/>
  <c r="C2093" i="43"/>
  <c r="O2093" i="43"/>
  <c r="L2094" i="43"/>
  <c r="I2095" i="43"/>
  <c r="C2097" i="43"/>
  <c r="O2097" i="43"/>
  <c r="L2098" i="43"/>
  <c r="I2099" i="43"/>
  <c r="C2101" i="43"/>
  <c r="O2101" i="43"/>
  <c r="L2102" i="43"/>
  <c r="I2103" i="43"/>
  <c r="A1603" i="43"/>
  <c r="A1690" i="43"/>
  <c r="B1707" i="43"/>
  <c r="K1716" i="43"/>
  <c r="N1735" i="43"/>
  <c r="H1745" i="43"/>
  <c r="B1755" i="43"/>
  <c r="K1764" i="43"/>
  <c r="N1783" i="43"/>
  <c r="H1793" i="43"/>
  <c r="B1803" i="43"/>
  <c r="K1812" i="43"/>
  <c r="K1820" i="43"/>
  <c r="H1825" i="43"/>
  <c r="B1835" i="43"/>
  <c r="H1841" i="43"/>
  <c r="N1843" i="43"/>
  <c r="B1846" i="43"/>
  <c r="M1847" i="43"/>
  <c r="K1849" i="43"/>
  <c r="L1851" i="43"/>
  <c r="O1854" i="43"/>
  <c r="I1856" i="43"/>
  <c r="B1858" i="43"/>
  <c r="I1859" i="43"/>
  <c r="K1860" i="43"/>
  <c r="A1862" i="43"/>
  <c r="M1862" i="43"/>
  <c r="J1863" i="43"/>
  <c r="G1864" i="43"/>
  <c r="D1865" i="43"/>
  <c r="A1866" i="43"/>
  <c r="M1866" i="43"/>
  <c r="J1867" i="43"/>
  <c r="G1868" i="43"/>
  <c r="D1869" i="43"/>
  <c r="A1870" i="43"/>
  <c r="M1870" i="43"/>
  <c r="J1871" i="43"/>
  <c r="G1872" i="43"/>
  <c r="D1873" i="43"/>
  <c r="A1874" i="43"/>
  <c r="M1874" i="43"/>
  <c r="J1875" i="43"/>
  <c r="G1876" i="43"/>
  <c r="D1877" i="43"/>
  <c r="A1878" i="43"/>
  <c r="M1878" i="43"/>
  <c r="J1879" i="43"/>
  <c r="G1880" i="43"/>
  <c r="D1881" i="43"/>
  <c r="A1882" i="43"/>
  <c r="M1882" i="43"/>
  <c r="J1883" i="43"/>
  <c r="G1884" i="43"/>
  <c r="D1885" i="43"/>
  <c r="A1886" i="43"/>
  <c r="M1886" i="43"/>
  <c r="J1887" i="43"/>
  <c r="G1888" i="43"/>
  <c r="D1889" i="43"/>
  <c r="A1890" i="43"/>
  <c r="M1890" i="43"/>
  <c r="J1891" i="43"/>
  <c r="G1892" i="43"/>
  <c r="D1893" i="43"/>
  <c r="A1894" i="43"/>
  <c r="M1894" i="43"/>
  <c r="J1895" i="43"/>
  <c r="G1896" i="43"/>
  <c r="D1897" i="43"/>
  <c r="A1898" i="43"/>
  <c r="M1898" i="43"/>
  <c r="J1899" i="43"/>
  <c r="G1900" i="43"/>
  <c r="D1901" i="43"/>
  <c r="A1902" i="43"/>
  <c r="M1902" i="43"/>
  <c r="J1903" i="43"/>
  <c r="G1904" i="43"/>
  <c r="D1905" i="43"/>
  <c r="A1906" i="43"/>
  <c r="M1906" i="43"/>
  <c r="J1907" i="43"/>
  <c r="G1908" i="43"/>
  <c r="D1909" i="43"/>
  <c r="A1910" i="43"/>
  <c r="M1910" i="43"/>
  <c r="J1911" i="43"/>
  <c r="G1912" i="43"/>
  <c r="D1913" i="43"/>
  <c r="A1914" i="43"/>
  <c r="M1914" i="43"/>
  <c r="J1915" i="43"/>
  <c r="G1916" i="43"/>
  <c r="D1917" i="43"/>
  <c r="A1918" i="43"/>
  <c r="M1918" i="43"/>
  <c r="J1919" i="43"/>
  <c r="G1920" i="43"/>
  <c r="D1921" i="43"/>
  <c r="A1922" i="43"/>
  <c r="M1922" i="43"/>
  <c r="J1923" i="43"/>
  <c r="G1924" i="43"/>
  <c r="D1925" i="43"/>
  <c r="A1926" i="43"/>
  <c r="M1926" i="43"/>
  <c r="J1927" i="43"/>
  <c r="G1928" i="43"/>
  <c r="D1929" i="43"/>
  <c r="A1930" i="43"/>
  <c r="M1930" i="43"/>
  <c r="J1931" i="43"/>
  <c r="G1932" i="43"/>
  <c r="D1933" i="43"/>
  <c r="A1934" i="43"/>
  <c r="M1934" i="43"/>
  <c r="J1935" i="43"/>
  <c r="G1936" i="43"/>
  <c r="D1937" i="43"/>
  <c r="A1938" i="43"/>
  <c r="M1938" i="43"/>
  <c r="J1939" i="43"/>
  <c r="G1940" i="43"/>
  <c r="D1941" i="43"/>
  <c r="A1942" i="43"/>
  <c r="M1942" i="43"/>
  <c r="J1943" i="43"/>
  <c r="G1944" i="43"/>
  <c r="D1945" i="43"/>
  <c r="A1946" i="43"/>
  <c r="M1946" i="43"/>
  <c r="J1947" i="43"/>
  <c r="G1948" i="43"/>
  <c r="D1949" i="43"/>
  <c r="A1950" i="43"/>
  <c r="M1950" i="43"/>
  <c r="J1951" i="43"/>
  <c r="G1952" i="43"/>
  <c r="D1953" i="43"/>
  <c r="A1954" i="43"/>
  <c r="M1954" i="43"/>
  <c r="J1955" i="43"/>
  <c r="G1956" i="43"/>
  <c r="D1957" i="43"/>
  <c r="A1958" i="43"/>
  <c r="M1958" i="43"/>
  <c r="J1959" i="43"/>
  <c r="G1960" i="43"/>
  <c r="D1961" i="43"/>
  <c r="A1962" i="43"/>
  <c r="M1962" i="43"/>
  <c r="J1963" i="43"/>
  <c r="G1964" i="43"/>
  <c r="D1965" i="43"/>
  <c r="A1966" i="43"/>
  <c r="M1966" i="43"/>
  <c r="J1967" i="43"/>
  <c r="G1968" i="43"/>
  <c r="D1969" i="43"/>
  <c r="A1970" i="43"/>
  <c r="M1970" i="43"/>
  <c r="J1971" i="43"/>
  <c r="G1972" i="43"/>
  <c r="D1973" i="43"/>
  <c r="A1974" i="43"/>
  <c r="M1974" i="43"/>
  <c r="J1975" i="43"/>
  <c r="G1976" i="43"/>
  <c r="D1977" i="43"/>
  <c r="A1978" i="43"/>
  <c r="M1978" i="43"/>
  <c r="J1979" i="43"/>
  <c r="G1980" i="43"/>
  <c r="D1981" i="43"/>
  <c r="A1982" i="43"/>
  <c r="M1982" i="43"/>
  <c r="J1983" i="43"/>
  <c r="G1984" i="43"/>
  <c r="D1985" i="43"/>
  <c r="A1986" i="43"/>
  <c r="M1986" i="43"/>
  <c r="J1987" i="43"/>
  <c r="G1988" i="43"/>
  <c r="D1989" i="43"/>
  <c r="A1990" i="43"/>
  <c r="M1990" i="43"/>
  <c r="J1991" i="43"/>
  <c r="G1992" i="43"/>
  <c r="D1993" i="43"/>
  <c r="A1994" i="43"/>
  <c r="M1994" i="43"/>
  <c r="J1995" i="43"/>
  <c r="G1996" i="43"/>
  <c r="D1997" i="43"/>
  <c r="A1998" i="43"/>
  <c r="M1998" i="43"/>
  <c r="J1999" i="43"/>
  <c r="G2000" i="43"/>
  <c r="D2001" i="43"/>
  <c r="A2002" i="43"/>
  <c r="M2002" i="43"/>
  <c r="J2003" i="43"/>
  <c r="G2004" i="43"/>
  <c r="D2005" i="43"/>
  <c r="A2006" i="43"/>
  <c r="M2006" i="43"/>
  <c r="J2007" i="43"/>
  <c r="G2008" i="43"/>
  <c r="D2009" i="43"/>
  <c r="A2010" i="43"/>
  <c r="M2010" i="43"/>
  <c r="J2011" i="43"/>
  <c r="G2012" i="43"/>
  <c r="D2013" i="43"/>
  <c r="A2014" i="43"/>
  <c r="M2014" i="43"/>
  <c r="J2015" i="43"/>
  <c r="G2016" i="43"/>
  <c r="D2017" i="43"/>
  <c r="A2018" i="43"/>
  <c r="M2018" i="43"/>
  <c r="J2019" i="43"/>
  <c r="G2020" i="43"/>
  <c r="D2021" i="43"/>
  <c r="A2022" i="43"/>
  <c r="M2022" i="43"/>
  <c r="J2023" i="43"/>
  <c r="G2024" i="43"/>
  <c r="D2025" i="43"/>
  <c r="A2026" i="43"/>
  <c r="M2026" i="43"/>
  <c r="J2027" i="43"/>
  <c r="G2028" i="43"/>
  <c r="D2029" i="43"/>
  <c r="A2030" i="43"/>
  <c r="M2030" i="43"/>
  <c r="J2031" i="43"/>
  <c r="G2032" i="43"/>
  <c r="D2033" i="43"/>
  <c r="A2034" i="43"/>
  <c r="M2034" i="43"/>
  <c r="J2035" i="43"/>
  <c r="G2036" i="43"/>
  <c r="D2037" i="43"/>
  <c r="A2038" i="43"/>
  <c r="M2038" i="43"/>
  <c r="J2039" i="43"/>
  <c r="G2040" i="43"/>
  <c r="D2041" i="43"/>
  <c r="A2042" i="43"/>
  <c r="M2042" i="43"/>
  <c r="J2043" i="43"/>
  <c r="G2044" i="43"/>
  <c r="D2045" i="43"/>
  <c r="A2046" i="43"/>
  <c r="M2046" i="43"/>
  <c r="J2047" i="43"/>
  <c r="G2048" i="43"/>
  <c r="D2049" i="43"/>
  <c r="A2050" i="43"/>
  <c r="M2050" i="43"/>
  <c r="J2051" i="43"/>
  <c r="G2052" i="43"/>
  <c r="D2053" i="43"/>
  <c r="A2054" i="43"/>
  <c r="M2054" i="43"/>
  <c r="J2055" i="43"/>
  <c r="G2056" i="43"/>
  <c r="D2057" i="43"/>
  <c r="A2058" i="43"/>
  <c r="M2058" i="43"/>
  <c r="J2059" i="43"/>
  <c r="G2060" i="43"/>
  <c r="D2061" i="43"/>
  <c r="A2062" i="43"/>
  <c r="M2062" i="43"/>
  <c r="J2063" i="43"/>
  <c r="G2064" i="43"/>
  <c r="D2065" i="43"/>
  <c r="A2066" i="43"/>
  <c r="M2066" i="43"/>
  <c r="J2067" i="43"/>
  <c r="G2068" i="43"/>
  <c r="D2069" i="43"/>
  <c r="A2070" i="43"/>
  <c r="M2070" i="43"/>
  <c r="J2071" i="43"/>
  <c r="G2072" i="43"/>
  <c r="D2073" i="43"/>
  <c r="A2074" i="43"/>
  <c r="M2074" i="43"/>
  <c r="J2075" i="43"/>
  <c r="G2076" i="43"/>
  <c r="D2077" i="43"/>
  <c r="A2078" i="43"/>
  <c r="M2078" i="43"/>
  <c r="J2079" i="43"/>
  <c r="G2080" i="43"/>
  <c r="D2081" i="43"/>
  <c r="A2082" i="43"/>
  <c r="M2082" i="43"/>
  <c r="J2083" i="43"/>
  <c r="G2084" i="43"/>
  <c r="D2085" i="43"/>
  <c r="A2086" i="43"/>
  <c r="M2086" i="43"/>
  <c r="J2087" i="43"/>
  <c r="G2088" i="43"/>
  <c r="D2089" i="43"/>
  <c r="A2090" i="43"/>
  <c r="M2090" i="43"/>
  <c r="J2091" i="43"/>
  <c r="G2092" i="43"/>
  <c r="D2093" i="43"/>
  <c r="A2094" i="43"/>
  <c r="M2094" i="43"/>
  <c r="J2095" i="43"/>
  <c r="G2096" i="43"/>
  <c r="D2097" i="43"/>
  <c r="A2098" i="43"/>
  <c r="M2098" i="43"/>
  <c r="J2099" i="43"/>
  <c r="G2100" i="43"/>
  <c r="J1612" i="43"/>
  <c r="L1691" i="43"/>
  <c r="N1707" i="43"/>
  <c r="H1717" i="43"/>
  <c r="B1727" i="43"/>
  <c r="K1736" i="43"/>
  <c r="N1755" i="43"/>
  <c r="H1765" i="43"/>
  <c r="B1775" i="43"/>
  <c r="K1784" i="43"/>
  <c r="N1803" i="43"/>
  <c r="H1813" i="43"/>
  <c r="G1821" i="43"/>
  <c r="D1826" i="43"/>
  <c r="A1831" i="43"/>
  <c r="L1835" i="43"/>
  <c r="O1838" i="43"/>
  <c r="B1842" i="43"/>
  <c r="B1844" i="43"/>
  <c r="C1846" i="43"/>
  <c r="N1847" i="43"/>
  <c r="B1850" i="43"/>
  <c r="M1851" i="43"/>
  <c r="G1853" i="43"/>
  <c r="A1855" i="43"/>
  <c r="J1856" i="43"/>
  <c r="C1858" i="43"/>
  <c r="J1859" i="43"/>
  <c r="N1860" i="43"/>
  <c r="B1862" i="43"/>
  <c r="N1862" i="43"/>
  <c r="K1863" i="43"/>
  <c r="H1864" i="43"/>
  <c r="B1866" i="43"/>
  <c r="N1866" i="43"/>
  <c r="K1867" i="43"/>
  <c r="H1868" i="43"/>
  <c r="B1870" i="43"/>
  <c r="N1870" i="43"/>
  <c r="K1871" i="43"/>
  <c r="H1872" i="43"/>
  <c r="B1874" i="43"/>
  <c r="N1874" i="43"/>
  <c r="K1875" i="43"/>
  <c r="H1876" i="43"/>
  <c r="B1878" i="43"/>
  <c r="N1878" i="43"/>
  <c r="K1879" i="43"/>
  <c r="H1880" i="43"/>
  <c r="B1882" i="43"/>
  <c r="N1882" i="43"/>
  <c r="K1883" i="43"/>
  <c r="H1884" i="43"/>
  <c r="B1886" i="43"/>
  <c r="N1886" i="43"/>
  <c r="K1887" i="43"/>
  <c r="H1888" i="43"/>
  <c r="B1890" i="43"/>
  <c r="N1890" i="43"/>
  <c r="K1891" i="43"/>
  <c r="H1892" i="43"/>
  <c r="B1894" i="43"/>
  <c r="N1894" i="43"/>
  <c r="K1895" i="43"/>
  <c r="H1896" i="43"/>
  <c r="B1898" i="43"/>
  <c r="N1898" i="43"/>
  <c r="K1899" i="43"/>
  <c r="H1900" i="43"/>
  <c r="B1902" i="43"/>
  <c r="N1902" i="43"/>
  <c r="K1903" i="43"/>
  <c r="H1904" i="43"/>
  <c r="B1906" i="43"/>
  <c r="N1906" i="43"/>
  <c r="K1907" i="43"/>
  <c r="H1908" i="43"/>
  <c r="B1910" i="43"/>
  <c r="N1910" i="43"/>
  <c r="K1911" i="43"/>
  <c r="H1912" i="43"/>
  <c r="B1914" i="43"/>
  <c r="N1914" i="43"/>
  <c r="K1915" i="43"/>
  <c r="H1916" i="43"/>
  <c r="B1918" i="43"/>
  <c r="N1918" i="43"/>
  <c r="K1919" i="43"/>
  <c r="H1920" i="43"/>
  <c r="B1922" i="43"/>
  <c r="N1922" i="43"/>
  <c r="K1923" i="43"/>
  <c r="H1924" i="43"/>
  <c r="B1926" i="43"/>
  <c r="N1926" i="43"/>
  <c r="K1927" i="43"/>
  <c r="H1928" i="43"/>
  <c r="B1930" i="43"/>
  <c r="N1930" i="43"/>
  <c r="K1931" i="43"/>
  <c r="H1932" i="43"/>
  <c r="B1934" i="43"/>
  <c r="N1934" i="43"/>
  <c r="K1935" i="43"/>
  <c r="H1936" i="43"/>
  <c r="B1938" i="43"/>
  <c r="N1938" i="43"/>
  <c r="K1939" i="43"/>
  <c r="H1940" i="43"/>
  <c r="B1942" i="43"/>
  <c r="N1942" i="43"/>
  <c r="K1943" i="43"/>
  <c r="H1944" i="43"/>
  <c r="B1946" i="43"/>
  <c r="N1946" i="43"/>
  <c r="K1947" i="43"/>
  <c r="H1948" i="43"/>
  <c r="B1950" i="43"/>
  <c r="N1950" i="43"/>
  <c r="K1951" i="43"/>
  <c r="H1952" i="43"/>
  <c r="B1954" i="43"/>
  <c r="N1954" i="43"/>
  <c r="K1955" i="43"/>
  <c r="H1956" i="43"/>
  <c r="B1958" i="43"/>
  <c r="N1958" i="43"/>
  <c r="K1959" i="43"/>
  <c r="H1960" i="43"/>
  <c r="B1962" i="43"/>
  <c r="N1962" i="43"/>
  <c r="K1963" i="43"/>
  <c r="H1964" i="43"/>
  <c r="B1966" i="43"/>
  <c r="N1966" i="43"/>
  <c r="K1967" i="43"/>
  <c r="H1968" i="43"/>
  <c r="B1970" i="43"/>
  <c r="N1970" i="43"/>
  <c r="K1971" i="43"/>
  <c r="H1972" i="43"/>
  <c r="B1974" i="43"/>
  <c r="N1974" i="43"/>
  <c r="K1975" i="43"/>
  <c r="H1976" i="43"/>
  <c r="B1978" i="43"/>
  <c r="N1978" i="43"/>
  <c r="K1979" i="43"/>
  <c r="H1980" i="43"/>
  <c r="B1982" i="43"/>
  <c r="N1982" i="43"/>
  <c r="K1983" i="43"/>
  <c r="H1984" i="43"/>
  <c r="B1986" i="43"/>
  <c r="N1986" i="43"/>
  <c r="K1987" i="43"/>
  <c r="H1988" i="43"/>
  <c r="B1990" i="43"/>
  <c r="N1990" i="43"/>
  <c r="K1991" i="43"/>
  <c r="H1992" i="43"/>
  <c r="B1994" i="43"/>
  <c r="N1994" i="43"/>
  <c r="K1995" i="43"/>
  <c r="H1996" i="43"/>
  <c r="B1998" i="43"/>
  <c r="N1998" i="43"/>
  <c r="K1999" i="43"/>
  <c r="H2000" i="43"/>
  <c r="B2002" i="43"/>
  <c r="N2002" i="43"/>
  <c r="K2003" i="43"/>
  <c r="H2004" i="43"/>
  <c r="B2006" i="43"/>
  <c r="N2006" i="43"/>
  <c r="K2007" i="43"/>
  <c r="H2008" i="43"/>
  <c r="B2010" i="43"/>
  <c r="N2010" i="43"/>
  <c r="K2011" i="43"/>
  <c r="H2012" i="43"/>
  <c r="B2014" i="43"/>
  <c r="N2014" i="43"/>
  <c r="K2015" i="43"/>
  <c r="H2016" i="43"/>
  <c r="B2018" i="43"/>
  <c r="N2018" i="43"/>
  <c r="K2019" i="43"/>
  <c r="H2020" i="43"/>
  <c r="B2022" i="43"/>
  <c r="N2022" i="43"/>
  <c r="K2023" i="43"/>
  <c r="H2024" i="43"/>
  <c r="B2026" i="43"/>
  <c r="N2026" i="43"/>
  <c r="K2027" i="43"/>
  <c r="H2028" i="43"/>
  <c r="B2030" i="43"/>
  <c r="N2030" i="43"/>
  <c r="K2031" i="43"/>
  <c r="H2032" i="43"/>
  <c r="B2034" i="43"/>
  <c r="N2034" i="43"/>
  <c r="K2035" i="43"/>
  <c r="H2036" i="43"/>
  <c r="B2038" i="43"/>
  <c r="N2038" i="43"/>
  <c r="K2039" i="43"/>
  <c r="H2040" i="43"/>
  <c r="B2042" i="43"/>
  <c r="N2042" i="43"/>
  <c r="K2043" i="43"/>
  <c r="H2044" i="43"/>
  <c r="B2046" i="43"/>
  <c r="N2046" i="43"/>
  <c r="K2047" i="43"/>
  <c r="H2048" i="43"/>
  <c r="B2050" i="43"/>
  <c r="N2050" i="43"/>
  <c r="K2051" i="43"/>
  <c r="H2052" i="43"/>
  <c r="B2054" i="43"/>
  <c r="N2054" i="43"/>
  <c r="K2055" i="43"/>
  <c r="H2056" i="43"/>
  <c r="B2058" i="43"/>
  <c r="N2058" i="43"/>
  <c r="K2059" i="43"/>
  <c r="H2060" i="43"/>
  <c r="B2062" i="43"/>
  <c r="N2062" i="43"/>
  <c r="K2063" i="43"/>
  <c r="H2064" i="43"/>
  <c r="B2066" i="43"/>
  <c r="N2066" i="43"/>
  <c r="K2067" i="43"/>
  <c r="H2068" i="43"/>
  <c r="B2070" i="43"/>
  <c r="N2070" i="43"/>
  <c r="K2071" i="43"/>
  <c r="H2072" i="43"/>
  <c r="B2074" i="43"/>
  <c r="N2074" i="43"/>
  <c r="K2075" i="43"/>
  <c r="H2076" i="43"/>
  <c r="D1622" i="43"/>
  <c r="J1693" i="43"/>
  <c r="K1708" i="43"/>
  <c r="N1727" i="43"/>
  <c r="H1737" i="43"/>
  <c r="B1747" i="43"/>
  <c r="K1756" i="43"/>
  <c r="N1775" i="43"/>
  <c r="H1785" i="43"/>
  <c r="B1795" i="43"/>
  <c r="K1804" i="43"/>
  <c r="H1821" i="43"/>
  <c r="B1831" i="43"/>
  <c r="M1835" i="43"/>
  <c r="A1839" i="43"/>
  <c r="C1842" i="43"/>
  <c r="H1844" i="43"/>
  <c r="D1846" i="43"/>
  <c r="B1848" i="43"/>
  <c r="C1850" i="43"/>
  <c r="N1851" i="43"/>
  <c r="H1853" i="43"/>
  <c r="B1855" i="43"/>
  <c r="K1856" i="43"/>
  <c r="D1858" i="43"/>
  <c r="K1859" i="43"/>
  <c r="C1861" i="43"/>
  <c r="C1862" i="43"/>
  <c r="O1862" i="43"/>
  <c r="L1863" i="43"/>
  <c r="I1864" i="43"/>
  <c r="C1866" i="43"/>
  <c r="O1866" i="43"/>
  <c r="L1867" i="43"/>
  <c r="I1868" i="43"/>
  <c r="C1870" i="43"/>
  <c r="O1870" i="43"/>
  <c r="L1871" i="43"/>
  <c r="I1872" i="43"/>
  <c r="C1874" i="43"/>
  <c r="O1874" i="43"/>
  <c r="L1875" i="43"/>
  <c r="I1876" i="43"/>
  <c r="C1878" i="43"/>
  <c r="O1878" i="43"/>
  <c r="L1879" i="43"/>
  <c r="I1880" i="43"/>
  <c r="C1882" i="43"/>
  <c r="O1882" i="43"/>
  <c r="L1883" i="43"/>
  <c r="I1884" i="43"/>
  <c r="C1886" i="43"/>
  <c r="O1886" i="43"/>
  <c r="L1887" i="43"/>
  <c r="I1888" i="43"/>
  <c r="C1890" i="43"/>
  <c r="O1890" i="43"/>
  <c r="L1891" i="43"/>
  <c r="I1892" i="43"/>
  <c r="C1894" i="43"/>
  <c r="O1894" i="43"/>
  <c r="L1895" i="43"/>
  <c r="I1896" i="43"/>
  <c r="C1898" i="43"/>
  <c r="O1898" i="43"/>
  <c r="L1899" i="43"/>
  <c r="I1900" i="43"/>
  <c r="C1902" i="43"/>
  <c r="O1902" i="43"/>
  <c r="L1903" i="43"/>
  <c r="I1904" i="43"/>
  <c r="C1906" i="43"/>
  <c r="O1906" i="43"/>
  <c r="L1907" i="43"/>
  <c r="I1908" i="43"/>
  <c r="C1910" i="43"/>
  <c r="O1910" i="43"/>
  <c r="L1911" i="43"/>
  <c r="I1912" i="43"/>
  <c r="C1914" i="43"/>
  <c r="O1914" i="43"/>
  <c r="L1915" i="43"/>
  <c r="I1916" i="43"/>
  <c r="C1918" i="43"/>
  <c r="O1918" i="43"/>
  <c r="L1919" i="43"/>
  <c r="I1920" i="43"/>
  <c r="C1922" i="43"/>
  <c r="O1922" i="43"/>
  <c r="L1923" i="43"/>
  <c r="I1924" i="43"/>
  <c r="C1926" i="43"/>
  <c r="O1926" i="43"/>
  <c r="L1927" i="43"/>
  <c r="I1928" i="43"/>
  <c r="C1930" i="43"/>
  <c r="O1930" i="43"/>
  <c r="L1931" i="43"/>
  <c r="I1932" i="43"/>
  <c r="C1934" i="43"/>
  <c r="O1934" i="43"/>
  <c r="L1935" i="43"/>
  <c r="I1936" i="43"/>
  <c r="C1938" i="43"/>
  <c r="O1938" i="43"/>
  <c r="L1939" i="43"/>
  <c r="I1940" i="43"/>
  <c r="C1942" i="43"/>
  <c r="O1942" i="43"/>
  <c r="L1943" i="43"/>
  <c r="I1944" i="43"/>
  <c r="C1946" i="43"/>
  <c r="O1946" i="43"/>
  <c r="L1947" i="43"/>
  <c r="I1948" i="43"/>
  <c r="C1950" i="43"/>
  <c r="O1950" i="43"/>
  <c r="L1951" i="43"/>
  <c r="I1952" i="43"/>
  <c r="C1954" i="43"/>
  <c r="O1954" i="43"/>
  <c r="L1955" i="43"/>
  <c r="I1956" i="43"/>
  <c r="C1958" i="43"/>
  <c r="O1958" i="43"/>
  <c r="L1959" i="43"/>
  <c r="I1960" i="43"/>
  <c r="C1962" i="43"/>
  <c r="O1962" i="43"/>
  <c r="L1963" i="43"/>
  <c r="I1964" i="43"/>
  <c r="C1966" i="43"/>
  <c r="O1966" i="43"/>
  <c r="L1967" i="43"/>
  <c r="I1968" i="43"/>
  <c r="C1970" i="43"/>
  <c r="O1970" i="43"/>
  <c r="L1971" i="43"/>
  <c r="I1972" i="43"/>
  <c r="C1974" i="43"/>
  <c r="O1974" i="43"/>
  <c r="L1975" i="43"/>
  <c r="I1976" i="43"/>
  <c r="C1978" i="43"/>
  <c r="O1978" i="43"/>
  <c r="L1979" i="43"/>
  <c r="I1980" i="43"/>
  <c r="C1982" i="43"/>
  <c r="O1982" i="43"/>
  <c r="L1983" i="43"/>
  <c r="I1984" i="43"/>
  <c r="C1986" i="43"/>
  <c r="O1986" i="43"/>
  <c r="L1987" i="43"/>
  <c r="I1988" i="43"/>
  <c r="C1990" i="43"/>
  <c r="O1990" i="43"/>
  <c r="L1991" i="43"/>
  <c r="I1992" i="43"/>
  <c r="C1994" i="43"/>
  <c r="O1994" i="43"/>
  <c r="L1995" i="43"/>
  <c r="I1996" i="43"/>
  <c r="C1998" i="43"/>
  <c r="O1998" i="43"/>
  <c r="L1999" i="43"/>
  <c r="I2000" i="43"/>
  <c r="C2002" i="43"/>
  <c r="O2002" i="43"/>
  <c r="L2003" i="43"/>
  <c r="I2004" i="43"/>
  <c r="C2006" i="43"/>
  <c r="O2006" i="43"/>
  <c r="L2007" i="43"/>
  <c r="I2008" i="43"/>
  <c r="C2010" i="43"/>
  <c r="O2010" i="43"/>
  <c r="L2011" i="43"/>
  <c r="I2012" i="43"/>
  <c r="C2014" i="43"/>
  <c r="O2014" i="43"/>
  <c r="L2015" i="43"/>
  <c r="I2016" i="43"/>
  <c r="C2018" i="43"/>
  <c r="O2018" i="43"/>
  <c r="L2019" i="43"/>
  <c r="I2020" i="43"/>
  <c r="C2022" i="43"/>
  <c r="O2022" i="43"/>
  <c r="L2023" i="43"/>
  <c r="I2024" i="43"/>
  <c r="C2026" i="43"/>
  <c r="O2026" i="43"/>
  <c r="L2027" i="43"/>
  <c r="I2028" i="43"/>
  <c r="C2030" i="43"/>
  <c r="O2030" i="43"/>
  <c r="L2031" i="43"/>
  <c r="I2032" i="43"/>
  <c r="C2034" i="43"/>
  <c r="O2034" i="43"/>
  <c r="L2035" i="43"/>
  <c r="I2036" i="43"/>
  <c r="C2038" i="43"/>
  <c r="O2038" i="43"/>
  <c r="L2039" i="43"/>
  <c r="I2040" i="43"/>
  <c r="C2042" i="43"/>
  <c r="O2042" i="43"/>
  <c r="L2043" i="43"/>
  <c r="I2044" i="43"/>
  <c r="C2046" i="43"/>
  <c r="O2046" i="43"/>
  <c r="L2047" i="43"/>
  <c r="I2048" i="43"/>
  <c r="C2050" i="43"/>
  <c r="O2050" i="43"/>
  <c r="L2051" i="43"/>
  <c r="I2052" i="43"/>
  <c r="C2054" i="43"/>
  <c r="O2054" i="43"/>
  <c r="L2055" i="43"/>
  <c r="I2056" i="43"/>
  <c r="C2058" i="43"/>
  <c r="O2058" i="43"/>
  <c r="L2059" i="43"/>
  <c r="I2060" i="43"/>
  <c r="C2062" i="43"/>
  <c r="O2062" i="43"/>
  <c r="L2063" i="43"/>
  <c r="I2064" i="43"/>
  <c r="C2066" i="43"/>
  <c r="O2066" i="43"/>
  <c r="L2067" i="43"/>
  <c r="I2068" i="43"/>
  <c r="C2070" i="43"/>
  <c r="O2070" i="43"/>
  <c r="L2071" i="43"/>
  <c r="I2072" i="43"/>
  <c r="C2074" i="43"/>
  <c r="O2074" i="43"/>
  <c r="L2075" i="43"/>
  <c r="I2076" i="43"/>
  <c r="C2078" i="43"/>
  <c r="O2078" i="43"/>
  <c r="L2079" i="43"/>
  <c r="I2080" i="43"/>
  <c r="M1631" i="43"/>
  <c r="K1695" i="43"/>
  <c r="H1709" i="43"/>
  <c r="B1719" i="43"/>
  <c r="K1728" i="43"/>
  <c r="N1747" i="43"/>
  <c r="H1757" i="43"/>
  <c r="B1767" i="43"/>
  <c r="K1776" i="43"/>
  <c r="N1795" i="43"/>
  <c r="H1805" i="43"/>
  <c r="B1815" i="43"/>
  <c r="D1822" i="43"/>
  <c r="A1827" i="43"/>
  <c r="M1831" i="43"/>
  <c r="N1835" i="43"/>
  <c r="B1839" i="43"/>
  <c r="D1842" i="43"/>
  <c r="I1844" i="43"/>
  <c r="H1848" i="43"/>
  <c r="D1850" i="43"/>
  <c r="B1852" i="43"/>
  <c r="K1853" i="43"/>
  <c r="N1856" i="43"/>
  <c r="L1859" i="43"/>
  <c r="D1861" i="43"/>
  <c r="D1862" i="43"/>
  <c r="A1863" i="43"/>
  <c r="M1863" i="43"/>
  <c r="J1864" i="43"/>
  <c r="G1865" i="43"/>
  <c r="D1866" i="43"/>
  <c r="A1867" i="43"/>
  <c r="M1867" i="43"/>
  <c r="J1868" i="43"/>
  <c r="G1869" i="43"/>
  <c r="D1870" i="43"/>
  <c r="A1871" i="43"/>
  <c r="M1871" i="43"/>
  <c r="J1872" i="43"/>
  <c r="G1873" i="43"/>
  <c r="D1874" i="43"/>
  <c r="A1875" i="43"/>
  <c r="M1875" i="43"/>
  <c r="J1876" i="43"/>
  <c r="G1877" i="43"/>
  <c r="D1878" i="43"/>
  <c r="A1879" i="43"/>
  <c r="M1879" i="43"/>
  <c r="J1880" i="43"/>
  <c r="G1881" i="43"/>
  <c r="D1882" i="43"/>
  <c r="A1883" i="43"/>
  <c r="M1883" i="43"/>
  <c r="J1884" i="43"/>
  <c r="G1885" i="43"/>
  <c r="D1886" i="43"/>
  <c r="A1887" i="43"/>
  <c r="M1887" i="43"/>
  <c r="J1888" i="43"/>
  <c r="G1889" i="43"/>
  <c r="D1890" i="43"/>
  <c r="A1891" i="43"/>
  <c r="M1891" i="43"/>
  <c r="J1892" i="43"/>
  <c r="G1893" i="43"/>
  <c r="D1894" i="43"/>
  <c r="A1895" i="43"/>
  <c r="M1895" i="43"/>
  <c r="J1896" i="43"/>
  <c r="G1897" i="43"/>
  <c r="D1898" i="43"/>
  <c r="A1899" i="43"/>
  <c r="M1899" i="43"/>
  <c r="J1900" i="43"/>
  <c r="G1901" i="43"/>
  <c r="D1902" i="43"/>
  <c r="A1903" i="43"/>
  <c r="M1903" i="43"/>
  <c r="J1904" i="43"/>
  <c r="G1905" i="43"/>
  <c r="D1906" i="43"/>
  <c r="A1907" i="43"/>
  <c r="M1907" i="43"/>
  <c r="J1908" i="43"/>
  <c r="G1909" i="43"/>
  <c r="D1910" i="43"/>
  <c r="A1911" i="43"/>
  <c r="M1911" i="43"/>
  <c r="J1912" i="43"/>
  <c r="G1913" i="43"/>
  <c r="D1914" i="43"/>
  <c r="A1915" i="43"/>
  <c r="M1915" i="43"/>
  <c r="J1916" i="43"/>
  <c r="G1917" i="43"/>
  <c r="D1918" i="43"/>
  <c r="A1919" i="43"/>
  <c r="M1919" i="43"/>
  <c r="J1920" i="43"/>
  <c r="G1921" i="43"/>
  <c r="D1922" i="43"/>
  <c r="A1923" i="43"/>
  <c r="M1923" i="43"/>
  <c r="J1924" i="43"/>
  <c r="G1925" i="43"/>
  <c r="D1926" i="43"/>
  <c r="A1927" i="43"/>
  <c r="M1927" i="43"/>
  <c r="J1928" i="43"/>
  <c r="G1929" i="43"/>
  <c r="D1930" i="43"/>
  <c r="A1931" i="43"/>
  <c r="M1931" i="43"/>
  <c r="J1932" i="43"/>
  <c r="G1933" i="43"/>
  <c r="D1934" i="43"/>
  <c r="A1935" i="43"/>
  <c r="M1935" i="43"/>
  <c r="J1936" i="43"/>
  <c r="G1937" i="43"/>
  <c r="D1938" i="43"/>
  <c r="A1939" i="43"/>
  <c r="M1939" i="43"/>
  <c r="J1940" i="43"/>
  <c r="G1941" i="43"/>
  <c r="D1942" i="43"/>
  <c r="A1943" i="43"/>
  <c r="M1943" i="43"/>
  <c r="J1944" i="43"/>
  <c r="G1945" i="43"/>
  <c r="D1946" i="43"/>
  <c r="A1947" i="43"/>
  <c r="M1947" i="43"/>
  <c r="J1948" i="43"/>
  <c r="G1949" i="43"/>
  <c r="D1950" i="43"/>
  <c r="A1951" i="43"/>
  <c r="M1951" i="43"/>
  <c r="J1952" i="43"/>
  <c r="G1953" i="43"/>
  <c r="D1954" i="43"/>
  <c r="A1955" i="43"/>
  <c r="M1955" i="43"/>
  <c r="J1956" i="43"/>
  <c r="G1957" i="43"/>
  <c r="D1958" i="43"/>
  <c r="A1959" i="43"/>
  <c r="M1959" i="43"/>
  <c r="J1960" i="43"/>
  <c r="G1961" i="43"/>
  <c r="D1962" i="43"/>
  <c r="A1963" i="43"/>
  <c r="M1963" i="43"/>
  <c r="J1964" i="43"/>
  <c r="G1965" i="43"/>
  <c r="D1966" i="43"/>
  <c r="A1967" i="43"/>
  <c r="M1967" i="43"/>
  <c r="J1968" i="43"/>
  <c r="G1969" i="43"/>
  <c r="D1970" i="43"/>
  <c r="A1971" i="43"/>
  <c r="M1971" i="43"/>
  <c r="J1972" i="43"/>
  <c r="G1973" i="43"/>
  <c r="D1974" i="43"/>
  <c r="A1975" i="43"/>
  <c r="M1975" i="43"/>
  <c r="J1976" i="43"/>
  <c r="G1977" i="43"/>
  <c r="D1978" i="43"/>
  <c r="A1979" i="43"/>
  <c r="M1979" i="43"/>
  <c r="J1980" i="43"/>
  <c r="G1981" i="43"/>
  <c r="D1982" i="43"/>
  <c r="A1983" i="43"/>
  <c r="M1983" i="43"/>
  <c r="J1984" i="43"/>
  <c r="G1985" i="43"/>
  <c r="D1986" i="43"/>
  <c r="A1987" i="43"/>
  <c r="M1987" i="43"/>
  <c r="J1988" i="43"/>
  <c r="G1989" i="43"/>
  <c r="D1990" i="43"/>
  <c r="A1991" i="43"/>
  <c r="M1991" i="43"/>
  <c r="J1992" i="43"/>
  <c r="G1993" i="43"/>
  <c r="D1994" i="43"/>
  <c r="A1995" i="43"/>
  <c r="M1995" i="43"/>
  <c r="J1996" i="43"/>
  <c r="G1997" i="43"/>
  <c r="D1998" i="43"/>
  <c r="A1999" i="43"/>
  <c r="M1999" i="43"/>
  <c r="J2000" i="43"/>
  <c r="G2001" i="43"/>
  <c r="D2002" i="43"/>
  <c r="A2003" i="43"/>
  <c r="M2003" i="43"/>
  <c r="J2004" i="43"/>
  <c r="G2005" i="43"/>
  <c r="D2006" i="43"/>
  <c r="A2007" i="43"/>
  <c r="M2007" i="43"/>
  <c r="J2008" i="43"/>
  <c r="G2009" i="43"/>
  <c r="D2010" i="43"/>
  <c r="A2011" i="43"/>
  <c r="M2011" i="43"/>
  <c r="J2012" i="43"/>
  <c r="G2013" i="43"/>
  <c r="D2014" i="43"/>
  <c r="A2015" i="43"/>
  <c r="M2015" i="43"/>
  <c r="J2016" i="43"/>
  <c r="G2017" i="43"/>
  <c r="D2018" i="43"/>
  <c r="A2019" i="43"/>
  <c r="M2019" i="43"/>
  <c r="J2020" i="43"/>
  <c r="G2021" i="43"/>
  <c r="D2022" i="43"/>
  <c r="A2023" i="43"/>
  <c r="M2023" i="43"/>
  <c r="J2024" i="43"/>
  <c r="G2025" i="43"/>
  <c r="D2026" i="43"/>
  <c r="A2027" i="43"/>
  <c r="M2027" i="43"/>
  <c r="J2028" i="43"/>
  <c r="G2029" i="43"/>
  <c r="D2030" i="43"/>
  <c r="A2031" i="43"/>
  <c r="M2031" i="43"/>
  <c r="J2032" i="43"/>
  <c r="G2033" i="43"/>
  <c r="D2034" i="43"/>
  <c r="A2035" i="43"/>
  <c r="M2035" i="43"/>
  <c r="J2036" i="43"/>
  <c r="G2037" i="43"/>
  <c r="D2038" i="43"/>
  <c r="A2039" i="43"/>
  <c r="M2039" i="43"/>
  <c r="J2040" i="43"/>
  <c r="G2041" i="43"/>
  <c r="D2042" i="43"/>
  <c r="A2043" i="43"/>
  <c r="M2043" i="43"/>
  <c r="J2044" i="43"/>
  <c r="G2045" i="43"/>
  <c r="D2046" i="43"/>
  <c r="A2047" i="43"/>
  <c r="M2047" i="43"/>
  <c r="J2048" i="43"/>
  <c r="G2049" i="43"/>
  <c r="D2050" i="43"/>
  <c r="A2051" i="43"/>
  <c r="M2051" i="43"/>
  <c r="J2052" i="43"/>
  <c r="G2053" i="43"/>
  <c r="D2054" i="43"/>
  <c r="A2055" i="43"/>
  <c r="M2055" i="43"/>
  <c r="J2056" i="43"/>
  <c r="G2057" i="43"/>
  <c r="D2058" i="43"/>
  <c r="A2059" i="43"/>
  <c r="M2059" i="43"/>
  <c r="J2060" i="43"/>
  <c r="G2061" i="43"/>
  <c r="D2062" i="43"/>
  <c r="A2063" i="43"/>
  <c r="M2063" i="43"/>
  <c r="J2064" i="43"/>
  <c r="G2065" i="43"/>
  <c r="B1787" i="43"/>
  <c r="I1848" i="43"/>
  <c r="K1864" i="43"/>
  <c r="N1883" i="43"/>
  <c r="H1893" i="43"/>
  <c r="B1903" i="43"/>
  <c r="K1912" i="43"/>
  <c r="N1931" i="43"/>
  <c r="H1941" i="43"/>
  <c r="B1951" i="43"/>
  <c r="K1960" i="43"/>
  <c r="N1979" i="43"/>
  <c r="H1989" i="43"/>
  <c r="B1999" i="43"/>
  <c r="K2008" i="43"/>
  <c r="N2027" i="43"/>
  <c r="H2037" i="43"/>
  <c r="B2047" i="43"/>
  <c r="K2056" i="43"/>
  <c r="D2066" i="43"/>
  <c r="A2071" i="43"/>
  <c r="M2075" i="43"/>
  <c r="B2079" i="43"/>
  <c r="H2081" i="43"/>
  <c r="K2083" i="43"/>
  <c r="G2085" i="43"/>
  <c r="B2091" i="43"/>
  <c r="A2095" i="43"/>
  <c r="N2096" i="43"/>
  <c r="O2098" i="43"/>
  <c r="K2100" i="43"/>
  <c r="N2103" i="43"/>
  <c r="M2106" i="43"/>
  <c r="B2108" i="43"/>
  <c r="G2109" i="43"/>
  <c r="B2111" i="43"/>
  <c r="N2111" i="43"/>
  <c r="K2112" i="43"/>
  <c r="H2113" i="43"/>
  <c r="B2115" i="43"/>
  <c r="N2115" i="43"/>
  <c r="K2116" i="43"/>
  <c r="H2117" i="43"/>
  <c r="B2119" i="43"/>
  <c r="N2119" i="43"/>
  <c r="K2120" i="43"/>
  <c r="H2121" i="43"/>
  <c r="B2123" i="43"/>
  <c r="N2123" i="43"/>
  <c r="K2124" i="43"/>
  <c r="H2125" i="43"/>
  <c r="B2127" i="43"/>
  <c r="N2127" i="43"/>
  <c r="K2128" i="43"/>
  <c r="H2129" i="43"/>
  <c r="B2131" i="43"/>
  <c r="N2131" i="43"/>
  <c r="K2132" i="43"/>
  <c r="H2133" i="43"/>
  <c r="B2135" i="43"/>
  <c r="N2135" i="43"/>
  <c r="K2136" i="43"/>
  <c r="H2137" i="43"/>
  <c r="B2139" i="43"/>
  <c r="N2139" i="43"/>
  <c r="K2140" i="43"/>
  <c r="H2141" i="43"/>
  <c r="B2143" i="43"/>
  <c r="N2143" i="43"/>
  <c r="K2144" i="43"/>
  <c r="H2145" i="43"/>
  <c r="B2147" i="43"/>
  <c r="N2147" i="43"/>
  <c r="K2148" i="43"/>
  <c r="H2149" i="43"/>
  <c r="B2151" i="43"/>
  <c r="N2151" i="43"/>
  <c r="K2152" i="43"/>
  <c r="H2153" i="43"/>
  <c r="B2155" i="43"/>
  <c r="N2155" i="43"/>
  <c r="K2156" i="43"/>
  <c r="H2157" i="43"/>
  <c r="B2159" i="43"/>
  <c r="N2159" i="43"/>
  <c r="K2160" i="43"/>
  <c r="H2161" i="43"/>
  <c r="B2163" i="43"/>
  <c r="N2163" i="43"/>
  <c r="K2164" i="43"/>
  <c r="H2165" i="43"/>
  <c r="B2167" i="43"/>
  <c r="N2167" i="43"/>
  <c r="K2168" i="43"/>
  <c r="H2169" i="43"/>
  <c r="B2171" i="43"/>
  <c r="N2171" i="43"/>
  <c r="K2172" i="43"/>
  <c r="H2173" i="43"/>
  <c r="B2175" i="43"/>
  <c r="N2175" i="43"/>
  <c r="K2176" i="43"/>
  <c r="H2177" i="43"/>
  <c r="B2179" i="43"/>
  <c r="N2179" i="43"/>
  <c r="K2180" i="43"/>
  <c r="H2181" i="43"/>
  <c r="B2183" i="43"/>
  <c r="N2183" i="43"/>
  <c r="K2184" i="43"/>
  <c r="H2185" i="43"/>
  <c r="B2187" i="43"/>
  <c r="N2187" i="43"/>
  <c r="K2188" i="43"/>
  <c r="H2189" i="43"/>
  <c r="B2191" i="43"/>
  <c r="N2191" i="43"/>
  <c r="K2192" i="43"/>
  <c r="H2193" i="43"/>
  <c r="B2195" i="43"/>
  <c r="N2195" i="43"/>
  <c r="K2196" i="43"/>
  <c r="H2197" i="43"/>
  <c r="B2199" i="43"/>
  <c r="N2199" i="43"/>
  <c r="K2200" i="43"/>
  <c r="H2201" i="43"/>
  <c r="B2203" i="43"/>
  <c r="N2203" i="43"/>
  <c r="K2204" i="43"/>
  <c r="H2205" i="43"/>
  <c r="B2207" i="43"/>
  <c r="N2207" i="43"/>
  <c r="K2208" i="43"/>
  <c r="H2209" i="43"/>
  <c r="B2211" i="43"/>
  <c r="N2211" i="43"/>
  <c r="K2212" i="43"/>
  <c r="H2213" i="43"/>
  <c r="B2215" i="43"/>
  <c r="N2215" i="43"/>
  <c r="K2216" i="43"/>
  <c r="H2217" i="43"/>
  <c r="B2219" i="43"/>
  <c r="N2219" i="43"/>
  <c r="K2220" i="43"/>
  <c r="H2221" i="43"/>
  <c r="B2223" i="43"/>
  <c r="N2223" i="43"/>
  <c r="K2224" i="43"/>
  <c r="H2225" i="43"/>
  <c r="B2227" i="43"/>
  <c r="N2227" i="43"/>
  <c r="K2228" i="43"/>
  <c r="H2229" i="43"/>
  <c r="B2231" i="43"/>
  <c r="N2231" i="43"/>
  <c r="K2232" i="43"/>
  <c r="H2233" i="43"/>
  <c r="B2235" i="43"/>
  <c r="N2235" i="43"/>
  <c r="K2236" i="43"/>
  <c r="H2237" i="43"/>
  <c r="B2239" i="43"/>
  <c r="N2239" i="43"/>
  <c r="K2240" i="43"/>
  <c r="H2241" i="43"/>
  <c r="B2243" i="43"/>
  <c r="N2243" i="43"/>
  <c r="K2244" i="43"/>
  <c r="H2245" i="43"/>
  <c r="B2247" i="43"/>
  <c r="N2247" i="43"/>
  <c r="K2248" i="43"/>
  <c r="H2249" i="43"/>
  <c r="B2251" i="43"/>
  <c r="N2251" i="43"/>
  <c r="K2252" i="43"/>
  <c r="H2253" i="43"/>
  <c r="B2255" i="43"/>
  <c r="N2255" i="43"/>
  <c r="K2256" i="43"/>
  <c r="H2257" i="43"/>
  <c r="B2259" i="43"/>
  <c r="N2259" i="43"/>
  <c r="K2260" i="43"/>
  <c r="H2261" i="43"/>
  <c r="B2263" i="43"/>
  <c r="N2263" i="43"/>
  <c r="K2264" i="43"/>
  <c r="H2265" i="43"/>
  <c r="B2267" i="43"/>
  <c r="N2267" i="43"/>
  <c r="K2268" i="43"/>
  <c r="H2269" i="43"/>
  <c r="B2271" i="43"/>
  <c r="N2271" i="43"/>
  <c r="K2272" i="43"/>
  <c r="H2273" i="43"/>
  <c r="B2275" i="43"/>
  <c r="N2275" i="43"/>
  <c r="K2276" i="43"/>
  <c r="H2277" i="43"/>
  <c r="B2279" i="43"/>
  <c r="N2279" i="43"/>
  <c r="K2280" i="43"/>
  <c r="H2281" i="43"/>
  <c r="B2283" i="43"/>
  <c r="N2283" i="43"/>
  <c r="K2284" i="43"/>
  <c r="H2285" i="43"/>
  <c r="B2287" i="43"/>
  <c r="N2287" i="43"/>
  <c r="K2288" i="43"/>
  <c r="H2289" i="43"/>
  <c r="B2291" i="43"/>
  <c r="N2291" i="43"/>
  <c r="K2292" i="43"/>
  <c r="H2293" i="43"/>
  <c r="B2295" i="43"/>
  <c r="N2295" i="43"/>
  <c r="K2296" i="43"/>
  <c r="H2297" i="43"/>
  <c r="B2299" i="43"/>
  <c r="N2299" i="43"/>
  <c r="K2300" i="43"/>
  <c r="H2301" i="43"/>
  <c r="B2303" i="43"/>
  <c r="N2303" i="43"/>
  <c r="K2304" i="43"/>
  <c r="H2305" i="43"/>
  <c r="B2307" i="43"/>
  <c r="N2307" i="43"/>
  <c r="K2308" i="43"/>
  <c r="H2309" i="43"/>
  <c r="B2311" i="43"/>
  <c r="N2311" i="43"/>
  <c r="K2312" i="43"/>
  <c r="H2313" i="43"/>
  <c r="B2315" i="43"/>
  <c r="N2315" i="43"/>
  <c r="K2316" i="43"/>
  <c r="H2317" i="43"/>
  <c r="B2319" i="43"/>
  <c r="N2319" i="43"/>
  <c r="K2320" i="43"/>
  <c r="H2321" i="43"/>
  <c r="B2323" i="43"/>
  <c r="N2323" i="43"/>
  <c r="K2324" i="43"/>
  <c r="H2325" i="43"/>
  <c r="B2327" i="43"/>
  <c r="N2327" i="43"/>
  <c r="K2328" i="43"/>
  <c r="H2329" i="43"/>
  <c r="B2331" i="43"/>
  <c r="N2331" i="43"/>
  <c r="K2332" i="43"/>
  <c r="H2333" i="43"/>
  <c r="B2335" i="43"/>
  <c r="N2335" i="43"/>
  <c r="K2336" i="43"/>
  <c r="H2337" i="43"/>
  <c r="B2339" i="43"/>
  <c r="N2339" i="43"/>
  <c r="K2340" i="43"/>
  <c r="H2341" i="43"/>
  <c r="B2343" i="43"/>
  <c r="N2343" i="43"/>
  <c r="K2344" i="43"/>
  <c r="H2345" i="43"/>
  <c r="B2347" i="43"/>
  <c r="K1796" i="43"/>
  <c r="H1865" i="43"/>
  <c r="B1875" i="43"/>
  <c r="K1884" i="43"/>
  <c r="N1903" i="43"/>
  <c r="H1913" i="43"/>
  <c r="B1923" i="43"/>
  <c r="K1932" i="43"/>
  <c r="N1951" i="43"/>
  <c r="H1961" i="43"/>
  <c r="B1971" i="43"/>
  <c r="K1980" i="43"/>
  <c r="N1999" i="43"/>
  <c r="H2009" i="43"/>
  <c r="B2019" i="43"/>
  <c r="K2028" i="43"/>
  <c r="N2047" i="43"/>
  <c r="H2057" i="43"/>
  <c r="B2071" i="43"/>
  <c r="N2075" i="43"/>
  <c r="K2081" i="43"/>
  <c r="L2083" i="43"/>
  <c r="H2085" i="43"/>
  <c r="K2087" i="43"/>
  <c r="G2089" i="43"/>
  <c r="B2095" i="43"/>
  <c r="A2099" i="43"/>
  <c r="N2100" i="43"/>
  <c r="H2102" i="43"/>
  <c r="B2104" i="43"/>
  <c r="G2105" i="43"/>
  <c r="N2106" i="43"/>
  <c r="H2109" i="43"/>
  <c r="C2111" i="43"/>
  <c r="O2111" i="43"/>
  <c r="L2112" i="43"/>
  <c r="I2113" i="43"/>
  <c r="C2115" i="43"/>
  <c r="O2115" i="43"/>
  <c r="L2116" i="43"/>
  <c r="I2117" i="43"/>
  <c r="C2119" i="43"/>
  <c r="O2119" i="43"/>
  <c r="L2120" i="43"/>
  <c r="I2121" i="43"/>
  <c r="C2123" i="43"/>
  <c r="O2123" i="43"/>
  <c r="L2124" i="43"/>
  <c r="I2125" i="43"/>
  <c r="C2127" i="43"/>
  <c r="O2127" i="43"/>
  <c r="L2128" i="43"/>
  <c r="I2129" i="43"/>
  <c r="C2131" i="43"/>
  <c r="O2131" i="43"/>
  <c r="L2132" i="43"/>
  <c r="I2133" i="43"/>
  <c r="C2135" i="43"/>
  <c r="O2135" i="43"/>
  <c r="L2136" i="43"/>
  <c r="I2137" i="43"/>
  <c r="C2139" i="43"/>
  <c r="O2139" i="43"/>
  <c r="L2140" i="43"/>
  <c r="I2141" i="43"/>
  <c r="C2143" i="43"/>
  <c r="O2143" i="43"/>
  <c r="L2144" i="43"/>
  <c r="I2145" i="43"/>
  <c r="C2147" i="43"/>
  <c r="O2147" i="43"/>
  <c r="L2148" i="43"/>
  <c r="I2149" i="43"/>
  <c r="C2151" i="43"/>
  <c r="O2151" i="43"/>
  <c r="L2152" i="43"/>
  <c r="I2153" i="43"/>
  <c r="C2155" i="43"/>
  <c r="O2155" i="43"/>
  <c r="L2156" i="43"/>
  <c r="I2157" i="43"/>
  <c r="C2159" i="43"/>
  <c r="O2159" i="43"/>
  <c r="L2160" i="43"/>
  <c r="I2161" i="43"/>
  <c r="C2163" i="43"/>
  <c r="O2163" i="43"/>
  <c r="L2164" i="43"/>
  <c r="I2165" i="43"/>
  <c r="C2167" i="43"/>
  <c r="O2167" i="43"/>
  <c r="L2168" i="43"/>
  <c r="I2169" i="43"/>
  <c r="C2171" i="43"/>
  <c r="O2171" i="43"/>
  <c r="L2172" i="43"/>
  <c r="I2173" i="43"/>
  <c r="C2175" i="43"/>
  <c r="O2175" i="43"/>
  <c r="L2176" i="43"/>
  <c r="I2177" i="43"/>
  <c r="C2179" i="43"/>
  <c r="O2179" i="43"/>
  <c r="L2180" i="43"/>
  <c r="I2181" i="43"/>
  <c r="C2183" i="43"/>
  <c r="O2183" i="43"/>
  <c r="L2184" i="43"/>
  <c r="I2185" i="43"/>
  <c r="C2187" i="43"/>
  <c r="O2187" i="43"/>
  <c r="L2188" i="43"/>
  <c r="I2189" i="43"/>
  <c r="C2191" i="43"/>
  <c r="O2191" i="43"/>
  <c r="L2192" i="43"/>
  <c r="I2193" i="43"/>
  <c r="C2195" i="43"/>
  <c r="O2195" i="43"/>
  <c r="L2196" i="43"/>
  <c r="I2197" i="43"/>
  <c r="C2199" i="43"/>
  <c r="O2199" i="43"/>
  <c r="L2200" i="43"/>
  <c r="I2201" i="43"/>
  <c r="C2203" i="43"/>
  <c r="O2203" i="43"/>
  <c r="L2204" i="43"/>
  <c r="I2205" i="43"/>
  <c r="C2207" i="43"/>
  <c r="O2207" i="43"/>
  <c r="L2208" i="43"/>
  <c r="I2209" i="43"/>
  <c r="C2211" i="43"/>
  <c r="O2211" i="43"/>
  <c r="L2212" i="43"/>
  <c r="I2213" i="43"/>
  <c r="C2215" i="43"/>
  <c r="O2215" i="43"/>
  <c r="L2216" i="43"/>
  <c r="I2217" i="43"/>
  <c r="C2219" i="43"/>
  <c r="O2219" i="43"/>
  <c r="L2220" i="43"/>
  <c r="I2221" i="43"/>
  <c r="C2223" i="43"/>
  <c r="O2223" i="43"/>
  <c r="L2224" i="43"/>
  <c r="I2225" i="43"/>
  <c r="C2227" i="43"/>
  <c r="O2227" i="43"/>
  <c r="L2228" i="43"/>
  <c r="I2229" i="43"/>
  <c r="C2231" i="43"/>
  <c r="O2231" i="43"/>
  <c r="L2232" i="43"/>
  <c r="I2233" i="43"/>
  <c r="C2235" i="43"/>
  <c r="O2235" i="43"/>
  <c r="L2236" i="43"/>
  <c r="I2237" i="43"/>
  <c r="C2239" i="43"/>
  <c r="O2239" i="43"/>
  <c r="L2240" i="43"/>
  <c r="I2241" i="43"/>
  <c r="C2243" i="43"/>
  <c r="O2243" i="43"/>
  <c r="L2244" i="43"/>
  <c r="I2245" i="43"/>
  <c r="C2247" i="43"/>
  <c r="O2247" i="43"/>
  <c r="L2248" i="43"/>
  <c r="I2249" i="43"/>
  <c r="C2251" i="43"/>
  <c r="O2251" i="43"/>
  <c r="L2252" i="43"/>
  <c r="I2253" i="43"/>
  <c r="C2255" i="43"/>
  <c r="O2255" i="43"/>
  <c r="L2256" i="43"/>
  <c r="I2257" i="43"/>
  <c r="C2259" i="43"/>
  <c r="O2259" i="43"/>
  <c r="L2260" i="43"/>
  <c r="I2261" i="43"/>
  <c r="C2263" i="43"/>
  <c r="O2263" i="43"/>
  <c r="L2264" i="43"/>
  <c r="I2265" i="43"/>
  <c r="C2267" i="43"/>
  <c r="O2267" i="43"/>
  <c r="L2268" i="43"/>
  <c r="I2269" i="43"/>
  <c r="C2271" i="43"/>
  <c r="O2271" i="43"/>
  <c r="L2272" i="43"/>
  <c r="I2273" i="43"/>
  <c r="C2275" i="43"/>
  <c r="O2275" i="43"/>
  <c r="L2276" i="43"/>
  <c r="I2277" i="43"/>
  <c r="C2279" i="43"/>
  <c r="O2279" i="43"/>
  <c r="L2280" i="43"/>
  <c r="I2281" i="43"/>
  <c r="C2283" i="43"/>
  <c r="O2283" i="43"/>
  <c r="L2284" i="43"/>
  <c r="I2285" i="43"/>
  <c r="C2287" i="43"/>
  <c r="O2287" i="43"/>
  <c r="L2288" i="43"/>
  <c r="I2289" i="43"/>
  <c r="C2291" i="43"/>
  <c r="O2291" i="43"/>
  <c r="L2292" i="43"/>
  <c r="I2293" i="43"/>
  <c r="C2295" i="43"/>
  <c r="O2295" i="43"/>
  <c r="L2296" i="43"/>
  <c r="I2297" i="43"/>
  <c r="C2299" i="43"/>
  <c r="O2299" i="43"/>
  <c r="L2300" i="43"/>
  <c r="I2301" i="43"/>
  <c r="C2303" i="43"/>
  <c r="O2303" i="43"/>
  <c r="L2304" i="43"/>
  <c r="I2305" i="43"/>
  <c r="C2307" i="43"/>
  <c r="O2307" i="43"/>
  <c r="L2308" i="43"/>
  <c r="I2309" i="43"/>
  <c r="C2311" i="43"/>
  <c r="O2311" i="43"/>
  <c r="L2312" i="43"/>
  <c r="I2313" i="43"/>
  <c r="C2315" i="43"/>
  <c r="O2315" i="43"/>
  <c r="L2316" i="43"/>
  <c r="I2317" i="43"/>
  <c r="C2319" i="43"/>
  <c r="O2319" i="43"/>
  <c r="L2320" i="43"/>
  <c r="I2321" i="43"/>
  <c r="C2323" i="43"/>
  <c r="O2323" i="43"/>
  <c r="L2324" i="43"/>
  <c r="I2325" i="43"/>
  <c r="C2327" i="43"/>
  <c r="O2327" i="43"/>
  <c r="L2328" i="43"/>
  <c r="I2329" i="43"/>
  <c r="C2331" i="43"/>
  <c r="O2331" i="43"/>
  <c r="L2332" i="43"/>
  <c r="I2333" i="43"/>
  <c r="C2335" i="43"/>
  <c r="O2335" i="43"/>
  <c r="L2336" i="43"/>
  <c r="I2337" i="43"/>
  <c r="C2339" i="43"/>
  <c r="O2339" i="43"/>
  <c r="L2340" i="43"/>
  <c r="I2341" i="43"/>
  <c r="C2343" i="43"/>
  <c r="O2343" i="43"/>
  <c r="L2344" i="43"/>
  <c r="I2345" i="43"/>
  <c r="C2347" i="43"/>
  <c r="G1641" i="43"/>
  <c r="N1875" i="43"/>
  <c r="H1885" i="43"/>
  <c r="B1895" i="43"/>
  <c r="K1904" i="43"/>
  <c r="N1923" i="43"/>
  <c r="H1933" i="43"/>
  <c r="B1943" i="43"/>
  <c r="K1952" i="43"/>
  <c r="N1971" i="43"/>
  <c r="H1981" i="43"/>
  <c r="B1991" i="43"/>
  <c r="K2000" i="43"/>
  <c r="N2019" i="43"/>
  <c r="H2029" i="43"/>
  <c r="B2039" i="43"/>
  <c r="K2048" i="43"/>
  <c r="A2067" i="43"/>
  <c r="M2071" i="43"/>
  <c r="J2076" i="43"/>
  <c r="K2079" i="43"/>
  <c r="B2082" i="43"/>
  <c r="M2083" i="43"/>
  <c r="K2085" i="43"/>
  <c r="L2087" i="43"/>
  <c r="H2089" i="43"/>
  <c r="K2091" i="43"/>
  <c r="G2093" i="43"/>
  <c r="B2099" i="43"/>
  <c r="D2101" i="43"/>
  <c r="M2102" i="43"/>
  <c r="H2105" i="43"/>
  <c r="O2106" i="43"/>
  <c r="G2108" i="43"/>
  <c r="J2109" i="43"/>
  <c r="G2110" i="43"/>
  <c r="D2111" i="43"/>
  <c r="A2112" i="43"/>
  <c r="M2112" i="43"/>
  <c r="J2113" i="43"/>
  <c r="G2114" i="43"/>
  <c r="D2115" i="43"/>
  <c r="A2116" i="43"/>
  <c r="M2116" i="43"/>
  <c r="J2117" i="43"/>
  <c r="G2118" i="43"/>
  <c r="D2119" i="43"/>
  <c r="A2120" i="43"/>
  <c r="M2120" i="43"/>
  <c r="J2121" i="43"/>
  <c r="G2122" i="43"/>
  <c r="D2123" i="43"/>
  <c r="A2124" i="43"/>
  <c r="M2124" i="43"/>
  <c r="J2125" i="43"/>
  <c r="G2126" i="43"/>
  <c r="D2127" i="43"/>
  <c r="A2128" i="43"/>
  <c r="M2128" i="43"/>
  <c r="J2129" i="43"/>
  <c r="G2130" i="43"/>
  <c r="D2131" i="43"/>
  <c r="A2132" i="43"/>
  <c r="M2132" i="43"/>
  <c r="J2133" i="43"/>
  <c r="G2134" i="43"/>
  <c r="D2135" i="43"/>
  <c r="A2136" i="43"/>
  <c r="M2136" i="43"/>
  <c r="J2137" i="43"/>
  <c r="G2138" i="43"/>
  <c r="D2139" i="43"/>
  <c r="A2140" i="43"/>
  <c r="M2140" i="43"/>
  <c r="J2141" i="43"/>
  <c r="G2142" i="43"/>
  <c r="D2143" i="43"/>
  <c r="A2144" i="43"/>
  <c r="M2144" i="43"/>
  <c r="J2145" i="43"/>
  <c r="G2146" i="43"/>
  <c r="D2147" i="43"/>
  <c r="A2148" i="43"/>
  <c r="M2148" i="43"/>
  <c r="J2149" i="43"/>
  <c r="G2150" i="43"/>
  <c r="D2151" i="43"/>
  <c r="A2152" i="43"/>
  <c r="M2152" i="43"/>
  <c r="J2153" i="43"/>
  <c r="G2154" i="43"/>
  <c r="D2155" i="43"/>
  <c r="A2156" i="43"/>
  <c r="M2156" i="43"/>
  <c r="J2157" i="43"/>
  <c r="G2158" i="43"/>
  <c r="D2159" i="43"/>
  <c r="A2160" i="43"/>
  <c r="M2160" i="43"/>
  <c r="J2161" i="43"/>
  <c r="G2162" i="43"/>
  <c r="D2163" i="43"/>
  <c r="A2164" i="43"/>
  <c r="M2164" i="43"/>
  <c r="J2165" i="43"/>
  <c r="G2166" i="43"/>
  <c r="D2167" i="43"/>
  <c r="A2168" i="43"/>
  <c r="M2168" i="43"/>
  <c r="J2169" i="43"/>
  <c r="G2170" i="43"/>
  <c r="D2171" i="43"/>
  <c r="A2172" i="43"/>
  <c r="M2172" i="43"/>
  <c r="J2173" i="43"/>
  <c r="G2174" i="43"/>
  <c r="D2175" i="43"/>
  <c r="A2176" i="43"/>
  <c r="M2176" i="43"/>
  <c r="J2177" i="43"/>
  <c r="G2178" i="43"/>
  <c r="D2179" i="43"/>
  <c r="A2180" i="43"/>
  <c r="M2180" i="43"/>
  <c r="J2181" i="43"/>
  <c r="G2182" i="43"/>
  <c r="D2183" i="43"/>
  <c r="A2184" i="43"/>
  <c r="M2184" i="43"/>
  <c r="J2185" i="43"/>
  <c r="G2186" i="43"/>
  <c r="D2187" i="43"/>
  <c r="A2188" i="43"/>
  <c r="M2188" i="43"/>
  <c r="J2189" i="43"/>
  <c r="G2190" i="43"/>
  <c r="D2191" i="43"/>
  <c r="A2192" i="43"/>
  <c r="M2192" i="43"/>
  <c r="J2193" i="43"/>
  <c r="G2194" i="43"/>
  <c r="D2195" i="43"/>
  <c r="A2196" i="43"/>
  <c r="M2196" i="43"/>
  <c r="J2197" i="43"/>
  <c r="G2198" i="43"/>
  <c r="D2199" i="43"/>
  <c r="A2200" i="43"/>
  <c r="M2200" i="43"/>
  <c r="J2201" i="43"/>
  <c r="G2202" i="43"/>
  <c r="D2203" i="43"/>
  <c r="A2204" i="43"/>
  <c r="M2204" i="43"/>
  <c r="J2205" i="43"/>
  <c r="G2206" i="43"/>
  <c r="D2207" i="43"/>
  <c r="A2208" i="43"/>
  <c r="M2208" i="43"/>
  <c r="J2209" i="43"/>
  <c r="G2210" i="43"/>
  <c r="D2211" i="43"/>
  <c r="A2212" i="43"/>
  <c r="M2212" i="43"/>
  <c r="J2213" i="43"/>
  <c r="G2214" i="43"/>
  <c r="D2215" i="43"/>
  <c r="A2216" i="43"/>
  <c r="M2216" i="43"/>
  <c r="J2217" i="43"/>
  <c r="G2218" i="43"/>
  <c r="D2219" i="43"/>
  <c r="A2220" i="43"/>
  <c r="M2220" i="43"/>
  <c r="J2221" i="43"/>
  <c r="G2222" i="43"/>
  <c r="D2223" i="43"/>
  <c r="A2224" i="43"/>
  <c r="M2224" i="43"/>
  <c r="J2225" i="43"/>
  <c r="G2226" i="43"/>
  <c r="D2227" i="43"/>
  <c r="A2228" i="43"/>
  <c r="M2228" i="43"/>
  <c r="J2229" i="43"/>
  <c r="G2230" i="43"/>
  <c r="D2231" i="43"/>
  <c r="A2232" i="43"/>
  <c r="M2232" i="43"/>
  <c r="J2233" i="43"/>
  <c r="G2234" i="43"/>
  <c r="D2235" i="43"/>
  <c r="A2236" i="43"/>
  <c r="M2236" i="43"/>
  <c r="J2237" i="43"/>
  <c r="G2238" i="43"/>
  <c r="D2239" i="43"/>
  <c r="A2240" i="43"/>
  <c r="M2240" i="43"/>
  <c r="J2241" i="43"/>
  <c r="G2242" i="43"/>
  <c r="D2243" i="43"/>
  <c r="A2244" i="43"/>
  <c r="M2244" i="43"/>
  <c r="J2245" i="43"/>
  <c r="G2246" i="43"/>
  <c r="D2247" i="43"/>
  <c r="A2248" i="43"/>
  <c r="M2248" i="43"/>
  <c r="J2249" i="43"/>
  <c r="G2250" i="43"/>
  <c r="D2251" i="43"/>
  <c r="A2252" i="43"/>
  <c r="M2252" i="43"/>
  <c r="J2253" i="43"/>
  <c r="G2254" i="43"/>
  <c r="D2255" i="43"/>
  <c r="A2256" i="43"/>
  <c r="M2256" i="43"/>
  <c r="J2257" i="43"/>
  <c r="G2258" i="43"/>
  <c r="D2259" i="43"/>
  <c r="A2260" i="43"/>
  <c r="M2260" i="43"/>
  <c r="J2261" i="43"/>
  <c r="G2262" i="43"/>
  <c r="D2263" i="43"/>
  <c r="A2264" i="43"/>
  <c r="M2264" i="43"/>
  <c r="J2265" i="43"/>
  <c r="G2266" i="43"/>
  <c r="D2267" i="43"/>
  <c r="A2268" i="43"/>
  <c r="M2268" i="43"/>
  <c r="J2269" i="43"/>
  <c r="G2270" i="43"/>
  <c r="D2271" i="43"/>
  <c r="A2272" i="43"/>
  <c r="M2272" i="43"/>
  <c r="J2273" i="43"/>
  <c r="G2274" i="43"/>
  <c r="D2275" i="43"/>
  <c r="A2276" i="43"/>
  <c r="M2276" i="43"/>
  <c r="J2277" i="43"/>
  <c r="G2278" i="43"/>
  <c r="D2279" i="43"/>
  <c r="A2280" i="43"/>
  <c r="M2280" i="43"/>
  <c r="J2281" i="43"/>
  <c r="G2282" i="43"/>
  <c r="D2283" i="43"/>
  <c r="A2284" i="43"/>
  <c r="M2284" i="43"/>
  <c r="J2285" i="43"/>
  <c r="G2286" i="43"/>
  <c r="D2287" i="43"/>
  <c r="A2288" i="43"/>
  <c r="M2288" i="43"/>
  <c r="J2289" i="43"/>
  <c r="G2290" i="43"/>
  <c r="D2291" i="43"/>
  <c r="A2292" i="43"/>
  <c r="M2292" i="43"/>
  <c r="J2293" i="43"/>
  <c r="G2294" i="43"/>
  <c r="D2295" i="43"/>
  <c r="A2296" i="43"/>
  <c r="M2296" i="43"/>
  <c r="J2297" i="43"/>
  <c r="G2298" i="43"/>
  <c r="D2299" i="43"/>
  <c r="A2300" i="43"/>
  <c r="M2300" i="43"/>
  <c r="J2301" i="43"/>
  <c r="G2302" i="43"/>
  <c r="D2303" i="43"/>
  <c r="A2304" i="43"/>
  <c r="M2304" i="43"/>
  <c r="J2305" i="43"/>
  <c r="G2306" i="43"/>
  <c r="D2307" i="43"/>
  <c r="A2308" i="43"/>
  <c r="M2308" i="43"/>
  <c r="J2309" i="43"/>
  <c r="G2310" i="43"/>
  <c r="D2311" i="43"/>
  <c r="A2312" i="43"/>
  <c r="M2312" i="43"/>
  <c r="J2313" i="43"/>
  <c r="G2314" i="43"/>
  <c r="D2315" i="43"/>
  <c r="A2316" i="43"/>
  <c r="M2316" i="43"/>
  <c r="J2317" i="43"/>
  <c r="G2318" i="43"/>
  <c r="D2319" i="43"/>
  <c r="A2320" i="43"/>
  <c r="M2320" i="43"/>
  <c r="G1697" i="43"/>
  <c r="N1815" i="43"/>
  <c r="O1853" i="43"/>
  <c r="B1867" i="43"/>
  <c r="K1876" i="43"/>
  <c r="N1895" i="43"/>
  <c r="H1905" i="43"/>
  <c r="B1915" i="43"/>
  <c r="K1924" i="43"/>
  <c r="N1943" i="43"/>
  <c r="H1953" i="43"/>
  <c r="B1963" i="43"/>
  <c r="K1972" i="43"/>
  <c r="N1991" i="43"/>
  <c r="H2001" i="43"/>
  <c r="B2011" i="43"/>
  <c r="K2020" i="43"/>
  <c r="N2039" i="43"/>
  <c r="H2049" i="43"/>
  <c r="B2059" i="43"/>
  <c r="B2067" i="43"/>
  <c r="N2071" i="43"/>
  <c r="K2076" i="43"/>
  <c r="M2079" i="43"/>
  <c r="C2082" i="43"/>
  <c r="N2083" i="43"/>
  <c r="B2086" i="43"/>
  <c r="M2087" i="43"/>
  <c r="K2089" i="43"/>
  <c r="L2091" i="43"/>
  <c r="H2093" i="43"/>
  <c r="K2095" i="43"/>
  <c r="G2097" i="43"/>
  <c r="N2102" i="43"/>
  <c r="G2104" i="43"/>
  <c r="K2105" i="43"/>
  <c r="A2107" i="43"/>
  <c r="H2108" i="43"/>
  <c r="K2109" i="43"/>
  <c r="H2110" i="43"/>
  <c r="B2112" i="43"/>
  <c r="N2112" i="43"/>
  <c r="K2113" i="43"/>
  <c r="H2114" i="43"/>
  <c r="B2116" i="43"/>
  <c r="N2116" i="43"/>
  <c r="K2117" i="43"/>
  <c r="H2118" i="43"/>
  <c r="B2120" i="43"/>
  <c r="N2120" i="43"/>
  <c r="K2121" i="43"/>
  <c r="H2122" i="43"/>
  <c r="B2124" i="43"/>
  <c r="N2124" i="43"/>
  <c r="K2125" i="43"/>
  <c r="H2126" i="43"/>
  <c r="B2128" i="43"/>
  <c r="N2128" i="43"/>
  <c r="K2129" i="43"/>
  <c r="H2130" i="43"/>
  <c r="B2132" i="43"/>
  <c r="N2132" i="43"/>
  <c r="K2133" i="43"/>
  <c r="H2134" i="43"/>
  <c r="B2136" i="43"/>
  <c r="N2136" i="43"/>
  <c r="K2137" i="43"/>
  <c r="H2138" i="43"/>
  <c r="B2140" i="43"/>
  <c r="N2140" i="43"/>
  <c r="K2141" i="43"/>
  <c r="H2142" i="43"/>
  <c r="B2144" i="43"/>
  <c r="N2144" i="43"/>
  <c r="K2145" i="43"/>
  <c r="H2146" i="43"/>
  <c r="B2148" i="43"/>
  <c r="N2148" i="43"/>
  <c r="K2149" i="43"/>
  <c r="H2150" i="43"/>
  <c r="B2152" i="43"/>
  <c r="N2152" i="43"/>
  <c r="K2153" i="43"/>
  <c r="H2154" i="43"/>
  <c r="B2156" i="43"/>
  <c r="N2156" i="43"/>
  <c r="K2157" i="43"/>
  <c r="H2158" i="43"/>
  <c r="B2160" i="43"/>
  <c r="N2160" i="43"/>
  <c r="K2161" i="43"/>
  <c r="H2162" i="43"/>
  <c r="B2164" i="43"/>
  <c r="N2164" i="43"/>
  <c r="K2165" i="43"/>
  <c r="H2166" i="43"/>
  <c r="B2168" i="43"/>
  <c r="N2168" i="43"/>
  <c r="K2169" i="43"/>
  <c r="H2170" i="43"/>
  <c r="B2172" i="43"/>
  <c r="N2172" i="43"/>
  <c r="K2173" i="43"/>
  <c r="H2174" i="43"/>
  <c r="B2176" i="43"/>
  <c r="N2176" i="43"/>
  <c r="K2177" i="43"/>
  <c r="H2178" i="43"/>
  <c r="B2180" i="43"/>
  <c r="N2180" i="43"/>
  <c r="K2181" i="43"/>
  <c r="H2182" i="43"/>
  <c r="B2184" i="43"/>
  <c r="N2184" i="43"/>
  <c r="K2185" i="43"/>
  <c r="H2186" i="43"/>
  <c r="B2188" i="43"/>
  <c r="N2188" i="43"/>
  <c r="K2189" i="43"/>
  <c r="H2190" i="43"/>
  <c r="B2192" i="43"/>
  <c r="N2192" i="43"/>
  <c r="K2193" i="43"/>
  <c r="H2194" i="43"/>
  <c r="B2196" i="43"/>
  <c r="N2196" i="43"/>
  <c r="K2197" i="43"/>
  <c r="H2198" i="43"/>
  <c r="B2200" i="43"/>
  <c r="N2200" i="43"/>
  <c r="K2201" i="43"/>
  <c r="H2202" i="43"/>
  <c r="B2204" i="43"/>
  <c r="N2204" i="43"/>
  <c r="K2205" i="43"/>
  <c r="H2206" i="43"/>
  <c r="B2208" i="43"/>
  <c r="N2208" i="43"/>
  <c r="K2209" i="43"/>
  <c r="H2210" i="43"/>
  <c r="B2212" i="43"/>
  <c r="N2212" i="43"/>
  <c r="K2213" i="43"/>
  <c r="H2214" i="43"/>
  <c r="B2216" i="43"/>
  <c r="N2216" i="43"/>
  <c r="K2217" i="43"/>
  <c r="H2218" i="43"/>
  <c r="B2220" i="43"/>
  <c r="N2220" i="43"/>
  <c r="K2221" i="43"/>
  <c r="H2222" i="43"/>
  <c r="B2224" i="43"/>
  <c r="N2224" i="43"/>
  <c r="K2225" i="43"/>
  <c r="H2226" i="43"/>
  <c r="B2228" i="43"/>
  <c r="N2228" i="43"/>
  <c r="K2229" i="43"/>
  <c r="H2230" i="43"/>
  <c r="B2232" i="43"/>
  <c r="N2232" i="43"/>
  <c r="K2233" i="43"/>
  <c r="H2234" i="43"/>
  <c r="B2236" i="43"/>
  <c r="N2236" i="43"/>
  <c r="K2237" i="43"/>
  <c r="H2238" i="43"/>
  <c r="B2240" i="43"/>
  <c r="N2240" i="43"/>
  <c r="K2241" i="43"/>
  <c r="H2242" i="43"/>
  <c r="B2244" i="43"/>
  <c r="N2244" i="43"/>
  <c r="K2245" i="43"/>
  <c r="H2246" i="43"/>
  <c r="B2248" i="43"/>
  <c r="N2248" i="43"/>
  <c r="K2249" i="43"/>
  <c r="H2250" i="43"/>
  <c r="B2252" i="43"/>
  <c r="N2252" i="43"/>
  <c r="K2253" i="43"/>
  <c r="H2254" i="43"/>
  <c r="B2256" i="43"/>
  <c r="N2256" i="43"/>
  <c r="K2257" i="43"/>
  <c r="H2258" i="43"/>
  <c r="B2260" i="43"/>
  <c r="N2260" i="43"/>
  <c r="K2261" i="43"/>
  <c r="H2262" i="43"/>
  <c r="B2264" i="43"/>
  <c r="N2264" i="43"/>
  <c r="K2265" i="43"/>
  <c r="H2266" i="43"/>
  <c r="B2268" i="43"/>
  <c r="N2268" i="43"/>
  <c r="K2269" i="43"/>
  <c r="H2270" i="43"/>
  <c r="B2272" i="43"/>
  <c r="N2272" i="43"/>
  <c r="K2273" i="43"/>
  <c r="H2274" i="43"/>
  <c r="B2276" i="43"/>
  <c r="N2276" i="43"/>
  <c r="K2277" i="43"/>
  <c r="H2278" i="43"/>
  <c r="B2280" i="43"/>
  <c r="N2280" i="43"/>
  <c r="K2281" i="43"/>
  <c r="H2282" i="43"/>
  <c r="B2284" i="43"/>
  <c r="N2284" i="43"/>
  <c r="K2285" i="43"/>
  <c r="H2286" i="43"/>
  <c r="B2288" i="43"/>
  <c r="N2288" i="43"/>
  <c r="K2289" i="43"/>
  <c r="H2290" i="43"/>
  <c r="B2292" i="43"/>
  <c r="N2292" i="43"/>
  <c r="K2293" i="43"/>
  <c r="H2294" i="43"/>
  <c r="B2296" i="43"/>
  <c r="N2296" i="43"/>
  <c r="K2297" i="43"/>
  <c r="H2298" i="43"/>
  <c r="B2300" i="43"/>
  <c r="N2300" i="43"/>
  <c r="K2301" i="43"/>
  <c r="H2302" i="43"/>
  <c r="B2304" i="43"/>
  <c r="N2304" i="43"/>
  <c r="K2305" i="43"/>
  <c r="H2306" i="43"/>
  <c r="B2308" i="43"/>
  <c r="N2308" i="43"/>
  <c r="K2309" i="43"/>
  <c r="H2310" i="43"/>
  <c r="B2312" i="43"/>
  <c r="N2312" i="43"/>
  <c r="K2313" i="43"/>
  <c r="H2314" i="43"/>
  <c r="B2316" i="43"/>
  <c r="N2316" i="43"/>
  <c r="K2317" i="43"/>
  <c r="H2318" i="43"/>
  <c r="B2320" i="43"/>
  <c r="N2320" i="43"/>
  <c r="K2321" i="43"/>
  <c r="H2322" i="43"/>
  <c r="B2324" i="43"/>
  <c r="N2324" i="43"/>
  <c r="K2325" i="43"/>
  <c r="H2326" i="43"/>
  <c r="B2328" i="43"/>
  <c r="N2328" i="43"/>
  <c r="K2329" i="43"/>
  <c r="H2330" i="43"/>
  <c r="B2332" i="43"/>
  <c r="N2332" i="43"/>
  <c r="K2333" i="43"/>
  <c r="H2334" i="43"/>
  <c r="B2336" i="43"/>
  <c r="N2336" i="43"/>
  <c r="K2337" i="43"/>
  <c r="H2338" i="43"/>
  <c r="B2340" i="43"/>
  <c r="N2340" i="43"/>
  <c r="K2341" i="43"/>
  <c r="H2342" i="43"/>
  <c r="B2344" i="43"/>
  <c r="N2344" i="43"/>
  <c r="K2345" i="43"/>
  <c r="H2346" i="43"/>
  <c r="I1855" i="43"/>
  <c r="N1867" i="43"/>
  <c r="H1877" i="43"/>
  <c r="B1887" i="43"/>
  <c r="K1896" i="43"/>
  <c r="N1915" i="43"/>
  <c r="H1925" i="43"/>
  <c r="B1935" i="43"/>
  <c r="K1944" i="43"/>
  <c r="N1963" i="43"/>
  <c r="H1973" i="43"/>
  <c r="B1983" i="43"/>
  <c r="K1992" i="43"/>
  <c r="N2011" i="43"/>
  <c r="H2021" i="43"/>
  <c r="B2031" i="43"/>
  <c r="K2040" i="43"/>
  <c r="N2059" i="43"/>
  <c r="M2067" i="43"/>
  <c r="J2072" i="43"/>
  <c r="N2079" i="43"/>
  <c r="D2082" i="43"/>
  <c r="B2084" i="43"/>
  <c r="C2086" i="43"/>
  <c r="N2087" i="43"/>
  <c r="B2090" i="43"/>
  <c r="M2091" i="43"/>
  <c r="K2093" i="43"/>
  <c r="L2095" i="43"/>
  <c r="H2097" i="43"/>
  <c r="K2099" i="43"/>
  <c r="O2102" i="43"/>
  <c r="H2104" i="43"/>
  <c r="O2105" i="43"/>
  <c r="B2107" i="43"/>
  <c r="I2108" i="43"/>
  <c r="L2109" i="43"/>
  <c r="I2110" i="43"/>
  <c r="C2112" i="43"/>
  <c r="O2112" i="43"/>
  <c r="L2113" i="43"/>
  <c r="I2114" i="43"/>
  <c r="C2116" i="43"/>
  <c r="O2116" i="43"/>
  <c r="L2117" i="43"/>
  <c r="I2118" i="43"/>
  <c r="C2120" i="43"/>
  <c r="O2120" i="43"/>
  <c r="L2121" i="43"/>
  <c r="I2122" i="43"/>
  <c r="C2124" i="43"/>
  <c r="O2124" i="43"/>
  <c r="L2125" i="43"/>
  <c r="I2126" i="43"/>
  <c r="C2128" i="43"/>
  <c r="O2128" i="43"/>
  <c r="L2129" i="43"/>
  <c r="I2130" i="43"/>
  <c r="C2132" i="43"/>
  <c r="O2132" i="43"/>
  <c r="L2133" i="43"/>
  <c r="I2134" i="43"/>
  <c r="C2136" i="43"/>
  <c r="O2136" i="43"/>
  <c r="L2137" i="43"/>
  <c r="I2138" i="43"/>
  <c r="C2140" i="43"/>
  <c r="O2140" i="43"/>
  <c r="L2141" i="43"/>
  <c r="I2142" i="43"/>
  <c r="C2144" i="43"/>
  <c r="O2144" i="43"/>
  <c r="L2145" i="43"/>
  <c r="I2146" i="43"/>
  <c r="C2148" i="43"/>
  <c r="O2148" i="43"/>
  <c r="L2149" i="43"/>
  <c r="I2150" i="43"/>
  <c r="C2152" i="43"/>
  <c r="O2152" i="43"/>
  <c r="L2153" i="43"/>
  <c r="I2154" i="43"/>
  <c r="C2156" i="43"/>
  <c r="O2156" i="43"/>
  <c r="L2157" i="43"/>
  <c r="I2158" i="43"/>
  <c r="C2160" i="43"/>
  <c r="O2160" i="43"/>
  <c r="L2161" i="43"/>
  <c r="I2162" i="43"/>
  <c r="C2164" i="43"/>
  <c r="O2164" i="43"/>
  <c r="L2165" i="43"/>
  <c r="I2166" i="43"/>
  <c r="C2168" i="43"/>
  <c r="O2168" i="43"/>
  <c r="L2169" i="43"/>
  <c r="I2170" i="43"/>
  <c r="C2172" i="43"/>
  <c r="O2172" i="43"/>
  <c r="L2173" i="43"/>
  <c r="I2174" i="43"/>
  <c r="C2176" i="43"/>
  <c r="O2176" i="43"/>
  <c r="L2177" i="43"/>
  <c r="I2178" i="43"/>
  <c r="C2180" i="43"/>
  <c r="O2180" i="43"/>
  <c r="L2181" i="43"/>
  <c r="I2182" i="43"/>
  <c r="C2184" i="43"/>
  <c r="O2184" i="43"/>
  <c r="L2185" i="43"/>
  <c r="I2186" i="43"/>
  <c r="C2188" i="43"/>
  <c r="O2188" i="43"/>
  <c r="L2189" i="43"/>
  <c r="I2190" i="43"/>
  <c r="C2192" i="43"/>
  <c r="O2192" i="43"/>
  <c r="L2193" i="43"/>
  <c r="I2194" i="43"/>
  <c r="C2196" i="43"/>
  <c r="O2196" i="43"/>
  <c r="L2197" i="43"/>
  <c r="I2198" i="43"/>
  <c r="C2200" i="43"/>
  <c r="O2200" i="43"/>
  <c r="L2201" i="43"/>
  <c r="I2202" i="43"/>
  <c r="C2204" i="43"/>
  <c r="O2204" i="43"/>
  <c r="L2205" i="43"/>
  <c r="I2206" i="43"/>
  <c r="C2208" i="43"/>
  <c r="O2208" i="43"/>
  <c r="L2209" i="43"/>
  <c r="I2210" i="43"/>
  <c r="C2212" i="43"/>
  <c r="O2212" i="43"/>
  <c r="L2213" i="43"/>
  <c r="I2214" i="43"/>
  <c r="C2216" i="43"/>
  <c r="O2216" i="43"/>
  <c r="L2217" i="43"/>
  <c r="I2218" i="43"/>
  <c r="C2220" i="43"/>
  <c r="O2220" i="43"/>
  <c r="L2221" i="43"/>
  <c r="I2222" i="43"/>
  <c r="C2224" i="43"/>
  <c r="O2224" i="43"/>
  <c r="L2225" i="43"/>
  <c r="I2226" i="43"/>
  <c r="C2228" i="43"/>
  <c r="O2228" i="43"/>
  <c r="L2229" i="43"/>
  <c r="I2230" i="43"/>
  <c r="C2232" i="43"/>
  <c r="O2232" i="43"/>
  <c r="L2233" i="43"/>
  <c r="I2234" i="43"/>
  <c r="C2236" i="43"/>
  <c r="O2236" i="43"/>
  <c r="L2237" i="43"/>
  <c r="I2238" i="43"/>
  <c r="C2240" i="43"/>
  <c r="O2240" i="43"/>
  <c r="L2241" i="43"/>
  <c r="I2242" i="43"/>
  <c r="C2244" i="43"/>
  <c r="O2244" i="43"/>
  <c r="L2245" i="43"/>
  <c r="I2246" i="43"/>
  <c r="C2248" i="43"/>
  <c r="O2248" i="43"/>
  <c r="L2249" i="43"/>
  <c r="I2250" i="43"/>
  <c r="C2252" i="43"/>
  <c r="O2252" i="43"/>
  <c r="L2253" i="43"/>
  <c r="I2254" i="43"/>
  <c r="C2256" i="43"/>
  <c r="O2256" i="43"/>
  <c r="L2257" i="43"/>
  <c r="I2258" i="43"/>
  <c r="C2260" i="43"/>
  <c r="O2260" i="43"/>
  <c r="L2261" i="43"/>
  <c r="I2262" i="43"/>
  <c r="C2264" i="43"/>
  <c r="O2264" i="43"/>
  <c r="L2265" i="43"/>
  <c r="I2266" i="43"/>
  <c r="C2268" i="43"/>
  <c r="O2268" i="43"/>
  <c r="L2269" i="43"/>
  <c r="I2270" i="43"/>
  <c r="C2272" i="43"/>
  <c r="O2272" i="43"/>
  <c r="L2273" i="43"/>
  <c r="I2274" i="43"/>
  <c r="C2276" i="43"/>
  <c r="O2276" i="43"/>
  <c r="L2277" i="43"/>
  <c r="I2278" i="43"/>
  <c r="C2280" i="43"/>
  <c r="O2280" i="43"/>
  <c r="L2281" i="43"/>
  <c r="I2282" i="43"/>
  <c r="C2284" i="43"/>
  <c r="O2284" i="43"/>
  <c r="L2285" i="43"/>
  <c r="I2286" i="43"/>
  <c r="C2288" i="43"/>
  <c r="O2288" i="43"/>
  <c r="L2289" i="43"/>
  <c r="I2290" i="43"/>
  <c r="C2292" i="43"/>
  <c r="O2292" i="43"/>
  <c r="L2293" i="43"/>
  <c r="I2294" i="43"/>
  <c r="C2296" i="43"/>
  <c r="O2296" i="43"/>
  <c r="L2297" i="43"/>
  <c r="I2298" i="43"/>
  <c r="C2300" i="43"/>
  <c r="O2300" i="43"/>
  <c r="L2301" i="43"/>
  <c r="I2302" i="43"/>
  <c r="C2304" i="43"/>
  <c r="O2304" i="43"/>
  <c r="L2305" i="43"/>
  <c r="I2306" i="43"/>
  <c r="C2308" i="43"/>
  <c r="O2308" i="43"/>
  <c r="L2309" i="43"/>
  <c r="I2310" i="43"/>
  <c r="C2312" i="43"/>
  <c r="O2312" i="43"/>
  <c r="L2313" i="43"/>
  <c r="I2314" i="43"/>
  <c r="C2316" i="43"/>
  <c r="O2316" i="43"/>
  <c r="L2317" i="43"/>
  <c r="I2318" i="43"/>
  <c r="C2320" i="43"/>
  <c r="O2320" i="43"/>
  <c r="L2321" i="43"/>
  <c r="I2322" i="43"/>
  <c r="C2324" i="43"/>
  <c r="O2324" i="43"/>
  <c r="L2325" i="43"/>
  <c r="I2326" i="43"/>
  <c r="C2328" i="43"/>
  <c r="O2328" i="43"/>
  <c r="L2329" i="43"/>
  <c r="I2330" i="43"/>
  <c r="C2332" i="43"/>
  <c r="O2332" i="43"/>
  <c r="L2333" i="43"/>
  <c r="I2334" i="43"/>
  <c r="C2336" i="43"/>
  <c r="O2336" i="43"/>
  <c r="L2337" i="43"/>
  <c r="I2338" i="43"/>
  <c r="C2340" i="43"/>
  <c r="O2340" i="43"/>
  <c r="L2341" i="43"/>
  <c r="I2342" i="43"/>
  <c r="C2344" i="43"/>
  <c r="O2344" i="43"/>
  <c r="L2345" i="43"/>
  <c r="I2346" i="43"/>
  <c r="N1719" i="43"/>
  <c r="B1827" i="43"/>
  <c r="C1857" i="43"/>
  <c r="K1868" i="43"/>
  <c r="N1887" i="43"/>
  <c r="H1897" i="43"/>
  <c r="B1907" i="43"/>
  <c r="K1916" i="43"/>
  <c r="N1935" i="43"/>
  <c r="H1945" i="43"/>
  <c r="B1955" i="43"/>
  <c r="K1964" i="43"/>
  <c r="N1983" i="43"/>
  <c r="H1993" i="43"/>
  <c r="B2003" i="43"/>
  <c r="K2012" i="43"/>
  <c r="N2031" i="43"/>
  <c r="H2041" i="43"/>
  <c r="B2051" i="43"/>
  <c r="K2060" i="43"/>
  <c r="N2067" i="43"/>
  <c r="K2072" i="43"/>
  <c r="G2077" i="43"/>
  <c r="B2080" i="43"/>
  <c r="H2084" i="43"/>
  <c r="D2086" i="43"/>
  <c r="B2088" i="43"/>
  <c r="C2090" i="43"/>
  <c r="N2091" i="43"/>
  <c r="B2094" i="43"/>
  <c r="M2095" i="43"/>
  <c r="K2097" i="43"/>
  <c r="L2099" i="43"/>
  <c r="G2101" i="43"/>
  <c r="A2103" i="43"/>
  <c r="I2104" i="43"/>
  <c r="A2106" i="43"/>
  <c r="J2108" i="43"/>
  <c r="M2109" i="43"/>
  <c r="J2110" i="43"/>
  <c r="G2111" i="43"/>
  <c r="D2112" i="43"/>
  <c r="A2113" i="43"/>
  <c r="M2113" i="43"/>
  <c r="J2114" i="43"/>
  <c r="G2115" i="43"/>
  <c r="D2116" i="43"/>
  <c r="A2117" i="43"/>
  <c r="M2117" i="43"/>
  <c r="J2118" i="43"/>
  <c r="G2119" i="43"/>
  <c r="D2120" i="43"/>
  <c r="A2121" i="43"/>
  <c r="M2121" i="43"/>
  <c r="J2122" i="43"/>
  <c r="G2123" i="43"/>
  <c r="D2124" i="43"/>
  <c r="A2125" i="43"/>
  <c r="M2125" i="43"/>
  <c r="J2126" i="43"/>
  <c r="G2127" i="43"/>
  <c r="D2128" i="43"/>
  <c r="A2129" i="43"/>
  <c r="M2129" i="43"/>
  <c r="J2130" i="43"/>
  <c r="G2131" i="43"/>
  <c r="D2132" i="43"/>
  <c r="A2133" i="43"/>
  <c r="M2133" i="43"/>
  <c r="J2134" i="43"/>
  <c r="G2135" i="43"/>
  <c r="D2136" i="43"/>
  <c r="A2137" i="43"/>
  <c r="M2137" i="43"/>
  <c r="J2138" i="43"/>
  <c r="G2139" i="43"/>
  <c r="D2140" i="43"/>
  <c r="A2141" i="43"/>
  <c r="M2141" i="43"/>
  <c r="J2142" i="43"/>
  <c r="G2143" i="43"/>
  <c r="D2144" i="43"/>
  <c r="A2145" i="43"/>
  <c r="M2145" i="43"/>
  <c r="J2146" i="43"/>
  <c r="G2147" i="43"/>
  <c r="D2148" i="43"/>
  <c r="A2149" i="43"/>
  <c r="M2149" i="43"/>
  <c r="J2150" i="43"/>
  <c r="G2151" i="43"/>
  <c r="D2152" i="43"/>
  <c r="A2153" i="43"/>
  <c r="M2153" i="43"/>
  <c r="J2154" i="43"/>
  <c r="G2155" i="43"/>
  <c r="D2156" i="43"/>
  <c r="A2157" i="43"/>
  <c r="M2157" i="43"/>
  <c r="J2158" i="43"/>
  <c r="G2159" i="43"/>
  <c r="D2160" i="43"/>
  <c r="A2161" i="43"/>
  <c r="M2161" i="43"/>
  <c r="J2162" i="43"/>
  <c r="G2163" i="43"/>
  <c r="D2164" i="43"/>
  <c r="A2165" i="43"/>
  <c r="M2165" i="43"/>
  <c r="J2166" i="43"/>
  <c r="G2167" i="43"/>
  <c r="D2168" i="43"/>
  <c r="A2169" i="43"/>
  <c r="M2169" i="43"/>
  <c r="J2170" i="43"/>
  <c r="G2171" i="43"/>
  <c r="D2172" i="43"/>
  <c r="A2173" i="43"/>
  <c r="M2173" i="43"/>
  <c r="J2174" i="43"/>
  <c r="G2175" i="43"/>
  <c r="D2176" i="43"/>
  <c r="A2177" i="43"/>
  <c r="M2177" i="43"/>
  <c r="J2178" i="43"/>
  <c r="G2179" i="43"/>
  <c r="D2180" i="43"/>
  <c r="A2181" i="43"/>
  <c r="M2181" i="43"/>
  <c r="J2182" i="43"/>
  <c r="G2183" i="43"/>
  <c r="D2184" i="43"/>
  <c r="A2185" i="43"/>
  <c r="M2185" i="43"/>
  <c r="J2186" i="43"/>
  <c r="G2187" i="43"/>
  <c r="D2188" i="43"/>
  <c r="A2189" i="43"/>
  <c r="M2189" i="43"/>
  <c r="J2190" i="43"/>
  <c r="G2191" i="43"/>
  <c r="D2192" i="43"/>
  <c r="A2193" i="43"/>
  <c r="M2193" i="43"/>
  <c r="J2194" i="43"/>
  <c r="G2195" i="43"/>
  <c r="D2196" i="43"/>
  <c r="A2197" i="43"/>
  <c r="M2197" i="43"/>
  <c r="J2198" i="43"/>
  <c r="G2199" i="43"/>
  <c r="D2200" i="43"/>
  <c r="A2201" i="43"/>
  <c r="M2201" i="43"/>
  <c r="J2202" i="43"/>
  <c r="G2203" i="43"/>
  <c r="D2204" i="43"/>
  <c r="A2205" i="43"/>
  <c r="M2205" i="43"/>
  <c r="J2206" i="43"/>
  <c r="G2207" i="43"/>
  <c r="D2208" i="43"/>
  <c r="A2209" i="43"/>
  <c r="M2209" i="43"/>
  <c r="J2210" i="43"/>
  <c r="G2211" i="43"/>
  <c r="D2212" i="43"/>
  <c r="A2213" i="43"/>
  <c r="M2213" i="43"/>
  <c r="J2214" i="43"/>
  <c r="G2215" i="43"/>
  <c r="D2216" i="43"/>
  <c r="A2217" i="43"/>
  <c r="M2217" i="43"/>
  <c r="J2218" i="43"/>
  <c r="G2219" i="43"/>
  <c r="D2220" i="43"/>
  <c r="A2221" i="43"/>
  <c r="M2221" i="43"/>
  <c r="J2222" i="43"/>
  <c r="G2223" i="43"/>
  <c r="D2224" i="43"/>
  <c r="A2225" i="43"/>
  <c r="M2225" i="43"/>
  <c r="J2226" i="43"/>
  <c r="G2227" i="43"/>
  <c r="D2228" i="43"/>
  <c r="A2229" i="43"/>
  <c r="M2229" i="43"/>
  <c r="J2230" i="43"/>
  <c r="G2231" i="43"/>
  <c r="D2232" i="43"/>
  <c r="A2233" i="43"/>
  <c r="M2233" i="43"/>
  <c r="J2234" i="43"/>
  <c r="G2235" i="43"/>
  <c r="D2236" i="43"/>
  <c r="A2237" i="43"/>
  <c r="M2237" i="43"/>
  <c r="J2238" i="43"/>
  <c r="G2239" i="43"/>
  <c r="D2240" i="43"/>
  <c r="A2241" i="43"/>
  <c r="M2241" i="43"/>
  <c r="J2242" i="43"/>
  <c r="G2243" i="43"/>
  <c r="D2244" i="43"/>
  <c r="A2245" i="43"/>
  <c r="M2245" i="43"/>
  <c r="J2246" i="43"/>
  <c r="G2247" i="43"/>
  <c r="D2248" i="43"/>
  <c r="A2249" i="43"/>
  <c r="M2249" i="43"/>
  <c r="J2250" i="43"/>
  <c r="G2251" i="43"/>
  <c r="D2252" i="43"/>
  <c r="A2253" i="43"/>
  <c r="M2253" i="43"/>
  <c r="J2254" i="43"/>
  <c r="G2255" i="43"/>
  <c r="D2256" i="43"/>
  <c r="A2257" i="43"/>
  <c r="M2257" i="43"/>
  <c r="J2258" i="43"/>
  <c r="G2259" i="43"/>
  <c r="D2260" i="43"/>
  <c r="A2261" i="43"/>
  <c r="M2261" i="43"/>
  <c r="J2262" i="43"/>
  <c r="G2263" i="43"/>
  <c r="D2264" i="43"/>
  <c r="A2265" i="43"/>
  <c r="M2265" i="43"/>
  <c r="J2266" i="43"/>
  <c r="G2267" i="43"/>
  <c r="D2268" i="43"/>
  <c r="A2269" i="43"/>
  <c r="M2269" i="43"/>
  <c r="J2270" i="43"/>
  <c r="G2271" i="43"/>
  <c r="D2272" i="43"/>
  <c r="A2273" i="43"/>
  <c r="M2273" i="43"/>
  <c r="J2274" i="43"/>
  <c r="G2275" i="43"/>
  <c r="D2276" i="43"/>
  <c r="A2277" i="43"/>
  <c r="M2277" i="43"/>
  <c r="J2278" i="43"/>
  <c r="G2279" i="43"/>
  <c r="D2280" i="43"/>
  <c r="A2281" i="43"/>
  <c r="M2281" i="43"/>
  <c r="J2282" i="43"/>
  <c r="G2283" i="43"/>
  <c r="D2284" i="43"/>
  <c r="A2285" i="43"/>
  <c r="M2285" i="43"/>
  <c r="J2286" i="43"/>
  <c r="G2287" i="43"/>
  <c r="D2288" i="43"/>
  <c r="A2289" i="43"/>
  <c r="M2289" i="43"/>
  <c r="J2290" i="43"/>
  <c r="G2291" i="43"/>
  <c r="D2292" i="43"/>
  <c r="A2293" i="43"/>
  <c r="M2293" i="43"/>
  <c r="J2294" i="43"/>
  <c r="G2295" i="43"/>
  <c r="D2296" i="43"/>
  <c r="A2297" i="43"/>
  <c r="M2297" i="43"/>
  <c r="J2298" i="43"/>
  <c r="G2299" i="43"/>
  <c r="D2300" i="43"/>
  <c r="A2301" i="43"/>
  <c r="M2301" i="43"/>
  <c r="J2302" i="43"/>
  <c r="G2303" i="43"/>
  <c r="D2304" i="43"/>
  <c r="A2305" i="43"/>
  <c r="M2305" i="43"/>
  <c r="J2306" i="43"/>
  <c r="G2307" i="43"/>
  <c r="D2308" i="43"/>
  <c r="A2309" i="43"/>
  <c r="M2309" i="43"/>
  <c r="J2310" i="43"/>
  <c r="G2311" i="43"/>
  <c r="D2312" i="43"/>
  <c r="A2313" i="43"/>
  <c r="M2313" i="43"/>
  <c r="J2314" i="43"/>
  <c r="G2315" i="43"/>
  <c r="D2316" i="43"/>
  <c r="A2317" i="43"/>
  <c r="M2317" i="43"/>
  <c r="J2318" i="43"/>
  <c r="G2319" i="43"/>
  <c r="D2320" i="43"/>
  <c r="A2321" i="43"/>
  <c r="M2321" i="43"/>
  <c r="J2322" i="43"/>
  <c r="G2323" i="43"/>
  <c r="D2324" i="43"/>
  <c r="A2325" i="43"/>
  <c r="M2325" i="43"/>
  <c r="J2326" i="43"/>
  <c r="G2327" i="43"/>
  <c r="D2328" i="43"/>
  <c r="A2329" i="43"/>
  <c r="M2329" i="43"/>
  <c r="J2330" i="43"/>
  <c r="G2331" i="43"/>
  <c r="D2332" i="43"/>
  <c r="A2333" i="43"/>
  <c r="M2333" i="43"/>
  <c r="J2334" i="43"/>
  <c r="G2335" i="43"/>
  <c r="D2336" i="43"/>
  <c r="A2337" i="43"/>
  <c r="M2337" i="43"/>
  <c r="J2338" i="43"/>
  <c r="G2339" i="43"/>
  <c r="D2340" i="43"/>
  <c r="A2341" i="43"/>
  <c r="M2341" i="43"/>
  <c r="J2342" i="43"/>
  <c r="G2343" i="43"/>
  <c r="D2344" i="43"/>
  <c r="A2345" i="43"/>
  <c r="M2345" i="43"/>
  <c r="J2346" i="43"/>
  <c r="H1729" i="43"/>
  <c r="N1831" i="43"/>
  <c r="H1858" i="43"/>
  <c r="H1869" i="43"/>
  <c r="B1879" i="43"/>
  <c r="K1888" i="43"/>
  <c r="N1907" i="43"/>
  <c r="H1917" i="43"/>
  <c r="B1927" i="43"/>
  <c r="K1936" i="43"/>
  <c r="N1955" i="43"/>
  <c r="H1965" i="43"/>
  <c r="B1975" i="43"/>
  <c r="K1984" i="43"/>
  <c r="N2003" i="43"/>
  <c r="H2013" i="43"/>
  <c r="B2023" i="43"/>
  <c r="K2032" i="43"/>
  <c r="N2051" i="43"/>
  <c r="H2061" i="43"/>
  <c r="J2068" i="43"/>
  <c r="G2073" i="43"/>
  <c r="H2077" i="43"/>
  <c r="H2080" i="43"/>
  <c r="H2082" i="43"/>
  <c r="I2084" i="43"/>
  <c r="H2088" i="43"/>
  <c r="D2090" i="43"/>
  <c r="B2092" i="43"/>
  <c r="C2094" i="43"/>
  <c r="N2095" i="43"/>
  <c r="B2098" i="43"/>
  <c r="M2099" i="43"/>
  <c r="H2101" i="43"/>
  <c r="B2103" i="43"/>
  <c r="J2104" i="43"/>
  <c r="B2106" i="43"/>
  <c r="I2107" i="43"/>
  <c r="K2108" i="43"/>
  <c r="N2109" i="43"/>
  <c r="K2110" i="43"/>
  <c r="H2111" i="43"/>
  <c r="B2113" i="43"/>
  <c r="N2113" i="43"/>
  <c r="K2114" i="43"/>
  <c r="H2115" i="43"/>
  <c r="B2117" i="43"/>
  <c r="N2117" i="43"/>
  <c r="K2118" i="43"/>
  <c r="H2119" i="43"/>
  <c r="B2121" i="43"/>
  <c r="N2121" i="43"/>
  <c r="K2122" i="43"/>
  <c r="H2123" i="43"/>
  <c r="B2125" i="43"/>
  <c r="N2125" i="43"/>
  <c r="K2126" i="43"/>
  <c r="H2127" i="43"/>
  <c r="B2129" i="43"/>
  <c r="N2129" i="43"/>
  <c r="K2130" i="43"/>
  <c r="H2131" i="43"/>
  <c r="B2133" i="43"/>
  <c r="N2133" i="43"/>
  <c r="K2134" i="43"/>
  <c r="H2135" i="43"/>
  <c r="B2137" i="43"/>
  <c r="N2137" i="43"/>
  <c r="K2138" i="43"/>
  <c r="H2139" i="43"/>
  <c r="B2141" i="43"/>
  <c r="N2141" i="43"/>
  <c r="K2142" i="43"/>
  <c r="H2143" i="43"/>
  <c r="B2145" i="43"/>
  <c r="N2145" i="43"/>
  <c r="K2146" i="43"/>
  <c r="H2147" i="43"/>
  <c r="B2149" i="43"/>
  <c r="N2149" i="43"/>
  <c r="K2150" i="43"/>
  <c r="H2151" i="43"/>
  <c r="B2153" i="43"/>
  <c r="N2153" i="43"/>
  <c r="K2154" i="43"/>
  <c r="H2155" i="43"/>
  <c r="B2157" i="43"/>
  <c r="N2157" i="43"/>
  <c r="K2158" i="43"/>
  <c r="H2159" i="43"/>
  <c r="B2161" i="43"/>
  <c r="N2161" i="43"/>
  <c r="K2162" i="43"/>
  <c r="H2163" i="43"/>
  <c r="B2165" i="43"/>
  <c r="N2165" i="43"/>
  <c r="K2166" i="43"/>
  <c r="H2167" i="43"/>
  <c r="B2169" i="43"/>
  <c r="N2169" i="43"/>
  <c r="K2170" i="43"/>
  <c r="H2171" i="43"/>
  <c r="B2173" i="43"/>
  <c r="N2173" i="43"/>
  <c r="K2174" i="43"/>
  <c r="H2175" i="43"/>
  <c r="B2177" i="43"/>
  <c r="N2177" i="43"/>
  <c r="K2178" i="43"/>
  <c r="H2179" i="43"/>
  <c r="B2181" i="43"/>
  <c r="N2181" i="43"/>
  <c r="K2182" i="43"/>
  <c r="H2183" i="43"/>
  <c r="B2185" i="43"/>
  <c r="N2185" i="43"/>
  <c r="K2186" i="43"/>
  <c r="H2187" i="43"/>
  <c r="B2189" i="43"/>
  <c r="N2189" i="43"/>
  <c r="K2190" i="43"/>
  <c r="H2191" i="43"/>
  <c r="B2193" i="43"/>
  <c r="N2193" i="43"/>
  <c r="K2194" i="43"/>
  <c r="H2195" i="43"/>
  <c r="B2197" i="43"/>
  <c r="N2197" i="43"/>
  <c r="K2198" i="43"/>
  <c r="H2199" i="43"/>
  <c r="B2201" i="43"/>
  <c r="N2201" i="43"/>
  <c r="K2202" i="43"/>
  <c r="H2203" i="43"/>
  <c r="B2205" i="43"/>
  <c r="N2205" i="43"/>
  <c r="K2206" i="43"/>
  <c r="H2207" i="43"/>
  <c r="B2209" i="43"/>
  <c r="N2209" i="43"/>
  <c r="K2210" i="43"/>
  <c r="H2211" i="43"/>
  <c r="B2213" i="43"/>
  <c r="N2213" i="43"/>
  <c r="K2214" i="43"/>
  <c r="H2215" i="43"/>
  <c r="B2217" i="43"/>
  <c r="N2217" i="43"/>
  <c r="K2218" i="43"/>
  <c r="H2219" i="43"/>
  <c r="B2221" i="43"/>
  <c r="N2221" i="43"/>
  <c r="K2222" i="43"/>
  <c r="H2223" i="43"/>
  <c r="B2225" i="43"/>
  <c r="N2225" i="43"/>
  <c r="K2226" i="43"/>
  <c r="H2227" i="43"/>
  <c r="B2229" i="43"/>
  <c r="N2229" i="43"/>
  <c r="K2230" i="43"/>
  <c r="H2231" i="43"/>
  <c r="B2233" i="43"/>
  <c r="N2233" i="43"/>
  <c r="K2234" i="43"/>
  <c r="H2235" i="43"/>
  <c r="B2237" i="43"/>
  <c r="N2237" i="43"/>
  <c r="K2238" i="43"/>
  <c r="H2239" i="43"/>
  <c r="B2241" i="43"/>
  <c r="N2241" i="43"/>
  <c r="K2242" i="43"/>
  <c r="H2243" i="43"/>
  <c r="B2245" i="43"/>
  <c r="N2245" i="43"/>
  <c r="K2246" i="43"/>
  <c r="H2247" i="43"/>
  <c r="B2249" i="43"/>
  <c r="N2249" i="43"/>
  <c r="K2250" i="43"/>
  <c r="H2251" i="43"/>
  <c r="B2253" i="43"/>
  <c r="N2253" i="43"/>
  <c r="K2254" i="43"/>
  <c r="H2255" i="43"/>
  <c r="B2257" i="43"/>
  <c r="N2257" i="43"/>
  <c r="K2258" i="43"/>
  <c r="H2259" i="43"/>
  <c r="B2261" i="43"/>
  <c r="N2261" i="43"/>
  <c r="K2262" i="43"/>
  <c r="H2263" i="43"/>
  <c r="B2265" i="43"/>
  <c r="N2265" i="43"/>
  <c r="K2266" i="43"/>
  <c r="H2267" i="43"/>
  <c r="B2269" i="43"/>
  <c r="N2269" i="43"/>
  <c r="K2270" i="43"/>
  <c r="H2271" i="43"/>
  <c r="B2273" i="43"/>
  <c r="N2273" i="43"/>
  <c r="K2274" i="43"/>
  <c r="H2275" i="43"/>
  <c r="B2277" i="43"/>
  <c r="N2277" i="43"/>
  <c r="K2278" i="43"/>
  <c r="H2279" i="43"/>
  <c r="B2281" i="43"/>
  <c r="N2281" i="43"/>
  <c r="K2282" i="43"/>
  <c r="H2283" i="43"/>
  <c r="B2285" i="43"/>
  <c r="N2285" i="43"/>
  <c r="K2286" i="43"/>
  <c r="H2287" i="43"/>
  <c r="B2289" i="43"/>
  <c r="N2289" i="43"/>
  <c r="K2290" i="43"/>
  <c r="H2291" i="43"/>
  <c r="B2293" i="43"/>
  <c r="N2293" i="43"/>
  <c r="K2294" i="43"/>
  <c r="H2295" i="43"/>
  <c r="B2297" i="43"/>
  <c r="N2297" i="43"/>
  <c r="K2298" i="43"/>
  <c r="H2299" i="43"/>
  <c r="B2301" i="43"/>
  <c r="N2301" i="43"/>
  <c r="K2302" i="43"/>
  <c r="H2303" i="43"/>
  <c r="B2305" i="43"/>
  <c r="N2305" i="43"/>
  <c r="K2306" i="43"/>
  <c r="H2307" i="43"/>
  <c r="B2309" i="43"/>
  <c r="N2309" i="43"/>
  <c r="K2310" i="43"/>
  <c r="H2311" i="43"/>
  <c r="B2313" i="43"/>
  <c r="N2313" i="43"/>
  <c r="K2314" i="43"/>
  <c r="H2315" i="43"/>
  <c r="B2317" i="43"/>
  <c r="N2317" i="43"/>
  <c r="K2318" i="43"/>
  <c r="H2319" i="43"/>
  <c r="B2321" i="43"/>
  <c r="N2321" i="43"/>
  <c r="K2322" i="43"/>
  <c r="H2323" i="43"/>
  <c r="B2325" i="43"/>
  <c r="N2325" i="43"/>
  <c r="K2326" i="43"/>
  <c r="H2327" i="43"/>
  <c r="B2329" i="43"/>
  <c r="N2329" i="43"/>
  <c r="K2330" i="43"/>
  <c r="H2331" i="43"/>
  <c r="B2333" i="43"/>
  <c r="N2333" i="43"/>
  <c r="K2334" i="43"/>
  <c r="H2335" i="43"/>
  <c r="B2337" i="43"/>
  <c r="N2337" i="43"/>
  <c r="K2338" i="43"/>
  <c r="H2339" i="43"/>
  <c r="B2341" i="43"/>
  <c r="N2341" i="43"/>
  <c r="K2342" i="43"/>
  <c r="H2343" i="43"/>
  <c r="B2345" i="43"/>
  <c r="N2345" i="43"/>
  <c r="K2346" i="43"/>
  <c r="B1739" i="43"/>
  <c r="I1836" i="43"/>
  <c r="M1859" i="43"/>
  <c r="N1879" i="43"/>
  <c r="H1889" i="43"/>
  <c r="B1899" i="43"/>
  <c r="K1908" i="43"/>
  <c r="N1927" i="43"/>
  <c r="H1937" i="43"/>
  <c r="B1947" i="43"/>
  <c r="K1956" i="43"/>
  <c r="N1975" i="43"/>
  <c r="H1985" i="43"/>
  <c r="B1995" i="43"/>
  <c r="K2004" i="43"/>
  <c r="N2023" i="43"/>
  <c r="H2033" i="43"/>
  <c r="B2043" i="43"/>
  <c r="K2052" i="43"/>
  <c r="K2068" i="43"/>
  <c r="H2073" i="43"/>
  <c r="B2078" i="43"/>
  <c r="J2080" i="43"/>
  <c r="N2082" i="43"/>
  <c r="J2084" i="43"/>
  <c r="H2086" i="43"/>
  <c r="I2088" i="43"/>
  <c r="H2092" i="43"/>
  <c r="D2094" i="43"/>
  <c r="B2096" i="43"/>
  <c r="C2098" i="43"/>
  <c r="N2099" i="43"/>
  <c r="K2101" i="43"/>
  <c r="K2104" i="43"/>
  <c r="C2106" i="43"/>
  <c r="J2107" i="43"/>
  <c r="N2108" i="43"/>
  <c r="O2109" i="43"/>
  <c r="L2110" i="43"/>
  <c r="I2111" i="43"/>
  <c r="C2113" i="43"/>
  <c r="O2113" i="43"/>
  <c r="L2114" i="43"/>
  <c r="I2115" i="43"/>
  <c r="C2117" i="43"/>
  <c r="O2117" i="43"/>
  <c r="L2118" i="43"/>
  <c r="I2119" i="43"/>
  <c r="C2121" i="43"/>
  <c r="O2121" i="43"/>
  <c r="L2122" i="43"/>
  <c r="I2123" i="43"/>
  <c r="C2125" i="43"/>
  <c r="O2125" i="43"/>
  <c r="L2126" i="43"/>
  <c r="I2127" i="43"/>
  <c r="C2129" i="43"/>
  <c r="O2129" i="43"/>
  <c r="L2130" i="43"/>
  <c r="I2131" i="43"/>
  <c r="C2133" i="43"/>
  <c r="O2133" i="43"/>
  <c r="L2134" i="43"/>
  <c r="I2135" i="43"/>
  <c r="C2137" i="43"/>
  <c r="O2137" i="43"/>
  <c r="L2138" i="43"/>
  <c r="I2139" i="43"/>
  <c r="C2141" i="43"/>
  <c r="O2141" i="43"/>
  <c r="L2142" i="43"/>
  <c r="I2143" i="43"/>
  <c r="C2145" i="43"/>
  <c r="O2145" i="43"/>
  <c r="L2146" i="43"/>
  <c r="I2147" i="43"/>
  <c r="C2149" i="43"/>
  <c r="O2149" i="43"/>
  <c r="L2150" i="43"/>
  <c r="I2151" i="43"/>
  <c r="C2153" i="43"/>
  <c r="O2153" i="43"/>
  <c r="L2154" i="43"/>
  <c r="I2155" i="43"/>
  <c r="C2157" i="43"/>
  <c r="O2157" i="43"/>
  <c r="L2158" i="43"/>
  <c r="I2159" i="43"/>
  <c r="C2161" i="43"/>
  <c r="O2161" i="43"/>
  <c r="L2162" i="43"/>
  <c r="I2163" i="43"/>
  <c r="C2165" i="43"/>
  <c r="O2165" i="43"/>
  <c r="L2166" i="43"/>
  <c r="I2167" i="43"/>
  <c r="C2169" i="43"/>
  <c r="O2169" i="43"/>
  <c r="L2170" i="43"/>
  <c r="I2171" i="43"/>
  <c r="C2173" i="43"/>
  <c r="O2173" i="43"/>
  <c r="L2174" i="43"/>
  <c r="I2175" i="43"/>
  <c r="C2177" i="43"/>
  <c r="O2177" i="43"/>
  <c r="L2178" i="43"/>
  <c r="I2179" i="43"/>
  <c r="C2181" i="43"/>
  <c r="O2181" i="43"/>
  <c r="L2182" i="43"/>
  <c r="I2183" i="43"/>
  <c r="C2185" i="43"/>
  <c r="O2185" i="43"/>
  <c r="L2186" i="43"/>
  <c r="I2187" i="43"/>
  <c r="C2189" i="43"/>
  <c r="O2189" i="43"/>
  <c r="L2190" i="43"/>
  <c r="I2191" i="43"/>
  <c r="C2193" i="43"/>
  <c r="O2193" i="43"/>
  <c r="L2194" i="43"/>
  <c r="I2195" i="43"/>
  <c r="C2197" i="43"/>
  <c r="O2197" i="43"/>
  <c r="L2198" i="43"/>
  <c r="I2199" i="43"/>
  <c r="C2201" i="43"/>
  <c r="O2201" i="43"/>
  <c r="L2202" i="43"/>
  <c r="I2203" i="43"/>
  <c r="C2205" i="43"/>
  <c r="O2205" i="43"/>
  <c r="L2206" i="43"/>
  <c r="I2207" i="43"/>
  <c r="C2209" i="43"/>
  <c r="O2209" i="43"/>
  <c r="L2210" i="43"/>
  <c r="I2211" i="43"/>
  <c r="C2213" i="43"/>
  <c r="O2213" i="43"/>
  <c r="L2214" i="43"/>
  <c r="I2215" i="43"/>
  <c r="C2217" i="43"/>
  <c r="O2217" i="43"/>
  <c r="L2218" i="43"/>
  <c r="I2219" i="43"/>
  <c r="C2221" i="43"/>
  <c r="O2221" i="43"/>
  <c r="L2222" i="43"/>
  <c r="I2223" i="43"/>
  <c r="C2225" i="43"/>
  <c r="O2225" i="43"/>
  <c r="L2226" i="43"/>
  <c r="I2227" i="43"/>
  <c r="C2229" i="43"/>
  <c r="O2229" i="43"/>
  <c r="L2230" i="43"/>
  <c r="I2231" i="43"/>
  <c r="C2233" i="43"/>
  <c r="O2233" i="43"/>
  <c r="L2234" i="43"/>
  <c r="I2235" i="43"/>
  <c r="C2237" i="43"/>
  <c r="O2237" i="43"/>
  <c r="L2238" i="43"/>
  <c r="I2239" i="43"/>
  <c r="C2241" i="43"/>
  <c r="O2241" i="43"/>
  <c r="L2242" i="43"/>
  <c r="I2243" i="43"/>
  <c r="C2245" i="43"/>
  <c r="O2245" i="43"/>
  <c r="L2246" i="43"/>
  <c r="I2247" i="43"/>
  <c r="C2249" i="43"/>
  <c r="O2249" i="43"/>
  <c r="L2250" i="43"/>
  <c r="I2251" i="43"/>
  <c r="C2253" i="43"/>
  <c r="O2253" i="43"/>
  <c r="L2254" i="43"/>
  <c r="I2255" i="43"/>
  <c r="C2257" i="43"/>
  <c r="O2257" i="43"/>
  <c r="L2258" i="43"/>
  <c r="I2259" i="43"/>
  <c r="C2261" i="43"/>
  <c r="O2261" i="43"/>
  <c r="L2262" i="43"/>
  <c r="I2263" i="43"/>
  <c r="C2265" i="43"/>
  <c r="O2265" i="43"/>
  <c r="L2266" i="43"/>
  <c r="I2267" i="43"/>
  <c r="C2269" i="43"/>
  <c r="O2269" i="43"/>
  <c r="L2270" i="43"/>
  <c r="I2271" i="43"/>
  <c r="C2273" i="43"/>
  <c r="O2273" i="43"/>
  <c r="L2274" i="43"/>
  <c r="I2275" i="43"/>
  <c r="C2277" i="43"/>
  <c r="O2277" i="43"/>
  <c r="L2278" i="43"/>
  <c r="I2279" i="43"/>
  <c r="C2281" i="43"/>
  <c r="O2281" i="43"/>
  <c r="L2282" i="43"/>
  <c r="I2283" i="43"/>
  <c r="C2285" i="43"/>
  <c r="O2285" i="43"/>
  <c r="L2286" i="43"/>
  <c r="I2287" i="43"/>
  <c r="C2289" i="43"/>
  <c r="O2289" i="43"/>
  <c r="L2290" i="43"/>
  <c r="I2291" i="43"/>
  <c r="C2293" i="43"/>
  <c r="O2293" i="43"/>
  <c r="L2294" i="43"/>
  <c r="I2295" i="43"/>
  <c r="C2297" i="43"/>
  <c r="O2297" i="43"/>
  <c r="L2298" i="43"/>
  <c r="I2299" i="43"/>
  <c r="C2301" i="43"/>
  <c r="O2301" i="43"/>
  <c r="L2302" i="43"/>
  <c r="I2303" i="43"/>
  <c r="C2305" i="43"/>
  <c r="O2305" i="43"/>
  <c r="L2306" i="43"/>
  <c r="I2307" i="43"/>
  <c r="C2309" i="43"/>
  <c r="O2309" i="43"/>
  <c r="L2310" i="43"/>
  <c r="I2311" i="43"/>
  <c r="C2313" i="43"/>
  <c r="O2313" i="43"/>
  <c r="L2314" i="43"/>
  <c r="I2315" i="43"/>
  <c r="C2317" i="43"/>
  <c r="O2317" i="43"/>
  <c r="L2318" i="43"/>
  <c r="I2319" i="43"/>
  <c r="C2321" i="43"/>
  <c r="O2321" i="43"/>
  <c r="L2322" i="43"/>
  <c r="I2323" i="43"/>
  <c r="C2325" i="43"/>
  <c r="O2325" i="43"/>
  <c r="L2326" i="43"/>
  <c r="I2327" i="43"/>
  <c r="C2329" i="43"/>
  <c r="O2329" i="43"/>
  <c r="L2330" i="43"/>
  <c r="I2331" i="43"/>
  <c r="C2333" i="43"/>
  <c r="O2333" i="43"/>
  <c r="L2334" i="43"/>
  <c r="I2335" i="43"/>
  <c r="C2337" i="43"/>
  <c r="O2337" i="43"/>
  <c r="L2338" i="43"/>
  <c r="I2339" i="43"/>
  <c r="C2341" i="43"/>
  <c r="O2341" i="43"/>
  <c r="L2342" i="43"/>
  <c r="I2343" i="43"/>
  <c r="C2345" i="43"/>
  <c r="O2345" i="43"/>
  <c r="L2346" i="43"/>
  <c r="K1748" i="43"/>
  <c r="L1839" i="43"/>
  <c r="B1871" i="43"/>
  <c r="K1880" i="43"/>
  <c r="N1899" i="43"/>
  <c r="H1909" i="43"/>
  <c r="B1919" i="43"/>
  <c r="K1928" i="43"/>
  <c r="N1947" i="43"/>
  <c r="H1957" i="43"/>
  <c r="B1967" i="43"/>
  <c r="K1976" i="43"/>
  <c r="N1995" i="43"/>
  <c r="H2005" i="43"/>
  <c r="B2015" i="43"/>
  <c r="K2024" i="43"/>
  <c r="N2043" i="43"/>
  <c r="H2053" i="43"/>
  <c r="B2063" i="43"/>
  <c r="G2069" i="43"/>
  <c r="D2074" i="43"/>
  <c r="D2078" i="43"/>
  <c r="K2080" i="43"/>
  <c r="O2082" i="43"/>
  <c r="K2084" i="43"/>
  <c r="N2086" i="43"/>
  <c r="J2088" i="43"/>
  <c r="H2090" i="43"/>
  <c r="I2092" i="43"/>
  <c r="H2096" i="43"/>
  <c r="D2098" i="43"/>
  <c r="B2100" i="43"/>
  <c r="A2102" i="43"/>
  <c r="J2103" i="43"/>
  <c r="N2104" i="43"/>
  <c r="D2106" i="43"/>
  <c r="K2107" i="43"/>
  <c r="C2109" i="43"/>
  <c r="A2110" i="43"/>
  <c r="M2110" i="43"/>
  <c r="J2111" i="43"/>
  <c r="G2112" i="43"/>
  <c r="D2113" i="43"/>
  <c r="A2114" i="43"/>
  <c r="M2114" i="43"/>
  <c r="J2115" i="43"/>
  <c r="G2116" i="43"/>
  <c r="D2117" i="43"/>
  <c r="A2118" i="43"/>
  <c r="M2118" i="43"/>
  <c r="J2119" i="43"/>
  <c r="G2120" i="43"/>
  <c r="D2121" i="43"/>
  <c r="A2122" i="43"/>
  <c r="M2122" i="43"/>
  <c r="J2123" i="43"/>
  <c r="G2124" i="43"/>
  <c r="D2125" i="43"/>
  <c r="A2126" i="43"/>
  <c r="M2126" i="43"/>
  <c r="J2127" i="43"/>
  <c r="G2128" i="43"/>
  <c r="D2129" i="43"/>
  <c r="A2130" i="43"/>
  <c r="M2130" i="43"/>
  <c r="J2131" i="43"/>
  <c r="G2132" i="43"/>
  <c r="D2133" i="43"/>
  <c r="A2134" i="43"/>
  <c r="M2134" i="43"/>
  <c r="J2135" i="43"/>
  <c r="G2136" i="43"/>
  <c r="D2137" i="43"/>
  <c r="A2138" i="43"/>
  <c r="M2138" i="43"/>
  <c r="J2139" i="43"/>
  <c r="G2140" i="43"/>
  <c r="D2141" i="43"/>
  <c r="A2142" i="43"/>
  <c r="M2142" i="43"/>
  <c r="J2143" i="43"/>
  <c r="G2144" i="43"/>
  <c r="D2145" i="43"/>
  <c r="A2146" i="43"/>
  <c r="M2146" i="43"/>
  <c r="J2147" i="43"/>
  <c r="G2148" i="43"/>
  <c r="D2149" i="43"/>
  <c r="A2150" i="43"/>
  <c r="M2150" i="43"/>
  <c r="J2151" i="43"/>
  <c r="G2152" i="43"/>
  <c r="D2153" i="43"/>
  <c r="A2154" i="43"/>
  <c r="M2154" i="43"/>
  <c r="J2155" i="43"/>
  <c r="G2156" i="43"/>
  <c r="D2157" i="43"/>
  <c r="A2158" i="43"/>
  <c r="M2158" i="43"/>
  <c r="J2159" i="43"/>
  <c r="G2160" i="43"/>
  <c r="D2161" i="43"/>
  <c r="A2162" i="43"/>
  <c r="M2162" i="43"/>
  <c r="J2163" i="43"/>
  <c r="G2164" i="43"/>
  <c r="D2165" i="43"/>
  <c r="A2166" i="43"/>
  <c r="M2166" i="43"/>
  <c r="J2167" i="43"/>
  <c r="G2168" i="43"/>
  <c r="D2169" i="43"/>
  <c r="A2170" i="43"/>
  <c r="M2170" i="43"/>
  <c r="J2171" i="43"/>
  <c r="G2172" i="43"/>
  <c r="D2173" i="43"/>
  <c r="A2174" i="43"/>
  <c r="M2174" i="43"/>
  <c r="J2175" i="43"/>
  <c r="G2176" i="43"/>
  <c r="D2177" i="43"/>
  <c r="A2178" i="43"/>
  <c r="M2178" i="43"/>
  <c r="J2179" i="43"/>
  <c r="G2180" i="43"/>
  <c r="D2181" i="43"/>
  <c r="A2182" i="43"/>
  <c r="M2182" i="43"/>
  <c r="J2183" i="43"/>
  <c r="G2184" i="43"/>
  <c r="D2185" i="43"/>
  <c r="A2186" i="43"/>
  <c r="M2186" i="43"/>
  <c r="J2187" i="43"/>
  <c r="G2188" i="43"/>
  <c r="D2189" i="43"/>
  <c r="A2190" i="43"/>
  <c r="M2190" i="43"/>
  <c r="J2191" i="43"/>
  <c r="G2192" i="43"/>
  <c r="D2193" i="43"/>
  <c r="A2194" i="43"/>
  <c r="M2194" i="43"/>
  <c r="J2195" i="43"/>
  <c r="G2196" i="43"/>
  <c r="D2197" i="43"/>
  <c r="A2198" i="43"/>
  <c r="M2198" i="43"/>
  <c r="J2199" i="43"/>
  <c r="G2200" i="43"/>
  <c r="D2201" i="43"/>
  <c r="A2202" i="43"/>
  <c r="M2202" i="43"/>
  <c r="J2203" i="43"/>
  <c r="G2204" i="43"/>
  <c r="D2205" i="43"/>
  <c r="A2206" i="43"/>
  <c r="M2206" i="43"/>
  <c r="J2207" i="43"/>
  <c r="G2208" i="43"/>
  <c r="D2209" i="43"/>
  <c r="A2210" i="43"/>
  <c r="M2210" i="43"/>
  <c r="J2211" i="43"/>
  <c r="G2212" i="43"/>
  <c r="D2213" i="43"/>
  <c r="A2214" i="43"/>
  <c r="M2214" i="43"/>
  <c r="J2215" i="43"/>
  <c r="G2216" i="43"/>
  <c r="D2217" i="43"/>
  <c r="A2218" i="43"/>
  <c r="M2218" i="43"/>
  <c r="J2219" i="43"/>
  <c r="G2220" i="43"/>
  <c r="D2221" i="43"/>
  <c r="A2222" i="43"/>
  <c r="M2222" i="43"/>
  <c r="J2223" i="43"/>
  <c r="G2224" i="43"/>
  <c r="D2225" i="43"/>
  <c r="A2226" i="43"/>
  <c r="M2226" i="43"/>
  <c r="J2227" i="43"/>
  <c r="G2228" i="43"/>
  <c r="D2229" i="43"/>
  <c r="A2230" i="43"/>
  <c r="M2230" i="43"/>
  <c r="J2231" i="43"/>
  <c r="G2232" i="43"/>
  <c r="D2233" i="43"/>
  <c r="A2234" i="43"/>
  <c r="M2234" i="43"/>
  <c r="J2235" i="43"/>
  <c r="G2236" i="43"/>
  <c r="D2237" i="43"/>
  <c r="A2238" i="43"/>
  <c r="M2238" i="43"/>
  <c r="J2239" i="43"/>
  <c r="G2240" i="43"/>
  <c r="D2241" i="43"/>
  <c r="A2242" i="43"/>
  <c r="M2242" i="43"/>
  <c r="J2243" i="43"/>
  <c r="G2244" i="43"/>
  <c r="D2245" i="43"/>
  <c r="A2246" i="43"/>
  <c r="M2246" i="43"/>
  <c r="J2247" i="43"/>
  <c r="G2248" i="43"/>
  <c r="D2249" i="43"/>
  <c r="A2250" i="43"/>
  <c r="M2250" i="43"/>
  <c r="J2251" i="43"/>
  <c r="G2252" i="43"/>
  <c r="D2253" i="43"/>
  <c r="A2254" i="43"/>
  <c r="M2254" i="43"/>
  <c r="J2255" i="43"/>
  <c r="G2256" i="43"/>
  <c r="D2257" i="43"/>
  <c r="A2258" i="43"/>
  <c r="M2258" i="43"/>
  <c r="J2259" i="43"/>
  <c r="G2260" i="43"/>
  <c r="D2261" i="43"/>
  <c r="A2262" i="43"/>
  <c r="M2262" i="43"/>
  <c r="J2263" i="43"/>
  <c r="G2264" i="43"/>
  <c r="D2265" i="43"/>
  <c r="A2266" i="43"/>
  <c r="M2266" i="43"/>
  <c r="J2267" i="43"/>
  <c r="G2268" i="43"/>
  <c r="D2269" i="43"/>
  <c r="A2270" i="43"/>
  <c r="M2270" i="43"/>
  <c r="J2271" i="43"/>
  <c r="G2272" i="43"/>
  <c r="D2273" i="43"/>
  <c r="A2274" i="43"/>
  <c r="M2274" i="43"/>
  <c r="J2275" i="43"/>
  <c r="G2276" i="43"/>
  <c r="D2277" i="43"/>
  <c r="A2278" i="43"/>
  <c r="M2278" i="43"/>
  <c r="J2279" i="43"/>
  <c r="G2280" i="43"/>
  <c r="D2281" i="43"/>
  <c r="A2282" i="43"/>
  <c r="M2282" i="43"/>
  <c r="J2283" i="43"/>
  <c r="G2284" i="43"/>
  <c r="D2285" i="43"/>
  <c r="A2286" i="43"/>
  <c r="M2286" i="43"/>
  <c r="J2287" i="43"/>
  <c r="G2288" i="43"/>
  <c r="D2289" i="43"/>
  <c r="A2290" i="43"/>
  <c r="M2290" i="43"/>
  <c r="J2291" i="43"/>
  <c r="G2292" i="43"/>
  <c r="D2293" i="43"/>
  <c r="A2294" i="43"/>
  <c r="M2294" i="43"/>
  <c r="J2295" i="43"/>
  <c r="G2296" i="43"/>
  <c r="D2297" i="43"/>
  <c r="A2298" i="43"/>
  <c r="M2298" i="43"/>
  <c r="J2299" i="43"/>
  <c r="G2300" i="43"/>
  <c r="D2301" i="43"/>
  <c r="A2302" i="43"/>
  <c r="M2302" i="43"/>
  <c r="J2303" i="43"/>
  <c r="G2304" i="43"/>
  <c r="D2305" i="43"/>
  <c r="A2306" i="43"/>
  <c r="M2306" i="43"/>
  <c r="J2307" i="43"/>
  <c r="G2308" i="43"/>
  <c r="D2309" i="43"/>
  <c r="A2310" i="43"/>
  <c r="M2310" i="43"/>
  <c r="J2311" i="43"/>
  <c r="G2312" i="43"/>
  <c r="D2313" i="43"/>
  <c r="A2314" i="43"/>
  <c r="M2314" i="43"/>
  <c r="J2315" i="43"/>
  <c r="G2316" i="43"/>
  <c r="N1871" i="43"/>
  <c r="H1881" i="43"/>
  <c r="B1891" i="43"/>
  <c r="K1900" i="43"/>
  <c r="N1919" i="43"/>
  <c r="H1929" i="43"/>
  <c r="B1939" i="43"/>
  <c r="K1948" i="43"/>
  <c r="N1967" i="43"/>
  <c r="H1977" i="43"/>
  <c r="B1987" i="43"/>
  <c r="K1996" i="43"/>
  <c r="N2015" i="43"/>
  <c r="H2025" i="43"/>
  <c r="B2035" i="43"/>
  <c r="K2044" i="43"/>
  <c r="N2063" i="43"/>
  <c r="H2069" i="43"/>
  <c r="N2080" i="43"/>
  <c r="A2083" i="43"/>
  <c r="N2084" i="43"/>
  <c r="O2086" i="43"/>
  <c r="K2088" i="43"/>
  <c r="N2090" i="43"/>
  <c r="J2092" i="43"/>
  <c r="H2094" i="43"/>
  <c r="I2096" i="43"/>
  <c r="H2100" i="43"/>
  <c r="B2102" i="43"/>
  <c r="K2103" i="43"/>
  <c r="C2105" i="43"/>
  <c r="L2107" i="43"/>
  <c r="D2109" i="43"/>
  <c r="B2110" i="43"/>
  <c r="N2110" i="43"/>
  <c r="K2111" i="43"/>
  <c r="H2112" i="43"/>
  <c r="B2114" i="43"/>
  <c r="N2114" i="43"/>
  <c r="K2115" i="43"/>
  <c r="H2116" i="43"/>
  <c r="B2118" i="43"/>
  <c r="N2118" i="43"/>
  <c r="K2119" i="43"/>
  <c r="H2120" i="43"/>
  <c r="B2122" i="43"/>
  <c r="N2122" i="43"/>
  <c r="K2123" i="43"/>
  <c r="H2124" i="43"/>
  <c r="B2126" i="43"/>
  <c r="N2126" i="43"/>
  <c r="K2127" i="43"/>
  <c r="H2128" i="43"/>
  <c r="B2130" i="43"/>
  <c r="N2130" i="43"/>
  <c r="K2131" i="43"/>
  <c r="H2132" i="43"/>
  <c r="B2134" i="43"/>
  <c r="N2134" i="43"/>
  <c r="K2135" i="43"/>
  <c r="H2136" i="43"/>
  <c r="B2138" i="43"/>
  <c r="N2138" i="43"/>
  <c r="K2139" i="43"/>
  <c r="H2140" i="43"/>
  <c r="B2142" i="43"/>
  <c r="N2142" i="43"/>
  <c r="K2143" i="43"/>
  <c r="H2144" i="43"/>
  <c r="B2146" i="43"/>
  <c r="N2146" i="43"/>
  <c r="K2147" i="43"/>
  <c r="H2148" i="43"/>
  <c r="B2150" i="43"/>
  <c r="N2150" i="43"/>
  <c r="K2151" i="43"/>
  <c r="H2152" i="43"/>
  <c r="B2154" i="43"/>
  <c r="N2154" i="43"/>
  <c r="K2155" i="43"/>
  <c r="H2156" i="43"/>
  <c r="B2158" i="43"/>
  <c r="N2158" i="43"/>
  <c r="K2159" i="43"/>
  <c r="H2160" i="43"/>
  <c r="B2162" i="43"/>
  <c r="N2162" i="43"/>
  <c r="K2163" i="43"/>
  <c r="H2164" i="43"/>
  <c r="B2166" i="43"/>
  <c r="N2166" i="43"/>
  <c r="K2167" i="43"/>
  <c r="H2168" i="43"/>
  <c r="B2170" i="43"/>
  <c r="N2170" i="43"/>
  <c r="K2171" i="43"/>
  <c r="H2172" i="43"/>
  <c r="B2174" i="43"/>
  <c r="N2174" i="43"/>
  <c r="K2175" i="43"/>
  <c r="H2176" i="43"/>
  <c r="B2178" i="43"/>
  <c r="N2178" i="43"/>
  <c r="K2179" i="43"/>
  <c r="H2180" i="43"/>
  <c r="B2182" i="43"/>
  <c r="N2182" i="43"/>
  <c r="K2183" i="43"/>
  <c r="H2184" i="43"/>
  <c r="B2186" i="43"/>
  <c r="N2186" i="43"/>
  <c r="K2187" i="43"/>
  <c r="H2188" i="43"/>
  <c r="B2190" i="43"/>
  <c r="N2190" i="43"/>
  <c r="K2191" i="43"/>
  <c r="H2192" i="43"/>
  <c r="B2194" i="43"/>
  <c r="N2194" i="43"/>
  <c r="K2195" i="43"/>
  <c r="H2196" i="43"/>
  <c r="B2198" i="43"/>
  <c r="N2198" i="43"/>
  <c r="K2199" i="43"/>
  <c r="H2200" i="43"/>
  <c r="B2202" i="43"/>
  <c r="N2202" i="43"/>
  <c r="K2203" i="43"/>
  <c r="H2204" i="43"/>
  <c r="B2206" i="43"/>
  <c r="N2206" i="43"/>
  <c r="K2207" i="43"/>
  <c r="H2208" i="43"/>
  <c r="B2210" i="43"/>
  <c r="N2210" i="43"/>
  <c r="K2211" i="43"/>
  <c r="H2212" i="43"/>
  <c r="B2214" i="43"/>
  <c r="N2214" i="43"/>
  <c r="K2215" i="43"/>
  <c r="H2216" i="43"/>
  <c r="B2218" i="43"/>
  <c r="N2218" i="43"/>
  <c r="K2219" i="43"/>
  <c r="H2220" i="43"/>
  <c r="B2222" i="43"/>
  <c r="N2222" i="43"/>
  <c r="K2223" i="43"/>
  <c r="H2224" i="43"/>
  <c r="B2226" i="43"/>
  <c r="N2226" i="43"/>
  <c r="K2227" i="43"/>
  <c r="H2228" i="43"/>
  <c r="B2230" i="43"/>
  <c r="N2230" i="43"/>
  <c r="K2231" i="43"/>
  <c r="H2232" i="43"/>
  <c r="B2234" i="43"/>
  <c r="N2234" i="43"/>
  <c r="K2235" i="43"/>
  <c r="H2236" i="43"/>
  <c r="B2238" i="43"/>
  <c r="N2238" i="43"/>
  <c r="K2239" i="43"/>
  <c r="H2240" i="43"/>
  <c r="B2242" i="43"/>
  <c r="N2242" i="43"/>
  <c r="K2243" i="43"/>
  <c r="H2244" i="43"/>
  <c r="B2246" i="43"/>
  <c r="N2246" i="43"/>
  <c r="K2247" i="43"/>
  <c r="H2248" i="43"/>
  <c r="B2250" i="43"/>
  <c r="N2250" i="43"/>
  <c r="K2251" i="43"/>
  <c r="H2252" i="43"/>
  <c r="B2254" i="43"/>
  <c r="N2254" i="43"/>
  <c r="K2255" i="43"/>
  <c r="H2256" i="43"/>
  <c r="B2258" i="43"/>
  <c r="N2258" i="43"/>
  <c r="K2259" i="43"/>
  <c r="H2260" i="43"/>
  <c r="B2262" i="43"/>
  <c r="N2262" i="43"/>
  <c r="K2263" i="43"/>
  <c r="H2264" i="43"/>
  <c r="B2266" i="43"/>
  <c r="N2266" i="43"/>
  <c r="K2267" i="43"/>
  <c r="H2268" i="43"/>
  <c r="B2270" i="43"/>
  <c r="N2270" i="43"/>
  <c r="K2271" i="43"/>
  <c r="H2272" i="43"/>
  <c r="B2274" i="43"/>
  <c r="N2274" i="43"/>
  <c r="K2275" i="43"/>
  <c r="H2276" i="43"/>
  <c r="B2278" i="43"/>
  <c r="N2278" i="43"/>
  <c r="K2279" i="43"/>
  <c r="H2280" i="43"/>
  <c r="B2282" i="43"/>
  <c r="N2282" i="43"/>
  <c r="K2283" i="43"/>
  <c r="H2284" i="43"/>
  <c r="B2286" i="43"/>
  <c r="N2286" i="43"/>
  <c r="K2287" i="43"/>
  <c r="H2288" i="43"/>
  <c r="B2290" i="43"/>
  <c r="N2290" i="43"/>
  <c r="K2291" i="43"/>
  <c r="H2292" i="43"/>
  <c r="B2294" i="43"/>
  <c r="N2294" i="43"/>
  <c r="K2295" i="43"/>
  <c r="H2296" i="43"/>
  <c r="B2298" i="43"/>
  <c r="N2298" i="43"/>
  <c r="K2299" i="43"/>
  <c r="H2300" i="43"/>
  <c r="B2302" i="43"/>
  <c r="N2302" i="43"/>
  <c r="K2303" i="43"/>
  <c r="H2304" i="43"/>
  <c r="B2306" i="43"/>
  <c r="N2306" i="43"/>
  <c r="K2307" i="43"/>
  <c r="H2308" i="43"/>
  <c r="B2310" i="43"/>
  <c r="N2310" i="43"/>
  <c r="K2311" i="43"/>
  <c r="H2312" i="43"/>
  <c r="B2314" i="43"/>
  <c r="N2314" i="43"/>
  <c r="K2315" i="43"/>
  <c r="H2316" i="43"/>
  <c r="B2318" i="43"/>
  <c r="N2318" i="43"/>
  <c r="K2319" i="43"/>
  <c r="H2320" i="43"/>
  <c r="B2322" i="43"/>
  <c r="N2322" i="43"/>
  <c r="K2323" i="43"/>
  <c r="H2324" i="43"/>
  <c r="N1767" i="43"/>
  <c r="J1844" i="43"/>
  <c r="B1863" i="43"/>
  <c r="K1872" i="43"/>
  <c r="N1891" i="43"/>
  <c r="H1901" i="43"/>
  <c r="B1911" i="43"/>
  <c r="K1920" i="43"/>
  <c r="N1939" i="43"/>
  <c r="H1949" i="43"/>
  <c r="B1959" i="43"/>
  <c r="K1968" i="43"/>
  <c r="N1987" i="43"/>
  <c r="H1997" i="43"/>
  <c r="B2007" i="43"/>
  <c r="K2016" i="43"/>
  <c r="N2035" i="43"/>
  <c r="H2045" i="43"/>
  <c r="B2055" i="43"/>
  <c r="K2064" i="43"/>
  <c r="D2070" i="43"/>
  <c r="A2075" i="43"/>
  <c r="N2078" i="43"/>
  <c r="B2083" i="43"/>
  <c r="A2087" i="43"/>
  <c r="N2088" i="43"/>
  <c r="O2090" i="43"/>
  <c r="K2092" i="43"/>
  <c r="N2094" i="43"/>
  <c r="J2096" i="43"/>
  <c r="H2098" i="43"/>
  <c r="I2100" i="43"/>
  <c r="C2102" i="43"/>
  <c r="L2103" i="43"/>
  <c r="D2105" i="43"/>
  <c r="H2106" i="43"/>
  <c r="M2107" i="43"/>
  <c r="C2110" i="43"/>
  <c r="O2110" i="43"/>
  <c r="L2111" i="43"/>
  <c r="I2112" i="43"/>
  <c r="C2114" i="43"/>
  <c r="O2114" i="43"/>
  <c r="L2115" i="43"/>
  <c r="I2116" i="43"/>
  <c r="C2118" i="43"/>
  <c r="O2118" i="43"/>
  <c r="L2119" i="43"/>
  <c r="I2120" i="43"/>
  <c r="C2122" i="43"/>
  <c r="O2122" i="43"/>
  <c r="L2123" i="43"/>
  <c r="I2124" i="43"/>
  <c r="C2126" i="43"/>
  <c r="O2126" i="43"/>
  <c r="L2127" i="43"/>
  <c r="I2128" i="43"/>
  <c r="C2130" i="43"/>
  <c r="O2130" i="43"/>
  <c r="L2131" i="43"/>
  <c r="I2132" i="43"/>
  <c r="C2134" i="43"/>
  <c r="O2134" i="43"/>
  <c r="L2135" i="43"/>
  <c r="I2136" i="43"/>
  <c r="C2138" i="43"/>
  <c r="O2138" i="43"/>
  <c r="L2139" i="43"/>
  <c r="I2140" i="43"/>
  <c r="C2142" i="43"/>
  <c r="O2142" i="43"/>
  <c r="L2143" i="43"/>
  <c r="I2144" i="43"/>
  <c r="C2146" i="43"/>
  <c r="O2146" i="43"/>
  <c r="L2147" i="43"/>
  <c r="I2148" i="43"/>
  <c r="C2150" i="43"/>
  <c r="O2150" i="43"/>
  <c r="L2151" i="43"/>
  <c r="I2152" i="43"/>
  <c r="C2154" i="43"/>
  <c r="O2154" i="43"/>
  <c r="L2155" i="43"/>
  <c r="I2156" i="43"/>
  <c r="C2158" i="43"/>
  <c r="O2158" i="43"/>
  <c r="L2159" i="43"/>
  <c r="I2160" i="43"/>
  <c r="C2162" i="43"/>
  <c r="O2162" i="43"/>
  <c r="L2163" i="43"/>
  <c r="I2164" i="43"/>
  <c r="C2166" i="43"/>
  <c r="O2166" i="43"/>
  <c r="L2167" i="43"/>
  <c r="I2168" i="43"/>
  <c r="C2170" i="43"/>
  <c r="O2170" i="43"/>
  <c r="L2171" i="43"/>
  <c r="I2172" i="43"/>
  <c r="C2174" i="43"/>
  <c r="O2174" i="43"/>
  <c r="L2175" i="43"/>
  <c r="I2176" i="43"/>
  <c r="C2178" i="43"/>
  <c r="O2178" i="43"/>
  <c r="L2179" i="43"/>
  <c r="I2180" i="43"/>
  <c r="C2182" i="43"/>
  <c r="O2182" i="43"/>
  <c r="L2183" i="43"/>
  <c r="I2184" i="43"/>
  <c r="C2186" i="43"/>
  <c r="O2186" i="43"/>
  <c r="L2187" i="43"/>
  <c r="I2188" i="43"/>
  <c r="C2190" i="43"/>
  <c r="O2190" i="43"/>
  <c r="L2191" i="43"/>
  <c r="I2192" i="43"/>
  <c r="C2194" i="43"/>
  <c r="O2194" i="43"/>
  <c r="L2195" i="43"/>
  <c r="I2196" i="43"/>
  <c r="C2198" i="43"/>
  <c r="O2198" i="43"/>
  <c r="L2199" i="43"/>
  <c r="I2200" i="43"/>
  <c r="C2202" i="43"/>
  <c r="O2202" i="43"/>
  <c r="L2203" i="43"/>
  <c r="I2204" i="43"/>
  <c r="C2206" i="43"/>
  <c r="O2206" i="43"/>
  <c r="L2207" i="43"/>
  <c r="I2208" i="43"/>
  <c r="C2210" i="43"/>
  <c r="O2210" i="43"/>
  <c r="L2211" i="43"/>
  <c r="I2212" i="43"/>
  <c r="C2214" i="43"/>
  <c r="O2214" i="43"/>
  <c r="L2215" i="43"/>
  <c r="I2216" i="43"/>
  <c r="C2218" i="43"/>
  <c r="O2218" i="43"/>
  <c r="L2219" i="43"/>
  <c r="I2220" i="43"/>
  <c r="C2222" i="43"/>
  <c r="O2222" i="43"/>
  <c r="L2223" i="43"/>
  <c r="I2224" i="43"/>
  <c r="C2226" i="43"/>
  <c r="O2226" i="43"/>
  <c r="L2227" i="43"/>
  <c r="I2228" i="43"/>
  <c r="C2230" i="43"/>
  <c r="O2230" i="43"/>
  <c r="L2231" i="43"/>
  <c r="I2232" i="43"/>
  <c r="C2234" i="43"/>
  <c r="O2234" i="43"/>
  <c r="L2235" i="43"/>
  <c r="I2236" i="43"/>
  <c r="C2238" i="43"/>
  <c r="O2238" i="43"/>
  <c r="L2239" i="43"/>
  <c r="I2240" i="43"/>
  <c r="C2242" i="43"/>
  <c r="O2242" i="43"/>
  <c r="L2243" i="43"/>
  <c r="I2244" i="43"/>
  <c r="C2246" i="43"/>
  <c r="O2246" i="43"/>
  <c r="L2247" i="43"/>
  <c r="I2248" i="43"/>
  <c r="C2250" i="43"/>
  <c r="O2250" i="43"/>
  <c r="L2251" i="43"/>
  <c r="I2252" i="43"/>
  <c r="C2254" i="43"/>
  <c r="O2254" i="43"/>
  <c r="L2255" i="43"/>
  <c r="I2256" i="43"/>
  <c r="C2258" i="43"/>
  <c r="O2258" i="43"/>
  <c r="L2259" i="43"/>
  <c r="I2260" i="43"/>
  <c r="C2262" i="43"/>
  <c r="O2262" i="43"/>
  <c r="L2263" i="43"/>
  <c r="I2264" i="43"/>
  <c r="C2266" i="43"/>
  <c r="O2266" i="43"/>
  <c r="L2267" i="43"/>
  <c r="I2268" i="43"/>
  <c r="C2270" i="43"/>
  <c r="O2270" i="43"/>
  <c r="L2271" i="43"/>
  <c r="I2272" i="43"/>
  <c r="C2274" i="43"/>
  <c r="O2274" i="43"/>
  <c r="L2275" i="43"/>
  <c r="I2276" i="43"/>
  <c r="C2278" i="43"/>
  <c r="O2278" i="43"/>
  <c r="L2279" i="43"/>
  <c r="I2280" i="43"/>
  <c r="C2282" i="43"/>
  <c r="O2282" i="43"/>
  <c r="L2283" i="43"/>
  <c r="I2284" i="43"/>
  <c r="C2286" i="43"/>
  <c r="O2286" i="43"/>
  <c r="L2287" i="43"/>
  <c r="I2288" i="43"/>
  <c r="C2290" i="43"/>
  <c r="O2290" i="43"/>
  <c r="L2291" i="43"/>
  <c r="I2292" i="43"/>
  <c r="C2294" i="43"/>
  <c r="O2294" i="43"/>
  <c r="L2295" i="43"/>
  <c r="I2296" i="43"/>
  <c r="C2298" i="43"/>
  <c r="O2298" i="43"/>
  <c r="L2299" i="43"/>
  <c r="I2300" i="43"/>
  <c r="C2302" i="43"/>
  <c r="O2302" i="43"/>
  <c r="L2303" i="43"/>
  <c r="I2304" i="43"/>
  <c r="C2306" i="43"/>
  <c r="O2306" i="43"/>
  <c r="L2307" i="43"/>
  <c r="I2308" i="43"/>
  <c r="K1940" i="43"/>
  <c r="N2055" i="43"/>
  <c r="O2094" i="43"/>
  <c r="M2111" i="43"/>
  <c r="G2121" i="43"/>
  <c r="A2131" i="43"/>
  <c r="J2140" i="43"/>
  <c r="D2150" i="43"/>
  <c r="M2159" i="43"/>
  <c r="G2169" i="43"/>
  <c r="A2179" i="43"/>
  <c r="J2188" i="43"/>
  <c r="D2198" i="43"/>
  <c r="M2207" i="43"/>
  <c r="G2217" i="43"/>
  <c r="A2227" i="43"/>
  <c r="J2236" i="43"/>
  <c r="D2246" i="43"/>
  <c r="M2255" i="43"/>
  <c r="G2265" i="43"/>
  <c r="A2275" i="43"/>
  <c r="J2284" i="43"/>
  <c r="D2294" i="43"/>
  <c r="M2303" i="43"/>
  <c r="L2311" i="43"/>
  <c r="I2316" i="43"/>
  <c r="L2319" i="43"/>
  <c r="G2322" i="43"/>
  <c r="M2324" i="43"/>
  <c r="O2326" i="43"/>
  <c r="M2328" i="43"/>
  <c r="N2330" i="43"/>
  <c r="J2332" i="43"/>
  <c r="M2334" i="43"/>
  <c r="I2336" i="43"/>
  <c r="G2338" i="43"/>
  <c r="H2340" i="43"/>
  <c r="D2342" i="43"/>
  <c r="G2344" i="43"/>
  <c r="C2346" i="43"/>
  <c r="K2347" i="43"/>
  <c r="H2348" i="43"/>
  <c r="B2350" i="43"/>
  <c r="N2350" i="43"/>
  <c r="K2351" i="43"/>
  <c r="H2352" i="43"/>
  <c r="B2354" i="43"/>
  <c r="N2354" i="43"/>
  <c r="K2355" i="43"/>
  <c r="H2356" i="43"/>
  <c r="B2358" i="43"/>
  <c r="N2358" i="43"/>
  <c r="K2359" i="43"/>
  <c r="H2360" i="43"/>
  <c r="B2362" i="43"/>
  <c r="N2362" i="43"/>
  <c r="K2363" i="43"/>
  <c r="H2364" i="43"/>
  <c r="B2366" i="43"/>
  <c r="N2366" i="43"/>
  <c r="K2367" i="43"/>
  <c r="H2368" i="43"/>
  <c r="B2370" i="43"/>
  <c r="N2370" i="43"/>
  <c r="K2371" i="43"/>
  <c r="H2372" i="43"/>
  <c r="B2374" i="43"/>
  <c r="N2374" i="43"/>
  <c r="K2375" i="43"/>
  <c r="H2376" i="43"/>
  <c r="B2378" i="43"/>
  <c r="N2378" i="43"/>
  <c r="K2379" i="43"/>
  <c r="H2380" i="43"/>
  <c r="B2382" i="43"/>
  <c r="N2382" i="43"/>
  <c r="K2383" i="43"/>
  <c r="H2384" i="43"/>
  <c r="B2386" i="43"/>
  <c r="N2386" i="43"/>
  <c r="K2387" i="43"/>
  <c r="H2388" i="43"/>
  <c r="B2390" i="43"/>
  <c r="N2390" i="43"/>
  <c r="K2391" i="43"/>
  <c r="H2392" i="43"/>
  <c r="B2394" i="43"/>
  <c r="N2394" i="43"/>
  <c r="K2395" i="43"/>
  <c r="H2396" i="43"/>
  <c r="B2398" i="43"/>
  <c r="N2398" i="43"/>
  <c r="K2399" i="43"/>
  <c r="H2400" i="43"/>
  <c r="B2402" i="43"/>
  <c r="N2402" i="43"/>
  <c r="K2403" i="43"/>
  <c r="H2404" i="43"/>
  <c r="B2406" i="43"/>
  <c r="N2406" i="43"/>
  <c r="K2407" i="43"/>
  <c r="H2408" i="43"/>
  <c r="B2410" i="43"/>
  <c r="N2410" i="43"/>
  <c r="K2411" i="43"/>
  <c r="H2412" i="43"/>
  <c r="B2414" i="43"/>
  <c r="N2414" i="43"/>
  <c r="K2415" i="43"/>
  <c r="H2416" i="43"/>
  <c r="B2418" i="43"/>
  <c r="N2418" i="43"/>
  <c r="K2419" i="43"/>
  <c r="H2420" i="43"/>
  <c r="B2422" i="43"/>
  <c r="N2422" i="43"/>
  <c r="K2423" i="43"/>
  <c r="H2424" i="43"/>
  <c r="B2426" i="43"/>
  <c r="N2426" i="43"/>
  <c r="K2427" i="43"/>
  <c r="H2428" i="43"/>
  <c r="B2430" i="43"/>
  <c r="N2430" i="43"/>
  <c r="K2431" i="43"/>
  <c r="H2432" i="43"/>
  <c r="B2434" i="43"/>
  <c r="N2434" i="43"/>
  <c r="K2435" i="43"/>
  <c r="H2436" i="43"/>
  <c r="B2438" i="43"/>
  <c r="N2438" i="43"/>
  <c r="K2439" i="43"/>
  <c r="H2440" i="43"/>
  <c r="B2442" i="43"/>
  <c r="N2442" i="43"/>
  <c r="K2443" i="43"/>
  <c r="H2444" i="43"/>
  <c r="B2446" i="43"/>
  <c r="N2446" i="43"/>
  <c r="K2447" i="43"/>
  <c r="H2448" i="43"/>
  <c r="B2450" i="43"/>
  <c r="N2450" i="43"/>
  <c r="K2451" i="43"/>
  <c r="H2452" i="43"/>
  <c r="B2454" i="43"/>
  <c r="N2454" i="43"/>
  <c r="K2455" i="43"/>
  <c r="H2456" i="43"/>
  <c r="B2458" i="43"/>
  <c r="N2458" i="43"/>
  <c r="K2459" i="43"/>
  <c r="H2460" i="43"/>
  <c r="B2462" i="43"/>
  <c r="N2462" i="43"/>
  <c r="K2463" i="43"/>
  <c r="H2464" i="43"/>
  <c r="B2466" i="43"/>
  <c r="N2466" i="43"/>
  <c r="K2467" i="43"/>
  <c r="H2468" i="43"/>
  <c r="B2470" i="43"/>
  <c r="N2470" i="43"/>
  <c r="K2471" i="43"/>
  <c r="H2472" i="43"/>
  <c r="B2474" i="43"/>
  <c r="N2474" i="43"/>
  <c r="K2475" i="43"/>
  <c r="H2476" i="43"/>
  <c r="B2478" i="43"/>
  <c r="N2478" i="43"/>
  <c r="K2479" i="43"/>
  <c r="H2480" i="43"/>
  <c r="B2482" i="43"/>
  <c r="N2482" i="43"/>
  <c r="K2483" i="43"/>
  <c r="H2484" i="43"/>
  <c r="B2486" i="43"/>
  <c r="N2486" i="43"/>
  <c r="K2487" i="43"/>
  <c r="H2488" i="43"/>
  <c r="B2490" i="43"/>
  <c r="N2490" i="43"/>
  <c r="K2491" i="43"/>
  <c r="H2492" i="43"/>
  <c r="B2494" i="43"/>
  <c r="N2494" i="43"/>
  <c r="K2495" i="43"/>
  <c r="H2496" i="43"/>
  <c r="B2498" i="43"/>
  <c r="N2498" i="43"/>
  <c r="K2499" i="43"/>
  <c r="H2500" i="43"/>
  <c r="B2502" i="43"/>
  <c r="N2502" i="43"/>
  <c r="K2503" i="43"/>
  <c r="H2504" i="43"/>
  <c r="B2506" i="43"/>
  <c r="N2506" i="43"/>
  <c r="K2507" i="43"/>
  <c r="H2508" i="43"/>
  <c r="B2510" i="43"/>
  <c r="N2510" i="43"/>
  <c r="K2511" i="43"/>
  <c r="H2512" i="43"/>
  <c r="B2514" i="43"/>
  <c r="N2514" i="43"/>
  <c r="K2515" i="43"/>
  <c r="H2516" i="43"/>
  <c r="B2518" i="43"/>
  <c r="N2518" i="43"/>
  <c r="K2519" i="43"/>
  <c r="H2520" i="43"/>
  <c r="B2522" i="43"/>
  <c r="N2522" i="43"/>
  <c r="K2523" i="43"/>
  <c r="H2524" i="43"/>
  <c r="B2526" i="43"/>
  <c r="N2526" i="43"/>
  <c r="K2527" i="43"/>
  <c r="H2528" i="43"/>
  <c r="B2530" i="43"/>
  <c r="N2530" i="43"/>
  <c r="K2531" i="43"/>
  <c r="H2532" i="43"/>
  <c r="B2534" i="43"/>
  <c r="N2534" i="43"/>
  <c r="K2535" i="43"/>
  <c r="H2536" i="43"/>
  <c r="B2538" i="43"/>
  <c r="N2538" i="43"/>
  <c r="K2539" i="43"/>
  <c r="H2540" i="43"/>
  <c r="B2542" i="43"/>
  <c r="N2542" i="43"/>
  <c r="K2543" i="43"/>
  <c r="H2544" i="43"/>
  <c r="B2546" i="43"/>
  <c r="N2546" i="43"/>
  <c r="K2547" i="43"/>
  <c r="H2548" i="43"/>
  <c r="B2550" i="43"/>
  <c r="N2550" i="43"/>
  <c r="K2551" i="43"/>
  <c r="H2552" i="43"/>
  <c r="B2554" i="43"/>
  <c r="N2554" i="43"/>
  <c r="K2555" i="43"/>
  <c r="H2556" i="43"/>
  <c r="B2558" i="43"/>
  <c r="N2558" i="43"/>
  <c r="K2559" i="43"/>
  <c r="H2560" i="43"/>
  <c r="B2562" i="43"/>
  <c r="N2562" i="43"/>
  <c r="K2563" i="43"/>
  <c r="H2564" i="43"/>
  <c r="B2566" i="43"/>
  <c r="N2566" i="43"/>
  <c r="K2567" i="43"/>
  <c r="H2568" i="43"/>
  <c r="B2570" i="43"/>
  <c r="N2570" i="43"/>
  <c r="K2571" i="43"/>
  <c r="H2572" i="43"/>
  <c r="B2574" i="43"/>
  <c r="N2574" i="43"/>
  <c r="K2575" i="43"/>
  <c r="H2576" i="43"/>
  <c r="B2578" i="43"/>
  <c r="N2578" i="43"/>
  <c r="K2579" i="43"/>
  <c r="H2580" i="43"/>
  <c r="B2582" i="43"/>
  <c r="N2582" i="43"/>
  <c r="K2583" i="43"/>
  <c r="H2584" i="43"/>
  <c r="B2586" i="43"/>
  <c r="N2586" i="43"/>
  <c r="K2587" i="43"/>
  <c r="H2065" i="43"/>
  <c r="K2096" i="43"/>
  <c r="J2112" i="43"/>
  <c r="D2122" i="43"/>
  <c r="M2131" i="43"/>
  <c r="G2141" i="43"/>
  <c r="A2151" i="43"/>
  <c r="J2160" i="43"/>
  <c r="D2170" i="43"/>
  <c r="M2179" i="43"/>
  <c r="G2189" i="43"/>
  <c r="A2199" i="43"/>
  <c r="J2208" i="43"/>
  <c r="D2218" i="43"/>
  <c r="M2227" i="43"/>
  <c r="G2237" i="43"/>
  <c r="A2247" i="43"/>
  <c r="J2256" i="43"/>
  <c r="D2266" i="43"/>
  <c r="M2275" i="43"/>
  <c r="G2285" i="43"/>
  <c r="A2295" i="43"/>
  <c r="J2304" i="43"/>
  <c r="M2311" i="43"/>
  <c r="J2316" i="43"/>
  <c r="M2319" i="43"/>
  <c r="M2322" i="43"/>
  <c r="D2325" i="43"/>
  <c r="A2327" i="43"/>
  <c r="D2329" i="43"/>
  <c r="O2330" i="43"/>
  <c r="M2332" i="43"/>
  <c r="N2334" i="43"/>
  <c r="J2336" i="43"/>
  <c r="M2338" i="43"/>
  <c r="I2340" i="43"/>
  <c r="G2342" i="43"/>
  <c r="H2344" i="43"/>
  <c r="D2346" i="43"/>
  <c r="L2347" i="43"/>
  <c r="I2348" i="43"/>
  <c r="C2350" i="43"/>
  <c r="O2350" i="43"/>
  <c r="L2351" i="43"/>
  <c r="I2352" i="43"/>
  <c r="C2354" i="43"/>
  <c r="O2354" i="43"/>
  <c r="L2355" i="43"/>
  <c r="I2356" i="43"/>
  <c r="C2358" i="43"/>
  <c r="O2358" i="43"/>
  <c r="L2359" i="43"/>
  <c r="I2360" i="43"/>
  <c r="C2362" i="43"/>
  <c r="O2362" i="43"/>
  <c r="L2363" i="43"/>
  <c r="I2364" i="43"/>
  <c r="C2366" i="43"/>
  <c r="O2366" i="43"/>
  <c r="L2367" i="43"/>
  <c r="I2368" i="43"/>
  <c r="C2370" i="43"/>
  <c r="O2370" i="43"/>
  <c r="L2371" i="43"/>
  <c r="I2372" i="43"/>
  <c r="C2374" i="43"/>
  <c r="O2374" i="43"/>
  <c r="L2375" i="43"/>
  <c r="I2376" i="43"/>
  <c r="C2378" i="43"/>
  <c r="O2378" i="43"/>
  <c r="L2379" i="43"/>
  <c r="I2380" i="43"/>
  <c r="C2382" i="43"/>
  <c r="O2382" i="43"/>
  <c r="L2383" i="43"/>
  <c r="I2384" i="43"/>
  <c r="C2386" i="43"/>
  <c r="O2386" i="43"/>
  <c r="L2387" i="43"/>
  <c r="I2388" i="43"/>
  <c r="C2390" i="43"/>
  <c r="O2390" i="43"/>
  <c r="L2391" i="43"/>
  <c r="I2392" i="43"/>
  <c r="C2394" i="43"/>
  <c r="O2394" i="43"/>
  <c r="L2395" i="43"/>
  <c r="I2396" i="43"/>
  <c r="C2398" i="43"/>
  <c r="O2398" i="43"/>
  <c r="L2399" i="43"/>
  <c r="I2400" i="43"/>
  <c r="C2402" i="43"/>
  <c r="O2402" i="43"/>
  <c r="L2403" i="43"/>
  <c r="I2404" i="43"/>
  <c r="C2406" i="43"/>
  <c r="O2406" i="43"/>
  <c r="L2407" i="43"/>
  <c r="I2408" i="43"/>
  <c r="C2410" i="43"/>
  <c r="O2410" i="43"/>
  <c r="L2411" i="43"/>
  <c r="I2412" i="43"/>
  <c r="C2414" i="43"/>
  <c r="O2414" i="43"/>
  <c r="L2415" i="43"/>
  <c r="I2416" i="43"/>
  <c r="C2418" i="43"/>
  <c r="O2418" i="43"/>
  <c r="L2419" i="43"/>
  <c r="I2420" i="43"/>
  <c r="C2422" i="43"/>
  <c r="O2422" i="43"/>
  <c r="L2423" i="43"/>
  <c r="I2424" i="43"/>
  <c r="C2426" i="43"/>
  <c r="O2426" i="43"/>
  <c r="L2427" i="43"/>
  <c r="I2428" i="43"/>
  <c r="C2430" i="43"/>
  <c r="O2430" i="43"/>
  <c r="L2431" i="43"/>
  <c r="I2432" i="43"/>
  <c r="C2434" i="43"/>
  <c r="O2434" i="43"/>
  <c r="L2435" i="43"/>
  <c r="I2436" i="43"/>
  <c r="C2438" i="43"/>
  <c r="O2438" i="43"/>
  <c r="L2439" i="43"/>
  <c r="I2440" i="43"/>
  <c r="C2442" i="43"/>
  <c r="O2442" i="43"/>
  <c r="L2443" i="43"/>
  <c r="I2444" i="43"/>
  <c r="C2446" i="43"/>
  <c r="O2446" i="43"/>
  <c r="L2447" i="43"/>
  <c r="I2448" i="43"/>
  <c r="C2450" i="43"/>
  <c r="O2450" i="43"/>
  <c r="L2451" i="43"/>
  <c r="I2452" i="43"/>
  <c r="C2454" i="43"/>
  <c r="O2454" i="43"/>
  <c r="L2455" i="43"/>
  <c r="I2456" i="43"/>
  <c r="C2458" i="43"/>
  <c r="O2458" i="43"/>
  <c r="L2459" i="43"/>
  <c r="I2460" i="43"/>
  <c r="C2462" i="43"/>
  <c r="O2462" i="43"/>
  <c r="L2463" i="43"/>
  <c r="I2464" i="43"/>
  <c r="C2466" i="43"/>
  <c r="O2466" i="43"/>
  <c r="L2467" i="43"/>
  <c r="I2468" i="43"/>
  <c r="C2470" i="43"/>
  <c r="O2470" i="43"/>
  <c r="L2471" i="43"/>
  <c r="I2472" i="43"/>
  <c r="C2474" i="43"/>
  <c r="O2474" i="43"/>
  <c r="L2475" i="43"/>
  <c r="I2476" i="43"/>
  <c r="C2478" i="43"/>
  <c r="O2478" i="43"/>
  <c r="L2479" i="43"/>
  <c r="I2480" i="43"/>
  <c r="C2482" i="43"/>
  <c r="O2482" i="43"/>
  <c r="L2483" i="43"/>
  <c r="I2484" i="43"/>
  <c r="C2486" i="43"/>
  <c r="O2486" i="43"/>
  <c r="L2487" i="43"/>
  <c r="I2488" i="43"/>
  <c r="C2490" i="43"/>
  <c r="O2490" i="43"/>
  <c r="L2491" i="43"/>
  <c r="I2492" i="43"/>
  <c r="C2494" i="43"/>
  <c r="O2494" i="43"/>
  <c r="L2495" i="43"/>
  <c r="I2496" i="43"/>
  <c r="C2498" i="43"/>
  <c r="O2498" i="43"/>
  <c r="L2499" i="43"/>
  <c r="I2500" i="43"/>
  <c r="C2502" i="43"/>
  <c r="O2502" i="43"/>
  <c r="L2503" i="43"/>
  <c r="I2504" i="43"/>
  <c r="C2506" i="43"/>
  <c r="O2506" i="43"/>
  <c r="L2507" i="43"/>
  <c r="I2508" i="43"/>
  <c r="C2510" i="43"/>
  <c r="O2510" i="43"/>
  <c r="L2511" i="43"/>
  <c r="I2512" i="43"/>
  <c r="C2514" i="43"/>
  <c r="O2514" i="43"/>
  <c r="L2515" i="43"/>
  <c r="I2516" i="43"/>
  <c r="C2518" i="43"/>
  <c r="O2518" i="43"/>
  <c r="L2519" i="43"/>
  <c r="I2520" i="43"/>
  <c r="C2522" i="43"/>
  <c r="O2522" i="43"/>
  <c r="L2523" i="43"/>
  <c r="I2524" i="43"/>
  <c r="C2526" i="43"/>
  <c r="O2526" i="43"/>
  <c r="L2527" i="43"/>
  <c r="I2528" i="43"/>
  <c r="C2530" i="43"/>
  <c r="O2530" i="43"/>
  <c r="L2531" i="43"/>
  <c r="I2532" i="43"/>
  <c r="C2534" i="43"/>
  <c r="O2534" i="43"/>
  <c r="L2535" i="43"/>
  <c r="I2536" i="43"/>
  <c r="C2538" i="43"/>
  <c r="O2538" i="43"/>
  <c r="L2539" i="43"/>
  <c r="I2540" i="43"/>
  <c r="C2542" i="43"/>
  <c r="O2542" i="43"/>
  <c r="L2543" i="43"/>
  <c r="I2544" i="43"/>
  <c r="C2546" i="43"/>
  <c r="O2546" i="43"/>
  <c r="L2547" i="43"/>
  <c r="I2548" i="43"/>
  <c r="C2550" i="43"/>
  <c r="O2550" i="43"/>
  <c r="L2551" i="43"/>
  <c r="I2552" i="43"/>
  <c r="C2554" i="43"/>
  <c r="O2554" i="43"/>
  <c r="L2555" i="43"/>
  <c r="I2556" i="43"/>
  <c r="C2558" i="43"/>
  <c r="O2558" i="43"/>
  <c r="L2559" i="43"/>
  <c r="I2560" i="43"/>
  <c r="C2562" i="43"/>
  <c r="O2562" i="43"/>
  <c r="L2563" i="43"/>
  <c r="I2564" i="43"/>
  <c r="C2566" i="43"/>
  <c r="O2566" i="43"/>
  <c r="L2567" i="43"/>
  <c r="I2568" i="43"/>
  <c r="C2570" i="43"/>
  <c r="O2570" i="43"/>
  <c r="L2571" i="43"/>
  <c r="I2572" i="43"/>
  <c r="C2574" i="43"/>
  <c r="O2574" i="43"/>
  <c r="L2575" i="43"/>
  <c r="I2576" i="43"/>
  <c r="C2578" i="43"/>
  <c r="O2578" i="43"/>
  <c r="L2579" i="43"/>
  <c r="I2580" i="43"/>
  <c r="C2582" i="43"/>
  <c r="O2582" i="43"/>
  <c r="L2583" i="43"/>
  <c r="I2584" i="43"/>
  <c r="C2586" i="43"/>
  <c r="O2586" i="43"/>
  <c r="L2587" i="43"/>
  <c r="H1777" i="43"/>
  <c r="N1959" i="43"/>
  <c r="N2098" i="43"/>
  <c r="G2113" i="43"/>
  <c r="A2123" i="43"/>
  <c r="J2132" i="43"/>
  <c r="D2142" i="43"/>
  <c r="M2151" i="43"/>
  <c r="G2161" i="43"/>
  <c r="A2171" i="43"/>
  <c r="J2180" i="43"/>
  <c r="D2190" i="43"/>
  <c r="M2199" i="43"/>
  <c r="G2209" i="43"/>
  <c r="A2219" i="43"/>
  <c r="J2228" i="43"/>
  <c r="D2238" i="43"/>
  <c r="M2247" i="43"/>
  <c r="G2257" i="43"/>
  <c r="A2267" i="43"/>
  <c r="J2276" i="43"/>
  <c r="D2286" i="43"/>
  <c r="M2295" i="43"/>
  <c r="G2305" i="43"/>
  <c r="I2312" i="43"/>
  <c r="D2317" i="43"/>
  <c r="G2320" i="43"/>
  <c r="O2322" i="43"/>
  <c r="D2327" i="43"/>
  <c r="A2331" i="43"/>
  <c r="D2333" i="43"/>
  <c r="O2334" i="43"/>
  <c r="M2336" i="43"/>
  <c r="N2338" i="43"/>
  <c r="J2340" i="43"/>
  <c r="M2342" i="43"/>
  <c r="I2344" i="43"/>
  <c r="G2346" i="43"/>
  <c r="M2347" i="43"/>
  <c r="J2348" i="43"/>
  <c r="G2349" i="43"/>
  <c r="D2350" i="43"/>
  <c r="A2351" i="43"/>
  <c r="M2351" i="43"/>
  <c r="J2352" i="43"/>
  <c r="G2353" i="43"/>
  <c r="D2354" i="43"/>
  <c r="A2355" i="43"/>
  <c r="M2355" i="43"/>
  <c r="J2356" i="43"/>
  <c r="G2357" i="43"/>
  <c r="D2358" i="43"/>
  <c r="A2359" i="43"/>
  <c r="M2359" i="43"/>
  <c r="J2360" i="43"/>
  <c r="G2361" i="43"/>
  <c r="D2362" i="43"/>
  <c r="A2363" i="43"/>
  <c r="M2363" i="43"/>
  <c r="J2364" i="43"/>
  <c r="G2365" i="43"/>
  <c r="D2366" i="43"/>
  <c r="A2367" i="43"/>
  <c r="M2367" i="43"/>
  <c r="J2368" i="43"/>
  <c r="G2369" i="43"/>
  <c r="D2370" i="43"/>
  <c r="A2371" i="43"/>
  <c r="M2371" i="43"/>
  <c r="J2372" i="43"/>
  <c r="G2373" i="43"/>
  <c r="D2374" i="43"/>
  <c r="A2375" i="43"/>
  <c r="M2375" i="43"/>
  <c r="J2376" i="43"/>
  <c r="G2377" i="43"/>
  <c r="D2378" i="43"/>
  <c r="A2379" i="43"/>
  <c r="M2379" i="43"/>
  <c r="J2380" i="43"/>
  <c r="G2381" i="43"/>
  <c r="D2382" i="43"/>
  <c r="A2383" i="43"/>
  <c r="M2383" i="43"/>
  <c r="J2384" i="43"/>
  <c r="G2385" i="43"/>
  <c r="D2386" i="43"/>
  <c r="A2387" i="43"/>
  <c r="M2387" i="43"/>
  <c r="J2388" i="43"/>
  <c r="G2389" i="43"/>
  <c r="D2390" i="43"/>
  <c r="A2391" i="43"/>
  <c r="M2391" i="43"/>
  <c r="J2392" i="43"/>
  <c r="G2393" i="43"/>
  <c r="D2394" i="43"/>
  <c r="A2395" i="43"/>
  <c r="M2395" i="43"/>
  <c r="J2396" i="43"/>
  <c r="G2397" i="43"/>
  <c r="D2398" i="43"/>
  <c r="A2399" i="43"/>
  <c r="M2399" i="43"/>
  <c r="J2400" i="43"/>
  <c r="G2401" i="43"/>
  <c r="D2402" i="43"/>
  <c r="A2403" i="43"/>
  <c r="M2403" i="43"/>
  <c r="J2404" i="43"/>
  <c r="G2405" i="43"/>
  <c r="D2406" i="43"/>
  <c r="A2407" i="43"/>
  <c r="M2407" i="43"/>
  <c r="J2408" i="43"/>
  <c r="G2409" i="43"/>
  <c r="D2410" i="43"/>
  <c r="A2411" i="43"/>
  <c r="M2411" i="43"/>
  <c r="J2412" i="43"/>
  <c r="G2413" i="43"/>
  <c r="D2414" i="43"/>
  <c r="A2415" i="43"/>
  <c r="M2415" i="43"/>
  <c r="J2416" i="43"/>
  <c r="G2417" i="43"/>
  <c r="D2418" i="43"/>
  <c r="A2419" i="43"/>
  <c r="M2419" i="43"/>
  <c r="J2420" i="43"/>
  <c r="G2421" i="43"/>
  <c r="D2422" i="43"/>
  <c r="A2423" i="43"/>
  <c r="M2423" i="43"/>
  <c r="J2424" i="43"/>
  <c r="G2425" i="43"/>
  <c r="D2426" i="43"/>
  <c r="A2427" i="43"/>
  <c r="M2427" i="43"/>
  <c r="J2428" i="43"/>
  <c r="G2429" i="43"/>
  <c r="D2430" i="43"/>
  <c r="A2431" i="43"/>
  <c r="M2431" i="43"/>
  <c r="J2432" i="43"/>
  <c r="G2433" i="43"/>
  <c r="D2434" i="43"/>
  <c r="A2435" i="43"/>
  <c r="M2435" i="43"/>
  <c r="J2436" i="43"/>
  <c r="G2437" i="43"/>
  <c r="D2438" i="43"/>
  <c r="A2439" i="43"/>
  <c r="M2439" i="43"/>
  <c r="J2440" i="43"/>
  <c r="G2441" i="43"/>
  <c r="D2442" i="43"/>
  <c r="A2443" i="43"/>
  <c r="M2443" i="43"/>
  <c r="J2444" i="43"/>
  <c r="G2445" i="43"/>
  <c r="D2446" i="43"/>
  <c r="A2447" i="43"/>
  <c r="M2447" i="43"/>
  <c r="J2448" i="43"/>
  <c r="G2449" i="43"/>
  <c r="D2450" i="43"/>
  <c r="A2451" i="43"/>
  <c r="M2451" i="43"/>
  <c r="J2452" i="43"/>
  <c r="G2453" i="43"/>
  <c r="D2454" i="43"/>
  <c r="A2455" i="43"/>
  <c r="M2455" i="43"/>
  <c r="J2456" i="43"/>
  <c r="G2457" i="43"/>
  <c r="D2458" i="43"/>
  <c r="A2459" i="43"/>
  <c r="M2459" i="43"/>
  <c r="J2460" i="43"/>
  <c r="G2461" i="43"/>
  <c r="D2462" i="43"/>
  <c r="A2463" i="43"/>
  <c r="M2463" i="43"/>
  <c r="J2464" i="43"/>
  <c r="G2465" i="43"/>
  <c r="D2466" i="43"/>
  <c r="A2467" i="43"/>
  <c r="M2467" i="43"/>
  <c r="J2468" i="43"/>
  <c r="G2469" i="43"/>
  <c r="D2470" i="43"/>
  <c r="A2471" i="43"/>
  <c r="M2471" i="43"/>
  <c r="J2472" i="43"/>
  <c r="G2473" i="43"/>
  <c r="D2474" i="43"/>
  <c r="A2475" i="43"/>
  <c r="M2475" i="43"/>
  <c r="J2476" i="43"/>
  <c r="G2477" i="43"/>
  <c r="D2478" i="43"/>
  <c r="A2479" i="43"/>
  <c r="M2479" i="43"/>
  <c r="J2480" i="43"/>
  <c r="G2481" i="43"/>
  <c r="D2482" i="43"/>
  <c r="A2483" i="43"/>
  <c r="M2483" i="43"/>
  <c r="J2484" i="43"/>
  <c r="G2485" i="43"/>
  <c r="D2486" i="43"/>
  <c r="A2487" i="43"/>
  <c r="M2487" i="43"/>
  <c r="J2488" i="43"/>
  <c r="G2489" i="43"/>
  <c r="D2490" i="43"/>
  <c r="A2491" i="43"/>
  <c r="M2491" i="43"/>
  <c r="J2492" i="43"/>
  <c r="G2493" i="43"/>
  <c r="D2494" i="43"/>
  <c r="A2495" i="43"/>
  <c r="M2495" i="43"/>
  <c r="J2496" i="43"/>
  <c r="G2497" i="43"/>
  <c r="D2498" i="43"/>
  <c r="A2499" i="43"/>
  <c r="M2499" i="43"/>
  <c r="J2500" i="43"/>
  <c r="G2501" i="43"/>
  <c r="D2502" i="43"/>
  <c r="A2503" i="43"/>
  <c r="M2503" i="43"/>
  <c r="J2504" i="43"/>
  <c r="G2505" i="43"/>
  <c r="D2506" i="43"/>
  <c r="A2507" i="43"/>
  <c r="M2507" i="43"/>
  <c r="J2508" i="43"/>
  <c r="G2509" i="43"/>
  <c r="D2510" i="43"/>
  <c r="A2511" i="43"/>
  <c r="M2511" i="43"/>
  <c r="J2512" i="43"/>
  <c r="G2513" i="43"/>
  <c r="D2514" i="43"/>
  <c r="A2515" i="43"/>
  <c r="M2515" i="43"/>
  <c r="J2516" i="43"/>
  <c r="G2517" i="43"/>
  <c r="D2518" i="43"/>
  <c r="A2519" i="43"/>
  <c r="M2519" i="43"/>
  <c r="J2520" i="43"/>
  <c r="G2521" i="43"/>
  <c r="D2522" i="43"/>
  <c r="A2523" i="43"/>
  <c r="M2523" i="43"/>
  <c r="J2524" i="43"/>
  <c r="G2525" i="43"/>
  <c r="D2526" i="43"/>
  <c r="A2527" i="43"/>
  <c r="M2527" i="43"/>
  <c r="J2528" i="43"/>
  <c r="G2529" i="43"/>
  <c r="D2530" i="43"/>
  <c r="A2531" i="43"/>
  <c r="M2531" i="43"/>
  <c r="J2532" i="43"/>
  <c r="G2533" i="43"/>
  <c r="D2534" i="43"/>
  <c r="A2535" i="43"/>
  <c r="M2535" i="43"/>
  <c r="J2536" i="43"/>
  <c r="G2537" i="43"/>
  <c r="D2538" i="43"/>
  <c r="A2539" i="43"/>
  <c r="M2539" i="43"/>
  <c r="J2540" i="43"/>
  <c r="G2541" i="43"/>
  <c r="D2542" i="43"/>
  <c r="A2543" i="43"/>
  <c r="M2543" i="43"/>
  <c r="J2544" i="43"/>
  <c r="G2545" i="43"/>
  <c r="D2546" i="43"/>
  <c r="A2547" i="43"/>
  <c r="M2547" i="43"/>
  <c r="J2548" i="43"/>
  <c r="G2549" i="43"/>
  <c r="D2550" i="43"/>
  <c r="A2551" i="43"/>
  <c r="M2551" i="43"/>
  <c r="J2552" i="43"/>
  <c r="G2553" i="43"/>
  <c r="D2554" i="43"/>
  <c r="A2555" i="43"/>
  <c r="M2555" i="43"/>
  <c r="J2556" i="43"/>
  <c r="G2557" i="43"/>
  <c r="D2558" i="43"/>
  <c r="H1846" i="43"/>
  <c r="H1969" i="43"/>
  <c r="B2075" i="43"/>
  <c r="J2100" i="43"/>
  <c r="D2114" i="43"/>
  <c r="M2123" i="43"/>
  <c r="G2133" i="43"/>
  <c r="A2143" i="43"/>
  <c r="J2152" i="43"/>
  <c r="D2162" i="43"/>
  <c r="M2171" i="43"/>
  <c r="G2181" i="43"/>
  <c r="A2191" i="43"/>
  <c r="J2200" i="43"/>
  <c r="D2210" i="43"/>
  <c r="M2219" i="43"/>
  <c r="G2229" i="43"/>
  <c r="A2239" i="43"/>
  <c r="J2248" i="43"/>
  <c r="D2258" i="43"/>
  <c r="M2267" i="43"/>
  <c r="G2277" i="43"/>
  <c r="A2287" i="43"/>
  <c r="J2296" i="43"/>
  <c r="D2306" i="43"/>
  <c r="J2312" i="43"/>
  <c r="I2320" i="43"/>
  <c r="A2323" i="43"/>
  <c r="G2325" i="43"/>
  <c r="J2327" i="43"/>
  <c r="D2331" i="43"/>
  <c r="A2335" i="43"/>
  <c r="D2337" i="43"/>
  <c r="O2338" i="43"/>
  <c r="M2340" i="43"/>
  <c r="N2342" i="43"/>
  <c r="J2344" i="43"/>
  <c r="M2346" i="43"/>
  <c r="N2347" i="43"/>
  <c r="K2348" i="43"/>
  <c r="H2349" i="43"/>
  <c r="B2351" i="43"/>
  <c r="N2351" i="43"/>
  <c r="K2352" i="43"/>
  <c r="H2353" i="43"/>
  <c r="B2355" i="43"/>
  <c r="N2355" i="43"/>
  <c r="K2356" i="43"/>
  <c r="H2357" i="43"/>
  <c r="B2359" i="43"/>
  <c r="N2359" i="43"/>
  <c r="K2360" i="43"/>
  <c r="H2361" i="43"/>
  <c r="B2363" i="43"/>
  <c r="N2363" i="43"/>
  <c r="K2364" i="43"/>
  <c r="H2365" i="43"/>
  <c r="B2367" i="43"/>
  <c r="N2367" i="43"/>
  <c r="K2368" i="43"/>
  <c r="H2369" i="43"/>
  <c r="B2371" i="43"/>
  <c r="N2371" i="43"/>
  <c r="K2372" i="43"/>
  <c r="H2373" i="43"/>
  <c r="B2375" i="43"/>
  <c r="N2375" i="43"/>
  <c r="K2376" i="43"/>
  <c r="H2377" i="43"/>
  <c r="B2379" i="43"/>
  <c r="N2379" i="43"/>
  <c r="K2380" i="43"/>
  <c r="H2381" i="43"/>
  <c r="B2383" i="43"/>
  <c r="N2383" i="43"/>
  <c r="K2384" i="43"/>
  <c r="H2385" i="43"/>
  <c r="B2387" i="43"/>
  <c r="N2387" i="43"/>
  <c r="K2388" i="43"/>
  <c r="H2389" i="43"/>
  <c r="B2391" i="43"/>
  <c r="N2391" i="43"/>
  <c r="K2392" i="43"/>
  <c r="H2393" i="43"/>
  <c r="B2395" i="43"/>
  <c r="N2395" i="43"/>
  <c r="K2396" i="43"/>
  <c r="H2397" i="43"/>
  <c r="B2399" i="43"/>
  <c r="N2399" i="43"/>
  <c r="K2400" i="43"/>
  <c r="H2401" i="43"/>
  <c r="B2403" i="43"/>
  <c r="N2403" i="43"/>
  <c r="K2404" i="43"/>
  <c r="H2405" i="43"/>
  <c r="B2407" i="43"/>
  <c r="N2407" i="43"/>
  <c r="K2408" i="43"/>
  <c r="H2409" i="43"/>
  <c r="B2411" i="43"/>
  <c r="N2411" i="43"/>
  <c r="K2412" i="43"/>
  <c r="H2413" i="43"/>
  <c r="B2415" i="43"/>
  <c r="N2415" i="43"/>
  <c r="K2416" i="43"/>
  <c r="H2417" i="43"/>
  <c r="B2419" i="43"/>
  <c r="N2419" i="43"/>
  <c r="K2420" i="43"/>
  <c r="H2421" i="43"/>
  <c r="B2423" i="43"/>
  <c r="N2423" i="43"/>
  <c r="K2424" i="43"/>
  <c r="H2425" i="43"/>
  <c r="B2427" i="43"/>
  <c r="N2427" i="43"/>
  <c r="K2428" i="43"/>
  <c r="H2429" i="43"/>
  <c r="B2431" i="43"/>
  <c r="N2431" i="43"/>
  <c r="K2432" i="43"/>
  <c r="H2433" i="43"/>
  <c r="B2435" i="43"/>
  <c r="N2435" i="43"/>
  <c r="K2436" i="43"/>
  <c r="H2437" i="43"/>
  <c r="B2439" i="43"/>
  <c r="N2439" i="43"/>
  <c r="K2440" i="43"/>
  <c r="H2441" i="43"/>
  <c r="B2443" i="43"/>
  <c r="N2443" i="43"/>
  <c r="K2444" i="43"/>
  <c r="H2445" i="43"/>
  <c r="B2447" i="43"/>
  <c r="N2447" i="43"/>
  <c r="K2448" i="43"/>
  <c r="H2449" i="43"/>
  <c r="B2451" i="43"/>
  <c r="N2451" i="43"/>
  <c r="K2452" i="43"/>
  <c r="H2453" i="43"/>
  <c r="B2455" i="43"/>
  <c r="N2455" i="43"/>
  <c r="K2456" i="43"/>
  <c r="H2457" i="43"/>
  <c r="B2459" i="43"/>
  <c r="N2459" i="43"/>
  <c r="K2460" i="43"/>
  <c r="H2461" i="43"/>
  <c r="B2463" i="43"/>
  <c r="N2463" i="43"/>
  <c r="K2464" i="43"/>
  <c r="H2465" i="43"/>
  <c r="B2467" i="43"/>
  <c r="N2467" i="43"/>
  <c r="K2468" i="43"/>
  <c r="H2469" i="43"/>
  <c r="B2471" i="43"/>
  <c r="N2471" i="43"/>
  <c r="K2472" i="43"/>
  <c r="H2473" i="43"/>
  <c r="B2475" i="43"/>
  <c r="N2475" i="43"/>
  <c r="K2476" i="43"/>
  <c r="H2477" i="43"/>
  <c r="B2479" i="43"/>
  <c r="N2479" i="43"/>
  <c r="K2480" i="43"/>
  <c r="H2481" i="43"/>
  <c r="B2483" i="43"/>
  <c r="N2483" i="43"/>
  <c r="K2484" i="43"/>
  <c r="H2485" i="43"/>
  <c r="B2487" i="43"/>
  <c r="N2487" i="43"/>
  <c r="K2488" i="43"/>
  <c r="H2489" i="43"/>
  <c r="B2491" i="43"/>
  <c r="N2491" i="43"/>
  <c r="K2492" i="43"/>
  <c r="H2493" i="43"/>
  <c r="B2495" i="43"/>
  <c r="N2495" i="43"/>
  <c r="K2496" i="43"/>
  <c r="H2497" i="43"/>
  <c r="B2499" i="43"/>
  <c r="N2499" i="43"/>
  <c r="K2500" i="43"/>
  <c r="H2501" i="43"/>
  <c r="B2503" i="43"/>
  <c r="N2503" i="43"/>
  <c r="K2504" i="43"/>
  <c r="H2505" i="43"/>
  <c r="B2507" i="43"/>
  <c r="N2507" i="43"/>
  <c r="K2508" i="43"/>
  <c r="H2509" i="43"/>
  <c r="B2511" i="43"/>
  <c r="N2511" i="43"/>
  <c r="K2512" i="43"/>
  <c r="H2513" i="43"/>
  <c r="B2515" i="43"/>
  <c r="N2515" i="43"/>
  <c r="K2516" i="43"/>
  <c r="H2517" i="43"/>
  <c r="B2519" i="43"/>
  <c r="N2519" i="43"/>
  <c r="K2520" i="43"/>
  <c r="H2521" i="43"/>
  <c r="B2523" i="43"/>
  <c r="N2523" i="43"/>
  <c r="K2524" i="43"/>
  <c r="H2525" i="43"/>
  <c r="B2527" i="43"/>
  <c r="N2527" i="43"/>
  <c r="K2528" i="43"/>
  <c r="H2529" i="43"/>
  <c r="B2531" i="43"/>
  <c r="N2531" i="43"/>
  <c r="K2532" i="43"/>
  <c r="H2533" i="43"/>
  <c r="B2535" i="43"/>
  <c r="N2535" i="43"/>
  <c r="K2536" i="43"/>
  <c r="H2537" i="43"/>
  <c r="B2539" i="43"/>
  <c r="N2539" i="43"/>
  <c r="K2540" i="43"/>
  <c r="H2541" i="43"/>
  <c r="B2543" i="43"/>
  <c r="N2543" i="43"/>
  <c r="K2544" i="43"/>
  <c r="H2545" i="43"/>
  <c r="B2547" i="43"/>
  <c r="N2547" i="43"/>
  <c r="K2548" i="43"/>
  <c r="H2549" i="43"/>
  <c r="B2551" i="43"/>
  <c r="N2551" i="43"/>
  <c r="K2552" i="43"/>
  <c r="H2553" i="43"/>
  <c r="B2555" i="43"/>
  <c r="N2555" i="43"/>
  <c r="K2556" i="43"/>
  <c r="H2557" i="43"/>
  <c r="B2559" i="43"/>
  <c r="N2559" i="43"/>
  <c r="K2560" i="43"/>
  <c r="H2561" i="43"/>
  <c r="B2563" i="43"/>
  <c r="N2563" i="43"/>
  <c r="K2564" i="43"/>
  <c r="H2565" i="43"/>
  <c r="B2567" i="43"/>
  <c r="N2567" i="43"/>
  <c r="K2568" i="43"/>
  <c r="H2569" i="43"/>
  <c r="B2571" i="43"/>
  <c r="N2571" i="43"/>
  <c r="K2572" i="43"/>
  <c r="H2573" i="43"/>
  <c r="B2575" i="43"/>
  <c r="N2575" i="43"/>
  <c r="K2576" i="43"/>
  <c r="H2577" i="43"/>
  <c r="B2579" i="43"/>
  <c r="N2579" i="43"/>
  <c r="K2580" i="43"/>
  <c r="H2581" i="43"/>
  <c r="B2583" i="43"/>
  <c r="N2583" i="43"/>
  <c r="K2584" i="43"/>
  <c r="H2585" i="43"/>
  <c r="B2587" i="43"/>
  <c r="N2587" i="43"/>
  <c r="K2588" i="43"/>
  <c r="N1863" i="43"/>
  <c r="B1979" i="43"/>
  <c r="A2079" i="43"/>
  <c r="D2102" i="43"/>
  <c r="A2115" i="43"/>
  <c r="J2124" i="43"/>
  <c r="D2134" i="43"/>
  <c r="M2143" i="43"/>
  <c r="G2153" i="43"/>
  <c r="A2163" i="43"/>
  <c r="J2172" i="43"/>
  <c r="D2182" i="43"/>
  <c r="M2191" i="43"/>
  <c r="G2201" i="43"/>
  <c r="A2211" i="43"/>
  <c r="J2220" i="43"/>
  <c r="D2230" i="43"/>
  <c r="M2239" i="43"/>
  <c r="G2249" i="43"/>
  <c r="A2259" i="43"/>
  <c r="J2268" i="43"/>
  <c r="D2278" i="43"/>
  <c r="M2287" i="43"/>
  <c r="G2297" i="43"/>
  <c r="A2307" i="43"/>
  <c r="G2317" i="43"/>
  <c r="J2320" i="43"/>
  <c r="D2323" i="43"/>
  <c r="J2325" i="43"/>
  <c r="K2327" i="43"/>
  <c r="G2329" i="43"/>
  <c r="J2331" i="43"/>
  <c r="D2335" i="43"/>
  <c r="A2339" i="43"/>
  <c r="D2341" i="43"/>
  <c r="O2342" i="43"/>
  <c r="M2344" i="43"/>
  <c r="N2346" i="43"/>
  <c r="O2347" i="43"/>
  <c r="L2348" i="43"/>
  <c r="I2349" i="43"/>
  <c r="C2351" i="43"/>
  <c r="O2351" i="43"/>
  <c r="L2352" i="43"/>
  <c r="I2353" i="43"/>
  <c r="C2355" i="43"/>
  <c r="O2355" i="43"/>
  <c r="L2356" i="43"/>
  <c r="I2357" i="43"/>
  <c r="C2359" i="43"/>
  <c r="O2359" i="43"/>
  <c r="L2360" i="43"/>
  <c r="I2361" i="43"/>
  <c r="C2363" i="43"/>
  <c r="O2363" i="43"/>
  <c r="L2364" i="43"/>
  <c r="I2365" i="43"/>
  <c r="C2367" i="43"/>
  <c r="O2367" i="43"/>
  <c r="L2368" i="43"/>
  <c r="I2369" i="43"/>
  <c r="C2371" i="43"/>
  <c r="O2371" i="43"/>
  <c r="L2372" i="43"/>
  <c r="I2373" i="43"/>
  <c r="C2375" i="43"/>
  <c r="O2375" i="43"/>
  <c r="L2376" i="43"/>
  <c r="I2377" i="43"/>
  <c r="C2379" i="43"/>
  <c r="O2379" i="43"/>
  <c r="L2380" i="43"/>
  <c r="I2381" i="43"/>
  <c r="C2383" i="43"/>
  <c r="O2383" i="43"/>
  <c r="L2384" i="43"/>
  <c r="I2385" i="43"/>
  <c r="C2387" i="43"/>
  <c r="O2387" i="43"/>
  <c r="L2388" i="43"/>
  <c r="I2389" i="43"/>
  <c r="C2391" i="43"/>
  <c r="O2391" i="43"/>
  <c r="L2392" i="43"/>
  <c r="I2393" i="43"/>
  <c r="C2395" i="43"/>
  <c r="O2395" i="43"/>
  <c r="L2396" i="43"/>
  <c r="I2397" i="43"/>
  <c r="C2399" i="43"/>
  <c r="O2399" i="43"/>
  <c r="L2400" i="43"/>
  <c r="I2401" i="43"/>
  <c r="C2403" i="43"/>
  <c r="O2403" i="43"/>
  <c r="L2404" i="43"/>
  <c r="I2405" i="43"/>
  <c r="C2407" i="43"/>
  <c r="O2407" i="43"/>
  <c r="L2408" i="43"/>
  <c r="I2409" i="43"/>
  <c r="C2411" i="43"/>
  <c r="O2411" i="43"/>
  <c r="L2412" i="43"/>
  <c r="I2413" i="43"/>
  <c r="C2415" i="43"/>
  <c r="O2415" i="43"/>
  <c r="L2416" i="43"/>
  <c r="I2417" i="43"/>
  <c r="C2419" i="43"/>
  <c r="O2419" i="43"/>
  <c r="L2420" i="43"/>
  <c r="I2421" i="43"/>
  <c r="C2423" i="43"/>
  <c r="O2423" i="43"/>
  <c r="L2424" i="43"/>
  <c r="I2425" i="43"/>
  <c r="C2427" i="43"/>
  <c r="O2427" i="43"/>
  <c r="L2428" i="43"/>
  <c r="I2429" i="43"/>
  <c r="C2431" i="43"/>
  <c r="O2431" i="43"/>
  <c r="L2432" i="43"/>
  <c r="I2433" i="43"/>
  <c r="C2435" i="43"/>
  <c r="O2435" i="43"/>
  <c r="L2436" i="43"/>
  <c r="I2437" i="43"/>
  <c r="C2439" i="43"/>
  <c r="O2439" i="43"/>
  <c r="L2440" i="43"/>
  <c r="I2441" i="43"/>
  <c r="C2443" i="43"/>
  <c r="O2443" i="43"/>
  <c r="L2444" i="43"/>
  <c r="I2445" i="43"/>
  <c r="C2447" i="43"/>
  <c r="O2447" i="43"/>
  <c r="L2448" i="43"/>
  <c r="I2449" i="43"/>
  <c r="C2451" i="43"/>
  <c r="O2451" i="43"/>
  <c r="L2452" i="43"/>
  <c r="I2453" i="43"/>
  <c r="C2455" i="43"/>
  <c r="O2455" i="43"/>
  <c r="L2456" i="43"/>
  <c r="I2457" i="43"/>
  <c r="C2459" i="43"/>
  <c r="O2459" i="43"/>
  <c r="L2460" i="43"/>
  <c r="I2461" i="43"/>
  <c r="C2463" i="43"/>
  <c r="O2463" i="43"/>
  <c r="L2464" i="43"/>
  <c r="I2465" i="43"/>
  <c r="C2467" i="43"/>
  <c r="O2467" i="43"/>
  <c r="L2468" i="43"/>
  <c r="I2469" i="43"/>
  <c r="C2471" i="43"/>
  <c r="O2471" i="43"/>
  <c r="L2472" i="43"/>
  <c r="I2473" i="43"/>
  <c r="C2475" i="43"/>
  <c r="O2475" i="43"/>
  <c r="L2476" i="43"/>
  <c r="I2477" i="43"/>
  <c r="C2479" i="43"/>
  <c r="O2479" i="43"/>
  <c r="L2480" i="43"/>
  <c r="I2481" i="43"/>
  <c r="C2483" i="43"/>
  <c r="O2483" i="43"/>
  <c r="L2484" i="43"/>
  <c r="I2485" i="43"/>
  <c r="C2487" i="43"/>
  <c r="O2487" i="43"/>
  <c r="L2488" i="43"/>
  <c r="I2489" i="43"/>
  <c r="C2491" i="43"/>
  <c r="O2491" i="43"/>
  <c r="L2492" i="43"/>
  <c r="I2493" i="43"/>
  <c r="C2495" i="43"/>
  <c r="O2495" i="43"/>
  <c r="L2496" i="43"/>
  <c r="I2497" i="43"/>
  <c r="C2499" i="43"/>
  <c r="O2499" i="43"/>
  <c r="L2500" i="43"/>
  <c r="I2501" i="43"/>
  <c r="C2503" i="43"/>
  <c r="O2503" i="43"/>
  <c r="L2504" i="43"/>
  <c r="I2505" i="43"/>
  <c r="C2507" i="43"/>
  <c r="O2507" i="43"/>
  <c r="L2508" i="43"/>
  <c r="I2509" i="43"/>
  <c r="C2511" i="43"/>
  <c r="O2511" i="43"/>
  <c r="L2512" i="43"/>
  <c r="I2513" i="43"/>
  <c r="C2515" i="43"/>
  <c r="O2515" i="43"/>
  <c r="L2516" i="43"/>
  <c r="I2517" i="43"/>
  <c r="C2519" i="43"/>
  <c r="O2519" i="43"/>
  <c r="L2520" i="43"/>
  <c r="I2521" i="43"/>
  <c r="C2523" i="43"/>
  <c r="O2523" i="43"/>
  <c r="L2524" i="43"/>
  <c r="I2525" i="43"/>
  <c r="C2527" i="43"/>
  <c r="O2527" i="43"/>
  <c r="L2528" i="43"/>
  <c r="I2529" i="43"/>
  <c r="C2531" i="43"/>
  <c r="O2531" i="43"/>
  <c r="L2532" i="43"/>
  <c r="I2533" i="43"/>
  <c r="C2535" i="43"/>
  <c r="O2535" i="43"/>
  <c r="L2536" i="43"/>
  <c r="I2537" i="43"/>
  <c r="C2539" i="43"/>
  <c r="O2539" i="43"/>
  <c r="L2540" i="43"/>
  <c r="I2541" i="43"/>
  <c r="C2543" i="43"/>
  <c r="O2543" i="43"/>
  <c r="L2544" i="43"/>
  <c r="I2545" i="43"/>
  <c r="C2547" i="43"/>
  <c r="O2547" i="43"/>
  <c r="L2548" i="43"/>
  <c r="I2549" i="43"/>
  <c r="C2551" i="43"/>
  <c r="O2551" i="43"/>
  <c r="L2552" i="43"/>
  <c r="I2553" i="43"/>
  <c r="C2555" i="43"/>
  <c r="O2555" i="43"/>
  <c r="L2556" i="43"/>
  <c r="I2557" i="43"/>
  <c r="C2559" i="43"/>
  <c r="O2559" i="43"/>
  <c r="L2560" i="43"/>
  <c r="I2561" i="43"/>
  <c r="C2563" i="43"/>
  <c r="O2563" i="43"/>
  <c r="L2564" i="43"/>
  <c r="I2565" i="43"/>
  <c r="C2567" i="43"/>
  <c r="O2567" i="43"/>
  <c r="L2568" i="43"/>
  <c r="I2569" i="43"/>
  <c r="C2571" i="43"/>
  <c r="O2571" i="43"/>
  <c r="L2572" i="43"/>
  <c r="I2573" i="43"/>
  <c r="C2575" i="43"/>
  <c r="O2575" i="43"/>
  <c r="L2576" i="43"/>
  <c r="I2577" i="43"/>
  <c r="C2579" i="43"/>
  <c r="O2579" i="43"/>
  <c r="L2580" i="43"/>
  <c r="I2581" i="43"/>
  <c r="C2583" i="43"/>
  <c r="O2583" i="43"/>
  <c r="L2584" i="43"/>
  <c r="I2585" i="43"/>
  <c r="C2587" i="43"/>
  <c r="O2587" i="43"/>
  <c r="L2588" i="43"/>
  <c r="I2589" i="43"/>
  <c r="H1873" i="43"/>
  <c r="K1988" i="43"/>
  <c r="G2081" i="43"/>
  <c r="M2103" i="43"/>
  <c r="M2115" i="43"/>
  <c r="G2125" i="43"/>
  <c r="A2135" i="43"/>
  <c r="J2144" i="43"/>
  <c r="D2154" i="43"/>
  <c r="M2163" i="43"/>
  <c r="G2173" i="43"/>
  <c r="A2183" i="43"/>
  <c r="J2192" i="43"/>
  <c r="D2202" i="43"/>
  <c r="M2211" i="43"/>
  <c r="G2221" i="43"/>
  <c r="A2231" i="43"/>
  <c r="J2240" i="43"/>
  <c r="D2250" i="43"/>
  <c r="M2259" i="43"/>
  <c r="G2269" i="43"/>
  <c r="A2279" i="43"/>
  <c r="J2288" i="43"/>
  <c r="D2298" i="43"/>
  <c r="M2307" i="43"/>
  <c r="G2313" i="43"/>
  <c r="A2318" i="43"/>
  <c r="D2321" i="43"/>
  <c r="J2323" i="43"/>
  <c r="A2326" i="43"/>
  <c r="L2327" i="43"/>
  <c r="J2329" i="43"/>
  <c r="K2331" i="43"/>
  <c r="G2333" i="43"/>
  <c r="J2335" i="43"/>
  <c r="D2339" i="43"/>
  <c r="A2343" i="43"/>
  <c r="D2345" i="43"/>
  <c r="O2346" i="43"/>
  <c r="A2348" i="43"/>
  <c r="M2348" i="43"/>
  <c r="J2349" i="43"/>
  <c r="G2350" i="43"/>
  <c r="D2351" i="43"/>
  <c r="A2352" i="43"/>
  <c r="M2352" i="43"/>
  <c r="J2353" i="43"/>
  <c r="G2354" i="43"/>
  <c r="D2355" i="43"/>
  <c r="A2356" i="43"/>
  <c r="M2356" i="43"/>
  <c r="J2357" i="43"/>
  <c r="G2358" i="43"/>
  <c r="D2359" i="43"/>
  <c r="A2360" i="43"/>
  <c r="M2360" i="43"/>
  <c r="J2361" i="43"/>
  <c r="G2362" i="43"/>
  <c r="D2363" i="43"/>
  <c r="A2364" i="43"/>
  <c r="M2364" i="43"/>
  <c r="J2365" i="43"/>
  <c r="G2366" i="43"/>
  <c r="D2367" i="43"/>
  <c r="A2368" i="43"/>
  <c r="M2368" i="43"/>
  <c r="J2369" i="43"/>
  <c r="G2370" i="43"/>
  <c r="D2371" i="43"/>
  <c r="A2372" i="43"/>
  <c r="M2372" i="43"/>
  <c r="J2373" i="43"/>
  <c r="G2374" i="43"/>
  <c r="D2375" i="43"/>
  <c r="A2376" i="43"/>
  <c r="M2376" i="43"/>
  <c r="J2377" i="43"/>
  <c r="G2378" i="43"/>
  <c r="D2379" i="43"/>
  <c r="A2380" i="43"/>
  <c r="M2380" i="43"/>
  <c r="J2381" i="43"/>
  <c r="G2382" i="43"/>
  <c r="D2383" i="43"/>
  <c r="A2384" i="43"/>
  <c r="M2384" i="43"/>
  <c r="J2385" i="43"/>
  <c r="G2386" i="43"/>
  <c r="D2387" i="43"/>
  <c r="A2388" i="43"/>
  <c r="M2388" i="43"/>
  <c r="J2389" i="43"/>
  <c r="G2390" i="43"/>
  <c r="D2391" i="43"/>
  <c r="A2392" i="43"/>
  <c r="M2392" i="43"/>
  <c r="J2393" i="43"/>
  <c r="G2394" i="43"/>
  <c r="D2395" i="43"/>
  <c r="A2396" i="43"/>
  <c r="M2396" i="43"/>
  <c r="J2397" i="43"/>
  <c r="G2398" i="43"/>
  <c r="D2399" i="43"/>
  <c r="A2400" i="43"/>
  <c r="M2400" i="43"/>
  <c r="J2401" i="43"/>
  <c r="G2402" i="43"/>
  <c r="D2403" i="43"/>
  <c r="A2404" i="43"/>
  <c r="M2404" i="43"/>
  <c r="J2405" i="43"/>
  <c r="G2406" i="43"/>
  <c r="D2407" i="43"/>
  <c r="A2408" i="43"/>
  <c r="M2408" i="43"/>
  <c r="J2409" i="43"/>
  <c r="G2410" i="43"/>
  <c r="D2411" i="43"/>
  <c r="A2412" i="43"/>
  <c r="M2412" i="43"/>
  <c r="J2413" i="43"/>
  <c r="G2414" i="43"/>
  <c r="D2415" i="43"/>
  <c r="A2416" i="43"/>
  <c r="M2416" i="43"/>
  <c r="J2417" i="43"/>
  <c r="G2418" i="43"/>
  <c r="D2419" i="43"/>
  <c r="A2420" i="43"/>
  <c r="M2420" i="43"/>
  <c r="J2421" i="43"/>
  <c r="G2422" i="43"/>
  <c r="D2423" i="43"/>
  <c r="A2424" i="43"/>
  <c r="M2424" i="43"/>
  <c r="J2425" i="43"/>
  <c r="G2426" i="43"/>
  <c r="D2427" i="43"/>
  <c r="A2428" i="43"/>
  <c r="M2428" i="43"/>
  <c r="J2429" i="43"/>
  <c r="G2430" i="43"/>
  <c r="D2431" i="43"/>
  <c r="A2432" i="43"/>
  <c r="M2432" i="43"/>
  <c r="J2433" i="43"/>
  <c r="G2434" i="43"/>
  <c r="D2435" i="43"/>
  <c r="A2436" i="43"/>
  <c r="M2436" i="43"/>
  <c r="J2437" i="43"/>
  <c r="G2438" i="43"/>
  <c r="D2439" i="43"/>
  <c r="A2440" i="43"/>
  <c r="M2440" i="43"/>
  <c r="J2441" i="43"/>
  <c r="G2442" i="43"/>
  <c r="D2443" i="43"/>
  <c r="A2444" i="43"/>
  <c r="M2444" i="43"/>
  <c r="J2445" i="43"/>
  <c r="G2446" i="43"/>
  <c r="D2447" i="43"/>
  <c r="A2448" i="43"/>
  <c r="M2448" i="43"/>
  <c r="J2449" i="43"/>
  <c r="G2450" i="43"/>
  <c r="D2451" i="43"/>
  <c r="A2452" i="43"/>
  <c r="M2452" i="43"/>
  <c r="J2453" i="43"/>
  <c r="G2454" i="43"/>
  <c r="D2455" i="43"/>
  <c r="A2456" i="43"/>
  <c r="M2456" i="43"/>
  <c r="J2457" i="43"/>
  <c r="G2458" i="43"/>
  <c r="D2459" i="43"/>
  <c r="A2460" i="43"/>
  <c r="M2460" i="43"/>
  <c r="J2461" i="43"/>
  <c r="G2462" i="43"/>
  <c r="D2463" i="43"/>
  <c r="A2464" i="43"/>
  <c r="M2464" i="43"/>
  <c r="J2465" i="43"/>
  <c r="G2466" i="43"/>
  <c r="D2467" i="43"/>
  <c r="A2468" i="43"/>
  <c r="M2468" i="43"/>
  <c r="J2469" i="43"/>
  <c r="G2470" i="43"/>
  <c r="D2471" i="43"/>
  <c r="A2472" i="43"/>
  <c r="M2472" i="43"/>
  <c r="J2473" i="43"/>
  <c r="G2474" i="43"/>
  <c r="D2475" i="43"/>
  <c r="A2476" i="43"/>
  <c r="M2476" i="43"/>
  <c r="J2477" i="43"/>
  <c r="G2478" i="43"/>
  <c r="D2479" i="43"/>
  <c r="A2480" i="43"/>
  <c r="M2480" i="43"/>
  <c r="J2481" i="43"/>
  <c r="G2482" i="43"/>
  <c r="D2483" i="43"/>
  <c r="A2484" i="43"/>
  <c r="M2484" i="43"/>
  <c r="J2485" i="43"/>
  <c r="G2486" i="43"/>
  <c r="D2487" i="43"/>
  <c r="A2488" i="43"/>
  <c r="M2488" i="43"/>
  <c r="J2489" i="43"/>
  <c r="G2490" i="43"/>
  <c r="D2491" i="43"/>
  <c r="A2492" i="43"/>
  <c r="M2492" i="43"/>
  <c r="J2493" i="43"/>
  <c r="G2494" i="43"/>
  <c r="D2495" i="43"/>
  <c r="A2496" i="43"/>
  <c r="M2496" i="43"/>
  <c r="J2497" i="43"/>
  <c r="G2498" i="43"/>
  <c r="D2499" i="43"/>
  <c r="A2500" i="43"/>
  <c r="M2500" i="43"/>
  <c r="J2501" i="43"/>
  <c r="G2502" i="43"/>
  <c r="D2503" i="43"/>
  <c r="A2504" i="43"/>
  <c r="M2504" i="43"/>
  <c r="J2505" i="43"/>
  <c r="G2506" i="43"/>
  <c r="D2507" i="43"/>
  <c r="A2508" i="43"/>
  <c r="M2508" i="43"/>
  <c r="J2509" i="43"/>
  <c r="G2510" i="43"/>
  <c r="D2511" i="43"/>
  <c r="A2512" i="43"/>
  <c r="M2512" i="43"/>
  <c r="J2513" i="43"/>
  <c r="G2514" i="43"/>
  <c r="D2515" i="43"/>
  <c r="A2516" i="43"/>
  <c r="M2516" i="43"/>
  <c r="J2517" i="43"/>
  <c r="G2518" i="43"/>
  <c r="D2519" i="43"/>
  <c r="A2520" i="43"/>
  <c r="M2520" i="43"/>
  <c r="J2521" i="43"/>
  <c r="G2522" i="43"/>
  <c r="D2523" i="43"/>
  <c r="A2524" i="43"/>
  <c r="M2524" i="43"/>
  <c r="J2525" i="43"/>
  <c r="G2526" i="43"/>
  <c r="D2527" i="43"/>
  <c r="A2528" i="43"/>
  <c r="M2528" i="43"/>
  <c r="J2529" i="43"/>
  <c r="G2530" i="43"/>
  <c r="D2531" i="43"/>
  <c r="A2532" i="43"/>
  <c r="M2532" i="43"/>
  <c r="J2533" i="43"/>
  <c r="G2534" i="43"/>
  <c r="D2535" i="43"/>
  <c r="A2536" i="43"/>
  <c r="M2536" i="43"/>
  <c r="J2537" i="43"/>
  <c r="G2538" i="43"/>
  <c r="D2539" i="43"/>
  <c r="A2540" i="43"/>
  <c r="M2540" i="43"/>
  <c r="J2541" i="43"/>
  <c r="G2542" i="43"/>
  <c r="D2543" i="43"/>
  <c r="A2544" i="43"/>
  <c r="M2544" i="43"/>
  <c r="J2545" i="43"/>
  <c r="G2546" i="43"/>
  <c r="D2547" i="43"/>
  <c r="A2548" i="43"/>
  <c r="M2548" i="43"/>
  <c r="J2549" i="43"/>
  <c r="G2550" i="43"/>
  <c r="D2551" i="43"/>
  <c r="A2552" i="43"/>
  <c r="M2552" i="43"/>
  <c r="J2553" i="43"/>
  <c r="G2554" i="43"/>
  <c r="D2555" i="43"/>
  <c r="A2556" i="43"/>
  <c r="M2556" i="43"/>
  <c r="J2557" i="43"/>
  <c r="G2558" i="43"/>
  <c r="D2559" i="43"/>
  <c r="A2560" i="43"/>
  <c r="M2560" i="43"/>
  <c r="J2561" i="43"/>
  <c r="G2562" i="43"/>
  <c r="D2563" i="43"/>
  <c r="A2564" i="43"/>
  <c r="M2564" i="43"/>
  <c r="J2565" i="43"/>
  <c r="G2566" i="43"/>
  <c r="D2567" i="43"/>
  <c r="A2568" i="43"/>
  <c r="M2568" i="43"/>
  <c r="J2569" i="43"/>
  <c r="G2570" i="43"/>
  <c r="D2571" i="43"/>
  <c r="A2572" i="43"/>
  <c r="M2572" i="43"/>
  <c r="J2573" i="43"/>
  <c r="G2574" i="43"/>
  <c r="D2575" i="43"/>
  <c r="A2576" i="43"/>
  <c r="M2576" i="43"/>
  <c r="J2577" i="43"/>
  <c r="G2578" i="43"/>
  <c r="D2579" i="43"/>
  <c r="A2580" i="43"/>
  <c r="M2580" i="43"/>
  <c r="J2581" i="43"/>
  <c r="G2582" i="43"/>
  <c r="D2583" i="43"/>
  <c r="A2584" i="43"/>
  <c r="M2584" i="43"/>
  <c r="J2585" i="43"/>
  <c r="G2586" i="43"/>
  <c r="D2587" i="43"/>
  <c r="A2588" i="43"/>
  <c r="B1883" i="43"/>
  <c r="J2116" i="43"/>
  <c r="D2126" i="43"/>
  <c r="M2135" i="43"/>
  <c r="G2145" i="43"/>
  <c r="A2155" i="43"/>
  <c r="J2164" i="43"/>
  <c r="D2174" i="43"/>
  <c r="M2183" i="43"/>
  <c r="G2193" i="43"/>
  <c r="A2203" i="43"/>
  <c r="J2212" i="43"/>
  <c r="D2222" i="43"/>
  <c r="M2231" i="43"/>
  <c r="G2241" i="43"/>
  <c r="A2251" i="43"/>
  <c r="J2260" i="43"/>
  <c r="D2270" i="43"/>
  <c r="M2279" i="43"/>
  <c r="G2289" i="43"/>
  <c r="A2299" i="43"/>
  <c r="J2308" i="43"/>
  <c r="C2314" i="43"/>
  <c r="C2318" i="43"/>
  <c r="L2323" i="43"/>
  <c r="B2326" i="43"/>
  <c r="M2327" i="43"/>
  <c r="A2330" i="43"/>
  <c r="L2331" i="43"/>
  <c r="J2333" i="43"/>
  <c r="K2335" i="43"/>
  <c r="G2337" i="43"/>
  <c r="J2339" i="43"/>
  <c r="D2343" i="43"/>
  <c r="A2347" i="43"/>
  <c r="B2348" i="43"/>
  <c r="N2348" i="43"/>
  <c r="K2349" i="43"/>
  <c r="H2350" i="43"/>
  <c r="B2352" i="43"/>
  <c r="N2352" i="43"/>
  <c r="K2353" i="43"/>
  <c r="H2354" i="43"/>
  <c r="B2356" i="43"/>
  <c r="N2356" i="43"/>
  <c r="K2357" i="43"/>
  <c r="H2358" i="43"/>
  <c r="B2360" i="43"/>
  <c r="N2360" i="43"/>
  <c r="K2361" i="43"/>
  <c r="H2362" i="43"/>
  <c r="B2364" i="43"/>
  <c r="N2364" i="43"/>
  <c r="K2365" i="43"/>
  <c r="H2366" i="43"/>
  <c r="B2368" i="43"/>
  <c r="N2368" i="43"/>
  <c r="K2369" i="43"/>
  <c r="H2370" i="43"/>
  <c r="B2372" i="43"/>
  <c r="N2372" i="43"/>
  <c r="K2373" i="43"/>
  <c r="H2374" i="43"/>
  <c r="B2376" i="43"/>
  <c r="N2376" i="43"/>
  <c r="K2377" i="43"/>
  <c r="H2378" i="43"/>
  <c r="B2380" i="43"/>
  <c r="N2380" i="43"/>
  <c r="K2381" i="43"/>
  <c r="H2382" i="43"/>
  <c r="B2384" i="43"/>
  <c r="N2384" i="43"/>
  <c r="K2385" i="43"/>
  <c r="H2386" i="43"/>
  <c r="B2388" i="43"/>
  <c r="N2388" i="43"/>
  <c r="K2389" i="43"/>
  <c r="H2390" i="43"/>
  <c r="B2392" i="43"/>
  <c r="N2392" i="43"/>
  <c r="K2393" i="43"/>
  <c r="H2394" i="43"/>
  <c r="B2396" i="43"/>
  <c r="N2396" i="43"/>
  <c r="K2397" i="43"/>
  <c r="H2398" i="43"/>
  <c r="B2400" i="43"/>
  <c r="N2400" i="43"/>
  <c r="K2401" i="43"/>
  <c r="H2402" i="43"/>
  <c r="B2404" i="43"/>
  <c r="N2404" i="43"/>
  <c r="K2405" i="43"/>
  <c r="H2406" i="43"/>
  <c r="B2408" i="43"/>
  <c r="N2408" i="43"/>
  <c r="K2409" i="43"/>
  <c r="H2410" i="43"/>
  <c r="B2412" i="43"/>
  <c r="N2412" i="43"/>
  <c r="K2413" i="43"/>
  <c r="H2414" i="43"/>
  <c r="B2416" i="43"/>
  <c r="N2416" i="43"/>
  <c r="K2417" i="43"/>
  <c r="H2418" i="43"/>
  <c r="B2420" i="43"/>
  <c r="N2420" i="43"/>
  <c r="K2421" i="43"/>
  <c r="H2422" i="43"/>
  <c r="B2424" i="43"/>
  <c r="N2424" i="43"/>
  <c r="K2425" i="43"/>
  <c r="H2426" i="43"/>
  <c r="B2428" i="43"/>
  <c r="N2428" i="43"/>
  <c r="K2429" i="43"/>
  <c r="H2430" i="43"/>
  <c r="B2432" i="43"/>
  <c r="N2432" i="43"/>
  <c r="K2433" i="43"/>
  <c r="H2434" i="43"/>
  <c r="B2436" i="43"/>
  <c r="N2436" i="43"/>
  <c r="K2437" i="43"/>
  <c r="H2438" i="43"/>
  <c r="B2440" i="43"/>
  <c r="N2440" i="43"/>
  <c r="K2441" i="43"/>
  <c r="H2442" i="43"/>
  <c r="B2444" i="43"/>
  <c r="N2444" i="43"/>
  <c r="K2445" i="43"/>
  <c r="H2446" i="43"/>
  <c r="B2448" i="43"/>
  <c r="N2448" i="43"/>
  <c r="K2449" i="43"/>
  <c r="H2450" i="43"/>
  <c r="B2452" i="43"/>
  <c r="N2452" i="43"/>
  <c r="K2453" i="43"/>
  <c r="H2454" i="43"/>
  <c r="B2456" i="43"/>
  <c r="N2456" i="43"/>
  <c r="K2457" i="43"/>
  <c r="H2458" i="43"/>
  <c r="B2460" i="43"/>
  <c r="N2460" i="43"/>
  <c r="K2461" i="43"/>
  <c r="H2462" i="43"/>
  <c r="B2464" i="43"/>
  <c r="N2464" i="43"/>
  <c r="K2465" i="43"/>
  <c r="H2466" i="43"/>
  <c r="B2468" i="43"/>
  <c r="N2468" i="43"/>
  <c r="K2469" i="43"/>
  <c r="H2470" i="43"/>
  <c r="B2472" i="43"/>
  <c r="N2472" i="43"/>
  <c r="K2473" i="43"/>
  <c r="H2474" i="43"/>
  <c r="B2476" i="43"/>
  <c r="N2476" i="43"/>
  <c r="K2477" i="43"/>
  <c r="H2478" i="43"/>
  <c r="B2480" i="43"/>
  <c r="N2480" i="43"/>
  <c r="K2481" i="43"/>
  <c r="H2482" i="43"/>
  <c r="B2484" i="43"/>
  <c r="N2484" i="43"/>
  <c r="K2485" i="43"/>
  <c r="H2486" i="43"/>
  <c r="B2488" i="43"/>
  <c r="N2488" i="43"/>
  <c r="K2489" i="43"/>
  <c r="H2490" i="43"/>
  <c r="B2492" i="43"/>
  <c r="N2492" i="43"/>
  <c r="K2493" i="43"/>
  <c r="H2494" i="43"/>
  <c r="B2496" i="43"/>
  <c r="N2496" i="43"/>
  <c r="K2497" i="43"/>
  <c r="H2498" i="43"/>
  <c r="B2500" i="43"/>
  <c r="N2500" i="43"/>
  <c r="K2501" i="43"/>
  <c r="H2502" i="43"/>
  <c r="B2504" i="43"/>
  <c r="N2504" i="43"/>
  <c r="K2505" i="43"/>
  <c r="H2506" i="43"/>
  <c r="B2508" i="43"/>
  <c r="N2508" i="43"/>
  <c r="K2509" i="43"/>
  <c r="H2510" i="43"/>
  <c r="B2512" i="43"/>
  <c r="N2512" i="43"/>
  <c r="K2513" i="43"/>
  <c r="H2514" i="43"/>
  <c r="B2516" i="43"/>
  <c r="N2516" i="43"/>
  <c r="K2517" i="43"/>
  <c r="H2518" i="43"/>
  <c r="B2520" i="43"/>
  <c r="N2520" i="43"/>
  <c r="K2521" i="43"/>
  <c r="H2522" i="43"/>
  <c r="B2524" i="43"/>
  <c r="N2524" i="43"/>
  <c r="K2525" i="43"/>
  <c r="H2526" i="43"/>
  <c r="B2528" i="43"/>
  <c r="N2528" i="43"/>
  <c r="K2529" i="43"/>
  <c r="H2530" i="43"/>
  <c r="B2532" i="43"/>
  <c r="N2532" i="43"/>
  <c r="K2533" i="43"/>
  <c r="H2534" i="43"/>
  <c r="B2536" i="43"/>
  <c r="N2536" i="43"/>
  <c r="K2537" i="43"/>
  <c r="H2538" i="43"/>
  <c r="B2540" i="43"/>
  <c r="N2540" i="43"/>
  <c r="K2541" i="43"/>
  <c r="H2542" i="43"/>
  <c r="B2544" i="43"/>
  <c r="N2544" i="43"/>
  <c r="K2545" i="43"/>
  <c r="H2546" i="43"/>
  <c r="B2548" i="43"/>
  <c r="N2548" i="43"/>
  <c r="K2549" i="43"/>
  <c r="H2550" i="43"/>
  <c r="B2552" i="43"/>
  <c r="N2552" i="43"/>
  <c r="K2553" i="43"/>
  <c r="H2554" i="43"/>
  <c r="B2556" i="43"/>
  <c r="N2556" i="43"/>
  <c r="K2557" i="43"/>
  <c r="H2558" i="43"/>
  <c r="B2560" i="43"/>
  <c r="N2560" i="43"/>
  <c r="K2561" i="43"/>
  <c r="H2562" i="43"/>
  <c r="B2564" i="43"/>
  <c r="N2564" i="43"/>
  <c r="K2565" i="43"/>
  <c r="H2566" i="43"/>
  <c r="B2568" i="43"/>
  <c r="N2568" i="43"/>
  <c r="K2569" i="43"/>
  <c r="H2570" i="43"/>
  <c r="B2572" i="43"/>
  <c r="N2572" i="43"/>
  <c r="K2573" i="43"/>
  <c r="H2574" i="43"/>
  <c r="B2576" i="43"/>
  <c r="N2576" i="43"/>
  <c r="K2577" i="43"/>
  <c r="H2578" i="43"/>
  <c r="B2580" i="43"/>
  <c r="N2580" i="43"/>
  <c r="K2581" i="43"/>
  <c r="H2582" i="43"/>
  <c r="K1892" i="43"/>
  <c r="N2007" i="43"/>
  <c r="L2106" i="43"/>
  <c r="G2117" i="43"/>
  <c r="A2127" i="43"/>
  <c r="J2136" i="43"/>
  <c r="D2146" i="43"/>
  <c r="M2155" i="43"/>
  <c r="G2165" i="43"/>
  <c r="A2175" i="43"/>
  <c r="J2184" i="43"/>
  <c r="D2194" i="43"/>
  <c r="M2203" i="43"/>
  <c r="G2213" i="43"/>
  <c r="A2223" i="43"/>
  <c r="J2232" i="43"/>
  <c r="D2242" i="43"/>
  <c r="M2251" i="43"/>
  <c r="G2261" i="43"/>
  <c r="A2271" i="43"/>
  <c r="J2280" i="43"/>
  <c r="D2290" i="43"/>
  <c r="M2299" i="43"/>
  <c r="G2309" i="43"/>
  <c r="D2314" i="43"/>
  <c r="D2318" i="43"/>
  <c r="G2321" i="43"/>
  <c r="M2323" i="43"/>
  <c r="C2326" i="43"/>
  <c r="A2328" i="43"/>
  <c r="B2330" i="43"/>
  <c r="M2331" i="43"/>
  <c r="A2334" i="43"/>
  <c r="L2335" i="43"/>
  <c r="J2337" i="43"/>
  <c r="K2339" i="43"/>
  <c r="G2341" i="43"/>
  <c r="J2343" i="43"/>
  <c r="D2347" i="43"/>
  <c r="C2348" i="43"/>
  <c r="O2348" i="43"/>
  <c r="L2349" i="43"/>
  <c r="I2350" i="43"/>
  <c r="C2352" i="43"/>
  <c r="O2352" i="43"/>
  <c r="L2353" i="43"/>
  <c r="I2354" i="43"/>
  <c r="C2356" i="43"/>
  <c r="O2356" i="43"/>
  <c r="L2357" i="43"/>
  <c r="I2358" i="43"/>
  <c r="C2360" i="43"/>
  <c r="O2360" i="43"/>
  <c r="L2361" i="43"/>
  <c r="I2362" i="43"/>
  <c r="C2364" i="43"/>
  <c r="O2364" i="43"/>
  <c r="L2365" i="43"/>
  <c r="I2366" i="43"/>
  <c r="C2368" i="43"/>
  <c r="O2368" i="43"/>
  <c r="L2369" i="43"/>
  <c r="I2370" i="43"/>
  <c r="C2372" i="43"/>
  <c r="O2372" i="43"/>
  <c r="L2373" i="43"/>
  <c r="I2374" i="43"/>
  <c r="C2376" i="43"/>
  <c r="O2376" i="43"/>
  <c r="L2377" i="43"/>
  <c r="I2378" i="43"/>
  <c r="C2380" i="43"/>
  <c r="O2380" i="43"/>
  <c r="L2381" i="43"/>
  <c r="I2382" i="43"/>
  <c r="C2384" i="43"/>
  <c r="O2384" i="43"/>
  <c r="L2385" i="43"/>
  <c r="I2386" i="43"/>
  <c r="C2388" i="43"/>
  <c r="O2388" i="43"/>
  <c r="L2389" i="43"/>
  <c r="I2390" i="43"/>
  <c r="C2392" i="43"/>
  <c r="O2392" i="43"/>
  <c r="L2393" i="43"/>
  <c r="I2394" i="43"/>
  <c r="C2396" i="43"/>
  <c r="O2396" i="43"/>
  <c r="L2397" i="43"/>
  <c r="I2398" i="43"/>
  <c r="C2400" i="43"/>
  <c r="O2400" i="43"/>
  <c r="L2401" i="43"/>
  <c r="I2402" i="43"/>
  <c r="C2404" i="43"/>
  <c r="O2404" i="43"/>
  <c r="L2405" i="43"/>
  <c r="I2406" i="43"/>
  <c r="C2408" i="43"/>
  <c r="O2408" i="43"/>
  <c r="L2409" i="43"/>
  <c r="I2410" i="43"/>
  <c r="C2412" i="43"/>
  <c r="O2412" i="43"/>
  <c r="L2413" i="43"/>
  <c r="I2414" i="43"/>
  <c r="C2416" i="43"/>
  <c r="O2416" i="43"/>
  <c r="L2417" i="43"/>
  <c r="I2418" i="43"/>
  <c r="C2420" i="43"/>
  <c r="O2420" i="43"/>
  <c r="L2421" i="43"/>
  <c r="I2422" i="43"/>
  <c r="C2424" i="43"/>
  <c r="O2424" i="43"/>
  <c r="L2425" i="43"/>
  <c r="I2426" i="43"/>
  <c r="C2428" i="43"/>
  <c r="O2428" i="43"/>
  <c r="L2429" i="43"/>
  <c r="I2430" i="43"/>
  <c r="C2432" i="43"/>
  <c r="O2432" i="43"/>
  <c r="L2433" i="43"/>
  <c r="I2434" i="43"/>
  <c r="C2436" i="43"/>
  <c r="O2436" i="43"/>
  <c r="L2437" i="43"/>
  <c r="I2438" i="43"/>
  <c r="C2440" i="43"/>
  <c r="O2440" i="43"/>
  <c r="L2441" i="43"/>
  <c r="I2442" i="43"/>
  <c r="C2444" i="43"/>
  <c r="O2444" i="43"/>
  <c r="L2445" i="43"/>
  <c r="I2446" i="43"/>
  <c r="C2448" i="43"/>
  <c r="O2448" i="43"/>
  <c r="L2449" i="43"/>
  <c r="I2450" i="43"/>
  <c r="C2452" i="43"/>
  <c r="O2452" i="43"/>
  <c r="L2453" i="43"/>
  <c r="I2454" i="43"/>
  <c r="C2456" i="43"/>
  <c r="O2456" i="43"/>
  <c r="L2457" i="43"/>
  <c r="I2458" i="43"/>
  <c r="C2460" i="43"/>
  <c r="O2460" i="43"/>
  <c r="L2461" i="43"/>
  <c r="I2462" i="43"/>
  <c r="C2464" i="43"/>
  <c r="O2464" i="43"/>
  <c r="L2465" i="43"/>
  <c r="I2466" i="43"/>
  <c r="C2468" i="43"/>
  <c r="O2468" i="43"/>
  <c r="L2469" i="43"/>
  <c r="I2470" i="43"/>
  <c r="C2472" i="43"/>
  <c r="O2472" i="43"/>
  <c r="L2473" i="43"/>
  <c r="I2474" i="43"/>
  <c r="C2476" i="43"/>
  <c r="O2476" i="43"/>
  <c r="L2477" i="43"/>
  <c r="I2478" i="43"/>
  <c r="C2480" i="43"/>
  <c r="O2480" i="43"/>
  <c r="L2481" i="43"/>
  <c r="I2482" i="43"/>
  <c r="C2484" i="43"/>
  <c r="O2484" i="43"/>
  <c r="L2485" i="43"/>
  <c r="I2486" i="43"/>
  <c r="C2488" i="43"/>
  <c r="O2488" i="43"/>
  <c r="L2489" i="43"/>
  <c r="I2490" i="43"/>
  <c r="C2492" i="43"/>
  <c r="O2492" i="43"/>
  <c r="L2493" i="43"/>
  <c r="I2494" i="43"/>
  <c r="C2496" i="43"/>
  <c r="O2496" i="43"/>
  <c r="L2497" i="43"/>
  <c r="I2498" i="43"/>
  <c r="C2500" i="43"/>
  <c r="O2500" i="43"/>
  <c r="L2501" i="43"/>
  <c r="I2502" i="43"/>
  <c r="C2504" i="43"/>
  <c r="O2504" i="43"/>
  <c r="L2505" i="43"/>
  <c r="I2506" i="43"/>
  <c r="C2508" i="43"/>
  <c r="O2508" i="43"/>
  <c r="L2509" i="43"/>
  <c r="I2510" i="43"/>
  <c r="C2512" i="43"/>
  <c r="O2512" i="43"/>
  <c r="L2513" i="43"/>
  <c r="I2514" i="43"/>
  <c r="C2516" i="43"/>
  <c r="O2516" i="43"/>
  <c r="L2517" i="43"/>
  <c r="I2518" i="43"/>
  <c r="C2520" i="43"/>
  <c r="O2520" i="43"/>
  <c r="L2521" i="43"/>
  <c r="I2522" i="43"/>
  <c r="C2524" i="43"/>
  <c r="O2524" i="43"/>
  <c r="L2525" i="43"/>
  <c r="I2526" i="43"/>
  <c r="C2528" i="43"/>
  <c r="O2528" i="43"/>
  <c r="L2529" i="43"/>
  <c r="I2530" i="43"/>
  <c r="C2532" i="43"/>
  <c r="O2532" i="43"/>
  <c r="L2533" i="43"/>
  <c r="I2534" i="43"/>
  <c r="C2536" i="43"/>
  <c r="O2536" i="43"/>
  <c r="L2537" i="43"/>
  <c r="I2538" i="43"/>
  <c r="C2540" i="43"/>
  <c r="O2540" i="43"/>
  <c r="L2541" i="43"/>
  <c r="I2542" i="43"/>
  <c r="C2544" i="43"/>
  <c r="O2544" i="43"/>
  <c r="L2545" i="43"/>
  <c r="I2546" i="43"/>
  <c r="C2548" i="43"/>
  <c r="O2548" i="43"/>
  <c r="L2549" i="43"/>
  <c r="I2550" i="43"/>
  <c r="C2552" i="43"/>
  <c r="O2552" i="43"/>
  <c r="L2553" i="43"/>
  <c r="I2554" i="43"/>
  <c r="C2556" i="43"/>
  <c r="O2556" i="43"/>
  <c r="L2557" i="43"/>
  <c r="I2558" i="43"/>
  <c r="C2560" i="43"/>
  <c r="O2560" i="43"/>
  <c r="L2561" i="43"/>
  <c r="I2562" i="43"/>
  <c r="C2564" i="43"/>
  <c r="O2564" i="43"/>
  <c r="L2565" i="43"/>
  <c r="I2566" i="43"/>
  <c r="C2568" i="43"/>
  <c r="O2568" i="43"/>
  <c r="L2569" i="43"/>
  <c r="I2570" i="43"/>
  <c r="C2572" i="43"/>
  <c r="O2572" i="43"/>
  <c r="L2573" i="43"/>
  <c r="I2574" i="43"/>
  <c r="C2576" i="43"/>
  <c r="O2576" i="43"/>
  <c r="L2577" i="43"/>
  <c r="I2578" i="43"/>
  <c r="C2580" i="43"/>
  <c r="O2580" i="43"/>
  <c r="L2581" i="43"/>
  <c r="I2582" i="43"/>
  <c r="C2584" i="43"/>
  <c r="O2584" i="43"/>
  <c r="L2585" i="43"/>
  <c r="I2586" i="43"/>
  <c r="H2017" i="43"/>
  <c r="B2087" i="43"/>
  <c r="N2107" i="43"/>
  <c r="D2118" i="43"/>
  <c r="M2127" i="43"/>
  <c r="G2137" i="43"/>
  <c r="A2147" i="43"/>
  <c r="J2156" i="43"/>
  <c r="D2166" i="43"/>
  <c r="M2175" i="43"/>
  <c r="G2185" i="43"/>
  <c r="A2195" i="43"/>
  <c r="J2204" i="43"/>
  <c r="D2214" i="43"/>
  <c r="M2223" i="43"/>
  <c r="G2233" i="43"/>
  <c r="A2243" i="43"/>
  <c r="J2252" i="43"/>
  <c r="D2262" i="43"/>
  <c r="M2271" i="43"/>
  <c r="G2281" i="43"/>
  <c r="A2291" i="43"/>
  <c r="J2300" i="43"/>
  <c r="C2310" i="43"/>
  <c r="O2314" i="43"/>
  <c r="M2318" i="43"/>
  <c r="J2321" i="43"/>
  <c r="A2324" i="43"/>
  <c r="D2326" i="43"/>
  <c r="G2328" i="43"/>
  <c r="C2330" i="43"/>
  <c r="A2332" i="43"/>
  <c r="B2334" i="43"/>
  <c r="M2335" i="43"/>
  <c r="A2338" i="43"/>
  <c r="L2339" i="43"/>
  <c r="J2341" i="43"/>
  <c r="K2343" i="43"/>
  <c r="G2345" i="43"/>
  <c r="G2347" i="43"/>
  <c r="D2348" i="43"/>
  <c r="A2349" i="43"/>
  <c r="M2349" i="43"/>
  <c r="J2350" i="43"/>
  <c r="G2351" i="43"/>
  <c r="D2352" i="43"/>
  <c r="A2353" i="43"/>
  <c r="M2353" i="43"/>
  <c r="J2354" i="43"/>
  <c r="G2355" i="43"/>
  <c r="D2356" i="43"/>
  <c r="A2357" i="43"/>
  <c r="M2357" i="43"/>
  <c r="J2358" i="43"/>
  <c r="G2359" i="43"/>
  <c r="D2360" i="43"/>
  <c r="A2361" i="43"/>
  <c r="M2361" i="43"/>
  <c r="J2362" i="43"/>
  <c r="G2363" i="43"/>
  <c r="D2364" i="43"/>
  <c r="A2365" i="43"/>
  <c r="M2365" i="43"/>
  <c r="J2366" i="43"/>
  <c r="G2367" i="43"/>
  <c r="D2368" i="43"/>
  <c r="A2369" i="43"/>
  <c r="M2369" i="43"/>
  <c r="J2370" i="43"/>
  <c r="G2371" i="43"/>
  <c r="D2372" i="43"/>
  <c r="A2373" i="43"/>
  <c r="M2373" i="43"/>
  <c r="J2374" i="43"/>
  <c r="G2375" i="43"/>
  <c r="D2376" i="43"/>
  <c r="A2377" i="43"/>
  <c r="M2377" i="43"/>
  <c r="J2378" i="43"/>
  <c r="G2379" i="43"/>
  <c r="D2380" i="43"/>
  <c r="A2381" i="43"/>
  <c r="M2381" i="43"/>
  <c r="J2382" i="43"/>
  <c r="G2383" i="43"/>
  <c r="D2384" i="43"/>
  <c r="A2385" i="43"/>
  <c r="M2385" i="43"/>
  <c r="J2386" i="43"/>
  <c r="G2387" i="43"/>
  <c r="D2388" i="43"/>
  <c r="A2389" i="43"/>
  <c r="M2389" i="43"/>
  <c r="J2390" i="43"/>
  <c r="G2391" i="43"/>
  <c r="D2392" i="43"/>
  <c r="A2393" i="43"/>
  <c r="M2393" i="43"/>
  <c r="J2394" i="43"/>
  <c r="G2395" i="43"/>
  <c r="D2396" i="43"/>
  <c r="A2397" i="43"/>
  <c r="M2397" i="43"/>
  <c r="J2398" i="43"/>
  <c r="G2399" i="43"/>
  <c r="D2400" i="43"/>
  <c r="A2401" i="43"/>
  <c r="M2401" i="43"/>
  <c r="J2402" i="43"/>
  <c r="G2403" i="43"/>
  <c r="D2404" i="43"/>
  <c r="A2405" i="43"/>
  <c r="M2405" i="43"/>
  <c r="J2406" i="43"/>
  <c r="G2407" i="43"/>
  <c r="D2408" i="43"/>
  <c r="A2409" i="43"/>
  <c r="M2409" i="43"/>
  <c r="J2410" i="43"/>
  <c r="G2411" i="43"/>
  <c r="D2412" i="43"/>
  <c r="A2413" i="43"/>
  <c r="M2413" i="43"/>
  <c r="J2414" i="43"/>
  <c r="G2415" i="43"/>
  <c r="D2416" i="43"/>
  <c r="A2417" i="43"/>
  <c r="M2417" i="43"/>
  <c r="J2418" i="43"/>
  <c r="G2419" i="43"/>
  <c r="D2420" i="43"/>
  <c r="A2421" i="43"/>
  <c r="M2421" i="43"/>
  <c r="J2422" i="43"/>
  <c r="G2423" i="43"/>
  <c r="D2424" i="43"/>
  <c r="A2425" i="43"/>
  <c r="M2425" i="43"/>
  <c r="J2426" i="43"/>
  <c r="G2427" i="43"/>
  <c r="D2428" i="43"/>
  <c r="A2429" i="43"/>
  <c r="M2429" i="43"/>
  <c r="J2430" i="43"/>
  <c r="G2431" i="43"/>
  <c r="D2432" i="43"/>
  <c r="A2433" i="43"/>
  <c r="M2433" i="43"/>
  <c r="J2434" i="43"/>
  <c r="G2435" i="43"/>
  <c r="D2436" i="43"/>
  <c r="A2437" i="43"/>
  <c r="M2437" i="43"/>
  <c r="J2438" i="43"/>
  <c r="G2439" i="43"/>
  <c r="D2440" i="43"/>
  <c r="A2441" i="43"/>
  <c r="M2441" i="43"/>
  <c r="J2442" i="43"/>
  <c r="G2443" i="43"/>
  <c r="D2444" i="43"/>
  <c r="A2445" i="43"/>
  <c r="M2445" i="43"/>
  <c r="J2446" i="43"/>
  <c r="G2447" i="43"/>
  <c r="D2448" i="43"/>
  <c r="A2449" i="43"/>
  <c r="M2449" i="43"/>
  <c r="J2450" i="43"/>
  <c r="G2451" i="43"/>
  <c r="D2452" i="43"/>
  <c r="A2453" i="43"/>
  <c r="M2453" i="43"/>
  <c r="J2454" i="43"/>
  <c r="G2455" i="43"/>
  <c r="D2456" i="43"/>
  <c r="A2457" i="43"/>
  <c r="M2457" i="43"/>
  <c r="J2458" i="43"/>
  <c r="G2459" i="43"/>
  <c r="D2460" i="43"/>
  <c r="A2461" i="43"/>
  <c r="M2461" i="43"/>
  <c r="J2462" i="43"/>
  <c r="G2463" i="43"/>
  <c r="D2464" i="43"/>
  <c r="A2465" i="43"/>
  <c r="M2465" i="43"/>
  <c r="J2466" i="43"/>
  <c r="G2467" i="43"/>
  <c r="D2468" i="43"/>
  <c r="A2469" i="43"/>
  <c r="M2469" i="43"/>
  <c r="J2470" i="43"/>
  <c r="G2471" i="43"/>
  <c r="D2472" i="43"/>
  <c r="A2473" i="43"/>
  <c r="M2473" i="43"/>
  <c r="J2474" i="43"/>
  <c r="G2475" i="43"/>
  <c r="D2476" i="43"/>
  <c r="A2477" i="43"/>
  <c r="M2477" i="43"/>
  <c r="J2478" i="43"/>
  <c r="G2479" i="43"/>
  <c r="D2480" i="43"/>
  <c r="A2481" i="43"/>
  <c r="M2481" i="43"/>
  <c r="J2482" i="43"/>
  <c r="G2483" i="43"/>
  <c r="D2484" i="43"/>
  <c r="A2485" i="43"/>
  <c r="M2485" i="43"/>
  <c r="J2486" i="43"/>
  <c r="G2487" i="43"/>
  <c r="D2488" i="43"/>
  <c r="A2489" i="43"/>
  <c r="M2489" i="43"/>
  <c r="J2490" i="43"/>
  <c r="G2491" i="43"/>
  <c r="D2492" i="43"/>
  <c r="A2493" i="43"/>
  <c r="M2493" i="43"/>
  <c r="J2494" i="43"/>
  <c r="G2495" i="43"/>
  <c r="D2496" i="43"/>
  <c r="A2497" i="43"/>
  <c r="M2497" i="43"/>
  <c r="J2498" i="43"/>
  <c r="G2499" i="43"/>
  <c r="D2500" i="43"/>
  <c r="A2501" i="43"/>
  <c r="M2501" i="43"/>
  <c r="J2502" i="43"/>
  <c r="G2503" i="43"/>
  <c r="D2504" i="43"/>
  <c r="A2505" i="43"/>
  <c r="M2505" i="43"/>
  <c r="J2506" i="43"/>
  <c r="G2507" i="43"/>
  <c r="D2508" i="43"/>
  <c r="A2509" i="43"/>
  <c r="M2509" i="43"/>
  <c r="J2510" i="43"/>
  <c r="G2511" i="43"/>
  <c r="D2512" i="43"/>
  <c r="A2513" i="43"/>
  <c r="M2513" i="43"/>
  <c r="J2514" i="43"/>
  <c r="G2515" i="43"/>
  <c r="D2516" i="43"/>
  <c r="A2517" i="43"/>
  <c r="M2517" i="43"/>
  <c r="J2518" i="43"/>
  <c r="G2519" i="43"/>
  <c r="D2520" i="43"/>
  <c r="A2521" i="43"/>
  <c r="M2521" i="43"/>
  <c r="J2522" i="43"/>
  <c r="G2523" i="43"/>
  <c r="D2524" i="43"/>
  <c r="A2525" i="43"/>
  <c r="M2525" i="43"/>
  <c r="J2526" i="43"/>
  <c r="G2527" i="43"/>
  <c r="D2528" i="43"/>
  <c r="A2529" i="43"/>
  <c r="M2529" i="43"/>
  <c r="J2530" i="43"/>
  <c r="G2531" i="43"/>
  <c r="D2532" i="43"/>
  <c r="A2533" i="43"/>
  <c r="M2533" i="43"/>
  <c r="J2534" i="43"/>
  <c r="G2535" i="43"/>
  <c r="D2536" i="43"/>
  <c r="A2537" i="43"/>
  <c r="M2537" i="43"/>
  <c r="J2538" i="43"/>
  <c r="G2539" i="43"/>
  <c r="D2540" i="43"/>
  <c r="A2541" i="43"/>
  <c r="M2541" i="43"/>
  <c r="J2542" i="43"/>
  <c r="G2543" i="43"/>
  <c r="D2544" i="43"/>
  <c r="A2545" i="43"/>
  <c r="M2545" i="43"/>
  <c r="J2546" i="43"/>
  <c r="G2547" i="43"/>
  <c r="D2548" i="43"/>
  <c r="A2549" i="43"/>
  <c r="M2549" i="43"/>
  <c r="J2550" i="43"/>
  <c r="G2551" i="43"/>
  <c r="D2552" i="43"/>
  <c r="A2553" i="43"/>
  <c r="M2553" i="43"/>
  <c r="N1911" i="43"/>
  <c r="B2027" i="43"/>
  <c r="A2119" i="43"/>
  <c r="J2128" i="43"/>
  <c r="D2138" i="43"/>
  <c r="M2147" i="43"/>
  <c r="G2157" i="43"/>
  <c r="A2167" i="43"/>
  <c r="J2176" i="43"/>
  <c r="D2186" i="43"/>
  <c r="M2195" i="43"/>
  <c r="G2205" i="43"/>
  <c r="A2215" i="43"/>
  <c r="J2224" i="43"/>
  <c r="D2234" i="43"/>
  <c r="M2243" i="43"/>
  <c r="G2253" i="43"/>
  <c r="A2263" i="43"/>
  <c r="J2272" i="43"/>
  <c r="D2282" i="43"/>
  <c r="M2291" i="43"/>
  <c r="G2301" i="43"/>
  <c r="D2310" i="43"/>
  <c r="A2315" i="43"/>
  <c r="O2318" i="43"/>
  <c r="A2322" i="43"/>
  <c r="G2324" i="43"/>
  <c r="G2326" i="43"/>
  <c r="H2328" i="43"/>
  <c r="D2330" i="43"/>
  <c r="G2332" i="43"/>
  <c r="C2334" i="43"/>
  <c r="A2336" i="43"/>
  <c r="B2338" i="43"/>
  <c r="M2339" i="43"/>
  <c r="A2342" i="43"/>
  <c r="L2343" i="43"/>
  <c r="J2345" i="43"/>
  <c r="H2347" i="43"/>
  <c r="B2349" i="43"/>
  <c r="N2349" i="43"/>
  <c r="K2350" i="43"/>
  <c r="H2351" i="43"/>
  <c r="B2353" i="43"/>
  <c r="N2353" i="43"/>
  <c r="K2354" i="43"/>
  <c r="H2355" i="43"/>
  <c r="B2357" i="43"/>
  <c r="N2357" i="43"/>
  <c r="K2358" i="43"/>
  <c r="H2359" i="43"/>
  <c r="B2361" i="43"/>
  <c r="N2361" i="43"/>
  <c r="K2362" i="43"/>
  <c r="H2363" i="43"/>
  <c r="B2365" i="43"/>
  <c r="N2365" i="43"/>
  <c r="K2366" i="43"/>
  <c r="H2367" i="43"/>
  <c r="B2369" i="43"/>
  <c r="N2369" i="43"/>
  <c r="K2370" i="43"/>
  <c r="H2371" i="43"/>
  <c r="B2373" i="43"/>
  <c r="N2373" i="43"/>
  <c r="K2374" i="43"/>
  <c r="H2375" i="43"/>
  <c r="B2377" i="43"/>
  <c r="N2377" i="43"/>
  <c r="K2378" i="43"/>
  <c r="H2379" i="43"/>
  <c r="B2381" i="43"/>
  <c r="N2381" i="43"/>
  <c r="K2382" i="43"/>
  <c r="H2383" i="43"/>
  <c r="B2385" i="43"/>
  <c r="N2385" i="43"/>
  <c r="K2386" i="43"/>
  <c r="H2387" i="43"/>
  <c r="B2389" i="43"/>
  <c r="N2389" i="43"/>
  <c r="K2390" i="43"/>
  <c r="H2391" i="43"/>
  <c r="B2393" i="43"/>
  <c r="N2393" i="43"/>
  <c r="K2394" i="43"/>
  <c r="H2395" i="43"/>
  <c r="B2397" i="43"/>
  <c r="N2397" i="43"/>
  <c r="K2398" i="43"/>
  <c r="H2399" i="43"/>
  <c r="B2401" i="43"/>
  <c r="N2401" i="43"/>
  <c r="K2402" i="43"/>
  <c r="H2403" i="43"/>
  <c r="B2405" i="43"/>
  <c r="N2405" i="43"/>
  <c r="K2406" i="43"/>
  <c r="H2407" i="43"/>
  <c r="B2409" i="43"/>
  <c r="N2409" i="43"/>
  <c r="K2410" i="43"/>
  <c r="H2411" i="43"/>
  <c r="B2413" i="43"/>
  <c r="N2413" i="43"/>
  <c r="K2414" i="43"/>
  <c r="H2415" i="43"/>
  <c r="B2417" i="43"/>
  <c r="N2417" i="43"/>
  <c r="K2418" i="43"/>
  <c r="H2419" i="43"/>
  <c r="B2421" i="43"/>
  <c r="N2421" i="43"/>
  <c r="K2422" i="43"/>
  <c r="H2423" i="43"/>
  <c r="B2425" i="43"/>
  <c r="N2425" i="43"/>
  <c r="K2426" i="43"/>
  <c r="H2427" i="43"/>
  <c r="B2429" i="43"/>
  <c r="N2429" i="43"/>
  <c r="K2430" i="43"/>
  <c r="H2431" i="43"/>
  <c r="B2433" i="43"/>
  <c r="N2433" i="43"/>
  <c r="K2434" i="43"/>
  <c r="H2435" i="43"/>
  <c r="B2437" i="43"/>
  <c r="N2437" i="43"/>
  <c r="K2438" i="43"/>
  <c r="H2439" i="43"/>
  <c r="B2441" i="43"/>
  <c r="N2441" i="43"/>
  <c r="K2442" i="43"/>
  <c r="H2443" i="43"/>
  <c r="B2445" i="43"/>
  <c r="N2445" i="43"/>
  <c r="K2446" i="43"/>
  <c r="H2447" i="43"/>
  <c r="B2449" i="43"/>
  <c r="N2449" i="43"/>
  <c r="K2450" i="43"/>
  <c r="H2451" i="43"/>
  <c r="B2453" i="43"/>
  <c r="N2453" i="43"/>
  <c r="K2454" i="43"/>
  <c r="H2455" i="43"/>
  <c r="B2457" i="43"/>
  <c r="N2457" i="43"/>
  <c r="K2458" i="43"/>
  <c r="H2459" i="43"/>
  <c r="B2461" i="43"/>
  <c r="N2461" i="43"/>
  <c r="K2462" i="43"/>
  <c r="H2463" i="43"/>
  <c r="B2465" i="43"/>
  <c r="N2465" i="43"/>
  <c r="K2466" i="43"/>
  <c r="H2467" i="43"/>
  <c r="B2469" i="43"/>
  <c r="N2469" i="43"/>
  <c r="K2470" i="43"/>
  <c r="H2471" i="43"/>
  <c r="B2473" i="43"/>
  <c r="N2473" i="43"/>
  <c r="K2474" i="43"/>
  <c r="H2475" i="43"/>
  <c r="B2477" i="43"/>
  <c r="N2477" i="43"/>
  <c r="K2478" i="43"/>
  <c r="H2479" i="43"/>
  <c r="B2481" i="43"/>
  <c r="N2481" i="43"/>
  <c r="K2482" i="43"/>
  <c r="H2483" i="43"/>
  <c r="B2485" i="43"/>
  <c r="N2485" i="43"/>
  <c r="K2486" i="43"/>
  <c r="H2487" i="43"/>
  <c r="B2489" i="43"/>
  <c r="N2489" i="43"/>
  <c r="K2490" i="43"/>
  <c r="H2491" i="43"/>
  <c r="B2493" i="43"/>
  <c r="N2493" i="43"/>
  <c r="K2494" i="43"/>
  <c r="H2495" i="43"/>
  <c r="B2497" i="43"/>
  <c r="N2497" i="43"/>
  <c r="K2498" i="43"/>
  <c r="H2499" i="43"/>
  <c r="B2501" i="43"/>
  <c r="N2501" i="43"/>
  <c r="K2502" i="43"/>
  <c r="H2503" i="43"/>
  <c r="B2505" i="43"/>
  <c r="N2505" i="43"/>
  <c r="K2506" i="43"/>
  <c r="H2507" i="43"/>
  <c r="B2509" i="43"/>
  <c r="N2509" i="43"/>
  <c r="K2510" i="43"/>
  <c r="H2511" i="43"/>
  <c r="B2513" i="43"/>
  <c r="N2513" i="43"/>
  <c r="K2514" i="43"/>
  <c r="H2515" i="43"/>
  <c r="B2517" i="43"/>
  <c r="N2517" i="43"/>
  <c r="K2518" i="43"/>
  <c r="H2519" i="43"/>
  <c r="B2521" i="43"/>
  <c r="N2521" i="43"/>
  <c r="K2522" i="43"/>
  <c r="H2523" i="43"/>
  <c r="B2525" i="43"/>
  <c r="N2525" i="43"/>
  <c r="K2526" i="43"/>
  <c r="H2527" i="43"/>
  <c r="B2529" i="43"/>
  <c r="N2529" i="43"/>
  <c r="K2530" i="43"/>
  <c r="H2531" i="43"/>
  <c r="B2533" i="43"/>
  <c r="N2533" i="43"/>
  <c r="K2534" i="43"/>
  <c r="H2535" i="43"/>
  <c r="B2537" i="43"/>
  <c r="N2537" i="43"/>
  <c r="K2538" i="43"/>
  <c r="H2539" i="43"/>
  <c r="B2541" i="43"/>
  <c r="N2541" i="43"/>
  <c r="K2542" i="43"/>
  <c r="H2543" i="43"/>
  <c r="B2545" i="43"/>
  <c r="N2545" i="43"/>
  <c r="K2546" i="43"/>
  <c r="H2547" i="43"/>
  <c r="B2549" i="43"/>
  <c r="N2549" i="43"/>
  <c r="K2550" i="43"/>
  <c r="H2551" i="43"/>
  <c r="B2553" i="43"/>
  <c r="N2553" i="43"/>
  <c r="K2554" i="43"/>
  <c r="H2555" i="43"/>
  <c r="B2557" i="43"/>
  <c r="N2557" i="43"/>
  <c r="K2558" i="43"/>
  <c r="H2559" i="43"/>
  <c r="B2561" i="43"/>
  <c r="N2561" i="43"/>
  <c r="H1921" i="43"/>
  <c r="K2036" i="43"/>
  <c r="A2091" i="43"/>
  <c r="D2110" i="43"/>
  <c r="M2119" i="43"/>
  <c r="G2129" i="43"/>
  <c r="A2139" i="43"/>
  <c r="J2148" i="43"/>
  <c r="D2158" i="43"/>
  <c r="M2167" i="43"/>
  <c r="G2177" i="43"/>
  <c r="A2187" i="43"/>
  <c r="J2196" i="43"/>
  <c r="D2206" i="43"/>
  <c r="M2215" i="43"/>
  <c r="G2225" i="43"/>
  <c r="A2235" i="43"/>
  <c r="J2244" i="43"/>
  <c r="D2254" i="43"/>
  <c r="M2263" i="43"/>
  <c r="G2273" i="43"/>
  <c r="A2283" i="43"/>
  <c r="J2292" i="43"/>
  <c r="D2302" i="43"/>
  <c r="O2310" i="43"/>
  <c r="L2315" i="43"/>
  <c r="A2319" i="43"/>
  <c r="C2322" i="43"/>
  <c r="I2324" i="43"/>
  <c r="M2326" i="43"/>
  <c r="I2328" i="43"/>
  <c r="G2330" i="43"/>
  <c r="H2332" i="43"/>
  <c r="D2334" i="43"/>
  <c r="G2336" i="43"/>
  <c r="C2338" i="43"/>
  <c r="A2340" i="43"/>
  <c r="B2342" i="43"/>
  <c r="M2343" i="43"/>
  <c r="A2346" i="43"/>
  <c r="I2347" i="43"/>
  <c r="C2349" i="43"/>
  <c r="O2349" i="43"/>
  <c r="L2350" i="43"/>
  <c r="I2351" i="43"/>
  <c r="C2353" i="43"/>
  <c r="O2353" i="43"/>
  <c r="L2354" i="43"/>
  <c r="I2355" i="43"/>
  <c r="C2357" i="43"/>
  <c r="O2357" i="43"/>
  <c r="L2358" i="43"/>
  <c r="I2359" i="43"/>
  <c r="C2361" i="43"/>
  <c r="O2361" i="43"/>
  <c r="L2362" i="43"/>
  <c r="I2363" i="43"/>
  <c r="C2365" i="43"/>
  <c r="O2365" i="43"/>
  <c r="L2366" i="43"/>
  <c r="I2367" i="43"/>
  <c r="C2369" i="43"/>
  <c r="O2369" i="43"/>
  <c r="L2370" i="43"/>
  <c r="I2371" i="43"/>
  <c r="C2373" i="43"/>
  <c r="O2373" i="43"/>
  <c r="L2374" i="43"/>
  <c r="I2375" i="43"/>
  <c r="C2377" i="43"/>
  <c r="O2377" i="43"/>
  <c r="L2378" i="43"/>
  <c r="I2379" i="43"/>
  <c r="C2381" i="43"/>
  <c r="O2381" i="43"/>
  <c r="L2382" i="43"/>
  <c r="I2383" i="43"/>
  <c r="C2385" i="43"/>
  <c r="O2385" i="43"/>
  <c r="L2386" i="43"/>
  <c r="I2387" i="43"/>
  <c r="C2389" i="43"/>
  <c r="O2389" i="43"/>
  <c r="L2390" i="43"/>
  <c r="I2391" i="43"/>
  <c r="C2393" i="43"/>
  <c r="O2393" i="43"/>
  <c r="L2394" i="43"/>
  <c r="I2395" i="43"/>
  <c r="C2397" i="43"/>
  <c r="O2397" i="43"/>
  <c r="L2398" i="43"/>
  <c r="I2399" i="43"/>
  <c r="C2401" i="43"/>
  <c r="O2401" i="43"/>
  <c r="L2402" i="43"/>
  <c r="I2403" i="43"/>
  <c r="C2405" i="43"/>
  <c r="O2405" i="43"/>
  <c r="L2406" i="43"/>
  <c r="I2407" i="43"/>
  <c r="C2409" i="43"/>
  <c r="O2409" i="43"/>
  <c r="L2410" i="43"/>
  <c r="I2411" i="43"/>
  <c r="C2413" i="43"/>
  <c r="O2413" i="43"/>
  <c r="L2414" i="43"/>
  <c r="I2415" i="43"/>
  <c r="C2417" i="43"/>
  <c r="O2417" i="43"/>
  <c r="L2418" i="43"/>
  <c r="I2419" i="43"/>
  <c r="C2421" i="43"/>
  <c r="O2421" i="43"/>
  <c r="L2422" i="43"/>
  <c r="I2423" i="43"/>
  <c r="C2425" i="43"/>
  <c r="O2425" i="43"/>
  <c r="L2426" i="43"/>
  <c r="I2427" i="43"/>
  <c r="C2429" i="43"/>
  <c r="O2429" i="43"/>
  <c r="L2430" i="43"/>
  <c r="I2431" i="43"/>
  <c r="C2433" i="43"/>
  <c r="O2433" i="43"/>
  <c r="L2434" i="43"/>
  <c r="I2435" i="43"/>
  <c r="C2437" i="43"/>
  <c r="O2437" i="43"/>
  <c r="L2438" i="43"/>
  <c r="I2439" i="43"/>
  <c r="C2441" i="43"/>
  <c r="O2441" i="43"/>
  <c r="L2442" i="43"/>
  <c r="I2443" i="43"/>
  <c r="C2445" i="43"/>
  <c r="O2445" i="43"/>
  <c r="L2446" i="43"/>
  <c r="I2447" i="43"/>
  <c r="C2449" i="43"/>
  <c r="O2449" i="43"/>
  <c r="L2450" i="43"/>
  <c r="I2451" i="43"/>
  <c r="C2453" i="43"/>
  <c r="O2453" i="43"/>
  <c r="L2454" i="43"/>
  <c r="I2455" i="43"/>
  <c r="C2457" i="43"/>
  <c r="O2457" i="43"/>
  <c r="L2458" i="43"/>
  <c r="I2459" i="43"/>
  <c r="C2461" i="43"/>
  <c r="O2461" i="43"/>
  <c r="L2462" i="43"/>
  <c r="I2463" i="43"/>
  <c r="C2465" i="43"/>
  <c r="O2465" i="43"/>
  <c r="L2466" i="43"/>
  <c r="I2467" i="43"/>
  <c r="C2469" i="43"/>
  <c r="O2469" i="43"/>
  <c r="L2470" i="43"/>
  <c r="I2471" i="43"/>
  <c r="C2473" i="43"/>
  <c r="O2473" i="43"/>
  <c r="L2474" i="43"/>
  <c r="I2475" i="43"/>
  <c r="C2477" i="43"/>
  <c r="O2477" i="43"/>
  <c r="L2478" i="43"/>
  <c r="I2479" i="43"/>
  <c r="C2481" i="43"/>
  <c r="O2481" i="43"/>
  <c r="L2482" i="43"/>
  <c r="I2483" i="43"/>
  <c r="C2485" i="43"/>
  <c r="O2485" i="43"/>
  <c r="L2486" i="43"/>
  <c r="I2487" i="43"/>
  <c r="C2489" i="43"/>
  <c r="O2489" i="43"/>
  <c r="L2490" i="43"/>
  <c r="I2491" i="43"/>
  <c r="C2493" i="43"/>
  <c r="O2493" i="43"/>
  <c r="L2494" i="43"/>
  <c r="I2495" i="43"/>
  <c r="C2497" i="43"/>
  <c r="O2497" i="43"/>
  <c r="L2498" i="43"/>
  <c r="I2499" i="43"/>
  <c r="C2501" i="43"/>
  <c r="O2501" i="43"/>
  <c r="L2502" i="43"/>
  <c r="I2503" i="43"/>
  <c r="C2505" i="43"/>
  <c r="O2505" i="43"/>
  <c r="L2506" i="43"/>
  <c r="I2507" i="43"/>
  <c r="C2509" i="43"/>
  <c r="O2509" i="43"/>
  <c r="L2510" i="43"/>
  <c r="I2511" i="43"/>
  <c r="C2513" i="43"/>
  <c r="O2513" i="43"/>
  <c r="L2514" i="43"/>
  <c r="I2515" i="43"/>
  <c r="C2517" i="43"/>
  <c r="O2517" i="43"/>
  <c r="L2518" i="43"/>
  <c r="I2519" i="43"/>
  <c r="C2521" i="43"/>
  <c r="O2521" i="43"/>
  <c r="L2522" i="43"/>
  <c r="I2523" i="43"/>
  <c r="C2525" i="43"/>
  <c r="O2525" i="43"/>
  <c r="L2526" i="43"/>
  <c r="I2527" i="43"/>
  <c r="C2529" i="43"/>
  <c r="O2529" i="43"/>
  <c r="L2530" i="43"/>
  <c r="I2531" i="43"/>
  <c r="C2533" i="43"/>
  <c r="O2533" i="43"/>
  <c r="L2534" i="43"/>
  <c r="I2535" i="43"/>
  <c r="C2537" i="43"/>
  <c r="O2537" i="43"/>
  <c r="L2538" i="43"/>
  <c r="I2539" i="43"/>
  <c r="C2541" i="43"/>
  <c r="O2541" i="43"/>
  <c r="L2542" i="43"/>
  <c r="I2543" i="43"/>
  <c r="C2545" i="43"/>
  <c r="O2545" i="43"/>
  <c r="L2546" i="43"/>
  <c r="I2547" i="43"/>
  <c r="D2178" i="43"/>
  <c r="G2293" i="43"/>
  <c r="H2336" i="43"/>
  <c r="G2352" i="43"/>
  <c r="A2362" i="43"/>
  <c r="J2371" i="43"/>
  <c r="D2381" i="43"/>
  <c r="M2390" i="43"/>
  <c r="G2400" i="43"/>
  <c r="A2410" i="43"/>
  <c r="J2419" i="43"/>
  <c r="D2429" i="43"/>
  <c r="M2438" i="43"/>
  <c r="G2448" i="43"/>
  <c r="A2458" i="43"/>
  <c r="J2467" i="43"/>
  <c r="D2477" i="43"/>
  <c r="M2486" i="43"/>
  <c r="G2496" i="43"/>
  <c r="A2506" i="43"/>
  <c r="J2515" i="43"/>
  <c r="D2525" i="43"/>
  <c r="M2534" i="43"/>
  <c r="G2544" i="43"/>
  <c r="I2551" i="43"/>
  <c r="I2555" i="43"/>
  <c r="L2558" i="43"/>
  <c r="C2561" i="43"/>
  <c r="G2563" i="43"/>
  <c r="C2565" i="43"/>
  <c r="A2567" i="43"/>
  <c r="B2569" i="43"/>
  <c r="M2570" i="43"/>
  <c r="A2573" i="43"/>
  <c r="L2574" i="43"/>
  <c r="J2576" i="43"/>
  <c r="K2578" i="43"/>
  <c r="G2580" i="43"/>
  <c r="J2582" i="43"/>
  <c r="N2585" i="43"/>
  <c r="G2587" i="43"/>
  <c r="I2588" i="43"/>
  <c r="H2589" i="43"/>
  <c r="C2591" i="43"/>
  <c r="O2591" i="43"/>
  <c r="L2592" i="43"/>
  <c r="I2593" i="43"/>
  <c r="C2595" i="43"/>
  <c r="O2595" i="43"/>
  <c r="L2596" i="43"/>
  <c r="I2597" i="43"/>
  <c r="C2599" i="43"/>
  <c r="O2599" i="43"/>
  <c r="L2600" i="43"/>
  <c r="I2601" i="43"/>
  <c r="C2603" i="43"/>
  <c r="O2603" i="43"/>
  <c r="L2604" i="43"/>
  <c r="I2605" i="43"/>
  <c r="C2607" i="43"/>
  <c r="O2607" i="43"/>
  <c r="L2608" i="43"/>
  <c r="I2609" i="43"/>
  <c r="C2611" i="43"/>
  <c r="O2611" i="43"/>
  <c r="L2612" i="43"/>
  <c r="I2613" i="43"/>
  <c r="C2615" i="43"/>
  <c r="O2615" i="43"/>
  <c r="L2616" i="43"/>
  <c r="I2617" i="43"/>
  <c r="C2619" i="43"/>
  <c r="O2619" i="43"/>
  <c r="L2620" i="43"/>
  <c r="I2621" i="43"/>
  <c r="C2623" i="43"/>
  <c r="O2623" i="43"/>
  <c r="L2624" i="43"/>
  <c r="I2625" i="43"/>
  <c r="C2627" i="43"/>
  <c r="O2627" i="43"/>
  <c r="L2628" i="43"/>
  <c r="I2629" i="43"/>
  <c r="C2631" i="43"/>
  <c r="O2631" i="43"/>
  <c r="L2632" i="43"/>
  <c r="I2633" i="43"/>
  <c r="C2635" i="43"/>
  <c r="O2635" i="43"/>
  <c r="L2636" i="43"/>
  <c r="I2637" i="43"/>
  <c r="C2639" i="43"/>
  <c r="O2639" i="43"/>
  <c r="L2640" i="43"/>
  <c r="I2641" i="43"/>
  <c r="C2643" i="43"/>
  <c r="O2643" i="43"/>
  <c r="L2644" i="43"/>
  <c r="I2645" i="43"/>
  <c r="C2647" i="43"/>
  <c r="O2647" i="43"/>
  <c r="L2648" i="43"/>
  <c r="I2649" i="43"/>
  <c r="C2651" i="43"/>
  <c r="O2651" i="43"/>
  <c r="L2652" i="43"/>
  <c r="I2653" i="43"/>
  <c r="C2655" i="43"/>
  <c r="O2655" i="43"/>
  <c r="L2656" i="43"/>
  <c r="I2657" i="43"/>
  <c r="C2659" i="43"/>
  <c r="O2659" i="43"/>
  <c r="L2660" i="43"/>
  <c r="I2661" i="43"/>
  <c r="C2663" i="43"/>
  <c r="O2663" i="43"/>
  <c r="L2664" i="43"/>
  <c r="I2665" i="43"/>
  <c r="C2667" i="43"/>
  <c r="O2667" i="43"/>
  <c r="L2668" i="43"/>
  <c r="I2669" i="43"/>
  <c r="C2671" i="43"/>
  <c r="O2671" i="43"/>
  <c r="L2672" i="43"/>
  <c r="I2673" i="43"/>
  <c r="C2675" i="43"/>
  <c r="O2675" i="43"/>
  <c r="L2676" i="43"/>
  <c r="I2677" i="43"/>
  <c r="C2679" i="43"/>
  <c r="O2679" i="43"/>
  <c r="L2680" i="43"/>
  <c r="I2681" i="43"/>
  <c r="C2683" i="43"/>
  <c r="O2683" i="43"/>
  <c r="L2684" i="43"/>
  <c r="I2685" i="43"/>
  <c r="C2687" i="43"/>
  <c r="O2687" i="43"/>
  <c r="L2688" i="43"/>
  <c r="I2689" i="43"/>
  <c r="C2691" i="43"/>
  <c r="O2691" i="43"/>
  <c r="L2692" i="43"/>
  <c r="I2693" i="43"/>
  <c r="C2695" i="43"/>
  <c r="O2695" i="43"/>
  <c r="L2696" i="43"/>
  <c r="I2697" i="43"/>
  <c r="C2699" i="43"/>
  <c r="O2699" i="43"/>
  <c r="L2700" i="43"/>
  <c r="I2701" i="43"/>
  <c r="C2703" i="43"/>
  <c r="O2703" i="43"/>
  <c r="L2704" i="43"/>
  <c r="I2705" i="43"/>
  <c r="C2707" i="43"/>
  <c r="O2707" i="43"/>
  <c r="L2708" i="43"/>
  <c r="I2709" i="43"/>
  <c r="C2711" i="43"/>
  <c r="O2711" i="43"/>
  <c r="L2712" i="43"/>
  <c r="I2713" i="43"/>
  <c r="C2715" i="43"/>
  <c r="O2715" i="43"/>
  <c r="L2716" i="43"/>
  <c r="I2717" i="43"/>
  <c r="C2719" i="43"/>
  <c r="O2719" i="43"/>
  <c r="L2720" i="43"/>
  <c r="I2721" i="43"/>
  <c r="C2723" i="43"/>
  <c r="O2723" i="43"/>
  <c r="L2724" i="43"/>
  <c r="I2725" i="43"/>
  <c r="C2727" i="43"/>
  <c r="O2727" i="43"/>
  <c r="L2728" i="43"/>
  <c r="I2729" i="43"/>
  <c r="C2731" i="43"/>
  <c r="O2731" i="43"/>
  <c r="L2732" i="43"/>
  <c r="I2733" i="43"/>
  <c r="C2735" i="43"/>
  <c r="O2735" i="43"/>
  <c r="L2736" i="43"/>
  <c r="I2737" i="43"/>
  <c r="C2739" i="43"/>
  <c r="O2739" i="43"/>
  <c r="L2740" i="43"/>
  <c r="I2741" i="43"/>
  <c r="C2743" i="43"/>
  <c r="O2743" i="43"/>
  <c r="L2744" i="43"/>
  <c r="I2745" i="43"/>
  <c r="C2747" i="43"/>
  <c r="O2747" i="43"/>
  <c r="L2748" i="43"/>
  <c r="I2749" i="43"/>
  <c r="C2751" i="43"/>
  <c r="O2751" i="43"/>
  <c r="L2752" i="43"/>
  <c r="I2753" i="43"/>
  <c r="C2755" i="43"/>
  <c r="O2755" i="43"/>
  <c r="L2756" i="43"/>
  <c r="I2757" i="43"/>
  <c r="C2759" i="43"/>
  <c r="O2759" i="43"/>
  <c r="L2760" i="43"/>
  <c r="I2761" i="43"/>
  <c r="C2763" i="43"/>
  <c r="O2763" i="43"/>
  <c r="L2764" i="43"/>
  <c r="I2765" i="43"/>
  <c r="C2767" i="43"/>
  <c r="O2767" i="43"/>
  <c r="L2768" i="43"/>
  <c r="I2769" i="43"/>
  <c r="C2771" i="43"/>
  <c r="O2771" i="43"/>
  <c r="L2772" i="43"/>
  <c r="I2773" i="43"/>
  <c r="C2775" i="43"/>
  <c r="O2775" i="43"/>
  <c r="L2776" i="43"/>
  <c r="I2777" i="43"/>
  <c r="C2779" i="43"/>
  <c r="O2779" i="43"/>
  <c r="L2780" i="43"/>
  <c r="I2781" i="43"/>
  <c r="C2783" i="43"/>
  <c r="O2783" i="43"/>
  <c r="L2784" i="43"/>
  <c r="I2785" i="43"/>
  <c r="C2787" i="43"/>
  <c r="O2787" i="43"/>
  <c r="L2788" i="43"/>
  <c r="I2789" i="43"/>
  <c r="C2791" i="43"/>
  <c r="O2791" i="43"/>
  <c r="L2792" i="43"/>
  <c r="I2793" i="43"/>
  <c r="C2795" i="43"/>
  <c r="O2795" i="43"/>
  <c r="L2796" i="43"/>
  <c r="I2797" i="43"/>
  <c r="C2799" i="43"/>
  <c r="O2799" i="43"/>
  <c r="L2800" i="43"/>
  <c r="I2801" i="43"/>
  <c r="C2803" i="43"/>
  <c r="O2803" i="43"/>
  <c r="M2187" i="43"/>
  <c r="A2303" i="43"/>
  <c r="D2338" i="43"/>
  <c r="D2353" i="43"/>
  <c r="M2362" i="43"/>
  <c r="G2372" i="43"/>
  <c r="A2382" i="43"/>
  <c r="J2391" i="43"/>
  <c r="D2401" i="43"/>
  <c r="M2410" i="43"/>
  <c r="G2420" i="43"/>
  <c r="A2430" i="43"/>
  <c r="J2439" i="43"/>
  <c r="D2449" i="43"/>
  <c r="M2458" i="43"/>
  <c r="G2468" i="43"/>
  <c r="A2478" i="43"/>
  <c r="J2487" i="43"/>
  <c r="D2497" i="43"/>
  <c r="M2506" i="43"/>
  <c r="G2516" i="43"/>
  <c r="A2526" i="43"/>
  <c r="J2535" i="43"/>
  <c r="D2545" i="43"/>
  <c r="J2551" i="43"/>
  <c r="J2555" i="43"/>
  <c r="M2558" i="43"/>
  <c r="D2561" i="43"/>
  <c r="H2563" i="43"/>
  <c r="D2565" i="43"/>
  <c r="G2567" i="43"/>
  <c r="C2569" i="43"/>
  <c r="A2571" i="43"/>
  <c r="B2573" i="43"/>
  <c r="M2574" i="43"/>
  <c r="A2577" i="43"/>
  <c r="L2578" i="43"/>
  <c r="J2580" i="43"/>
  <c r="K2582" i="43"/>
  <c r="O2585" i="43"/>
  <c r="H2587" i="43"/>
  <c r="J2588" i="43"/>
  <c r="J2589" i="43"/>
  <c r="G2590" i="43"/>
  <c r="D2591" i="43"/>
  <c r="A2592" i="43"/>
  <c r="M2592" i="43"/>
  <c r="J2593" i="43"/>
  <c r="G2594" i="43"/>
  <c r="D2595" i="43"/>
  <c r="A2596" i="43"/>
  <c r="M2596" i="43"/>
  <c r="J2597" i="43"/>
  <c r="G2598" i="43"/>
  <c r="D2599" i="43"/>
  <c r="A2600" i="43"/>
  <c r="M2600" i="43"/>
  <c r="J2601" i="43"/>
  <c r="G2602" i="43"/>
  <c r="D2603" i="43"/>
  <c r="A2604" i="43"/>
  <c r="M2604" i="43"/>
  <c r="J2605" i="43"/>
  <c r="G2606" i="43"/>
  <c r="D2607" i="43"/>
  <c r="A2608" i="43"/>
  <c r="M2608" i="43"/>
  <c r="J2609" i="43"/>
  <c r="G2610" i="43"/>
  <c r="D2611" i="43"/>
  <c r="A2612" i="43"/>
  <c r="M2612" i="43"/>
  <c r="J2613" i="43"/>
  <c r="G2614" i="43"/>
  <c r="D2615" i="43"/>
  <c r="A2616" i="43"/>
  <c r="M2616" i="43"/>
  <c r="J2617" i="43"/>
  <c r="G2618" i="43"/>
  <c r="D2619" i="43"/>
  <c r="A2620" i="43"/>
  <c r="M2620" i="43"/>
  <c r="J2621" i="43"/>
  <c r="G2622" i="43"/>
  <c r="D2623" i="43"/>
  <c r="A2624" i="43"/>
  <c r="M2624" i="43"/>
  <c r="J2625" i="43"/>
  <c r="G2626" i="43"/>
  <c r="D2627" i="43"/>
  <c r="A2628" i="43"/>
  <c r="M2628" i="43"/>
  <c r="J2629" i="43"/>
  <c r="G2630" i="43"/>
  <c r="D2631" i="43"/>
  <c r="A2632" i="43"/>
  <c r="M2632" i="43"/>
  <c r="J2633" i="43"/>
  <c r="G2634" i="43"/>
  <c r="D2635" i="43"/>
  <c r="A2636" i="43"/>
  <c r="M2636" i="43"/>
  <c r="J2637" i="43"/>
  <c r="G2638" i="43"/>
  <c r="D2639" i="43"/>
  <c r="A2640" i="43"/>
  <c r="M2640" i="43"/>
  <c r="J2641" i="43"/>
  <c r="G2642" i="43"/>
  <c r="D2643" i="43"/>
  <c r="A2644" i="43"/>
  <c r="M2644" i="43"/>
  <c r="J2645" i="43"/>
  <c r="G2646" i="43"/>
  <c r="D2647" i="43"/>
  <c r="A2648" i="43"/>
  <c r="M2648" i="43"/>
  <c r="J2649" i="43"/>
  <c r="G2650" i="43"/>
  <c r="D2651" i="43"/>
  <c r="A2652" i="43"/>
  <c r="M2652" i="43"/>
  <c r="J2653" i="43"/>
  <c r="G2654" i="43"/>
  <c r="D2655" i="43"/>
  <c r="A2656" i="43"/>
  <c r="M2656" i="43"/>
  <c r="J2657" i="43"/>
  <c r="G2658" i="43"/>
  <c r="D2659" i="43"/>
  <c r="A2660" i="43"/>
  <c r="M2660" i="43"/>
  <c r="J2661" i="43"/>
  <c r="G2662" i="43"/>
  <c r="D2663" i="43"/>
  <c r="A2664" i="43"/>
  <c r="M2664" i="43"/>
  <c r="J2665" i="43"/>
  <c r="G2666" i="43"/>
  <c r="D2667" i="43"/>
  <c r="A2668" i="43"/>
  <c r="M2668" i="43"/>
  <c r="J2669" i="43"/>
  <c r="G2670" i="43"/>
  <c r="D2671" i="43"/>
  <c r="A2672" i="43"/>
  <c r="M2672" i="43"/>
  <c r="J2673" i="43"/>
  <c r="G2674" i="43"/>
  <c r="D2675" i="43"/>
  <c r="A2676" i="43"/>
  <c r="M2676" i="43"/>
  <c r="J2677" i="43"/>
  <c r="G2678" i="43"/>
  <c r="D2679" i="43"/>
  <c r="A2680" i="43"/>
  <c r="M2680" i="43"/>
  <c r="J2681" i="43"/>
  <c r="G2682" i="43"/>
  <c r="D2683" i="43"/>
  <c r="A2684" i="43"/>
  <c r="M2684" i="43"/>
  <c r="J2685" i="43"/>
  <c r="G2686" i="43"/>
  <c r="D2687" i="43"/>
  <c r="A2688" i="43"/>
  <c r="M2688" i="43"/>
  <c r="J2689" i="43"/>
  <c r="G2690" i="43"/>
  <c r="D2691" i="43"/>
  <c r="A2692" i="43"/>
  <c r="M2692" i="43"/>
  <c r="J2693" i="43"/>
  <c r="G2694" i="43"/>
  <c r="D2695" i="43"/>
  <c r="A2696" i="43"/>
  <c r="M2696" i="43"/>
  <c r="J2697" i="43"/>
  <c r="G2698" i="43"/>
  <c r="D2699" i="43"/>
  <c r="A2700" i="43"/>
  <c r="M2700" i="43"/>
  <c r="J2701" i="43"/>
  <c r="G2702" i="43"/>
  <c r="D2703" i="43"/>
  <c r="A2704" i="43"/>
  <c r="M2704" i="43"/>
  <c r="J2705" i="43"/>
  <c r="G2706" i="43"/>
  <c r="D2707" i="43"/>
  <c r="A2708" i="43"/>
  <c r="M2708" i="43"/>
  <c r="J2709" i="43"/>
  <c r="G2710" i="43"/>
  <c r="D2711" i="43"/>
  <c r="A2712" i="43"/>
  <c r="M2712" i="43"/>
  <c r="J2713" i="43"/>
  <c r="G2714" i="43"/>
  <c r="D2715" i="43"/>
  <c r="A2716" i="43"/>
  <c r="M2716" i="43"/>
  <c r="J2717" i="43"/>
  <c r="G2718" i="43"/>
  <c r="D2719" i="43"/>
  <c r="A2720" i="43"/>
  <c r="M2720" i="43"/>
  <c r="J2721" i="43"/>
  <c r="G2722" i="43"/>
  <c r="D2723" i="43"/>
  <c r="A2724" i="43"/>
  <c r="M2724" i="43"/>
  <c r="J2725" i="43"/>
  <c r="G2726" i="43"/>
  <c r="D2727" i="43"/>
  <c r="A2728" i="43"/>
  <c r="M2728" i="43"/>
  <c r="J2729" i="43"/>
  <c r="G2730" i="43"/>
  <c r="D2731" i="43"/>
  <c r="A2732" i="43"/>
  <c r="M2732" i="43"/>
  <c r="J2733" i="43"/>
  <c r="G2734" i="43"/>
  <c r="D2735" i="43"/>
  <c r="A2736" i="43"/>
  <c r="M2736" i="43"/>
  <c r="J2737" i="43"/>
  <c r="G2738" i="43"/>
  <c r="D2739" i="43"/>
  <c r="A2740" i="43"/>
  <c r="M2740" i="43"/>
  <c r="J2741" i="43"/>
  <c r="G2742" i="43"/>
  <c r="D2743" i="43"/>
  <c r="A2744" i="43"/>
  <c r="M2744" i="43"/>
  <c r="J2745" i="43"/>
  <c r="G2746" i="43"/>
  <c r="D2747" i="43"/>
  <c r="A2748" i="43"/>
  <c r="M2748" i="43"/>
  <c r="J2749" i="43"/>
  <c r="G2750" i="43"/>
  <c r="D2751" i="43"/>
  <c r="A2752" i="43"/>
  <c r="M2752" i="43"/>
  <c r="J2753" i="43"/>
  <c r="G2754" i="43"/>
  <c r="D2755" i="43"/>
  <c r="A2756" i="43"/>
  <c r="M2756" i="43"/>
  <c r="J2757" i="43"/>
  <c r="G2758" i="43"/>
  <c r="D2759" i="43"/>
  <c r="A2760" i="43"/>
  <c r="M2760" i="43"/>
  <c r="J2761" i="43"/>
  <c r="G2762" i="43"/>
  <c r="D2763" i="43"/>
  <c r="A2764" i="43"/>
  <c r="M2764" i="43"/>
  <c r="J2765" i="43"/>
  <c r="G2766" i="43"/>
  <c r="D2767" i="43"/>
  <c r="A2768" i="43"/>
  <c r="M2768" i="43"/>
  <c r="J2769" i="43"/>
  <c r="G2770" i="43"/>
  <c r="D2771" i="43"/>
  <c r="A2772" i="43"/>
  <c r="M2772" i="43"/>
  <c r="J2773" i="43"/>
  <c r="G2774" i="43"/>
  <c r="D2775" i="43"/>
  <c r="A2776" i="43"/>
  <c r="M2776" i="43"/>
  <c r="J2777" i="43"/>
  <c r="G2778" i="43"/>
  <c r="D2779" i="43"/>
  <c r="A2780" i="43"/>
  <c r="M2780" i="43"/>
  <c r="J2781" i="43"/>
  <c r="G2782" i="43"/>
  <c r="D2783" i="43"/>
  <c r="A2784" i="43"/>
  <c r="M2784" i="43"/>
  <c r="J2785" i="43"/>
  <c r="G2786" i="43"/>
  <c r="D2787" i="43"/>
  <c r="A2788" i="43"/>
  <c r="M2788" i="43"/>
  <c r="J2789" i="43"/>
  <c r="G2790" i="43"/>
  <c r="D2791" i="43"/>
  <c r="A2792" i="43"/>
  <c r="M2792" i="43"/>
  <c r="J2793" i="43"/>
  <c r="G2794" i="43"/>
  <c r="D2795" i="43"/>
  <c r="A2796" i="43"/>
  <c r="M2796" i="43"/>
  <c r="J2797" i="43"/>
  <c r="G2798" i="43"/>
  <c r="D2799" i="43"/>
  <c r="A2800" i="43"/>
  <c r="M2800" i="43"/>
  <c r="J2801" i="43"/>
  <c r="G2802" i="43"/>
  <c r="D2803" i="43"/>
  <c r="A2804" i="43"/>
  <c r="M2804" i="43"/>
  <c r="J2805" i="43"/>
  <c r="G2806" i="43"/>
  <c r="D2807" i="43"/>
  <c r="A2808" i="43"/>
  <c r="M2808" i="43"/>
  <c r="J2809" i="43"/>
  <c r="G2810" i="43"/>
  <c r="D2811" i="43"/>
  <c r="A2812" i="43"/>
  <c r="M2812" i="43"/>
  <c r="J2813" i="43"/>
  <c r="G2814" i="43"/>
  <c r="D2815" i="43"/>
  <c r="A2816" i="43"/>
  <c r="M2816" i="43"/>
  <c r="J2817" i="43"/>
  <c r="G2818" i="43"/>
  <c r="D2819" i="43"/>
  <c r="A2820" i="43"/>
  <c r="M2820" i="43"/>
  <c r="J2821" i="43"/>
  <c r="G2822" i="43"/>
  <c r="D2823" i="43"/>
  <c r="A2824" i="43"/>
  <c r="M2824" i="43"/>
  <c r="J2825" i="43"/>
  <c r="G2826" i="43"/>
  <c r="D2827" i="43"/>
  <c r="A2828" i="43"/>
  <c r="B1931" i="43"/>
  <c r="G2197" i="43"/>
  <c r="A2311" i="43"/>
  <c r="G2340" i="43"/>
  <c r="A2354" i="43"/>
  <c r="J2363" i="43"/>
  <c r="D2373" i="43"/>
  <c r="M2382" i="43"/>
  <c r="G2392" i="43"/>
  <c r="A2402" i="43"/>
  <c r="J2411" i="43"/>
  <c r="D2421" i="43"/>
  <c r="M2430" i="43"/>
  <c r="G2440" i="43"/>
  <c r="A2450" i="43"/>
  <c r="J2459" i="43"/>
  <c r="D2469" i="43"/>
  <c r="M2478" i="43"/>
  <c r="G2488" i="43"/>
  <c r="A2498" i="43"/>
  <c r="J2507" i="43"/>
  <c r="D2517" i="43"/>
  <c r="M2526" i="43"/>
  <c r="G2536" i="43"/>
  <c r="A2546" i="43"/>
  <c r="D2556" i="43"/>
  <c r="A2559" i="43"/>
  <c r="G2561" i="43"/>
  <c r="I2563" i="43"/>
  <c r="G2565" i="43"/>
  <c r="H2567" i="43"/>
  <c r="D2569" i="43"/>
  <c r="G2571" i="43"/>
  <c r="C2573" i="43"/>
  <c r="A2575" i="43"/>
  <c r="B2577" i="43"/>
  <c r="M2578" i="43"/>
  <c r="A2581" i="43"/>
  <c r="L2582" i="43"/>
  <c r="G2584" i="43"/>
  <c r="A2586" i="43"/>
  <c r="I2587" i="43"/>
  <c r="M2588" i="43"/>
  <c r="K2589" i="43"/>
  <c r="H2590" i="43"/>
  <c r="B2592" i="43"/>
  <c r="N2592" i="43"/>
  <c r="K2593" i="43"/>
  <c r="H2594" i="43"/>
  <c r="B2596" i="43"/>
  <c r="N2596" i="43"/>
  <c r="K2597" i="43"/>
  <c r="H2598" i="43"/>
  <c r="B2600" i="43"/>
  <c r="N2600" i="43"/>
  <c r="K2601" i="43"/>
  <c r="H2602" i="43"/>
  <c r="B2604" i="43"/>
  <c r="N2604" i="43"/>
  <c r="K2605" i="43"/>
  <c r="H2606" i="43"/>
  <c r="B2608" i="43"/>
  <c r="A2207" i="43"/>
  <c r="M2315" i="43"/>
  <c r="C2342" i="43"/>
  <c r="M2354" i="43"/>
  <c r="G2364" i="43"/>
  <c r="A2374" i="43"/>
  <c r="J2383" i="43"/>
  <c r="D2393" i="43"/>
  <c r="M2402" i="43"/>
  <c r="G2412" i="43"/>
  <c r="A2422" i="43"/>
  <c r="J2431" i="43"/>
  <c r="D2441" i="43"/>
  <c r="M2450" i="43"/>
  <c r="G2460" i="43"/>
  <c r="A2470" i="43"/>
  <c r="J2479" i="43"/>
  <c r="D2489" i="43"/>
  <c r="M2498" i="43"/>
  <c r="G2508" i="43"/>
  <c r="A2518" i="43"/>
  <c r="J2527" i="43"/>
  <c r="D2537" i="43"/>
  <c r="M2546" i="43"/>
  <c r="G2552" i="43"/>
  <c r="G2559" i="43"/>
  <c r="M2561" i="43"/>
  <c r="J2563" i="43"/>
  <c r="M2565" i="43"/>
  <c r="I2567" i="43"/>
  <c r="G2569" i="43"/>
  <c r="H2571" i="43"/>
  <c r="D2573" i="43"/>
  <c r="G2575" i="43"/>
  <c r="C2577" i="43"/>
  <c r="A2579" i="43"/>
  <c r="B2581" i="43"/>
  <c r="M2582" i="43"/>
  <c r="J2584" i="43"/>
  <c r="D2586" i="43"/>
  <c r="J2587" i="43"/>
  <c r="N2588" i="43"/>
  <c r="L2589" i="43"/>
  <c r="I2590" i="43"/>
  <c r="C2592" i="43"/>
  <c r="O2592" i="43"/>
  <c r="L2593" i="43"/>
  <c r="I2594" i="43"/>
  <c r="C2596" i="43"/>
  <c r="O2596" i="43"/>
  <c r="L2597" i="43"/>
  <c r="I2598" i="43"/>
  <c r="C2600" i="43"/>
  <c r="O2600" i="43"/>
  <c r="L2601" i="43"/>
  <c r="I2602" i="43"/>
  <c r="C2604" i="43"/>
  <c r="O2604" i="43"/>
  <c r="L2605" i="43"/>
  <c r="I2606" i="43"/>
  <c r="C2608" i="43"/>
  <c r="O2608" i="43"/>
  <c r="L2609" i="43"/>
  <c r="I2610" i="43"/>
  <c r="C2612" i="43"/>
  <c r="O2612" i="43"/>
  <c r="L2613" i="43"/>
  <c r="I2614" i="43"/>
  <c r="C2616" i="43"/>
  <c r="O2616" i="43"/>
  <c r="L2617" i="43"/>
  <c r="I2618" i="43"/>
  <c r="C2620" i="43"/>
  <c r="O2620" i="43"/>
  <c r="L2621" i="43"/>
  <c r="I2622" i="43"/>
  <c r="C2624" i="43"/>
  <c r="O2624" i="43"/>
  <c r="L2625" i="43"/>
  <c r="I2626" i="43"/>
  <c r="C2628" i="43"/>
  <c r="O2628" i="43"/>
  <c r="L2629" i="43"/>
  <c r="I2630" i="43"/>
  <c r="C2632" i="43"/>
  <c r="O2632" i="43"/>
  <c r="L2633" i="43"/>
  <c r="I2634" i="43"/>
  <c r="C2636" i="43"/>
  <c r="O2636" i="43"/>
  <c r="L2637" i="43"/>
  <c r="I2638" i="43"/>
  <c r="C2640" i="43"/>
  <c r="O2640" i="43"/>
  <c r="L2641" i="43"/>
  <c r="I2642" i="43"/>
  <c r="C2644" i="43"/>
  <c r="O2644" i="43"/>
  <c r="L2645" i="43"/>
  <c r="I2646" i="43"/>
  <c r="C2648" i="43"/>
  <c r="O2648" i="43"/>
  <c r="L2649" i="43"/>
  <c r="I2650" i="43"/>
  <c r="C2652" i="43"/>
  <c r="O2652" i="43"/>
  <c r="L2653" i="43"/>
  <c r="I2654" i="43"/>
  <c r="C2656" i="43"/>
  <c r="O2656" i="43"/>
  <c r="L2657" i="43"/>
  <c r="I2658" i="43"/>
  <c r="C2660" i="43"/>
  <c r="O2660" i="43"/>
  <c r="L2661" i="43"/>
  <c r="I2662" i="43"/>
  <c r="C2664" i="43"/>
  <c r="O2664" i="43"/>
  <c r="L2665" i="43"/>
  <c r="I2666" i="43"/>
  <c r="C2668" i="43"/>
  <c r="O2668" i="43"/>
  <c r="L2669" i="43"/>
  <c r="I2670" i="43"/>
  <c r="C2672" i="43"/>
  <c r="O2672" i="43"/>
  <c r="L2673" i="43"/>
  <c r="I2674" i="43"/>
  <c r="C2676" i="43"/>
  <c r="O2676" i="43"/>
  <c r="L2677" i="43"/>
  <c r="I2678" i="43"/>
  <c r="C2680" i="43"/>
  <c r="O2680" i="43"/>
  <c r="L2681" i="43"/>
  <c r="I2682" i="43"/>
  <c r="C2684" i="43"/>
  <c r="O2684" i="43"/>
  <c r="L2685" i="43"/>
  <c r="I2686" i="43"/>
  <c r="C2688" i="43"/>
  <c r="O2688" i="43"/>
  <c r="L2689" i="43"/>
  <c r="I2690" i="43"/>
  <c r="C2692" i="43"/>
  <c r="O2692" i="43"/>
  <c r="L2693" i="43"/>
  <c r="I2694" i="43"/>
  <c r="C2696" i="43"/>
  <c r="O2696" i="43"/>
  <c r="L2697" i="43"/>
  <c r="I2698" i="43"/>
  <c r="C2700" i="43"/>
  <c r="O2700" i="43"/>
  <c r="L2701" i="43"/>
  <c r="I2702" i="43"/>
  <c r="C2704" i="43"/>
  <c r="O2704" i="43"/>
  <c r="L2705" i="43"/>
  <c r="I2706" i="43"/>
  <c r="C2708" i="43"/>
  <c r="O2708" i="43"/>
  <c r="L2709" i="43"/>
  <c r="I2710" i="43"/>
  <c r="C2712" i="43"/>
  <c r="O2712" i="43"/>
  <c r="L2713" i="43"/>
  <c r="I2714" i="43"/>
  <c r="C2716" i="43"/>
  <c r="O2716" i="43"/>
  <c r="L2717" i="43"/>
  <c r="I2718" i="43"/>
  <c r="C2720" i="43"/>
  <c r="O2720" i="43"/>
  <c r="L2721" i="43"/>
  <c r="I2722" i="43"/>
  <c r="C2724" i="43"/>
  <c r="O2724" i="43"/>
  <c r="L2725" i="43"/>
  <c r="I2726" i="43"/>
  <c r="C2728" i="43"/>
  <c r="O2728" i="43"/>
  <c r="L2729" i="43"/>
  <c r="I2730" i="43"/>
  <c r="C2732" i="43"/>
  <c r="O2732" i="43"/>
  <c r="L2733" i="43"/>
  <c r="I2734" i="43"/>
  <c r="C2736" i="43"/>
  <c r="O2736" i="43"/>
  <c r="L2737" i="43"/>
  <c r="I2738" i="43"/>
  <c r="C2740" i="43"/>
  <c r="O2740" i="43"/>
  <c r="L2741" i="43"/>
  <c r="I2742" i="43"/>
  <c r="C2744" i="43"/>
  <c r="O2744" i="43"/>
  <c r="L2745" i="43"/>
  <c r="I2746" i="43"/>
  <c r="C2748" i="43"/>
  <c r="O2748" i="43"/>
  <c r="L2749" i="43"/>
  <c r="I2750" i="43"/>
  <c r="C2752" i="43"/>
  <c r="O2752" i="43"/>
  <c r="L2753" i="43"/>
  <c r="I2754" i="43"/>
  <c r="C2756" i="43"/>
  <c r="O2756" i="43"/>
  <c r="L2757" i="43"/>
  <c r="I2758" i="43"/>
  <c r="C2760" i="43"/>
  <c r="O2760" i="43"/>
  <c r="L2761" i="43"/>
  <c r="I2762" i="43"/>
  <c r="C2764" i="43"/>
  <c r="O2764" i="43"/>
  <c r="L2765" i="43"/>
  <c r="I2766" i="43"/>
  <c r="C2768" i="43"/>
  <c r="O2768" i="43"/>
  <c r="L2769" i="43"/>
  <c r="I2770" i="43"/>
  <c r="C2772" i="43"/>
  <c r="O2772" i="43"/>
  <c r="L2773" i="43"/>
  <c r="I2774" i="43"/>
  <c r="C2776" i="43"/>
  <c r="O2776" i="43"/>
  <c r="L2777" i="43"/>
  <c r="I2778" i="43"/>
  <c r="C2780" i="43"/>
  <c r="O2780" i="43"/>
  <c r="L2781" i="43"/>
  <c r="I2782" i="43"/>
  <c r="C2784" i="43"/>
  <c r="O2784" i="43"/>
  <c r="L2785" i="43"/>
  <c r="I2786" i="43"/>
  <c r="C2788" i="43"/>
  <c r="O2788" i="43"/>
  <c r="L2789" i="43"/>
  <c r="I2790" i="43"/>
  <c r="C2792" i="43"/>
  <c r="O2792" i="43"/>
  <c r="L2793" i="43"/>
  <c r="I2794" i="43"/>
  <c r="C2796" i="43"/>
  <c r="O2796" i="43"/>
  <c r="L2797" i="43"/>
  <c r="I2798" i="43"/>
  <c r="C2800" i="43"/>
  <c r="O2800" i="43"/>
  <c r="L2801" i="43"/>
  <c r="I2802" i="43"/>
  <c r="C2804" i="43"/>
  <c r="O2804" i="43"/>
  <c r="L2805" i="43"/>
  <c r="I2806" i="43"/>
  <c r="C2808" i="43"/>
  <c r="O2808" i="43"/>
  <c r="L2809" i="43"/>
  <c r="I2810" i="43"/>
  <c r="C2812" i="43"/>
  <c r="O2812" i="43"/>
  <c r="L2813" i="43"/>
  <c r="I2814" i="43"/>
  <c r="C2816" i="43"/>
  <c r="O2816" i="43"/>
  <c r="L2817" i="43"/>
  <c r="I2818" i="43"/>
  <c r="C2820" i="43"/>
  <c r="O2820" i="43"/>
  <c r="L2821" i="43"/>
  <c r="I2822" i="43"/>
  <c r="C2824" i="43"/>
  <c r="O2824" i="43"/>
  <c r="L2825" i="43"/>
  <c r="I2826" i="43"/>
  <c r="C2828" i="43"/>
  <c r="N2092" i="43"/>
  <c r="J2216" i="43"/>
  <c r="J2319" i="43"/>
  <c r="A2344" i="43"/>
  <c r="J2355" i="43"/>
  <c r="D2365" i="43"/>
  <c r="M2374" i="43"/>
  <c r="G2384" i="43"/>
  <c r="A2394" i="43"/>
  <c r="J2403" i="43"/>
  <c r="D2413" i="43"/>
  <c r="M2422" i="43"/>
  <c r="G2432" i="43"/>
  <c r="A2442" i="43"/>
  <c r="J2451" i="43"/>
  <c r="D2461" i="43"/>
  <c r="M2470" i="43"/>
  <c r="G2480" i="43"/>
  <c r="A2490" i="43"/>
  <c r="J2499" i="43"/>
  <c r="D2509" i="43"/>
  <c r="M2518" i="43"/>
  <c r="G2528" i="43"/>
  <c r="A2538" i="43"/>
  <c r="J2547" i="43"/>
  <c r="C2553" i="43"/>
  <c r="G2556" i="43"/>
  <c r="I2559" i="43"/>
  <c r="O2561" i="43"/>
  <c r="M2563" i="43"/>
  <c r="N2565" i="43"/>
  <c r="J2567" i="43"/>
  <c r="M2569" i="43"/>
  <c r="I2571" i="43"/>
  <c r="G2573" i="43"/>
  <c r="H2575" i="43"/>
  <c r="D2577" i="43"/>
  <c r="G2579" i="43"/>
  <c r="C2581" i="43"/>
  <c r="A2583" i="43"/>
  <c r="N2584" i="43"/>
  <c r="H2586" i="43"/>
  <c r="M2587" i="43"/>
  <c r="O2588" i="43"/>
  <c r="M2589" i="43"/>
  <c r="J2590" i="43"/>
  <c r="G2591" i="43"/>
  <c r="D2592" i="43"/>
  <c r="A2593" i="43"/>
  <c r="M2593" i="43"/>
  <c r="J2594" i="43"/>
  <c r="G2595" i="43"/>
  <c r="D2596" i="43"/>
  <c r="A2597" i="43"/>
  <c r="M2597" i="43"/>
  <c r="J2598" i="43"/>
  <c r="G2599" i="43"/>
  <c r="D2600" i="43"/>
  <c r="A2601" i="43"/>
  <c r="M2601" i="43"/>
  <c r="J2602" i="43"/>
  <c r="G2603" i="43"/>
  <c r="D2604" i="43"/>
  <c r="A2605" i="43"/>
  <c r="M2605" i="43"/>
  <c r="J2606" i="43"/>
  <c r="G2607" i="43"/>
  <c r="D2608" i="43"/>
  <c r="A2609" i="43"/>
  <c r="M2609" i="43"/>
  <c r="J2610" i="43"/>
  <c r="G2611" i="43"/>
  <c r="D2612" i="43"/>
  <c r="A2613" i="43"/>
  <c r="M2613" i="43"/>
  <c r="J2614" i="43"/>
  <c r="G2615" i="43"/>
  <c r="D2616" i="43"/>
  <c r="A2617" i="43"/>
  <c r="M2617" i="43"/>
  <c r="J2618" i="43"/>
  <c r="G2619" i="43"/>
  <c r="D2620" i="43"/>
  <c r="A2621" i="43"/>
  <c r="M2621" i="43"/>
  <c r="J2622" i="43"/>
  <c r="G2623" i="43"/>
  <c r="D2624" i="43"/>
  <c r="A2625" i="43"/>
  <c r="M2625" i="43"/>
  <c r="J2626" i="43"/>
  <c r="G2627" i="43"/>
  <c r="D2628" i="43"/>
  <c r="A2629" i="43"/>
  <c r="M2629" i="43"/>
  <c r="J2630" i="43"/>
  <c r="G2631" i="43"/>
  <c r="D2632" i="43"/>
  <c r="A2633" i="43"/>
  <c r="M2633" i="43"/>
  <c r="J2634" i="43"/>
  <c r="G2635" i="43"/>
  <c r="D2636" i="43"/>
  <c r="A2637" i="43"/>
  <c r="M2637" i="43"/>
  <c r="J2638" i="43"/>
  <c r="G2639" i="43"/>
  <c r="D2640" i="43"/>
  <c r="A2641" i="43"/>
  <c r="M2641" i="43"/>
  <c r="J2642" i="43"/>
  <c r="G2643" i="43"/>
  <c r="D2644" i="43"/>
  <c r="A2645" i="43"/>
  <c r="M2645" i="43"/>
  <c r="J2646" i="43"/>
  <c r="G2647" i="43"/>
  <c r="D2648" i="43"/>
  <c r="A2649" i="43"/>
  <c r="M2649" i="43"/>
  <c r="J2650" i="43"/>
  <c r="G2651" i="43"/>
  <c r="D2652" i="43"/>
  <c r="A2653" i="43"/>
  <c r="M2653" i="43"/>
  <c r="J2654" i="43"/>
  <c r="G2655" i="43"/>
  <c r="D2656" i="43"/>
  <c r="A2657" i="43"/>
  <c r="M2657" i="43"/>
  <c r="J2658" i="43"/>
  <c r="G2659" i="43"/>
  <c r="D2660" i="43"/>
  <c r="A2661" i="43"/>
  <c r="M2661" i="43"/>
  <c r="J2662" i="43"/>
  <c r="G2663" i="43"/>
  <c r="D2664" i="43"/>
  <c r="A2665" i="43"/>
  <c r="M2665" i="43"/>
  <c r="J2666" i="43"/>
  <c r="G2667" i="43"/>
  <c r="D2668" i="43"/>
  <c r="A2669" i="43"/>
  <c r="M2669" i="43"/>
  <c r="J2670" i="43"/>
  <c r="G2671" i="43"/>
  <c r="D2672" i="43"/>
  <c r="A2673" i="43"/>
  <c r="M2673" i="43"/>
  <c r="J2674" i="43"/>
  <c r="G2675" i="43"/>
  <c r="D2676" i="43"/>
  <c r="A2677" i="43"/>
  <c r="M2677" i="43"/>
  <c r="J2678" i="43"/>
  <c r="G2679" i="43"/>
  <c r="D2680" i="43"/>
  <c r="A2681" i="43"/>
  <c r="M2681" i="43"/>
  <c r="J2682" i="43"/>
  <c r="G2683" i="43"/>
  <c r="D2684" i="43"/>
  <c r="A2685" i="43"/>
  <c r="M2685" i="43"/>
  <c r="J2686" i="43"/>
  <c r="G2687" i="43"/>
  <c r="D2688" i="43"/>
  <c r="A2689" i="43"/>
  <c r="M2689" i="43"/>
  <c r="J2690" i="43"/>
  <c r="G2691" i="43"/>
  <c r="D2692" i="43"/>
  <c r="A2693" i="43"/>
  <c r="M2693" i="43"/>
  <c r="J2694" i="43"/>
  <c r="G2695" i="43"/>
  <c r="D2696" i="43"/>
  <c r="A2697" i="43"/>
  <c r="M2697" i="43"/>
  <c r="J2698" i="43"/>
  <c r="G2699" i="43"/>
  <c r="D2700" i="43"/>
  <c r="A2701" i="43"/>
  <c r="M2701" i="43"/>
  <c r="J2702" i="43"/>
  <c r="G2703" i="43"/>
  <c r="D2704" i="43"/>
  <c r="A2705" i="43"/>
  <c r="M2705" i="43"/>
  <c r="J2706" i="43"/>
  <c r="G2707" i="43"/>
  <c r="D2708" i="43"/>
  <c r="A2709" i="43"/>
  <c r="M2709" i="43"/>
  <c r="J2710" i="43"/>
  <c r="G2711" i="43"/>
  <c r="D2712" i="43"/>
  <c r="A2713" i="43"/>
  <c r="M2713" i="43"/>
  <c r="J2714" i="43"/>
  <c r="G2715" i="43"/>
  <c r="D2716" i="43"/>
  <c r="A2717" i="43"/>
  <c r="M2717" i="43"/>
  <c r="J2718" i="43"/>
  <c r="G2719" i="43"/>
  <c r="D2720" i="43"/>
  <c r="A2721" i="43"/>
  <c r="M2721" i="43"/>
  <c r="J2722" i="43"/>
  <c r="G2723" i="43"/>
  <c r="D2724" i="43"/>
  <c r="A2725" i="43"/>
  <c r="M2725" i="43"/>
  <c r="J2726" i="43"/>
  <c r="G2727" i="43"/>
  <c r="D2728" i="43"/>
  <c r="A2729" i="43"/>
  <c r="M2729" i="43"/>
  <c r="J2730" i="43"/>
  <c r="G2731" i="43"/>
  <c r="D2732" i="43"/>
  <c r="A2733" i="43"/>
  <c r="M2733" i="43"/>
  <c r="J2734" i="43"/>
  <c r="G2735" i="43"/>
  <c r="D2736" i="43"/>
  <c r="A2737" i="43"/>
  <c r="M2737" i="43"/>
  <c r="J2738" i="43"/>
  <c r="G2739" i="43"/>
  <c r="D2740" i="43"/>
  <c r="A2741" i="43"/>
  <c r="M2741" i="43"/>
  <c r="J2742" i="43"/>
  <c r="G2743" i="43"/>
  <c r="D2744" i="43"/>
  <c r="A2745" i="43"/>
  <c r="M2745" i="43"/>
  <c r="J2746" i="43"/>
  <c r="G2747" i="43"/>
  <c r="D2748" i="43"/>
  <c r="A2749" i="43"/>
  <c r="M2749" i="43"/>
  <c r="J2750" i="43"/>
  <c r="G2751" i="43"/>
  <c r="D2752" i="43"/>
  <c r="A2753" i="43"/>
  <c r="M2753" i="43"/>
  <c r="J2754" i="43"/>
  <c r="G2755" i="43"/>
  <c r="D2756" i="43"/>
  <c r="A2757" i="43"/>
  <c r="M2757" i="43"/>
  <c r="J2758" i="43"/>
  <c r="G2759" i="43"/>
  <c r="D2760" i="43"/>
  <c r="A2761" i="43"/>
  <c r="M2761" i="43"/>
  <c r="J2762" i="43"/>
  <c r="G2763" i="43"/>
  <c r="D2764" i="43"/>
  <c r="A2765" i="43"/>
  <c r="M2765" i="43"/>
  <c r="J2766" i="43"/>
  <c r="G2767" i="43"/>
  <c r="D2768" i="43"/>
  <c r="A2769" i="43"/>
  <c r="M2769" i="43"/>
  <c r="J2770" i="43"/>
  <c r="G2771" i="43"/>
  <c r="D2772" i="43"/>
  <c r="A2773" i="43"/>
  <c r="M2773" i="43"/>
  <c r="J2774" i="43"/>
  <c r="G2775" i="43"/>
  <c r="D2776" i="43"/>
  <c r="A2777" i="43"/>
  <c r="M2777" i="43"/>
  <c r="J2778" i="43"/>
  <c r="G2779" i="43"/>
  <c r="D2780" i="43"/>
  <c r="A2781" i="43"/>
  <c r="M2781" i="43"/>
  <c r="J2782" i="43"/>
  <c r="G2783" i="43"/>
  <c r="D2784" i="43"/>
  <c r="A2785" i="43"/>
  <c r="M2785" i="43"/>
  <c r="J2786" i="43"/>
  <c r="G2787" i="43"/>
  <c r="D2788" i="43"/>
  <c r="A2789" i="43"/>
  <c r="M2789" i="43"/>
  <c r="J2790" i="43"/>
  <c r="G2791" i="43"/>
  <c r="D2792" i="43"/>
  <c r="A2793" i="43"/>
  <c r="M2793" i="43"/>
  <c r="J2794" i="43"/>
  <c r="G2795" i="43"/>
  <c r="D2796" i="43"/>
  <c r="A2797" i="43"/>
  <c r="M2797" i="43"/>
  <c r="J2798" i="43"/>
  <c r="G2799" i="43"/>
  <c r="D2800" i="43"/>
  <c r="A2801" i="43"/>
  <c r="M2801" i="43"/>
  <c r="J2802" i="43"/>
  <c r="G2803" i="43"/>
  <c r="D2804" i="43"/>
  <c r="A2805" i="43"/>
  <c r="M2805" i="43"/>
  <c r="J2806" i="43"/>
  <c r="G2807" i="43"/>
  <c r="D2808" i="43"/>
  <c r="A2809" i="43"/>
  <c r="M2809" i="43"/>
  <c r="J2810" i="43"/>
  <c r="G2811" i="43"/>
  <c r="D2812" i="43"/>
  <c r="A2813" i="43"/>
  <c r="M2813" i="43"/>
  <c r="J2814" i="43"/>
  <c r="G2815" i="43"/>
  <c r="D2816" i="43"/>
  <c r="A2817" i="43"/>
  <c r="M2817" i="43"/>
  <c r="J2818" i="43"/>
  <c r="G2819" i="43"/>
  <c r="D2820" i="43"/>
  <c r="A2821" i="43"/>
  <c r="M2821" i="43"/>
  <c r="J2822" i="43"/>
  <c r="G2823" i="43"/>
  <c r="D2824" i="43"/>
  <c r="A2825" i="43"/>
  <c r="M2825" i="43"/>
  <c r="J2826" i="43"/>
  <c r="G2827" i="43"/>
  <c r="A2111" i="43"/>
  <c r="D2226" i="43"/>
  <c r="D2322" i="43"/>
  <c r="B2346" i="43"/>
  <c r="G2356" i="43"/>
  <c r="A2366" i="43"/>
  <c r="J2375" i="43"/>
  <c r="D2385" i="43"/>
  <c r="M2394" i="43"/>
  <c r="G2404" i="43"/>
  <c r="A2414" i="43"/>
  <c r="J2423" i="43"/>
  <c r="D2433" i="43"/>
  <c r="M2442" i="43"/>
  <c r="G2452" i="43"/>
  <c r="A2462" i="43"/>
  <c r="J2471" i="43"/>
  <c r="D2481" i="43"/>
  <c r="M2490" i="43"/>
  <c r="G2500" i="43"/>
  <c r="A2510" i="43"/>
  <c r="J2519" i="43"/>
  <c r="D2529" i="43"/>
  <c r="M2538" i="43"/>
  <c r="G2548" i="43"/>
  <c r="D2553" i="43"/>
  <c r="A2557" i="43"/>
  <c r="J2559" i="43"/>
  <c r="A2562" i="43"/>
  <c r="D2564" i="43"/>
  <c r="O2565" i="43"/>
  <c r="M2567" i="43"/>
  <c r="N2569" i="43"/>
  <c r="J2571" i="43"/>
  <c r="M2573" i="43"/>
  <c r="I2575" i="43"/>
  <c r="G2577" i="43"/>
  <c r="H2579" i="43"/>
  <c r="D2581" i="43"/>
  <c r="G2583" i="43"/>
  <c r="A2585" i="43"/>
  <c r="J2586" i="43"/>
  <c r="B2588" i="43"/>
  <c r="A2589" i="43"/>
  <c r="N2589" i="43"/>
  <c r="K2590" i="43"/>
  <c r="H2591" i="43"/>
  <c r="B2593" i="43"/>
  <c r="N2593" i="43"/>
  <c r="K2594" i="43"/>
  <c r="H2595" i="43"/>
  <c r="B2597" i="43"/>
  <c r="N2597" i="43"/>
  <c r="K2598" i="43"/>
  <c r="H2599" i="43"/>
  <c r="B2601" i="43"/>
  <c r="N2601" i="43"/>
  <c r="K2602" i="43"/>
  <c r="H2603" i="43"/>
  <c r="B2605" i="43"/>
  <c r="N2605" i="43"/>
  <c r="K2606" i="43"/>
  <c r="H2607" i="43"/>
  <c r="B2609" i="43"/>
  <c r="N2609" i="43"/>
  <c r="K2610" i="43"/>
  <c r="H2611" i="43"/>
  <c r="B2613" i="43"/>
  <c r="N2613" i="43"/>
  <c r="K2614" i="43"/>
  <c r="H2615" i="43"/>
  <c r="B2617" i="43"/>
  <c r="N2617" i="43"/>
  <c r="K2618" i="43"/>
  <c r="H2619" i="43"/>
  <c r="B2621" i="43"/>
  <c r="N2621" i="43"/>
  <c r="K2622" i="43"/>
  <c r="H2623" i="43"/>
  <c r="B2625" i="43"/>
  <c r="N2625" i="43"/>
  <c r="K2626" i="43"/>
  <c r="H2627" i="43"/>
  <c r="B2629" i="43"/>
  <c r="N2629" i="43"/>
  <c r="K2630" i="43"/>
  <c r="H2631" i="43"/>
  <c r="B2633" i="43"/>
  <c r="N2633" i="43"/>
  <c r="K2634" i="43"/>
  <c r="H2635" i="43"/>
  <c r="B2637" i="43"/>
  <c r="N2637" i="43"/>
  <c r="K2638" i="43"/>
  <c r="H2639" i="43"/>
  <c r="B2641" i="43"/>
  <c r="N2641" i="43"/>
  <c r="K2642" i="43"/>
  <c r="H2643" i="43"/>
  <c r="B2645" i="43"/>
  <c r="N2645" i="43"/>
  <c r="K2646" i="43"/>
  <c r="H2647" i="43"/>
  <c r="B2649" i="43"/>
  <c r="N2649" i="43"/>
  <c r="K2650" i="43"/>
  <c r="H2651" i="43"/>
  <c r="B2653" i="43"/>
  <c r="N2653" i="43"/>
  <c r="K2654" i="43"/>
  <c r="H2655" i="43"/>
  <c r="B2657" i="43"/>
  <c r="N2657" i="43"/>
  <c r="K2658" i="43"/>
  <c r="H2659" i="43"/>
  <c r="B2661" i="43"/>
  <c r="N2661" i="43"/>
  <c r="K2662" i="43"/>
  <c r="H2663" i="43"/>
  <c r="B2665" i="43"/>
  <c r="N2665" i="43"/>
  <c r="K2666" i="43"/>
  <c r="H2667" i="43"/>
  <c r="B2669" i="43"/>
  <c r="N2669" i="43"/>
  <c r="K2670" i="43"/>
  <c r="H2671" i="43"/>
  <c r="B2673" i="43"/>
  <c r="N2673" i="43"/>
  <c r="K2674" i="43"/>
  <c r="H2675" i="43"/>
  <c r="B2677" i="43"/>
  <c r="N2677" i="43"/>
  <c r="K2678" i="43"/>
  <c r="H2679" i="43"/>
  <c r="B2681" i="43"/>
  <c r="N2681" i="43"/>
  <c r="K2682" i="43"/>
  <c r="H2683" i="43"/>
  <c r="B2685" i="43"/>
  <c r="N2685" i="43"/>
  <c r="K2686" i="43"/>
  <c r="H2687" i="43"/>
  <c r="B2689" i="43"/>
  <c r="N2689" i="43"/>
  <c r="K2690" i="43"/>
  <c r="H2691" i="43"/>
  <c r="B2693" i="43"/>
  <c r="N2693" i="43"/>
  <c r="K2694" i="43"/>
  <c r="H2695" i="43"/>
  <c r="B2697" i="43"/>
  <c r="N2697" i="43"/>
  <c r="K2698" i="43"/>
  <c r="H2699" i="43"/>
  <c r="B2701" i="43"/>
  <c r="N2701" i="43"/>
  <c r="K2702" i="43"/>
  <c r="H2703" i="43"/>
  <c r="B2705" i="43"/>
  <c r="N2705" i="43"/>
  <c r="K2706" i="43"/>
  <c r="H2707" i="43"/>
  <c r="B2709" i="43"/>
  <c r="N2709" i="43"/>
  <c r="K2710" i="43"/>
  <c r="H2711" i="43"/>
  <c r="B2713" i="43"/>
  <c r="N2713" i="43"/>
  <c r="K2714" i="43"/>
  <c r="H2715" i="43"/>
  <c r="B2717" i="43"/>
  <c r="N2717" i="43"/>
  <c r="K2718" i="43"/>
  <c r="H2719" i="43"/>
  <c r="B2721" i="43"/>
  <c r="N2721" i="43"/>
  <c r="K2722" i="43"/>
  <c r="H2723" i="43"/>
  <c r="B2725" i="43"/>
  <c r="N2725" i="43"/>
  <c r="K2726" i="43"/>
  <c r="H2727" i="43"/>
  <c r="B2729" i="43"/>
  <c r="N2729" i="43"/>
  <c r="K2730" i="43"/>
  <c r="H2731" i="43"/>
  <c r="B2733" i="43"/>
  <c r="N2733" i="43"/>
  <c r="K2734" i="43"/>
  <c r="H2735" i="43"/>
  <c r="B2737" i="43"/>
  <c r="N2737" i="43"/>
  <c r="K2738" i="43"/>
  <c r="H2739" i="43"/>
  <c r="B2741" i="43"/>
  <c r="N2741" i="43"/>
  <c r="K2742" i="43"/>
  <c r="H2743" i="43"/>
  <c r="B2745" i="43"/>
  <c r="N2745" i="43"/>
  <c r="K2746" i="43"/>
  <c r="H2747" i="43"/>
  <c r="B2749" i="43"/>
  <c r="N2749" i="43"/>
  <c r="K2750" i="43"/>
  <c r="H2751" i="43"/>
  <c r="B2753" i="43"/>
  <c r="N2753" i="43"/>
  <c r="K2754" i="43"/>
  <c r="H2755" i="43"/>
  <c r="B2757" i="43"/>
  <c r="N2757" i="43"/>
  <c r="K2758" i="43"/>
  <c r="H2759" i="43"/>
  <c r="B2761" i="43"/>
  <c r="N2761" i="43"/>
  <c r="K2762" i="43"/>
  <c r="H2763" i="43"/>
  <c r="B2765" i="43"/>
  <c r="N2765" i="43"/>
  <c r="K2766" i="43"/>
  <c r="H2767" i="43"/>
  <c r="B2769" i="43"/>
  <c r="N2769" i="43"/>
  <c r="K2770" i="43"/>
  <c r="H2771" i="43"/>
  <c r="B2773" i="43"/>
  <c r="N2773" i="43"/>
  <c r="K2774" i="43"/>
  <c r="H2775" i="43"/>
  <c r="B2777" i="43"/>
  <c r="N2777" i="43"/>
  <c r="K2778" i="43"/>
  <c r="H2779" i="43"/>
  <c r="B2781" i="43"/>
  <c r="N2781" i="43"/>
  <c r="K2782" i="43"/>
  <c r="H2783" i="43"/>
  <c r="B2785" i="43"/>
  <c r="N2785" i="43"/>
  <c r="K2786" i="43"/>
  <c r="H2787" i="43"/>
  <c r="B2789" i="43"/>
  <c r="N2789" i="43"/>
  <c r="K2790" i="43"/>
  <c r="H2791" i="43"/>
  <c r="B2793" i="43"/>
  <c r="N2793" i="43"/>
  <c r="K2794" i="43"/>
  <c r="H2795" i="43"/>
  <c r="B2797" i="43"/>
  <c r="N2797" i="43"/>
  <c r="K2798" i="43"/>
  <c r="H2799" i="43"/>
  <c r="B2801" i="43"/>
  <c r="N2801" i="43"/>
  <c r="K2802" i="43"/>
  <c r="H2803" i="43"/>
  <c r="B2805" i="43"/>
  <c r="N2805" i="43"/>
  <c r="K2806" i="43"/>
  <c r="H2807" i="43"/>
  <c r="B2809" i="43"/>
  <c r="N2809" i="43"/>
  <c r="K2810" i="43"/>
  <c r="H2811" i="43"/>
  <c r="B2813" i="43"/>
  <c r="N2813" i="43"/>
  <c r="K2814" i="43"/>
  <c r="H2815" i="43"/>
  <c r="B2817" i="43"/>
  <c r="N2817" i="43"/>
  <c r="K2818" i="43"/>
  <c r="H2819" i="43"/>
  <c r="B2821" i="43"/>
  <c r="N2821" i="43"/>
  <c r="K2822" i="43"/>
  <c r="H2823" i="43"/>
  <c r="B2825" i="43"/>
  <c r="N2825" i="43"/>
  <c r="K2826" i="43"/>
  <c r="H2827" i="43"/>
  <c r="J2120" i="43"/>
  <c r="M2235" i="43"/>
  <c r="J2324" i="43"/>
  <c r="J2347" i="43"/>
  <c r="D2357" i="43"/>
  <c r="M2366" i="43"/>
  <c r="G2376" i="43"/>
  <c r="A2386" i="43"/>
  <c r="J2395" i="43"/>
  <c r="D2405" i="43"/>
  <c r="M2414" i="43"/>
  <c r="G2424" i="43"/>
  <c r="A2434" i="43"/>
  <c r="J2443" i="43"/>
  <c r="D2453" i="43"/>
  <c r="M2462" i="43"/>
  <c r="G2472" i="43"/>
  <c r="A2482" i="43"/>
  <c r="J2491" i="43"/>
  <c r="D2501" i="43"/>
  <c r="M2510" i="43"/>
  <c r="G2520" i="43"/>
  <c r="A2530" i="43"/>
  <c r="J2539" i="43"/>
  <c r="C2549" i="43"/>
  <c r="O2553" i="43"/>
  <c r="C2557" i="43"/>
  <c r="M2559" i="43"/>
  <c r="D2562" i="43"/>
  <c r="A2566" i="43"/>
  <c r="D2568" i="43"/>
  <c r="O2569" i="43"/>
  <c r="M2571" i="43"/>
  <c r="N2573" i="43"/>
  <c r="J2575" i="43"/>
  <c r="M2577" i="43"/>
  <c r="I2579" i="43"/>
  <c r="G2581" i="43"/>
  <c r="H2583" i="43"/>
  <c r="B2585" i="43"/>
  <c r="K2586" i="43"/>
  <c r="C2588" i="43"/>
  <c r="B2589" i="43"/>
  <c r="O2589" i="43"/>
  <c r="L2590" i="43"/>
  <c r="I2591" i="43"/>
  <c r="C2593" i="43"/>
  <c r="O2593" i="43"/>
  <c r="L2594" i="43"/>
  <c r="I2595" i="43"/>
  <c r="C2597" i="43"/>
  <c r="O2597" i="43"/>
  <c r="L2598" i="43"/>
  <c r="I2599" i="43"/>
  <c r="C2601" i="43"/>
  <c r="O2601" i="43"/>
  <c r="L2602" i="43"/>
  <c r="I2603" i="43"/>
  <c r="C2605" i="43"/>
  <c r="O2605" i="43"/>
  <c r="L2606" i="43"/>
  <c r="I2607" i="43"/>
  <c r="C2609" i="43"/>
  <c r="O2609" i="43"/>
  <c r="L2610" i="43"/>
  <c r="I2611" i="43"/>
  <c r="C2613" i="43"/>
  <c r="O2613" i="43"/>
  <c r="L2614" i="43"/>
  <c r="I2615" i="43"/>
  <c r="C2617" i="43"/>
  <c r="O2617" i="43"/>
  <c r="L2618" i="43"/>
  <c r="I2619" i="43"/>
  <c r="C2621" i="43"/>
  <c r="O2621" i="43"/>
  <c r="L2622" i="43"/>
  <c r="I2623" i="43"/>
  <c r="C2625" i="43"/>
  <c r="O2625" i="43"/>
  <c r="L2626" i="43"/>
  <c r="I2627" i="43"/>
  <c r="C2629" i="43"/>
  <c r="O2629" i="43"/>
  <c r="L2630" i="43"/>
  <c r="I2631" i="43"/>
  <c r="C2633" i="43"/>
  <c r="O2633" i="43"/>
  <c r="L2634" i="43"/>
  <c r="I2635" i="43"/>
  <c r="C2637" i="43"/>
  <c r="O2637" i="43"/>
  <c r="L2638" i="43"/>
  <c r="I2639" i="43"/>
  <c r="C2641" i="43"/>
  <c r="O2641" i="43"/>
  <c r="L2642" i="43"/>
  <c r="I2643" i="43"/>
  <c r="C2645" i="43"/>
  <c r="O2645" i="43"/>
  <c r="L2646" i="43"/>
  <c r="I2647" i="43"/>
  <c r="C2649" i="43"/>
  <c r="O2649" i="43"/>
  <c r="L2650" i="43"/>
  <c r="I2651" i="43"/>
  <c r="C2653" i="43"/>
  <c r="O2653" i="43"/>
  <c r="L2654" i="43"/>
  <c r="I2655" i="43"/>
  <c r="C2657" i="43"/>
  <c r="O2657" i="43"/>
  <c r="L2658" i="43"/>
  <c r="I2659" i="43"/>
  <c r="C2661" i="43"/>
  <c r="O2661" i="43"/>
  <c r="L2662" i="43"/>
  <c r="I2663" i="43"/>
  <c r="C2665" i="43"/>
  <c r="O2665" i="43"/>
  <c r="L2666" i="43"/>
  <c r="I2667" i="43"/>
  <c r="C2669" i="43"/>
  <c r="O2669" i="43"/>
  <c r="L2670" i="43"/>
  <c r="I2671" i="43"/>
  <c r="C2673" i="43"/>
  <c r="O2673" i="43"/>
  <c r="L2674" i="43"/>
  <c r="I2675" i="43"/>
  <c r="C2677" i="43"/>
  <c r="O2677" i="43"/>
  <c r="L2678" i="43"/>
  <c r="I2679" i="43"/>
  <c r="C2681" i="43"/>
  <c r="O2681" i="43"/>
  <c r="L2682" i="43"/>
  <c r="I2683" i="43"/>
  <c r="C2685" i="43"/>
  <c r="O2685" i="43"/>
  <c r="L2686" i="43"/>
  <c r="I2687" i="43"/>
  <c r="C2689" i="43"/>
  <c r="O2689" i="43"/>
  <c r="L2690" i="43"/>
  <c r="I2691" i="43"/>
  <c r="C2693" i="43"/>
  <c r="O2693" i="43"/>
  <c r="L2694" i="43"/>
  <c r="I2695" i="43"/>
  <c r="C2697" i="43"/>
  <c r="O2697" i="43"/>
  <c r="L2698" i="43"/>
  <c r="I2699" i="43"/>
  <c r="C2701" i="43"/>
  <c r="O2701" i="43"/>
  <c r="L2702" i="43"/>
  <c r="I2703" i="43"/>
  <c r="C2705" i="43"/>
  <c r="O2705" i="43"/>
  <c r="L2706" i="43"/>
  <c r="I2707" i="43"/>
  <c r="C2709" i="43"/>
  <c r="O2709" i="43"/>
  <c r="L2710" i="43"/>
  <c r="I2711" i="43"/>
  <c r="C2713" i="43"/>
  <c r="O2713" i="43"/>
  <c r="L2714" i="43"/>
  <c r="I2715" i="43"/>
  <c r="C2717" i="43"/>
  <c r="O2717" i="43"/>
  <c r="L2718" i="43"/>
  <c r="I2719" i="43"/>
  <c r="C2721" i="43"/>
  <c r="O2721" i="43"/>
  <c r="L2722" i="43"/>
  <c r="I2723" i="43"/>
  <c r="C2725" i="43"/>
  <c r="O2725" i="43"/>
  <c r="L2726" i="43"/>
  <c r="I2727" i="43"/>
  <c r="C2729" i="43"/>
  <c r="O2729" i="43"/>
  <c r="L2730" i="43"/>
  <c r="I2731" i="43"/>
  <c r="C2733" i="43"/>
  <c r="O2733" i="43"/>
  <c r="L2734" i="43"/>
  <c r="I2735" i="43"/>
  <c r="C2737" i="43"/>
  <c r="O2737" i="43"/>
  <c r="L2738" i="43"/>
  <c r="I2739" i="43"/>
  <c r="C2741" i="43"/>
  <c r="O2741" i="43"/>
  <c r="L2742" i="43"/>
  <c r="I2743" i="43"/>
  <c r="C2745" i="43"/>
  <c r="O2745" i="43"/>
  <c r="L2746" i="43"/>
  <c r="I2747" i="43"/>
  <c r="C2749" i="43"/>
  <c r="O2749" i="43"/>
  <c r="L2750" i="43"/>
  <c r="I2751" i="43"/>
  <c r="C2753" i="43"/>
  <c r="O2753" i="43"/>
  <c r="L2754" i="43"/>
  <c r="I2755" i="43"/>
  <c r="C2757" i="43"/>
  <c r="O2757" i="43"/>
  <c r="L2758" i="43"/>
  <c r="I2759" i="43"/>
  <c r="C2761" i="43"/>
  <c r="O2761" i="43"/>
  <c r="L2762" i="43"/>
  <c r="I2763" i="43"/>
  <c r="C2765" i="43"/>
  <c r="O2765" i="43"/>
  <c r="L2766" i="43"/>
  <c r="I2767" i="43"/>
  <c r="C2769" i="43"/>
  <c r="O2769" i="43"/>
  <c r="L2770" i="43"/>
  <c r="I2771" i="43"/>
  <c r="C2773" i="43"/>
  <c r="O2773" i="43"/>
  <c r="L2774" i="43"/>
  <c r="I2775" i="43"/>
  <c r="C2777" i="43"/>
  <c r="O2777" i="43"/>
  <c r="L2778" i="43"/>
  <c r="I2779" i="43"/>
  <c r="C2781" i="43"/>
  <c r="O2781" i="43"/>
  <c r="L2782" i="43"/>
  <c r="I2783" i="43"/>
  <c r="C2785" i="43"/>
  <c r="O2785" i="43"/>
  <c r="L2786" i="43"/>
  <c r="I2787" i="43"/>
  <c r="C2789" i="43"/>
  <c r="O2789" i="43"/>
  <c r="L2790" i="43"/>
  <c r="I2791" i="43"/>
  <c r="C2793" i="43"/>
  <c r="O2793" i="43"/>
  <c r="L2794" i="43"/>
  <c r="I2795" i="43"/>
  <c r="C2797" i="43"/>
  <c r="O2797" i="43"/>
  <c r="L2798" i="43"/>
  <c r="I2799" i="43"/>
  <c r="C2801" i="43"/>
  <c r="O2801" i="43"/>
  <c r="L2802" i="43"/>
  <c r="I2803" i="43"/>
  <c r="C2805" i="43"/>
  <c r="O2805" i="43"/>
  <c r="L2806" i="43"/>
  <c r="I2807" i="43"/>
  <c r="C2809" i="43"/>
  <c r="O2809" i="43"/>
  <c r="L2810" i="43"/>
  <c r="I2811" i="43"/>
  <c r="C2813" i="43"/>
  <c r="O2813" i="43"/>
  <c r="L2814" i="43"/>
  <c r="I2815" i="43"/>
  <c r="C2817" i="43"/>
  <c r="O2817" i="43"/>
  <c r="L2818" i="43"/>
  <c r="I2819" i="43"/>
  <c r="C2821" i="43"/>
  <c r="O2821" i="43"/>
  <c r="L2822" i="43"/>
  <c r="I2823" i="43"/>
  <c r="C2825" i="43"/>
  <c r="O2825" i="43"/>
  <c r="L2826" i="43"/>
  <c r="D2130" i="43"/>
  <c r="G2245" i="43"/>
  <c r="N2326" i="43"/>
  <c r="G2348" i="43"/>
  <c r="A2358" i="43"/>
  <c r="J2367" i="43"/>
  <c r="D2377" i="43"/>
  <c r="M2386" i="43"/>
  <c r="G2396" i="43"/>
  <c r="A2406" i="43"/>
  <c r="J2415" i="43"/>
  <c r="D2425" i="43"/>
  <c r="M2434" i="43"/>
  <c r="G2444" i="43"/>
  <c r="A2454" i="43"/>
  <c r="J2463" i="43"/>
  <c r="D2473" i="43"/>
  <c r="M2482" i="43"/>
  <c r="G2492" i="43"/>
  <c r="A2502" i="43"/>
  <c r="J2511" i="43"/>
  <c r="D2521" i="43"/>
  <c r="M2530" i="43"/>
  <c r="G2540" i="43"/>
  <c r="D2549" i="43"/>
  <c r="A2554" i="43"/>
  <c r="D2557" i="43"/>
  <c r="D2560" i="43"/>
  <c r="J2562" i="43"/>
  <c r="D2566" i="43"/>
  <c r="A2570" i="43"/>
  <c r="D2572" i="43"/>
  <c r="O2573" i="43"/>
  <c r="M2575" i="43"/>
  <c r="N2577" i="43"/>
  <c r="J2579" i="43"/>
  <c r="M2581" i="43"/>
  <c r="I2583" i="43"/>
  <c r="C2585" i="43"/>
  <c r="L2586" i="43"/>
  <c r="D2588" i="43"/>
  <c r="C2589" i="43"/>
  <c r="A2590" i="43"/>
  <c r="M2590" i="43"/>
  <c r="J2591" i="43"/>
  <c r="G2592" i="43"/>
  <c r="D2593" i="43"/>
  <c r="A2594" i="43"/>
  <c r="M2594" i="43"/>
  <c r="J2595" i="43"/>
  <c r="G2596" i="43"/>
  <c r="D2597" i="43"/>
  <c r="A2598" i="43"/>
  <c r="M2598" i="43"/>
  <c r="J2599" i="43"/>
  <c r="G2600" i="43"/>
  <c r="D2601" i="43"/>
  <c r="A2602" i="43"/>
  <c r="M2602" i="43"/>
  <c r="J2603" i="43"/>
  <c r="G2604" i="43"/>
  <c r="D2605" i="43"/>
  <c r="A2606" i="43"/>
  <c r="M2606" i="43"/>
  <c r="J2607" i="43"/>
  <c r="G2608" i="43"/>
  <c r="D2609" i="43"/>
  <c r="A2610" i="43"/>
  <c r="M2610" i="43"/>
  <c r="J2611" i="43"/>
  <c r="G2612" i="43"/>
  <c r="D2613" i="43"/>
  <c r="A2614" i="43"/>
  <c r="M2614" i="43"/>
  <c r="J2615" i="43"/>
  <c r="G2616" i="43"/>
  <c r="D2617" i="43"/>
  <c r="A2618" i="43"/>
  <c r="M2618" i="43"/>
  <c r="J2619" i="43"/>
  <c r="G2620" i="43"/>
  <c r="D2621" i="43"/>
  <c r="A2622" i="43"/>
  <c r="M2622" i="43"/>
  <c r="J2623" i="43"/>
  <c r="G2624" i="43"/>
  <c r="D2625" i="43"/>
  <c r="A2626" i="43"/>
  <c r="M2626" i="43"/>
  <c r="J2627" i="43"/>
  <c r="G2628" i="43"/>
  <c r="D2629" i="43"/>
  <c r="A2630" i="43"/>
  <c r="M2630" i="43"/>
  <c r="J2631" i="43"/>
  <c r="G2632" i="43"/>
  <c r="D2633" i="43"/>
  <c r="A2634" i="43"/>
  <c r="M2634" i="43"/>
  <c r="J2635" i="43"/>
  <c r="G2636" i="43"/>
  <c r="D2637" i="43"/>
  <c r="A2638" i="43"/>
  <c r="M2638" i="43"/>
  <c r="J2639" i="43"/>
  <c r="G2640" i="43"/>
  <c r="D2641" i="43"/>
  <c r="A2642" i="43"/>
  <c r="M2642" i="43"/>
  <c r="J2643" i="43"/>
  <c r="G2644" i="43"/>
  <c r="D2645" i="43"/>
  <c r="A2646" i="43"/>
  <c r="M2646" i="43"/>
  <c r="J2647" i="43"/>
  <c r="G2648" i="43"/>
  <c r="D2649" i="43"/>
  <c r="A2650" i="43"/>
  <c r="M2650" i="43"/>
  <c r="J2651" i="43"/>
  <c r="G2652" i="43"/>
  <c r="D2653" i="43"/>
  <c r="A2654" i="43"/>
  <c r="M2654" i="43"/>
  <c r="J2655" i="43"/>
  <c r="G2656" i="43"/>
  <c r="D2657" i="43"/>
  <c r="A2658" i="43"/>
  <c r="M2658" i="43"/>
  <c r="J2659" i="43"/>
  <c r="G2660" i="43"/>
  <c r="D2661" i="43"/>
  <c r="A2662" i="43"/>
  <c r="M2662" i="43"/>
  <c r="J2663" i="43"/>
  <c r="G2664" i="43"/>
  <c r="D2665" i="43"/>
  <c r="A2666" i="43"/>
  <c r="M2666" i="43"/>
  <c r="J2667" i="43"/>
  <c r="G2668" i="43"/>
  <c r="D2669" i="43"/>
  <c r="A2670" i="43"/>
  <c r="M2670" i="43"/>
  <c r="J2671" i="43"/>
  <c r="G2672" i="43"/>
  <c r="D2673" i="43"/>
  <c r="A2674" i="43"/>
  <c r="M2674" i="43"/>
  <c r="J2675" i="43"/>
  <c r="G2676" i="43"/>
  <c r="D2677" i="43"/>
  <c r="A2678" i="43"/>
  <c r="M2678" i="43"/>
  <c r="J2679" i="43"/>
  <c r="G2680" i="43"/>
  <c r="D2681" i="43"/>
  <c r="A2682" i="43"/>
  <c r="M2682" i="43"/>
  <c r="J2683" i="43"/>
  <c r="G2684" i="43"/>
  <c r="D2685" i="43"/>
  <c r="A2686" i="43"/>
  <c r="M2686" i="43"/>
  <c r="J2687" i="43"/>
  <c r="G2688" i="43"/>
  <c r="D2689" i="43"/>
  <c r="A2690" i="43"/>
  <c r="M2690" i="43"/>
  <c r="J2691" i="43"/>
  <c r="G2692" i="43"/>
  <c r="D2693" i="43"/>
  <c r="A2694" i="43"/>
  <c r="M2694" i="43"/>
  <c r="J2695" i="43"/>
  <c r="G2696" i="43"/>
  <c r="D2697" i="43"/>
  <c r="A2698" i="43"/>
  <c r="M2698" i="43"/>
  <c r="J2699" i="43"/>
  <c r="G2700" i="43"/>
  <c r="D2701" i="43"/>
  <c r="A2702" i="43"/>
  <c r="M2702" i="43"/>
  <c r="J2703" i="43"/>
  <c r="G2704" i="43"/>
  <c r="D2705" i="43"/>
  <c r="A2706" i="43"/>
  <c r="M2706" i="43"/>
  <c r="J2707" i="43"/>
  <c r="G2708" i="43"/>
  <c r="D2709" i="43"/>
  <c r="A2710" i="43"/>
  <c r="M2710" i="43"/>
  <c r="J2711" i="43"/>
  <c r="G2712" i="43"/>
  <c r="D2713" i="43"/>
  <c r="A2714" i="43"/>
  <c r="M2714" i="43"/>
  <c r="J2715" i="43"/>
  <c r="G2716" i="43"/>
  <c r="D2717" i="43"/>
  <c r="A2718" i="43"/>
  <c r="M2718" i="43"/>
  <c r="J2719" i="43"/>
  <c r="G2720" i="43"/>
  <c r="D2721" i="43"/>
  <c r="A2722" i="43"/>
  <c r="M2722" i="43"/>
  <c r="J2723" i="43"/>
  <c r="G2724" i="43"/>
  <c r="D2725" i="43"/>
  <c r="A2726" i="43"/>
  <c r="M2726" i="43"/>
  <c r="J2727" i="43"/>
  <c r="G2728" i="43"/>
  <c r="D2729" i="43"/>
  <c r="A2730" i="43"/>
  <c r="M2730" i="43"/>
  <c r="J2731" i="43"/>
  <c r="G2732" i="43"/>
  <c r="D2733" i="43"/>
  <c r="A2734" i="43"/>
  <c r="M2734" i="43"/>
  <c r="J2735" i="43"/>
  <c r="G2736" i="43"/>
  <c r="D2737" i="43"/>
  <c r="A2738" i="43"/>
  <c r="M2738" i="43"/>
  <c r="J2739" i="43"/>
  <c r="G2740" i="43"/>
  <c r="D2741" i="43"/>
  <c r="A2742" i="43"/>
  <c r="M2742" i="43"/>
  <c r="J2743" i="43"/>
  <c r="G2744" i="43"/>
  <c r="D2745" i="43"/>
  <c r="A2746" i="43"/>
  <c r="M2746" i="43"/>
  <c r="J2747" i="43"/>
  <c r="G2748" i="43"/>
  <c r="D2749" i="43"/>
  <c r="A2750" i="43"/>
  <c r="M2750" i="43"/>
  <c r="J2751" i="43"/>
  <c r="G2752" i="43"/>
  <c r="D2753" i="43"/>
  <c r="A2754" i="43"/>
  <c r="M2754" i="43"/>
  <c r="J2755" i="43"/>
  <c r="G2756" i="43"/>
  <c r="D2757" i="43"/>
  <c r="A2758" i="43"/>
  <c r="M2758" i="43"/>
  <c r="J2759" i="43"/>
  <c r="G2760" i="43"/>
  <c r="D2761" i="43"/>
  <c r="A2762" i="43"/>
  <c r="M2762" i="43"/>
  <c r="J2763" i="43"/>
  <c r="G2764" i="43"/>
  <c r="D2765" i="43"/>
  <c r="A2766" i="43"/>
  <c r="M2766" i="43"/>
  <c r="J2767" i="43"/>
  <c r="G2768" i="43"/>
  <c r="D2769" i="43"/>
  <c r="A2770" i="43"/>
  <c r="M2770" i="43"/>
  <c r="J2771" i="43"/>
  <c r="G2772" i="43"/>
  <c r="D2773" i="43"/>
  <c r="A2774" i="43"/>
  <c r="M2774" i="43"/>
  <c r="J2775" i="43"/>
  <c r="G2776" i="43"/>
  <c r="D2777" i="43"/>
  <c r="A2778" i="43"/>
  <c r="M2778" i="43"/>
  <c r="J2779" i="43"/>
  <c r="G2780" i="43"/>
  <c r="D2781" i="43"/>
  <c r="A2782" i="43"/>
  <c r="M2782" i="43"/>
  <c r="J2783" i="43"/>
  <c r="G2784" i="43"/>
  <c r="D2785" i="43"/>
  <c r="A2786" i="43"/>
  <c r="M2786" i="43"/>
  <c r="J2787" i="43"/>
  <c r="G2788" i="43"/>
  <c r="D2789" i="43"/>
  <c r="A2790" i="43"/>
  <c r="M2790" i="43"/>
  <c r="J2791" i="43"/>
  <c r="G2792" i="43"/>
  <c r="D2793" i="43"/>
  <c r="A2794" i="43"/>
  <c r="M2794" i="43"/>
  <c r="J2795" i="43"/>
  <c r="G2796" i="43"/>
  <c r="D2797" i="43"/>
  <c r="A2798" i="43"/>
  <c r="M2798" i="43"/>
  <c r="J2799" i="43"/>
  <c r="G2800" i="43"/>
  <c r="D2801" i="43"/>
  <c r="A2802" i="43"/>
  <c r="M2802" i="43"/>
  <c r="J2803" i="43"/>
  <c r="G2804" i="43"/>
  <c r="D2805" i="43"/>
  <c r="A2806" i="43"/>
  <c r="M2806" i="43"/>
  <c r="J2807" i="43"/>
  <c r="G2808" i="43"/>
  <c r="D2809" i="43"/>
  <c r="A2810" i="43"/>
  <c r="M2810" i="43"/>
  <c r="J2811" i="43"/>
  <c r="G2812" i="43"/>
  <c r="D2813" i="43"/>
  <c r="A2814" i="43"/>
  <c r="M2814" i="43"/>
  <c r="J2815" i="43"/>
  <c r="G2816" i="43"/>
  <c r="D2817" i="43"/>
  <c r="A2818" i="43"/>
  <c r="M2818" i="43"/>
  <c r="J2819" i="43"/>
  <c r="G2820" i="43"/>
  <c r="D2821" i="43"/>
  <c r="A2822" i="43"/>
  <c r="M2822" i="43"/>
  <c r="J2823" i="43"/>
  <c r="G2824" i="43"/>
  <c r="M2139" i="43"/>
  <c r="A2255" i="43"/>
  <c r="J2328" i="43"/>
  <c r="D2349" i="43"/>
  <c r="M2358" i="43"/>
  <c r="G2368" i="43"/>
  <c r="A2378" i="43"/>
  <c r="J2387" i="43"/>
  <c r="D2397" i="43"/>
  <c r="M2406" i="43"/>
  <c r="G2416" i="43"/>
  <c r="A2426" i="43"/>
  <c r="J2435" i="43"/>
  <c r="D2445" i="43"/>
  <c r="M2454" i="43"/>
  <c r="G2464" i="43"/>
  <c r="A2474" i="43"/>
  <c r="J2483" i="43"/>
  <c r="D2493" i="43"/>
  <c r="M2502" i="43"/>
  <c r="G2512" i="43"/>
  <c r="A2522" i="43"/>
  <c r="J2531" i="43"/>
  <c r="D2541" i="43"/>
  <c r="O2549" i="43"/>
  <c r="J2554" i="43"/>
  <c r="M2557" i="43"/>
  <c r="K2562" i="43"/>
  <c r="G2564" i="43"/>
  <c r="J2566" i="43"/>
  <c r="D2570" i="43"/>
  <c r="A2574" i="43"/>
  <c r="D2576" i="43"/>
  <c r="O2577" i="43"/>
  <c r="M2579" i="43"/>
  <c r="N2581" i="43"/>
  <c r="J2583" i="43"/>
  <c r="D2585" i="43"/>
  <c r="M2586" i="43"/>
  <c r="D2589" i="43"/>
  <c r="B2590" i="43"/>
  <c r="N2590" i="43"/>
  <c r="K2591" i="43"/>
  <c r="H2592" i="43"/>
  <c r="B2594" i="43"/>
  <c r="N2594" i="43"/>
  <c r="K2595" i="43"/>
  <c r="H2596" i="43"/>
  <c r="B2598" i="43"/>
  <c r="N2598" i="43"/>
  <c r="K2599" i="43"/>
  <c r="H2600" i="43"/>
  <c r="B2602" i="43"/>
  <c r="N2602" i="43"/>
  <c r="K2603" i="43"/>
  <c r="H2604" i="43"/>
  <c r="B2606" i="43"/>
  <c r="N2606" i="43"/>
  <c r="K2607" i="43"/>
  <c r="H2608" i="43"/>
  <c r="B2610" i="43"/>
  <c r="N2610" i="43"/>
  <c r="K2611" i="43"/>
  <c r="H2612" i="43"/>
  <c r="B2614" i="43"/>
  <c r="N2614" i="43"/>
  <c r="K2615" i="43"/>
  <c r="H2616" i="43"/>
  <c r="B2618" i="43"/>
  <c r="N2618" i="43"/>
  <c r="K2619" i="43"/>
  <c r="H2620" i="43"/>
  <c r="B2622" i="43"/>
  <c r="N2622" i="43"/>
  <c r="K2623" i="43"/>
  <c r="H2624" i="43"/>
  <c r="B2626" i="43"/>
  <c r="N2626" i="43"/>
  <c r="K2627" i="43"/>
  <c r="H2628" i="43"/>
  <c r="B2630" i="43"/>
  <c r="N2630" i="43"/>
  <c r="K2631" i="43"/>
  <c r="H2632" i="43"/>
  <c r="B2634" i="43"/>
  <c r="N2634" i="43"/>
  <c r="K2635" i="43"/>
  <c r="H2636" i="43"/>
  <c r="B2638" i="43"/>
  <c r="N2638" i="43"/>
  <c r="K2639" i="43"/>
  <c r="H2640" i="43"/>
  <c r="B2642" i="43"/>
  <c r="N2642" i="43"/>
  <c r="K2643" i="43"/>
  <c r="H2644" i="43"/>
  <c r="B2646" i="43"/>
  <c r="N2646" i="43"/>
  <c r="K2647" i="43"/>
  <c r="H2648" i="43"/>
  <c r="B2650" i="43"/>
  <c r="N2650" i="43"/>
  <c r="K2651" i="43"/>
  <c r="H2652" i="43"/>
  <c r="B2654" i="43"/>
  <c r="N2654" i="43"/>
  <c r="K2655" i="43"/>
  <c r="H2656" i="43"/>
  <c r="B2658" i="43"/>
  <c r="N2658" i="43"/>
  <c r="K2659" i="43"/>
  <c r="H2660" i="43"/>
  <c r="B2662" i="43"/>
  <c r="N2662" i="43"/>
  <c r="K2663" i="43"/>
  <c r="H2664" i="43"/>
  <c r="B2666" i="43"/>
  <c r="N2666" i="43"/>
  <c r="K2667" i="43"/>
  <c r="H2668" i="43"/>
  <c r="B2670" i="43"/>
  <c r="N2670" i="43"/>
  <c r="K2671" i="43"/>
  <c r="H2672" i="43"/>
  <c r="B2674" i="43"/>
  <c r="N2674" i="43"/>
  <c r="K2675" i="43"/>
  <c r="H2676" i="43"/>
  <c r="B2678" i="43"/>
  <c r="N2678" i="43"/>
  <c r="K2679" i="43"/>
  <c r="H2680" i="43"/>
  <c r="B2682" i="43"/>
  <c r="N2682" i="43"/>
  <c r="K2683" i="43"/>
  <c r="H2684" i="43"/>
  <c r="B2686" i="43"/>
  <c r="N2686" i="43"/>
  <c r="K2687" i="43"/>
  <c r="H2688" i="43"/>
  <c r="B2690" i="43"/>
  <c r="N2690" i="43"/>
  <c r="K2691" i="43"/>
  <c r="H2692" i="43"/>
  <c r="B2694" i="43"/>
  <c r="N2694" i="43"/>
  <c r="K2695" i="43"/>
  <c r="H2696" i="43"/>
  <c r="B2698" i="43"/>
  <c r="N2698" i="43"/>
  <c r="K2699" i="43"/>
  <c r="H2700" i="43"/>
  <c r="B2702" i="43"/>
  <c r="N2702" i="43"/>
  <c r="K2703" i="43"/>
  <c r="H2704" i="43"/>
  <c r="B2706" i="43"/>
  <c r="N2706" i="43"/>
  <c r="K2707" i="43"/>
  <c r="H2708" i="43"/>
  <c r="B2710" i="43"/>
  <c r="N2710" i="43"/>
  <c r="K2711" i="43"/>
  <c r="H2712" i="43"/>
  <c r="B2714" i="43"/>
  <c r="N2714" i="43"/>
  <c r="K2715" i="43"/>
  <c r="H2716" i="43"/>
  <c r="B2718" i="43"/>
  <c r="N2718" i="43"/>
  <c r="K2719" i="43"/>
  <c r="H2720" i="43"/>
  <c r="B2722" i="43"/>
  <c r="N2722" i="43"/>
  <c r="K2723" i="43"/>
  <c r="H2724" i="43"/>
  <c r="B2726" i="43"/>
  <c r="N2726" i="43"/>
  <c r="K2727" i="43"/>
  <c r="H2728" i="43"/>
  <c r="B2730" i="43"/>
  <c r="N2730" i="43"/>
  <c r="K2731" i="43"/>
  <c r="H2732" i="43"/>
  <c r="B2734" i="43"/>
  <c r="N2734" i="43"/>
  <c r="K2735" i="43"/>
  <c r="H2736" i="43"/>
  <c r="B2738" i="43"/>
  <c r="N2738" i="43"/>
  <c r="K2739" i="43"/>
  <c r="H2740" i="43"/>
  <c r="B2742" i="43"/>
  <c r="N2742" i="43"/>
  <c r="K2743" i="43"/>
  <c r="H2744" i="43"/>
  <c r="B2746" i="43"/>
  <c r="N2746" i="43"/>
  <c r="K2747" i="43"/>
  <c r="H2748" i="43"/>
  <c r="B2750" i="43"/>
  <c r="N2750" i="43"/>
  <c r="K2751" i="43"/>
  <c r="H2752" i="43"/>
  <c r="B2754" i="43"/>
  <c r="N2754" i="43"/>
  <c r="K2755" i="43"/>
  <c r="H2756" i="43"/>
  <c r="B2758" i="43"/>
  <c r="N2758" i="43"/>
  <c r="K2759" i="43"/>
  <c r="H2760" i="43"/>
  <c r="B2762" i="43"/>
  <c r="N2762" i="43"/>
  <c r="K2763" i="43"/>
  <c r="H2764" i="43"/>
  <c r="B2766" i="43"/>
  <c r="N2766" i="43"/>
  <c r="K2767" i="43"/>
  <c r="H2768" i="43"/>
  <c r="B2770" i="43"/>
  <c r="N2770" i="43"/>
  <c r="K2771" i="43"/>
  <c r="H2772" i="43"/>
  <c r="B2774" i="43"/>
  <c r="N2774" i="43"/>
  <c r="K2775" i="43"/>
  <c r="H2776" i="43"/>
  <c r="B2778" i="43"/>
  <c r="N2778" i="43"/>
  <c r="K2779" i="43"/>
  <c r="H2780" i="43"/>
  <c r="B2782" i="43"/>
  <c r="N2782" i="43"/>
  <c r="K2783" i="43"/>
  <c r="H2784" i="43"/>
  <c r="B2786" i="43"/>
  <c r="N2786" i="43"/>
  <c r="K2787" i="43"/>
  <c r="H2788" i="43"/>
  <c r="B2790" i="43"/>
  <c r="N2790" i="43"/>
  <c r="K2791" i="43"/>
  <c r="H2792" i="43"/>
  <c r="B2794" i="43"/>
  <c r="N2794" i="43"/>
  <c r="K2795" i="43"/>
  <c r="H2796" i="43"/>
  <c r="B2798" i="43"/>
  <c r="N2798" i="43"/>
  <c r="K2799" i="43"/>
  <c r="H2800" i="43"/>
  <c r="G2149" i="43"/>
  <c r="J2264" i="43"/>
  <c r="M2330" i="43"/>
  <c r="A2350" i="43"/>
  <c r="J2359" i="43"/>
  <c r="D2369" i="43"/>
  <c r="M2378" i="43"/>
  <c r="G2388" i="43"/>
  <c r="A2398" i="43"/>
  <c r="J2407" i="43"/>
  <c r="D2417" i="43"/>
  <c r="M2426" i="43"/>
  <c r="G2436" i="43"/>
  <c r="A2446" i="43"/>
  <c r="J2455" i="43"/>
  <c r="D2465" i="43"/>
  <c r="M2474" i="43"/>
  <c r="G2484" i="43"/>
  <c r="A2494" i="43"/>
  <c r="J2503" i="43"/>
  <c r="D2513" i="43"/>
  <c r="M2522" i="43"/>
  <c r="G2532" i="43"/>
  <c r="A2542" i="43"/>
  <c r="A2550" i="43"/>
  <c r="L2554" i="43"/>
  <c r="O2557" i="43"/>
  <c r="G2560" i="43"/>
  <c r="L2562" i="43"/>
  <c r="J2564" i="43"/>
  <c r="K2566" i="43"/>
  <c r="G2568" i="43"/>
  <c r="J2570" i="43"/>
  <c r="D2574" i="43"/>
  <c r="A2578" i="43"/>
  <c r="D2580" i="43"/>
  <c r="O2581" i="43"/>
  <c r="M2583" i="43"/>
  <c r="G2585" i="43"/>
  <c r="A2587" i="43"/>
  <c r="C2590" i="43"/>
  <c r="O2590" i="43"/>
  <c r="L2591" i="43"/>
  <c r="I2592" i="43"/>
  <c r="C2594" i="43"/>
  <c r="O2594" i="43"/>
  <c r="L2595" i="43"/>
  <c r="I2596" i="43"/>
  <c r="C2598" i="43"/>
  <c r="O2598" i="43"/>
  <c r="L2599" i="43"/>
  <c r="I2600" i="43"/>
  <c r="C2602" i="43"/>
  <c r="O2602" i="43"/>
  <c r="L2603" i="43"/>
  <c r="I2604" i="43"/>
  <c r="C2606" i="43"/>
  <c r="O2606" i="43"/>
  <c r="L2607" i="43"/>
  <c r="I2608" i="43"/>
  <c r="C2610" i="43"/>
  <c r="O2610" i="43"/>
  <c r="L2611" i="43"/>
  <c r="I2612" i="43"/>
  <c r="C2614" i="43"/>
  <c r="O2614" i="43"/>
  <c r="L2615" i="43"/>
  <c r="I2616" i="43"/>
  <c r="C2618" i="43"/>
  <c r="O2618" i="43"/>
  <c r="L2619" i="43"/>
  <c r="I2620" i="43"/>
  <c r="C2622" i="43"/>
  <c r="O2622" i="43"/>
  <c r="L2623" i="43"/>
  <c r="I2624" i="43"/>
  <c r="C2626" i="43"/>
  <c r="O2626" i="43"/>
  <c r="L2627" i="43"/>
  <c r="I2628" i="43"/>
  <c r="C2630" i="43"/>
  <c r="O2630" i="43"/>
  <c r="L2631" i="43"/>
  <c r="I2632" i="43"/>
  <c r="C2634" i="43"/>
  <c r="O2634" i="43"/>
  <c r="L2635" i="43"/>
  <c r="I2636" i="43"/>
  <c r="C2638" i="43"/>
  <c r="O2638" i="43"/>
  <c r="L2639" i="43"/>
  <c r="I2640" i="43"/>
  <c r="C2642" i="43"/>
  <c r="O2642" i="43"/>
  <c r="L2643" i="43"/>
  <c r="I2644" i="43"/>
  <c r="C2646" i="43"/>
  <c r="O2646" i="43"/>
  <c r="L2647" i="43"/>
  <c r="I2648" i="43"/>
  <c r="C2650" i="43"/>
  <c r="O2650" i="43"/>
  <c r="L2651" i="43"/>
  <c r="I2652" i="43"/>
  <c r="C2654" i="43"/>
  <c r="O2654" i="43"/>
  <c r="L2655" i="43"/>
  <c r="I2656" i="43"/>
  <c r="C2658" i="43"/>
  <c r="O2658" i="43"/>
  <c r="L2659" i="43"/>
  <c r="I2660" i="43"/>
  <c r="C2662" i="43"/>
  <c r="O2662" i="43"/>
  <c r="L2663" i="43"/>
  <c r="I2664" i="43"/>
  <c r="C2666" i="43"/>
  <c r="O2666" i="43"/>
  <c r="L2667" i="43"/>
  <c r="I2668" i="43"/>
  <c r="C2670" i="43"/>
  <c r="O2670" i="43"/>
  <c r="L2671" i="43"/>
  <c r="I2672" i="43"/>
  <c r="C2674" i="43"/>
  <c r="O2674" i="43"/>
  <c r="L2675" i="43"/>
  <c r="I2676" i="43"/>
  <c r="C2678" i="43"/>
  <c r="O2678" i="43"/>
  <c r="L2679" i="43"/>
  <c r="I2680" i="43"/>
  <c r="C2682" i="43"/>
  <c r="O2682" i="43"/>
  <c r="L2683" i="43"/>
  <c r="I2684" i="43"/>
  <c r="C2686" i="43"/>
  <c r="O2686" i="43"/>
  <c r="L2687" i="43"/>
  <c r="I2688" i="43"/>
  <c r="C2690" i="43"/>
  <c r="O2690" i="43"/>
  <c r="L2691" i="43"/>
  <c r="I2692" i="43"/>
  <c r="C2694" i="43"/>
  <c r="O2694" i="43"/>
  <c r="L2695" i="43"/>
  <c r="I2696" i="43"/>
  <c r="C2698" i="43"/>
  <c r="O2698" i="43"/>
  <c r="L2699" i="43"/>
  <c r="I2700" i="43"/>
  <c r="C2702" i="43"/>
  <c r="O2702" i="43"/>
  <c r="L2703" i="43"/>
  <c r="I2704" i="43"/>
  <c r="C2706" i="43"/>
  <c r="O2706" i="43"/>
  <c r="L2707" i="43"/>
  <c r="I2708" i="43"/>
  <c r="C2710" i="43"/>
  <c r="O2710" i="43"/>
  <c r="L2711" i="43"/>
  <c r="I2712" i="43"/>
  <c r="C2714" i="43"/>
  <c r="O2714" i="43"/>
  <c r="L2715" i="43"/>
  <c r="I2716" i="43"/>
  <c r="C2718" i="43"/>
  <c r="O2718" i="43"/>
  <c r="L2719" i="43"/>
  <c r="I2720" i="43"/>
  <c r="C2722" i="43"/>
  <c r="O2722" i="43"/>
  <c r="L2723" i="43"/>
  <c r="I2724" i="43"/>
  <c r="C2726" i="43"/>
  <c r="O2726" i="43"/>
  <c r="L2727" i="43"/>
  <c r="I2728" i="43"/>
  <c r="C2730" i="43"/>
  <c r="O2730" i="43"/>
  <c r="L2731" i="43"/>
  <c r="I2732" i="43"/>
  <c r="C2734" i="43"/>
  <c r="O2734" i="43"/>
  <c r="L2735" i="43"/>
  <c r="I2736" i="43"/>
  <c r="C2738" i="43"/>
  <c r="O2738" i="43"/>
  <c r="L2739" i="43"/>
  <c r="I2740" i="43"/>
  <c r="C2742" i="43"/>
  <c r="O2742" i="43"/>
  <c r="L2743" i="43"/>
  <c r="I2744" i="43"/>
  <c r="C2746" i="43"/>
  <c r="O2746" i="43"/>
  <c r="L2747" i="43"/>
  <c r="I2748" i="43"/>
  <c r="C2750" i="43"/>
  <c r="O2750" i="43"/>
  <c r="L2751" i="43"/>
  <c r="I2752" i="43"/>
  <c r="C2754" i="43"/>
  <c r="O2754" i="43"/>
  <c r="L2755" i="43"/>
  <c r="I2756" i="43"/>
  <c r="C2758" i="43"/>
  <c r="O2758" i="43"/>
  <c r="L2759" i="43"/>
  <c r="I2760" i="43"/>
  <c r="C2762" i="43"/>
  <c r="O2762" i="43"/>
  <c r="L2763" i="43"/>
  <c r="I2764" i="43"/>
  <c r="C2766" i="43"/>
  <c r="O2766" i="43"/>
  <c r="L2767" i="43"/>
  <c r="I2768" i="43"/>
  <c r="C2770" i="43"/>
  <c r="O2770" i="43"/>
  <c r="L2771" i="43"/>
  <c r="I2772" i="43"/>
  <c r="C2774" i="43"/>
  <c r="O2774" i="43"/>
  <c r="L2775" i="43"/>
  <c r="I2776" i="43"/>
  <c r="C2778" i="43"/>
  <c r="O2778" i="43"/>
  <c r="L2779" i="43"/>
  <c r="I2780" i="43"/>
  <c r="C2782" i="43"/>
  <c r="O2782" i="43"/>
  <c r="L2783" i="43"/>
  <c r="I2784" i="43"/>
  <c r="C2786" i="43"/>
  <c r="O2786" i="43"/>
  <c r="L2787" i="43"/>
  <c r="I2788" i="43"/>
  <c r="C2790" i="43"/>
  <c r="O2790" i="43"/>
  <c r="L2791" i="43"/>
  <c r="I2792" i="43"/>
  <c r="C2794" i="43"/>
  <c r="O2794" i="43"/>
  <c r="L2795" i="43"/>
  <c r="I2796" i="43"/>
  <c r="C2798" i="43"/>
  <c r="A2159" i="43"/>
  <c r="D2274" i="43"/>
  <c r="I2332" i="43"/>
  <c r="M2350" i="43"/>
  <c r="G2360" i="43"/>
  <c r="A2370" i="43"/>
  <c r="J2379" i="43"/>
  <c r="D2389" i="43"/>
  <c r="M2398" i="43"/>
  <c r="G2408" i="43"/>
  <c r="A2418" i="43"/>
  <c r="J2427" i="43"/>
  <c r="D2437" i="43"/>
  <c r="M2446" i="43"/>
  <c r="G2456" i="43"/>
  <c r="A2466" i="43"/>
  <c r="J2475" i="43"/>
  <c r="D2485" i="43"/>
  <c r="M2494" i="43"/>
  <c r="G2504" i="43"/>
  <c r="A2514" i="43"/>
  <c r="J2523" i="43"/>
  <c r="D2533" i="43"/>
  <c r="M2542" i="43"/>
  <c r="L2550" i="43"/>
  <c r="M2554" i="43"/>
  <c r="A2558" i="43"/>
  <c r="J2560" i="43"/>
  <c r="M2562" i="43"/>
  <c r="A2565" i="43"/>
  <c r="L2566" i="43"/>
  <c r="J2568" i="43"/>
  <c r="K2570" i="43"/>
  <c r="G2572" i="43"/>
  <c r="J2574" i="43"/>
  <c r="D2578" i="43"/>
  <c r="A2582" i="43"/>
  <c r="B2584" i="43"/>
  <c r="K2585" i="43"/>
  <c r="G2588" i="43"/>
  <c r="D2590" i="43"/>
  <c r="A2591" i="43"/>
  <c r="M2591" i="43"/>
  <c r="J2592" i="43"/>
  <c r="G2593" i="43"/>
  <c r="D2594" i="43"/>
  <c r="A2595" i="43"/>
  <c r="M2595" i="43"/>
  <c r="J2596" i="43"/>
  <c r="G2597" i="43"/>
  <c r="D2598" i="43"/>
  <c r="A2599" i="43"/>
  <c r="M2599" i="43"/>
  <c r="J2600" i="43"/>
  <c r="G2601" i="43"/>
  <c r="D2602" i="43"/>
  <c r="A2603" i="43"/>
  <c r="M2603" i="43"/>
  <c r="J2604" i="43"/>
  <c r="G2605" i="43"/>
  <c r="D2606" i="43"/>
  <c r="A2607" i="43"/>
  <c r="M2607" i="43"/>
  <c r="J2608" i="43"/>
  <c r="G2609" i="43"/>
  <c r="D2610" i="43"/>
  <c r="A2611" i="43"/>
  <c r="M2611" i="43"/>
  <c r="J2612" i="43"/>
  <c r="G2613" i="43"/>
  <c r="D2614" i="43"/>
  <c r="A2615" i="43"/>
  <c r="M2615" i="43"/>
  <c r="J2616" i="43"/>
  <c r="G2617" i="43"/>
  <c r="D2618" i="43"/>
  <c r="A2619" i="43"/>
  <c r="M2619" i="43"/>
  <c r="J2620" i="43"/>
  <c r="G2621" i="43"/>
  <c r="D2622" i="43"/>
  <c r="A2623" i="43"/>
  <c r="M2623" i="43"/>
  <c r="J2624" i="43"/>
  <c r="G2625" i="43"/>
  <c r="D2626" i="43"/>
  <c r="A2627" i="43"/>
  <c r="M2627" i="43"/>
  <c r="J2628" i="43"/>
  <c r="G2629" i="43"/>
  <c r="D2630" i="43"/>
  <c r="A2631" i="43"/>
  <c r="M2631" i="43"/>
  <c r="J2632" i="43"/>
  <c r="G2633" i="43"/>
  <c r="D2634" i="43"/>
  <c r="A2635" i="43"/>
  <c r="M2635" i="43"/>
  <c r="J2636" i="43"/>
  <c r="G2637" i="43"/>
  <c r="D2638" i="43"/>
  <c r="A2639" i="43"/>
  <c r="M2639" i="43"/>
  <c r="J2640" i="43"/>
  <c r="G2641" i="43"/>
  <c r="D2642" i="43"/>
  <c r="A2643" i="43"/>
  <c r="M2643" i="43"/>
  <c r="J2644" i="43"/>
  <c r="G2645" i="43"/>
  <c r="D2646" i="43"/>
  <c r="A2647" i="43"/>
  <c r="M2647" i="43"/>
  <c r="J2648" i="43"/>
  <c r="G2649" i="43"/>
  <c r="D2650" i="43"/>
  <c r="A2651" i="43"/>
  <c r="M2651" i="43"/>
  <c r="J2652" i="43"/>
  <c r="G2653" i="43"/>
  <c r="D2654" i="43"/>
  <c r="A2655" i="43"/>
  <c r="M2655" i="43"/>
  <c r="J2656" i="43"/>
  <c r="G2657" i="43"/>
  <c r="D2658" i="43"/>
  <c r="A2659" i="43"/>
  <c r="M2659" i="43"/>
  <c r="J2660" i="43"/>
  <c r="G2661" i="43"/>
  <c r="D2662" i="43"/>
  <c r="A2663" i="43"/>
  <c r="M2663" i="43"/>
  <c r="J2664" i="43"/>
  <c r="G2665" i="43"/>
  <c r="D2666" i="43"/>
  <c r="A2667" i="43"/>
  <c r="M2667" i="43"/>
  <c r="J2668" i="43"/>
  <c r="G2669" i="43"/>
  <c r="D2670" i="43"/>
  <c r="A2671" i="43"/>
  <c r="M2671" i="43"/>
  <c r="J2672" i="43"/>
  <c r="G2673" i="43"/>
  <c r="D2674" i="43"/>
  <c r="A2675" i="43"/>
  <c r="M2675" i="43"/>
  <c r="J2676" i="43"/>
  <c r="G2677" i="43"/>
  <c r="D2678" i="43"/>
  <c r="A2679" i="43"/>
  <c r="M2679" i="43"/>
  <c r="J2680" i="43"/>
  <c r="G2681" i="43"/>
  <c r="D2682" i="43"/>
  <c r="A2683" i="43"/>
  <c r="M2683" i="43"/>
  <c r="J2684" i="43"/>
  <c r="G2685" i="43"/>
  <c r="D2686" i="43"/>
  <c r="A2687" i="43"/>
  <c r="M2687" i="43"/>
  <c r="J2688" i="43"/>
  <c r="G2689" i="43"/>
  <c r="D2690" i="43"/>
  <c r="A2691" i="43"/>
  <c r="M2691" i="43"/>
  <c r="J2692" i="43"/>
  <c r="G2693" i="43"/>
  <c r="D2694" i="43"/>
  <c r="A2695" i="43"/>
  <c r="M2695" i="43"/>
  <c r="J2696" i="43"/>
  <c r="G2697" i="43"/>
  <c r="D2698" i="43"/>
  <c r="A2699" i="43"/>
  <c r="M2699" i="43"/>
  <c r="J2700" i="43"/>
  <c r="G2701" i="43"/>
  <c r="D2702" i="43"/>
  <c r="A2703" i="43"/>
  <c r="M2703" i="43"/>
  <c r="J2704" i="43"/>
  <c r="G2705" i="43"/>
  <c r="D2706" i="43"/>
  <c r="A2707" i="43"/>
  <c r="M2707" i="43"/>
  <c r="J2708" i="43"/>
  <c r="G2709" i="43"/>
  <c r="D2710" i="43"/>
  <c r="A2711" i="43"/>
  <c r="M2711" i="43"/>
  <c r="J2712" i="43"/>
  <c r="G2713" i="43"/>
  <c r="D2714" i="43"/>
  <c r="A2715" i="43"/>
  <c r="M2715" i="43"/>
  <c r="J2716" i="43"/>
  <c r="G2717" i="43"/>
  <c r="D2718" i="43"/>
  <c r="A2719" i="43"/>
  <c r="M2719" i="43"/>
  <c r="J2720" i="43"/>
  <c r="G2721" i="43"/>
  <c r="D2722" i="43"/>
  <c r="A2723" i="43"/>
  <c r="M2723" i="43"/>
  <c r="J2724" i="43"/>
  <c r="G2725" i="43"/>
  <c r="D2726" i="43"/>
  <c r="A2727" i="43"/>
  <c r="M2727" i="43"/>
  <c r="J2728" i="43"/>
  <c r="G2729" i="43"/>
  <c r="D2730" i="43"/>
  <c r="A2731" i="43"/>
  <c r="M2731" i="43"/>
  <c r="J2732" i="43"/>
  <c r="G2733" i="43"/>
  <c r="D2734" i="43"/>
  <c r="A2735" i="43"/>
  <c r="M2735" i="43"/>
  <c r="J2736" i="43"/>
  <c r="G2737" i="43"/>
  <c r="D2738" i="43"/>
  <c r="A2739" i="43"/>
  <c r="M2739" i="43"/>
  <c r="J2740" i="43"/>
  <c r="G2741" i="43"/>
  <c r="D2742" i="43"/>
  <c r="A2743" i="43"/>
  <c r="M2743" i="43"/>
  <c r="J2744" i="43"/>
  <c r="G2745" i="43"/>
  <c r="D2746" i="43"/>
  <c r="A2747" i="43"/>
  <c r="M2747" i="43"/>
  <c r="J2748" i="43"/>
  <c r="G2749" i="43"/>
  <c r="D2750" i="43"/>
  <c r="A2751" i="43"/>
  <c r="M2751" i="43"/>
  <c r="J2752" i="43"/>
  <c r="G2753" i="43"/>
  <c r="D2754" i="43"/>
  <c r="A2755" i="43"/>
  <c r="M2755" i="43"/>
  <c r="J2756" i="43"/>
  <c r="G2757" i="43"/>
  <c r="D2758" i="43"/>
  <c r="A2759" i="43"/>
  <c r="M2759" i="43"/>
  <c r="J2760" i="43"/>
  <c r="G2761" i="43"/>
  <c r="D2762" i="43"/>
  <c r="A2763" i="43"/>
  <c r="M2763" i="43"/>
  <c r="J2764" i="43"/>
  <c r="G2765" i="43"/>
  <c r="D2766" i="43"/>
  <c r="A2767" i="43"/>
  <c r="M2767" i="43"/>
  <c r="J2768" i="43"/>
  <c r="G2769" i="43"/>
  <c r="D2770" i="43"/>
  <c r="A2771" i="43"/>
  <c r="M2771" i="43"/>
  <c r="J2772" i="43"/>
  <c r="G2773" i="43"/>
  <c r="D2774" i="43"/>
  <c r="A2775" i="43"/>
  <c r="M2775" i="43"/>
  <c r="J2776" i="43"/>
  <c r="G2777" i="43"/>
  <c r="D2778" i="43"/>
  <c r="A2779" i="43"/>
  <c r="M2779" i="43"/>
  <c r="J2780" i="43"/>
  <c r="G2781" i="43"/>
  <c r="D2782" i="43"/>
  <c r="A2783" i="43"/>
  <c r="M2783" i="43"/>
  <c r="J2784" i="43"/>
  <c r="G2785" i="43"/>
  <c r="D2786" i="43"/>
  <c r="A2787" i="43"/>
  <c r="M2787" i="43"/>
  <c r="J2788" i="43"/>
  <c r="G2789" i="43"/>
  <c r="D2790" i="43"/>
  <c r="A2791" i="43"/>
  <c r="M2791" i="43"/>
  <c r="J2792" i="43"/>
  <c r="G2793" i="43"/>
  <c r="D2794" i="43"/>
  <c r="A2795" i="43"/>
  <c r="M2795" i="43"/>
  <c r="J2796" i="43"/>
  <c r="G2797" i="43"/>
  <c r="D2798" i="43"/>
  <c r="A2799" i="43"/>
  <c r="M2799" i="43"/>
  <c r="J2800" i="43"/>
  <c r="G2801" i="43"/>
  <c r="D2802" i="43"/>
  <c r="A2803" i="43"/>
  <c r="M2803" i="43"/>
  <c r="J2804" i="43"/>
  <c r="G2805" i="43"/>
  <c r="D2806" i="43"/>
  <c r="A2807" i="43"/>
  <c r="M2807" i="43"/>
  <c r="J2808" i="43"/>
  <c r="G2809" i="43"/>
  <c r="D2810" i="43"/>
  <c r="A2811" i="43"/>
  <c r="M2811" i="43"/>
  <c r="J2812" i="43"/>
  <c r="G2813" i="43"/>
  <c r="D2814" i="43"/>
  <c r="A2815" i="43"/>
  <c r="M2815" i="43"/>
  <c r="J2816" i="43"/>
  <c r="G2817" i="43"/>
  <c r="D2818" i="43"/>
  <c r="A2819" i="43"/>
  <c r="M2819" i="43"/>
  <c r="J2820" i="43"/>
  <c r="G2821" i="43"/>
  <c r="D2822" i="43"/>
  <c r="A2823" i="43"/>
  <c r="M2823" i="43"/>
  <c r="L2" i="43"/>
  <c r="G3000" i="43"/>
  <c r="J2999" i="43"/>
  <c r="M2998" i="43"/>
  <c r="A2998" i="43"/>
  <c r="D2997" i="43"/>
  <c r="G2996" i="43"/>
  <c r="J2995" i="43"/>
  <c r="M2994" i="43"/>
  <c r="A2994" i="43"/>
  <c r="D2993" i="43"/>
  <c r="G2992" i="43"/>
  <c r="J2991" i="43"/>
  <c r="M2990" i="43"/>
  <c r="A2990" i="43"/>
  <c r="D2989" i="43"/>
  <c r="G2988" i="43"/>
  <c r="J2987" i="43"/>
  <c r="M2986" i="43"/>
  <c r="A2986" i="43"/>
  <c r="D2985" i="43"/>
  <c r="G2984" i="43"/>
  <c r="J2983" i="43"/>
  <c r="M2982" i="43"/>
  <c r="A2982" i="43"/>
  <c r="D2981" i="43"/>
  <c r="G2980" i="43"/>
  <c r="J2979" i="43"/>
  <c r="M2978" i="43"/>
  <c r="A2978" i="43"/>
  <c r="D2977" i="43"/>
  <c r="G2976" i="43"/>
  <c r="J2975" i="43"/>
  <c r="M2974" i="43"/>
  <c r="A2974" i="43"/>
  <c r="D2973" i="43"/>
  <c r="G2972" i="43"/>
  <c r="J2971" i="43"/>
  <c r="M2970" i="43"/>
  <c r="A2970" i="43"/>
  <c r="D2969" i="43"/>
  <c r="G2968" i="43"/>
  <c r="J2967" i="43"/>
  <c r="M2966" i="43"/>
  <c r="A2966" i="43"/>
  <c r="D2965" i="43"/>
  <c r="G2964" i="43"/>
  <c r="J2963" i="43"/>
  <c r="M2962" i="43"/>
  <c r="A2962" i="43"/>
  <c r="D2961" i="43"/>
  <c r="G2960" i="43"/>
  <c r="J2959" i="43"/>
  <c r="M2958" i="43"/>
  <c r="A2958" i="43"/>
  <c r="D2957" i="43"/>
  <c r="G2956" i="43"/>
  <c r="J2955" i="43"/>
  <c r="M2954" i="43"/>
  <c r="A2954" i="43"/>
  <c r="D2953" i="43"/>
  <c r="G2952" i="43"/>
  <c r="J2951" i="43"/>
  <c r="M2950" i="43"/>
  <c r="A2950" i="43"/>
  <c r="D2949" i="43"/>
  <c r="G2948" i="43"/>
  <c r="J2947" i="43"/>
  <c r="M2946" i="43"/>
  <c r="A2946" i="43"/>
  <c r="D2945" i="43"/>
  <c r="G2944" i="43"/>
  <c r="J2943" i="43"/>
  <c r="M2942" i="43"/>
  <c r="A2942" i="43"/>
  <c r="D2941" i="43"/>
  <c r="G2940" i="43"/>
  <c r="J2939" i="43"/>
  <c r="M2938" i="43"/>
  <c r="A2938" i="43"/>
  <c r="D2937" i="43"/>
  <c r="G2936" i="43"/>
  <c r="J2935" i="43"/>
  <c r="M2934" i="43"/>
  <c r="A2934" i="43"/>
  <c r="D2933" i="43"/>
  <c r="G2932" i="43"/>
  <c r="J2931" i="43"/>
  <c r="M2930" i="43"/>
  <c r="A2930" i="43"/>
  <c r="D2929" i="43"/>
  <c r="G2928" i="43"/>
  <c r="J2927" i="43"/>
  <c r="M2926" i="43"/>
  <c r="A2926" i="43"/>
  <c r="D2925" i="43"/>
  <c r="G2924" i="43"/>
  <c r="J2923" i="43"/>
  <c r="M2922" i="43"/>
  <c r="A2922" i="43"/>
  <c r="D2921" i="43"/>
  <c r="G2920" i="43"/>
  <c r="J2919" i="43"/>
  <c r="M2918" i="43"/>
  <c r="A2918" i="43"/>
  <c r="D2917" i="43"/>
  <c r="G2916" i="43"/>
  <c r="J2915" i="43"/>
  <c r="M2914" i="43"/>
  <c r="A2914" i="43"/>
  <c r="D2913" i="43"/>
  <c r="G2912" i="43"/>
  <c r="J2911" i="43"/>
  <c r="M2910" i="43"/>
  <c r="A2910" i="43"/>
  <c r="D2909" i="43"/>
  <c r="G2908" i="43"/>
  <c r="J2907" i="43"/>
  <c r="M2906" i="43"/>
  <c r="A2906" i="43"/>
  <c r="D2905" i="43"/>
  <c r="G2904" i="43"/>
  <c r="J2903" i="43"/>
  <c r="M2902" i="43"/>
  <c r="A2902" i="43"/>
  <c r="D2901" i="43"/>
  <c r="G2900" i="43"/>
  <c r="J2899" i="43"/>
  <c r="M2898" i="43"/>
  <c r="A2898" i="43"/>
  <c r="D2897" i="43"/>
  <c r="G2896" i="43"/>
  <c r="J2895" i="43"/>
  <c r="M2894" i="43"/>
  <c r="A2894" i="43"/>
  <c r="D2893" i="43"/>
  <c r="G2892" i="43"/>
  <c r="J2891" i="43"/>
  <c r="M2890" i="43"/>
  <c r="A2890" i="43"/>
  <c r="D2889" i="43"/>
  <c r="G2888" i="43"/>
  <c r="J2887" i="43"/>
  <c r="M2886" i="43"/>
  <c r="A2886" i="43"/>
  <c r="D2885" i="43"/>
  <c r="G2884" i="43"/>
  <c r="J2883" i="43"/>
  <c r="M2882" i="43"/>
  <c r="A2882" i="43"/>
  <c r="D2881" i="43"/>
  <c r="G2880" i="43"/>
  <c r="J2879" i="43"/>
  <c r="M2878" i="43"/>
  <c r="A2878" i="43"/>
  <c r="D2877" i="43"/>
  <c r="G2876" i="43"/>
  <c r="J2875" i="43"/>
  <c r="M2874" i="43"/>
  <c r="A2874" i="43"/>
  <c r="D2873" i="43"/>
  <c r="G2872" i="43"/>
  <c r="J2871" i="43"/>
  <c r="M2870" i="43"/>
  <c r="A2870" i="43"/>
  <c r="D2869" i="43"/>
  <c r="G2868" i="43"/>
  <c r="J2867" i="43"/>
  <c r="M2866" i="43"/>
  <c r="A2866" i="43"/>
  <c r="D2865" i="43"/>
  <c r="G2864" i="43"/>
  <c r="J2863" i="43"/>
  <c r="M2862" i="43"/>
  <c r="A2862" i="43"/>
  <c r="D2861" i="43"/>
  <c r="G2860" i="43"/>
  <c r="J2859" i="43"/>
  <c r="M2858" i="43"/>
  <c r="A2858" i="43"/>
  <c r="D2857" i="43"/>
  <c r="G2856" i="43"/>
  <c r="J2855" i="43"/>
  <c r="M2854" i="43"/>
  <c r="A2854" i="43"/>
  <c r="D2853" i="43"/>
  <c r="G2852" i="43"/>
  <c r="J2851" i="43"/>
  <c r="M2850" i="43"/>
  <c r="A2850" i="43"/>
  <c r="D2849" i="43"/>
  <c r="G2848" i="43"/>
  <c r="J2847" i="43"/>
  <c r="M2846" i="43"/>
  <c r="A2846" i="43"/>
  <c r="D2845" i="43"/>
  <c r="G2844" i="43"/>
  <c r="J2843" i="43"/>
  <c r="M2842" i="43"/>
  <c r="A2842" i="43"/>
  <c r="D2841" i="43"/>
  <c r="G2840" i="43"/>
  <c r="J2839" i="43"/>
  <c r="M2838" i="43"/>
  <c r="A2838" i="43"/>
  <c r="D2837" i="43"/>
  <c r="G2836" i="43"/>
  <c r="J2835" i="43"/>
  <c r="M2834" i="43"/>
  <c r="A2834" i="43"/>
  <c r="D2833" i="43"/>
  <c r="G2832" i="43"/>
  <c r="J2831" i="43"/>
  <c r="M2830" i="43"/>
  <c r="A2830" i="43"/>
  <c r="D2829" i="43"/>
  <c r="G2828" i="43"/>
  <c r="B2826" i="43"/>
  <c r="J2824" i="43"/>
  <c r="N2822" i="43"/>
  <c r="L2820" i="43"/>
  <c r="O2818" i="43"/>
  <c r="N2816" i="43"/>
  <c r="B2815" i="43"/>
  <c r="C2811" i="43"/>
  <c r="H2805" i="43"/>
  <c r="K2800" i="43"/>
  <c r="N2796" i="43"/>
  <c r="B2792" i="43"/>
  <c r="H2782" i="43"/>
  <c r="K2777" i="43"/>
  <c r="N2772" i="43"/>
  <c r="B2768" i="43"/>
  <c r="H2758" i="43"/>
  <c r="K2753" i="43"/>
  <c r="N2748" i="43"/>
  <c r="B2744" i="43"/>
  <c r="H2734" i="43"/>
  <c r="K2729" i="43"/>
  <c r="N2724" i="43"/>
  <c r="B2720" i="43"/>
  <c r="H2710" i="43"/>
  <c r="K2705" i="43"/>
  <c r="N2700" i="43"/>
  <c r="B2696" i="43"/>
  <c r="H2686" i="43"/>
  <c r="K2681" i="43"/>
  <c r="N2676" i="43"/>
  <c r="B2672" i="43"/>
  <c r="H2662" i="43"/>
  <c r="K2657" i="43"/>
  <c r="N2652" i="43"/>
  <c r="B2648" i="43"/>
  <c r="H2638" i="43"/>
  <c r="K2633" i="43"/>
  <c r="N2628" i="43"/>
  <c r="B2624" i="43"/>
  <c r="H2614" i="43"/>
  <c r="K2609" i="43"/>
  <c r="H2601" i="43"/>
  <c r="N2591" i="43"/>
  <c r="K2574" i="43"/>
  <c r="A2534" i="43"/>
  <c r="M2418" i="43"/>
  <c r="I4" i="38" l="1"/>
  <c r="S2774" i="43"/>
  <c r="S2051" i="43"/>
  <c r="S2623" i="43"/>
  <c r="S2792" i="43"/>
  <c r="S2823" i="43"/>
  <c r="S2857" i="43"/>
  <c r="S2888" i="43"/>
  <c r="S2925" i="43"/>
  <c r="S2905" i="43"/>
  <c r="S2617" i="43"/>
  <c r="S2883" i="43"/>
  <c r="S2827" i="43"/>
  <c r="S2786" i="43"/>
  <c r="S2994" i="43"/>
  <c r="S2922" i="43"/>
  <c r="S2850" i="43"/>
  <c r="S2778" i="43"/>
  <c r="S2706" i="43"/>
  <c r="S2634" i="43"/>
  <c r="S2128" i="43"/>
  <c r="S2327" i="43"/>
  <c r="S2993" i="43"/>
  <c r="S2921" i="43"/>
  <c r="S2849" i="43"/>
  <c r="S2777" i="43"/>
  <c r="S2705" i="43"/>
  <c r="S2633" i="43"/>
  <c r="S2111" i="43"/>
  <c r="S2992" i="43"/>
  <c r="S2920" i="43"/>
  <c r="S2848" i="43"/>
  <c r="S2776" i="43"/>
  <c r="S2704" i="43"/>
  <c r="S2632" i="43"/>
  <c r="S2465" i="43"/>
  <c r="S2715" i="43"/>
  <c r="S2643" i="43"/>
  <c r="S2339" i="43"/>
  <c r="S2750" i="43"/>
  <c r="S2678" i="43"/>
  <c r="S2606" i="43"/>
  <c r="S2589" i="43"/>
  <c r="S2517" i="43"/>
  <c r="S2445" i="43"/>
  <c r="S2373" i="43"/>
  <c r="S2301" i="43"/>
  <c r="S2221" i="43"/>
  <c r="S2020" i="43"/>
  <c r="S2474" i="43"/>
  <c r="S2402" i="43"/>
  <c r="S2330" i="43"/>
  <c r="S2258" i="43"/>
  <c r="S2125" i="43"/>
  <c r="S1846" i="43"/>
  <c r="S2141" i="43"/>
  <c r="S1870" i="43"/>
  <c r="S2575" i="43"/>
  <c r="S2503" i="43"/>
  <c r="S2431" i="43"/>
  <c r="S2359" i="43"/>
  <c r="S2287" i="43"/>
  <c r="S2194" i="43"/>
  <c r="S1963" i="43"/>
  <c r="S2227" i="43"/>
  <c r="S2033" i="43"/>
  <c r="S1424" i="43"/>
  <c r="S2538" i="43"/>
  <c r="S2466" i="43"/>
  <c r="S2394" i="43"/>
  <c r="S2322" i="43"/>
  <c r="S2101" i="43"/>
  <c r="S2249" i="43"/>
  <c r="S2099" i="43"/>
  <c r="S1882" i="43"/>
  <c r="S2560" i="43"/>
  <c r="S2488" i="43"/>
  <c r="S2416" i="43"/>
  <c r="S2344" i="43"/>
  <c r="S2272" i="43"/>
  <c r="S2164" i="43"/>
  <c r="S1903" i="43"/>
  <c r="S1852" i="43"/>
  <c r="S1713" i="43"/>
  <c r="S1851" i="43"/>
  <c r="S1708" i="43"/>
  <c r="S2211" i="43"/>
  <c r="S2139" i="43"/>
  <c r="S2067" i="43"/>
  <c r="S1995" i="43"/>
  <c r="S1923" i="43"/>
  <c r="S1707" i="43"/>
  <c r="S1762" i="43"/>
  <c r="S1037" i="43"/>
  <c r="S2186" i="43"/>
  <c r="S2114" i="43"/>
  <c r="S2042" i="43"/>
  <c r="S1970" i="43"/>
  <c r="S1898" i="43"/>
  <c r="S1836" i="43"/>
  <c r="S1720" i="43"/>
  <c r="S2244" i="43"/>
  <c r="S2172" i="43"/>
  <c r="S2100" i="43"/>
  <c r="S2028" i="43"/>
  <c r="S1956" i="43"/>
  <c r="S1884" i="43"/>
  <c r="S1587" i="43"/>
  <c r="S1479" i="43"/>
  <c r="S1371" i="43"/>
  <c r="S1772" i="43"/>
  <c r="S1700" i="43"/>
  <c r="S1602" i="43"/>
  <c r="S1494" i="43"/>
  <c r="S1386" i="43"/>
  <c r="S1575" i="43"/>
  <c r="S1467" i="43"/>
  <c r="S1359" i="43"/>
  <c r="S1132" i="43"/>
  <c r="S1801" i="43"/>
  <c r="S1729" i="43"/>
  <c r="S1646" i="43"/>
  <c r="S1538" i="43"/>
  <c r="S1430" i="43"/>
  <c r="S1618" i="43"/>
  <c r="S1510" i="43"/>
  <c r="S1402" i="43"/>
  <c r="S1758" i="43"/>
  <c r="S1686" i="43"/>
  <c r="S1151" i="43"/>
  <c r="S1670" i="43"/>
  <c r="S1563" i="43"/>
  <c r="S1455" i="43"/>
  <c r="S1823" i="43"/>
  <c r="S1751" i="43"/>
  <c r="S1109" i="43"/>
  <c r="S1338" i="43"/>
  <c r="S1235" i="43"/>
  <c r="S934" i="43"/>
  <c r="S1349" i="43"/>
  <c r="S1639" i="43"/>
  <c r="S1567" i="43"/>
  <c r="S1495" i="43"/>
  <c r="S1423" i="43"/>
  <c r="S837" i="43"/>
  <c r="S1306" i="43"/>
  <c r="S1234" i="43"/>
  <c r="S1162" i="43"/>
  <c r="S803" i="43"/>
  <c r="S1055" i="43"/>
  <c r="S578" i="43"/>
  <c r="S1311" i="43"/>
  <c r="S1239" i="43"/>
  <c r="S1167" i="43"/>
  <c r="S941" i="43"/>
  <c r="S813" i="43"/>
  <c r="S657" i="43"/>
  <c r="S1340" i="43"/>
  <c r="S1268" i="43"/>
  <c r="S1196" i="43"/>
  <c r="S867" i="43"/>
  <c r="S1357" i="43"/>
  <c r="S1285" i="43"/>
  <c r="S1213" i="43"/>
  <c r="S757" i="43"/>
  <c r="S304" i="43"/>
  <c r="R304" i="43"/>
  <c r="S1019" i="43"/>
  <c r="S275" i="43"/>
  <c r="S1224" i="43"/>
  <c r="S1152" i="43"/>
  <c r="S916" i="43"/>
  <c r="S783" i="43"/>
  <c r="S518" i="43"/>
  <c r="S1077" i="43"/>
  <c r="S1005" i="43"/>
  <c r="S933" i="43"/>
  <c r="S663" i="43"/>
  <c r="S1076" i="43"/>
  <c r="S1004" i="43"/>
  <c r="S932" i="43"/>
  <c r="S662" i="43"/>
  <c r="S203" i="43"/>
  <c r="R203" i="43"/>
  <c r="S786" i="43"/>
  <c r="S1093" i="43"/>
  <c r="S1021" i="43"/>
  <c r="S949" i="43"/>
  <c r="S877" i="43"/>
  <c r="S466" i="43"/>
  <c r="S1098" i="43"/>
  <c r="S1026" i="43"/>
  <c r="S954" i="43"/>
  <c r="S882" i="43"/>
  <c r="S804" i="43"/>
  <c r="S699" i="43"/>
  <c r="S697" i="43"/>
  <c r="S625" i="43"/>
  <c r="S553" i="43"/>
  <c r="S178" i="43"/>
  <c r="R178" i="43"/>
  <c r="S317" i="43"/>
  <c r="R317" i="43"/>
  <c r="S29" i="43"/>
  <c r="S720" i="43"/>
  <c r="S648" i="43"/>
  <c r="S576" i="43"/>
  <c r="S473" i="43"/>
  <c r="S196" i="43"/>
  <c r="R196" i="43"/>
  <c r="S767" i="43"/>
  <c r="S695" i="43"/>
  <c r="S623" i="43"/>
  <c r="S551" i="43"/>
  <c r="S167" i="43"/>
  <c r="R167" i="43"/>
  <c r="S832" i="43"/>
  <c r="S760" i="43"/>
  <c r="S688" i="43"/>
  <c r="S616" i="43"/>
  <c r="S544" i="43"/>
  <c r="S430" i="43"/>
  <c r="S142" i="43"/>
  <c r="R142" i="43"/>
  <c r="S281" i="43"/>
  <c r="R281" i="43"/>
  <c r="S639" i="43"/>
  <c r="S567" i="43"/>
  <c r="S491" i="43"/>
  <c r="S429" i="43"/>
  <c r="S357" i="43"/>
  <c r="S285" i="43"/>
  <c r="S213" i="43"/>
  <c r="S141" i="43"/>
  <c r="S69" i="43"/>
  <c r="R69" i="43"/>
  <c r="S476" i="43"/>
  <c r="S404" i="43"/>
  <c r="R404" i="43"/>
  <c r="S332" i="43"/>
  <c r="R332" i="43"/>
  <c r="S260" i="43"/>
  <c r="R260" i="43"/>
  <c r="S188" i="43"/>
  <c r="R188" i="43"/>
  <c r="S116" i="43"/>
  <c r="R116" i="43"/>
  <c r="S44" i="43"/>
  <c r="S457" i="43"/>
  <c r="S385" i="43"/>
  <c r="R385" i="43"/>
  <c r="S313" i="43"/>
  <c r="S241" i="43"/>
  <c r="R241" i="43"/>
  <c r="S169" i="43"/>
  <c r="R169" i="43"/>
  <c r="S97" i="43"/>
  <c r="S25" i="43"/>
  <c r="S444" i="43"/>
  <c r="R444" i="43"/>
  <c r="S372" i="43"/>
  <c r="R372" i="43"/>
  <c r="S300" i="43"/>
  <c r="S228" i="43"/>
  <c r="S156" i="43"/>
  <c r="S84" i="43"/>
  <c r="R84" i="43"/>
  <c r="S12" i="43"/>
  <c r="S2719" i="43"/>
  <c r="S2429" i="43"/>
  <c r="S2755" i="43"/>
  <c r="S2787" i="43"/>
  <c r="S2821" i="43"/>
  <c r="S2852" i="43"/>
  <c r="S2907" i="43"/>
  <c r="S2887" i="43"/>
  <c r="S2865" i="43"/>
  <c r="S2809" i="43"/>
  <c r="S2768" i="43"/>
  <c r="S2988" i="43"/>
  <c r="S2916" i="43"/>
  <c r="S2844" i="43"/>
  <c r="S2772" i="43"/>
  <c r="S2700" i="43"/>
  <c r="S2628" i="43"/>
  <c r="S2041" i="43"/>
  <c r="S2579" i="43"/>
  <c r="S2303" i="43"/>
  <c r="S2987" i="43"/>
  <c r="S2915" i="43"/>
  <c r="S2843" i="43"/>
  <c r="S2771" i="43"/>
  <c r="S2699" i="43"/>
  <c r="S2627" i="43"/>
  <c r="S2021" i="43"/>
  <c r="S2986" i="43"/>
  <c r="S2914" i="43"/>
  <c r="S2842" i="43"/>
  <c r="S2770" i="43"/>
  <c r="S2698" i="43"/>
  <c r="S2626" i="43"/>
  <c r="S2441" i="43"/>
  <c r="S2003" i="43"/>
  <c r="S2093" i="43"/>
  <c r="S2709" i="43"/>
  <c r="S2637" i="43"/>
  <c r="S2159" i="43"/>
  <c r="S2315" i="43"/>
  <c r="S2744" i="43"/>
  <c r="S2672" i="43"/>
  <c r="S2583" i="43"/>
  <c r="S2511" i="43"/>
  <c r="S2439" i="43"/>
  <c r="S2367" i="43"/>
  <c r="S2295" i="43"/>
  <c r="S2209" i="43"/>
  <c r="S1996" i="43"/>
  <c r="S2540" i="43"/>
  <c r="S2468" i="43"/>
  <c r="S2396" i="43"/>
  <c r="S2324" i="43"/>
  <c r="S2252" i="43"/>
  <c r="S2107" i="43"/>
  <c r="S1816" i="43"/>
  <c r="S2123" i="43"/>
  <c r="S1845" i="43"/>
  <c r="S2569" i="43"/>
  <c r="S2497" i="43"/>
  <c r="S2425" i="43"/>
  <c r="S2353" i="43"/>
  <c r="S2281" i="43"/>
  <c r="S2182" i="43"/>
  <c r="S1939" i="43"/>
  <c r="S2009" i="43"/>
  <c r="S2532" i="43"/>
  <c r="S2460" i="43"/>
  <c r="S2388" i="43"/>
  <c r="S2316" i="43"/>
  <c r="S2080" i="43"/>
  <c r="S2242" i="43"/>
  <c r="S2077" i="43"/>
  <c r="S2134" i="43"/>
  <c r="S1858" i="43"/>
  <c r="S2554" i="43"/>
  <c r="S2482" i="43"/>
  <c r="S2410" i="43"/>
  <c r="S2338" i="43"/>
  <c r="S2266" i="43"/>
  <c r="S2149" i="43"/>
  <c r="S1879" i="43"/>
  <c r="S1676" i="43"/>
  <c r="S2205" i="43"/>
  <c r="S2133" i="43"/>
  <c r="S2061" i="43"/>
  <c r="S1989" i="43"/>
  <c r="S1917" i="43"/>
  <c r="S1844" i="43"/>
  <c r="S1749" i="43"/>
  <c r="S506" i="43"/>
  <c r="S2180" i="43"/>
  <c r="S2108" i="43"/>
  <c r="S2036" i="43"/>
  <c r="S1964" i="43"/>
  <c r="S1892" i="43"/>
  <c r="S1848" i="43"/>
  <c r="S1696" i="43"/>
  <c r="S2238" i="43"/>
  <c r="S2166" i="43"/>
  <c r="S2094" i="43"/>
  <c r="S2022" i="43"/>
  <c r="S1950" i="43"/>
  <c r="S1878" i="43"/>
  <c r="S1683" i="43"/>
  <c r="S1577" i="43"/>
  <c r="S1469" i="43"/>
  <c r="S1361" i="43"/>
  <c r="S1648" i="43"/>
  <c r="S1540" i="43"/>
  <c r="S1432" i="43"/>
  <c r="S1766" i="43"/>
  <c r="S1694" i="43"/>
  <c r="S1565" i="43"/>
  <c r="S1457" i="43"/>
  <c r="S1795" i="43"/>
  <c r="S1723" i="43"/>
  <c r="S1283" i="43"/>
  <c r="S816" i="43"/>
  <c r="S1824" i="43"/>
  <c r="S1752" i="43"/>
  <c r="S1572" i="43"/>
  <c r="S1464" i="43"/>
  <c r="S1355" i="43"/>
  <c r="S1120" i="43"/>
  <c r="S1661" i="43"/>
  <c r="S1553" i="43"/>
  <c r="S1445" i="43"/>
  <c r="S1817" i="43"/>
  <c r="S1745" i="43"/>
  <c r="S1562" i="43"/>
  <c r="S1454" i="43"/>
  <c r="S1660" i="43"/>
  <c r="S1552" i="43"/>
  <c r="S1444" i="43"/>
  <c r="S1633" i="43"/>
  <c r="S1561" i="43"/>
  <c r="S1489" i="43"/>
  <c r="S1417" i="43"/>
  <c r="S872" i="43"/>
  <c r="S1300" i="43"/>
  <c r="S1228" i="43"/>
  <c r="S1156" i="43"/>
  <c r="S922" i="43"/>
  <c r="S542" i="43"/>
  <c r="S1305" i="43"/>
  <c r="S1233" i="43"/>
  <c r="S1161" i="43"/>
  <c r="S1334" i="43"/>
  <c r="S1262" i="43"/>
  <c r="S1190" i="43"/>
  <c r="S855" i="43"/>
  <c r="S693" i="43"/>
  <c r="S1114" i="43"/>
  <c r="S1351" i="43"/>
  <c r="S1279" i="43"/>
  <c r="S1207" i="43"/>
  <c r="S136" i="43"/>
  <c r="R136" i="43"/>
  <c r="S886" i="43"/>
  <c r="S131" i="43"/>
  <c r="S1218" i="43"/>
  <c r="S1146" i="43"/>
  <c r="S905" i="43"/>
  <c r="S1071" i="43"/>
  <c r="S999" i="43"/>
  <c r="S927" i="43"/>
  <c r="S853" i="43"/>
  <c r="S771" i="43"/>
  <c r="S1070" i="43"/>
  <c r="S998" i="43"/>
  <c r="S926" i="43"/>
  <c r="S852" i="43"/>
  <c r="S770" i="43"/>
  <c r="S651" i="43"/>
  <c r="S107" i="43"/>
  <c r="R107" i="43"/>
  <c r="S858" i="43"/>
  <c r="S1087" i="43"/>
  <c r="S1015" i="43"/>
  <c r="S943" i="43"/>
  <c r="S792" i="43"/>
  <c r="S376" i="43"/>
  <c r="R376" i="43"/>
  <c r="S1092" i="43"/>
  <c r="S1020" i="43"/>
  <c r="S948" i="43"/>
  <c r="S876" i="43"/>
  <c r="S461" i="43"/>
  <c r="S691" i="43"/>
  <c r="S619" i="43"/>
  <c r="S547" i="43"/>
  <c r="S442" i="43"/>
  <c r="R442" i="43"/>
  <c r="S154" i="43"/>
  <c r="R154" i="43"/>
  <c r="S293" i="43"/>
  <c r="R293" i="43"/>
  <c r="S5" i="43"/>
  <c r="S714" i="43"/>
  <c r="S642" i="43"/>
  <c r="S570" i="43"/>
  <c r="S455" i="43"/>
  <c r="S172" i="43"/>
  <c r="S761" i="43"/>
  <c r="S689" i="43"/>
  <c r="S617" i="43"/>
  <c r="S545" i="43"/>
  <c r="S431" i="43"/>
  <c r="R431" i="43"/>
  <c r="S143" i="43"/>
  <c r="S826" i="43"/>
  <c r="S754" i="43"/>
  <c r="S682" i="43"/>
  <c r="S610" i="43"/>
  <c r="S538" i="43"/>
  <c r="S406" i="43"/>
  <c r="R406" i="43"/>
  <c r="S118" i="43"/>
  <c r="R118" i="43"/>
  <c r="S501" i="43"/>
  <c r="S257" i="43"/>
  <c r="R257" i="43"/>
  <c r="S633" i="43"/>
  <c r="S561" i="43"/>
  <c r="S423" i="43"/>
  <c r="R423" i="43"/>
  <c r="S351" i="43"/>
  <c r="S279" i="43"/>
  <c r="R279" i="43"/>
  <c r="S207" i="43"/>
  <c r="R207" i="43"/>
  <c r="S135" i="43"/>
  <c r="S63" i="43"/>
  <c r="R63" i="43"/>
  <c r="S470" i="43"/>
  <c r="S398" i="43"/>
  <c r="R398" i="43"/>
  <c r="S326" i="43"/>
  <c r="S254" i="43"/>
  <c r="S182" i="43"/>
  <c r="R182" i="43"/>
  <c r="S110" i="43"/>
  <c r="R110" i="43"/>
  <c r="S38" i="43"/>
  <c r="R38" i="43"/>
  <c r="S451" i="43"/>
  <c r="R451" i="43"/>
  <c r="S379" i="43"/>
  <c r="R379" i="43"/>
  <c r="S307" i="43"/>
  <c r="R307" i="43"/>
  <c r="S235" i="43"/>
  <c r="S163" i="43"/>
  <c r="S91" i="43"/>
  <c r="S19" i="43"/>
  <c r="S438" i="43"/>
  <c r="R438" i="43"/>
  <c r="S366" i="43"/>
  <c r="R366" i="43"/>
  <c r="S294" i="43"/>
  <c r="R294" i="43"/>
  <c r="S222" i="43"/>
  <c r="R222" i="43"/>
  <c r="S150" i="43"/>
  <c r="S78" i="43"/>
  <c r="S6" i="43"/>
  <c r="S2647" i="43"/>
  <c r="S1955" i="43"/>
  <c r="S2683" i="43"/>
  <c r="S2785" i="43"/>
  <c r="S2816" i="43"/>
  <c r="S2889" i="43"/>
  <c r="S2567" i="43"/>
  <c r="S2869" i="43"/>
  <c r="S2405" i="43"/>
  <c r="S2847" i="43"/>
  <c r="S2791" i="43"/>
  <c r="S2966" i="43"/>
  <c r="S2743" i="43"/>
  <c r="S2982" i="43"/>
  <c r="S2910" i="43"/>
  <c r="S2838" i="43"/>
  <c r="S2766" i="43"/>
  <c r="S2694" i="43"/>
  <c r="S2622" i="43"/>
  <c r="S1945" i="43"/>
  <c r="S2561" i="43"/>
  <c r="S2279" i="43"/>
  <c r="S2981" i="43"/>
  <c r="S2909" i="43"/>
  <c r="S2837" i="43"/>
  <c r="S2765" i="43"/>
  <c r="S2693" i="43"/>
  <c r="S2621" i="43"/>
  <c r="S1925" i="43"/>
  <c r="S2980" i="43"/>
  <c r="S2908" i="43"/>
  <c r="S2836" i="43"/>
  <c r="S2764" i="43"/>
  <c r="S2692" i="43"/>
  <c r="S2620" i="43"/>
  <c r="S2417" i="43"/>
  <c r="S1907" i="43"/>
  <c r="S1997" i="43"/>
  <c r="S2703" i="43"/>
  <c r="S2631" i="43"/>
  <c r="S2089" i="43"/>
  <c r="S2291" i="43"/>
  <c r="S2738" i="43"/>
  <c r="S2666" i="43"/>
  <c r="S2588" i="43"/>
  <c r="S2577" i="43"/>
  <c r="S2505" i="43"/>
  <c r="S2433" i="43"/>
  <c r="S2361" i="43"/>
  <c r="S2289" i="43"/>
  <c r="S2197" i="43"/>
  <c r="S1972" i="43"/>
  <c r="S2534" i="43"/>
  <c r="S2462" i="43"/>
  <c r="S2390" i="43"/>
  <c r="S2318" i="43"/>
  <c r="S2245" i="43"/>
  <c r="S2087" i="43"/>
  <c r="S1768" i="43"/>
  <c r="S2105" i="43"/>
  <c r="S1815" i="43"/>
  <c r="S2563" i="43"/>
  <c r="S2491" i="43"/>
  <c r="S2419" i="43"/>
  <c r="S2347" i="43"/>
  <c r="S2275" i="43"/>
  <c r="S2170" i="43"/>
  <c r="S1915" i="43"/>
  <c r="S1985" i="43"/>
  <c r="S2598" i="43"/>
  <c r="S2526" i="43"/>
  <c r="S2454" i="43"/>
  <c r="S2382" i="43"/>
  <c r="S2310" i="43"/>
  <c r="S2056" i="43"/>
  <c r="S2235" i="43"/>
  <c r="S2053" i="43"/>
  <c r="S1604" i="43"/>
  <c r="S2116" i="43"/>
  <c r="S1832" i="43"/>
  <c r="S2548" i="43"/>
  <c r="S2476" i="43"/>
  <c r="S2404" i="43"/>
  <c r="S2332" i="43"/>
  <c r="S2260" i="43"/>
  <c r="S2131" i="43"/>
  <c r="S1855" i="43"/>
  <c r="S1839" i="43"/>
  <c r="S1632" i="43"/>
  <c r="S1838" i="43"/>
  <c r="S2199" i="43"/>
  <c r="S2127" i="43"/>
  <c r="S2055" i="43"/>
  <c r="S1983" i="43"/>
  <c r="S1911" i="43"/>
  <c r="S1622" i="43"/>
  <c r="S2246" i="43"/>
  <c r="S2174" i="43"/>
  <c r="S2102" i="43"/>
  <c r="S2030" i="43"/>
  <c r="S1958" i="43"/>
  <c r="S1886" i="43"/>
  <c r="S1821" i="43"/>
  <c r="S1650" i="43"/>
  <c r="S2232" i="43"/>
  <c r="S2160" i="43"/>
  <c r="S2088" i="43"/>
  <c r="S2016" i="43"/>
  <c r="S1944" i="43"/>
  <c r="S1872" i="43"/>
  <c r="S1569" i="43"/>
  <c r="S1461" i="43"/>
  <c r="S1760" i="43"/>
  <c r="S1688" i="43"/>
  <c r="S1584" i="43"/>
  <c r="S1476" i="43"/>
  <c r="S1368" i="43"/>
  <c r="S1157" i="43"/>
  <c r="S1665" i="43"/>
  <c r="S1557" i="43"/>
  <c r="S1449" i="43"/>
  <c r="S1332" i="43"/>
  <c r="S1789" i="43"/>
  <c r="S1717" i="43"/>
  <c r="S1628" i="43"/>
  <c r="S1520" i="43"/>
  <c r="S1412" i="43"/>
  <c r="S1600" i="43"/>
  <c r="S1492" i="43"/>
  <c r="S1384" i="43"/>
  <c r="S1818" i="43"/>
  <c r="S1746" i="43"/>
  <c r="S1671" i="43"/>
  <c r="S1343" i="43"/>
  <c r="S1653" i="43"/>
  <c r="S1545" i="43"/>
  <c r="S1437" i="43"/>
  <c r="S1811" i="43"/>
  <c r="S1739" i="43"/>
  <c r="S1325" i="43"/>
  <c r="S1350" i="43"/>
  <c r="S1175" i="43"/>
  <c r="S1627" i="43"/>
  <c r="S1555" i="43"/>
  <c r="S1483" i="43"/>
  <c r="S1411" i="43"/>
  <c r="S1199" i="43"/>
  <c r="S1294" i="43"/>
  <c r="S1222" i="43"/>
  <c r="S1150" i="43"/>
  <c r="S1036" i="43"/>
  <c r="S781" i="43"/>
  <c r="S911" i="43"/>
  <c r="S498" i="43"/>
  <c r="S1299" i="43"/>
  <c r="S1227" i="43"/>
  <c r="S1155" i="43"/>
  <c r="S811" i="43"/>
  <c r="S1328" i="43"/>
  <c r="S1256" i="43"/>
  <c r="S1184" i="43"/>
  <c r="S675" i="43"/>
  <c r="S1103" i="43"/>
  <c r="S1345" i="43"/>
  <c r="S1273" i="43"/>
  <c r="S1201" i="43"/>
  <c r="S1000" i="43"/>
  <c r="S875" i="43"/>
  <c r="S1284" i="43"/>
  <c r="S1212" i="43"/>
  <c r="S1139" i="43"/>
  <c r="S256" i="43"/>
  <c r="S1065" i="43"/>
  <c r="S993" i="43"/>
  <c r="S921" i="43"/>
  <c r="S763" i="43"/>
  <c r="S1064" i="43"/>
  <c r="S992" i="43"/>
  <c r="S920" i="43"/>
  <c r="S11" i="43"/>
  <c r="R11" i="43"/>
  <c r="S1081" i="43"/>
  <c r="S1009" i="43"/>
  <c r="S937" i="43"/>
  <c r="S864" i="43"/>
  <c r="S280" i="43"/>
  <c r="R280" i="43"/>
  <c r="S1086" i="43"/>
  <c r="S1014" i="43"/>
  <c r="S942" i="43"/>
  <c r="S791" i="43"/>
  <c r="S685" i="43"/>
  <c r="S613" i="43"/>
  <c r="S541" i="43"/>
  <c r="S418" i="43"/>
  <c r="R418" i="43"/>
  <c r="S130" i="43"/>
  <c r="R130" i="43"/>
  <c r="S504" i="43"/>
  <c r="S269" i="43"/>
  <c r="R269" i="43"/>
  <c r="S780" i="43"/>
  <c r="S708" i="43"/>
  <c r="S636" i="43"/>
  <c r="S564" i="43"/>
  <c r="S436" i="43"/>
  <c r="S148" i="43"/>
  <c r="R148" i="43"/>
  <c r="S755" i="43"/>
  <c r="S683" i="43"/>
  <c r="S611" i="43"/>
  <c r="S539" i="43"/>
  <c r="S407" i="43"/>
  <c r="R407" i="43"/>
  <c r="S119" i="43"/>
  <c r="S820" i="43"/>
  <c r="S748" i="43"/>
  <c r="S676" i="43"/>
  <c r="S604" i="43"/>
  <c r="S532" i="43"/>
  <c r="S382" i="43"/>
  <c r="R382" i="43"/>
  <c r="S94" i="43"/>
  <c r="S233" i="43"/>
  <c r="S627" i="43"/>
  <c r="S555" i="43"/>
  <c r="S417" i="43"/>
  <c r="R417" i="43"/>
  <c r="S345" i="43"/>
  <c r="R345" i="43"/>
  <c r="S273" i="43"/>
  <c r="R273" i="43"/>
  <c r="S201" i="43"/>
  <c r="R201" i="43"/>
  <c r="S129" i="43"/>
  <c r="S57" i="43"/>
  <c r="R57" i="43"/>
  <c r="S464" i="43"/>
  <c r="S392" i="43"/>
  <c r="R392" i="43"/>
  <c r="S320" i="43"/>
  <c r="R320" i="43"/>
  <c r="S248" i="43"/>
  <c r="S176" i="43"/>
  <c r="S104" i="43"/>
  <c r="R104" i="43"/>
  <c r="S32" i="43"/>
  <c r="R32" i="43"/>
  <c r="S445" i="43"/>
  <c r="R445" i="43"/>
  <c r="S373" i="43"/>
  <c r="R373" i="43"/>
  <c r="S301" i="43"/>
  <c r="S229" i="43"/>
  <c r="R229" i="43"/>
  <c r="S157" i="43"/>
  <c r="S85" i="43"/>
  <c r="S13" i="43"/>
  <c r="S432" i="43"/>
  <c r="R432" i="43"/>
  <c r="S360" i="43"/>
  <c r="R360" i="43"/>
  <c r="S288" i="43"/>
  <c r="S216" i="43"/>
  <c r="S144" i="43"/>
  <c r="S72" i="43"/>
  <c r="R72" i="43"/>
  <c r="S2525" i="43"/>
  <c r="S2146" i="43"/>
  <c r="S2803" i="43"/>
  <c r="S2611" i="43"/>
  <c r="S2737" i="43"/>
  <c r="S2780" i="43"/>
  <c r="S2871" i="43"/>
  <c r="S2851" i="43"/>
  <c r="S2261" i="43"/>
  <c r="S2829" i="43"/>
  <c r="S2773" i="43"/>
  <c r="S2948" i="43"/>
  <c r="S2707" i="43"/>
  <c r="S2976" i="43"/>
  <c r="S2904" i="43"/>
  <c r="S2832" i="43"/>
  <c r="S2760" i="43"/>
  <c r="S2688" i="43"/>
  <c r="S2616" i="43"/>
  <c r="S2543" i="43"/>
  <c r="S2255" i="43"/>
  <c r="S2975" i="43"/>
  <c r="S2903" i="43"/>
  <c r="S2831" i="43"/>
  <c r="S2759" i="43"/>
  <c r="S2687" i="43"/>
  <c r="S2615" i="43"/>
  <c r="S2974" i="43"/>
  <c r="S2902" i="43"/>
  <c r="S2830" i="43"/>
  <c r="S2758" i="43"/>
  <c r="S2686" i="43"/>
  <c r="S2614" i="43"/>
  <c r="S2393" i="43"/>
  <c r="S1901" i="43"/>
  <c r="S2697" i="43"/>
  <c r="S2625" i="43"/>
  <c r="S1993" i="43"/>
  <c r="S2267" i="43"/>
  <c r="S2732" i="43"/>
  <c r="S2660" i="43"/>
  <c r="S2570" i="43"/>
  <c r="S2571" i="43"/>
  <c r="S2499" i="43"/>
  <c r="S2427" i="43"/>
  <c r="S2355" i="43"/>
  <c r="S2283" i="43"/>
  <c r="S2185" i="43"/>
  <c r="S1948" i="43"/>
  <c r="S2528" i="43"/>
  <c r="S2456" i="43"/>
  <c r="S2384" i="43"/>
  <c r="S2312" i="43"/>
  <c r="S2063" i="43"/>
  <c r="S1689" i="43"/>
  <c r="S2086" i="43"/>
  <c r="S1767" i="43"/>
  <c r="S2557" i="43"/>
  <c r="S2485" i="43"/>
  <c r="S2413" i="43"/>
  <c r="S2341" i="43"/>
  <c r="S2269" i="43"/>
  <c r="S1891" i="43"/>
  <c r="S1961" i="43"/>
  <c r="S2592" i="43"/>
  <c r="S2520" i="43"/>
  <c r="S2448" i="43"/>
  <c r="S2376" i="43"/>
  <c r="S2304" i="43"/>
  <c r="S2032" i="43"/>
  <c r="S2225" i="43"/>
  <c r="S2029" i="43"/>
  <c r="S1388" i="43"/>
  <c r="S2248" i="43"/>
  <c r="S2098" i="43"/>
  <c r="S2542" i="43"/>
  <c r="S2470" i="43"/>
  <c r="S2398" i="43"/>
  <c r="S2326" i="43"/>
  <c r="S2254" i="43"/>
  <c r="S2113" i="43"/>
  <c r="S1578" i="43"/>
  <c r="S2193" i="43"/>
  <c r="S2121" i="43"/>
  <c r="S2049" i="43"/>
  <c r="S1977" i="43"/>
  <c r="S1905" i="43"/>
  <c r="S1831" i="43"/>
  <c r="S1568" i="43"/>
  <c r="S1850" i="43"/>
  <c r="S2240" i="43"/>
  <c r="S2168" i="43"/>
  <c r="S2096" i="43"/>
  <c r="S2024" i="43"/>
  <c r="S1952" i="43"/>
  <c r="S1880" i="43"/>
  <c r="S1810" i="43"/>
  <c r="S1596" i="43"/>
  <c r="S2226" i="43"/>
  <c r="S2154" i="43"/>
  <c r="S2082" i="43"/>
  <c r="S2010" i="43"/>
  <c r="S1938" i="43"/>
  <c r="S1866" i="43"/>
  <c r="S1756" i="43"/>
  <c r="S904" i="43"/>
  <c r="S1667" i="43"/>
  <c r="S1559" i="43"/>
  <c r="S1451" i="43"/>
  <c r="S1630" i="43"/>
  <c r="S1522" i="43"/>
  <c r="S1414" i="43"/>
  <c r="S765" i="43"/>
  <c r="S1754" i="43"/>
  <c r="S1681" i="43"/>
  <c r="S1655" i="43"/>
  <c r="S1547" i="43"/>
  <c r="S1439" i="43"/>
  <c r="S946" i="43"/>
  <c r="S1783" i="43"/>
  <c r="S1711" i="43"/>
  <c r="S1812" i="43"/>
  <c r="S1740" i="43"/>
  <c r="S1662" i="43"/>
  <c r="S1554" i="43"/>
  <c r="S1446" i="43"/>
  <c r="S1643" i="43"/>
  <c r="S1535" i="43"/>
  <c r="S1427" i="43"/>
  <c r="S1295" i="43"/>
  <c r="S1805" i="43"/>
  <c r="S1733" i="43"/>
  <c r="S1652" i="43"/>
  <c r="S1544" i="43"/>
  <c r="S1436" i="43"/>
  <c r="S1642" i="43"/>
  <c r="S1534" i="43"/>
  <c r="S1426" i="43"/>
  <c r="S1342" i="43"/>
  <c r="S1621" i="43"/>
  <c r="S1549" i="43"/>
  <c r="S1477" i="43"/>
  <c r="S1405" i="43"/>
  <c r="S1319" i="43"/>
  <c r="S1337" i="43"/>
  <c r="S1288" i="43"/>
  <c r="S1216" i="43"/>
  <c r="S1144" i="43"/>
  <c r="S1025" i="43"/>
  <c r="S371" i="43"/>
  <c r="R371" i="43"/>
  <c r="S764" i="43"/>
  <c r="S352" i="43"/>
  <c r="R352" i="43"/>
  <c r="S1293" i="43"/>
  <c r="S1221" i="43"/>
  <c r="S1149" i="43"/>
  <c r="S1054" i="43"/>
  <c r="S801" i="43"/>
  <c r="S572" i="43"/>
  <c r="S1322" i="43"/>
  <c r="S1250" i="43"/>
  <c r="S1178" i="43"/>
  <c r="S1084" i="43"/>
  <c r="S834" i="43"/>
  <c r="S970" i="43"/>
  <c r="S1339" i="43"/>
  <c r="S1267" i="43"/>
  <c r="S1195" i="43"/>
  <c r="S989" i="43"/>
  <c r="S1278" i="43"/>
  <c r="S1206" i="43"/>
  <c r="S739" i="43"/>
  <c r="S112" i="43"/>
  <c r="S1059" i="43"/>
  <c r="S987" i="43"/>
  <c r="S915" i="43"/>
  <c r="S840" i="43"/>
  <c r="S753" i="43"/>
  <c r="S1130" i="43"/>
  <c r="S1058" i="43"/>
  <c r="S986" i="43"/>
  <c r="S914" i="43"/>
  <c r="S839" i="43"/>
  <c r="S752" i="43"/>
  <c r="S626" i="43"/>
  <c r="S845" i="43"/>
  <c r="S1075" i="43"/>
  <c r="S1003" i="43"/>
  <c r="S931" i="43"/>
  <c r="S777" i="43"/>
  <c r="S184" i="43"/>
  <c r="S1080" i="43"/>
  <c r="S1008" i="43"/>
  <c r="S936" i="43"/>
  <c r="S863" i="43"/>
  <c r="S679" i="43"/>
  <c r="S607" i="43"/>
  <c r="S535" i="43"/>
  <c r="S394" i="43"/>
  <c r="R394" i="43"/>
  <c r="S106" i="43"/>
  <c r="R106" i="43"/>
  <c r="S497" i="43"/>
  <c r="S245" i="43"/>
  <c r="S774" i="43"/>
  <c r="S702" i="43"/>
  <c r="S630" i="43"/>
  <c r="S558" i="43"/>
  <c r="S412" i="43"/>
  <c r="R412" i="43"/>
  <c r="S124" i="43"/>
  <c r="R124" i="43"/>
  <c r="S749" i="43"/>
  <c r="S677" i="43"/>
  <c r="S605" i="43"/>
  <c r="S533" i="43"/>
  <c r="S383" i="43"/>
  <c r="R383" i="43"/>
  <c r="S95" i="43"/>
  <c r="S814" i="43"/>
  <c r="S742" i="43"/>
  <c r="S670" i="43"/>
  <c r="S598" i="43"/>
  <c r="S526" i="43"/>
  <c r="S358" i="43"/>
  <c r="R358" i="43"/>
  <c r="S70" i="43"/>
  <c r="S483" i="43"/>
  <c r="S209" i="43"/>
  <c r="R209" i="43"/>
  <c r="S621" i="43"/>
  <c r="S549" i="43"/>
  <c r="S411" i="43"/>
  <c r="R411" i="43"/>
  <c r="S339" i="43"/>
  <c r="R339" i="43"/>
  <c r="S267" i="43"/>
  <c r="S195" i="43"/>
  <c r="R195" i="43"/>
  <c r="S123" i="43"/>
  <c r="S51" i="43"/>
  <c r="R51" i="43"/>
  <c r="S458" i="43"/>
  <c r="S386" i="43"/>
  <c r="R386" i="43"/>
  <c r="S314" i="43"/>
  <c r="S242" i="43"/>
  <c r="S170" i="43"/>
  <c r="R170" i="43"/>
  <c r="S98" i="43"/>
  <c r="R98" i="43"/>
  <c r="S26" i="43"/>
  <c r="S439" i="43"/>
  <c r="R439" i="43"/>
  <c r="S367" i="43"/>
  <c r="R367" i="43"/>
  <c r="S295" i="43"/>
  <c r="S223" i="43"/>
  <c r="S151" i="43"/>
  <c r="R151" i="43"/>
  <c r="S79" i="43"/>
  <c r="S7" i="43"/>
  <c r="S426" i="43"/>
  <c r="S354" i="43"/>
  <c r="R354" i="43"/>
  <c r="S282" i="43"/>
  <c r="R282" i="43"/>
  <c r="S210" i="43"/>
  <c r="S138" i="43"/>
  <c r="S66" i="43"/>
  <c r="R66" i="43"/>
  <c r="S2947" i="43"/>
  <c r="S2979" i="43"/>
  <c r="S1873" i="43"/>
  <c r="S2381" i="43"/>
  <c r="S2597" i="43"/>
  <c r="S2585" i="43"/>
  <c r="S2665" i="43"/>
  <c r="S2731" i="43"/>
  <c r="S2853" i="43"/>
  <c r="S2833" i="43"/>
  <c r="S1859" i="43"/>
  <c r="S2811" i="43"/>
  <c r="S2996" i="43"/>
  <c r="S2971" i="43"/>
  <c r="S2749" i="43"/>
  <c r="S2930" i="43"/>
  <c r="S2671" i="43"/>
  <c r="S2970" i="43"/>
  <c r="S2898" i="43"/>
  <c r="S2826" i="43"/>
  <c r="S2754" i="43"/>
  <c r="S2682" i="43"/>
  <c r="S2610" i="43"/>
  <c r="S1496" i="43"/>
  <c r="S2519" i="43"/>
  <c r="S2969" i="43"/>
  <c r="S2897" i="43"/>
  <c r="S2825" i="43"/>
  <c r="S2753" i="43"/>
  <c r="S2681" i="43"/>
  <c r="S2609" i="43"/>
  <c r="S2968" i="43"/>
  <c r="S2896" i="43"/>
  <c r="S2824" i="43"/>
  <c r="S2752" i="43"/>
  <c r="S2680" i="43"/>
  <c r="S2608" i="43"/>
  <c r="S2369" i="43"/>
  <c r="S2691" i="43"/>
  <c r="S2619" i="43"/>
  <c r="S1897" i="43"/>
  <c r="S2531" i="43"/>
  <c r="S2726" i="43"/>
  <c r="S2654" i="43"/>
  <c r="S2552" i="43"/>
  <c r="S2565" i="43"/>
  <c r="S2493" i="43"/>
  <c r="S2421" i="43"/>
  <c r="S2349" i="43"/>
  <c r="S2277" i="43"/>
  <c r="S2173" i="43"/>
  <c r="S1924" i="43"/>
  <c r="S2522" i="43"/>
  <c r="S2450" i="43"/>
  <c r="S2378" i="43"/>
  <c r="S2306" i="43"/>
  <c r="S2230" i="43"/>
  <c r="S2039" i="43"/>
  <c r="S1478" i="43"/>
  <c r="S2237" i="43"/>
  <c r="S2062" i="43"/>
  <c r="S1682" i="43"/>
  <c r="S2551" i="43"/>
  <c r="S2479" i="43"/>
  <c r="S2407" i="43"/>
  <c r="S2335" i="43"/>
  <c r="S2263" i="43"/>
  <c r="S1867" i="43"/>
  <c r="S1937" i="43"/>
  <c r="S2586" i="43"/>
  <c r="S2514" i="43"/>
  <c r="S2442" i="43"/>
  <c r="S2370" i="43"/>
  <c r="S2298" i="43"/>
  <c r="S2215" i="43"/>
  <c r="S2008" i="43"/>
  <c r="S2005" i="43"/>
  <c r="S2241" i="43"/>
  <c r="S2074" i="43"/>
  <c r="S2536" i="43"/>
  <c r="S2464" i="43"/>
  <c r="S2392" i="43"/>
  <c r="S2320" i="43"/>
  <c r="S2095" i="43"/>
  <c r="S1826" i="43"/>
  <c r="S1524" i="43"/>
  <c r="S2187" i="43"/>
  <c r="S2115" i="43"/>
  <c r="S2043" i="43"/>
  <c r="S1971" i="43"/>
  <c r="S1899" i="43"/>
  <c r="S1514" i="43"/>
  <c r="S1668" i="43"/>
  <c r="S2234" i="43"/>
  <c r="S2162" i="43"/>
  <c r="S2090" i="43"/>
  <c r="S2018" i="43"/>
  <c r="S1946" i="43"/>
  <c r="S1874" i="43"/>
  <c r="S1798" i="43"/>
  <c r="S1828" i="43"/>
  <c r="S1542" i="43"/>
  <c r="S2220" i="43"/>
  <c r="S2148" i="43"/>
  <c r="S2076" i="43"/>
  <c r="S2004" i="43"/>
  <c r="S1932" i="43"/>
  <c r="S1860" i="43"/>
  <c r="S1659" i="43"/>
  <c r="S1551" i="43"/>
  <c r="S1443" i="43"/>
  <c r="S976" i="43"/>
  <c r="S1748" i="43"/>
  <c r="S1673" i="43"/>
  <c r="S1566" i="43"/>
  <c r="S1458" i="43"/>
  <c r="S1647" i="43"/>
  <c r="S1539" i="43"/>
  <c r="S1431" i="43"/>
  <c r="S893" i="43"/>
  <c r="S1777" i="43"/>
  <c r="S1705" i="43"/>
  <c r="S1610" i="43"/>
  <c r="S1502" i="43"/>
  <c r="S1394" i="43"/>
  <c r="S83" i="43"/>
  <c r="S1582" i="43"/>
  <c r="S1474" i="43"/>
  <c r="S1366" i="43"/>
  <c r="S1806" i="43"/>
  <c r="S1734" i="43"/>
  <c r="S1313" i="43"/>
  <c r="S935" i="43"/>
  <c r="S1635" i="43"/>
  <c r="S1527" i="43"/>
  <c r="S1419" i="43"/>
  <c r="S1799" i="43"/>
  <c r="S1727" i="43"/>
  <c r="S861" i="43"/>
  <c r="S548" i="43"/>
  <c r="S1615" i="43"/>
  <c r="S1543" i="43"/>
  <c r="S1471" i="43"/>
  <c r="S1399" i="43"/>
  <c r="S1308" i="43"/>
  <c r="S1145" i="43"/>
  <c r="S1326" i="43"/>
  <c r="S717" i="43"/>
  <c r="S1282" i="43"/>
  <c r="S1210" i="43"/>
  <c r="S1137" i="43"/>
  <c r="S892" i="43"/>
  <c r="S227" i="43"/>
  <c r="R227" i="43"/>
  <c r="S747" i="43"/>
  <c r="S208" i="43"/>
  <c r="R208" i="43"/>
  <c r="S1287" i="43"/>
  <c r="S1215" i="43"/>
  <c r="S1143" i="43"/>
  <c r="S1024" i="43"/>
  <c r="S347" i="43"/>
  <c r="S1043" i="43"/>
  <c r="S789" i="43"/>
  <c r="S530" i="43"/>
  <c r="S1316" i="43"/>
  <c r="S1244" i="43"/>
  <c r="S1172" i="43"/>
  <c r="S1073" i="43"/>
  <c r="S822" i="43"/>
  <c r="S959" i="43"/>
  <c r="S833" i="43"/>
  <c r="S656" i="43"/>
  <c r="S1333" i="43"/>
  <c r="S1261" i="43"/>
  <c r="S1189" i="43"/>
  <c r="S854" i="43"/>
  <c r="S1102" i="43"/>
  <c r="S687" i="43"/>
  <c r="S1272" i="43"/>
  <c r="S1200" i="43"/>
  <c r="S1121" i="43"/>
  <c r="S1125" i="43"/>
  <c r="S1053" i="43"/>
  <c r="S981" i="43"/>
  <c r="S909" i="43"/>
  <c r="S745" i="43"/>
  <c r="S1124" i="43"/>
  <c r="S1052" i="43"/>
  <c r="S980" i="43"/>
  <c r="S908" i="43"/>
  <c r="S608" i="43"/>
  <c r="S1141" i="43"/>
  <c r="S1069" i="43"/>
  <c r="S997" i="43"/>
  <c r="S925" i="43"/>
  <c r="S851" i="43"/>
  <c r="S769" i="43"/>
  <c r="S650" i="43"/>
  <c r="S88" i="43"/>
  <c r="R88" i="43"/>
  <c r="S1074" i="43"/>
  <c r="S1002" i="43"/>
  <c r="S930" i="43"/>
  <c r="S776" i="43"/>
  <c r="S673" i="43"/>
  <c r="S601" i="43"/>
  <c r="S529" i="43"/>
  <c r="S370" i="43"/>
  <c r="R370" i="43"/>
  <c r="S82" i="43"/>
  <c r="R82" i="43"/>
  <c r="S221" i="43"/>
  <c r="S768" i="43"/>
  <c r="S696" i="43"/>
  <c r="S624" i="43"/>
  <c r="S552" i="43"/>
  <c r="S388" i="43"/>
  <c r="R388" i="43"/>
  <c r="S100" i="43"/>
  <c r="S743" i="43"/>
  <c r="S671" i="43"/>
  <c r="S599" i="43"/>
  <c r="S527" i="43"/>
  <c r="S359" i="43"/>
  <c r="R359" i="43"/>
  <c r="S71" i="43"/>
  <c r="R71" i="43"/>
  <c r="S808" i="43"/>
  <c r="S736" i="43"/>
  <c r="S664" i="43"/>
  <c r="S592" i="43"/>
  <c r="S520" i="43"/>
  <c r="S334" i="43"/>
  <c r="S46" i="43"/>
  <c r="S467" i="43"/>
  <c r="S185" i="43"/>
  <c r="S615" i="43"/>
  <c r="S543" i="43"/>
  <c r="S405" i="43"/>
  <c r="R405" i="43"/>
  <c r="S333" i="43"/>
  <c r="S261" i="43"/>
  <c r="S189" i="43"/>
  <c r="S117" i="43"/>
  <c r="S45" i="43"/>
  <c r="R45" i="43"/>
  <c r="S452" i="43"/>
  <c r="S380" i="43"/>
  <c r="S308" i="43"/>
  <c r="R308" i="43"/>
  <c r="S236" i="43"/>
  <c r="R236" i="43"/>
  <c r="S164" i="43"/>
  <c r="R164" i="43"/>
  <c r="S92" i="43"/>
  <c r="S20" i="43"/>
  <c r="R20" i="43"/>
  <c r="S433" i="43"/>
  <c r="R433" i="43"/>
  <c r="S361" i="43"/>
  <c r="R361" i="43"/>
  <c r="S289" i="43"/>
  <c r="R289" i="43"/>
  <c r="S217" i="43"/>
  <c r="S145" i="43"/>
  <c r="R145" i="43"/>
  <c r="S73" i="43"/>
  <c r="S492" i="43"/>
  <c r="S420" i="43"/>
  <c r="R420" i="43"/>
  <c r="S348" i="43"/>
  <c r="S276" i="43"/>
  <c r="R276" i="43"/>
  <c r="S204" i="43"/>
  <c r="R204" i="43"/>
  <c r="S132" i="43"/>
  <c r="S60" i="43"/>
  <c r="R60" i="43"/>
  <c r="S2983" i="43"/>
  <c r="S2911" i="43"/>
  <c r="S2942" i="43"/>
  <c r="S1586" i="43"/>
  <c r="S2659" i="43"/>
  <c r="S2835" i="43"/>
  <c r="S1969" i="43"/>
  <c r="S2815" i="43"/>
  <c r="S2793" i="43"/>
  <c r="S2984" i="43"/>
  <c r="S2953" i="43"/>
  <c r="S2713" i="43"/>
  <c r="S2912" i="43"/>
  <c r="S2635" i="43"/>
  <c r="S2964" i="43"/>
  <c r="S2892" i="43"/>
  <c r="S2820" i="43"/>
  <c r="S2748" i="43"/>
  <c r="S2676" i="43"/>
  <c r="S2495" i="43"/>
  <c r="S2177" i="43"/>
  <c r="S2963" i="43"/>
  <c r="S2891" i="43"/>
  <c r="S2819" i="43"/>
  <c r="S2747" i="43"/>
  <c r="S2675" i="43"/>
  <c r="S2602" i="43"/>
  <c r="S2962" i="43"/>
  <c r="S2890" i="43"/>
  <c r="S2818" i="43"/>
  <c r="S2746" i="43"/>
  <c r="S2674" i="43"/>
  <c r="S2601" i="43"/>
  <c r="S2345" i="43"/>
  <c r="S2757" i="43"/>
  <c r="S2685" i="43"/>
  <c r="S2613" i="43"/>
  <c r="S2507" i="43"/>
  <c r="S2201" i="43"/>
  <c r="S2720" i="43"/>
  <c r="S2648" i="43"/>
  <c r="S2559" i="43"/>
  <c r="S2487" i="43"/>
  <c r="S2415" i="43"/>
  <c r="S2343" i="43"/>
  <c r="S2271" i="43"/>
  <c r="S2161" i="43"/>
  <c r="S1900" i="43"/>
  <c r="S2516" i="43"/>
  <c r="S2444" i="43"/>
  <c r="S2372" i="43"/>
  <c r="S2300" i="43"/>
  <c r="S2219" i="43"/>
  <c r="S2015" i="43"/>
  <c r="S2038" i="43"/>
  <c r="S2545" i="43"/>
  <c r="S2473" i="43"/>
  <c r="S2401" i="43"/>
  <c r="S2329" i="43"/>
  <c r="S2257" i="43"/>
  <c r="S1842" i="43"/>
  <c r="S1913" i="43"/>
  <c r="S2580" i="43"/>
  <c r="S2508" i="43"/>
  <c r="S2436" i="43"/>
  <c r="S2364" i="43"/>
  <c r="S2292" i="43"/>
  <c r="S2203" i="43"/>
  <c r="S1984" i="43"/>
  <c r="S1981" i="43"/>
  <c r="S2233" i="43"/>
  <c r="S2050" i="43"/>
  <c r="S2530" i="43"/>
  <c r="S2458" i="43"/>
  <c r="S2386" i="43"/>
  <c r="S2314" i="43"/>
  <c r="S2071" i="43"/>
  <c r="S1470" i="43"/>
  <c r="S2181" i="43"/>
  <c r="S2109" i="43"/>
  <c r="S2037" i="43"/>
  <c r="S1965" i="43"/>
  <c r="S1893" i="43"/>
  <c r="S1814" i="43"/>
  <c r="S1460" i="43"/>
  <c r="S1837" i="43"/>
  <c r="S1614" i="43"/>
  <c r="S2228" i="43"/>
  <c r="S2156" i="43"/>
  <c r="S2084" i="43"/>
  <c r="S2012" i="43"/>
  <c r="S1940" i="43"/>
  <c r="S1868" i="43"/>
  <c r="S1786" i="43"/>
  <c r="S1820" i="43"/>
  <c r="S1488" i="43"/>
  <c r="S2214" i="43"/>
  <c r="S2142" i="43"/>
  <c r="S2070" i="43"/>
  <c r="S1998" i="43"/>
  <c r="S1926" i="43"/>
  <c r="S1854" i="43"/>
  <c r="S1719" i="43"/>
  <c r="S1738" i="43"/>
  <c r="S1649" i="43"/>
  <c r="S1541" i="43"/>
  <c r="S1433" i="43"/>
  <c r="S1612" i="43"/>
  <c r="S1504" i="43"/>
  <c r="S1396" i="43"/>
  <c r="S400" i="43"/>
  <c r="R400" i="43"/>
  <c r="S1742" i="43"/>
  <c r="S1018" i="43"/>
  <c r="S1637" i="43"/>
  <c r="S1529" i="43"/>
  <c r="S1421" i="43"/>
  <c r="S1771" i="43"/>
  <c r="S1699" i="43"/>
  <c r="S1679" i="43"/>
  <c r="S1800" i="43"/>
  <c r="S1728" i="43"/>
  <c r="S1644" i="43"/>
  <c r="S1536" i="43"/>
  <c r="S1428" i="43"/>
  <c r="S1296" i="43"/>
  <c r="S873" i="43"/>
  <c r="S1625" i="43"/>
  <c r="S1517" i="43"/>
  <c r="S1409" i="43"/>
  <c r="S704" i="43"/>
  <c r="S1793" i="43"/>
  <c r="S1721" i="43"/>
  <c r="S1634" i="43"/>
  <c r="S1526" i="43"/>
  <c r="S1418" i="43"/>
  <c r="S1277" i="43"/>
  <c r="S795" i="43"/>
  <c r="S1624" i="43"/>
  <c r="S1516" i="43"/>
  <c r="S1408" i="43"/>
  <c r="S1253" i="43"/>
  <c r="S1163" i="43"/>
  <c r="S64" i="43"/>
  <c r="S1609" i="43"/>
  <c r="S1537" i="43"/>
  <c r="S1465" i="43"/>
  <c r="S1393" i="43"/>
  <c r="S1127" i="43"/>
  <c r="S59" i="43"/>
  <c r="S1276" i="43"/>
  <c r="S1204" i="43"/>
  <c r="S881" i="43"/>
  <c r="S40" i="43"/>
  <c r="R40" i="43"/>
  <c r="S1281" i="43"/>
  <c r="S1209" i="43"/>
  <c r="S1136" i="43"/>
  <c r="S1013" i="43"/>
  <c r="S179" i="43"/>
  <c r="S910" i="43"/>
  <c r="S490" i="43"/>
  <c r="S1310" i="43"/>
  <c r="S1238" i="43"/>
  <c r="S1166" i="43"/>
  <c r="S940" i="43"/>
  <c r="S810" i="43"/>
  <c r="S614" i="43"/>
  <c r="S1327" i="43"/>
  <c r="S1255" i="43"/>
  <c r="S1183" i="43"/>
  <c r="S842" i="43"/>
  <c r="S1091" i="43"/>
  <c r="S669" i="43"/>
  <c r="S1266" i="43"/>
  <c r="S1194" i="43"/>
  <c r="S988" i="43"/>
  <c r="S705" i="43"/>
  <c r="S1119" i="43"/>
  <c r="S1047" i="43"/>
  <c r="S975" i="43"/>
  <c r="S903" i="43"/>
  <c r="S827" i="43"/>
  <c r="S735" i="43"/>
  <c r="S1118" i="43"/>
  <c r="S1046" i="43"/>
  <c r="S974" i="43"/>
  <c r="S902" i="43"/>
  <c r="S734" i="43"/>
  <c r="S584" i="43"/>
  <c r="S1135" i="43"/>
  <c r="S1063" i="43"/>
  <c r="S991" i="43"/>
  <c r="S919" i="43"/>
  <c r="S759" i="43"/>
  <c r="S638" i="43"/>
  <c r="S1140" i="43"/>
  <c r="S1068" i="43"/>
  <c r="S996" i="43"/>
  <c r="S924" i="43"/>
  <c r="S667" i="43"/>
  <c r="S595" i="43"/>
  <c r="S523" i="43"/>
  <c r="S346" i="43"/>
  <c r="S58" i="43"/>
  <c r="R58" i="43"/>
  <c r="S477" i="43"/>
  <c r="S197" i="43"/>
  <c r="S762" i="43"/>
  <c r="S690" i="43"/>
  <c r="S618" i="43"/>
  <c r="S546" i="43"/>
  <c r="S364" i="43"/>
  <c r="R364" i="43"/>
  <c r="S76" i="43"/>
  <c r="S737" i="43"/>
  <c r="S665" i="43"/>
  <c r="S593" i="43"/>
  <c r="S521" i="43"/>
  <c r="S335" i="43"/>
  <c r="R335" i="43"/>
  <c r="S47" i="43"/>
  <c r="R47" i="43"/>
  <c r="S874" i="43"/>
  <c r="S802" i="43"/>
  <c r="S730" i="43"/>
  <c r="S658" i="43"/>
  <c r="S586" i="43"/>
  <c r="S514" i="43"/>
  <c r="S310" i="43"/>
  <c r="S22" i="43"/>
  <c r="S449" i="43"/>
  <c r="R449" i="43"/>
  <c r="S161" i="43"/>
  <c r="R161" i="43"/>
  <c r="S609" i="43"/>
  <c r="S537" i="43"/>
  <c r="S471" i="43"/>
  <c r="S399" i="43"/>
  <c r="R399" i="43"/>
  <c r="S327" i="43"/>
  <c r="S255" i="43"/>
  <c r="S183" i="43"/>
  <c r="R183" i="43"/>
  <c r="S111" i="43"/>
  <c r="S39" i="43"/>
  <c r="R39" i="43"/>
  <c r="S446" i="43"/>
  <c r="R446" i="43"/>
  <c r="S374" i="43"/>
  <c r="R374" i="43"/>
  <c r="S302" i="43"/>
  <c r="R302" i="43"/>
  <c r="S230" i="43"/>
  <c r="S158" i="43"/>
  <c r="R158" i="43"/>
  <c r="S86" i="43"/>
  <c r="S14" i="43"/>
  <c r="R14" i="43"/>
  <c r="S499" i="43"/>
  <c r="S427" i="43"/>
  <c r="R427" i="43"/>
  <c r="S355" i="43"/>
  <c r="R355" i="43"/>
  <c r="S283" i="43"/>
  <c r="R283" i="43"/>
  <c r="S211" i="43"/>
  <c r="R211" i="43"/>
  <c r="S139" i="43"/>
  <c r="S67" i="43"/>
  <c r="R67" i="43"/>
  <c r="S486" i="43"/>
  <c r="S414" i="43"/>
  <c r="R414" i="43"/>
  <c r="S342" i="43"/>
  <c r="R342" i="43"/>
  <c r="S270" i="43"/>
  <c r="S198" i="43"/>
  <c r="R198" i="43"/>
  <c r="S126" i="43"/>
  <c r="S54" i="43"/>
  <c r="R54" i="43"/>
  <c r="S2985" i="43"/>
  <c r="S2949" i="43"/>
  <c r="S2875" i="43"/>
  <c r="S2906" i="43"/>
  <c r="S2977" i="43"/>
  <c r="S2997" i="43"/>
  <c r="S2309" i="43"/>
  <c r="S2549" i="43"/>
  <c r="S2817" i="43"/>
  <c r="S2" i="43"/>
  <c r="S2797" i="43"/>
  <c r="S2775" i="43"/>
  <c r="S2935" i="43"/>
  <c r="S2677" i="43"/>
  <c r="S2894" i="43"/>
  <c r="S2596" i="43"/>
  <c r="S2129" i="43"/>
  <c r="S2958" i="43"/>
  <c r="S2886" i="43"/>
  <c r="S2814" i="43"/>
  <c r="S2742" i="43"/>
  <c r="S2670" i="43"/>
  <c r="S2595" i="43"/>
  <c r="S2471" i="43"/>
  <c r="S2957" i="43"/>
  <c r="S2885" i="43"/>
  <c r="S2813" i="43"/>
  <c r="S2741" i="43"/>
  <c r="S2669" i="43"/>
  <c r="S2594" i="43"/>
  <c r="S2110" i="43"/>
  <c r="S2956" i="43"/>
  <c r="S2884" i="43"/>
  <c r="S2812" i="43"/>
  <c r="S2740" i="43"/>
  <c r="S2668" i="43"/>
  <c r="S2321" i="43"/>
  <c r="S2751" i="43"/>
  <c r="S2679" i="43"/>
  <c r="S2607" i="43"/>
  <c r="S2483" i="43"/>
  <c r="S2152" i="43"/>
  <c r="S2714" i="43"/>
  <c r="S2642" i="43"/>
  <c r="S2553" i="43"/>
  <c r="S2481" i="43"/>
  <c r="S2409" i="43"/>
  <c r="S2337" i="43"/>
  <c r="S2265" i="43"/>
  <c r="S1876" i="43"/>
  <c r="S2510" i="43"/>
  <c r="S2438" i="43"/>
  <c r="S2366" i="43"/>
  <c r="S2294" i="43"/>
  <c r="S2207" i="43"/>
  <c r="S1991" i="43"/>
  <c r="S2014" i="43"/>
  <c r="S1138" i="43"/>
  <c r="S2539" i="43"/>
  <c r="S2467" i="43"/>
  <c r="S2395" i="43"/>
  <c r="S2323" i="43"/>
  <c r="S2251" i="43"/>
  <c r="S2155" i="43"/>
  <c r="S1889" i="43"/>
  <c r="S2574" i="43"/>
  <c r="S2502" i="43"/>
  <c r="S2430" i="43"/>
  <c r="S2358" i="43"/>
  <c r="S2286" i="43"/>
  <c r="S2191" i="43"/>
  <c r="S1960" i="43"/>
  <c r="S1957" i="43"/>
  <c r="S2224" i="43"/>
  <c r="S2026" i="43"/>
  <c r="S2524" i="43"/>
  <c r="S2452" i="43"/>
  <c r="S2380" i="43"/>
  <c r="S2308" i="43"/>
  <c r="S2047" i="43"/>
  <c r="S1550" i="43"/>
  <c r="S1804" i="43"/>
  <c r="S1416" i="43"/>
  <c r="S1803" i="43"/>
  <c r="S2175" i="43"/>
  <c r="S2103" i="43"/>
  <c r="S2031" i="43"/>
  <c r="S1959" i="43"/>
  <c r="S1887" i="43"/>
  <c r="S1406" i="43"/>
  <c r="S1560" i="43"/>
  <c r="S2222" i="43"/>
  <c r="S2150" i="43"/>
  <c r="S2078" i="43"/>
  <c r="S2006" i="43"/>
  <c r="S1934" i="43"/>
  <c r="S1862" i="43"/>
  <c r="S419" i="43"/>
  <c r="R419" i="43"/>
  <c r="S1774" i="43"/>
  <c r="S1809" i="43"/>
  <c r="S1434" i="43"/>
  <c r="S2208" i="43"/>
  <c r="S2136" i="43"/>
  <c r="S2064" i="43"/>
  <c r="S1992" i="43"/>
  <c r="S1920" i="43"/>
  <c r="S1695" i="43"/>
  <c r="S1641" i="43"/>
  <c r="S1533" i="43"/>
  <c r="S1425" i="43"/>
  <c r="S849" i="43"/>
  <c r="S1808" i="43"/>
  <c r="S1736" i="43"/>
  <c r="S1656" i="43"/>
  <c r="S1548" i="43"/>
  <c r="S1440" i="43"/>
  <c r="S1629" i="43"/>
  <c r="S1521" i="43"/>
  <c r="S1413" i="43"/>
  <c r="S1265" i="43"/>
  <c r="S1765" i="43"/>
  <c r="S1693" i="43"/>
  <c r="S1592" i="43"/>
  <c r="S1484" i="43"/>
  <c r="S1376" i="43"/>
  <c r="S1564" i="43"/>
  <c r="S1456" i="43"/>
  <c r="S1067" i="43"/>
  <c r="S1794" i="43"/>
  <c r="S1722" i="43"/>
  <c r="S1617" i="43"/>
  <c r="S1509" i="43"/>
  <c r="S1401" i="43"/>
  <c r="S1787" i="43"/>
  <c r="S1715" i="43"/>
  <c r="S590" i="43"/>
  <c r="S1289" i="43"/>
  <c r="S1675" i="43"/>
  <c r="S1603" i="43"/>
  <c r="S1531" i="43"/>
  <c r="S1459" i="43"/>
  <c r="S1387" i="43"/>
  <c r="S500" i="43"/>
  <c r="S1270" i="43"/>
  <c r="S1198" i="43"/>
  <c r="S870" i="43"/>
  <c r="S994" i="43"/>
  <c r="S869" i="43"/>
  <c r="S716" i="43"/>
  <c r="S1347" i="43"/>
  <c r="S1275" i="43"/>
  <c r="S1203" i="43"/>
  <c r="S880" i="43"/>
  <c r="S729" i="43"/>
  <c r="S35" i="43"/>
  <c r="S899" i="43"/>
  <c r="S1304" i="43"/>
  <c r="S1232" i="43"/>
  <c r="S1160" i="43"/>
  <c r="S929" i="43"/>
  <c r="S800" i="43"/>
  <c r="S1321" i="43"/>
  <c r="S1249" i="43"/>
  <c r="S1177" i="43"/>
  <c r="S958" i="43"/>
  <c r="S1260" i="43"/>
  <c r="S1188" i="43"/>
  <c r="S977" i="43"/>
  <c r="S1113" i="43"/>
  <c r="S1041" i="43"/>
  <c r="S969" i="43"/>
  <c r="S897" i="43"/>
  <c r="S1112" i="43"/>
  <c r="S1040" i="43"/>
  <c r="S968" i="43"/>
  <c r="S896" i="43"/>
  <c r="S819" i="43"/>
  <c r="S723" i="43"/>
  <c r="S560" i="43"/>
  <c r="S825" i="43"/>
  <c r="S1129" i="43"/>
  <c r="S1057" i="43"/>
  <c r="S985" i="43"/>
  <c r="S913" i="43"/>
  <c r="S751" i="43"/>
  <c r="S1134" i="43"/>
  <c r="S1062" i="43"/>
  <c r="S990" i="43"/>
  <c r="S918" i="43"/>
  <c r="S843" i="43"/>
  <c r="S758" i="43"/>
  <c r="S733" i="43"/>
  <c r="S661" i="43"/>
  <c r="S589" i="43"/>
  <c r="S517" i="43"/>
  <c r="S322" i="43"/>
  <c r="S34" i="43"/>
  <c r="S460" i="43"/>
  <c r="S173" i="43"/>
  <c r="S756" i="43"/>
  <c r="S684" i="43"/>
  <c r="S612" i="43"/>
  <c r="S540" i="43"/>
  <c r="S340" i="43"/>
  <c r="S52" i="43"/>
  <c r="R52" i="43"/>
  <c r="S731" i="43"/>
  <c r="S659" i="43"/>
  <c r="S587" i="43"/>
  <c r="S515" i="43"/>
  <c r="S311" i="43"/>
  <c r="S23" i="43"/>
  <c r="S502" i="43"/>
  <c r="S868" i="43"/>
  <c r="S796" i="43"/>
  <c r="S724" i="43"/>
  <c r="S652" i="43"/>
  <c r="S580" i="43"/>
  <c r="S508" i="43"/>
  <c r="S286" i="43"/>
  <c r="R286" i="43"/>
  <c r="S425" i="43"/>
  <c r="R425" i="43"/>
  <c r="S137" i="43"/>
  <c r="S603" i="43"/>
  <c r="S531" i="43"/>
  <c r="S465" i="43"/>
  <c r="S393" i="43"/>
  <c r="R393" i="43"/>
  <c r="S321" i="43"/>
  <c r="S249" i="43"/>
  <c r="R249" i="43"/>
  <c r="S177" i="43"/>
  <c r="S105" i="43"/>
  <c r="R105" i="43"/>
  <c r="S33" i="43"/>
  <c r="S440" i="43"/>
  <c r="R440" i="43"/>
  <c r="S368" i="43"/>
  <c r="R368" i="43"/>
  <c r="S296" i="43"/>
  <c r="R296" i="43"/>
  <c r="S224" i="43"/>
  <c r="S152" i="43"/>
  <c r="R152" i="43"/>
  <c r="S80" i="43"/>
  <c r="R80" i="43"/>
  <c r="S8" i="43"/>
  <c r="S493" i="43"/>
  <c r="S421" i="43"/>
  <c r="R421" i="43"/>
  <c r="S349" i="43"/>
  <c r="S277" i="43"/>
  <c r="R277" i="43"/>
  <c r="S205" i="43"/>
  <c r="R205" i="43"/>
  <c r="S133" i="43"/>
  <c r="S61" i="43"/>
  <c r="R61" i="43"/>
  <c r="S480" i="43"/>
  <c r="S408" i="43"/>
  <c r="S336" i="43"/>
  <c r="R336" i="43"/>
  <c r="S264" i="43"/>
  <c r="S192" i="43"/>
  <c r="S120" i="43"/>
  <c r="R120" i="43"/>
  <c r="S48" i="43"/>
  <c r="R48" i="43"/>
  <c r="I10" i="38"/>
  <c r="I9" i="38"/>
  <c r="I8" i="38"/>
  <c r="I7" i="38"/>
  <c r="I6" i="38"/>
  <c r="I5" i="38"/>
  <c r="S2954" i="43"/>
  <c r="S2913" i="43"/>
  <c r="S2839" i="43"/>
  <c r="S2870" i="43"/>
  <c r="S2972" i="43"/>
  <c r="S2995" i="43"/>
  <c r="S2285" i="43"/>
  <c r="S2799" i="43"/>
  <c r="S2779" i="43"/>
  <c r="S2973" i="43"/>
  <c r="S2917" i="43"/>
  <c r="S2641" i="43"/>
  <c r="S2876" i="43"/>
  <c r="S2477" i="43"/>
  <c r="S2045" i="43"/>
  <c r="S2952" i="43"/>
  <c r="S2880" i="43"/>
  <c r="S2808" i="43"/>
  <c r="S2736" i="43"/>
  <c r="S2664" i="43"/>
  <c r="S2582" i="43"/>
  <c r="S2447" i="43"/>
  <c r="S2027" i="43"/>
  <c r="S2951" i="43"/>
  <c r="S2879" i="43"/>
  <c r="S2807" i="43"/>
  <c r="S2735" i="43"/>
  <c r="S2663" i="43"/>
  <c r="S2017" i="43"/>
  <c r="S2950" i="43"/>
  <c r="S2878" i="43"/>
  <c r="S2806" i="43"/>
  <c r="S2734" i="43"/>
  <c r="S2662" i="43"/>
  <c r="S2576" i="43"/>
  <c r="S2297" i="43"/>
  <c r="S2591" i="43"/>
  <c r="S2745" i="43"/>
  <c r="S2673" i="43"/>
  <c r="S2600" i="43"/>
  <c r="S2459" i="43"/>
  <c r="S2075" i="43"/>
  <c r="S2708" i="43"/>
  <c r="S2636" i="43"/>
  <c r="S2147" i="43"/>
  <c r="S2547" i="43"/>
  <c r="S2475" i="43"/>
  <c r="S2403" i="43"/>
  <c r="S2331" i="43"/>
  <c r="S2259" i="43"/>
  <c r="S2504" i="43"/>
  <c r="S2432" i="43"/>
  <c r="S2360" i="43"/>
  <c r="S2288" i="43"/>
  <c r="S2195" i="43"/>
  <c r="S1967" i="43"/>
  <c r="S1990" i="43"/>
  <c r="S2605" i="43"/>
  <c r="S2533" i="43"/>
  <c r="S2461" i="43"/>
  <c r="S2389" i="43"/>
  <c r="S2317" i="43"/>
  <c r="S2083" i="43"/>
  <c r="S2140" i="43"/>
  <c r="S1865" i="43"/>
  <c r="S2568" i="43"/>
  <c r="S2496" i="43"/>
  <c r="S2424" i="43"/>
  <c r="S2352" i="43"/>
  <c r="S2280" i="43"/>
  <c r="S2179" i="43"/>
  <c r="S1936" i="43"/>
  <c r="S1933" i="43"/>
  <c r="S2002" i="43"/>
  <c r="S2590" i="43"/>
  <c r="S2518" i="43"/>
  <c r="S2446" i="43"/>
  <c r="S2374" i="43"/>
  <c r="S2302" i="43"/>
  <c r="S2023" i="43"/>
  <c r="S1320" i="43"/>
  <c r="S1792" i="43"/>
  <c r="S1362" i="43"/>
  <c r="S1791" i="43"/>
  <c r="S2169" i="43"/>
  <c r="S2097" i="43"/>
  <c r="S2025" i="43"/>
  <c r="S1953" i="43"/>
  <c r="S1881" i="43"/>
  <c r="S1822" i="43"/>
  <c r="S1506" i="43"/>
  <c r="S2216" i="43"/>
  <c r="S2144" i="43"/>
  <c r="S2072" i="43"/>
  <c r="S2000" i="43"/>
  <c r="S1928" i="43"/>
  <c r="S1856" i="43"/>
  <c r="S1726" i="43"/>
  <c r="S1761" i="43"/>
  <c r="S1797" i="43"/>
  <c r="S1380" i="43"/>
  <c r="S2202" i="43"/>
  <c r="S2130" i="43"/>
  <c r="S2058" i="43"/>
  <c r="S1986" i="43"/>
  <c r="S1914" i="43"/>
  <c r="S1690" i="43"/>
  <c r="S1631" i="43"/>
  <c r="S1523" i="43"/>
  <c r="S1415" i="43"/>
  <c r="S1594" i="43"/>
  <c r="S1486" i="43"/>
  <c r="S1378" i="43"/>
  <c r="S1181" i="43"/>
  <c r="S1802" i="43"/>
  <c r="S1730" i="43"/>
  <c r="S1302" i="43"/>
  <c r="S1619" i="43"/>
  <c r="S1511" i="43"/>
  <c r="S1403" i="43"/>
  <c r="S1241" i="43"/>
  <c r="S1759" i="43"/>
  <c r="S1687" i="43"/>
  <c r="S1788" i="43"/>
  <c r="S1716" i="43"/>
  <c r="S1626" i="43"/>
  <c r="S1518" i="43"/>
  <c r="S1410" i="43"/>
  <c r="S1607" i="43"/>
  <c r="S1499" i="43"/>
  <c r="S1391" i="43"/>
  <c r="S1853" i="43"/>
  <c r="S1781" i="43"/>
  <c r="S1709" i="43"/>
  <c r="S1616" i="43"/>
  <c r="S1508" i="43"/>
  <c r="S1400" i="43"/>
  <c r="S1606" i="43"/>
  <c r="S1498" i="43"/>
  <c r="S1390" i="43"/>
  <c r="S1301" i="43"/>
  <c r="S1131" i="43"/>
  <c r="S232" i="43"/>
  <c r="S1048" i="43"/>
  <c r="S1669" i="43"/>
  <c r="S1597" i="43"/>
  <c r="S1525" i="43"/>
  <c r="S1453" i="43"/>
  <c r="S1381" i="43"/>
  <c r="S1336" i="43"/>
  <c r="S1264" i="43"/>
  <c r="S1192" i="43"/>
  <c r="S1108" i="43"/>
  <c r="S860" i="43"/>
  <c r="S698" i="43"/>
  <c r="S983" i="43"/>
  <c r="S859" i="43"/>
  <c r="S1341" i="43"/>
  <c r="S1269" i="43"/>
  <c r="S1197" i="43"/>
  <c r="S746" i="43"/>
  <c r="S160" i="43"/>
  <c r="R160" i="43"/>
  <c r="S1298" i="43"/>
  <c r="S1226" i="43"/>
  <c r="S1154" i="43"/>
  <c r="S798" i="43"/>
  <c r="S1315" i="43"/>
  <c r="S1243" i="43"/>
  <c r="S1171" i="43"/>
  <c r="S1072" i="43"/>
  <c r="S821" i="43"/>
  <c r="S947" i="43"/>
  <c r="S632" i="43"/>
  <c r="S1254" i="43"/>
  <c r="S1182" i="43"/>
  <c r="S841" i="43"/>
  <c r="S668" i="43"/>
  <c r="S1107" i="43"/>
  <c r="S1035" i="43"/>
  <c r="S963" i="43"/>
  <c r="S891" i="43"/>
  <c r="S1106" i="43"/>
  <c r="S1034" i="43"/>
  <c r="S962" i="43"/>
  <c r="S890" i="43"/>
  <c r="S536" i="43"/>
  <c r="S1123" i="43"/>
  <c r="S1051" i="43"/>
  <c r="S979" i="43"/>
  <c r="S907" i="43"/>
  <c r="S831" i="43"/>
  <c r="S741" i="43"/>
  <c r="S1128" i="43"/>
  <c r="S1056" i="43"/>
  <c r="S984" i="43"/>
  <c r="S912" i="43"/>
  <c r="S727" i="43"/>
  <c r="S655" i="43"/>
  <c r="S583" i="43"/>
  <c r="S511" i="43"/>
  <c r="S298" i="43"/>
  <c r="R298" i="43"/>
  <c r="S10" i="43"/>
  <c r="S437" i="43"/>
  <c r="S149" i="43"/>
  <c r="R149" i="43"/>
  <c r="S750" i="43"/>
  <c r="S678" i="43"/>
  <c r="S606" i="43"/>
  <c r="S534" i="43"/>
  <c r="S316" i="43"/>
  <c r="S28" i="43"/>
  <c r="R28" i="43"/>
  <c r="S725" i="43"/>
  <c r="S653" i="43"/>
  <c r="S581" i="43"/>
  <c r="S509" i="43"/>
  <c r="S287" i="43"/>
  <c r="S495" i="43"/>
  <c r="S862" i="43"/>
  <c r="S790" i="43"/>
  <c r="S718" i="43"/>
  <c r="S646" i="43"/>
  <c r="S574" i="43"/>
  <c r="S262" i="43"/>
  <c r="S401" i="43"/>
  <c r="R401" i="43"/>
  <c r="S113" i="43"/>
  <c r="R113" i="43"/>
  <c r="S597" i="43"/>
  <c r="S525" i="43"/>
  <c r="S459" i="43"/>
  <c r="S387" i="43"/>
  <c r="R387" i="43"/>
  <c r="S315" i="43"/>
  <c r="S243" i="43"/>
  <c r="R243" i="43"/>
  <c r="S171" i="43"/>
  <c r="S99" i="43"/>
  <c r="S27" i="43"/>
  <c r="S434" i="43"/>
  <c r="R434" i="43"/>
  <c r="S362" i="43"/>
  <c r="R362" i="43"/>
  <c r="S290" i="43"/>
  <c r="R290" i="43"/>
  <c r="S218" i="43"/>
  <c r="R218" i="43"/>
  <c r="S146" i="43"/>
  <c r="S74" i="43"/>
  <c r="R74" i="43"/>
  <c r="S487" i="43"/>
  <c r="S415" i="43"/>
  <c r="R415" i="43"/>
  <c r="S343" i="43"/>
  <c r="S271" i="43"/>
  <c r="R271" i="43"/>
  <c r="S199" i="43"/>
  <c r="R199" i="43"/>
  <c r="S127" i="43"/>
  <c r="R127" i="43"/>
  <c r="S55" i="43"/>
  <c r="R55" i="43"/>
  <c r="S474" i="43"/>
  <c r="S402" i="43"/>
  <c r="R402" i="43"/>
  <c r="S330" i="43"/>
  <c r="R330" i="43"/>
  <c r="S258" i="43"/>
  <c r="R258" i="43"/>
  <c r="S186" i="43"/>
  <c r="S114" i="43"/>
  <c r="R114" i="43"/>
  <c r="S42" i="43"/>
  <c r="R42" i="43"/>
  <c r="S2918" i="43"/>
  <c r="S2877" i="43"/>
  <c r="S2767" i="43"/>
  <c r="S2834" i="43"/>
  <c r="S2936" i="43"/>
  <c r="S2967" i="43"/>
  <c r="S2991" i="43"/>
  <c r="S2065" i="43"/>
  <c r="S2990" i="43"/>
  <c r="S2781" i="43"/>
  <c r="S2761" i="43"/>
  <c r="S2955" i="43"/>
  <c r="S2899" i="43"/>
  <c r="S2858" i="43"/>
  <c r="S2333" i="43"/>
  <c r="S1949" i="43"/>
  <c r="S2946" i="43"/>
  <c r="S2874" i="43"/>
  <c r="S2802" i="43"/>
  <c r="S2730" i="43"/>
  <c r="S2658" i="43"/>
  <c r="S2564" i="43"/>
  <c r="S2423" i="43"/>
  <c r="S1931" i="43"/>
  <c r="S2945" i="43"/>
  <c r="S2873" i="43"/>
  <c r="S2801" i="43"/>
  <c r="S2729" i="43"/>
  <c r="S2657" i="43"/>
  <c r="S1921" i="43"/>
  <c r="S2944" i="43"/>
  <c r="S2872" i="43"/>
  <c r="S2800" i="43"/>
  <c r="S2728" i="43"/>
  <c r="S2656" i="43"/>
  <c r="S2558" i="43"/>
  <c r="S2273" i="43"/>
  <c r="S2573" i="43"/>
  <c r="S2739" i="43"/>
  <c r="S2667" i="43"/>
  <c r="S2435" i="43"/>
  <c r="S1979" i="43"/>
  <c r="S2702" i="43"/>
  <c r="S2630" i="43"/>
  <c r="S2069" i="43"/>
  <c r="S2541" i="43"/>
  <c r="S2469" i="43"/>
  <c r="S2397" i="43"/>
  <c r="S2325" i="43"/>
  <c r="S2253" i="43"/>
  <c r="S1825" i="43"/>
  <c r="S2498" i="43"/>
  <c r="S2426" i="43"/>
  <c r="S2354" i="43"/>
  <c r="S2282" i="43"/>
  <c r="S2183" i="43"/>
  <c r="S1943" i="43"/>
  <c r="S1966" i="43"/>
  <c r="S2599" i="43"/>
  <c r="S2527" i="43"/>
  <c r="S2455" i="43"/>
  <c r="S2383" i="43"/>
  <c r="S2311" i="43"/>
  <c r="S2059" i="43"/>
  <c r="S1658" i="43"/>
  <c r="S2122" i="43"/>
  <c r="S2562" i="43"/>
  <c r="S2490" i="43"/>
  <c r="S2418" i="43"/>
  <c r="S2346" i="43"/>
  <c r="S2274" i="43"/>
  <c r="S2167" i="43"/>
  <c r="S1912" i="43"/>
  <c r="S1909" i="43"/>
  <c r="S1978" i="43"/>
  <c r="S2584" i="43"/>
  <c r="S2512" i="43"/>
  <c r="S2440" i="43"/>
  <c r="S2368" i="43"/>
  <c r="S2296" i="43"/>
  <c r="S2212" i="43"/>
  <c r="S1999" i="43"/>
  <c r="S1780" i="43"/>
  <c r="S1779" i="43"/>
  <c r="S2163" i="43"/>
  <c r="S2091" i="43"/>
  <c r="S2019" i="43"/>
  <c r="S1947" i="43"/>
  <c r="S1875" i="43"/>
  <c r="S1452" i="43"/>
  <c r="S2210" i="43"/>
  <c r="S2138" i="43"/>
  <c r="S2066" i="43"/>
  <c r="S1994" i="43"/>
  <c r="S1922" i="43"/>
  <c r="S1702" i="43"/>
  <c r="S1744" i="43"/>
  <c r="S1785" i="43"/>
  <c r="S1307" i="43"/>
  <c r="S2196" i="43"/>
  <c r="S2124" i="43"/>
  <c r="S2052" i="43"/>
  <c r="S1980" i="43"/>
  <c r="S1908" i="43"/>
  <c r="S1834" i="43"/>
  <c r="S1840" i="43"/>
  <c r="S1623" i="43"/>
  <c r="S1515" i="43"/>
  <c r="S1407" i="43"/>
  <c r="S1796" i="43"/>
  <c r="S1724" i="43"/>
  <c r="S1638" i="43"/>
  <c r="S1530" i="43"/>
  <c r="S1422" i="43"/>
  <c r="S828" i="43"/>
  <c r="S1611" i="43"/>
  <c r="S1503" i="43"/>
  <c r="S1395" i="43"/>
  <c r="S1753" i="43"/>
  <c r="S1680" i="43"/>
  <c r="S1574" i="43"/>
  <c r="S1466" i="43"/>
  <c r="S1654" i="43"/>
  <c r="S1546" i="43"/>
  <c r="S1438" i="43"/>
  <c r="S1782" i="43"/>
  <c r="S1710" i="43"/>
  <c r="S1599" i="43"/>
  <c r="S1491" i="43"/>
  <c r="S1383" i="43"/>
  <c r="S1193" i="43"/>
  <c r="S1847" i="43"/>
  <c r="S1775" i="43"/>
  <c r="S1703" i="43"/>
  <c r="S1211" i="43"/>
  <c r="S1187" i="43"/>
  <c r="S1290" i="43"/>
  <c r="S1663" i="43"/>
  <c r="S1591" i="43"/>
  <c r="S1519" i="43"/>
  <c r="S1447" i="43"/>
  <c r="S1375" i="43"/>
  <c r="S1006" i="43"/>
  <c r="S1078" i="43"/>
  <c r="S1330" i="43"/>
  <c r="S1258" i="43"/>
  <c r="S1186" i="43"/>
  <c r="S1097" i="43"/>
  <c r="S848" i="43"/>
  <c r="S680" i="43"/>
  <c r="S1335" i="43"/>
  <c r="S1263" i="43"/>
  <c r="S1191" i="43"/>
  <c r="S857" i="43"/>
  <c r="S1126" i="43"/>
  <c r="S16" i="43"/>
  <c r="R16" i="43"/>
  <c r="S1292" i="43"/>
  <c r="S1220" i="43"/>
  <c r="S1148" i="43"/>
  <c r="S775" i="43"/>
  <c r="S479" i="43"/>
  <c r="S1042" i="43"/>
  <c r="S788" i="43"/>
  <c r="S524" i="43"/>
  <c r="S1309" i="43"/>
  <c r="S1237" i="43"/>
  <c r="S1165" i="43"/>
  <c r="S1061" i="43"/>
  <c r="S809" i="43"/>
  <c r="S602" i="43"/>
  <c r="S1248" i="43"/>
  <c r="S1176" i="43"/>
  <c r="S829" i="43"/>
  <c r="S1101" i="43"/>
  <c r="S1029" i="43"/>
  <c r="S957" i="43"/>
  <c r="S885" i="43"/>
  <c r="S807" i="43"/>
  <c r="S1100" i="43"/>
  <c r="S1028" i="43"/>
  <c r="S956" i="43"/>
  <c r="S884" i="43"/>
  <c r="S806" i="43"/>
  <c r="S512" i="43"/>
  <c r="S812" i="43"/>
  <c r="S1117" i="43"/>
  <c r="S1045" i="43"/>
  <c r="S973" i="43"/>
  <c r="S901" i="43"/>
  <c r="S1122" i="43"/>
  <c r="S1050" i="43"/>
  <c r="S978" i="43"/>
  <c r="S906" i="43"/>
  <c r="S830" i="43"/>
  <c r="S740" i="43"/>
  <c r="S721" i="43"/>
  <c r="S649" i="43"/>
  <c r="S577" i="43"/>
  <c r="S505" i="43"/>
  <c r="S274" i="43"/>
  <c r="S413" i="43"/>
  <c r="R413" i="43"/>
  <c r="S125" i="43"/>
  <c r="R125" i="43"/>
  <c r="S744" i="43"/>
  <c r="S672" i="43"/>
  <c r="S600" i="43"/>
  <c r="S528" i="43"/>
  <c r="S292" i="43"/>
  <c r="S4" i="43"/>
  <c r="S719" i="43"/>
  <c r="S647" i="43"/>
  <c r="S575" i="43"/>
  <c r="S263" i="43"/>
  <c r="S484" i="43"/>
  <c r="S856" i="43"/>
  <c r="S784" i="43"/>
  <c r="S712" i="43"/>
  <c r="S640" i="43"/>
  <c r="S568" i="43"/>
  <c r="S238" i="43"/>
  <c r="S377" i="43"/>
  <c r="R377" i="43"/>
  <c r="S89" i="43"/>
  <c r="S591" i="43"/>
  <c r="S519" i="43"/>
  <c r="S453" i="43"/>
  <c r="S381" i="43"/>
  <c r="R381" i="43"/>
  <c r="S309" i="43"/>
  <c r="R309" i="43"/>
  <c r="S237" i="43"/>
  <c r="S165" i="43"/>
  <c r="S93" i="43"/>
  <c r="S21" i="43"/>
  <c r="R21" i="43"/>
  <c r="S428" i="43"/>
  <c r="R428" i="43"/>
  <c r="S356" i="43"/>
  <c r="R356" i="43"/>
  <c r="S284" i="43"/>
  <c r="R284" i="43"/>
  <c r="S212" i="43"/>
  <c r="R212" i="43"/>
  <c r="S140" i="43"/>
  <c r="R140" i="43"/>
  <c r="S68" i="43"/>
  <c r="S481" i="43"/>
  <c r="S409" i="43"/>
  <c r="R409" i="43"/>
  <c r="S337" i="43"/>
  <c r="S265" i="43"/>
  <c r="S193" i="43"/>
  <c r="R193" i="43"/>
  <c r="S121" i="43"/>
  <c r="S49" i="43"/>
  <c r="R49" i="43"/>
  <c r="S468" i="43"/>
  <c r="S396" i="43"/>
  <c r="R396" i="43"/>
  <c r="S324" i="43"/>
  <c r="S252" i="43"/>
  <c r="S180" i="43"/>
  <c r="S108" i="43"/>
  <c r="R108" i="43"/>
  <c r="S36" i="43"/>
  <c r="S2882" i="43"/>
  <c r="S2841" i="43"/>
  <c r="S2701" i="43"/>
  <c r="S2798" i="43"/>
  <c r="S2900" i="43"/>
  <c r="S2931" i="43"/>
  <c r="S2965" i="43"/>
  <c r="S2989" i="43"/>
  <c r="S2978" i="43"/>
  <c r="S2763" i="43"/>
  <c r="S2959" i="43"/>
  <c r="S2725" i="43"/>
  <c r="S2937" i="43"/>
  <c r="S2881" i="43"/>
  <c r="S2501" i="43"/>
  <c r="S2840" i="43"/>
  <c r="S2940" i="43"/>
  <c r="S2868" i="43"/>
  <c r="S2796" i="43"/>
  <c r="S2724" i="43"/>
  <c r="S2652" i="43"/>
  <c r="S2546" i="43"/>
  <c r="S2399" i="43"/>
  <c r="S1833" i="43"/>
  <c r="S2939" i="43"/>
  <c r="S2867" i="43"/>
  <c r="S2795" i="43"/>
  <c r="S2723" i="43"/>
  <c r="S2651" i="43"/>
  <c r="S2938" i="43"/>
  <c r="S2866" i="43"/>
  <c r="S2794" i="43"/>
  <c r="S2722" i="43"/>
  <c r="S2650" i="43"/>
  <c r="S2537" i="43"/>
  <c r="S2555" i="43"/>
  <c r="S2733" i="43"/>
  <c r="S2661" i="43"/>
  <c r="S2411" i="43"/>
  <c r="S1883" i="43"/>
  <c r="S2696" i="43"/>
  <c r="S2624" i="43"/>
  <c r="S1973" i="43"/>
  <c r="S2535" i="43"/>
  <c r="S2463" i="43"/>
  <c r="S2391" i="43"/>
  <c r="S2319" i="43"/>
  <c r="S2092" i="43"/>
  <c r="S2492" i="43"/>
  <c r="S2420" i="43"/>
  <c r="S2348" i="43"/>
  <c r="S2276" i="43"/>
  <c r="S2171" i="43"/>
  <c r="S1919" i="43"/>
  <c r="S1942" i="43"/>
  <c r="S2593" i="43"/>
  <c r="S2521" i="43"/>
  <c r="S2449" i="43"/>
  <c r="S2377" i="43"/>
  <c r="S2305" i="43"/>
  <c r="S2229" i="43"/>
  <c r="S2035" i="43"/>
  <c r="S1442" i="43"/>
  <c r="S2104" i="43"/>
  <c r="S2556" i="43"/>
  <c r="S2484" i="43"/>
  <c r="S2412" i="43"/>
  <c r="S2340" i="43"/>
  <c r="S2268" i="43"/>
  <c r="S2153" i="43"/>
  <c r="S1888" i="43"/>
  <c r="S1885" i="43"/>
  <c r="S1954" i="43"/>
  <c r="S2578" i="43"/>
  <c r="S2506" i="43"/>
  <c r="S2434" i="43"/>
  <c r="S2362" i="43"/>
  <c r="S2290" i="43"/>
  <c r="S2200" i="43"/>
  <c r="S1975" i="43"/>
  <c r="S2157" i="43"/>
  <c r="S2085" i="43"/>
  <c r="S2013" i="43"/>
  <c r="S1941" i="43"/>
  <c r="S1869" i="43"/>
  <c r="S1090" i="43"/>
  <c r="S1398" i="43"/>
  <c r="S2204" i="43"/>
  <c r="S2132" i="43"/>
  <c r="S2060" i="43"/>
  <c r="S1988" i="43"/>
  <c r="S1916" i="43"/>
  <c r="S1843" i="43"/>
  <c r="S1725" i="43"/>
  <c r="S1773" i="43"/>
  <c r="S2190" i="43"/>
  <c r="S2118" i="43"/>
  <c r="S2046" i="43"/>
  <c r="S1974" i="43"/>
  <c r="S1902" i="43"/>
  <c r="S1613" i="43"/>
  <c r="S1505" i="43"/>
  <c r="S1397" i="43"/>
  <c r="S424" i="43"/>
  <c r="R424" i="43"/>
  <c r="S1576" i="43"/>
  <c r="S1468" i="43"/>
  <c r="S1360" i="43"/>
  <c r="S1790" i="43"/>
  <c r="S1718" i="43"/>
  <c r="S1601" i="43"/>
  <c r="S1493" i="43"/>
  <c r="S1385" i="43"/>
  <c r="S1819" i="43"/>
  <c r="S1747" i="43"/>
  <c r="S1672" i="43"/>
  <c r="S1344" i="43"/>
  <c r="S1776" i="43"/>
  <c r="S1704" i="43"/>
  <c r="S1608" i="43"/>
  <c r="S1500" i="43"/>
  <c r="S1392" i="43"/>
  <c r="S1589" i="43"/>
  <c r="S1481" i="43"/>
  <c r="S1373" i="43"/>
  <c r="S1169" i="43"/>
  <c r="S1841" i="43"/>
  <c r="S1769" i="43"/>
  <c r="S1697" i="43"/>
  <c r="S1598" i="43"/>
  <c r="S1490" i="43"/>
  <c r="S1382" i="43"/>
  <c r="S1588" i="43"/>
  <c r="S1480" i="43"/>
  <c r="S1372" i="43"/>
  <c r="S1247" i="43"/>
  <c r="S965" i="43"/>
  <c r="S1657" i="43"/>
  <c r="S1585" i="43"/>
  <c r="S1513" i="43"/>
  <c r="S1441" i="43"/>
  <c r="S1369" i="43"/>
  <c r="S1271" i="43"/>
  <c r="S1324" i="43"/>
  <c r="S1252" i="43"/>
  <c r="S1180" i="43"/>
  <c r="S964" i="43"/>
  <c r="S836" i="43"/>
  <c r="S1329" i="43"/>
  <c r="S1257" i="43"/>
  <c r="S1185" i="43"/>
  <c r="S1096" i="43"/>
  <c r="S847" i="43"/>
  <c r="S1115" i="43"/>
  <c r="S1358" i="43"/>
  <c r="S1286" i="43"/>
  <c r="S1214" i="43"/>
  <c r="S1142" i="43"/>
  <c r="S328" i="43"/>
  <c r="R328" i="43"/>
  <c r="S1031" i="43"/>
  <c r="S1303" i="43"/>
  <c r="S1231" i="43"/>
  <c r="S1159" i="43"/>
  <c r="S928" i="43"/>
  <c r="S797" i="43"/>
  <c r="S566" i="43"/>
  <c r="S1242" i="43"/>
  <c r="S1170" i="43"/>
  <c r="S1095" i="43"/>
  <c r="S1023" i="43"/>
  <c r="S951" i="43"/>
  <c r="S879" i="43"/>
  <c r="S1094" i="43"/>
  <c r="S1022" i="43"/>
  <c r="S950" i="43"/>
  <c r="S878" i="43"/>
  <c r="S1111" i="43"/>
  <c r="S1039" i="43"/>
  <c r="S967" i="43"/>
  <c r="S895" i="43"/>
  <c r="S818" i="43"/>
  <c r="S722" i="43"/>
  <c r="S1116" i="43"/>
  <c r="S1044" i="43"/>
  <c r="S972" i="43"/>
  <c r="S900" i="43"/>
  <c r="S715" i="43"/>
  <c r="S643" i="43"/>
  <c r="S571" i="43"/>
  <c r="S250" i="43"/>
  <c r="S389" i="43"/>
  <c r="R389" i="43"/>
  <c r="S101" i="43"/>
  <c r="S738" i="43"/>
  <c r="S666" i="43"/>
  <c r="S594" i="43"/>
  <c r="S522" i="43"/>
  <c r="S503" i="43"/>
  <c r="S268" i="43"/>
  <c r="R268" i="43"/>
  <c r="S785" i="43"/>
  <c r="S713" i="43"/>
  <c r="S641" i="43"/>
  <c r="S569" i="43"/>
  <c r="S239" i="43"/>
  <c r="S472" i="43"/>
  <c r="S850" i="43"/>
  <c r="S778" i="43"/>
  <c r="S706" i="43"/>
  <c r="S634" i="43"/>
  <c r="S562" i="43"/>
  <c r="S214" i="43"/>
  <c r="S353" i="43"/>
  <c r="R353" i="43"/>
  <c r="S65" i="43"/>
  <c r="R65" i="43"/>
  <c r="S585" i="43"/>
  <c r="S513" i="43"/>
  <c r="S447" i="43"/>
  <c r="R447" i="43"/>
  <c r="S375" i="43"/>
  <c r="R375" i="43"/>
  <c r="S303" i="43"/>
  <c r="R303" i="43"/>
  <c r="S231" i="43"/>
  <c r="S159" i="43"/>
  <c r="R159" i="43"/>
  <c r="S87" i="43"/>
  <c r="S15" i="43"/>
  <c r="R15" i="43"/>
  <c r="S494" i="43"/>
  <c r="S422" i="43"/>
  <c r="R422" i="43"/>
  <c r="S350" i="43"/>
  <c r="S278" i="43"/>
  <c r="S206" i="43"/>
  <c r="R206" i="43"/>
  <c r="S134" i="43"/>
  <c r="S62" i="43"/>
  <c r="R62" i="43"/>
  <c r="S475" i="43"/>
  <c r="S403" i="43"/>
  <c r="R403" i="43"/>
  <c r="S331" i="43"/>
  <c r="S259" i="43"/>
  <c r="S187" i="43"/>
  <c r="S115" i="43"/>
  <c r="R115" i="43"/>
  <c r="S43" i="43"/>
  <c r="R43" i="43"/>
  <c r="S462" i="43"/>
  <c r="S390" i="43"/>
  <c r="S318" i="43"/>
  <c r="S246" i="43"/>
  <c r="R246" i="43"/>
  <c r="S174" i="43"/>
  <c r="S102" i="43"/>
  <c r="S30" i="43"/>
  <c r="C4" i="38"/>
  <c r="C11" i="38"/>
  <c r="C10" i="38"/>
  <c r="C9" i="38"/>
  <c r="C8" i="38"/>
  <c r="C7" i="38"/>
  <c r="C6" i="38"/>
  <c r="C5" i="38"/>
  <c r="S2846" i="43"/>
  <c r="S2805" i="43"/>
  <c r="S2629" i="43"/>
  <c r="S2762" i="43"/>
  <c r="S2864" i="43"/>
  <c r="S2895" i="43"/>
  <c r="S2929" i="43"/>
  <c r="S2960" i="43"/>
  <c r="S2961" i="43"/>
  <c r="S2941" i="43"/>
  <c r="S2689" i="43"/>
  <c r="S2919" i="43"/>
  <c r="S2863" i="43"/>
  <c r="S2357" i="43"/>
  <c r="S2822" i="43"/>
  <c r="S1532" i="43"/>
  <c r="S2934" i="43"/>
  <c r="S2862" i="43"/>
  <c r="S2790" i="43"/>
  <c r="S2718" i="43"/>
  <c r="S2646" i="43"/>
  <c r="S2375" i="43"/>
  <c r="S1370" i="43"/>
  <c r="S2933" i="43"/>
  <c r="S2861" i="43"/>
  <c r="S2789" i="43"/>
  <c r="S2717" i="43"/>
  <c r="S2645" i="43"/>
  <c r="S2223" i="43"/>
  <c r="S1205" i="43"/>
  <c r="S2932" i="43"/>
  <c r="S2860" i="43"/>
  <c r="S2788" i="43"/>
  <c r="S2716" i="43"/>
  <c r="S2644" i="43"/>
  <c r="S2513" i="43"/>
  <c r="S2213" i="43"/>
  <c r="S2247" i="43"/>
  <c r="S2727" i="43"/>
  <c r="S2655" i="43"/>
  <c r="S2387" i="43"/>
  <c r="S2690" i="43"/>
  <c r="S2618" i="43"/>
  <c r="S1877" i="43"/>
  <c r="S2529" i="43"/>
  <c r="S2457" i="43"/>
  <c r="S2385" i="43"/>
  <c r="S2313" i="43"/>
  <c r="S2239" i="43"/>
  <c r="S2068" i="43"/>
  <c r="S2486" i="43"/>
  <c r="S2414" i="43"/>
  <c r="S2342" i="43"/>
  <c r="S2270" i="43"/>
  <c r="S1895" i="43"/>
  <c r="S1918" i="43"/>
  <c r="S2587" i="43"/>
  <c r="S2515" i="43"/>
  <c r="S2443" i="43"/>
  <c r="S2371" i="43"/>
  <c r="S2299" i="43"/>
  <c r="S2218" i="43"/>
  <c r="S2011" i="43"/>
  <c r="S2243" i="43"/>
  <c r="S2081" i="43"/>
  <c r="S1755" i="43"/>
  <c r="S2550" i="43"/>
  <c r="S2478" i="43"/>
  <c r="S2406" i="43"/>
  <c r="S2334" i="43"/>
  <c r="S2262" i="43"/>
  <c r="S2137" i="43"/>
  <c r="S1864" i="43"/>
  <c r="S2135" i="43"/>
  <c r="S1861" i="43"/>
  <c r="S1930" i="43"/>
  <c r="S2572" i="43"/>
  <c r="S2500" i="43"/>
  <c r="S2428" i="43"/>
  <c r="S2356" i="43"/>
  <c r="S2284" i="43"/>
  <c r="S2188" i="43"/>
  <c r="S1951" i="43"/>
  <c r="S782" i="43"/>
  <c r="S1750" i="43"/>
  <c r="S686" i="43"/>
  <c r="S2151" i="43"/>
  <c r="S2079" i="43"/>
  <c r="S2007" i="43"/>
  <c r="S1935" i="43"/>
  <c r="S1863" i="43"/>
  <c r="S2198" i="43"/>
  <c r="S2126" i="43"/>
  <c r="S2054" i="43"/>
  <c r="S1982" i="43"/>
  <c r="S1910" i="43"/>
  <c r="S1849" i="43"/>
  <c r="S1701" i="43"/>
  <c r="S2184" i="43"/>
  <c r="S2112" i="43"/>
  <c r="S2040" i="43"/>
  <c r="S1968" i="43"/>
  <c r="S1896" i="43"/>
  <c r="S1827" i="43"/>
  <c r="S1605" i="43"/>
  <c r="S1497" i="43"/>
  <c r="S1389" i="43"/>
  <c r="S1674" i="43"/>
  <c r="S1348" i="43"/>
  <c r="S1079" i="43"/>
  <c r="S1784" i="43"/>
  <c r="S1712" i="43"/>
  <c r="S1620" i="43"/>
  <c r="S1512" i="43"/>
  <c r="S1404" i="43"/>
  <c r="S1593" i="43"/>
  <c r="S1485" i="43"/>
  <c r="S1377" i="43"/>
  <c r="S1813" i="43"/>
  <c r="S1741" i="43"/>
  <c r="S1664" i="43"/>
  <c r="S1556" i="43"/>
  <c r="S1448" i="43"/>
  <c r="S1331" i="43"/>
  <c r="S1007" i="43"/>
  <c r="S1636" i="43"/>
  <c r="S1528" i="43"/>
  <c r="S1420" i="43"/>
  <c r="S1770" i="43"/>
  <c r="S1698" i="43"/>
  <c r="S1685" i="43"/>
  <c r="S1581" i="43"/>
  <c r="S1473" i="43"/>
  <c r="S1365" i="43"/>
  <c r="S1835" i="43"/>
  <c r="S1763" i="43"/>
  <c r="S1691" i="43"/>
  <c r="S1684" i="43"/>
  <c r="S1651" i="43"/>
  <c r="S1579" i="43"/>
  <c r="S1507" i="43"/>
  <c r="S1435" i="43"/>
  <c r="S1363" i="43"/>
  <c r="S923" i="43"/>
  <c r="S995" i="43"/>
  <c r="S1318" i="43"/>
  <c r="S1246" i="43"/>
  <c r="S1174" i="43"/>
  <c r="S953" i="43"/>
  <c r="S645" i="43"/>
  <c r="S824" i="43"/>
  <c r="S1323" i="43"/>
  <c r="S1251" i="43"/>
  <c r="S1179" i="43"/>
  <c r="S1085" i="43"/>
  <c r="S835" i="43"/>
  <c r="S982" i="43"/>
  <c r="S1352" i="43"/>
  <c r="S1280" i="43"/>
  <c r="S1208" i="43"/>
  <c r="S1012" i="43"/>
  <c r="S155" i="43"/>
  <c r="R155" i="43"/>
  <c r="S898" i="43"/>
  <c r="S323" i="43"/>
  <c r="R323" i="43"/>
  <c r="S1297" i="43"/>
  <c r="S1225" i="43"/>
  <c r="S1153" i="43"/>
  <c r="S917" i="43"/>
  <c r="S787" i="43"/>
  <c r="S1236" i="43"/>
  <c r="S1164" i="43"/>
  <c r="S1060" i="43"/>
  <c r="S596" i="43"/>
  <c r="S1089" i="43"/>
  <c r="S1017" i="43"/>
  <c r="S945" i="43"/>
  <c r="S794" i="43"/>
  <c r="S1088" i="43"/>
  <c r="S1016" i="43"/>
  <c r="S944" i="43"/>
  <c r="S793" i="43"/>
  <c r="S395" i="43"/>
  <c r="S799" i="43"/>
  <c r="S692" i="43"/>
  <c r="S478" i="43"/>
  <c r="S1105" i="43"/>
  <c r="S1033" i="43"/>
  <c r="S961" i="43"/>
  <c r="S889" i="43"/>
  <c r="S711" i="43"/>
  <c r="S1110" i="43"/>
  <c r="S1038" i="43"/>
  <c r="S966" i="43"/>
  <c r="S894" i="43"/>
  <c r="S817" i="43"/>
  <c r="S709" i="43"/>
  <c r="S637" i="43"/>
  <c r="S565" i="43"/>
  <c r="S489" i="43"/>
  <c r="S226" i="43"/>
  <c r="S365" i="43"/>
  <c r="R365" i="43"/>
  <c r="S77" i="43"/>
  <c r="R77" i="43"/>
  <c r="S732" i="43"/>
  <c r="S660" i="43"/>
  <c r="S588" i="43"/>
  <c r="S516" i="43"/>
  <c r="S496" i="43"/>
  <c r="S244" i="43"/>
  <c r="S779" i="43"/>
  <c r="S707" i="43"/>
  <c r="S635" i="43"/>
  <c r="S563" i="43"/>
  <c r="S215" i="43"/>
  <c r="R215" i="43"/>
  <c r="S454" i="43"/>
  <c r="S844" i="43"/>
  <c r="S772" i="43"/>
  <c r="S700" i="43"/>
  <c r="S628" i="43"/>
  <c r="S556" i="43"/>
  <c r="S190" i="43"/>
  <c r="S329" i="43"/>
  <c r="R329" i="43"/>
  <c r="S41" i="43"/>
  <c r="R41" i="43"/>
  <c r="S579" i="43"/>
  <c r="S507" i="43"/>
  <c r="S441" i="43"/>
  <c r="R441" i="43"/>
  <c r="S369" i="43"/>
  <c r="R369" i="43"/>
  <c r="S297" i="43"/>
  <c r="R297" i="43"/>
  <c r="S225" i="43"/>
  <c r="S153" i="43"/>
  <c r="S81" i="43"/>
  <c r="R81" i="43"/>
  <c r="S9" i="43"/>
  <c r="R9" i="43"/>
  <c r="S488" i="43"/>
  <c r="S416" i="43"/>
  <c r="R416" i="43"/>
  <c r="S344" i="43"/>
  <c r="S272" i="43"/>
  <c r="S200" i="43"/>
  <c r="S128" i="43"/>
  <c r="R128" i="43"/>
  <c r="S56" i="43"/>
  <c r="R56" i="43"/>
  <c r="S469" i="43"/>
  <c r="S397" i="43"/>
  <c r="R397" i="43"/>
  <c r="S325" i="43"/>
  <c r="S253" i="43"/>
  <c r="S181" i="43"/>
  <c r="R181" i="43"/>
  <c r="S109" i="43"/>
  <c r="R109" i="43"/>
  <c r="S37" i="43"/>
  <c r="S456" i="43"/>
  <c r="S384" i="43"/>
  <c r="R384" i="43"/>
  <c r="S312" i="43"/>
  <c r="S240" i="43"/>
  <c r="S168" i="43"/>
  <c r="R168" i="43"/>
  <c r="S96" i="43"/>
  <c r="S24" i="43"/>
  <c r="R24" i="43"/>
  <c r="S2810" i="43"/>
  <c r="S2769" i="43"/>
  <c r="S2453" i="43"/>
  <c r="S2695" i="43"/>
  <c r="S2828" i="43"/>
  <c r="S2859" i="43"/>
  <c r="S2893" i="43"/>
  <c r="S2924" i="43"/>
  <c r="S2943" i="43"/>
  <c r="S2923" i="43"/>
  <c r="S2653" i="43"/>
  <c r="S2901" i="43"/>
  <c r="S2845" i="43"/>
  <c r="S2189" i="43"/>
  <c r="S2804" i="43"/>
  <c r="S2604" i="43"/>
  <c r="S3000" i="43"/>
  <c r="S2928" i="43"/>
  <c r="S2856" i="43"/>
  <c r="S2784" i="43"/>
  <c r="S2712" i="43"/>
  <c r="S2640" i="43"/>
  <c r="S2603" i="43"/>
  <c r="S2351" i="43"/>
  <c r="S2999" i="43"/>
  <c r="S2927" i="43"/>
  <c r="S2855" i="43"/>
  <c r="S2783" i="43"/>
  <c r="S2711" i="43"/>
  <c r="S2639" i="43"/>
  <c r="S2998" i="43"/>
  <c r="S2926" i="43"/>
  <c r="S2854" i="43"/>
  <c r="S2782" i="43"/>
  <c r="S2710" i="43"/>
  <c r="S2638" i="43"/>
  <c r="S2489" i="43"/>
  <c r="S2165" i="43"/>
  <c r="S2721" i="43"/>
  <c r="S2649" i="43"/>
  <c r="S2363" i="43"/>
  <c r="S2756" i="43"/>
  <c r="S2684" i="43"/>
  <c r="S2612" i="43"/>
  <c r="S1714" i="43"/>
  <c r="S2523" i="43"/>
  <c r="S2451" i="43"/>
  <c r="S2379" i="43"/>
  <c r="S2307" i="43"/>
  <c r="S2231" i="43"/>
  <c r="S2044" i="43"/>
  <c r="S2480" i="43"/>
  <c r="S2408" i="43"/>
  <c r="S2336" i="43"/>
  <c r="S2264" i="43"/>
  <c r="S2143" i="43"/>
  <c r="S1871" i="43"/>
  <c r="S2158" i="43"/>
  <c r="S1894" i="43"/>
  <c r="S2581" i="43"/>
  <c r="S2509" i="43"/>
  <c r="S2437" i="43"/>
  <c r="S2365" i="43"/>
  <c r="S2293" i="43"/>
  <c r="S2206" i="43"/>
  <c r="S1987" i="43"/>
  <c r="S2236" i="43"/>
  <c r="S2057" i="43"/>
  <c r="S1640" i="43"/>
  <c r="S2544" i="43"/>
  <c r="S2472" i="43"/>
  <c r="S2400" i="43"/>
  <c r="S2328" i="43"/>
  <c r="S2256" i="43"/>
  <c r="S2119" i="43"/>
  <c r="S2117" i="43"/>
  <c r="S1906" i="43"/>
  <c r="S2566" i="43"/>
  <c r="S2494" i="43"/>
  <c r="S2422" i="43"/>
  <c r="S2350" i="43"/>
  <c r="S2278" i="43"/>
  <c r="S2176" i="43"/>
  <c r="S1927" i="43"/>
  <c r="S1737" i="43"/>
  <c r="S1732" i="43"/>
  <c r="S2217" i="43"/>
  <c r="S2145" i="43"/>
  <c r="S2073" i="43"/>
  <c r="S2001" i="43"/>
  <c r="S1929" i="43"/>
  <c r="S1857" i="43"/>
  <c r="S1731" i="43"/>
  <c r="S1229" i="43"/>
  <c r="S2192" i="43"/>
  <c r="S2120" i="43"/>
  <c r="S2048" i="43"/>
  <c r="S1976" i="43"/>
  <c r="S1904" i="43"/>
  <c r="S1830" i="43"/>
  <c r="S1743" i="43"/>
  <c r="S2250" i="43"/>
  <c r="S2178" i="43"/>
  <c r="S2106" i="43"/>
  <c r="S2034" i="43"/>
  <c r="S1962" i="43"/>
  <c r="S1890" i="43"/>
  <c r="S1595" i="43"/>
  <c r="S1487" i="43"/>
  <c r="S1379" i="43"/>
  <c r="S1666" i="43"/>
  <c r="S1558" i="43"/>
  <c r="S1450" i="43"/>
  <c r="S1778" i="43"/>
  <c r="S1706" i="43"/>
  <c r="S1223" i="43"/>
  <c r="S251" i="43"/>
  <c r="R251" i="43"/>
  <c r="S1583" i="43"/>
  <c r="S1475" i="43"/>
  <c r="S1367" i="43"/>
  <c r="S1807" i="43"/>
  <c r="S1735" i="43"/>
  <c r="S1314" i="43"/>
  <c r="S1259" i="43"/>
  <c r="S1764" i="43"/>
  <c r="S1692" i="43"/>
  <c r="S1590" i="43"/>
  <c r="S1482" i="43"/>
  <c r="S1374" i="43"/>
  <c r="S1678" i="43"/>
  <c r="S1571" i="43"/>
  <c r="S1463" i="43"/>
  <c r="S1354" i="43"/>
  <c r="S1829" i="43"/>
  <c r="S1757" i="43"/>
  <c r="S1580" i="43"/>
  <c r="S1472" i="43"/>
  <c r="S1364" i="43"/>
  <c r="S1677" i="43"/>
  <c r="S1570" i="43"/>
  <c r="S1462" i="43"/>
  <c r="S1353" i="43"/>
  <c r="S1645" i="43"/>
  <c r="S1573" i="43"/>
  <c r="S1501" i="43"/>
  <c r="S1429" i="43"/>
  <c r="S1356" i="43"/>
  <c r="S1217" i="43"/>
  <c r="S1312" i="43"/>
  <c r="S1240" i="43"/>
  <c r="S1168" i="43"/>
  <c r="S815" i="43"/>
  <c r="S620" i="43"/>
  <c r="S1066" i="43"/>
  <c r="S1317" i="43"/>
  <c r="S1245" i="43"/>
  <c r="S1173" i="43"/>
  <c r="S952" i="43"/>
  <c r="S823" i="43"/>
  <c r="S644" i="43"/>
  <c r="S971" i="43"/>
  <c r="S846" i="43"/>
  <c r="S1346" i="43"/>
  <c r="S1274" i="43"/>
  <c r="S1202" i="43"/>
  <c r="S1001" i="43"/>
  <c r="S728" i="43"/>
  <c r="S1133" i="43"/>
  <c r="S887" i="43"/>
  <c r="S1291" i="43"/>
  <c r="S1219" i="43"/>
  <c r="S1147" i="43"/>
  <c r="S448" i="43"/>
  <c r="R448" i="43"/>
  <c r="S1030" i="43"/>
  <c r="S443" i="43"/>
  <c r="R443" i="43"/>
  <c r="S1230" i="43"/>
  <c r="S1158" i="43"/>
  <c r="S1049" i="43"/>
  <c r="S554" i="43"/>
  <c r="S1083" i="43"/>
  <c r="S1011" i="43"/>
  <c r="S939" i="43"/>
  <c r="S866" i="43"/>
  <c r="S674" i="43"/>
  <c r="S1082" i="43"/>
  <c r="S1010" i="43"/>
  <c r="S938" i="43"/>
  <c r="S865" i="43"/>
  <c r="S299" i="43"/>
  <c r="R299" i="43"/>
  <c r="S871" i="43"/>
  <c r="S681" i="43"/>
  <c r="S1099" i="43"/>
  <c r="S1027" i="43"/>
  <c r="S955" i="43"/>
  <c r="S883" i="43"/>
  <c r="S805" i="43"/>
  <c r="S1104" i="43"/>
  <c r="S1032" i="43"/>
  <c r="S960" i="43"/>
  <c r="S888" i="43"/>
  <c r="S710" i="43"/>
  <c r="S703" i="43"/>
  <c r="S631" i="43"/>
  <c r="S559" i="43"/>
  <c r="S202" i="43"/>
  <c r="R202" i="43"/>
  <c r="S341" i="43"/>
  <c r="S53" i="43"/>
  <c r="R53" i="43"/>
  <c r="S726" i="43"/>
  <c r="S654" i="43"/>
  <c r="S582" i="43"/>
  <c r="S510" i="43"/>
  <c r="S485" i="43"/>
  <c r="S220" i="43"/>
  <c r="R220" i="43"/>
  <c r="S773" i="43"/>
  <c r="S701" i="43"/>
  <c r="S629" i="43"/>
  <c r="S557" i="43"/>
  <c r="S191" i="43"/>
  <c r="S838" i="43"/>
  <c r="S766" i="43"/>
  <c r="S694" i="43"/>
  <c r="S622" i="43"/>
  <c r="S550" i="43"/>
  <c r="S166" i="43"/>
  <c r="R166" i="43"/>
  <c r="S305" i="43"/>
  <c r="R305" i="43"/>
  <c r="S17" i="43"/>
  <c r="R17" i="43"/>
  <c r="S573" i="43"/>
  <c r="S435" i="43"/>
  <c r="R435" i="43"/>
  <c r="S363" i="43"/>
  <c r="R363" i="43"/>
  <c r="S291" i="43"/>
  <c r="R291" i="43"/>
  <c r="S219" i="43"/>
  <c r="S147" i="43"/>
  <c r="R147" i="43"/>
  <c r="S75" i="43"/>
  <c r="R75" i="43"/>
  <c r="S3" i="43"/>
  <c r="S482" i="43"/>
  <c r="S410" i="43"/>
  <c r="R410" i="43"/>
  <c r="S338" i="43"/>
  <c r="S266" i="43"/>
  <c r="R266" i="43"/>
  <c r="S194" i="43"/>
  <c r="S122" i="43"/>
  <c r="S50" i="43"/>
  <c r="S463" i="43"/>
  <c r="S391" i="43"/>
  <c r="R391" i="43"/>
  <c r="S319" i="43"/>
  <c r="S247" i="43"/>
  <c r="S175" i="43"/>
  <c r="S103" i="43"/>
  <c r="R103" i="43"/>
  <c r="S31" i="43"/>
  <c r="S450" i="43"/>
  <c r="R450" i="43"/>
  <c r="S378" i="43"/>
  <c r="R378" i="43"/>
  <c r="S306" i="43"/>
  <c r="R306" i="43"/>
  <c r="S234" i="43"/>
  <c r="S162" i="43"/>
  <c r="S90" i="43"/>
  <c r="R90" i="43"/>
  <c r="S18" i="43"/>
  <c r="R18" i="43"/>
  <c r="W2775" i="43"/>
  <c r="U2775" i="43"/>
  <c r="W2679" i="43"/>
  <c r="U2679" i="43"/>
  <c r="W2438" i="43"/>
  <c r="U2438" i="43"/>
  <c r="W2517" i="43"/>
  <c r="U2517" i="43"/>
  <c r="W2325" i="43"/>
  <c r="U2325" i="43"/>
  <c r="W2152" i="43"/>
  <c r="U2152" i="43"/>
  <c r="W2180" i="43"/>
  <c r="U2180" i="43"/>
  <c r="X2506" i="43"/>
  <c r="V2506" i="43"/>
  <c r="X2362" i="43"/>
  <c r="V2362" i="43"/>
  <c r="W2072" i="43"/>
  <c r="U2072" i="43"/>
  <c r="W2125" i="43"/>
  <c r="U2125" i="43"/>
  <c r="X2287" i="43"/>
  <c r="V2287" i="43"/>
  <c r="X2143" i="43"/>
  <c r="V2143" i="43"/>
  <c r="W2024" i="43"/>
  <c r="U2024" i="43"/>
  <c r="W1871" i="43"/>
  <c r="U1871" i="43"/>
  <c r="W1855" i="43"/>
  <c r="U1855" i="43"/>
  <c r="W1722" i="43"/>
  <c r="U1722" i="43"/>
  <c r="X1796" i="43"/>
  <c r="V1796" i="43"/>
  <c r="X1610" i="43"/>
  <c r="V1610" i="43"/>
  <c r="W1590" i="43"/>
  <c r="U1590" i="43"/>
  <c r="X1467" i="43"/>
  <c r="V1467" i="43"/>
  <c r="X1338" i="43"/>
  <c r="V1338" i="43"/>
  <c r="W1360" i="43"/>
  <c r="U1360" i="43"/>
  <c r="W1205" i="43"/>
  <c r="U1205" i="43"/>
  <c r="W1055" i="43"/>
  <c r="U1055" i="43"/>
  <c r="X780" i="43"/>
  <c r="V780" i="43"/>
  <c r="X619" i="43"/>
  <c r="V619" i="43"/>
  <c r="W727" i="43"/>
  <c r="U727" i="43"/>
  <c r="W679" i="43"/>
  <c r="U679" i="43"/>
  <c r="W631" i="43"/>
  <c r="U631" i="43"/>
  <c r="W698" i="43"/>
  <c r="U698" i="43"/>
  <c r="W650" i="43"/>
  <c r="U650" i="43"/>
  <c r="X740" i="43"/>
  <c r="V740" i="43"/>
  <c r="X728" i="43"/>
  <c r="V728" i="43"/>
  <c r="X716" i="43"/>
  <c r="V716" i="43"/>
  <c r="X704" i="43"/>
  <c r="V704" i="43"/>
  <c r="X692" i="43"/>
  <c r="V692" i="43"/>
  <c r="X680" i="43"/>
  <c r="V680" i="43"/>
  <c r="X668" i="43"/>
  <c r="V668" i="43"/>
  <c r="X656" i="43"/>
  <c r="V656" i="43"/>
  <c r="X644" i="43"/>
  <c r="V644" i="43"/>
  <c r="X632" i="43"/>
  <c r="V632" i="43"/>
  <c r="W737" i="43"/>
  <c r="U737" i="43"/>
  <c r="W689" i="43"/>
  <c r="U689" i="43"/>
  <c r="W641" i="43"/>
  <c r="U641" i="43"/>
  <c r="X611" i="43"/>
  <c r="V611" i="43"/>
  <c r="W712" i="43"/>
  <c r="U712" i="43"/>
  <c r="W664" i="43"/>
  <c r="U664" i="43"/>
  <c r="W559" i="43"/>
  <c r="U559" i="43"/>
  <c r="W511" i="43"/>
  <c r="U511" i="43"/>
  <c r="W574" i="43"/>
  <c r="U574" i="43"/>
  <c r="W526" i="43"/>
  <c r="U526" i="43"/>
  <c r="X495" i="43"/>
  <c r="V495" i="43"/>
  <c r="W605" i="43"/>
  <c r="U605" i="43"/>
  <c r="W557" i="43"/>
  <c r="U557" i="43"/>
  <c r="W509" i="43"/>
  <c r="U509" i="43"/>
  <c r="W491" i="43"/>
  <c r="U491" i="43"/>
  <c r="W600" i="43"/>
  <c r="U600" i="43"/>
  <c r="W552" i="43"/>
  <c r="U552" i="43"/>
  <c r="W504" i="43"/>
  <c r="U504" i="43"/>
  <c r="W432" i="43"/>
  <c r="U432" i="43"/>
  <c r="W384" i="43"/>
  <c r="U384" i="43"/>
  <c r="W359" i="43"/>
  <c r="U359" i="43"/>
  <c r="W367" i="43"/>
  <c r="U367" i="43"/>
  <c r="W494" i="43"/>
  <c r="U494" i="43"/>
  <c r="W446" i="43"/>
  <c r="U446" i="43"/>
  <c r="W398" i="43"/>
  <c r="U398" i="43"/>
  <c r="W457" i="43"/>
  <c r="U457" i="43"/>
  <c r="W409" i="43"/>
  <c r="U409" i="43"/>
  <c r="W292" i="43"/>
  <c r="U292" i="43"/>
  <c r="X241" i="43"/>
  <c r="V241" i="43"/>
  <c r="W343" i="43"/>
  <c r="U343" i="43"/>
  <c r="W295" i="43"/>
  <c r="U295" i="43"/>
  <c r="W247" i="43"/>
  <c r="U247" i="43"/>
  <c r="W350" i="43"/>
  <c r="U350" i="43"/>
  <c r="W302" i="43"/>
  <c r="U302" i="43"/>
  <c r="W254" i="43"/>
  <c r="U254" i="43"/>
  <c r="X352" i="43"/>
  <c r="V352" i="43"/>
  <c r="X340" i="43"/>
  <c r="V340" i="43"/>
  <c r="X328" i="43"/>
  <c r="V328" i="43"/>
  <c r="X316" i="43"/>
  <c r="V316" i="43"/>
  <c r="X304" i="43"/>
  <c r="V304" i="43"/>
  <c r="X292" i="43"/>
  <c r="V292" i="43"/>
  <c r="X280" i="43"/>
  <c r="V280" i="43"/>
  <c r="X268" i="43"/>
  <c r="V268" i="43"/>
  <c r="X256" i="43"/>
  <c r="V256" i="43"/>
  <c r="W349" i="43"/>
  <c r="U349" i="43"/>
  <c r="W301" i="43"/>
  <c r="U301" i="43"/>
  <c r="W253" i="43"/>
  <c r="U253" i="43"/>
  <c r="W202" i="43"/>
  <c r="U202" i="43"/>
  <c r="W150" i="43"/>
  <c r="U150" i="43"/>
  <c r="X224" i="43"/>
  <c r="V224" i="43"/>
  <c r="X212" i="43"/>
  <c r="V212" i="43"/>
  <c r="X200" i="43"/>
  <c r="V200" i="43"/>
  <c r="X188" i="43"/>
  <c r="V188" i="43"/>
  <c r="X176" i="43"/>
  <c r="V176" i="43"/>
  <c r="X164" i="43"/>
  <c r="V164" i="43"/>
  <c r="W201" i="43"/>
  <c r="U201" i="43"/>
  <c r="W228" i="43"/>
  <c r="U228" i="43"/>
  <c r="W180" i="43"/>
  <c r="U180" i="43"/>
  <c r="W227" i="43"/>
  <c r="U227" i="43"/>
  <c r="W179" i="43"/>
  <c r="U179" i="43"/>
  <c r="W119" i="43"/>
  <c r="U119" i="43"/>
  <c r="W118" i="43"/>
  <c r="U118" i="43"/>
  <c r="X152" i="43"/>
  <c r="V152" i="43"/>
  <c r="X140" i="43"/>
  <c r="V140" i="43"/>
  <c r="X128" i="43"/>
  <c r="V128" i="43"/>
  <c r="X116" i="43"/>
  <c r="V116" i="43"/>
  <c r="X104" i="43"/>
  <c r="V104" i="43"/>
  <c r="X92" i="43"/>
  <c r="V92" i="43"/>
  <c r="X80" i="43"/>
  <c r="V80" i="43"/>
  <c r="W125" i="43"/>
  <c r="U125" i="43"/>
  <c r="W77" i="43"/>
  <c r="U77" i="43"/>
  <c r="W124" i="43"/>
  <c r="U124" i="43"/>
  <c r="W23" i="43"/>
  <c r="U23" i="43"/>
  <c r="W54" i="43"/>
  <c r="U54" i="43"/>
  <c r="W6" i="43"/>
  <c r="U6" i="43"/>
  <c r="X64" i="43"/>
  <c r="V64" i="43"/>
  <c r="X52" i="43"/>
  <c r="V52" i="43"/>
  <c r="X40" i="43"/>
  <c r="V40" i="43"/>
  <c r="X28" i="43"/>
  <c r="V28" i="43"/>
  <c r="X16" i="43"/>
  <c r="V16" i="43"/>
  <c r="X4" i="43"/>
  <c r="V4" i="43"/>
  <c r="W49" i="43"/>
  <c r="U49" i="43"/>
  <c r="W64" i="43"/>
  <c r="U64" i="43"/>
  <c r="W16" i="43"/>
  <c r="U16" i="43"/>
  <c r="W2911" i="43"/>
  <c r="U2911" i="43"/>
  <c r="W2415" i="43"/>
  <c r="U2415" i="43"/>
  <c r="X2584" i="43"/>
  <c r="V2584" i="43"/>
  <c r="W2741" i="43"/>
  <c r="U2741" i="43"/>
  <c r="X2566" i="43"/>
  <c r="V2566" i="43"/>
  <c r="X2434" i="43"/>
  <c r="V2434" i="43"/>
  <c r="W2231" i="43"/>
  <c r="U2231" i="43"/>
  <c r="W2278" i="43"/>
  <c r="U2278" i="43"/>
  <c r="W2269" i="43"/>
  <c r="U2269" i="43"/>
  <c r="X2299" i="43"/>
  <c r="V2299" i="43"/>
  <c r="X2155" i="43"/>
  <c r="V2155" i="43"/>
  <c r="W1928" i="43"/>
  <c r="U1928" i="43"/>
  <c r="W2017" i="43"/>
  <c r="U2017" i="43"/>
  <c r="W1664" i="43"/>
  <c r="U1664" i="43"/>
  <c r="X1724" i="43"/>
  <c r="V1724" i="43"/>
  <c r="X1646" i="43"/>
  <c r="V1646" i="43"/>
  <c r="W1655" i="43"/>
  <c r="U1655" i="43"/>
  <c r="X1545" i="43"/>
  <c r="V1545" i="43"/>
  <c r="W1517" i="43"/>
  <c r="U1517" i="43"/>
  <c r="X1503" i="43"/>
  <c r="V1503" i="43"/>
  <c r="X1302" i="43"/>
  <c r="V1302" i="43"/>
  <c r="W1369" i="43"/>
  <c r="U1369" i="43"/>
  <c r="X1049" i="43"/>
  <c r="V1049" i="43"/>
  <c r="W1093" i="43"/>
  <c r="U1093" i="43"/>
  <c r="W770" i="43"/>
  <c r="U770" i="43"/>
  <c r="W2883" i="43"/>
  <c r="U2883" i="43"/>
  <c r="W2979" i="43"/>
  <c r="U2979" i="43"/>
  <c r="X2786" i="43"/>
  <c r="V2786" i="43"/>
  <c r="X2762" i="43"/>
  <c r="V2762" i="43"/>
  <c r="X2738" i="43"/>
  <c r="V2738" i="43"/>
  <c r="X2714" i="43"/>
  <c r="V2714" i="43"/>
  <c r="X2690" i="43"/>
  <c r="V2690" i="43"/>
  <c r="X2666" i="43"/>
  <c r="V2666" i="43"/>
  <c r="X2654" i="43"/>
  <c r="V2654" i="43"/>
  <c r="X2630" i="43"/>
  <c r="V2630" i="43"/>
  <c r="X2618" i="43"/>
  <c r="V2618" i="43"/>
  <c r="X2606" i="43"/>
  <c r="V2606" i="43"/>
  <c r="X2594" i="43"/>
  <c r="V2594" i="43"/>
  <c r="W2803" i="43"/>
  <c r="U2803" i="43"/>
  <c r="W2755" i="43"/>
  <c r="U2755" i="43"/>
  <c r="W2707" i="43"/>
  <c r="U2707" i="43"/>
  <c r="W2659" i="43"/>
  <c r="U2659" i="43"/>
  <c r="W2611" i="43"/>
  <c r="U2611" i="43"/>
  <c r="W2324" i="43"/>
  <c r="U2324" i="43"/>
  <c r="W2571" i="43"/>
  <c r="U2571" i="43"/>
  <c r="W2519" i="43"/>
  <c r="U2519" i="43"/>
  <c r="W2806" i="43"/>
  <c r="U2806" i="43"/>
  <c r="W2758" i="43"/>
  <c r="U2758" i="43"/>
  <c r="W2710" i="43"/>
  <c r="U2710" i="43"/>
  <c r="W2662" i="43"/>
  <c r="U2662" i="43"/>
  <c r="W2614" i="43"/>
  <c r="U2614" i="43"/>
  <c r="X2604" i="43"/>
  <c r="V2604" i="43"/>
  <c r="X2592" i="43"/>
  <c r="V2592" i="43"/>
  <c r="W2411" i="43"/>
  <c r="U2411" i="43"/>
  <c r="W2817" i="43"/>
  <c r="U2817" i="43"/>
  <c r="W2769" i="43"/>
  <c r="U2769" i="43"/>
  <c r="W2721" i="43"/>
  <c r="U2721" i="43"/>
  <c r="W2673" i="43"/>
  <c r="U2673" i="43"/>
  <c r="W2625" i="43"/>
  <c r="U2625" i="43"/>
  <c r="W2515" i="43"/>
  <c r="U2515" i="43"/>
  <c r="W2514" i="43"/>
  <c r="U2514" i="43"/>
  <c r="W2466" i="43"/>
  <c r="U2466" i="43"/>
  <c r="W2418" i="43"/>
  <c r="U2418" i="43"/>
  <c r="W2370" i="43"/>
  <c r="U2370" i="43"/>
  <c r="W2164" i="43"/>
  <c r="U2164" i="43"/>
  <c r="W2545" i="43"/>
  <c r="U2545" i="43"/>
  <c r="W2497" i="43"/>
  <c r="U2497" i="43"/>
  <c r="W2449" i="43"/>
  <c r="U2449" i="43"/>
  <c r="W2401" i="43"/>
  <c r="U2401" i="43"/>
  <c r="W2353" i="43"/>
  <c r="U2353" i="43"/>
  <c r="W2335" i="43"/>
  <c r="U2335" i="43"/>
  <c r="W2288" i="43"/>
  <c r="U2288" i="43"/>
  <c r="W2220" i="43"/>
  <c r="U2220" i="43"/>
  <c r="W2516" i="43"/>
  <c r="U2516" i="43"/>
  <c r="W2468" i="43"/>
  <c r="U2468" i="43"/>
  <c r="W2420" i="43"/>
  <c r="U2420" i="43"/>
  <c r="W2372" i="43"/>
  <c r="U2372" i="43"/>
  <c r="X2338" i="43"/>
  <c r="V2338" i="43"/>
  <c r="W2140" i="43"/>
  <c r="U2140" i="43"/>
  <c r="W2092" i="43"/>
  <c r="U2092" i="43"/>
  <c r="X2015" i="43"/>
  <c r="V2015" i="43"/>
  <c r="X1871" i="43"/>
  <c r="V1871" i="43"/>
  <c r="W2307" i="43"/>
  <c r="U2307" i="43"/>
  <c r="W2259" i="43"/>
  <c r="U2259" i="43"/>
  <c r="W2211" i="43"/>
  <c r="U2211" i="43"/>
  <c r="W2163" i="43"/>
  <c r="U2163" i="43"/>
  <c r="W2115" i="43"/>
  <c r="U2115" i="43"/>
  <c r="W2103" i="43"/>
  <c r="U2103" i="43"/>
  <c r="W2634" i="43"/>
  <c r="U2634" i="43"/>
  <c r="X2470" i="43"/>
  <c r="V2470" i="43"/>
  <c r="W2135" i="43"/>
  <c r="U2135" i="43"/>
  <c r="W2230" i="43"/>
  <c r="U2230" i="43"/>
  <c r="X2335" i="43"/>
  <c r="V2335" i="43"/>
  <c r="X2203" i="43"/>
  <c r="V2203" i="43"/>
  <c r="W1976" i="43"/>
  <c r="U1976" i="43"/>
  <c r="W1930" i="43"/>
  <c r="U1930" i="43"/>
  <c r="W1873" i="43"/>
  <c r="U1873" i="43"/>
  <c r="X1842" i="43"/>
  <c r="V1842" i="43"/>
  <c r="X1772" i="43"/>
  <c r="V1772" i="43"/>
  <c r="W1638" i="43"/>
  <c r="U1638" i="43"/>
  <c r="W1458" i="43"/>
  <c r="U1458" i="43"/>
  <c r="X1491" i="43"/>
  <c r="V1491" i="43"/>
  <c r="W1512" i="43"/>
  <c r="U1512" i="43"/>
  <c r="X1326" i="43"/>
  <c r="V1326" i="43"/>
  <c r="W1318" i="43"/>
  <c r="U1318" i="43"/>
  <c r="W1312" i="43"/>
  <c r="U1312" i="43"/>
  <c r="W1180" i="43"/>
  <c r="U1180" i="43"/>
  <c r="X1073" i="43"/>
  <c r="V1073" i="43"/>
  <c r="W1045" i="43"/>
  <c r="U1045" i="43"/>
  <c r="W972" i="43"/>
  <c r="U972" i="43"/>
  <c r="W876" i="43"/>
  <c r="U876" i="43"/>
  <c r="X726" i="43"/>
  <c r="V726" i="43"/>
  <c r="X840" i="43"/>
  <c r="V840" i="43"/>
  <c r="W739" i="43"/>
  <c r="U739" i="43"/>
  <c r="X2700" i="43"/>
  <c r="V2700" i="43"/>
  <c r="W2931" i="43"/>
  <c r="U2931" i="43"/>
  <c r="W2407" i="43"/>
  <c r="U2407" i="43"/>
  <c r="X2774" i="43"/>
  <c r="V2774" i="43"/>
  <c r="X2750" i="43"/>
  <c r="V2750" i="43"/>
  <c r="X2726" i="43"/>
  <c r="V2726" i="43"/>
  <c r="X2702" i="43"/>
  <c r="V2702" i="43"/>
  <c r="X2678" i="43"/>
  <c r="V2678" i="43"/>
  <c r="X2642" i="43"/>
  <c r="V2642" i="43"/>
  <c r="W2824" i="43"/>
  <c r="U2824" i="43"/>
  <c r="W2855" i="43"/>
  <c r="U2855" i="43"/>
  <c r="W2903" i="43"/>
  <c r="U2903" i="43"/>
  <c r="W2951" i="43"/>
  <c r="U2951" i="43"/>
  <c r="W2999" i="43"/>
  <c r="U2999" i="43"/>
  <c r="W2816" i="43"/>
  <c r="U2816" i="43"/>
  <c r="W2768" i="43"/>
  <c r="U2768" i="43"/>
  <c r="W2720" i="43"/>
  <c r="U2720" i="43"/>
  <c r="W2672" i="43"/>
  <c r="U2672" i="43"/>
  <c r="W2624" i="43"/>
  <c r="U2624" i="43"/>
  <c r="W2427" i="43"/>
  <c r="U2427" i="43"/>
  <c r="W2570" i="43"/>
  <c r="U2570" i="43"/>
  <c r="W2783" i="43"/>
  <c r="U2783" i="43"/>
  <c r="W2735" i="43"/>
  <c r="U2735" i="43"/>
  <c r="W2687" i="43"/>
  <c r="U2687" i="43"/>
  <c r="W2639" i="43"/>
  <c r="U2639" i="43"/>
  <c r="W2591" i="43"/>
  <c r="U2591" i="43"/>
  <c r="W2511" i="43"/>
  <c r="U2511" i="43"/>
  <c r="W2443" i="43"/>
  <c r="U2443" i="43"/>
  <c r="X2817" i="43"/>
  <c r="V2817" i="43"/>
  <c r="X2805" i="43"/>
  <c r="V2805" i="43"/>
  <c r="X2793" i="43"/>
  <c r="V2793" i="43"/>
  <c r="X2781" i="43"/>
  <c r="V2781" i="43"/>
  <c r="X2769" i="43"/>
  <c r="V2769" i="43"/>
  <c r="X2757" i="43"/>
  <c r="V2757" i="43"/>
  <c r="X2745" i="43"/>
  <c r="V2745" i="43"/>
  <c r="X2733" i="43"/>
  <c r="V2733" i="43"/>
  <c r="X2721" i="43"/>
  <c r="V2721" i="43"/>
  <c r="X2709" i="43"/>
  <c r="V2709" i="43"/>
  <c r="X2697" i="43"/>
  <c r="V2697" i="43"/>
  <c r="X2685" i="43"/>
  <c r="V2685" i="43"/>
  <c r="X2673" i="43"/>
  <c r="V2673" i="43"/>
  <c r="X2661" i="43"/>
  <c r="V2661" i="43"/>
  <c r="X2649" i="43"/>
  <c r="V2649" i="43"/>
  <c r="X2637" i="43"/>
  <c r="V2637" i="43"/>
  <c r="X2625" i="43"/>
  <c r="V2625" i="43"/>
  <c r="X2613" i="43"/>
  <c r="V2613" i="43"/>
  <c r="X2601" i="43"/>
  <c r="V2601" i="43"/>
  <c r="X2589" i="43"/>
  <c r="V2589" i="43"/>
  <c r="X2569" i="43"/>
  <c r="V2569" i="43"/>
  <c r="W2786" i="43"/>
  <c r="U2786" i="43"/>
  <c r="W2738" i="43"/>
  <c r="U2738" i="43"/>
  <c r="W2690" i="43"/>
  <c r="U2690" i="43"/>
  <c r="W2642" i="43"/>
  <c r="U2642" i="43"/>
  <c r="W2594" i="43"/>
  <c r="U2594" i="43"/>
  <c r="W2451" i="43"/>
  <c r="U2451" i="43"/>
  <c r="W2319" i="43"/>
  <c r="U2319" i="43"/>
  <c r="W2797" i="43"/>
  <c r="U2797" i="43"/>
  <c r="W2749" i="43"/>
  <c r="U2749" i="43"/>
  <c r="W2701" i="43"/>
  <c r="U2701" i="43"/>
  <c r="W2653" i="43"/>
  <c r="U2653" i="43"/>
  <c r="W2605" i="43"/>
  <c r="U2605" i="43"/>
  <c r="W2542" i="43"/>
  <c r="U2542" i="43"/>
  <c r="W2494" i="43"/>
  <c r="U2494" i="43"/>
  <c r="W2446" i="43"/>
  <c r="U2446" i="43"/>
  <c r="W2398" i="43"/>
  <c r="U2398" i="43"/>
  <c r="W2350" i="43"/>
  <c r="U2350" i="43"/>
  <c r="W2156" i="43"/>
  <c r="U2156" i="43"/>
  <c r="W2337" i="43"/>
  <c r="U2337" i="43"/>
  <c r="W2184" i="43"/>
  <c r="U2184" i="43"/>
  <c r="W2333" i="43"/>
  <c r="U2333" i="43"/>
  <c r="W2573" i="43"/>
  <c r="U2573" i="43"/>
  <c r="W2525" i="43"/>
  <c r="U2525" i="43"/>
  <c r="W2477" i="43"/>
  <c r="U2477" i="43"/>
  <c r="W2429" i="43"/>
  <c r="U2429" i="43"/>
  <c r="W2381" i="43"/>
  <c r="U2381" i="43"/>
  <c r="W2320" i="43"/>
  <c r="U2320" i="43"/>
  <c r="X2579" i="43"/>
  <c r="V2579" i="43"/>
  <c r="X2567" i="43"/>
  <c r="V2567" i="43"/>
  <c r="X2555" i="43"/>
  <c r="V2555" i="43"/>
  <c r="X2543" i="43"/>
  <c r="V2543" i="43"/>
  <c r="X2531" i="43"/>
  <c r="V2531" i="43"/>
  <c r="X2519" i="43"/>
  <c r="V2519" i="43"/>
  <c r="X2507" i="43"/>
  <c r="V2507" i="43"/>
  <c r="X2495" i="43"/>
  <c r="V2495" i="43"/>
  <c r="X2483" i="43"/>
  <c r="V2483" i="43"/>
  <c r="X2471" i="43"/>
  <c r="V2471" i="43"/>
  <c r="X2459" i="43"/>
  <c r="V2459" i="43"/>
  <c r="X2447" i="43"/>
  <c r="V2447" i="43"/>
  <c r="X2435" i="43"/>
  <c r="V2435" i="43"/>
  <c r="X2423" i="43"/>
  <c r="V2423" i="43"/>
  <c r="X2411" i="43"/>
  <c r="V2411" i="43"/>
  <c r="X2399" i="43"/>
  <c r="V2399" i="43"/>
  <c r="X2387" i="43"/>
  <c r="V2387" i="43"/>
  <c r="X2375" i="43"/>
  <c r="V2375" i="43"/>
  <c r="X2363" i="43"/>
  <c r="V2363" i="43"/>
  <c r="X2351" i="43"/>
  <c r="V2351" i="43"/>
  <c r="W2248" i="43"/>
  <c r="U2248" i="43"/>
  <c r="W2544" i="43"/>
  <c r="U2544" i="43"/>
  <c r="W2496" i="43"/>
  <c r="U2496" i="43"/>
  <c r="W2448" i="43"/>
  <c r="U2448" i="43"/>
  <c r="W2400" i="43"/>
  <c r="U2400" i="43"/>
  <c r="W2352" i="43"/>
  <c r="U2352" i="43"/>
  <c r="W2276" i="43"/>
  <c r="U2276" i="43"/>
  <c r="W2316" i="43"/>
  <c r="U2316" i="43"/>
  <c r="W2208" i="43"/>
  <c r="U2208" i="43"/>
  <c r="W2826" i="43"/>
  <c r="U2826" i="43"/>
  <c r="W2597" i="43"/>
  <c r="U2597" i="43"/>
  <c r="W2488" i="43"/>
  <c r="U2488" i="43"/>
  <c r="X2494" i="43"/>
  <c r="V2494" i="43"/>
  <c r="X2350" i="43"/>
  <c r="V2350" i="43"/>
  <c r="X1891" i="43"/>
  <c r="V1891" i="43"/>
  <c r="X1955" i="43"/>
  <c r="V1955" i="43"/>
  <c r="X2251" i="43"/>
  <c r="V2251" i="43"/>
  <c r="X1703" i="43"/>
  <c r="V1703" i="43"/>
  <c r="X1784" i="43"/>
  <c r="V1784" i="43"/>
  <c r="W1821" i="43"/>
  <c r="U1821" i="43"/>
  <c r="X1598" i="43"/>
  <c r="V1598" i="43"/>
  <c r="W1657" i="43"/>
  <c r="U1657" i="43"/>
  <c r="X1443" i="43"/>
  <c r="V1443" i="43"/>
  <c r="W1495" i="43"/>
  <c r="U1495" i="43"/>
  <c r="X1350" i="43"/>
  <c r="V1350" i="43"/>
  <c r="W1339" i="43"/>
  <c r="U1339" i="43"/>
  <c r="W1145" i="43"/>
  <c r="U1145" i="43"/>
  <c r="W1157" i="43"/>
  <c r="U1157" i="43"/>
  <c r="W1250" i="43"/>
  <c r="U1250" i="43"/>
  <c r="X1085" i="43"/>
  <c r="V1085" i="43"/>
  <c r="W1082" i="43"/>
  <c r="U1082" i="43"/>
  <c r="W1044" i="43"/>
  <c r="U1044" i="43"/>
  <c r="W858" i="43"/>
  <c r="U858" i="43"/>
  <c r="W921" i="43"/>
  <c r="U921" i="43"/>
  <c r="X804" i="43"/>
  <c r="V804" i="43"/>
  <c r="X2628" i="43"/>
  <c r="V2628" i="43"/>
  <c r="W2740" i="43"/>
  <c r="U2740" i="43"/>
  <c r="W2596" i="43"/>
  <c r="U2596" i="43"/>
  <c r="W2923" i="43"/>
  <c r="U2923" i="43"/>
  <c r="W2796" i="43"/>
  <c r="U2796" i="43"/>
  <c r="W2748" i="43"/>
  <c r="U2748" i="43"/>
  <c r="W2700" i="43"/>
  <c r="U2700" i="43"/>
  <c r="W2652" i="43"/>
  <c r="U2652" i="43"/>
  <c r="W2604" i="43"/>
  <c r="U2604" i="43"/>
  <c r="W2574" i="43"/>
  <c r="U2574" i="43"/>
  <c r="W2503" i="43"/>
  <c r="U2503" i="43"/>
  <c r="W2387" i="43"/>
  <c r="U2387" i="43"/>
  <c r="W2811" i="43"/>
  <c r="U2811" i="43"/>
  <c r="W2763" i="43"/>
  <c r="U2763" i="43"/>
  <c r="W2715" i="43"/>
  <c r="U2715" i="43"/>
  <c r="W2667" i="43"/>
  <c r="U2667" i="43"/>
  <c r="W2619" i="43"/>
  <c r="U2619" i="43"/>
  <c r="W2120" i="43"/>
  <c r="U2120" i="43"/>
  <c r="W2814" i="43"/>
  <c r="U2814" i="43"/>
  <c r="W2766" i="43"/>
  <c r="U2766" i="43"/>
  <c r="W2718" i="43"/>
  <c r="U2718" i="43"/>
  <c r="W2670" i="43"/>
  <c r="U2670" i="43"/>
  <c r="W2622" i="43"/>
  <c r="U2622" i="43"/>
  <c r="W2216" i="43"/>
  <c r="U2216" i="43"/>
  <c r="W2383" i="43"/>
  <c r="U2383" i="43"/>
  <c r="W2507" i="43"/>
  <c r="U2507" i="43"/>
  <c r="W2825" i="43"/>
  <c r="U2825" i="43"/>
  <c r="W2777" i="43"/>
  <c r="U2777" i="43"/>
  <c r="W2729" i="43"/>
  <c r="U2729" i="43"/>
  <c r="W2681" i="43"/>
  <c r="U2681" i="43"/>
  <c r="W2633" i="43"/>
  <c r="U2633" i="43"/>
  <c r="W2580" i="43"/>
  <c r="U2580" i="43"/>
  <c r="W2555" i="43"/>
  <c r="U2555" i="43"/>
  <c r="W2148" i="43"/>
  <c r="U2148" i="43"/>
  <c r="X2557" i="43"/>
  <c r="V2557" i="43"/>
  <c r="X2545" i="43"/>
  <c r="V2545" i="43"/>
  <c r="X2533" i="43"/>
  <c r="V2533" i="43"/>
  <c r="X2521" i="43"/>
  <c r="V2521" i="43"/>
  <c r="X2509" i="43"/>
  <c r="V2509" i="43"/>
  <c r="X2497" i="43"/>
  <c r="V2497" i="43"/>
  <c r="X2485" i="43"/>
  <c r="V2485" i="43"/>
  <c r="X2473" i="43"/>
  <c r="V2473" i="43"/>
  <c r="X2461" i="43"/>
  <c r="V2461" i="43"/>
  <c r="X2449" i="43"/>
  <c r="V2449" i="43"/>
  <c r="X2437" i="43"/>
  <c r="V2437" i="43"/>
  <c r="X2425" i="43"/>
  <c r="V2425" i="43"/>
  <c r="X2413" i="43"/>
  <c r="V2413" i="43"/>
  <c r="X2401" i="43"/>
  <c r="V2401" i="43"/>
  <c r="X2389" i="43"/>
  <c r="V2389" i="43"/>
  <c r="X2377" i="43"/>
  <c r="V2377" i="43"/>
  <c r="X2365" i="43"/>
  <c r="V2365" i="43"/>
  <c r="X2353" i="43"/>
  <c r="V2353" i="43"/>
  <c r="W2176" i="43"/>
  <c r="U2176" i="43"/>
  <c r="W2522" i="43"/>
  <c r="U2522" i="43"/>
  <c r="W2474" i="43"/>
  <c r="U2474" i="43"/>
  <c r="W2426" i="43"/>
  <c r="U2426" i="43"/>
  <c r="W2378" i="43"/>
  <c r="U2378" i="43"/>
  <c r="X2580" i="43"/>
  <c r="V2580" i="43"/>
  <c r="X2568" i="43"/>
  <c r="V2568" i="43"/>
  <c r="X2556" i="43"/>
  <c r="V2556" i="43"/>
  <c r="X2544" i="43"/>
  <c r="V2544" i="43"/>
  <c r="X2532" i="43"/>
  <c r="V2532" i="43"/>
  <c r="X2520" i="43"/>
  <c r="V2520" i="43"/>
  <c r="X2508" i="43"/>
  <c r="V2508" i="43"/>
  <c r="X2496" i="43"/>
  <c r="V2496" i="43"/>
  <c r="X2484" i="43"/>
  <c r="V2484" i="43"/>
  <c r="X2472" i="43"/>
  <c r="V2472" i="43"/>
  <c r="X2460" i="43"/>
  <c r="V2460" i="43"/>
  <c r="X2448" i="43"/>
  <c r="V2448" i="43"/>
  <c r="X2436" i="43"/>
  <c r="V2436" i="43"/>
  <c r="X2424" i="43"/>
  <c r="V2424" i="43"/>
  <c r="X2412" i="43"/>
  <c r="V2412" i="43"/>
  <c r="X2400" i="43"/>
  <c r="V2400" i="43"/>
  <c r="X2388" i="43"/>
  <c r="V2388" i="43"/>
  <c r="X2376" i="43"/>
  <c r="V2376" i="43"/>
  <c r="X2364" i="43"/>
  <c r="V2364" i="43"/>
  <c r="X2352" i="43"/>
  <c r="V2352" i="43"/>
  <c r="W2260" i="43"/>
  <c r="U2260" i="43"/>
  <c r="W2553" i="43"/>
  <c r="U2553" i="43"/>
  <c r="W2505" i="43"/>
  <c r="U2505" i="43"/>
  <c r="W2457" i="43"/>
  <c r="U2457" i="43"/>
  <c r="W2409" i="43"/>
  <c r="U2409" i="43"/>
  <c r="W2361" i="43"/>
  <c r="U2361" i="43"/>
  <c r="X2346" i="43"/>
  <c r="V2346" i="43"/>
  <c r="W2327" i="43"/>
  <c r="U2327" i="43"/>
  <c r="W2524" i="43"/>
  <c r="U2524" i="43"/>
  <c r="W2476" i="43"/>
  <c r="U2476" i="43"/>
  <c r="W2428" i="43"/>
  <c r="U2428" i="43"/>
  <c r="W2380" i="43"/>
  <c r="U2380" i="43"/>
  <c r="W2236" i="43"/>
  <c r="U2236" i="43"/>
  <c r="X2088" i="43"/>
  <c r="V2088" i="43"/>
  <c r="W1844" i="43"/>
  <c r="U1844" i="43"/>
  <c r="X2314" i="43"/>
  <c r="V2314" i="43"/>
  <c r="X2302" i="43"/>
  <c r="V2302" i="43"/>
  <c r="X2290" i="43"/>
  <c r="V2290" i="43"/>
  <c r="X2278" i="43"/>
  <c r="V2278" i="43"/>
  <c r="X2266" i="43"/>
  <c r="V2266" i="43"/>
  <c r="X2254" i="43"/>
  <c r="V2254" i="43"/>
  <c r="X2242" i="43"/>
  <c r="V2242" i="43"/>
  <c r="X2230" i="43"/>
  <c r="V2230" i="43"/>
  <c r="X2218" i="43"/>
  <c r="V2218" i="43"/>
  <c r="X2206" i="43"/>
  <c r="V2206" i="43"/>
  <c r="X2194" i="43"/>
  <c r="V2194" i="43"/>
  <c r="X2182" i="43"/>
  <c r="V2182" i="43"/>
  <c r="X2170" i="43"/>
  <c r="V2170" i="43"/>
  <c r="X2158" i="43"/>
  <c r="V2158" i="43"/>
  <c r="X2146" i="43"/>
  <c r="V2146" i="43"/>
  <c r="X2134" i="43"/>
  <c r="V2134" i="43"/>
  <c r="X2122" i="43"/>
  <c r="V2122" i="43"/>
  <c r="X2110" i="43"/>
  <c r="V2110" i="43"/>
  <c r="W2315" i="43"/>
  <c r="U2315" i="43"/>
  <c r="W2267" i="43"/>
  <c r="U2267" i="43"/>
  <c r="W2219" i="43"/>
  <c r="U2219" i="43"/>
  <c r="W2959" i="43"/>
  <c r="U2959" i="43"/>
  <c r="W2645" i="43"/>
  <c r="U2645" i="43"/>
  <c r="W2421" i="43"/>
  <c r="U2421" i="43"/>
  <c r="X2530" i="43"/>
  <c r="V2530" i="43"/>
  <c r="X2386" i="43"/>
  <c r="V2386" i="43"/>
  <c r="W2183" i="43"/>
  <c r="U2183" i="43"/>
  <c r="X2323" i="43"/>
  <c r="V2323" i="43"/>
  <c r="X2179" i="43"/>
  <c r="V2179" i="43"/>
  <c r="W1856" i="43"/>
  <c r="U1856" i="43"/>
  <c r="W1861" i="43"/>
  <c r="U1861" i="43"/>
  <c r="W1807" i="43"/>
  <c r="U1807" i="43"/>
  <c r="W1770" i="43"/>
  <c r="U1770" i="43"/>
  <c r="X1820" i="43"/>
  <c r="V1820" i="43"/>
  <c r="X1574" i="43"/>
  <c r="V1574" i="43"/>
  <c r="W1561" i="43"/>
  <c r="U1561" i="43"/>
  <c r="X1455" i="43"/>
  <c r="V1455" i="43"/>
  <c r="X1362" i="43"/>
  <c r="V1362" i="43"/>
  <c r="W1321" i="43"/>
  <c r="U1321" i="43"/>
  <c r="X1013" i="43"/>
  <c r="V1013" i="43"/>
  <c r="X756" i="43"/>
  <c r="V756" i="43"/>
  <c r="W784" i="43"/>
  <c r="U784" i="43"/>
  <c r="W2835" i="43"/>
  <c r="U2835" i="43"/>
  <c r="X2798" i="43"/>
  <c r="V2798" i="43"/>
  <c r="W2895" i="43"/>
  <c r="U2895" i="43"/>
  <c r="W2943" i="43"/>
  <c r="U2943" i="43"/>
  <c r="W2991" i="43"/>
  <c r="U2991" i="43"/>
  <c r="W2776" i="43"/>
  <c r="U2776" i="43"/>
  <c r="W2728" i="43"/>
  <c r="U2728" i="43"/>
  <c r="W2680" i="43"/>
  <c r="U2680" i="43"/>
  <c r="W2632" i="43"/>
  <c r="U2632" i="43"/>
  <c r="W2523" i="43"/>
  <c r="U2523" i="43"/>
  <c r="W2791" i="43"/>
  <c r="U2791" i="43"/>
  <c r="W2743" i="43"/>
  <c r="U2743" i="43"/>
  <c r="W2695" i="43"/>
  <c r="U2695" i="43"/>
  <c r="W2647" i="43"/>
  <c r="U2647" i="43"/>
  <c r="W2599" i="43"/>
  <c r="U2599" i="43"/>
  <c r="W2539" i="43"/>
  <c r="U2539" i="43"/>
  <c r="W2375" i="43"/>
  <c r="U2375" i="43"/>
  <c r="W2794" i="43"/>
  <c r="U2794" i="43"/>
  <c r="W2746" i="43"/>
  <c r="U2746" i="43"/>
  <c r="W2698" i="43"/>
  <c r="U2698" i="43"/>
  <c r="W2650" i="43"/>
  <c r="U2650" i="43"/>
  <c r="W2602" i="43"/>
  <c r="U2602" i="43"/>
  <c r="W2547" i="43"/>
  <c r="U2547" i="43"/>
  <c r="X2092" i="43"/>
  <c r="V2092" i="43"/>
  <c r="X2588" i="43"/>
  <c r="V2588" i="43"/>
  <c r="W2805" i="43"/>
  <c r="U2805" i="43"/>
  <c r="W2757" i="43"/>
  <c r="U2757" i="43"/>
  <c r="W2709" i="43"/>
  <c r="U2709" i="43"/>
  <c r="W2661" i="43"/>
  <c r="U2661" i="43"/>
  <c r="W2613" i="43"/>
  <c r="U2613" i="43"/>
  <c r="W2551" i="43"/>
  <c r="U2551" i="43"/>
  <c r="W2439" i="43"/>
  <c r="U2439" i="43"/>
  <c r="W2371" i="43"/>
  <c r="U2371" i="43"/>
  <c r="W2550" i="43"/>
  <c r="U2550" i="43"/>
  <c r="W2502" i="43"/>
  <c r="U2502" i="43"/>
  <c r="W2454" i="43"/>
  <c r="U2454" i="43"/>
  <c r="W2406" i="43"/>
  <c r="U2406" i="43"/>
  <c r="W2358" i="43"/>
  <c r="U2358" i="43"/>
  <c r="W2252" i="43"/>
  <c r="U2252" i="43"/>
  <c r="W2280" i="43"/>
  <c r="U2280" i="43"/>
  <c r="W2581" i="43"/>
  <c r="U2581" i="43"/>
  <c r="W2533" i="43"/>
  <c r="U2533" i="43"/>
  <c r="W2485" i="43"/>
  <c r="U2485" i="43"/>
  <c r="W2437" i="43"/>
  <c r="U2437" i="43"/>
  <c r="W2389" i="43"/>
  <c r="U2389" i="43"/>
  <c r="W2329" i="43"/>
  <c r="U2329" i="43"/>
  <c r="W2144" i="43"/>
  <c r="U2144" i="43"/>
  <c r="X1863" i="43"/>
  <c r="V1863" i="43"/>
  <c r="W2552" i="43"/>
  <c r="U2552" i="43"/>
  <c r="W2504" i="43"/>
  <c r="U2504" i="43"/>
  <c r="W2456" i="43"/>
  <c r="U2456" i="43"/>
  <c r="W2408" i="43"/>
  <c r="U2408" i="43"/>
  <c r="W2360" i="43"/>
  <c r="U2360" i="43"/>
  <c r="W2304" i="43"/>
  <c r="U2304" i="43"/>
  <c r="X2586" i="43"/>
  <c r="V2586" i="43"/>
  <c r="X2574" i="43"/>
  <c r="V2574" i="43"/>
  <c r="X2562" i="43"/>
  <c r="V2562" i="43"/>
  <c r="X2550" i="43"/>
  <c r="V2550" i="43"/>
  <c r="X2538" i="43"/>
  <c r="V2538" i="43"/>
  <c r="X2526" i="43"/>
  <c r="V2526" i="43"/>
  <c r="X2514" i="43"/>
  <c r="V2514" i="43"/>
  <c r="X2502" i="43"/>
  <c r="V2502" i="43"/>
  <c r="X2490" i="43"/>
  <c r="V2490" i="43"/>
  <c r="X2478" i="43"/>
  <c r="V2478" i="43"/>
  <c r="X2466" i="43"/>
  <c r="V2466" i="43"/>
  <c r="X2454" i="43"/>
  <c r="V2454" i="43"/>
  <c r="X2442" i="43"/>
  <c r="V2442" i="43"/>
  <c r="X2430" i="43"/>
  <c r="V2430" i="43"/>
  <c r="X2418" i="43"/>
  <c r="V2418" i="43"/>
  <c r="X2406" i="43"/>
  <c r="V2406" i="43"/>
  <c r="X2394" i="43"/>
  <c r="V2394" i="43"/>
  <c r="X2382" i="43"/>
  <c r="V2382" i="43"/>
  <c r="X2370" i="43"/>
  <c r="V2370" i="43"/>
  <c r="X2358" i="43"/>
  <c r="V2358" i="43"/>
  <c r="X1987" i="43"/>
  <c r="V1987" i="43"/>
  <c r="X1767" i="43"/>
  <c r="V1767" i="43"/>
  <c r="W2295" i="43"/>
  <c r="U2295" i="43"/>
  <c r="W2712" i="43"/>
  <c r="U2712" i="43"/>
  <c r="W2531" i="43"/>
  <c r="U2531" i="43"/>
  <c r="W2778" i="43"/>
  <c r="U2778" i="43"/>
  <c r="W2292" i="43"/>
  <c r="U2292" i="43"/>
  <c r="W2565" i="43"/>
  <c r="U2565" i="43"/>
  <c r="W2112" i="43"/>
  <c r="U2112" i="43"/>
  <c r="X2422" i="43"/>
  <c r="V2422" i="43"/>
  <c r="X2094" i="43"/>
  <c r="V2094" i="43"/>
  <c r="W2279" i="43"/>
  <c r="U2279" i="43"/>
  <c r="W2326" i="43"/>
  <c r="U2326" i="43"/>
  <c r="W2182" i="43"/>
  <c r="U2182" i="43"/>
  <c r="X2215" i="43"/>
  <c r="V2215" i="43"/>
  <c r="W1880" i="43"/>
  <c r="U1880" i="43"/>
  <c r="W2074" i="43"/>
  <c r="U2074" i="43"/>
  <c r="X1844" i="43"/>
  <c r="V1844" i="43"/>
  <c r="W1708" i="43"/>
  <c r="U1708" i="43"/>
  <c r="X1748" i="43"/>
  <c r="V1748" i="43"/>
  <c r="W1559" i="43"/>
  <c r="U1559" i="43"/>
  <c r="W1506" i="43"/>
  <c r="U1506" i="43"/>
  <c r="X1539" i="43"/>
  <c r="V1539" i="43"/>
  <c r="X1314" i="43"/>
  <c r="V1314" i="43"/>
  <c r="W1408" i="43"/>
  <c r="U1408" i="43"/>
  <c r="X1002" i="43"/>
  <c r="V1002" i="43"/>
  <c r="W891" i="43"/>
  <c r="U891" i="43"/>
  <c r="W969" i="43"/>
  <c r="U969" i="43"/>
  <c r="W924" i="43"/>
  <c r="U924" i="43"/>
  <c r="W803" i="43"/>
  <c r="U803" i="43"/>
  <c r="W2788" i="43"/>
  <c r="U2788" i="43"/>
  <c r="W2644" i="43"/>
  <c r="U2644" i="43"/>
  <c r="W2971" i="43"/>
  <c r="U2971" i="43"/>
  <c r="W2847" i="43"/>
  <c r="U2847" i="43"/>
  <c r="X2652" i="43"/>
  <c r="V2652" i="43"/>
  <c r="X2724" i="43"/>
  <c r="V2724" i="43"/>
  <c r="X2796" i="43"/>
  <c r="V2796" i="43"/>
  <c r="W2867" i="43"/>
  <c r="U2867" i="43"/>
  <c r="W2915" i="43"/>
  <c r="U2915" i="43"/>
  <c r="W2963" i="43"/>
  <c r="U2963" i="43"/>
  <c r="W2804" i="43"/>
  <c r="U2804" i="43"/>
  <c r="W2756" i="43"/>
  <c r="U2756" i="43"/>
  <c r="W2708" i="43"/>
  <c r="U2708" i="43"/>
  <c r="W2660" i="43"/>
  <c r="U2660" i="43"/>
  <c r="W2612" i="43"/>
  <c r="U2612" i="43"/>
  <c r="W2564" i="43"/>
  <c r="U2564" i="43"/>
  <c r="X2794" i="43"/>
  <c r="V2794" i="43"/>
  <c r="X2782" i="43"/>
  <c r="V2782" i="43"/>
  <c r="X2770" i="43"/>
  <c r="V2770" i="43"/>
  <c r="X2758" i="43"/>
  <c r="V2758" i="43"/>
  <c r="X2746" i="43"/>
  <c r="V2746" i="43"/>
  <c r="X2734" i="43"/>
  <c r="V2734" i="43"/>
  <c r="X2722" i="43"/>
  <c r="V2722" i="43"/>
  <c r="X2710" i="43"/>
  <c r="V2710" i="43"/>
  <c r="X2698" i="43"/>
  <c r="V2698" i="43"/>
  <c r="X2686" i="43"/>
  <c r="V2686" i="43"/>
  <c r="X2674" i="43"/>
  <c r="V2674" i="43"/>
  <c r="X2662" i="43"/>
  <c r="V2662" i="43"/>
  <c r="X2650" i="43"/>
  <c r="V2650" i="43"/>
  <c r="X2638" i="43"/>
  <c r="V2638" i="43"/>
  <c r="X2626" i="43"/>
  <c r="V2626" i="43"/>
  <c r="X2614" i="43"/>
  <c r="V2614" i="43"/>
  <c r="X2602" i="43"/>
  <c r="V2602" i="43"/>
  <c r="X2590" i="43"/>
  <c r="V2590" i="43"/>
  <c r="W2566" i="43"/>
  <c r="U2566" i="43"/>
  <c r="W2483" i="43"/>
  <c r="U2483" i="43"/>
  <c r="W2819" i="43"/>
  <c r="U2819" i="43"/>
  <c r="W2771" i="43"/>
  <c r="U2771" i="43"/>
  <c r="W2723" i="43"/>
  <c r="U2723" i="43"/>
  <c r="W2675" i="43"/>
  <c r="U2675" i="43"/>
  <c r="W2627" i="43"/>
  <c r="U2627" i="43"/>
  <c r="W2367" i="43"/>
  <c r="U2367" i="43"/>
  <c r="W2575" i="43"/>
  <c r="U2575" i="43"/>
  <c r="W2586" i="43"/>
  <c r="U2586" i="43"/>
  <c r="W2822" i="43"/>
  <c r="U2822" i="43"/>
  <c r="W2774" i="43"/>
  <c r="U2774" i="43"/>
  <c r="W2726" i="43"/>
  <c r="U2726" i="43"/>
  <c r="W2678" i="43"/>
  <c r="U2678" i="43"/>
  <c r="W2630" i="43"/>
  <c r="U2630" i="43"/>
  <c r="W2587" i="43"/>
  <c r="U2587" i="43"/>
  <c r="W2479" i="43"/>
  <c r="U2479" i="43"/>
  <c r="X2600" i="43"/>
  <c r="V2600" i="43"/>
  <c r="W2785" i="43"/>
  <c r="U2785" i="43"/>
  <c r="W2737" i="43"/>
  <c r="U2737" i="43"/>
  <c r="W2689" i="43"/>
  <c r="U2689" i="43"/>
  <c r="W2641" i="43"/>
  <c r="U2641" i="43"/>
  <c r="W2593" i="43"/>
  <c r="U2593" i="43"/>
  <c r="W2244" i="43"/>
  <c r="U2244" i="43"/>
  <c r="W2272" i="43"/>
  <c r="U2272" i="43"/>
  <c r="W2530" i="43"/>
  <c r="U2530" i="43"/>
  <c r="W2482" i="43"/>
  <c r="U2482" i="43"/>
  <c r="W2434" i="43"/>
  <c r="U2434" i="43"/>
  <c r="W2386" i="43"/>
  <c r="U2386" i="43"/>
  <c r="W2561" i="43"/>
  <c r="U2561" i="43"/>
  <c r="W2513" i="43"/>
  <c r="U2513" i="43"/>
  <c r="W2465" i="43"/>
  <c r="U2465" i="43"/>
  <c r="W2417" i="43"/>
  <c r="U2417" i="43"/>
  <c r="W2369" i="43"/>
  <c r="U2369" i="43"/>
  <c r="W2100" i="43"/>
  <c r="U2100" i="43"/>
  <c r="W2532" i="43"/>
  <c r="U2532" i="43"/>
  <c r="W2484" i="43"/>
  <c r="U2484" i="43"/>
  <c r="W2436" i="43"/>
  <c r="U2436" i="43"/>
  <c r="W2388" i="43"/>
  <c r="U2388" i="43"/>
  <c r="W2132" i="43"/>
  <c r="U2132" i="43"/>
  <c r="W2336" i="43"/>
  <c r="U2336" i="43"/>
  <c r="X2084" i="43"/>
  <c r="V2084" i="43"/>
  <c r="X1967" i="43"/>
  <c r="V1967" i="43"/>
  <c r="W2347" i="43"/>
  <c r="U2347" i="43"/>
  <c r="W2693" i="43"/>
  <c r="U2693" i="43"/>
  <c r="X2554" i="43"/>
  <c r="V2554" i="43"/>
  <c r="X2446" i="43"/>
  <c r="V2446" i="43"/>
  <c r="X2104" i="43"/>
  <c r="V2104" i="43"/>
  <c r="W2317" i="43"/>
  <c r="U2317" i="43"/>
  <c r="X2263" i="43"/>
  <c r="V2263" i="43"/>
  <c r="X2119" i="43"/>
  <c r="V2119" i="43"/>
  <c r="X1851" i="43"/>
  <c r="V1851" i="43"/>
  <c r="W1978" i="43"/>
  <c r="U1978" i="43"/>
  <c r="X1832" i="43"/>
  <c r="V1832" i="43"/>
  <c r="X1736" i="43"/>
  <c r="V1736" i="43"/>
  <c r="W1632" i="43"/>
  <c r="U1632" i="43"/>
  <c r="X1682" i="43"/>
  <c r="V1682" i="43"/>
  <c r="X1562" i="43"/>
  <c r="V1562" i="43"/>
  <c r="W1686" i="43"/>
  <c r="U1686" i="43"/>
  <c r="X1527" i="43"/>
  <c r="V1527" i="43"/>
  <c r="X1290" i="43"/>
  <c r="V1290" i="43"/>
  <c r="W1228" i="43"/>
  <c r="U1228" i="43"/>
  <c r="X1109" i="43"/>
  <c r="V1109" i="43"/>
  <c r="W991" i="43"/>
  <c r="U991" i="43"/>
  <c r="W987" i="43"/>
  <c r="U987" i="43"/>
  <c r="X865" i="43"/>
  <c r="V865" i="43"/>
  <c r="W934" i="43"/>
  <c r="U934" i="43"/>
  <c r="W419" i="43"/>
  <c r="U419" i="43"/>
  <c r="X2822" i="43"/>
  <c r="V2822" i="43"/>
  <c r="W2692" i="43"/>
  <c r="U2692" i="43"/>
  <c r="W2887" i="43"/>
  <c r="U2887" i="43"/>
  <c r="W2983" i="43"/>
  <c r="U2983" i="43"/>
  <c r="W2784" i="43"/>
  <c r="U2784" i="43"/>
  <c r="W2736" i="43"/>
  <c r="U2736" i="43"/>
  <c r="W2688" i="43"/>
  <c r="U2688" i="43"/>
  <c r="W2640" i="43"/>
  <c r="U2640" i="43"/>
  <c r="W2592" i="43"/>
  <c r="U2592" i="43"/>
  <c r="W2568" i="43"/>
  <c r="U2568" i="43"/>
  <c r="W2359" i="43"/>
  <c r="U2359" i="43"/>
  <c r="W2799" i="43"/>
  <c r="U2799" i="43"/>
  <c r="W2751" i="43"/>
  <c r="U2751" i="43"/>
  <c r="W2703" i="43"/>
  <c r="U2703" i="43"/>
  <c r="W2655" i="43"/>
  <c r="U2655" i="43"/>
  <c r="W2607" i="43"/>
  <c r="U2607" i="43"/>
  <c r="W2562" i="43"/>
  <c r="U2562" i="43"/>
  <c r="X2573" i="43"/>
  <c r="V2573" i="43"/>
  <c r="X2825" i="43"/>
  <c r="V2825" i="43"/>
  <c r="X2813" i="43"/>
  <c r="V2813" i="43"/>
  <c r="X2801" i="43"/>
  <c r="V2801" i="43"/>
  <c r="X2789" i="43"/>
  <c r="V2789" i="43"/>
  <c r="X2777" i="43"/>
  <c r="V2777" i="43"/>
  <c r="X2765" i="43"/>
  <c r="V2765" i="43"/>
  <c r="X2753" i="43"/>
  <c r="V2753" i="43"/>
  <c r="X2741" i="43"/>
  <c r="V2741" i="43"/>
  <c r="X2729" i="43"/>
  <c r="V2729" i="43"/>
  <c r="X2717" i="43"/>
  <c r="V2717" i="43"/>
  <c r="X2705" i="43"/>
  <c r="V2705" i="43"/>
  <c r="X2693" i="43"/>
  <c r="V2693" i="43"/>
  <c r="X2681" i="43"/>
  <c r="V2681" i="43"/>
  <c r="X2669" i="43"/>
  <c r="V2669" i="43"/>
  <c r="X2657" i="43"/>
  <c r="V2657" i="43"/>
  <c r="X2645" i="43"/>
  <c r="V2645" i="43"/>
  <c r="X2633" i="43"/>
  <c r="V2633" i="43"/>
  <c r="X2621" i="43"/>
  <c r="V2621" i="43"/>
  <c r="X2609" i="43"/>
  <c r="V2609" i="43"/>
  <c r="X2597" i="43"/>
  <c r="V2597" i="43"/>
  <c r="W2471" i="43"/>
  <c r="U2471" i="43"/>
  <c r="W2802" i="43"/>
  <c r="U2802" i="43"/>
  <c r="W2754" i="43"/>
  <c r="U2754" i="43"/>
  <c r="W2706" i="43"/>
  <c r="U2706" i="43"/>
  <c r="W2658" i="43"/>
  <c r="U2658" i="43"/>
  <c r="W2610" i="43"/>
  <c r="U2610" i="43"/>
  <c r="W2563" i="43"/>
  <c r="U2563" i="43"/>
  <c r="W2363" i="43"/>
  <c r="U2363" i="43"/>
  <c r="W2813" i="43"/>
  <c r="U2813" i="43"/>
  <c r="W2765" i="43"/>
  <c r="U2765" i="43"/>
  <c r="W2717" i="43"/>
  <c r="U2717" i="43"/>
  <c r="W2669" i="43"/>
  <c r="U2669" i="43"/>
  <c r="W2621" i="43"/>
  <c r="U2621" i="43"/>
  <c r="W2535" i="43"/>
  <c r="U2535" i="43"/>
  <c r="X2585" i="43"/>
  <c r="V2585" i="43"/>
  <c r="W2467" i="43"/>
  <c r="U2467" i="43"/>
  <c r="W2510" i="43"/>
  <c r="U2510" i="43"/>
  <c r="W2462" i="43"/>
  <c r="U2462" i="43"/>
  <c r="W2414" i="43"/>
  <c r="U2414" i="43"/>
  <c r="W2366" i="43"/>
  <c r="U2366" i="43"/>
  <c r="W2116" i="43"/>
  <c r="U2116" i="43"/>
  <c r="W2541" i="43"/>
  <c r="U2541" i="43"/>
  <c r="W2493" i="43"/>
  <c r="U2493" i="43"/>
  <c r="W2445" i="43"/>
  <c r="U2445" i="43"/>
  <c r="W2397" i="43"/>
  <c r="U2397" i="43"/>
  <c r="W2349" i="43"/>
  <c r="U2349" i="43"/>
  <c r="W2240" i="43"/>
  <c r="U2240" i="43"/>
  <c r="W2172" i="43"/>
  <c r="U2172" i="43"/>
  <c r="X2587" i="43"/>
  <c r="V2587" i="43"/>
  <c r="X2575" i="43"/>
  <c r="V2575" i="43"/>
  <c r="X2563" i="43"/>
  <c r="V2563" i="43"/>
  <c r="X2551" i="43"/>
  <c r="V2551" i="43"/>
  <c r="X2539" i="43"/>
  <c r="V2539" i="43"/>
  <c r="X2527" i="43"/>
  <c r="V2527" i="43"/>
  <c r="X2515" i="43"/>
  <c r="V2515" i="43"/>
  <c r="X2503" i="43"/>
  <c r="V2503" i="43"/>
  <c r="X2491" i="43"/>
  <c r="V2491" i="43"/>
  <c r="X2479" i="43"/>
  <c r="V2479" i="43"/>
  <c r="X2467" i="43"/>
  <c r="V2467" i="43"/>
  <c r="X2455" i="43"/>
  <c r="V2455" i="43"/>
  <c r="X2443" i="43"/>
  <c r="V2443" i="43"/>
  <c r="X2431" i="43"/>
  <c r="V2431" i="43"/>
  <c r="X2419" i="43"/>
  <c r="V2419" i="43"/>
  <c r="X2407" i="43"/>
  <c r="V2407" i="43"/>
  <c r="X2395" i="43"/>
  <c r="V2395" i="43"/>
  <c r="X2383" i="43"/>
  <c r="V2383" i="43"/>
  <c r="X2371" i="43"/>
  <c r="V2371" i="43"/>
  <c r="X2359" i="43"/>
  <c r="V2359" i="43"/>
  <c r="X2347" i="43"/>
  <c r="V2347" i="43"/>
  <c r="W2512" i="43"/>
  <c r="U2512" i="43"/>
  <c r="W2464" i="43"/>
  <c r="U2464" i="43"/>
  <c r="W2416" i="43"/>
  <c r="U2416" i="43"/>
  <c r="W2368" i="43"/>
  <c r="U2368" i="43"/>
  <c r="X2334" i="43"/>
  <c r="V2334" i="43"/>
  <c r="X2055" i="43"/>
  <c r="V2055" i="43"/>
  <c r="X2078" i="43"/>
  <c r="V2078" i="43"/>
  <c r="W2863" i="43"/>
  <c r="U2863" i="43"/>
  <c r="W2616" i="43"/>
  <c r="U2616" i="43"/>
  <c r="W2789" i="43"/>
  <c r="U2789" i="43"/>
  <c r="W2534" i="43"/>
  <c r="U2534" i="43"/>
  <c r="W2373" i="43"/>
  <c r="U2373" i="43"/>
  <c r="W2340" i="43"/>
  <c r="U2340" i="43"/>
  <c r="X2458" i="43"/>
  <c r="V2458" i="43"/>
  <c r="W2173" i="43"/>
  <c r="U2173" i="43"/>
  <c r="X2311" i="43"/>
  <c r="V2311" i="43"/>
  <c r="X2167" i="43"/>
  <c r="V2167" i="43"/>
  <c r="W2015" i="43"/>
  <c r="U2015" i="43"/>
  <c r="W2026" i="43"/>
  <c r="U2026" i="43"/>
  <c r="W2065" i="43"/>
  <c r="U2065" i="43"/>
  <c r="X1759" i="43"/>
  <c r="V1759" i="43"/>
  <c r="W1818" i="43"/>
  <c r="U1818" i="43"/>
  <c r="X1760" i="43"/>
  <c r="V1760" i="43"/>
  <c r="X1670" i="43"/>
  <c r="V1670" i="43"/>
  <c r="X1431" i="43"/>
  <c r="V1431" i="43"/>
  <c r="W1447" i="43"/>
  <c r="U1447" i="43"/>
  <c r="X1260" i="43"/>
  <c r="V1260" i="43"/>
  <c r="W1414" i="43"/>
  <c r="U1414" i="43"/>
  <c r="W1253" i="43"/>
  <c r="U1253" i="43"/>
  <c r="X1061" i="43"/>
  <c r="V1061" i="43"/>
  <c r="W818" i="43"/>
  <c r="U818" i="43"/>
  <c r="X828" i="43"/>
  <c r="V828" i="43"/>
  <c r="W829" i="43"/>
  <c r="U829" i="43"/>
  <c r="W755" i="43"/>
  <c r="U755" i="43"/>
  <c r="X2772" i="43"/>
  <c r="V2772" i="43"/>
  <c r="W2875" i="43"/>
  <c r="U2875" i="43"/>
  <c r="W2839" i="43"/>
  <c r="U2839" i="43"/>
  <c r="W2935" i="43"/>
  <c r="U2935" i="43"/>
  <c r="W2859" i="43"/>
  <c r="U2859" i="43"/>
  <c r="W2907" i="43"/>
  <c r="U2907" i="43"/>
  <c r="W2955" i="43"/>
  <c r="U2955" i="43"/>
  <c r="W2812" i="43"/>
  <c r="U2812" i="43"/>
  <c r="W2764" i="43"/>
  <c r="U2764" i="43"/>
  <c r="W2716" i="43"/>
  <c r="U2716" i="43"/>
  <c r="W2668" i="43"/>
  <c r="U2668" i="43"/>
  <c r="W2620" i="43"/>
  <c r="U2620" i="43"/>
  <c r="W2379" i="43"/>
  <c r="U2379" i="43"/>
  <c r="W2779" i="43"/>
  <c r="U2779" i="43"/>
  <c r="W2731" i="43"/>
  <c r="U2731" i="43"/>
  <c r="W2683" i="43"/>
  <c r="U2683" i="43"/>
  <c r="W2635" i="43"/>
  <c r="U2635" i="43"/>
  <c r="W2463" i="43"/>
  <c r="U2463" i="43"/>
  <c r="W2395" i="43"/>
  <c r="U2395" i="43"/>
  <c r="W2559" i="43"/>
  <c r="U2559" i="43"/>
  <c r="W2782" i="43"/>
  <c r="U2782" i="43"/>
  <c r="W2734" i="43"/>
  <c r="U2734" i="43"/>
  <c r="W2686" i="43"/>
  <c r="U2686" i="43"/>
  <c r="W2638" i="43"/>
  <c r="U2638" i="43"/>
  <c r="W2590" i="43"/>
  <c r="U2590" i="43"/>
  <c r="W2403" i="43"/>
  <c r="U2403" i="43"/>
  <c r="W2584" i="43"/>
  <c r="U2584" i="43"/>
  <c r="W2793" i="43"/>
  <c r="U2793" i="43"/>
  <c r="W2745" i="43"/>
  <c r="U2745" i="43"/>
  <c r="W2697" i="43"/>
  <c r="U2697" i="43"/>
  <c r="W2649" i="43"/>
  <c r="U2649" i="43"/>
  <c r="W2601" i="43"/>
  <c r="U2601" i="43"/>
  <c r="W2582" i="43"/>
  <c r="U2582" i="43"/>
  <c r="X2553" i="43"/>
  <c r="V2553" i="43"/>
  <c r="X2541" i="43"/>
  <c r="V2541" i="43"/>
  <c r="X2529" i="43"/>
  <c r="V2529" i="43"/>
  <c r="X2517" i="43"/>
  <c r="V2517" i="43"/>
  <c r="X2505" i="43"/>
  <c r="V2505" i="43"/>
  <c r="X2493" i="43"/>
  <c r="V2493" i="43"/>
  <c r="X2481" i="43"/>
  <c r="V2481" i="43"/>
  <c r="X2469" i="43"/>
  <c r="V2469" i="43"/>
  <c r="X2457" i="43"/>
  <c r="V2457" i="43"/>
  <c r="X2445" i="43"/>
  <c r="V2445" i="43"/>
  <c r="X2433" i="43"/>
  <c r="V2433" i="43"/>
  <c r="X2421" i="43"/>
  <c r="V2421" i="43"/>
  <c r="X2409" i="43"/>
  <c r="V2409" i="43"/>
  <c r="X2397" i="43"/>
  <c r="V2397" i="43"/>
  <c r="X2385" i="43"/>
  <c r="V2385" i="43"/>
  <c r="X2373" i="43"/>
  <c r="V2373" i="43"/>
  <c r="X2361" i="43"/>
  <c r="V2361" i="43"/>
  <c r="X2349" i="43"/>
  <c r="V2349" i="43"/>
  <c r="W2538" i="43"/>
  <c r="U2538" i="43"/>
  <c r="W2490" i="43"/>
  <c r="U2490" i="43"/>
  <c r="W2442" i="43"/>
  <c r="U2442" i="43"/>
  <c r="W2394" i="43"/>
  <c r="U2394" i="43"/>
  <c r="W2321" i="43"/>
  <c r="U2321" i="43"/>
  <c r="X2107" i="43"/>
  <c r="V2107" i="43"/>
  <c r="W2136" i="43"/>
  <c r="U2136" i="43"/>
  <c r="X2576" i="43"/>
  <c r="V2576" i="43"/>
  <c r="X2564" i="43"/>
  <c r="V2564" i="43"/>
  <c r="X2552" i="43"/>
  <c r="V2552" i="43"/>
  <c r="X2540" i="43"/>
  <c r="V2540" i="43"/>
  <c r="X2528" i="43"/>
  <c r="V2528" i="43"/>
  <c r="X2516" i="43"/>
  <c r="V2516" i="43"/>
  <c r="X2504" i="43"/>
  <c r="V2504" i="43"/>
  <c r="X2492" i="43"/>
  <c r="V2492" i="43"/>
  <c r="X2480" i="43"/>
  <c r="V2480" i="43"/>
  <c r="X2468" i="43"/>
  <c r="V2468" i="43"/>
  <c r="X2456" i="43"/>
  <c r="V2456" i="43"/>
  <c r="X2444" i="43"/>
  <c r="V2444" i="43"/>
  <c r="X2432" i="43"/>
  <c r="V2432" i="43"/>
  <c r="X2420" i="43"/>
  <c r="V2420" i="43"/>
  <c r="X2408" i="43"/>
  <c r="V2408" i="43"/>
  <c r="X2396" i="43"/>
  <c r="V2396" i="43"/>
  <c r="X2384" i="43"/>
  <c r="V2384" i="43"/>
  <c r="X2372" i="43"/>
  <c r="V2372" i="43"/>
  <c r="X2360" i="43"/>
  <c r="V2360" i="43"/>
  <c r="X2348" i="43"/>
  <c r="V2348" i="43"/>
  <c r="W2569" i="43"/>
  <c r="U2569" i="43"/>
  <c r="W2521" i="43"/>
  <c r="U2521" i="43"/>
  <c r="W2473" i="43"/>
  <c r="U2473" i="43"/>
  <c r="W2425" i="43"/>
  <c r="U2425" i="43"/>
  <c r="W2377" i="43"/>
  <c r="U2377" i="43"/>
  <c r="W2323" i="43"/>
  <c r="U2323" i="43"/>
  <c r="W2312" i="43"/>
  <c r="U2312" i="43"/>
  <c r="W2200" i="43"/>
  <c r="U2200" i="43"/>
  <c r="W2540" i="43"/>
  <c r="U2540" i="43"/>
  <c r="W2492" i="43"/>
  <c r="U2492" i="43"/>
  <c r="W2444" i="43"/>
  <c r="U2444" i="43"/>
  <c r="W2396" i="43"/>
  <c r="U2396" i="43"/>
  <c r="W2348" i="43"/>
  <c r="U2348" i="43"/>
  <c r="W2228" i="43"/>
  <c r="U2228" i="43"/>
  <c r="W2160" i="43"/>
  <c r="U2160" i="43"/>
  <c r="X2322" i="43"/>
  <c r="V2322" i="43"/>
  <c r="X2310" i="43"/>
  <c r="V2310" i="43"/>
  <c r="X2298" i="43"/>
  <c r="V2298" i="43"/>
  <c r="X2286" i="43"/>
  <c r="V2286" i="43"/>
  <c r="X2274" i="43"/>
  <c r="V2274" i="43"/>
  <c r="X2262" i="43"/>
  <c r="V2262" i="43"/>
  <c r="X2250" i="43"/>
  <c r="V2250" i="43"/>
  <c r="X2238" i="43"/>
  <c r="V2238" i="43"/>
  <c r="X2226" i="43"/>
  <c r="V2226" i="43"/>
  <c r="X2577" i="43"/>
  <c r="V2577" i="43"/>
  <c r="W2440" i="43"/>
  <c r="U2440" i="43"/>
  <c r="X2518" i="43"/>
  <c r="V2518" i="43"/>
  <c r="X2374" i="43"/>
  <c r="V2374" i="43"/>
  <c r="W2134" i="43"/>
  <c r="U2134" i="43"/>
  <c r="X2275" i="43"/>
  <c r="V2275" i="43"/>
  <c r="X2131" i="43"/>
  <c r="V2131" i="43"/>
  <c r="W1967" i="43"/>
  <c r="U1967" i="43"/>
  <c r="W1882" i="43"/>
  <c r="U1882" i="43"/>
  <c r="W1759" i="43"/>
  <c r="U1759" i="43"/>
  <c r="X1634" i="43"/>
  <c r="V1634" i="43"/>
  <c r="W1609" i="43"/>
  <c r="U1609" i="43"/>
  <c r="X1551" i="43"/>
  <c r="V1551" i="43"/>
  <c r="W1387" i="43"/>
  <c r="U1387" i="43"/>
  <c r="W1191" i="43"/>
  <c r="U1191" i="43"/>
  <c r="W1202" i="43"/>
  <c r="U1202" i="43"/>
  <c r="X1025" i="43"/>
  <c r="V1025" i="43"/>
  <c r="W1092" i="43"/>
  <c r="U1092" i="43"/>
  <c r="X852" i="43"/>
  <c r="V852" i="43"/>
  <c r="W851" i="43"/>
  <c r="U851" i="43"/>
  <c r="W614" i="43"/>
  <c r="U614" i="43"/>
  <c r="X2591" i="43"/>
  <c r="V2591" i="43"/>
  <c r="W2879" i="43"/>
  <c r="U2879" i="43"/>
  <c r="W2927" i="43"/>
  <c r="U2927" i="43"/>
  <c r="W2975" i="43"/>
  <c r="U2975" i="43"/>
  <c r="W2792" i="43"/>
  <c r="U2792" i="43"/>
  <c r="W2744" i="43"/>
  <c r="U2744" i="43"/>
  <c r="W2696" i="43"/>
  <c r="U2696" i="43"/>
  <c r="W2648" i="43"/>
  <c r="U2648" i="43"/>
  <c r="W2600" i="43"/>
  <c r="U2600" i="43"/>
  <c r="W2455" i="43"/>
  <c r="U2455" i="43"/>
  <c r="W2328" i="43"/>
  <c r="U2328" i="43"/>
  <c r="W2807" i="43"/>
  <c r="U2807" i="43"/>
  <c r="W2759" i="43"/>
  <c r="U2759" i="43"/>
  <c r="W2711" i="43"/>
  <c r="U2711" i="43"/>
  <c r="W2663" i="43"/>
  <c r="U2663" i="43"/>
  <c r="W2615" i="43"/>
  <c r="U2615" i="43"/>
  <c r="X2326" i="43"/>
  <c r="V2326" i="43"/>
  <c r="W2810" i="43"/>
  <c r="U2810" i="43"/>
  <c r="W2762" i="43"/>
  <c r="U2762" i="43"/>
  <c r="W2714" i="43"/>
  <c r="U2714" i="43"/>
  <c r="W2666" i="43"/>
  <c r="U2666" i="43"/>
  <c r="W2618" i="43"/>
  <c r="U2618" i="43"/>
  <c r="W2459" i="43"/>
  <c r="U2459" i="43"/>
  <c r="W2821" i="43"/>
  <c r="U2821" i="43"/>
  <c r="W2773" i="43"/>
  <c r="U2773" i="43"/>
  <c r="W2725" i="43"/>
  <c r="U2725" i="43"/>
  <c r="W2677" i="43"/>
  <c r="U2677" i="43"/>
  <c r="W2629" i="43"/>
  <c r="U2629" i="43"/>
  <c r="W2128" i="43"/>
  <c r="U2128" i="43"/>
  <c r="W2518" i="43"/>
  <c r="U2518" i="43"/>
  <c r="W2470" i="43"/>
  <c r="U2470" i="43"/>
  <c r="W2422" i="43"/>
  <c r="U2422" i="43"/>
  <c r="W2374" i="43"/>
  <c r="U2374" i="43"/>
  <c r="W2212" i="43"/>
  <c r="U2212" i="43"/>
  <c r="W2549" i="43"/>
  <c r="U2549" i="43"/>
  <c r="W2501" i="43"/>
  <c r="U2501" i="43"/>
  <c r="W2453" i="43"/>
  <c r="U2453" i="43"/>
  <c r="W2405" i="43"/>
  <c r="U2405" i="43"/>
  <c r="W2357" i="43"/>
  <c r="U2357" i="43"/>
  <c r="W2268" i="43"/>
  <c r="U2268" i="43"/>
  <c r="W2344" i="43"/>
  <c r="U2344" i="43"/>
  <c r="W2520" i="43"/>
  <c r="U2520" i="43"/>
  <c r="W2472" i="43"/>
  <c r="U2472" i="43"/>
  <c r="W2424" i="43"/>
  <c r="U2424" i="43"/>
  <c r="W2376" i="43"/>
  <c r="U2376" i="43"/>
  <c r="X2098" i="43"/>
  <c r="V2098" i="43"/>
  <c r="X2582" i="43"/>
  <c r="V2582" i="43"/>
  <c r="X2570" i="43"/>
  <c r="V2570" i="43"/>
  <c r="X2558" i="43"/>
  <c r="V2558" i="43"/>
  <c r="X2546" i="43"/>
  <c r="V2546" i="43"/>
  <c r="X2534" i="43"/>
  <c r="V2534" i="43"/>
  <c r="X2522" i="43"/>
  <c r="V2522" i="43"/>
  <c r="X2510" i="43"/>
  <c r="V2510" i="43"/>
  <c r="X2498" i="43"/>
  <c r="V2498" i="43"/>
  <c r="X2486" i="43"/>
  <c r="V2486" i="43"/>
  <c r="X2474" i="43"/>
  <c r="V2474" i="43"/>
  <c r="X2462" i="43"/>
  <c r="V2462" i="43"/>
  <c r="X2450" i="43"/>
  <c r="V2450" i="43"/>
  <c r="X2438" i="43"/>
  <c r="V2438" i="43"/>
  <c r="X2426" i="43"/>
  <c r="V2426" i="43"/>
  <c r="X2414" i="43"/>
  <c r="V2414" i="43"/>
  <c r="X2402" i="43"/>
  <c r="V2402" i="43"/>
  <c r="X2390" i="43"/>
  <c r="V2390" i="43"/>
  <c r="X2378" i="43"/>
  <c r="V2378" i="43"/>
  <c r="X2366" i="43"/>
  <c r="V2366" i="43"/>
  <c r="X2354" i="43"/>
  <c r="V2354" i="43"/>
  <c r="W2188" i="43"/>
  <c r="U2188" i="43"/>
  <c r="X1939" i="43"/>
  <c r="V1939" i="43"/>
  <c r="W2311" i="43"/>
  <c r="U2311" i="43"/>
  <c r="W2263" i="43"/>
  <c r="U2263" i="43"/>
  <c r="W2215" i="43"/>
  <c r="U2215" i="43"/>
  <c r="W2167" i="43"/>
  <c r="U2167" i="43"/>
  <c r="W2119" i="43"/>
  <c r="U2119" i="43"/>
  <c r="W2088" i="43"/>
  <c r="U2088" i="43"/>
  <c r="W2664" i="43"/>
  <c r="U2664" i="43"/>
  <c r="W2631" i="43"/>
  <c r="U2631" i="43"/>
  <c r="W2682" i="43"/>
  <c r="U2682" i="43"/>
  <c r="W2355" i="43"/>
  <c r="U2355" i="43"/>
  <c r="X2482" i="43"/>
  <c r="V2482" i="43"/>
  <c r="X2330" i="43"/>
  <c r="V2330" i="43"/>
  <c r="W2221" i="43"/>
  <c r="U2221" i="43"/>
  <c r="X2227" i="43"/>
  <c r="V2227" i="43"/>
  <c r="W1969" i="43"/>
  <c r="U1969" i="43"/>
  <c r="W1756" i="43"/>
  <c r="U1756" i="43"/>
  <c r="W1711" i="43"/>
  <c r="U1711" i="43"/>
  <c r="X1808" i="43"/>
  <c r="V1808" i="43"/>
  <c r="X1622" i="43"/>
  <c r="V1622" i="43"/>
  <c r="X1479" i="43"/>
  <c r="V1479" i="43"/>
  <c r="X1418" i="43"/>
  <c r="V1418" i="43"/>
  <c r="X1374" i="43"/>
  <c r="V1374" i="43"/>
  <c r="W1366" i="43"/>
  <c r="U1366" i="43"/>
  <c r="W1417" i="43"/>
  <c r="U1417" i="43"/>
  <c r="W1239" i="43"/>
  <c r="U1239" i="43"/>
  <c r="X1097" i="43"/>
  <c r="V1097" i="43"/>
  <c r="W939" i="43"/>
  <c r="U939" i="43"/>
  <c r="W886" i="43"/>
  <c r="U886" i="43"/>
  <c r="X816" i="43"/>
  <c r="V816" i="43"/>
  <c r="W2831" i="43"/>
  <c r="U2831" i="43"/>
  <c r="W2724" i="43"/>
  <c r="U2724" i="43"/>
  <c r="W2676" i="43"/>
  <c r="U2676" i="43"/>
  <c r="W2264" i="43"/>
  <c r="U2264" i="43"/>
  <c r="X2790" i="43"/>
  <c r="V2790" i="43"/>
  <c r="X2778" i="43"/>
  <c r="V2778" i="43"/>
  <c r="X2766" i="43"/>
  <c r="V2766" i="43"/>
  <c r="X2754" i="43"/>
  <c r="V2754" i="43"/>
  <c r="X2742" i="43"/>
  <c r="V2742" i="43"/>
  <c r="X2730" i="43"/>
  <c r="V2730" i="43"/>
  <c r="X2694" i="43"/>
  <c r="V2694" i="43"/>
  <c r="X2682" i="43"/>
  <c r="V2682" i="43"/>
  <c r="X2670" i="43"/>
  <c r="V2670" i="43"/>
  <c r="X2658" i="43"/>
  <c r="V2658" i="43"/>
  <c r="X2646" i="43"/>
  <c r="V2646" i="43"/>
  <c r="X2634" i="43"/>
  <c r="V2634" i="43"/>
  <c r="X2622" i="43"/>
  <c r="V2622" i="43"/>
  <c r="X2610" i="43"/>
  <c r="V2610" i="43"/>
  <c r="X2598" i="43"/>
  <c r="V2598" i="43"/>
  <c r="W2554" i="43"/>
  <c r="U2554" i="43"/>
  <c r="W2787" i="43"/>
  <c r="U2787" i="43"/>
  <c r="W2739" i="43"/>
  <c r="U2739" i="43"/>
  <c r="W2691" i="43"/>
  <c r="U2691" i="43"/>
  <c r="W2643" i="43"/>
  <c r="U2643" i="43"/>
  <c r="W2595" i="43"/>
  <c r="U2595" i="43"/>
  <c r="W2491" i="43"/>
  <c r="U2491" i="43"/>
  <c r="W2790" i="43"/>
  <c r="U2790" i="43"/>
  <c r="W2742" i="43"/>
  <c r="U2742" i="43"/>
  <c r="W2694" i="43"/>
  <c r="U2694" i="43"/>
  <c r="W2646" i="43"/>
  <c r="U2646" i="43"/>
  <c r="W2598" i="43"/>
  <c r="U2598" i="43"/>
  <c r="W2567" i="43"/>
  <c r="U2567" i="43"/>
  <c r="W2499" i="43"/>
  <c r="U2499" i="43"/>
  <c r="X2596" i="43"/>
  <c r="V2596" i="43"/>
  <c r="W2801" i="43"/>
  <c r="U2801" i="43"/>
  <c r="W2753" i="43"/>
  <c r="U2753" i="43"/>
  <c r="W2705" i="43"/>
  <c r="U2705" i="43"/>
  <c r="W2657" i="43"/>
  <c r="U2657" i="43"/>
  <c r="W2609" i="43"/>
  <c r="U2609" i="43"/>
  <c r="W2391" i="43"/>
  <c r="U2391" i="43"/>
  <c r="W2546" i="43"/>
  <c r="U2546" i="43"/>
  <c r="W2498" i="43"/>
  <c r="U2498" i="43"/>
  <c r="W2450" i="43"/>
  <c r="U2450" i="43"/>
  <c r="W2402" i="43"/>
  <c r="U2402" i="43"/>
  <c r="W2354" i="43"/>
  <c r="U2354" i="43"/>
  <c r="W2341" i="43"/>
  <c r="U2341" i="43"/>
  <c r="W2204" i="43"/>
  <c r="U2204" i="43"/>
  <c r="W2232" i="43"/>
  <c r="U2232" i="43"/>
  <c r="W2577" i="43"/>
  <c r="U2577" i="43"/>
  <c r="W2529" i="43"/>
  <c r="U2529" i="43"/>
  <c r="W2481" i="43"/>
  <c r="U2481" i="43"/>
  <c r="W2433" i="43"/>
  <c r="U2433" i="43"/>
  <c r="W2385" i="43"/>
  <c r="U2385" i="43"/>
  <c r="W2331" i="43"/>
  <c r="U2331" i="43"/>
  <c r="X2342" i="43"/>
  <c r="V2342" i="43"/>
  <c r="W2296" i="43"/>
  <c r="U2296" i="43"/>
  <c r="W2548" i="43"/>
  <c r="U2548" i="43"/>
  <c r="W2500" i="43"/>
  <c r="U2500" i="43"/>
  <c r="W2452" i="43"/>
  <c r="U2452" i="43"/>
  <c r="W2404" i="43"/>
  <c r="U2404" i="43"/>
  <c r="W2356" i="43"/>
  <c r="U2356" i="43"/>
  <c r="X1959" i="43"/>
  <c r="V1959" i="43"/>
  <c r="W2256" i="43"/>
  <c r="U2256" i="43"/>
  <c r="X2063" i="43"/>
  <c r="V2063" i="43"/>
  <c r="X1919" i="43"/>
  <c r="V1919" i="43"/>
  <c r="W2291" i="43"/>
  <c r="U2291" i="43"/>
  <c r="W2243" i="43"/>
  <c r="U2243" i="43"/>
  <c r="W2195" i="43"/>
  <c r="U2195" i="43"/>
  <c r="W2147" i="43"/>
  <c r="U2147" i="43"/>
  <c r="X2086" i="43"/>
  <c r="V2086" i="43"/>
  <c r="W2760" i="43"/>
  <c r="U2760" i="43"/>
  <c r="W2727" i="43"/>
  <c r="U2727" i="43"/>
  <c r="W2730" i="43"/>
  <c r="U2730" i="43"/>
  <c r="W2527" i="43"/>
  <c r="U2527" i="43"/>
  <c r="W2486" i="43"/>
  <c r="U2486" i="43"/>
  <c r="W2469" i="43"/>
  <c r="U2469" i="43"/>
  <c r="X2542" i="43"/>
  <c r="V2542" i="43"/>
  <c r="X2410" i="43"/>
  <c r="V2410" i="43"/>
  <c r="X2239" i="43"/>
  <c r="V2239" i="43"/>
  <c r="W1919" i="43"/>
  <c r="U1919" i="43"/>
  <c r="W1921" i="43"/>
  <c r="U1921" i="43"/>
  <c r="W1725" i="43"/>
  <c r="U1725" i="43"/>
  <c r="X1586" i="43"/>
  <c r="V1586" i="43"/>
  <c r="W1607" i="43"/>
  <c r="U1607" i="43"/>
  <c r="W1469" i="43"/>
  <c r="U1469" i="43"/>
  <c r="X1515" i="43"/>
  <c r="V1515" i="43"/>
  <c r="W1276" i="43"/>
  <c r="U1276" i="43"/>
  <c r="X1037" i="43"/>
  <c r="V1037" i="43"/>
  <c r="W1034" i="43"/>
  <c r="U1034" i="43"/>
  <c r="W1140" i="43"/>
  <c r="U1140" i="43"/>
  <c r="W1103" i="43"/>
  <c r="U1103" i="43"/>
  <c r="X870" i="43"/>
  <c r="V870" i="43"/>
  <c r="X792" i="43"/>
  <c r="V792" i="43"/>
  <c r="X2676" i="43"/>
  <c r="V2676" i="43"/>
  <c r="W2851" i="43"/>
  <c r="U2851" i="43"/>
  <c r="W2820" i="43"/>
  <c r="U2820" i="43"/>
  <c r="W2628" i="43"/>
  <c r="U2628" i="43"/>
  <c r="W2475" i="43"/>
  <c r="U2475" i="43"/>
  <c r="X2718" i="43"/>
  <c r="V2718" i="43"/>
  <c r="W2871" i="43"/>
  <c r="U2871" i="43"/>
  <c r="W2919" i="43"/>
  <c r="U2919" i="43"/>
  <c r="W2967" i="43"/>
  <c r="U2967" i="43"/>
  <c r="W2800" i="43"/>
  <c r="U2800" i="43"/>
  <c r="W2752" i="43"/>
  <c r="U2752" i="43"/>
  <c r="W2704" i="43"/>
  <c r="U2704" i="43"/>
  <c r="W2656" i="43"/>
  <c r="U2656" i="43"/>
  <c r="W2608" i="43"/>
  <c r="U2608" i="43"/>
  <c r="W2560" i="43"/>
  <c r="U2560" i="43"/>
  <c r="W2583" i="43"/>
  <c r="U2583" i="43"/>
  <c r="W2435" i="43"/>
  <c r="U2435" i="43"/>
  <c r="W2815" i="43"/>
  <c r="U2815" i="43"/>
  <c r="W2767" i="43"/>
  <c r="U2767" i="43"/>
  <c r="W2719" i="43"/>
  <c r="U2719" i="43"/>
  <c r="W2671" i="43"/>
  <c r="U2671" i="43"/>
  <c r="W2623" i="43"/>
  <c r="U2623" i="43"/>
  <c r="X2821" i="43"/>
  <c r="V2821" i="43"/>
  <c r="X2809" i="43"/>
  <c r="V2809" i="43"/>
  <c r="X2797" i="43"/>
  <c r="V2797" i="43"/>
  <c r="X2785" i="43"/>
  <c r="V2785" i="43"/>
  <c r="X2773" i="43"/>
  <c r="V2773" i="43"/>
  <c r="X2761" i="43"/>
  <c r="V2761" i="43"/>
  <c r="X2749" i="43"/>
  <c r="V2749" i="43"/>
  <c r="X2737" i="43"/>
  <c r="V2737" i="43"/>
  <c r="X2725" i="43"/>
  <c r="V2725" i="43"/>
  <c r="X2713" i="43"/>
  <c r="V2713" i="43"/>
  <c r="X2701" i="43"/>
  <c r="V2701" i="43"/>
  <c r="X2689" i="43"/>
  <c r="V2689" i="43"/>
  <c r="X2677" i="43"/>
  <c r="V2677" i="43"/>
  <c r="X2665" i="43"/>
  <c r="V2665" i="43"/>
  <c r="X2653" i="43"/>
  <c r="V2653" i="43"/>
  <c r="X2641" i="43"/>
  <c r="V2641" i="43"/>
  <c r="X2629" i="43"/>
  <c r="V2629" i="43"/>
  <c r="X2617" i="43"/>
  <c r="V2617" i="43"/>
  <c r="X2605" i="43"/>
  <c r="V2605" i="43"/>
  <c r="X2593" i="43"/>
  <c r="V2593" i="43"/>
  <c r="W2818" i="43"/>
  <c r="U2818" i="43"/>
  <c r="W2770" i="43"/>
  <c r="U2770" i="43"/>
  <c r="W2722" i="43"/>
  <c r="U2722" i="43"/>
  <c r="W2674" i="43"/>
  <c r="U2674" i="43"/>
  <c r="W2626" i="43"/>
  <c r="U2626" i="43"/>
  <c r="X2565" i="43"/>
  <c r="V2565" i="43"/>
  <c r="W2431" i="43"/>
  <c r="U2431" i="43"/>
  <c r="W2781" i="43"/>
  <c r="U2781" i="43"/>
  <c r="W2733" i="43"/>
  <c r="U2733" i="43"/>
  <c r="W2685" i="43"/>
  <c r="U2685" i="43"/>
  <c r="W2637" i="43"/>
  <c r="U2637" i="43"/>
  <c r="W2589" i="43"/>
  <c r="U2589" i="43"/>
  <c r="W2576" i="43"/>
  <c r="U2576" i="43"/>
  <c r="W2196" i="43"/>
  <c r="U2196" i="43"/>
  <c r="W2345" i="43"/>
  <c r="U2345" i="43"/>
  <c r="W2224" i="43"/>
  <c r="U2224" i="43"/>
  <c r="W2526" i="43"/>
  <c r="U2526" i="43"/>
  <c r="W2478" i="43"/>
  <c r="U2478" i="43"/>
  <c r="W2430" i="43"/>
  <c r="U2430" i="43"/>
  <c r="W2382" i="43"/>
  <c r="U2382" i="43"/>
  <c r="W2308" i="43"/>
  <c r="U2308" i="43"/>
  <c r="W2557" i="43"/>
  <c r="U2557" i="43"/>
  <c r="W2509" i="43"/>
  <c r="U2509" i="43"/>
  <c r="W2461" i="43"/>
  <c r="U2461" i="43"/>
  <c r="W2413" i="43"/>
  <c r="U2413" i="43"/>
  <c r="W2365" i="43"/>
  <c r="U2365" i="43"/>
  <c r="X2583" i="43"/>
  <c r="V2583" i="43"/>
  <c r="X2571" i="43"/>
  <c r="V2571" i="43"/>
  <c r="X2559" i="43"/>
  <c r="V2559" i="43"/>
  <c r="X2547" i="43"/>
  <c r="V2547" i="43"/>
  <c r="X2535" i="43"/>
  <c r="V2535" i="43"/>
  <c r="X2523" i="43"/>
  <c r="V2523" i="43"/>
  <c r="X2511" i="43"/>
  <c r="V2511" i="43"/>
  <c r="X2499" i="43"/>
  <c r="V2499" i="43"/>
  <c r="X2487" i="43"/>
  <c r="V2487" i="43"/>
  <c r="X2475" i="43"/>
  <c r="V2475" i="43"/>
  <c r="X2463" i="43"/>
  <c r="V2463" i="43"/>
  <c r="X2451" i="43"/>
  <c r="V2451" i="43"/>
  <c r="X2439" i="43"/>
  <c r="V2439" i="43"/>
  <c r="X2427" i="43"/>
  <c r="V2427" i="43"/>
  <c r="X2415" i="43"/>
  <c r="V2415" i="43"/>
  <c r="X2403" i="43"/>
  <c r="V2403" i="43"/>
  <c r="X2391" i="43"/>
  <c r="V2391" i="43"/>
  <c r="X2379" i="43"/>
  <c r="V2379" i="43"/>
  <c r="X2367" i="43"/>
  <c r="V2367" i="43"/>
  <c r="X2355" i="43"/>
  <c r="V2355" i="43"/>
  <c r="W2528" i="43"/>
  <c r="U2528" i="43"/>
  <c r="W2480" i="43"/>
  <c r="U2480" i="43"/>
  <c r="W2432" i="43"/>
  <c r="U2432" i="43"/>
  <c r="W2384" i="43"/>
  <c r="U2384" i="43"/>
  <c r="W2284" i="43"/>
  <c r="U2284" i="43"/>
  <c r="W2808" i="43"/>
  <c r="U2808" i="43"/>
  <c r="W2823" i="43"/>
  <c r="U2823" i="43"/>
  <c r="W2390" i="43"/>
  <c r="U2390" i="43"/>
  <c r="W2536" i="43"/>
  <c r="U2536" i="43"/>
  <c r="W2392" i="43"/>
  <c r="U2392" i="43"/>
  <c r="X2578" i="43"/>
  <c r="V2578" i="43"/>
  <c r="X2398" i="43"/>
  <c r="V2398" i="43"/>
  <c r="X2035" i="43"/>
  <c r="V2035" i="43"/>
  <c r="X1999" i="43"/>
  <c r="V1999" i="43"/>
  <c r="X2191" i="43"/>
  <c r="V2191" i="43"/>
  <c r="W2063" i="43"/>
  <c r="U2063" i="43"/>
  <c r="W1804" i="43"/>
  <c r="U1804" i="43"/>
  <c r="X1686" i="43"/>
  <c r="V1686" i="43"/>
  <c r="X1690" i="43"/>
  <c r="V1690" i="43"/>
  <c r="X1712" i="43"/>
  <c r="V1712" i="43"/>
  <c r="W1773" i="43"/>
  <c r="U1773" i="43"/>
  <c r="X1658" i="43"/>
  <c r="V1658" i="43"/>
  <c r="W1423" i="43"/>
  <c r="U1423" i="43"/>
  <c r="W1464" i="43"/>
  <c r="U1464" i="43"/>
  <c r="X1422" i="43"/>
  <c r="V1422" i="43"/>
  <c r="W1291" i="43"/>
  <c r="U1291" i="43"/>
  <c r="W1154" i="43"/>
  <c r="U1154" i="43"/>
  <c r="W982" i="43"/>
  <c r="U982" i="43"/>
  <c r="X768" i="43"/>
  <c r="V768" i="43"/>
  <c r="W781" i="43"/>
  <c r="U781" i="43"/>
  <c r="W832" i="43"/>
  <c r="U832" i="43"/>
  <c r="W467" i="43"/>
  <c r="U467" i="43"/>
  <c r="X2748" i="43"/>
  <c r="V2748" i="43"/>
  <c r="W2899" i="43"/>
  <c r="U2899" i="43"/>
  <c r="W2947" i="43"/>
  <c r="U2947" i="43"/>
  <c r="W2995" i="43"/>
  <c r="U2995" i="43"/>
  <c r="W2772" i="43"/>
  <c r="U2772" i="43"/>
  <c r="X2706" i="43"/>
  <c r="V2706" i="43"/>
  <c r="X2816" i="43"/>
  <c r="V2816" i="43"/>
  <c r="W2843" i="43"/>
  <c r="U2843" i="43"/>
  <c r="W2891" i="43"/>
  <c r="U2891" i="43"/>
  <c r="W2939" i="43"/>
  <c r="U2939" i="43"/>
  <c r="W2987" i="43"/>
  <c r="U2987" i="43"/>
  <c r="W2780" i="43"/>
  <c r="U2780" i="43"/>
  <c r="W2732" i="43"/>
  <c r="U2732" i="43"/>
  <c r="W2684" i="43"/>
  <c r="U2684" i="43"/>
  <c r="W2636" i="43"/>
  <c r="U2636" i="43"/>
  <c r="X2581" i="43"/>
  <c r="V2581" i="43"/>
  <c r="W2795" i="43"/>
  <c r="U2795" i="43"/>
  <c r="W2747" i="43"/>
  <c r="U2747" i="43"/>
  <c r="W2699" i="43"/>
  <c r="U2699" i="43"/>
  <c r="W2651" i="43"/>
  <c r="U2651" i="43"/>
  <c r="W2603" i="43"/>
  <c r="U2603" i="43"/>
  <c r="W2579" i="43"/>
  <c r="U2579" i="43"/>
  <c r="W2423" i="43"/>
  <c r="U2423" i="43"/>
  <c r="W2798" i="43"/>
  <c r="U2798" i="43"/>
  <c r="W2750" i="43"/>
  <c r="U2750" i="43"/>
  <c r="W2702" i="43"/>
  <c r="U2702" i="43"/>
  <c r="W2654" i="43"/>
  <c r="U2654" i="43"/>
  <c r="W2606" i="43"/>
  <c r="U2606" i="43"/>
  <c r="W2809" i="43"/>
  <c r="U2809" i="43"/>
  <c r="W2761" i="43"/>
  <c r="U2761" i="43"/>
  <c r="W2713" i="43"/>
  <c r="U2713" i="43"/>
  <c r="W2665" i="43"/>
  <c r="U2665" i="43"/>
  <c r="W2617" i="43"/>
  <c r="U2617" i="43"/>
  <c r="W2588" i="43"/>
  <c r="U2588" i="43"/>
  <c r="W2487" i="43"/>
  <c r="U2487" i="43"/>
  <c r="W2419" i="43"/>
  <c r="U2419" i="43"/>
  <c r="X2561" i="43"/>
  <c r="V2561" i="43"/>
  <c r="X2549" i="43"/>
  <c r="V2549" i="43"/>
  <c r="X2537" i="43"/>
  <c r="V2537" i="43"/>
  <c r="X2525" i="43"/>
  <c r="V2525" i="43"/>
  <c r="X2513" i="43"/>
  <c r="V2513" i="43"/>
  <c r="X2501" i="43"/>
  <c r="V2501" i="43"/>
  <c r="X2489" i="43"/>
  <c r="V2489" i="43"/>
  <c r="X2477" i="43"/>
  <c r="V2477" i="43"/>
  <c r="X2465" i="43"/>
  <c r="V2465" i="43"/>
  <c r="X2453" i="43"/>
  <c r="V2453" i="43"/>
  <c r="X2441" i="43"/>
  <c r="V2441" i="43"/>
  <c r="X2429" i="43"/>
  <c r="V2429" i="43"/>
  <c r="X2417" i="43"/>
  <c r="V2417" i="43"/>
  <c r="X2405" i="43"/>
  <c r="V2405" i="43"/>
  <c r="X2393" i="43"/>
  <c r="V2393" i="43"/>
  <c r="X2381" i="43"/>
  <c r="V2381" i="43"/>
  <c r="X2369" i="43"/>
  <c r="V2369" i="43"/>
  <c r="X2357" i="43"/>
  <c r="V2357" i="43"/>
  <c r="X1911" i="43"/>
  <c r="V1911" i="43"/>
  <c r="W2506" i="43"/>
  <c r="U2506" i="43"/>
  <c r="W2458" i="43"/>
  <c r="U2458" i="43"/>
  <c r="W2410" i="43"/>
  <c r="U2410" i="43"/>
  <c r="W2362" i="43"/>
  <c r="U2362" i="43"/>
  <c r="W2300" i="43"/>
  <c r="U2300" i="43"/>
  <c r="W2343" i="43"/>
  <c r="U2343" i="43"/>
  <c r="X2007" i="43"/>
  <c r="V2007" i="43"/>
  <c r="X2572" i="43"/>
  <c r="V2572" i="43"/>
  <c r="X2560" i="43"/>
  <c r="V2560" i="43"/>
  <c r="X2548" i="43"/>
  <c r="V2548" i="43"/>
  <c r="X2536" i="43"/>
  <c r="V2536" i="43"/>
  <c r="X2524" i="43"/>
  <c r="V2524" i="43"/>
  <c r="X2512" i="43"/>
  <c r="V2512" i="43"/>
  <c r="X2500" i="43"/>
  <c r="V2500" i="43"/>
  <c r="X2488" i="43"/>
  <c r="V2488" i="43"/>
  <c r="X2476" i="43"/>
  <c r="V2476" i="43"/>
  <c r="X2464" i="43"/>
  <c r="V2464" i="43"/>
  <c r="X2452" i="43"/>
  <c r="V2452" i="43"/>
  <c r="X2440" i="43"/>
  <c r="V2440" i="43"/>
  <c r="X2428" i="43"/>
  <c r="V2428" i="43"/>
  <c r="X2416" i="43"/>
  <c r="V2416" i="43"/>
  <c r="X2404" i="43"/>
  <c r="V2404" i="43"/>
  <c r="X2392" i="43"/>
  <c r="V2392" i="43"/>
  <c r="X2380" i="43"/>
  <c r="V2380" i="43"/>
  <c r="X2368" i="43"/>
  <c r="V2368" i="43"/>
  <c r="X2356" i="43"/>
  <c r="V2356" i="43"/>
  <c r="W2339" i="43"/>
  <c r="U2339" i="43"/>
  <c r="W2585" i="43"/>
  <c r="U2585" i="43"/>
  <c r="W2537" i="43"/>
  <c r="U2537" i="43"/>
  <c r="W2489" i="43"/>
  <c r="U2489" i="43"/>
  <c r="W2441" i="43"/>
  <c r="U2441" i="43"/>
  <c r="W2393" i="43"/>
  <c r="U2393" i="43"/>
  <c r="W2192" i="43"/>
  <c r="U2192" i="43"/>
  <c r="W2124" i="43"/>
  <c r="U2124" i="43"/>
  <c r="W2556" i="43"/>
  <c r="U2556" i="43"/>
  <c r="W2508" i="43"/>
  <c r="U2508" i="43"/>
  <c r="W2460" i="43"/>
  <c r="U2460" i="43"/>
  <c r="W2412" i="43"/>
  <c r="U2412" i="43"/>
  <c r="W2364" i="43"/>
  <c r="U2364" i="43"/>
  <c r="W2332" i="43"/>
  <c r="U2332" i="43"/>
  <c r="W2096" i="43"/>
  <c r="U2096" i="43"/>
  <c r="X2318" i="43"/>
  <c r="V2318" i="43"/>
  <c r="X2306" i="43"/>
  <c r="V2306" i="43"/>
  <c r="X2294" i="43"/>
  <c r="V2294" i="43"/>
  <c r="X2282" i="43"/>
  <c r="V2282" i="43"/>
  <c r="X2270" i="43"/>
  <c r="V2270" i="43"/>
  <c r="X2258" i="43"/>
  <c r="V2258" i="43"/>
  <c r="X2246" i="43"/>
  <c r="V2246" i="43"/>
  <c r="X2619" i="43"/>
  <c r="V2619" i="43"/>
  <c r="X2691" i="43"/>
  <c r="V2691" i="43"/>
  <c r="X2763" i="43"/>
  <c r="V2763" i="43"/>
  <c r="W2168" i="43"/>
  <c r="U2168" i="43"/>
  <c r="X2648" i="43"/>
  <c r="V2648" i="43"/>
  <c r="X2720" i="43"/>
  <c r="V2720" i="43"/>
  <c r="X2792" i="43"/>
  <c r="V2792" i="43"/>
  <c r="W2827" i="43"/>
  <c r="U2827" i="43"/>
  <c r="W2872" i="43"/>
  <c r="U2872" i="43"/>
  <c r="W2920" i="43"/>
  <c r="U2920" i="43"/>
  <c r="W2968" i="43"/>
  <c r="U2968" i="43"/>
  <c r="X2719" i="43"/>
  <c r="V2719" i="43"/>
  <c r="X2668" i="43"/>
  <c r="V2668" i="43"/>
  <c r="X2740" i="43"/>
  <c r="V2740" i="43"/>
  <c r="W2997" i="43"/>
  <c r="U2997" i="43"/>
  <c r="X2827" i="43"/>
  <c r="V2827" i="43"/>
  <c r="W2837" i="43"/>
  <c r="U2837" i="43"/>
  <c r="W2885" i="43"/>
  <c r="U2885" i="43"/>
  <c r="W2933" i="43"/>
  <c r="U2933" i="43"/>
  <c r="W2981" i="43"/>
  <c r="U2981" i="43"/>
  <c r="X2612" i="43"/>
  <c r="V2612" i="43"/>
  <c r="X2684" i="43"/>
  <c r="V2684" i="43"/>
  <c r="X2756" i="43"/>
  <c r="V2756" i="43"/>
  <c r="X2675" i="43"/>
  <c r="V2675" i="43"/>
  <c r="X2747" i="43"/>
  <c r="V2747" i="43"/>
  <c r="W2858" i="43"/>
  <c r="U2858" i="43"/>
  <c r="W2906" i="43"/>
  <c r="U2906" i="43"/>
  <c r="W2954" i="43"/>
  <c r="U2954" i="43"/>
  <c r="X2632" i="43"/>
  <c r="V2632" i="43"/>
  <c r="X2704" i="43"/>
  <c r="V2704" i="43"/>
  <c r="X2776" i="43"/>
  <c r="V2776" i="43"/>
  <c r="X2981" i="43"/>
  <c r="V2981" i="43"/>
  <c r="W2306" i="43"/>
  <c r="U2306" i="43"/>
  <c r="W2258" i="43"/>
  <c r="U2258" i="43"/>
  <c r="W2210" i="43"/>
  <c r="U2210" i="43"/>
  <c r="W2162" i="43"/>
  <c r="U2162" i="43"/>
  <c r="W2114" i="43"/>
  <c r="U2114" i="43"/>
  <c r="X2067" i="43"/>
  <c r="V2067" i="43"/>
  <c r="X1935" i="43"/>
  <c r="V1935" i="43"/>
  <c r="W2297" i="43"/>
  <c r="U2297" i="43"/>
  <c r="W2249" i="43"/>
  <c r="U2249" i="43"/>
  <c r="W2201" i="43"/>
  <c r="U2201" i="43"/>
  <c r="W2153" i="43"/>
  <c r="U2153" i="43"/>
  <c r="X1923" i="43"/>
  <c r="V1923" i="43"/>
  <c r="X2103" i="43"/>
  <c r="V2103" i="43"/>
  <c r="X1931" i="43"/>
  <c r="V1931" i="43"/>
  <c r="W2052" i="43"/>
  <c r="U2052" i="43"/>
  <c r="W2004" i="43"/>
  <c r="U2004" i="43"/>
  <c r="W1956" i="43"/>
  <c r="U1956" i="43"/>
  <c r="W1908" i="43"/>
  <c r="U1908" i="43"/>
  <c r="X1775" i="43"/>
  <c r="V1775" i="43"/>
  <c r="W1612" i="43"/>
  <c r="U1612" i="43"/>
  <c r="W2091" i="43"/>
  <c r="U2091" i="43"/>
  <c r="W2043" i="43"/>
  <c r="U2043" i="43"/>
  <c r="W1995" i="43"/>
  <c r="U1995" i="43"/>
  <c r="W1947" i="43"/>
  <c r="U1947" i="43"/>
  <c r="W1899" i="43"/>
  <c r="U1899" i="43"/>
  <c r="X1763" i="43"/>
  <c r="V1763" i="43"/>
  <c r="W2102" i="43"/>
  <c r="U2102" i="43"/>
  <c r="W2054" i="43"/>
  <c r="U2054" i="43"/>
  <c r="W2006" i="43"/>
  <c r="U2006" i="43"/>
  <c r="W1958" i="43"/>
  <c r="U1958" i="43"/>
  <c r="W1910" i="43"/>
  <c r="U1910" i="43"/>
  <c r="W1862" i="43"/>
  <c r="U1862" i="43"/>
  <c r="X1723" i="43"/>
  <c r="V1723" i="43"/>
  <c r="X1823" i="43"/>
  <c r="V1823" i="43"/>
  <c r="X2068" i="43"/>
  <c r="V2068" i="43"/>
  <c r="X2056" i="43"/>
  <c r="V2056" i="43"/>
  <c r="X2044" i="43"/>
  <c r="V2044" i="43"/>
  <c r="X2032" i="43"/>
  <c r="V2032" i="43"/>
  <c r="X2020" i="43"/>
  <c r="V2020" i="43"/>
  <c r="X2008" i="43"/>
  <c r="V2008" i="43"/>
  <c r="X1996" i="43"/>
  <c r="V1996" i="43"/>
  <c r="X1984" i="43"/>
  <c r="V1984" i="43"/>
  <c r="X1972" i="43"/>
  <c r="V1972" i="43"/>
  <c r="X1960" i="43"/>
  <c r="V1960" i="43"/>
  <c r="X1948" i="43"/>
  <c r="V1948" i="43"/>
  <c r="X1936" i="43"/>
  <c r="V1936" i="43"/>
  <c r="X1924" i="43"/>
  <c r="V1924" i="43"/>
  <c r="X1912" i="43"/>
  <c r="V1912" i="43"/>
  <c r="X1900" i="43"/>
  <c r="V1900" i="43"/>
  <c r="X1888" i="43"/>
  <c r="V1888" i="43"/>
  <c r="X1876" i="43"/>
  <c r="V1876" i="43"/>
  <c r="X1864" i="43"/>
  <c r="V1864" i="43"/>
  <c r="X1731" i="43"/>
  <c r="V1731" i="43"/>
  <c r="W2093" i="43"/>
  <c r="U2093" i="43"/>
  <c r="W2045" i="43"/>
  <c r="U2045" i="43"/>
  <c r="W1997" i="43"/>
  <c r="U1997" i="43"/>
  <c r="W1949" i="43"/>
  <c r="U1949" i="43"/>
  <c r="W1901" i="43"/>
  <c r="U1901" i="43"/>
  <c r="X1739" i="43"/>
  <c r="V1739" i="43"/>
  <c r="W1784" i="43"/>
  <c r="U1784" i="43"/>
  <c r="W1736" i="43"/>
  <c r="U1736" i="43"/>
  <c r="W1689" i="43"/>
  <c r="U1689" i="43"/>
  <c r="X1698" i="43"/>
  <c r="V1698" i="43"/>
  <c r="W1835" i="43"/>
  <c r="U1835" i="43"/>
  <c r="W1787" i="43"/>
  <c r="U1787" i="43"/>
  <c r="W1739" i="43"/>
  <c r="U1739" i="43"/>
  <c r="W1628" i="43"/>
  <c r="U1628" i="43"/>
  <c r="W1672" i="43"/>
  <c r="U1672" i="43"/>
  <c r="W1560" i="43"/>
  <c r="U1560" i="43"/>
  <c r="W1688" i="43"/>
  <c r="U1688" i="43"/>
  <c r="W1588" i="43"/>
  <c r="U1588" i="43"/>
  <c r="W1846" i="43"/>
  <c r="U1846" i="43"/>
  <c r="W1798" i="43"/>
  <c r="U1798" i="43"/>
  <c r="W1750" i="43"/>
  <c r="U1750" i="43"/>
  <c r="W1849" i="43"/>
  <c r="U1849" i="43"/>
  <c r="W1801" i="43"/>
  <c r="U1801" i="43"/>
  <c r="W1753" i="43"/>
  <c r="U1753" i="43"/>
  <c r="W1705" i="43"/>
  <c r="U1705" i="43"/>
  <c r="W1539" i="43"/>
  <c r="U1539" i="43"/>
  <c r="W1683" i="43"/>
  <c r="U1683" i="43"/>
  <c r="W1635" i="43"/>
  <c r="U1635" i="43"/>
  <c r="W1587" i="43"/>
  <c r="U1587" i="43"/>
  <c r="W1666" i="43"/>
  <c r="U1666" i="43"/>
  <c r="W1618" i="43"/>
  <c r="U1618" i="43"/>
  <c r="W1570" i="43"/>
  <c r="U1570" i="43"/>
  <c r="X1549" i="43"/>
  <c r="V1549" i="43"/>
  <c r="W1685" i="43"/>
  <c r="U1685" i="43"/>
  <c r="W1637" i="43"/>
  <c r="U1637" i="43"/>
  <c r="W1589" i="43"/>
  <c r="U1589" i="43"/>
  <c r="W1534" i="43"/>
  <c r="U1534" i="43"/>
  <c r="W1486" i="43"/>
  <c r="U1486" i="43"/>
  <c r="W1438" i="43"/>
  <c r="U1438" i="43"/>
  <c r="W1545" i="43"/>
  <c r="U1545" i="43"/>
  <c r="W1497" i="43"/>
  <c r="U1497" i="43"/>
  <c r="W1449" i="43"/>
  <c r="U1449" i="43"/>
  <c r="W1540" i="43"/>
  <c r="U1540" i="43"/>
  <c r="W1492" i="43"/>
  <c r="U1492" i="43"/>
  <c r="W1444" i="43"/>
  <c r="U1444" i="43"/>
  <c r="W1475" i="43"/>
  <c r="U1475" i="43"/>
  <c r="W1367" i="43"/>
  <c r="U1367" i="43"/>
  <c r="W1319" i="43"/>
  <c r="U1319" i="43"/>
  <c r="X1409" i="43"/>
  <c r="V1409" i="43"/>
  <c r="X1397" i="43"/>
  <c r="V1397" i="43"/>
  <c r="X1385" i="43"/>
  <c r="V1385" i="43"/>
  <c r="X1373" i="43"/>
  <c r="V1373" i="43"/>
  <c r="X1361" i="43"/>
  <c r="V1361" i="43"/>
  <c r="X1349" i="43"/>
  <c r="V1349" i="43"/>
  <c r="X1337" i="43"/>
  <c r="V1337" i="43"/>
  <c r="X1325" i="43"/>
  <c r="V1325" i="43"/>
  <c r="X1313" i="43"/>
  <c r="V1313" i="43"/>
  <c r="X1301" i="43"/>
  <c r="V1301" i="43"/>
  <c r="X1289" i="43"/>
  <c r="V1289" i="43"/>
  <c r="W1394" i="43"/>
  <c r="U1394" i="43"/>
  <c r="W1346" i="43"/>
  <c r="U1346" i="43"/>
  <c r="W1298" i="43"/>
  <c r="U1298" i="43"/>
  <c r="W1397" i="43"/>
  <c r="U1397" i="43"/>
  <c r="W1349" i="43"/>
  <c r="U1349" i="43"/>
  <c r="W1301" i="43"/>
  <c r="U1301" i="43"/>
  <c r="W1388" i="43"/>
  <c r="U1388" i="43"/>
  <c r="W1340" i="43"/>
  <c r="U1340" i="43"/>
  <c r="W1292" i="43"/>
  <c r="U1292" i="43"/>
  <c r="X1240" i="43"/>
  <c r="V1240" i="43"/>
  <c r="X1228" i="43"/>
  <c r="V1228" i="43"/>
  <c r="X1216" i="43"/>
  <c r="V1216" i="43"/>
  <c r="X1204" i="43"/>
  <c r="V1204" i="43"/>
  <c r="X1192" i="43"/>
  <c r="V1192" i="43"/>
  <c r="X1180" i="43"/>
  <c r="V1180" i="43"/>
  <c r="X1168" i="43"/>
  <c r="V1168" i="43"/>
  <c r="X1156" i="43"/>
  <c r="V1156" i="43"/>
  <c r="W1233" i="43"/>
  <c r="U1233" i="43"/>
  <c r="W1185" i="43"/>
  <c r="U1185" i="43"/>
  <c r="X1263" i="43"/>
  <c r="V1263" i="43"/>
  <c r="X1251" i="43"/>
  <c r="V1251" i="43"/>
  <c r="X1239" i="43"/>
  <c r="V1239" i="43"/>
  <c r="X1227" i="43"/>
  <c r="V1227" i="43"/>
  <c r="X1215" i="43"/>
  <c r="V1215" i="43"/>
  <c r="X1203" i="43"/>
  <c r="V1203" i="43"/>
  <c r="X1191" i="43"/>
  <c r="V1191" i="43"/>
  <c r="X1179" i="43"/>
  <c r="V1179" i="43"/>
  <c r="X1167" i="43"/>
  <c r="V1167" i="43"/>
  <c r="X1155" i="43"/>
  <c r="V1155" i="43"/>
  <c r="W1142" i="43"/>
  <c r="U1142" i="43"/>
  <c r="W1256" i="43"/>
  <c r="U1256" i="43"/>
  <c r="W1208" i="43"/>
  <c r="U1208" i="43"/>
  <c r="W1160" i="43"/>
  <c r="U1160" i="43"/>
  <c r="W1267" i="43"/>
  <c r="U1267" i="43"/>
  <c r="W1219" i="43"/>
  <c r="U1219" i="43"/>
  <c r="W1171" i="43"/>
  <c r="U1171" i="43"/>
  <c r="X1140" i="43"/>
  <c r="V1140" i="43"/>
  <c r="W1278" i="43"/>
  <c r="U1278" i="43"/>
  <c r="W1230" i="43"/>
  <c r="U1230" i="43"/>
  <c r="W1182" i="43"/>
  <c r="U1182" i="43"/>
  <c r="X2090" i="43"/>
  <c r="V2090" i="43"/>
  <c r="W2287" i="43"/>
  <c r="U2287" i="43"/>
  <c r="W2239" i="43"/>
  <c r="U2239" i="43"/>
  <c r="W2191" i="43"/>
  <c r="U2191" i="43"/>
  <c r="W2143" i="43"/>
  <c r="U2143" i="43"/>
  <c r="X1947" i="43"/>
  <c r="V1947" i="43"/>
  <c r="X2099" i="43"/>
  <c r="V2099" i="43"/>
  <c r="X1927" i="43"/>
  <c r="V1927" i="43"/>
  <c r="W2068" i="43"/>
  <c r="U2068" i="43"/>
  <c r="W2334" i="43"/>
  <c r="U2334" i="43"/>
  <c r="W2286" i="43"/>
  <c r="U2286" i="43"/>
  <c r="W2238" i="43"/>
  <c r="U2238" i="43"/>
  <c r="W2190" i="43"/>
  <c r="U2190" i="43"/>
  <c r="W2142" i="43"/>
  <c r="U2142" i="43"/>
  <c r="X2059" i="43"/>
  <c r="V2059" i="43"/>
  <c r="X1915" i="43"/>
  <c r="V1915" i="43"/>
  <c r="X2340" i="43"/>
  <c r="V2340" i="43"/>
  <c r="X2328" i="43"/>
  <c r="V2328" i="43"/>
  <c r="X2316" i="43"/>
  <c r="V2316" i="43"/>
  <c r="X2304" i="43"/>
  <c r="V2304" i="43"/>
  <c r="X2292" i="43"/>
  <c r="V2292" i="43"/>
  <c r="X2280" i="43"/>
  <c r="V2280" i="43"/>
  <c r="X2268" i="43"/>
  <c r="V2268" i="43"/>
  <c r="X2256" i="43"/>
  <c r="V2256" i="43"/>
  <c r="X2244" i="43"/>
  <c r="V2244" i="43"/>
  <c r="X2232" i="43"/>
  <c r="V2232" i="43"/>
  <c r="X2220" i="43"/>
  <c r="V2220" i="43"/>
  <c r="X2208" i="43"/>
  <c r="V2208" i="43"/>
  <c r="X2196" i="43"/>
  <c r="V2196" i="43"/>
  <c r="X2184" i="43"/>
  <c r="V2184" i="43"/>
  <c r="X2172" i="43"/>
  <c r="V2172" i="43"/>
  <c r="X2160" i="43"/>
  <c r="V2160" i="43"/>
  <c r="X2148" i="43"/>
  <c r="V2148" i="43"/>
  <c r="X2136" i="43"/>
  <c r="V2136" i="43"/>
  <c r="X2124" i="43"/>
  <c r="V2124" i="43"/>
  <c r="X2112" i="43"/>
  <c r="V2112" i="43"/>
  <c r="X2039" i="43"/>
  <c r="V2039" i="43"/>
  <c r="X1895" i="43"/>
  <c r="V1895" i="43"/>
  <c r="W2277" i="43"/>
  <c r="U2277" i="43"/>
  <c r="W2229" i="43"/>
  <c r="U2229" i="43"/>
  <c r="W2181" i="43"/>
  <c r="U2181" i="43"/>
  <c r="W2133" i="43"/>
  <c r="U2133" i="43"/>
  <c r="W2032" i="43"/>
  <c r="U2032" i="43"/>
  <c r="W1984" i="43"/>
  <c r="U1984" i="43"/>
  <c r="W1936" i="43"/>
  <c r="U1936" i="43"/>
  <c r="W1888" i="43"/>
  <c r="U1888" i="43"/>
  <c r="X1856" i="43"/>
  <c r="V1856" i="43"/>
  <c r="W2071" i="43"/>
  <c r="U2071" i="43"/>
  <c r="W2023" i="43"/>
  <c r="U2023" i="43"/>
  <c r="W1975" i="43"/>
  <c r="U1975" i="43"/>
  <c r="W1927" i="43"/>
  <c r="U1927" i="43"/>
  <c r="W1879" i="43"/>
  <c r="U1879" i="43"/>
  <c r="W2082" i="43"/>
  <c r="U2082" i="43"/>
  <c r="W2034" i="43"/>
  <c r="U2034" i="43"/>
  <c r="W1986" i="43"/>
  <c r="U1986" i="43"/>
  <c r="W1938" i="43"/>
  <c r="U1938" i="43"/>
  <c r="W1890" i="43"/>
  <c r="U1890" i="43"/>
  <c r="W1564" i="43"/>
  <c r="U1564" i="43"/>
  <c r="W2073" i="43"/>
  <c r="U2073" i="43"/>
  <c r="W2025" i="43"/>
  <c r="U2025" i="43"/>
  <c r="W1977" i="43"/>
  <c r="U1977" i="43"/>
  <c r="W1929" i="43"/>
  <c r="U1929" i="43"/>
  <c r="W1881" i="43"/>
  <c r="U1881" i="43"/>
  <c r="X1839" i="43"/>
  <c r="V1839" i="43"/>
  <c r="W1836" i="43"/>
  <c r="U1836" i="43"/>
  <c r="W1812" i="43"/>
  <c r="U1812" i="43"/>
  <c r="W1764" i="43"/>
  <c r="U1764" i="43"/>
  <c r="W1716" i="43"/>
  <c r="U1716" i="43"/>
  <c r="W1592" i="43"/>
  <c r="U1592" i="43"/>
  <c r="W1572" i="43"/>
  <c r="U1572" i="43"/>
  <c r="W1815" i="43"/>
  <c r="U1815" i="43"/>
  <c r="W1767" i="43"/>
  <c r="U1767" i="43"/>
  <c r="W1719" i="43"/>
  <c r="U1719" i="43"/>
  <c r="W1826" i="43"/>
  <c r="U1826" i="43"/>
  <c r="W1778" i="43"/>
  <c r="U1778" i="43"/>
  <c r="W1730" i="43"/>
  <c r="U1730" i="43"/>
  <c r="W1624" i="43"/>
  <c r="U1624" i="43"/>
  <c r="W1829" i="43"/>
  <c r="U1829" i="43"/>
  <c r="W1781" i="43"/>
  <c r="U1781" i="43"/>
  <c r="W1733" i="43"/>
  <c r="U1733" i="43"/>
  <c r="W1663" i="43"/>
  <c r="U1663" i="43"/>
  <c r="W1615" i="43"/>
  <c r="U1615" i="43"/>
  <c r="W1567" i="43"/>
  <c r="U1567" i="43"/>
  <c r="W1503" i="43"/>
  <c r="U1503" i="43"/>
  <c r="W1694" i="43"/>
  <c r="U1694" i="43"/>
  <c r="W1646" i="43"/>
  <c r="U1646" i="43"/>
  <c r="W1598" i="43"/>
  <c r="U1598" i="43"/>
  <c r="W1531" i="43"/>
  <c r="U1531" i="43"/>
  <c r="X1541" i="43"/>
  <c r="V1541" i="43"/>
  <c r="X1696" i="43"/>
  <c r="V1696" i="43"/>
  <c r="X1684" i="43"/>
  <c r="V1684" i="43"/>
  <c r="X1672" i="43"/>
  <c r="V1672" i="43"/>
  <c r="X1660" i="43"/>
  <c r="V1660" i="43"/>
  <c r="X1648" i="43"/>
  <c r="V1648" i="43"/>
  <c r="X1636" i="43"/>
  <c r="V1636" i="43"/>
  <c r="X1624" i="43"/>
  <c r="V1624" i="43"/>
  <c r="X1612" i="43"/>
  <c r="V1612" i="43"/>
  <c r="X1600" i="43"/>
  <c r="V1600" i="43"/>
  <c r="X1588" i="43"/>
  <c r="V1588" i="43"/>
  <c r="X1576" i="43"/>
  <c r="V1576" i="43"/>
  <c r="X1564" i="43"/>
  <c r="V1564" i="43"/>
  <c r="W1547" i="43"/>
  <c r="U1547" i="43"/>
  <c r="W1665" i="43"/>
  <c r="U1665" i="43"/>
  <c r="W1617" i="43"/>
  <c r="U1617" i="43"/>
  <c r="W1569" i="43"/>
  <c r="U1569" i="43"/>
  <c r="X1695" i="43"/>
  <c r="V1695" i="43"/>
  <c r="X1683" i="43"/>
  <c r="V1683" i="43"/>
  <c r="X1671" i="43"/>
  <c r="V1671" i="43"/>
  <c r="X1659" i="43"/>
  <c r="V1659" i="43"/>
  <c r="X1647" i="43"/>
  <c r="V1647" i="43"/>
  <c r="X1635" i="43"/>
  <c r="V1635" i="43"/>
  <c r="X1623" i="43"/>
  <c r="V1623" i="43"/>
  <c r="X1611" i="43"/>
  <c r="V1611" i="43"/>
  <c r="X1599" i="43"/>
  <c r="V1599" i="43"/>
  <c r="X1587" i="43"/>
  <c r="V1587" i="43"/>
  <c r="X1575" i="43"/>
  <c r="V1575" i="43"/>
  <c r="X1563" i="43"/>
  <c r="V1563" i="43"/>
  <c r="W1514" i="43"/>
  <c r="U1514" i="43"/>
  <c r="W1466" i="43"/>
  <c r="U1466" i="43"/>
  <c r="X1536" i="43"/>
  <c r="V1536" i="43"/>
  <c r="X1524" i="43"/>
  <c r="V1524" i="43"/>
  <c r="X1512" i="43"/>
  <c r="V1512" i="43"/>
  <c r="X1500" i="43"/>
  <c r="V1500" i="43"/>
  <c r="X1488" i="43"/>
  <c r="V1488" i="43"/>
  <c r="X1476" i="43"/>
  <c r="V1476" i="43"/>
  <c r="X1464" i="43"/>
  <c r="V1464" i="43"/>
  <c r="X1452" i="43"/>
  <c r="V1452" i="43"/>
  <c r="X1440" i="43"/>
  <c r="V1440" i="43"/>
  <c r="X1428" i="43"/>
  <c r="V1428" i="43"/>
  <c r="W1525" i="43"/>
  <c r="U1525" i="43"/>
  <c r="W1477" i="43"/>
  <c r="U1477" i="43"/>
  <c r="W1429" i="43"/>
  <c r="U1429" i="43"/>
  <c r="W1407" i="43"/>
  <c r="U1407" i="43"/>
  <c r="W1520" i="43"/>
  <c r="U1520" i="43"/>
  <c r="W1472" i="43"/>
  <c r="U1472" i="43"/>
  <c r="W1455" i="43"/>
  <c r="U1455" i="43"/>
  <c r="X1425" i="43"/>
  <c r="V1425" i="43"/>
  <c r="X1529" i="43"/>
  <c r="V1529" i="43"/>
  <c r="X1517" i="43"/>
  <c r="V1517" i="43"/>
  <c r="X1505" i="43"/>
  <c r="V1505" i="43"/>
  <c r="X1493" i="43"/>
  <c r="V1493" i="43"/>
  <c r="X1481" i="43"/>
  <c r="V1481" i="43"/>
  <c r="X1469" i="43"/>
  <c r="V1469" i="43"/>
  <c r="X1457" i="43"/>
  <c r="V1457" i="43"/>
  <c r="X1445" i="43"/>
  <c r="V1445" i="43"/>
  <c r="X1433" i="43"/>
  <c r="V1433" i="43"/>
  <c r="W1395" i="43"/>
  <c r="U1395" i="43"/>
  <c r="W1347" i="43"/>
  <c r="U1347" i="43"/>
  <c r="W1299" i="43"/>
  <c r="U1299" i="43"/>
  <c r="W1374" i="43"/>
  <c r="U1374" i="43"/>
  <c r="W1326" i="43"/>
  <c r="U1326" i="43"/>
  <c r="W1425" i="43"/>
  <c r="U1425" i="43"/>
  <c r="W1377" i="43"/>
  <c r="U1377" i="43"/>
  <c r="W1329" i="43"/>
  <c r="U1329" i="43"/>
  <c r="X1244" i="43"/>
  <c r="V1244" i="43"/>
  <c r="W1416" i="43"/>
  <c r="U1416" i="43"/>
  <c r="W1368" i="43"/>
  <c r="U1368" i="43"/>
  <c r="W1320" i="43"/>
  <c r="U1320" i="43"/>
  <c r="W1261" i="43"/>
  <c r="U1261" i="43"/>
  <c r="W1213" i="43"/>
  <c r="U1213" i="43"/>
  <c r="W1165" i="43"/>
  <c r="U1165" i="43"/>
  <c r="X1121" i="43"/>
  <c r="V1121" i="43"/>
  <c r="W1236" i="43"/>
  <c r="U1236" i="43"/>
  <c r="W1188" i="43"/>
  <c r="U1188" i="43"/>
  <c r="W1247" i="43"/>
  <c r="U1247" i="43"/>
  <c r="W1199" i="43"/>
  <c r="U1199" i="43"/>
  <c r="W1151" i="43"/>
  <c r="U1151" i="43"/>
  <c r="W2171" i="43"/>
  <c r="U2171" i="43"/>
  <c r="W2123" i="43"/>
  <c r="U2123" i="43"/>
  <c r="X2341" i="43"/>
  <c r="V2341" i="43"/>
  <c r="X2329" i="43"/>
  <c r="V2329" i="43"/>
  <c r="X2317" i="43"/>
  <c r="V2317" i="43"/>
  <c r="X2305" i="43"/>
  <c r="V2305" i="43"/>
  <c r="X2293" i="43"/>
  <c r="V2293" i="43"/>
  <c r="X2281" i="43"/>
  <c r="V2281" i="43"/>
  <c r="X2269" i="43"/>
  <c r="V2269" i="43"/>
  <c r="X2257" i="43"/>
  <c r="V2257" i="43"/>
  <c r="X2245" i="43"/>
  <c r="V2245" i="43"/>
  <c r="X2233" i="43"/>
  <c r="V2233" i="43"/>
  <c r="X2221" i="43"/>
  <c r="V2221" i="43"/>
  <c r="X2209" i="43"/>
  <c r="V2209" i="43"/>
  <c r="X2197" i="43"/>
  <c r="V2197" i="43"/>
  <c r="X2185" i="43"/>
  <c r="V2185" i="43"/>
  <c r="X2173" i="43"/>
  <c r="V2173" i="43"/>
  <c r="X2161" i="43"/>
  <c r="V2161" i="43"/>
  <c r="X2149" i="43"/>
  <c r="V2149" i="43"/>
  <c r="X2137" i="43"/>
  <c r="V2137" i="43"/>
  <c r="X2125" i="43"/>
  <c r="V2125" i="43"/>
  <c r="X2113" i="43"/>
  <c r="V2113" i="43"/>
  <c r="W2314" i="43"/>
  <c r="U2314" i="43"/>
  <c r="W2266" i="43"/>
  <c r="U2266" i="43"/>
  <c r="W2218" i="43"/>
  <c r="U2218" i="43"/>
  <c r="W2170" i="43"/>
  <c r="U2170" i="43"/>
  <c r="W2122" i="43"/>
  <c r="U2122" i="43"/>
  <c r="W2305" i="43"/>
  <c r="U2305" i="43"/>
  <c r="W2257" i="43"/>
  <c r="U2257" i="43"/>
  <c r="W2209" i="43"/>
  <c r="U2209" i="43"/>
  <c r="W2161" i="43"/>
  <c r="U2161" i="43"/>
  <c r="W2113" i="43"/>
  <c r="U2113" i="43"/>
  <c r="W2060" i="43"/>
  <c r="U2060" i="43"/>
  <c r="W2012" i="43"/>
  <c r="U2012" i="43"/>
  <c r="W1964" i="43"/>
  <c r="U1964" i="43"/>
  <c r="W1916" i="43"/>
  <c r="U1916" i="43"/>
  <c r="W1868" i="43"/>
  <c r="U1868" i="43"/>
  <c r="X2070" i="43"/>
  <c r="V2070" i="43"/>
  <c r="X2058" i="43"/>
  <c r="V2058" i="43"/>
  <c r="X2046" i="43"/>
  <c r="V2046" i="43"/>
  <c r="X2034" i="43"/>
  <c r="V2034" i="43"/>
  <c r="X2022" i="43"/>
  <c r="V2022" i="43"/>
  <c r="X2010" i="43"/>
  <c r="V2010" i="43"/>
  <c r="X1998" i="43"/>
  <c r="V1998" i="43"/>
  <c r="X1986" i="43"/>
  <c r="V1986" i="43"/>
  <c r="X1974" i="43"/>
  <c r="V1974" i="43"/>
  <c r="X1962" i="43"/>
  <c r="V1962" i="43"/>
  <c r="X1950" i="43"/>
  <c r="V1950" i="43"/>
  <c r="X1938" i="43"/>
  <c r="V1938" i="43"/>
  <c r="X1926" i="43"/>
  <c r="V1926" i="43"/>
  <c r="X1914" i="43"/>
  <c r="V1914" i="43"/>
  <c r="X1902" i="43"/>
  <c r="V1902" i="43"/>
  <c r="X1890" i="43"/>
  <c r="V1890" i="43"/>
  <c r="X1878" i="43"/>
  <c r="V1878" i="43"/>
  <c r="X1866" i="43"/>
  <c r="V1866" i="43"/>
  <c r="X1803" i="43"/>
  <c r="V1803" i="43"/>
  <c r="W2099" i="43"/>
  <c r="U2099" i="43"/>
  <c r="W2051" i="43"/>
  <c r="U2051" i="43"/>
  <c r="W2003" i="43"/>
  <c r="U2003" i="43"/>
  <c r="W1955" i="43"/>
  <c r="U1955" i="43"/>
  <c r="W1907" i="43"/>
  <c r="U1907" i="43"/>
  <c r="X2101" i="43"/>
  <c r="V2101" i="43"/>
  <c r="X2089" i="43"/>
  <c r="V2089" i="43"/>
  <c r="X2077" i="43"/>
  <c r="V2077" i="43"/>
  <c r="X2065" i="43"/>
  <c r="V2065" i="43"/>
  <c r="X2053" i="43"/>
  <c r="V2053" i="43"/>
  <c r="X2041" i="43"/>
  <c r="V2041" i="43"/>
  <c r="X2029" i="43"/>
  <c r="V2029" i="43"/>
  <c r="X2017" i="43"/>
  <c r="V2017" i="43"/>
  <c r="X2005" i="43"/>
  <c r="V2005" i="43"/>
  <c r="X1993" i="43"/>
  <c r="V1993" i="43"/>
  <c r="X1981" i="43"/>
  <c r="V1981" i="43"/>
  <c r="X1969" i="43"/>
  <c r="V1969" i="43"/>
  <c r="X1957" i="43"/>
  <c r="V1957" i="43"/>
  <c r="X1945" i="43"/>
  <c r="V1945" i="43"/>
  <c r="X1933" i="43"/>
  <c r="V1933" i="43"/>
  <c r="X1921" i="43"/>
  <c r="V1921" i="43"/>
  <c r="X1909" i="43"/>
  <c r="V1909" i="43"/>
  <c r="X1897" i="43"/>
  <c r="V1897" i="43"/>
  <c r="X1885" i="43"/>
  <c r="V1885" i="43"/>
  <c r="X1873" i="43"/>
  <c r="V1873" i="43"/>
  <c r="W2062" i="43"/>
  <c r="U2062" i="43"/>
  <c r="W2014" i="43"/>
  <c r="U2014" i="43"/>
  <c r="W1966" i="43"/>
  <c r="U1966" i="43"/>
  <c r="W1918" i="43"/>
  <c r="U1918" i="43"/>
  <c r="W1870" i="43"/>
  <c r="U1870" i="43"/>
  <c r="W2101" i="43"/>
  <c r="U2101" i="43"/>
  <c r="W2053" i="43"/>
  <c r="U2053" i="43"/>
  <c r="W2005" i="43"/>
  <c r="U2005" i="43"/>
  <c r="W1957" i="43"/>
  <c r="U1957" i="43"/>
  <c r="W1909" i="43"/>
  <c r="U1909" i="43"/>
  <c r="X1859" i="43"/>
  <c r="V1859" i="43"/>
  <c r="W1832" i="43"/>
  <c r="U1832" i="43"/>
  <c r="W1792" i="43"/>
  <c r="U1792" i="43"/>
  <c r="W1744" i="43"/>
  <c r="U1744" i="43"/>
  <c r="X1830" i="43"/>
  <c r="V1830" i="43"/>
  <c r="X1818" i="43"/>
  <c r="V1818" i="43"/>
  <c r="X1806" i="43"/>
  <c r="V1806" i="43"/>
  <c r="X1794" i="43"/>
  <c r="V1794" i="43"/>
  <c r="X1782" i="43"/>
  <c r="V1782" i="43"/>
  <c r="X1770" i="43"/>
  <c r="V1770" i="43"/>
  <c r="X1758" i="43"/>
  <c r="V1758" i="43"/>
  <c r="X1746" i="43"/>
  <c r="V1746" i="43"/>
  <c r="X1734" i="43"/>
  <c r="V1734" i="43"/>
  <c r="X1722" i="43"/>
  <c r="V1722" i="43"/>
  <c r="X1710" i="43"/>
  <c r="V1710" i="43"/>
  <c r="W1843" i="43"/>
  <c r="U1843" i="43"/>
  <c r="W1795" i="43"/>
  <c r="U1795" i="43"/>
  <c r="W1747" i="43"/>
  <c r="U1747" i="43"/>
  <c r="X1701" i="43"/>
  <c r="V1701" i="43"/>
  <c r="W1656" i="43"/>
  <c r="U1656" i="43"/>
  <c r="X1861" i="43"/>
  <c r="V1861" i="43"/>
  <c r="X1849" i="43"/>
  <c r="V1849" i="43"/>
  <c r="X1837" i="43"/>
  <c r="V1837" i="43"/>
  <c r="X1825" i="43"/>
  <c r="V1825" i="43"/>
  <c r="X1813" i="43"/>
  <c r="V1813" i="43"/>
  <c r="X1801" i="43"/>
  <c r="V1801" i="43"/>
  <c r="X1789" i="43"/>
  <c r="V1789" i="43"/>
  <c r="X1777" i="43"/>
  <c r="V1777" i="43"/>
  <c r="X1765" i="43"/>
  <c r="V1765" i="43"/>
  <c r="X1753" i="43"/>
  <c r="V1753" i="43"/>
  <c r="X1741" i="43"/>
  <c r="V1741" i="43"/>
  <c r="X1729" i="43"/>
  <c r="V1729" i="43"/>
  <c r="X1717" i="43"/>
  <c r="V1717" i="43"/>
  <c r="X1705" i="43"/>
  <c r="V1705" i="43"/>
  <c r="W1854" i="43"/>
  <c r="U1854" i="43"/>
  <c r="W1806" i="43"/>
  <c r="U1806" i="43"/>
  <c r="W1758" i="43"/>
  <c r="U1758" i="43"/>
  <c r="W1710" i="43"/>
  <c r="U1710" i="43"/>
  <c r="W1644" i="43"/>
  <c r="U1644" i="43"/>
  <c r="W1857" i="43"/>
  <c r="U1857" i="43"/>
  <c r="W1809" i="43"/>
  <c r="U1809" i="43"/>
  <c r="W1761" i="43"/>
  <c r="U1761" i="43"/>
  <c r="W1713" i="43"/>
  <c r="U1713" i="43"/>
  <c r="W1643" i="43"/>
  <c r="U1643" i="43"/>
  <c r="W1595" i="43"/>
  <c r="U1595" i="43"/>
  <c r="X1556" i="43"/>
  <c r="V1556" i="43"/>
  <c r="X1689" i="43"/>
  <c r="V1689" i="43"/>
  <c r="X1677" i="43"/>
  <c r="V1677" i="43"/>
  <c r="X1665" i="43"/>
  <c r="V1665" i="43"/>
  <c r="X1653" i="43"/>
  <c r="V1653" i="43"/>
  <c r="X1641" i="43"/>
  <c r="V1641" i="43"/>
  <c r="X1629" i="43"/>
  <c r="V1629" i="43"/>
  <c r="X1617" i="43"/>
  <c r="V1617" i="43"/>
  <c r="X1605" i="43"/>
  <c r="V1605" i="43"/>
  <c r="X1593" i="43"/>
  <c r="V1593" i="43"/>
  <c r="X1581" i="43"/>
  <c r="V1581" i="43"/>
  <c r="X1569" i="43"/>
  <c r="V1569" i="43"/>
  <c r="W1674" i="43"/>
  <c r="U1674" i="43"/>
  <c r="W1626" i="43"/>
  <c r="U1626" i="43"/>
  <c r="W1578" i="43"/>
  <c r="U1578" i="43"/>
  <c r="X1537" i="43"/>
  <c r="V1537" i="43"/>
  <c r="W1645" i="43"/>
  <c r="U1645" i="43"/>
  <c r="W1597" i="43"/>
  <c r="U1597" i="43"/>
  <c r="W1542" i="43"/>
  <c r="U1542" i="43"/>
  <c r="W1494" i="43"/>
  <c r="U1494" i="43"/>
  <c r="W1446" i="43"/>
  <c r="U1446" i="43"/>
  <c r="W1505" i="43"/>
  <c r="U1505" i="43"/>
  <c r="W1457" i="43"/>
  <c r="U1457" i="43"/>
  <c r="X1390" i="43"/>
  <c r="V1390" i="43"/>
  <c r="X1398" i="43"/>
  <c r="V1398" i="43"/>
  <c r="W1548" i="43"/>
  <c r="U1548" i="43"/>
  <c r="W1500" i="43"/>
  <c r="U1500" i="43"/>
  <c r="W1452" i="43"/>
  <c r="U1452" i="43"/>
  <c r="X1550" i="43"/>
  <c r="V1550" i="43"/>
  <c r="X1538" i="43"/>
  <c r="V1538" i="43"/>
  <c r="X1526" i="43"/>
  <c r="V1526" i="43"/>
  <c r="X1514" i="43"/>
  <c r="V1514" i="43"/>
  <c r="X1502" i="43"/>
  <c r="V1502" i="43"/>
  <c r="X1490" i="43"/>
  <c r="V1490" i="43"/>
  <c r="X1478" i="43"/>
  <c r="V1478" i="43"/>
  <c r="X1466" i="43"/>
  <c r="V1466" i="43"/>
  <c r="X1454" i="43"/>
  <c r="V1454" i="43"/>
  <c r="X1442" i="43"/>
  <c r="V1442" i="43"/>
  <c r="X1430" i="43"/>
  <c r="V1430" i="43"/>
  <c r="X1410" i="43"/>
  <c r="V1410" i="43"/>
  <c r="W1483" i="43"/>
  <c r="U1483" i="43"/>
  <c r="W1435" i="43"/>
  <c r="U1435" i="43"/>
  <c r="W1375" i="43"/>
  <c r="U1375" i="43"/>
  <c r="W1327" i="43"/>
  <c r="U1327" i="43"/>
  <c r="X1272" i="43"/>
  <c r="V1272" i="43"/>
  <c r="W1402" i="43"/>
  <c r="U1402" i="43"/>
  <c r="W1354" i="43"/>
  <c r="U1354" i="43"/>
  <c r="W1306" i="43"/>
  <c r="U1306" i="43"/>
  <c r="X1424" i="43"/>
  <c r="V1424" i="43"/>
  <c r="X1412" i="43"/>
  <c r="V1412" i="43"/>
  <c r="X1400" i="43"/>
  <c r="V1400" i="43"/>
  <c r="X1388" i="43"/>
  <c r="V1388" i="43"/>
  <c r="X1376" i="43"/>
  <c r="V1376" i="43"/>
  <c r="X1364" i="43"/>
  <c r="V1364" i="43"/>
  <c r="X1352" i="43"/>
  <c r="V1352" i="43"/>
  <c r="X1340" i="43"/>
  <c r="V1340" i="43"/>
  <c r="X1328" i="43"/>
  <c r="V1328" i="43"/>
  <c r="X1316" i="43"/>
  <c r="V1316" i="43"/>
  <c r="X1304" i="43"/>
  <c r="V1304" i="43"/>
  <c r="X1292" i="43"/>
  <c r="V1292" i="43"/>
  <c r="W1405" i="43"/>
  <c r="U1405" i="43"/>
  <c r="W1357" i="43"/>
  <c r="U1357" i="43"/>
  <c r="W1309" i="43"/>
  <c r="U1309" i="43"/>
  <c r="X1427" i="43"/>
  <c r="V1427" i="43"/>
  <c r="X1415" i="43"/>
  <c r="V1415" i="43"/>
  <c r="X1403" i="43"/>
  <c r="V1403" i="43"/>
  <c r="X1391" i="43"/>
  <c r="V1391" i="43"/>
  <c r="X1379" i="43"/>
  <c r="V1379" i="43"/>
  <c r="X1367" i="43"/>
  <c r="V1367" i="43"/>
  <c r="X1355" i="43"/>
  <c r="V1355" i="43"/>
  <c r="X1343" i="43"/>
  <c r="V1343" i="43"/>
  <c r="X1331" i="43"/>
  <c r="V1331" i="43"/>
  <c r="X1319" i="43"/>
  <c r="V1319" i="43"/>
  <c r="X1307" i="43"/>
  <c r="V1307" i="43"/>
  <c r="X1295" i="43"/>
  <c r="V1295" i="43"/>
  <c r="W1396" i="43"/>
  <c r="U1396" i="43"/>
  <c r="W1348" i="43"/>
  <c r="U1348" i="43"/>
  <c r="W1300" i="43"/>
  <c r="U1300" i="43"/>
  <c r="W1241" i="43"/>
  <c r="U1241" i="43"/>
  <c r="W1193" i="43"/>
  <c r="U1193" i="43"/>
  <c r="W1264" i="43"/>
  <c r="U1264" i="43"/>
  <c r="W1216" i="43"/>
  <c r="U1216" i="43"/>
  <c r="W1168" i="43"/>
  <c r="U1168" i="43"/>
  <c r="X1286" i="43"/>
  <c r="V1286" i="43"/>
  <c r="X1274" i="43"/>
  <c r="V1274" i="43"/>
  <c r="X1262" i="43"/>
  <c r="V1262" i="43"/>
  <c r="X1250" i="43"/>
  <c r="V1250" i="43"/>
  <c r="X1238" i="43"/>
  <c r="V1238" i="43"/>
  <c r="X1226" i="43"/>
  <c r="V1226" i="43"/>
  <c r="X1214" i="43"/>
  <c r="V1214" i="43"/>
  <c r="X1202" i="43"/>
  <c r="V1202" i="43"/>
  <c r="X1190" i="43"/>
  <c r="V1190" i="43"/>
  <c r="X1178" i="43"/>
  <c r="V1178" i="43"/>
  <c r="X1166" i="43"/>
  <c r="V1166" i="43"/>
  <c r="X1154" i="43"/>
  <c r="V1154" i="43"/>
  <c r="W1275" i="43"/>
  <c r="U1275" i="43"/>
  <c r="W1227" i="43"/>
  <c r="U1227" i="43"/>
  <c r="W1179" i="43"/>
  <c r="U1179" i="43"/>
  <c r="W2247" i="43"/>
  <c r="U2247" i="43"/>
  <c r="W2199" i="43"/>
  <c r="U2199" i="43"/>
  <c r="W2151" i="43"/>
  <c r="U2151" i="43"/>
  <c r="X2095" i="43"/>
  <c r="V2095" i="43"/>
  <c r="X2051" i="43"/>
  <c r="V2051" i="43"/>
  <c r="X1907" i="43"/>
  <c r="V1907" i="43"/>
  <c r="W2342" i="43"/>
  <c r="U2342" i="43"/>
  <c r="W2294" i="43"/>
  <c r="U2294" i="43"/>
  <c r="W2246" i="43"/>
  <c r="U2246" i="43"/>
  <c r="W2198" i="43"/>
  <c r="U2198" i="43"/>
  <c r="W2150" i="43"/>
  <c r="U2150" i="43"/>
  <c r="W2285" i="43"/>
  <c r="U2285" i="43"/>
  <c r="W2237" i="43"/>
  <c r="U2237" i="43"/>
  <c r="W2189" i="43"/>
  <c r="U2189" i="43"/>
  <c r="W2141" i="43"/>
  <c r="U2141" i="43"/>
  <c r="X1951" i="43"/>
  <c r="V1951" i="43"/>
  <c r="X2343" i="43"/>
  <c r="V2343" i="43"/>
  <c r="X2331" i="43"/>
  <c r="V2331" i="43"/>
  <c r="X2319" i="43"/>
  <c r="V2319" i="43"/>
  <c r="X2307" i="43"/>
  <c r="V2307" i="43"/>
  <c r="X2295" i="43"/>
  <c r="V2295" i="43"/>
  <c r="X2283" i="43"/>
  <c r="V2283" i="43"/>
  <c r="X2271" i="43"/>
  <c r="V2271" i="43"/>
  <c r="X2259" i="43"/>
  <c r="V2259" i="43"/>
  <c r="X2247" i="43"/>
  <c r="V2247" i="43"/>
  <c r="X2235" i="43"/>
  <c r="V2235" i="43"/>
  <c r="X2223" i="43"/>
  <c r="V2223" i="43"/>
  <c r="X2211" i="43"/>
  <c r="V2211" i="43"/>
  <c r="X2199" i="43"/>
  <c r="V2199" i="43"/>
  <c r="X2187" i="43"/>
  <c r="V2187" i="43"/>
  <c r="X2175" i="43"/>
  <c r="V2175" i="43"/>
  <c r="X2163" i="43"/>
  <c r="V2163" i="43"/>
  <c r="X2151" i="43"/>
  <c r="V2151" i="43"/>
  <c r="X2139" i="43"/>
  <c r="V2139" i="43"/>
  <c r="X2127" i="43"/>
  <c r="V2127" i="43"/>
  <c r="X2115" i="43"/>
  <c r="V2115" i="43"/>
  <c r="X2096" i="43"/>
  <c r="V2096" i="43"/>
  <c r="W2040" i="43"/>
  <c r="U2040" i="43"/>
  <c r="W1992" i="43"/>
  <c r="U1992" i="43"/>
  <c r="W1944" i="43"/>
  <c r="U1944" i="43"/>
  <c r="W1896" i="43"/>
  <c r="U1896" i="43"/>
  <c r="X1795" i="43"/>
  <c r="V1795" i="43"/>
  <c r="W2079" i="43"/>
  <c r="U2079" i="43"/>
  <c r="W2031" i="43"/>
  <c r="U2031" i="43"/>
  <c r="W1983" i="43"/>
  <c r="U1983" i="43"/>
  <c r="W1935" i="43"/>
  <c r="U1935" i="43"/>
  <c r="W1887" i="43"/>
  <c r="U1887" i="43"/>
  <c r="X1819" i="43"/>
  <c r="V1819" i="43"/>
  <c r="W2090" i="43"/>
  <c r="U2090" i="43"/>
  <c r="W2042" i="43"/>
  <c r="U2042" i="43"/>
  <c r="W1994" i="43"/>
  <c r="U1994" i="43"/>
  <c r="W1946" i="43"/>
  <c r="U1946" i="43"/>
  <c r="W1898" i="43"/>
  <c r="U1898" i="43"/>
  <c r="W1824" i="43"/>
  <c r="U1824" i="43"/>
  <c r="X1855" i="43"/>
  <c r="V1855" i="43"/>
  <c r="X1799" i="43"/>
  <c r="V1799" i="43"/>
  <c r="W1828" i="43"/>
  <c r="U1828" i="43"/>
  <c r="W2081" i="43"/>
  <c r="U2081" i="43"/>
  <c r="W2033" i="43"/>
  <c r="U2033" i="43"/>
  <c r="W1985" i="43"/>
  <c r="U1985" i="43"/>
  <c r="W1937" i="43"/>
  <c r="U1937" i="43"/>
  <c r="W1889" i="43"/>
  <c r="U1889" i="43"/>
  <c r="X1711" i="43"/>
  <c r="V1711" i="43"/>
  <c r="W1772" i="43"/>
  <c r="U1772" i="43"/>
  <c r="W1724" i="43"/>
  <c r="U1724" i="43"/>
  <c r="W1668" i="43"/>
  <c r="U1668" i="43"/>
  <c r="W1600" i="43"/>
  <c r="U1600" i="43"/>
  <c r="W1823" i="43"/>
  <c r="U1823" i="43"/>
  <c r="W1775" i="43"/>
  <c r="U1775" i="43"/>
  <c r="W1727" i="43"/>
  <c r="U1727" i="43"/>
  <c r="W1834" i="43"/>
  <c r="U1834" i="43"/>
  <c r="W1786" i="43"/>
  <c r="U1786" i="43"/>
  <c r="W1738" i="43"/>
  <c r="U1738" i="43"/>
  <c r="X1840" i="43"/>
  <c r="V1840" i="43"/>
  <c r="X1828" i="43"/>
  <c r="V1828" i="43"/>
  <c r="X1816" i="43"/>
  <c r="V1816" i="43"/>
  <c r="X1804" i="43"/>
  <c r="V1804" i="43"/>
  <c r="X1792" i="43"/>
  <c r="V1792" i="43"/>
  <c r="X1780" i="43"/>
  <c r="V1780" i="43"/>
  <c r="X1768" i="43"/>
  <c r="V1768" i="43"/>
  <c r="X1756" i="43"/>
  <c r="V1756" i="43"/>
  <c r="X1744" i="43"/>
  <c r="V1744" i="43"/>
  <c r="X1732" i="43"/>
  <c r="V1732" i="43"/>
  <c r="X1720" i="43"/>
  <c r="V1720" i="43"/>
  <c r="X1708" i="43"/>
  <c r="V1708" i="43"/>
  <c r="W1837" i="43"/>
  <c r="U1837" i="43"/>
  <c r="W1789" i="43"/>
  <c r="U1789" i="43"/>
  <c r="W1741" i="43"/>
  <c r="U1741" i="43"/>
  <c r="X1678" i="43"/>
  <c r="V1678" i="43"/>
  <c r="X1666" i="43"/>
  <c r="V1666" i="43"/>
  <c r="X1654" i="43"/>
  <c r="V1654" i="43"/>
  <c r="X1642" i="43"/>
  <c r="V1642" i="43"/>
  <c r="X1630" i="43"/>
  <c r="V1630" i="43"/>
  <c r="X1618" i="43"/>
  <c r="V1618" i="43"/>
  <c r="X1606" i="43"/>
  <c r="V1606" i="43"/>
  <c r="X1594" i="43"/>
  <c r="V1594" i="43"/>
  <c r="X1582" i="43"/>
  <c r="V1582" i="43"/>
  <c r="X1570" i="43"/>
  <c r="V1570" i="43"/>
  <c r="X1558" i="43"/>
  <c r="V1558" i="43"/>
  <c r="W1515" i="43"/>
  <c r="U1515" i="43"/>
  <c r="W1671" i="43"/>
  <c r="U1671" i="43"/>
  <c r="W1623" i="43"/>
  <c r="U1623" i="43"/>
  <c r="W1575" i="43"/>
  <c r="U1575" i="43"/>
  <c r="W1555" i="43"/>
  <c r="U1555" i="43"/>
  <c r="W1523" i="43"/>
  <c r="U1523" i="43"/>
  <c r="W1702" i="43"/>
  <c r="U1702" i="43"/>
  <c r="W1654" i="43"/>
  <c r="U1654" i="43"/>
  <c r="W1606" i="43"/>
  <c r="U1606" i="43"/>
  <c r="W1558" i="43"/>
  <c r="U1558" i="43"/>
  <c r="W1673" i="43"/>
  <c r="U1673" i="43"/>
  <c r="W1625" i="43"/>
  <c r="U1625" i="43"/>
  <c r="W1577" i="43"/>
  <c r="U1577" i="43"/>
  <c r="W1519" i="43"/>
  <c r="U1519" i="43"/>
  <c r="W1527" i="43"/>
  <c r="U1527" i="43"/>
  <c r="W1522" i="43"/>
  <c r="U1522" i="43"/>
  <c r="W1474" i="43"/>
  <c r="U1474" i="43"/>
  <c r="W1533" i="43"/>
  <c r="U1533" i="43"/>
  <c r="W1485" i="43"/>
  <c r="U1485" i="43"/>
  <c r="W1437" i="43"/>
  <c r="U1437" i="43"/>
  <c r="X1547" i="43"/>
  <c r="V1547" i="43"/>
  <c r="X1535" i="43"/>
  <c r="V1535" i="43"/>
  <c r="X1523" i="43"/>
  <c r="V1523" i="43"/>
  <c r="X1511" i="43"/>
  <c r="V1511" i="43"/>
  <c r="X1499" i="43"/>
  <c r="V1499" i="43"/>
  <c r="X1487" i="43"/>
  <c r="V1487" i="43"/>
  <c r="X1475" i="43"/>
  <c r="V1475" i="43"/>
  <c r="X1463" i="43"/>
  <c r="V1463" i="43"/>
  <c r="X1451" i="43"/>
  <c r="V1451" i="43"/>
  <c r="X1439" i="43"/>
  <c r="V1439" i="43"/>
  <c r="W1427" i="43"/>
  <c r="U1427" i="43"/>
  <c r="W1528" i="43"/>
  <c r="U1528" i="43"/>
  <c r="W1480" i="43"/>
  <c r="U1480" i="43"/>
  <c r="W1432" i="43"/>
  <c r="U1432" i="43"/>
  <c r="W1463" i="43"/>
  <c r="U1463" i="43"/>
  <c r="X1382" i="43"/>
  <c r="V1382" i="43"/>
  <c r="X1370" i="43"/>
  <c r="V1370" i="43"/>
  <c r="X1358" i="43"/>
  <c r="V1358" i="43"/>
  <c r="X1346" i="43"/>
  <c r="V1346" i="43"/>
  <c r="X1334" i="43"/>
  <c r="V1334" i="43"/>
  <c r="X1322" i="43"/>
  <c r="V1322" i="43"/>
  <c r="X1310" i="43"/>
  <c r="V1310" i="43"/>
  <c r="X1298" i="43"/>
  <c r="V1298" i="43"/>
  <c r="X1284" i="43"/>
  <c r="V1284" i="43"/>
  <c r="W1403" i="43"/>
  <c r="U1403" i="43"/>
  <c r="W1355" i="43"/>
  <c r="U1355" i="43"/>
  <c r="W1307" i="43"/>
  <c r="U1307" i="43"/>
  <c r="W1382" i="43"/>
  <c r="U1382" i="43"/>
  <c r="W1334" i="43"/>
  <c r="U1334" i="43"/>
  <c r="W1281" i="43"/>
  <c r="U1281" i="43"/>
  <c r="W1385" i="43"/>
  <c r="U1385" i="43"/>
  <c r="W1337" i="43"/>
  <c r="U1337" i="43"/>
  <c r="W1289" i="43"/>
  <c r="U1289" i="43"/>
  <c r="W1424" i="43"/>
  <c r="U1424" i="43"/>
  <c r="W1376" i="43"/>
  <c r="U1376" i="43"/>
  <c r="W1328" i="43"/>
  <c r="U1328" i="43"/>
  <c r="W1273" i="43"/>
  <c r="U1273" i="43"/>
  <c r="W1138" i="43"/>
  <c r="U1138" i="43"/>
  <c r="W1221" i="43"/>
  <c r="U1221" i="43"/>
  <c r="W1173" i="43"/>
  <c r="U1173" i="43"/>
  <c r="W1244" i="43"/>
  <c r="U1244" i="43"/>
  <c r="W1196" i="43"/>
  <c r="U1196" i="43"/>
  <c r="W1148" i="43"/>
  <c r="U1148" i="43"/>
  <c r="W1255" i="43"/>
  <c r="U1255" i="43"/>
  <c r="W1207" i="43"/>
  <c r="U1207" i="43"/>
  <c r="W1159" i="43"/>
  <c r="U1159" i="43"/>
  <c r="W2275" i="43"/>
  <c r="U2275" i="43"/>
  <c r="W2227" i="43"/>
  <c r="U2227" i="43"/>
  <c r="W2179" i="43"/>
  <c r="U2179" i="43"/>
  <c r="W2131" i="43"/>
  <c r="U2131" i="43"/>
  <c r="W2322" i="43"/>
  <c r="U2322" i="43"/>
  <c r="W2274" i="43"/>
  <c r="U2274" i="43"/>
  <c r="W2226" i="43"/>
  <c r="U2226" i="43"/>
  <c r="W2178" i="43"/>
  <c r="U2178" i="43"/>
  <c r="W2130" i="43"/>
  <c r="U2130" i="43"/>
  <c r="X2091" i="43"/>
  <c r="V2091" i="43"/>
  <c r="X2031" i="43"/>
  <c r="V2031" i="43"/>
  <c r="X1887" i="43"/>
  <c r="V1887" i="43"/>
  <c r="W2313" i="43"/>
  <c r="U2313" i="43"/>
  <c r="W2265" i="43"/>
  <c r="U2265" i="43"/>
  <c r="W2217" i="43"/>
  <c r="U2217" i="43"/>
  <c r="W2169" i="43"/>
  <c r="U2169" i="43"/>
  <c r="W2121" i="43"/>
  <c r="U2121" i="43"/>
  <c r="X2019" i="43"/>
  <c r="V2019" i="43"/>
  <c r="X1875" i="43"/>
  <c r="V1875" i="43"/>
  <c r="X2106" i="43"/>
  <c r="V2106" i="43"/>
  <c r="X2075" i="43"/>
  <c r="V2075" i="43"/>
  <c r="X2027" i="43"/>
  <c r="V2027" i="43"/>
  <c r="X1883" i="43"/>
  <c r="V1883" i="43"/>
  <c r="W2020" i="43"/>
  <c r="U2020" i="43"/>
  <c r="W1972" i="43"/>
  <c r="U1972" i="43"/>
  <c r="W1924" i="43"/>
  <c r="U1924" i="43"/>
  <c r="W1876" i="43"/>
  <c r="U1876" i="43"/>
  <c r="X1727" i="43"/>
  <c r="V1727" i="43"/>
  <c r="X1847" i="43"/>
  <c r="V1847" i="43"/>
  <c r="W2059" i="43"/>
  <c r="U2059" i="43"/>
  <c r="W2011" i="43"/>
  <c r="U2011" i="43"/>
  <c r="W1963" i="43"/>
  <c r="U1963" i="43"/>
  <c r="W1915" i="43"/>
  <c r="U1915" i="43"/>
  <c r="W1867" i="43"/>
  <c r="U1867" i="43"/>
  <c r="X1715" i="43"/>
  <c r="V1715" i="43"/>
  <c r="W2070" i="43"/>
  <c r="U2070" i="43"/>
  <c r="W2022" i="43"/>
  <c r="U2022" i="43"/>
  <c r="W1974" i="43"/>
  <c r="U1974" i="43"/>
  <c r="W1926" i="43"/>
  <c r="U1926" i="43"/>
  <c r="W1878" i="43"/>
  <c r="U1878" i="43"/>
  <c r="X2076" i="43"/>
  <c r="V2076" i="43"/>
  <c r="X2064" i="43"/>
  <c r="V2064" i="43"/>
  <c r="X2052" i="43"/>
  <c r="V2052" i="43"/>
  <c r="X2040" i="43"/>
  <c r="V2040" i="43"/>
  <c r="X2028" i="43"/>
  <c r="V2028" i="43"/>
  <c r="X2016" i="43"/>
  <c r="V2016" i="43"/>
  <c r="X2004" i="43"/>
  <c r="V2004" i="43"/>
  <c r="X1992" i="43"/>
  <c r="V1992" i="43"/>
  <c r="X1980" i="43"/>
  <c r="V1980" i="43"/>
  <c r="X1968" i="43"/>
  <c r="V1968" i="43"/>
  <c r="X1956" i="43"/>
  <c r="V1956" i="43"/>
  <c r="X1944" i="43"/>
  <c r="V1944" i="43"/>
  <c r="X1932" i="43"/>
  <c r="V1932" i="43"/>
  <c r="X1920" i="43"/>
  <c r="V1920" i="43"/>
  <c r="X1908" i="43"/>
  <c r="V1908" i="43"/>
  <c r="X1896" i="43"/>
  <c r="V1896" i="43"/>
  <c r="X1884" i="43"/>
  <c r="V1884" i="43"/>
  <c r="X1872" i="43"/>
  <c r="V1872" i="43"/>
  <c r="X1858" i="43"/>
  <c r="V1858" i="43"/>
  <c r="W2061" i="43"/>
  <c r="U2061" i="43"/>
  <c r="W2013" i="43"/>
  <c r="U2013" i="43"/>
  <c r="W1965" i="43"/>
  <c r="U1965" i="43"/>
  <c r="W1917" i="43"/>
  <c r="U1917" i="43"/>
  <c r="W1869" i="43"/>
  <c r="U1869" i="43"/>
  <c r="X1827" i="43"/>
  <c r="V1827" i="43"/>
  <c r="W1800" i="43"/>
  <c r="U1800" i="43"/>
  <c r="W1752" i="43"/>
  <c r="U1752" i="43"/>
  <c r="W1704" i="43"/>
  <c r="U1704" i="43"/>
  <c r="W1851" i="43"/>
  <c r="U1851" i="43"/>
  <c r="W1803" i="43"/>
  <c r="U1803" i="43"/>
  <c r="W1755" i="43"/>
  <c r="U1755" i="43"/>
  <c r="W1707" i="43"/>
  <c r="U1707" i="43"/>
  <c r="W1696" i="43"/>
  <c r="U1696" i="43"/>
  <c r="W1535" i="43"/>
  <c r="U1535" i="43"/>
  <c r="W1814" i="43"/>
  <c r="U1814" i="43"/>
  <c r="W1766" i="43"/>
  <c r="U1766" i="43"/>
  <c r="W1718" i="43"/>
  <c r="U1718" i="43"/>
  <c r="W1616" i="43"/>
  <c r="U1616" i="43"/>
  <c r="W1817" i="43"/>
  <c r="U1817" i="43"/>
  <c r="W1769" i="43"/>
  <c r="U1769" i="43"/>
  <c r="W1721" i="43"/>
  <c r="U1721" i="43"/>
  <c r="W1584" i="43"/>
  <c r="U1584" i="43"/>
  <c r="W1651" i="43"/>
  <c r="U1651" i="43"/>
  <c r="W1603" i="43"/>
  <c r="U1603" i="43"/>
  <c r="W1682" i="43"/>
  <c r="U1682" i="43"/>
  <c r="W1634" i="43"/>
  <c r="U1634" i="43"/>
  <c r="W1586" i="43"/>
  <c r="U1586" i="43"/>
  <c r="W1653" i="43"/>
  <c r="U1653" i="43"/>
  <c r="W1605" i="43"/>
  <c r="U1605" i="43"/>
  <c r="W1502" i="43"/>
  <c r="U1502" i="43"/>
  <c r="W1454" i="43"/>
  <c r="U1454" i="43"/>
  <c r="W1513" i="43"/>
  <c r="U1513" i="43"/>
  <c r="W1465" i="43"/>
  <c r="U1465" i="43"/>
  <c r="W1426" i="43"/>
  <c r="U1426" i="43"/>
  <c r="W1556" i="43"/>
  <c r="U1556" i="43"/>
  <c r="W1508" i="43"/>
  <c r="U1508" i="43"/>
  <c r="W1460" i="43"/>
  <c r="U1460" i="43"/>
  <c r="W1491" i="43"/>
  <c r="U1491" i="43"/>
  <c r="W1443" i="43"/>
  <c r="U1443" i="43"/>
  <c r="X1280" i="43"/>
  <c r="V1280" i="43"/>
  <c r="W1383" i="43"/>
  <c r="U1383" i="43"/>
  <c r="W1335" i="43"/>
  <c r="U1335" i="43"/>
  <c r="X1405" i="43"/>
  <c r="V1405" i="43"/>
  <c r="X1393" i="43"/>
  <c r="V1393" i="43"/>
  <c r="X1381" i="43"/>
  <c r="V1381" i="43"/>
  <c r="X1369" i="43"/>
  <c r="V1369" i="43"/>
  <c r="X1357" i="43"/>
  <c r="V1357" i="43"/>
  <c r="X1345" i="43"/>
  <c r="V1345" i="43"/>
  <c r="X1333" i="43"/>
  <c r="V1333" i="43"/>
  <c r="X1321" i="43"/>
  <c r="V1321" i="43"/>
  <c r="X1309" i="43"/>
  <c r="V1309" i="43"/>
  <c r="X1297" i="43"/>
  <c r="V1297" i="43"/>
  <c r="X1248" i="43"/>
  <c r="V1248" i="43"/>
  <c r="W1410" i="43"/>
  <c r="U1410" i="43"/>
  <c r="W1362" i="43"/>
  <c r="U1362" i="43"/>
  <c r="W1314" i="43"/>
  <c r="U1314" i="43"/>
  <c r="W1284" i="43"/>
  <c r="U1284" i="43"/>
  <c r="X1275" i="43"/>
  <c r="V1275" i="43"/>
  <c r="W1413" i="43"/>
  <c r="U1413" i="43"/>
  <c r="W1365" i="43"/>
  <c r="U1365" i="43"/>
  <c r="W1317" i="43"/>
  <c r="U1317" i="43"/>
  <c r="X1279" i="43"/>
  <c r="V1279" i="43"/>
  <c r="W1404" i="43"/>
  <c r="U1404" i="43"/>
  <c r="W1356" i="43"/>
  <c r="U1356" i="43"/>
  <c r="W1308" i="43"/>
  <c r="U1308" i="43"/>
  <c r="X1236" i="43"/>
  <c r="V1236" i="43"/>
  <c r="X1224" i="43"/>
  <c r="V1224" i="43"/>
  <c r="X1212" i="43"/>
  <c r="V1212" i="43"/>
  <c r="X1200" i="43"/>
  <c r="V1200" i="43"/>
  <c r="X1188" i="43"/>
  <c r="V1188" i="43"/>
  <c r="X1176" i="43"/>
  <c r="V1176" i="43"/>
  <c r="X1164" i="43"/>
  <c r="V1164" i="43"/>
  <c r="X1152" i="43"/>
  <c r="V1152" i="43"/>
  <c r="W1249" i="43"/>
  <c r="U1249" i="43"/>
  <c r="W1201" i="43"/>
  <c r="U1201" i="43"/>
  <c r="W1153" i="43"/>
  <c r="U1153" i="43"/>
  <c r="X1271" i="43"/>
  <c r="V1271" i="43"/>
  <c r="X1259" i="43"/>
  <c r="V1259" i="43"/>
  <c r="X1247" i="43"/>
  <c r="V1247" i="43"/>
  <c r="X1235" i="43"/>
  <c r="V1235" i="43"/>
  <c r="X1223" i="43"/>
  <c r="V1223" i="43"/>
  <c r="X1211" i="43"/>
  <c r="V1211" i="43"/>
  <c r="X1199" i="43"/>
  <c r="V1199" i="43"/>
  <c r="X1187" i="43"/>
  <c r="V1187" i="43"/>
  <c r="X1175" i="43"/>
  <c r="V1175" i="43"/>
  <c r="X1163" i="43"/>
  <c r="V1163" i="43"/>
  <c r="X1151" i="43"/>
  <c r="V1151" i="43"/>
  <c r="W1272" i="43"/>
  <c r="U1272" i="43"/>
  <c r="W1224" i="43"/>
  <c r="U1224" i="43"/>
  <c r="W1176" i="43"/>
  <c r="U1176" i="43"/>
  <c r="W1283" i="43"/>
  <c r="U1283" i="43"/>
  <c r="W1235" i="43"/>
  <c r="U1235" i="43"/>
  <c r="W1187" i="43"/>
  <c r="U1187" i="43"/>
  <c r="W2303" i="43"/>
  <c r="U2303" i="43"/>
  <c r="W2255" i="43"/>
  <c r="U2255" i="43"/>
  <c r="W2207" i="43"/>
  <c r="U2207" i="43"/>
  <c r="W2159" i="43"/>
  <c r="U2159" i="43"/>
  <c r="W2111" i="43"/>
  <c r="U2111" i="43"/>
  <c r="X2043" i="43"/>
  <c r="V2043" i="43"/>
  <c r="X1899" i="43"/>
  <c r="V1899" i="43"/>
  <c r="X2023" i="43"/>
  <c r="V2023" i="43"/>
  <c r="X1879" i="43"/>
  <c r="V1879" i="43"/>
  <c r="W2302" i="43"/>
  <c r="U2302" i="43"/>
  <c r="W2254" i="43"/>
  <c r="U2254" i="43"/>
  <c r="W2206" i="43"/>
  <c r="U2206" i="43"/>
  <c r="W2158" i="43"/>
  <c r="U2158" i="43"/>
  <c r="W2110" i="43"/>
  <c r="U2110" i="43"/>
  <c r="X2011" i="43"/>
  <c r="V2011" i="43"/>
  <c r="X1867" i="43"/>
  <c r="V1867" i="43"/>
  <c r="X2336" i="43"/>
  <c r="V2336" i="43"/>
  <c r="X2324" i="43"/>
  <c r="V2324" i="43"/>
  <c r="X2312" i="43"/>
  <c r="V2312" i="43"/>
  <c r="X2300" i="43"/>
  <c r="V2300" i="43"/>
  <c r="X2288" i="43"/>
  <c r="V2288" i="43"/>
  <c r="X2276" i="43"/>
  <c r="V2276" i="43"/>
  <c r="X2264" i="43"/>
  <c r="V2264" i="43"/>
  <c r="X2252" i="43"/>
  <c r="V2252" i="43"/>
  <c r="X2240" i="43"/>
  <c r="V2240" i="43"/>
  <c r="X2228" i="43"/>
  <c r="V2228" i="43"/>
  <c r="X2216" i="43"/>
  <c r="V2216" i="43"/>
  <c r="X2204" i="43"/>
  <c r="V2204" i="43"/>
  <c r="X2192" i="43"/>
  <c r="V2192" i="43"/>
  <c r="X2180" i="43"/>
  <c r="V2180" i="43"/>
  <c r="X2168" i="43"/>
  <c r="V2168" i="43"/>
  <c r="X2156" i="43"/>
  <c r="V2156" i="43"/>
  <c r="X2144" i="43"/>
  <c r="V2144" i="43"/>
  <c r="X2132" i="43"/>
  <c r="V2132" i="43"/>
  <c r="X2120" i="43"/>
  <c r="V2120" i="43"/>
  <c r="X2083" i="43"/>
  <c r="V2083" i="43"/>
  <c r="X1991" i="43"/>
  <c r="V1991" i="43"/>
  <c r="X1815" i="43"/>
  <c r="V1815" i="43"/>
  <c r="W2293" i="43"/>
  <c r="U2293" i="43"/>
  <c r="W2245" i="43"/>
  <c r="U2245" i="43"/>
  <c r="W2197" i="43"/>
  <c r="U2197" i="43"/>
  <c r="W2149" i="43"/>
  <c r="U2149" i="43"/>
  <c r="W2048" i="43"/>
  <c r="U2048" i="43"/>
  <c r="W2000" i="43"/>
  <c r="U2000" i="43"/>
  <c r="W1952" i="43"/>
  <c r="U1952" i="43"/>
  <c r="W1904" i="43"/>
  <c r="U1904" i="43"/>
  <c r="W2087" i="43"/>
  <c r="U2087" i="43"/>
  <c r="W2039" i="43"/>
  <c r="U2039" i="43"/>
  <c r="W1991" i="43"/>
  <c r="U1991" i="43"/>
  <c r="W1943" i="43"/>
  <c r="U1943" i="43"/>
  <c r="W1895" i="43"/>
  <c r="U1895" i="43"/>
  <c r="X1783" i="43"/>
  <c r="V1783" i="43"/>
  <c r="W1860" i="43"/>
  <c r="U1860" i="43"/>
  <c r="W2098" i="43"/>
  <c r="U2098" i="43"/>
  <c r="W2050" i="43"/>
  <c r="U2050" i="43"/>
  <c r="W2002" i="43"/>
  <c r="U2002" i="43"/>
  <c r="W1954" i="43"/>
  <c r="U1954" i="43"/>
  <c r="W1906" i="43"/>
  <c r="U1906" i="43"/>
  <c r="W2089" i="43"/>
  <c r="U2089" i="43"/>
  <c r="W2041" i="43"/>
  <c r="U2041" i="43"/>
  <c r="W1993" i="43"/>
  <c r="U1993" i="43"/>
  <c r="W1945" i="43"/>
  <c r="U1945" i="43"/>
  <c r="W1897" i="43"/>
  <c r="U1897" i="43"/>
  <c r="W1660" i="43"/>
  <c r="U1660" i="43"/>
  <c r="W1780" i="43"/>
  <c r="U1780" i="43"/>
  <c r="W1732" i="43"/>
  <c r="U1732" i="43"/>
  <c r="W1831" i="43"/>
  <c r="U1831" i="43"/>
  <c r="W1783" i="43"/>
  <c r="U1783" i="43"/>
  <c r="W1735" i="43"/>
  <c r="U1735" i="43"/>
  <c r="W1580" i="43"/>
  <c r="U1580" i="43"/>
  <c r="X1694" i="43"/>
  <c r="V1694" i="43"/>
  <c r="W1701" i="43"/>
  <c r="U1701" i="43"/>
  <c r="W1842" i="43"/>
  <c r="U1842" i="43"/>
  <c r="W1794" i="43"/>
  <c r="U1794" i="43"/>
  <c r="W1746" i="43"/>
  <c r="U1746" i="43"/>
  <c r="W1684" i="43"/>
  <c r="U1684" i="43"/>
  <c r="W1845" i="43"/>
  <c r="U1845" i="43"/>
  <c r="W1797" i="43"/>
  <c r="U1797" i="43"/>
  <c r="W1749" i="43"/>
  <c r="U1749" i="43"/>
  <c r="W1699" i="43"/>
  <c r="U1699" i="43"/>
  <c r="W1652" i="43"/>
  <c r="U1652" i="43"/>
  <c r="W1679" i="43"/>
  <c r="U1679" i="43"/>
  <c r="W1631" i="43"/>
  <c r="U1631" i="43"/>
  <c r="W1583" i="43"/>
  <c r="U1583" i="43"/>
  <c r="X1552" i="43"/>
  <c r="V1552" i="43"/>
  <c r="X1557" i="43"/>
  <c r="V1557" i="43"/>
  <c r="W1662" i="43"/>
  <c r="U1662" i="43"/>
  <c r="W1614" i="43"/>
  <c r="U1614" i="43"/>
  <c r="W1566" i="43"/>
  <c r="U1566" i="43"/>
  <c r="W1511" i="43"/>
  <c r="U1511" i="43"/>
  <c r="X1692" i="43"/>
  <c r="V1692" i="43"/>
  <c r="X1680" i="43"/>
  <c r="V1680" i="43"/>
  <c r="X1668" i="43"/>
  <c r="V1668" i="43"/>
  <c r="X1656" i="43"/>
  <c r="V1656" i="43"/>
  <c r="X1644" i="43"/>
  <c r="V1644" i="43"/>
  <c r="X1632" i="43"/>
  <c r="V1632" i="43"/>
  <c r="X1620" i="43"/>
  <c r="V1620" i="43"/>
  <c r="X1608" i="43"/>
  <c r="V1608" i="43"/>
  <c r="X1596" i="43"/>
  <c r="V1596" i="43"/>
  <c r="X1584" i="43"/>
  <c r="V1584" i="43"/>
  <c r="X1572" i="43"/>
  <c r="V1572" i="43"/>
  <c r="X1560" i="43"/>
  <c r="V1560" i="43"/>
  <c r="W1681" i="43"/>
  <c r="U1681" i="43"/>
  <c r="W1633" i="43"/>
  <c r="U1633" i="43"/>
  <c r="W1585" i="43"/>
  <c r="U1585" i="43"/>
  <c r="X1691" i="43"/>
  <c r="V1691" i="43"/>
  <c r="X1679" i="43"/>
  <c r="V1679" i="43"/>
  <c r="X1667" i="43"/>
  <c r="V1667" i="43"/>
  <c r="X1655" i="43"/>
  <c r="V1655" i="43"/>
  <c r="X1643" i="43"/>
  <c r="V1643" i="43"/>
  <c r="X1631" i="43"/>
  <c r="V1631" i="43"/>
  <c r="X1619" i="43"/>
  <c r="V1619" i="43"/>
  <c r="X1607" i="43"/>
  <c r="V1607" i="43"/>
  <c r="X1595" i="43"/>
  <c r="V1595" i="43"/>
  <c r="X1583" i="43"/>
  <c r="V1583" i="43"/>
  <c r="X1571" i="43"/>
  <c r="V1571" i="43"/>
  <c r="X1559" i="43"/>
  <c r="V1559" i="43"/>
  <c r="W1530" i="43"/>
  <c r="U1530" i="43"/>
  <c r="W1482" i="43"/>
  <c r="U1482" i="43"/>
  <c r="W1434" i="43"/>
  <c r="U1434" i="43"/>
  <c r="X1544" i="43"/>
  <c r="V1544" i="43"/>
  <c r="X1532" i="43"/>
  <c r="V1532" i="43"/>
  <c r="X1520" i="43"/>
  <c r="V1520" i="43"/>
  <c r="X1508" i="43"/>
  <c r="V1508" i="43"/>
  <c r="X1496" i="43"/>
  <c r="V1496" i="43"/>
  <c r="X1484" i="43"/>
  <c r="V1484" i="43"/>
  <c r="X1472" i="43"/>
  <c r="V1472" i="43"/>
  <c r="X1460" i="43"/>
  <c r="V1460" i="43"/>
  <c r="X1448" i="43"/>
  <c r="V1448" i="43"/>
  <c r="X1436" i="43"/>
  <c r="V1436" i="43"/>
  <c r="W1541" i="43"/>
  <c r="U1541" i="43"/>
  <c r="W1493" i="43"/>
  <c r="U1493" i="43"/>
  <c r="W1445" i="43"/>
  <c r="U1445" i="43"/>
  <c r="W1536" i="43"/>
  <c r="U1536" i="43"/>
  <c r="W1488" i="43"/>
  <c r="U1488" i="43"/>
  <c r="W1440" i="43"/>
  <c r="U1440" i="43"/>
  <c r="X1386" i="43"/>
  <c r="V1386" i="43"/>
  <c r="W1471" i="43"/>
  <c r="U1471" i="43"/>
  <c r="X1525" i="43"/>
  <c r="V1525" i="43"/>
  <c r="X1513" i="43"/>
  <c r="V1513" i="43"/>
  <c r="X1501" i="43"/>
  <c r="V1501" i="43"/>
  <c r="X1489" i="43"/>
  <c r="V1489" i="43"/>
  <c r="X1477" i="43"/>
  <c r="V1477" i="43"/>
  <c r="X1465" i="43"/>
  <c r="V1465" i="43"/>
  <c r="X1453" i="43"/>
  <c r="V1453" i="43"/>
  <c r="X1441" i="43"/>
  <c r="V1441" i="43"/>
  <c r="X1429" i="43"/>
  <c r="V1429" i="43"/>
  <c r="W1363" i="43"/>
  <c r="U1363" i="43"/>
  <c r="W1315" i="43"/>
  <c r="U1315" i="43"/>
  <c r="W1390" i="43"/>
  <c r="U1390" i="43"/>
  <c r="W1342" i="43"/>
  <c r="U1342" i="43"/>
  <c r="W1294" i="43"/>
  <c r="U1294" i="43"/>
  <c r="W1393" i="43"/>
  <c r="U1393" i="43"/>
  <c r="W1345" i="43"/>
  <c r="U1345" i="43"/>
  <c r="W1297" i="43"/>
  <c r="U1297" i="43"/>
  <c r="X1287" i="43"/>
  <c r="V1287" i="43"/>
  <c r="W1384" i="43"/>
  <c r="U1384" i="43"/>
  <c r="W1336" i="43"/>
  <c r="U1336" i="43"/>
  <c r="W1229" i="43"/>
  <c r="U1229" i="43"/>
  <c r="W1181" i="43"/>
  <c r="U1181" i="43"/>
  <c r="W1141" i="43"/>
  <c r="U1141" i="43"/>
  <c r="W1252" i="43"/>
  <c r="U1252" i="43"/>
  <c r="W1204" i="43"/>
  <c r="U1204" i="43"/>
  <c r="W1156" i="43"/>
  <c r="U1156" i="43"/>
  <c r="W1263" i="43"/>
  <c r="U1263" i="43"/>
  <c r="W1215" i="43"/>
  <c r="U1215" i="43"/>
  <c r="W1167" i="43"/>
  <c r="U1167" i="43"/>
  <c r="X2214" i="43"/>
  <c r="V2214" i="43"/>
  <c r="X2202" i="43"/>
  <c r="V2202" i="43"/>
  <c r="X2190" i="43"/>
  <c r="V2190" i="43"/>
  <c r="X2178" i="43"/>
  <c r="V2178" i="43"/>
  <c r="X2166" i="43"/>
  <c r="V2166" i="43"/>
  <c r="X2154" i="43"/>
  <c r="V2154" i="43"/>
  <c r="X2142" i="43"/>
  <c r="V2142" i="43"/>
  <c r="X2130" i="43"/>
  <c r="V2130" i="43"/>
  <c r="X2118" i="43"/>
  <c r="V2118" i="43"/>
  <c r="X2080" i="43"/>
  <c r="V2080" i="43"/>
  <c r="W2283" i="43"/>
  <c r="U2283" i="43"/>
  <c r="W2235" i="43"/>
  <c r="U2235" i="43"/>
  <c r="W2187" i="43"/>
  <c r="U2187" i="43"/>
  <c r="W2139" i="43"/>
  <c r="U2139" i="43"/>
  <c r="X2337" i="43"/>
  <c r="V2337" i="43"/>
  <c r="X2325" i="43"/>
  <c r="V2325" i="43"/>
  <c r="X2313" i="43"/>
  <c r="V2313" i="43"/>
  <c r="X2301" i="43"/>
  <c r="V2301" i="43"/>
  <c r="X2289" i="43"/>
  <c r="V2289" i="43"/>
  <c r="X2277" i="43"/>
  <c r="V2277" i="43"/>
  <c r="X2265" i="43"/>
  <c r="V2265" i="43"/>
  <c r="X2253" i="43"/>
  <c r="V2253" i="43"/>
  <c r="X2241" i="43"/>
  <c r="V2241" i="43"/>
  <c r="X2229" i="43"/>
  <c r="V2229" i="43"/>
  <c r="X2217" i="43"/>
  <c r="V2217" i="43"/>
  <c r="X2205" i="43"/>
  <c r="V2205" i="43"/>
  <c r="X2193" i="43"/>
  <c r="V2193" i="43"/>
  <c r="X2181" i="43"/>
  <c r="V2181" i="43"/>
  <c r="X2169" i="43"/>
  <c r="V2169" i="43"/>
  <c r="X2157" i="43"/>
  <c r="V2157" i="43"/>
  <c r="X2145" i="43"/>
  <c r="V2145" i="43"/>
  <c r="X2133" i="43"/>
  <c r="V2133" i="43"/>
  <c r="X2121" i="43"/>
  <c r="V2121" i="43"/>
  <c r="X2109" i="43"/>
  <c r="V2109" i="43"/>
  <c r="W2330" i="43"/>
  <c r="U2330" i="43"/>
  <c r="W2282" i="43"/>
  <c r="U2282" i="43"/>
  <c r="W2234" i="43"/>
  <c r="U2234" i="43"/>
  <c r="W2186" i="43"/>
  <c r="U2186" i="43"/>
  <c r="W2138" i="43"/>
  <c r="U2138" i="43"/>
  <c r="X2087" i="43"/>
  <c r="V2087" i="43"/>
  <c r="W2273" i="43"/>
  <c r="U2273" i="43"/>
  <c r="W2225" i="43"/>
  <c r="U2225" i="43"/>
  <c r="W2177" i="43"/>
  <c r="U2177" i="43"/>
  <c r="W2129" i="43"/>
  <c r="U2129" i="43"/>
  <c r="W2028" i="43"/>
  <c r="U2028" i="43"/>
  <c r="W1980" i="43"/>
  <c r="U1980" i="43"/>
  <c r="W1932" i="43"/>
  <c r="U1932" i="43"/>
  <c r="W1884" i="43"/>
  <c r="U1884" i="43"/>
  <c r="W1693" i="43"/>
  <c r="U1693" i="43"/>
  <c r="X2066" i="43"/>
  <c r="V2066" i="43"/>
  <c r="X2054" i="43"/>
  <c r="V2054" i="43"/>
  <c r="X2042" i="43"/>
  <c r="V2042" i="43"/>
  <c r="X2030" i="43"/>
  <c r="V2030" i="43"/>
  <c r="X2018" i="43"/>
  <c r="V2018" i="43"/>
  <c r="X2006" i="43"/>
  <c r="V2006" i="43"/>
  <c r="X1994" i="43"/>
  <c r="V1994" i="43"/>
  <c r="X1982" i="43"/>
  <c r="V1982" i="43"/>
  <c r="X1970" i="43"/>
  <c r="V1970" i="43"/>
  <c r="X1958" i="43"/>
  <c r="V1958" i="43"/>
  <c r="X1946" i="43"/>
  <c r="V1946" i="43"/>
  <c r="X1934" i="43"/>
  <c r="V1934" i="43"/>
  <c r="X1922" i="43"/>
  <c r="V1922" i="43"/>
  <c r="X1910" i="43"/>
  <c r="V1910" i="43"/>
  <c r="X1898" i="43"/>
  <c r="V1898" i="43"/>
  <c r="X1886" i="43"/>
  <c r="V1886" i="43"/>
  <c r="X1874" i="43"/>
  <c r="V1874" i="43"/>
  <c r="X1862" i="43"/>
  <c r="V1862" i="43"/>
  <c r="X1755" i="43"/>
  <c r="V1755" i="43"/>
  <c r="W2067" i="43"/>
  <c r="U2067" i="43"/>
  <c r="W2019" i="43"/>
  <c r="U2019" i="43"/>
  <c r="W1971" i="43"/>
  <c r="U1971" i="43"/>
  <c r="W1923" i="43"/>
  <c r="U1923" i="43"/>
  <c r="W1875" i="43"/>
  <c r="U1875" i="43"/>
  <c r="X2097" i="43"/>
  <c r="V2097" i="43"/>
  <c r="X2085" i="43"/>
  <c r="V2085" i="43"/>
  <c r="X2073" i="43"/>
  <c r="V2073" i="43"/>
  <c r="X2061" i="43"/>
  <c r="V2061" i="43"/>
  <c r="X2049" i="43"/>
  <c r="V2049" i="43"/>
  <c r="X2037" i="43"/>
  <c r="V2037" i="43"/>
  <c r="X2025" i="43"/>
  <c r="V2025" i="43"/>
  <c r="X2013" i="43"/>
  <c r="V2013" i="43"/>
  <c r="X2001" i="43"/>
  <c r="V2001" i="43"/>
  <c r="X1989" i="43"/>
  <c r="V1989" i="43"/>
  <c r="X1977" i="43"/>
  <c r="V1977" i="43"/>
  <c r="X1965" i="43"/>
  <c r="V1965" i="43"/>
  <c r="X1953" i="43"/>
  <c r="V1953" i="43"/>
  <c r="X1941" i="43"/>
  <c r="V1941" i="43"/>
  <c r="X1929" i="43"/>
  <c r="V1929" i="43"/>
  <c r="X1917" i="43"/>
  <c r="V1917" i="43"/>
  <c r="X1905" i="43"/>
  <c r="V1905" i="43"/>
  <c r="X1893" i="43"/>
  <c r="V1893" i="43"/>
  <c r="X1881" i="43"/>
  <c r="V1881" i="43"/>
  <c r="X1869" i="43"/>
  <c r="V1869" i="43"/>
  <c r="X1791" i="43"/>
  <c r="V1791" i="43"/>
  <c r="W2078" i="43"/>
  <c r="U2078" i="43"/>
  <c r="W2030" i="43"/>
  <c r="U2030" i="43"/>
  <c r="W1982" i="43"/>
  <c r="U1982" i="43"/>
  <c r="W1934" i="43"/>
  <c r="U1934" i="43"/>
  <c r="W1886" i="43"/>
  <c r="U1886" i="43"/>
  <c r="W2069" i="43"/>
  <c r="U2069" i="43"/>
  <c r="W2021" i="43"/>
  <c r="U2021" i="43"/>
  <c r="W1973" i="43"/>
  <c r="U1973" i="43"/>
  <c r="W1925" i="43"/>
  <c r="U1925" i="43"/>
  <c r="W1877" i="43"/>
  <c r="U1877" i="43"/>
  <c r="W1808" i="43"/>
  <c r="U1808" i="43"/>
  <c r="W1760" i="43"/>
  <c r="U1760" i="43"/>
  <c r="W1712" i="43"/>
  <c r="U1712" i="43"/>
  <c r="X1838" i="43"/>
  <c r="V1838" i="43"/>
  <c r="X1826" i="43"/>
  <c r="V1826" i="43"/>
  <c r="X1814" i="43"/>
  <c r="V1814" i="43"/>
  <c r="X1802" i="43"/>
  <c r="V1802" i="43"/>
  <c r="X1790" i="43"/>
  <c r="V1790" i="43"/>
  <c r="X1778" i="43"/>
  <c r="V1778" i="43"/>
  <c r="X1766" i="43"/>
  <c r="V1766" i="43"/>
  <c r="X1754" i="43"/>
  <c r="V1754" i="43"/>
  <c r="X1742" i="43"/>
  <c r="V1742" i="43"/>
  <c r="X1730" i="43"/>
  <c r="V1730" i="43"/>
  <c r="X1718" i="43"/>
  <c r="V1718" i="43"/>
  <c r="X1706" i="43"/>
  <c r="V1706" i="43"/>
  <c r="W1811" i="43"/>
  <c r="U1811" i="43"/>
  <c r="W1763" i="43"/>
  <c r="U1763" i="43"/>
  <c r="W1715" i="43"/>
  <c r="U1715" i="43"/>
  <c r="X1857" i="43"/>
  <c r="V1857" i="43"/>
  <c r="X1845" i="43"/>
  <c r="V1845" i="43"/>
  <c r="X1833" i="43"/>
  <c r="V1833" i="43"/>
  <c r="X1821" i="43"/>
  <c r="V1821" i="43"/>
  <c r="X1809" i="43"/>
  <c r="V1809" i="43"/>
  <c r="X1797" i="43"/>
  <c r="V1797" i="43"/>
  <c r="X1785" i="43"/>
  <c r="V1785" i="43"/>
  <c r="X1773" i="43"/>
  <c r="V1773" i="43"/>
  <c r="X1761" i="43"/>
  <c r="V1761" i="43"/>
  <c r="X1749" i="43"/>
  <c r="V1749" i="43"/>
  <c r="X1737" i="43"/>
  <c r="V1737" i="43"/>
  <c r="X1725" i="43"/>
  <c r="V1725" i="43"/>
  <c r="X1713" i="43"/>
  <c r="V1713" i="43"/>
  <c r="W1822" i="43"/>
  <c r="U1822" i="43"/>
  <c r="W1774" i="43"/>
  <c r="U1774" i="43"/>
  <c r="W1726" i="43"/>
  <c r="U1726" i="43"/>
  <c r="W1680" i="43"/>
  <c r="U1680" i="43"/>
  <c r="W1576" i="43"/>
  <c r="U1576" i="43"/>
  <c r="W1825" i="43"/>
  <c r="U1825" i="43"/>
  <c r="W1777" i="43"/>
  <c r="U1777" i="43"/>
  <c r="W1729" i="43"/>
  <c r="U1729" i="43"/>
  <c r="X1555" i="43"/>
  <c r="V1555" i="43"/>
  <c r="W1659" i="43"/>
  <c r="U1659" i="43"/>
  <c r="W1611" i="43"/>
  <c r="U1611" i="43"/>
  <c r="W1563" i="43"/>
  <c r="U1563" i="43"/>
  <c r="X1697" i="43"/>
  <c r="V1697" i="43"/>
  <c r="X1685" i="43"/>
  <c r="V1685" i="43"/>
  <c r="X1673" i="43"/>
  <c r="V1673" i="43"/>
  <c r="X1661" i="43"/>
  <c r="V1661" i="43"/>
  <c r="X1649" i="43"/>
  <c r="V1649" i="43"/>
  <c r="X1637" i="43"/>
  <c r="V1637" i="43"/>
  <c r="X1625" i="43"/>
  <c r="V1625" i="43"/>
  <c r="X1613" i="43"/>
  <c r="V1613" i="43"/>
  <c r="X1601" i="43"/>
  <c r="V1601" i="43"/>
  <c r="X1589" i="43"/>
  <c r="V1589" i="43"/>
  <c r="X1577" i="43"/>
  <c r="V1577" i="43"/>
  <c r="X1565" i="43"/>
  <c r="V1565" i="43"/>
  <c r="W1690" i="43"/>
  <c r="U1690" i="43"/>
  <c r="W1642" i="43"/>
  <c r="U1642" i="43"/>
  <c r="W1594" i="43"/>
  <c r="U1594" i="43"/>
  <c r="X1553" i="43"/>
  <c r="V1553" i="43"/>
  <c r="W1661" i="43"/>
  <c r="U1661" i="43"/>
  <c r="W1613" i="43"/>
  <c r="U1613" i="43"/>
  <c r="W1565" i="43"/>
  <c r="U1565" i="43"/>
  <c r="W1510" i="43"/>
  <c r="U1510" i="43"/>
  <c r="W1462" i="43"/>
  <c r="U1462" i="43"/>
  <c r="W1422" i="43"/>
  <c r="U1422" i="43"/>
  <c r="W1521" i="43"/>
  <c r="U1521" i="43"/>
  <c r="W1473" i="43"/>
  <c r="U1473" i="43"/>
  <c r="W1516" i="43"/>
  <c r="U1516" i="43"/>
  <c r="W1468" i="43"/>
  <c r="U1468" i="43"/>
  <c r="X1546" i="43"/>
  <c r="V1546" i="43"/>
  <c r="X1534" i="43"/>
  <c r="V1534" i="43"/>
  <c r="X1522" i="43"/>
  <c r="V1522" i="43"/>
  <c r="X1510" i="43"/>
  <c r="V1510" i="43"/>
  <c r="X1498" i="43"/>
  <c r="V1498" i="43"/>
  <c r="X1486" i="43"/>
  <c r="V1486" i="43"/>
  <c r="X1474" i="43"/>
  <c r="V1474" i="43"/>
  <c r="X1462" i="43"/>
  <c r="V1462" i="43"/>
  <c r="X1450" i="43"/>
  <c r="V1450" i="43"/>
  <c r="X1438" i="43"/>
  <c r="V1438" i="43"/>
  <c r="W1499" i="43"/>
  <c r="U1499" i="43"/>
  <c r="W1451" i="43"/>
  <c r="U1451" i="43"/>
  <c r="W1391" i="43"/>
  <c r="U1391" i="43"/>
  <c r="W1343" i="43"/>
  <c r="U1343" i="43"/>
  <c r="W1295" i="43"/>
  <c r="U1295" i="43"/>
  <c r="W1418" i="43"/>
  <c r="U1418" i="43"/>
  <c r="W1370" i="43"/>
  <c r="U1370" i="43"/>
  <c r="W1322" i="43"/>
  <c r="U1322" i="43"/>
  <c r="X1420" i="43"/>
  <c r="V1420" i="43"/>
  <c r="X1408" i="43"/>
  <c r="V1408" i="43"/>
  <c r="X1396" i="43"/>
  <c r="V1396" i="43"/>
  <c r="X1384" i="43"/>
  <c r="V1384" i="43"/>
  <c r="X1372" i="43"/>
  <c r="V1372" i="43"/>
  <c r="X1360" i="43"/>
  <c r="V1360" i="43"/>
  <c r="X1348" i="43"/>
  <c r="V1348" i="43"/>
  <c r="X1336" i="43"/>
  <c r="V1336" i="43"/>
  <c r="X1324" i="43"/>
  <c r="V1324" i="43"/>
  <c r="X1312" i="43"/>
  <c r="V1312" i="43"/>
  <c r="X1300" i="43"/>
  <c r="V1300" i="43"/>
  <c r="W1269" i="43"/>
  <c r="U1269" i="43"/>
  <c r="W1421" i="43"/>
  <c r="U1421" i="43"/>
  <c r="W1373" i="43"/>
  <c r="U1373" i="43"/>
  <c r="W1325" i="43"/>
  <c r="U1325" i="43"/>
  <c r="X1423" i="43"/>
  <c r="V1423" i="43"/>
  <c r="X1411" i="43"/>
  <c r="V1411" i="43"/>
  <c r="X1399" i="43"/>
  <c r="V1399" i="43"/>
  <c r="X1387" i="43"/>
  <c r="V1387" i="43"/>
  <c r="X1375" i="43"/>
  <c r="V1375" i="43"/>
  <c r="X1363" i="43"/>
  <c r="V1363" i="43"/>
  <c r="X1351" i="43"/>
  <c r="V1351" i="43"/>
  <c r="X1339" i="43"/>
  <c r="V1339" i="43"/>
  <c r="X1327" i="43"/>
  <c r="V1327" i="43"/>
  <c r="X1315" i="43"/>
  <c r="V1315" i="43"/>
  <c r="X1303" i="43"/>
  <c r="V1303" i="43"/>
  <c r="X1291" i="43"/>
  <c r="V1291" i="43"/>
  <c r="X1276" i="43"/>
  <c r="V1276" i="43"/>
  <c r="W1412" i="43"/>
  <c r="U1412" i="43"/>
  <c r="W1364" i="43"/>
  <c r="U1364" i="43"/>
  <c r="W1316" i="43"/>
  <c r="U1316" i="43"/>
  <c r="W1287" i="43"/>
  <c r="U1287" i="43"/>
  <c r="X1252" i="43"/>
  <c r="V1252" i="43"/>
  <c r="W1257" i="43"/>
  <c r="U1257" i="43"/>
  <c r="W1209" i="43"/>
  <c r="U1209" i="43"/>
  <c r="W1161" i="43"/>
  <c r="U1161" i="43"/>
  <c r="W1232" i="43"/>
  <c r="U1232" i="43"/>
  <c r="W1184" i="43"/>
  <c r="U1184" i="43"/>
  <c r="X1282" i="43"/>
  <c r="V1282" i="43"/>
  <c r="X1270" i="43"/>
  <c r="V1270" i="43"/>
  <c r="X1258" i="43"/>
  <c r="V1258" i="43"/>
  <c r="X1246" i="43"/>
  <c r="V1246" i="43"/>
  <c r="X1234" i="43"/>
  <c r="V1234" i="43"/>
  <c r="X1222" i="43"/>
  <c r="V1222" i="43"/>
  <c r="X1210" i="43"/>
  <c r="V1210" i="43"/>
  <c r="X1198" i="43"/>
  <c r="V1198" i="43"/>
  <c r="X1186" i="43"/>
  <c r="V1186" i="43"/>
  <c r="X1174" i="43"/>
  <c r="V1174" i="43"/>
  <c r="X1162" i="43"/>
  <c r="V1162" i="43"/>
  <c r="X1150" i="43"/>
  <c r="V1150" i="43"/>
  <c r="W1243" i="43"/>
  <c r="U1243" i="43"/>
  <c r="W1195" i="43"/>
  <c r="U1195" i="43"/>
  <c r="W1147" i="43"/>
  <c r="U1147" i="43"/>
  <c r="X1117" i="43"/>
  <c r="V1117" i="43"/>
  <c r="X1277" i="43"/>
  <c r="V1277" i="43"/>
  <c r="X1265" i="43"/>
  <c r="V1265" i="43"/>
  <c r="X1253" i="43"/>
  <c r="V1253" i="43"/>
  <c r="X1241" i="43"/>
  <c r="V1241" i="43"/>
  <c r="X1229" i="43"/>
  <c r="V1229" i="43"/>
  <c r="X1217" i="43"/>
  <c r="V1217" i="43"/>
  <c r="X1205" i="43"/>
  <c r="V1205" i="43"/>
  <c r="X1193" i="43"/>
  <c r="V1193" i="43"/>
  <c r="X1181" i="43"/>
  <c r="V1181" i="43"/>
  <c r="X2003" i="43"/>
  <c r="V2003" i="43"/>
  <c r="W2310" i="43"/>
  <c r="U2310" i="43"/>
  <c r="W2262" i="43"/>
  <c r="U2262" i="43"/>
  <c r="W2214" i="43"/>
  <c r="U2214" i="43"/>
  <c r="W2166" i="43"/>
  <c r="U2166" i="43"/>
  <c r="W2118" i="43"/>
  <c r="U2118" i="43"/>
  <c r="W2108" i="43"/>
  <c r="U2108" i="43"/>
  <c r="W2301" i="43"/>
  <c r="U2301" i="43"/>
  <c r="W2253" i="43"/>
  <c r="U2253" i="43"/>
  <c r="W2205" i="43"/>
  <c r="U2205" i="43"/>
  <c r="W2157" i="43"/>
  <c r="U2157" i="43"/>
  <c r="W2109" i="43"/>
  <c r="U2109" i="43"/>
  <c r="X2047" i="43"/>
  <c r="V2047" i="43"/>
  <c r="X1903" i="43"/>
  <c r="V1903" i="43"/>
  <c r="X2339" i="43"/>
  <c r="V2339" i="43"/>
  <c r="X2327" i="43"/>
  <c r="V2327" i="43"/>
  <c r="X2315" i="43"/>
  <c r="V2315" i="43"/>
  <c r="X2303" i="43"/>
  <c r="V2303" i="43"/>
  <c r="X2291" i="43"/>
  <c r="V2291" i="43"/>
  <c r="X2279" i="43"/>
  <c r="V2279" i="43"/>
  <c r="X2267" i="43"/>
  <c r="V2267" i="43"/>
  <c r="X2255" i="43"/>
  <c r="V2255" i="43"/>
  <c r="X2243" i="43"/>
  <c r="V2243" i="43"/>
  <c r="X2231" i="43"/>
  <c r="V2231" i="43"/>
  <c r="X2219" i="43"/>
  <c r="V2219" i="43"/>
  <c r="X2207" i="43"/>
  <c r="V2207" i="43"/>
  <c r="X2195" i="43"/>
  <c r="V2195" i="43"/>
  <c r="X2183" i="43"/>
  <c r="V2183" i="43"/>
  <c r="X2171" i="43"/>
  <c r="V2171" i="43"/>
  <c r="X2159" i="43"/>
  <c r="V2159" i="43"/>
  <c r="X2147" i="43"/>
  <c r="V2147" i="43"/>
  <c r="X2135" i="43"/>
  <c r="V2135" i="43"/>
  <c r="X2123" i="43"/>
  <c r="V2123" i="43"/>
  <c r="X2111" i="43"/>
  <c r="V2111" i="43"/>
  <c r="W2056" i="43"/>
  <c r="U2056" i="43"/>
  <c r="W2008" i="43"/>
  <c r="U2008" i="43"/>
  <c r="W1960" i="43"/>
  <c r="U1960" i="43"/>
  <c r="W1912" i="43"/>
  <c r="U1912" i="43"/>
  <c r="W1864" i="43"/>
  <c r="U1864" i="43"/>
  <c r="X1747" i="43"/>
  <c r="V1747" i="43"/>
  <c r="W2095" i="43"/>
  <c r="U2095" i="43"/>
  <c r="W2047" i="43"/>
  <c r="U2047" i="43"/>
  <c r="W1999" i="43"/>
  <c r="U1999" i="43"/>
  <c r="W1951" i="43"/>
  <c r="U1951" i="43"/>
  <c r="W1903" i="43"/>
  <c r="U1903" i="43"/>
  <c r="W1820" i="43"/>
  <c r="U1820" i="43"/>
  <c r="W2106" i="43"/>
  <c r="U2106" i="43"/>
  <c r="W2058" i="43"/>
  <c r="U2058" i="43"/>
  <c r="W2010" i="43"/>
  <c r="U2010" i="43"/>
  <c r="W1962" i="43"/>
  <c r="U1962" i="43"/>
  <c r="W1914" i="43"/>
  <c r="U1914" i="43"/>
  <c r="W1866" i="43"/>
  <c r="U1866" i="43"/>
  <c r="X1852" i="43"/>
  <c r="V1852" i="43"/>
  <c r="X1751" i="43"/>
  <c r="V1751" i="43"/>
  <c r="W2097" i="43"/>
  <c r="U2097" i="43"/>
  <c r="W2049" i="43"/>
  <c r="U2049" i="43"/>
  <c r="W2001" i="43"/>
  <c r="U2001" i="43"/>
  <c r="W1953" i="43"/>
  <c r="U1953" i="43"/>
  <c r="W1905" i="43"/>
  <c r="U1905" i="43"/>
  <c r="X1807" i="43"/>
  <c r="V1807" i="43"/>
  <c r="W1788" i="43"/>
  <c r="U1788" i="43"/>
  <c r="W1740" i="43"/>
  <c r="U1740" i="43"/>
  <c r="W1700" i="43"/>
  <c r="U1700" i="43"/>
  <c r="W1839" i="43"/>
  <c r="U1839" i="43"/>
  <c r="W1791" i="43"/>
  <c r="U1791" i="43"/>
  <c r="W1743" i="43"/>
  <c r="U1743" i="43"/>
  <c r="W1608" i="43"/>
  <c r="U1608" i="43"/>
  <c r="W1636" i="43"/>
  <c r="U1636" i="43"/>
  <c r="W1850" i="43"/>
  <c r="U1850" i="43"/>
  <c r="W1802" i="43"/>
  <c r="U1802" i="43"/>
  <c r="W1754" i="43"/>
  <c r="U1754" i="43"/>
  <c r="W1706" i="43"/>
  <c r="U1706" i="43"/>
  <c r="W1596" i="43"/>
  <c r="U1596" i="43"/>
  <c r="X1836" i="43"/>
  <c r="V1836" i="43"/>
  <c r="X1824" i="43"/>
  <c r="V1824" i="43"/>
  <c r="X1812" i="43"/>
  <c r="V1812" i="43"/>
  <c r="X1800" i="43"/>
  <c r="V1800" i="43"/>
  <c r="X1788" i="43"/>
  <c r="V1788" i="43"/>
  <c r="X1776" i="43"/>
  <c r="V1776" i="43"/>
  <c r="X1764" i="43"/>
  <c r="V1764" i="43"/>
  <c r="X1752" i="43"/>
  <c r="V1752" i="43"/>
  <c r="X1740" i="43"/>
  <c r="V1740" i="43"/>
  <c r="X1728" i="43"/>
  <c r="V1728" i="43"/>
  <c r="X1716" i="43"/>
  <c r="V1716" i="43"/>
  <c r="X1704" i="43"/>
  <c r="V1704" i="43"/>
  <c r="W1853" i="43"/>
  <c r="U1853" i="43"/>
  <c r="W1805" i="43"/>
  <c r="U1805" i="43"/>
  <c r="W1757" i="43"/>
  <c r="U1757" i="43"/>
  <c r="W1709" i="43"/>
  <c r="U1709" i="43"/>
  <c r="W1554" i="43"/>
  <c r="U1554" i="43"/>
  <c r="X1674" i="43"/>
  <c r="V1674" i="43"/>
  <c r="X1662" i="43"/>
  <c r="V1662" i="43"/>
  <c r="X1650" i="43"/>
  <c r="V1650" i="43"/>
  <c r="X1638" i="43"/>
  <c r="V1638" i="43"/>
  <c r="X1626" i="43"/>
  <c r="V1626" i="43"/>
  <c r="X1614" i="43"/>
  <c r="V1614" i="43"/>
  <c r="X1602" i="43"/>
  <c r="V1602" i="43"/>
  <c r="X1590" i="43"/>
  <c r="V1590" i="43"/>
  <c r="X1578" i="43"/>
  <c r="V1578" i="43"/>
  <c r="X1566" i="43"/>
  <c r="V1566" i="43"/>
  <c r="W1687" i="43"/>
  <c r="U1687" i="43"/>
  <c r="W1639" i="43"/>
  <c r="U1639" i="43"/>
  <c r="W1591" i="43"/>
  <c r="U1591" i="43"/>
  <c r="X1548" i="43"/>
  <c r="V1548" i="43"/>
  <c r="W1670" i="43"/>
  <c r="U1670" i="43"/>
  <c r="W1622" i="43"/>
  <c r="U1622" i="43"/>
  <c r="W1574" i="43"/>
  <c r="U1574" i="43"/>
  <c r="W1641" i="43"/>
  <c r="U1641" i="43"/>
  <c r="W1593" i="43"/>
  <c r="U1593" i="43"/>
  <c r="W1538" i="43"/>
  <c r="U1538" i="43"/>
  <c r="W1490" i="43"/>
  <c r="U1490" i="43"/>
  <c r="W1442" i="43"/>
  <c r="U1442" i="43"/>
  <c r="W1549" i="43"/>
  <c r="U1549" i="43"/>
  <c r="W1501" i="43"/>
  <c r="U1501" i="43"/>
  <c r="W1453" i="43"/>
  <c r="U1453" i="43"/>
  <c r="X1543" i="43"/>
  <c r="V1543" i="43"/>
  <c r="X1531" i="43"/>
  <c r="V1531" i="43"/>
  <c r="X1519" i="43"/>
  <c r="V1519" i="43"/>
  <c r="X1507" i="43"/>
  <c r="V1507" i="43"/>
  <c r="X1495" i="43"/>
  <c r="V1495" i="43"/>
  <c r="X1483" i="43"/>
  <c r="V1483" i="43"/>
  <c r="X1471" i="43"/>
  <c r="V1471" i="43"/>
  <c r="X1459" i="43"/>
  <c r="V1459" i="43"/>
  <c r="X1447" i="43"/>
  <c r="V1447" i="43"/>
  <c r="X1435" i="43"/>
  <c r="V1435" i="43"/>
  <c r="W1544" i="43"/>
  <c r="U1544" i="43"/>
  <c r="W1496" i="43"/>
  <c r="U1496" i="43"/>
  <c r="W1448" i="43"/>
  <c r="U1448" i="43"/>
  <c r="W1411" i="43"/>
  <c r="U1411" i="43"/>
  <c r="W1479" i="43"/>
  <c r="U1479" i="43"/>
  <c r="W1431" i="43"/>
  <c r="U1431" i="43"/>
  <c r="W1415" i="43"/>
  <c r="U1415" i="43"/>
  <c r="X1394" i="43"/>
  <c r="V1394" i="43"/>
  <c r="X1426" i="43"/>
  <c r="V1426" i="43"/>
  <c r="X1378" i="43"/>
  <c r="V1378" i="43"/>
  <c r="X1366" i="43"/>
  <c r="V1366" i="43"/>
  <c r="X1354" i="43"/>
  <c r="V1354" i="43"/>
  <c r="X1342" i="43"/>
  <c r="V1342" i="43"/>
  <c r="X1330" i="43"/>
  <c r="V1330" i="43"/>
  <c r="X1318" i="43"/>
  <c r="V1318" i="43"/>
  <c r="X1306" i="43"/>
  <c r="V1306" i="43"/>
  <c r="X1294" i="43"/>
  <c r="V1294" i="43"/>
  <c r="W1371" i="43"/>
  <c r="U1371" i="43"/>
  <c r="W1323" i="43"/>
  <c r="U1323" i="43"/>
  <c r="W1280" i="43"/>
  <c r="U1280" i="43"/>
  <c r="W1398" i="43"/>
  <c r="U1398" i="43"/>
  <c r="W1350" i="43"/>
  <c r="U1350" i="43"/>
  <c r="W1302" i="43"/>
  <c r="U1302" i="43"/>
  <c r="X1264" i="43"/>
  <c r="V1264" i="43"/>
  <c r="W1401" i="43"/>
  <c r="U1401" i="43"/>
  <c r="W1353" i="43"/>
  <c r="U1353" i="43"/>
  <c r="W1305" i="43"/>
  <c r="U1305" i="43"/>
  <c r="W1392" i="43"/>
  <c r="U1392" i="43"/>
  <c r="W1344" i="43"/>
  <c r="U1344" i="43"/>
  <c r="W1296" i="43"/>
  <c r="U1296" i="43"/>
  <c r="W1130" i="43"/>
  <c r="U1130" i="43"/>
  <c r="W1237" i="43"/>
  <c r="U1237" i="43"/>
  <c r="W1189" i="43"/>
  <c r="U1189" i="43"/>
  <c r="W1260" i="43"/>
  <c r="U1260" i="43"/>
  <c r="W1212" i="43"/>
  <c r="U1212" i="43"/>
  <c r="W1164" i="43"/>
  <c r="U1164" i="43"/>
  <c r="X1137" i="43"/>
  <c r="V1137" i="43"/>
  <c r="W1271" i="43"/>
  <c r="U1271" i="43"/>
  <c r="W1223" i="43"/>
  <c r="U1223" i="43"/>
  <c r="W1175" i="43"/>
  <c r="U1175" i="43"/>
  <c r="X2108" i="43"/>
  <c r="V2108" i="43"/>
  <c r="W2084" i="43"/>
  <c r="U2084" i="43"/>
  <c r="X1831" i="43"/>
  <c r="V1831" i="43"/>
  <c r="W2338" i="43"/>
  <c r="U2338" i="43"/>
  <c r="W2290" i="43"/>
  <c r="U2290" i="43"/>
  <c r="W2242" i="43"/>
  <c r="U2242" i="43"/>
  <c r="W2194" i="43"/>
  <c r="U2194" i="43"/>
  <c r="W2146" i="43"/>
  <c r="U2146" i="43"/>
  <c r="X1983" i="43"/>
  <c r="V1983" i="43"/>
  <c r="X1719" i="43"/>
  <c r="V1719" i="43"/>
  <c r="W2281" i="43"/>
  <c r="U2281" i="43"/>
  <c r="W2233" i="43"/>
  <c r="U2233" i="43"/>
  <c r="W2185" i="43"/>
  <c r="U2185" i="43"/>
  <c r="W2137" i="43"/>
  <c r="U2137" i="43"/>
  <c r="X1971" i="43"/>
  <c r="V1971" i="43"/>
  <c r="X2100" i="43"/>
  <c r="V2100" i="43"/>
  <c r="X1979" i="43"/>
  <c r="V1979" i="43"/>
  <c r="W2036" i="43"/>
  <c r="U2036" i="43"/>
  <c r="W1988" i="43"/>
  <c r="U1988" i="43"/>
  <c r="W1940" i="43"/>
  <c r="U1940" i="43"/>
  <c r="W1892" i="43"/>
  <c r="U1892" i="43"/>
  <c r="X1860" i="43"/>
  <c r="V1860" i="43"/>
  <c r="W2075" i="43"/>
  <c r="U2075" i="43"/>
  <c r="W2027" i="43"/>
  <c r="U2027" i="43"/>
  <c r="W1979" i="43"/>
  <c r="U1979" i="43"/>
  <c r="W1931" i="43"/>
  <c r="U1931" i="43"/>
  <c r="W1883" i="43"/>
  <c r="U1883" i="43"/>
  <c r="X1854" i="43"/>
  <c r="V1854" i="43"/>
  <c r="X1811" i="43"/>
  <c r="V1811" i="43"/>
  <c r="W2086" i="43"/>
  <c r="U2086" i="43"/>
  <c r="W2038" i="43"/>
  <c r="U2038" i="43"/>
  <c r="W1990" i="43"/>
  <c r="U1990" i="43"/>
  <c r="W1942" i="43"/>
  <c r="U1942" i="43"/>
  <c r="W1894" i="43"/>
  <c r="U1894" i="43"/>
  <c r="X1771" i="43"/>
  <c r="V1771" i="43"/>
  <c r="W1840" i="43"/>
  <c r="U1840" i="43"/>
  <c r="X2072" i="43"/>
  <c r="V2072" i="43"/>
  <c r="X2060" i="43"/>
  <c r="V2060" i="43"/>
  <c r="X2048" i="43"/>
  <c r="V2048" i="43"/>
  <c r="X2036" i="43"/>
  <c r="V2036" i="43"/>
  <c r="X2024" i="43"/>
  <c r="V2024" i="43"/>
  <c r="X2012" i="43"/>
  <c r="V2012" i="43"/>
  <c r="X2000" i="43"/>
  <c r="V2000" i="43"/>
  <c r="X1988" i="43"/>
  <c r="V1988" i="43"/>
  <c r="X1976" i="43"/>
  <c r="V1976" i="43"/>
  <c r="X1964" i="43"/>
  <c r="V1964" i="43"/>
  <c r="X1952" i="43"/>
  <c r="V1952" i="43"/>
  <c r="X1940" i="43"/>
  <c r="V1940" i="43"/>
  <c r="X1928" i="43"/>
  <c r="V1928" i="43"/>
  <c r="X1916" i="43"/>
  <c r="V1916" i="43"/>
  <c r="X1904" i="43"/>
  <c r="V1904" i="43"/>
  <c r="X1892" i="43"/>
  <c r="V1892" i="43"/>
  <c r="X1880" i="43"/>
  <c r="V1880" i="43"/>
  <c r="X1868" i="43"/>
  <c r="V1868" i="43"/>
  <c r="W1852" i="43"/>
  <c r="U1852" i="43"/>
  <c r="X1779" i="43"/>
  <c r="V1779" i="43"/>
  <c r="W2077" i="43"/>
  <c r="U2077" i="43"/>
  <c r="W2029" i="43"/>
  <c r="U2029" i="43"/>
  <c r="W1981" i="43"/>
  <c r="U1981" i="43"/>
  <c r="W1933" i="43"/>
  <c r="U1933" i="43"/>
  <c r="W1885" i="43"/>
  <c r="U1885" i="43"/>
  <c r="X1850" i="43"/>
  <c r="V1850" i="43"/>
  <c r="W1848" i="43"/>
  <c r="U1848" i="43"/>
  <c r="X1787" i="43"/>
  <c r="V1787" i="43"/>
  <c r="W1816" i="43"/>
  <c r="U1816" i="43"/>
  <c r="W1768" i="43"/>
  <c r="U1768" i="43"/>
  <c r="W1720" i="43"/>
  <c r="U1720" i="43"/>
  <c r="W1640" i="43"/>
  <c r="U1640" i="43"/>
  <c r="W1620" i="43"/>
  <c r="U1620" i="43"/>
  <c r="W1819" i="43"/>
  <c r="U1819" i="43"/>
  <c r="W1771" i="43"/>
  <c r="U1771" i="43"/>
  <c r="W1723" i="43"/>
  <c r="U1723" i="43"/>
  <c r="W1543" i="43"/>
  <c r="U1543" i="43"/>
  <c r="W1830" i="43"/>
  <c r="U1830" i="43"/>
  <c r="W1782" i="43"/>
  <c r="U1782" i="43"/>
  <c r="W1734" i="43"/>
  <c r="U1734" i="43"/>
  <c r="W1833" i="43"/>
  <c r="U1833" i="43"/>
  <c r="W1785" i="43"/>
  <c r="U1785" i="43"/>
  <c r="W1737" i="43"/>
  <c r="U1737" i="43"/>
  <c r="W1667" i="43"/>
  <c r="U1667" i="43"/>
  <c r="W1619" i="43"/>
  <c r="U1619" i="43"/>
  <c r="W1571" i="43"/>
  <c r="U1571" i="43"/>
  <c r="W1698" i="43"/>
  <c r="U1698" i="43"/>
  <c r="W1650" i="43"/>
  <c r="U1650" i="43"/>
  <c r="W1602" i="43"/>
  <c r="U1602" i="43"/>
  <c r="W1557" i="43"/>
  <c r="U1557" i="43"/>
  <c r="W1669" i="43"/>
  <c r="U1669" i="43"/>
  <c r="W1621" i="43"/>
  <c r="U1621" i="43"/>
  <c r="W1573" i="43"/>
  <c r="U1573" i="43"/>
  <c r="W1551" i="43"/>
  <c r="U1551" i="43"/>
  <c r="W1518" i="43"/>
  <c r="U1518" i="43"/>
  <c r="W1470" i="43"/>
  <c r="U1470" i="43"/>
  <c r="W1529" i="43"/>
  <c r="U1529" i="43"/>
  <c r="W1481" i="43"/>
  <c r="U1481" i="43"/>
  <c r="W1433" i="43"/>
  <c r="U1433" i="43"/>
  <c r="W1419" i="43"/>
  <c r="U1419" i="43"/>
  <c r="W1524" i="43"/>
  <c r="U1524" i="43"/>
  <c r="W1476" i="43"/>
  <c r="U1476" i="43"/>
  <c r="W1428" i="43"/>
  <c r="U1428" i="43"/>
  <c r="X1406" i="43"/>
  <c r="V1406" i="43"/>
  <c r="W1459" i="43"/>
  <c r="U1459" i="43"/>
  <c r="W1399" i="43"/>
  <c r="U1399" i="43"/>
  <c r="W1351" i="43"/>
  <c r="U1351" i="43"/>
  <c r="W1303" i="43"/>
  <c r="U1303" i="43"/>
  <c r="X1413" i="43"/>
  <c r="V1413" i="43"/>
  <c r="X1401" i="43"/>
  <c r="V1401" i="43"/>
  <c r="X1389" i="43"/>
  <c r="V1389" i="43"/>
  <c r="X1377" i="43"/>
  <c r="V1377" i="43"/>
  <c r="X1365" i="43"/>
  <c r="V1365" i="43"/>
  <c r="X1353" i="43"/>
  <c r="V1353" i="43"/>
  <c r="X1341" i="43"/>
  <c r="V1341" i="43"/>
  <c r="X1329" i="43"/>
  <c r="V1329" i="43"/>
  <c r="X1317" i="43"/>
  <c r="V1317" i="43"/>
  <c r="X1305" i="43"/>
  <c r="V1305" i="43"/>
  <c r="X1293" i="43"/>
  <c r="V1293" i="43"/>
  <c r="W1378" i="43"/>
  <c r="U1378" i="43"/>
  <c r="W1330" i="43"/>
  <c r="U1330" i="43"/>
  <c r="W1277" i="43"/>
  <c r="U1277" i="43"/>
  <c r="W1381" i="43"/>
  <c r="U1381" i="43"/>
  <c r="W1333" i="43"/>
  <c r="U1333" i="43"/>
  <c r="W1420" i="43"/>
  <c r="U1420" i="43"/>
  <c r="W1372" i="43"/>
  <c r="U1372" i="43"/>
  <c r="W1324" i="43"/>
  <c r="U1324" i="43"/>
  <c r="X1232" i="43"/>
  <c r="V1232" i="43"/>
  <c r="X1220" i="43"/>
  <c r="V1220" i="43"/>
  <c r="X1208" i="43"/>
  <c r="V1208" i="43"/>
  <c r="X1196" i="43"/>
  <c r="V1196" i="43"/>
  <c r="X1184" i="43"/>
  <c r="V1184" i="43"/>
  <c r="X1172" i="43"/>
  <c r="V1172" i="43"/>
  <c r="X1160" i="43"/>
  <c r="V1160" i="43"/>
  <c r="X1148" i="43"/>
  <c r="V1148" i="43"/>
  <c r="W1217" i="43"/>
  <c r="U1217" i="43"/>
  <c r="W1169" i="43"/>
  <c r="U1169" i="43"/>
  <c r="X1267" i="43"/>
  <c r="V1267" i="43"/>
  <c r="X1255" i="43"/>
  <c r="V1255" i="43"/>
  <c r="X1243" i="43"/>
  <c r="V1243" i="43"/>
  <c r="X1231" i="43"/>
  <c r="V1231" i="43"/>
  <c r="X1219" i="43"/>
  <c r="V1219" i="43"/>
  <c r="X1207" i="43"/>
  <c r="V1207" i="43"/>
  <c r="X1195" i="43"/>
  <c r="V1195" i="43"/>
  <c r="X1183" i="43"/>
  <c r="V1183" i="43"/>
  <c r="X1171" i="43"/>
  <c r="V1171" i="43"/>
  <c r="X1159" i="43"/>
  <c r="V1159" i="43"/>
  <c r="X1147" i="43"/>
  <c r="V1147" i="43"/>
  <c r="W1240" i="43"/>
  <c r="U1240" i="43"/>
  <c r="W1192" i="43"/>
  <c r="U1192" i="43"/>
  <c r="W1134" i="43"/>
  <c r="U1134" i="43"/>
  <c r="W1251" i="43"/>
  <c r="U1251" i="43"/>
  <c r="W1203" i="43"/>
  <c r="U1203" i="43"/>
  <c r="W1155" i="43"/>
  <c r="U1155" i="43"/>
  <c r="W2271" i="43"/>
  <c r="U2271" i="43"/>
  <c r="W2223" i="43"/>
  <c r="U2223" i="43"/>
  <c r="W2175" i="43"/>
  <c r="U2175" i="43"/>
  <c r="W2127" i="43"/>
  <c r="U2127" i="43"/>
  <c r="X1995" i="43"/>
  <c r="V1995" i="43"/>
  <c r="W2107" i="43"/>
  <c r="U2107" i="43"/>
  <c r="X2082" i="43"/>
  <c r="V2082" i="43"/>
  <c r="X1975" i="43"/>
  <c r="V1975" i="43"/>
  <c r="W2318" i="43"/>
  <c r="U2318" i="43"/>
  <c r="W2270" i="43"/>
  <c r="U2270" i="43"/>
  <c r="W2222" i="43"/>
  <c r="U2222" i="43"/>
  <c r="W2174" i="43"/>
  <c r="U2174" i="43"/>
  <c r="W2126" i="43"/>
  <c r="U2126" i="43"/>
  <c r="X1963" i="43"/>
  <c r="V1963" i="43"/>
  <c r="X2344" i="43"/>
  <c r="V2344" i="43"/>
  <c r="X2332" i="43"/>
  <c r="V2332" i="43"/>
  <c r="X2320" i="43"/>
  <c r="V2320" i="43"/>
  <c r="X2308" i="43"/>
  <c r="V2308" i="43"/>
  <c r="X2296" i="43"/>
  <c r="V2296" i="43"/>
  <c r="X2284" i="43"/>
  <c r="V2284" i="43"/>
  <c r="X2272" i="43"/>
  <c r="V2272" i="43"/>
  <c r="X2260" i="43"/>
  <c r="V2260" i="43"/>
  <c r="X2248" i="43"/>
  <c r="V2248" i="43"/>
  <c r="X2236" i="43"/>
  <c r="V2236" i="43"/>
  <c r="X2224" i="43"/>
  <c r="V2224" i="43"/>
  <c r="X2212" i="43"/>
  <c r="V2212" i="43"/>
  <c r="X2200" i="43"/>
  <c r="V2200" i="43"/>
  <c r="X2188" i="43"/>
  <c r="V2188" i="43"/>
  <c r="X2176" i="43"/>
  <c r="V2176" i="43"/>
  <c r="X2164" i="43"/>
  <c r="V2164" i="43"/>
  <c r="X2152" i="43"/>
  <c r="V2152" i="43"/>
  <c r="X2140" i="43"/>
  <c r="V2140" i="43"/>
  <c r="X2128" i="43"/>
  <c r="V2128" i="43"/>
  <c r="X2116" i="43"/>
  <c r="V2116" i="43"/>
  <c r="X2102" i="43"/>
  <c r="V2102" i="43"/>
  <c r="X2071" i="43"/>
  <c r="V2071" i="43"/>
  <c r="X1943" i="43"/>
  <c r="V1943" i="43"/>
  <c r="W2309" i="43"/>
  <c r="U2309" i="43"/>
  <c r="W2261" i="43"/>
  <c r="U2261" i="43"/>
  <c r="W2213" i="43"/>
  <c r="U2213" i="43"/>
  <c r="W2165" i="43"/>
  <c r="U2165" i="43"/>
  <c r="W2117" i="43"/>
  <c r="U2117" i="43"/>
  <c r="W2064" i="43"/>
  <c r="U2064" i="43"/>
  <c r="W2016" i="43"/>
  <c r="U2016" i="43"/>
  <c r="W1968" i="43"/>
  <c r="U1968" i="43"/>
  <c r="W1920" i="43"/>
  <c r="U1920" i="43"/>
  <c r="W1872" i="43"/>
  <c r="U1872" i="43"/>
  <c r="X1835" i="43"/>
  <c r="V1835" i="43"/>
  <c r="W1859" i="43"/>
  <c r="U1859" i="43"/>
  <c r="W2055" i="43"/>
  <c r="U2055" i="43"/>
  <c r="W2007" i="43"/>
  <c r="U2007" i="43"/>
  <c r="W1959" i="43"/>
  <c r="U1959" i="43"/>
  <c r="W1911" i="43"/>
  <c r="U1911" i="43"/>
  <c r="W1863" i="43"/>
  <c r="U1863" i="43"/>
  <c r="X1843" i="43"/>
  <c r="V1843" i="43"/>
  <c r="X1735" i="43"/>
  <c r="V1735" i="43"/>
  <c r="W2066" i="43"/>
  <c r="U2066" i="43"/>
  <c r="W2018" i="43"/>
  <c r="U2018" i="43"/>
  <c r="W1970" i="43"/>
  <c r="U1970" i="43"/>
  <c r="W1922" i="43"/>
  <c r="U1922" i="43"/>
  <c r="W1874" i="43"/>
  <c r="U1874" i="43"/>
  <c r="W2105" i="43"/>
  <c r="U2105" i="43"/>
  <c r="W2057" i="43"/>
  <c r="U2057" i="43"/>
  <c r="W2009" i="43"/>
  <c r="U2009" i="43"/>
  <c r="W1961" i="43"/>
  <c r="U1961" i="43"/>
  <c r="W1913" i="43"/>
  <c r="U1913" i="43"/>
  <c r="W1865" i="43"/>
  <c r="U1865" i="43"/>
  <c r="X1846" i="43"/>
  <c r="V1846" i="43"/>
  <c r="W1796" i="43"/>
  <c r="U1796" i="43"/>
  <c r="W1748" i="43"/>
  <c r="U1748" i="43"/>
  <c r="W1695" i="43"/>
  <c r="U1695" i="43"/>
  <c r="W1691" i="43"/>
  <c r="U1691" i="43"/>
  <c r="W1847" i="43"/>
  <c r="U1847" i="43"/>
  <c r="W1799" i="43"/>
  <c r="U1799" i="43"/>
  <c r="W1751" i="43"/>
  <c r="U1751" i="43"/>
  <c r="W1703" i="43"/>
  <c r="U1703" i="43"/>
  <c r="W1858" i="43"/>
  <c r="U1858" i="43"/>
  <c r="W1810" i="43"/>
  <c r="U1810" i="43"/>
  <c r="W1762" i="43"/>
  <c r="U1762" i="43"/>
  <c r="W1714" i="43"/>
  <c r="U1714" i="43"/>
  <c r="W1676" i="43"/>
  <c r="U1676" i="43"/>
  <c r="W1568" i="43"/>
  <c r="U1568" i="43"/>
  <c r="X1702" i="43"/>
  <c r="V1702" i="43"/>
  <c r="W1507" i="43"/>
  <c r="U1507" i="43"/>
  <c r="W1813" i="43"/>
  <c r="U1813" i="43"/>
  <c r="W1765" i="43"/>
  <c r="U1765" i="43"/>
  <c r="W1717" i="43"/>
  <c r="U1717" i="43"/>
  <c r="W1647" i="43"/>
  <c r="U1647" i="43"/>
  <c r="W1599" i="43"/>
  <c r="U1599" i="43"/>
  <c r="W1550" i="43"/>
  <c r="U1550" i="43"/>
  <c r="W1678" i="43"/>
  <c r="U1678" i="43"/>
  <c r="W1630" i="43"/>
  <c r="U1630" i="43"/>
  <c r="W1582" i="43"/>
  <c r="U1582" i="43"/>
  <c r="X1700" i="43"/>
  <c r="V1700" i="43"/>
  <c r="X1688" i="43"/>
  <c r="V1688" i="43"/>
  <c r="X1676" i="43"/>
  <c r="V1676" i="43"/>
  <c r="X1664" i="43"/>
  <c r="V1664" i="43"/>
  <c r="X1652" i="43"/>
  <c r="V1652" i="43"/>
  <c r="X1640" i="43"/>
  <c r="V1640" i="43"/>
  <c r="X1628" i="43"/>
  <c r="V1628" i="43"/>
  <c r="X1616" i="43"/>
  <c r="V1616" i="43"/>
  <c r="X1604" i="43"/>
  <c r="V1604" i="43"/>
  <c r="X1592" i="43"/>
  <c r="V1592" i="43"/>
  <c r="X1580" i="43"/>
  <c r="V1580" i="43"/>
  <c r="X1568" i="43"/>
  <c r="V1568" i="43"/>
  <c r="W1649" i="43"/>
  <c r="U1649" i="43"/>
  <c r="W1601" i="43"/>
  <c r="U1601" i="43"/>
  <c r="X1699" i="43"/>
  <c r="V1699" i="43"/>
  <c r="X1687" i="43"/>
  <c r="V1687" i="43"/>
  <c r="X1675" i="43"/>
  <c r="V1675" i="43"/>
  <c r="X1663" i="43"/>
  <c r="V1663" i="43"/>
  <c r="X1651" i="43"/>
  <c r="V1651" i="43"/>
  <c r="X1639" i="43"/>
  <c r="V1639" i="43"/>
  <c r="X1627" i="43"/>
  <c r="V1627" i="43"/>
  <c r="X1615" i="43"/>
  <c r="V1615" i="43"/>
  <c r="X1603" i="43"/>
  <c r="V1603" i="43"/>
  <c r="X1591" i="43"/>
  <c r="V1591" i="43"/>
  <c r="X1579" i="43"/>
  <c r="V1579" i="43"/>
  <c r="X1567" i="43"/>
  <c r="V1567" i="43"/>
  <c r="W1546" i="43"/>
  <c r="U1546" i="43"/>
  <c r="W1498" i="43"/>
  <c r="U1498" i="43"/>
  <c r="W1450" i="43"/>
  <c r="U1450" i="43"/>
  <c r="X1402" i="43"/>
  <c r="V1402" i="43"/>
  <c r="X1540" i="43"/>
  <c r="V1540" i="43"/>
  <c r="X1528" i="43"/>
  <c r="V1528" i="43"/>
  <c r="X1516" i="43"/>
  <c r="V1516" i="43"/>
  <c r="X1504" i="43"/>
  <c r="V1504" i="43"/>
  <c r="X1492" i="43"/>
  <c r="V1492" i="43"/>
  <c r="X1480" i="43"/>
  <c r="V1480" i="43"/>
  <c r="X1468" i="43"/>
  <c r="V1468" i="43"/>
  <c r="X1456" i="43"/>
  <c r="V1456" i="43"/>
  <c r="X1444" i="43"/>
  <c r="V1444" i="43"/>
  <c r="X1432" i="43"/>
  <c r="V1432" i="43"/>
  <c r="W1509" i="43"/>
  <c r="U1509" i="43"/>
  <c r="W1461" i="43"/>
  <c r="U1461" i="43"/>
  <c r="W1552" i="43"/>
  <c r="U1552" i="43"/>
  <c r="W1504" i="43"/>
  <c r="U1504" i="43"/>
  <c r="W1456" i="43"/>
  <c r="U1456" i="43"/>
  <c r="X1421" i="43"/>
  <c r="V1421" i="43"/>
  <c r="W1487" i="43"/>
  <c r="U1487" i="43"/>
  <c r="W1439" i="43"/>
  <c r="U1439" i="43"/>
  <c r="X1533" i="43"/>
  <c r="V1533" i="43"/>
  <c r="X1521" i="43"/>
  <c r="V1521" i="43"/>
  <c r="X1509" i="43"/>
  <c r="V1509" i="43"/>
  <c r="X1497" i="43"/>
  <c r="V1497" i="43"/>
  <c r="X1485" i="43"/>
  <c r="V1485" i="43"/>
  <c r="X1473" i="43"/>
  <c r="V1473" i="43"/>
  <c r="X1461" i="43"/>
  <c r="V1461" i="43"/>
  <c r="X1449" i="43"/>
  <c r="V1449" i="43"/>
  <c r="X1437" i="43"/>
  <c r="V1437" i="43"/>
  <c r="W1379" i="43"/>
  <c r="U1379" i="43"/>
  <c r="W1331" i="43"/>
  <c r="U1331" i="43"/>
  <c r="W1406" i="43"/>
  <c r="U1406" i="43"/>
  <c r="W1358" i="43"/>
  <c r="U1358" i="43"/>
  <c r="W1310" i="43"/>
  <c r="U1310" i="43"/>
  <c r="W1265" i="43"/>
  <c r="U1265" i="43"/>
  <c r="W1285" i="43"/>
  <c r="U1285" i="43"/>
  <c r="W1409" i="43"/>
  <c r="U1409" i="43"/>
  <c r="W1361" i="43"/>
  <c r="U1361" i="43"/>
  <c r="W1313" i="43"/>
  <c r="U1313" i="43"/>
  <c r="W1288" i="43"/>
  <c r="U1288" i="43"/>
  <c r="W1400" i="43"/>
  <c r="U1400" i="43"/>
  <c r="W1352" i="43"/>
  <c r="U1352" i="43"/>
  <c r="W1304" i="43"/>
  <c r="U1304" i="43"/>
  <c r="X1283" i="43"/>
  <c r="V1283" i="43"/>
  <c r="X1113" i="43"/>
  <c r="V1113" i="43"/>
  <c r="W1245" i="43"/>
  <c r="U1245" i="43"/>
  <c r="W1197" i="43"/>
  <c r="U1197" i="43"/>
  <c r="W1149" i="43"/>
  <c r="U1149" i="43"/>
  <c r="W1268" i="43"/>
  <c r="U1268" i="43"/>
  <c r="W1220" i="43"/>
  <c r="U1220" i="43"/>
  <c r="W1172" i="43"/>
  <c r="U1172" i="43"/>
  <c r="W1279" i="43"/>
  <c r="U1279" i="43"/>
  <c r="W1231" i="43"/>
  <c r="U1231" i="43"/>
  <c r="W1183" i="43"/>
  <c r="U1183" i="43"/>
  <c r="X2234" i="43"/>
  <c r="V2234" i="43"/>
  <c r="X2222" i="43"/>
  <c r="V2222" i="43"/>
  <c r="X2210" i="43"/>
  <c r="V2210" i="43"/>
  <c r="X2198" i="43"/>
  <c r="V2198" i="43"/>
  <c r="X2186" i="43"/>
  <c r="V2186" i="43"/>
  <c r="X2174" i="43"/>
  <c r="V2174" i="43"/>
  <c r="X2162" i="43"/>
  <c r="V2162" i="43"/>
  <c r="X2150" i="43"/>
  <c r="V2150" i="43"/>
  <c r="X2138" i="43"/>
  <c r="V2138" i="43"/>
  <c r="X2126" i="43"/>
  <c r="V2126" i="43"/>
  <c r="X2114" i="43"/>
  <c r="V2114" i="43"/>
  <c r="W2299" i="43"/>
  <c r="U2299" i="43"/>
  <c r="W2251" i="43"/>
  <c r="U2251" i="43"/>
  <c r="W2203" i="43"/>
  <c r="U2203" i="43"/>
  <c r="W2155" i="43"/>
  <c r="U2155" i="43"/>
  <c r="W2080" i="43"/>
  <c r="U2080" i="43"/>
  <c r="X2345" i="43"/>
  <c r="V2345" i="43"/>
  <c r="X2333" i="43"/>
  <c r="V2333" i="43"/>
  <c r="X2321" i="43"/>
  <c r="V2321" i="43"/>
  <c r="X2309" i="43"/>
  <c r="V2309" i="43"/>
  <c r="X2297" i="43"/>
  <c r="V2297" i="43"/>
  <c r="X2285" i="43"/>
  <c r="V2285" i="43"/>
  <c r="X2273" i="43"/>
  <c r="V2273" i="43"/>
  <c r="X2261" i="43"/>
  <c r="V2261" i="43"/>
  <c r="X2249" i="43"/>
  <c r="V2249" i="43"/>
  <c r="X2237" i="43"/>
  <c r="V2237" i="43"/>
  <c r="X2225" i="43"/>
  <c r="V2225" i="43"/>
  <c r="X2213" i="43"/>
  <c r="V2213" i="43"/>
  <c r="X2201" i="43"/>
  <c r="V2201" i="43"/>
  <c r="X2189" i="43"/>
  <c r="V2189" i="43"/>
  <c r="X2177" i="43"/>
  <c r="V2177" i="43"/>
  <c r="X2165" i="43"/>
  <c r="V2165" i="43"/>
  <c r="X2153" i="43"/>
  <c r="V2153" i="43"/>
  <c r="X2141" i="43"/>
  <c r="V2141" i="43"/>
  <c r="X2129" i="43"/>
  <c r="V2129" i="43"/>
  <c r="X2117" i="43"/>
  <c r="V2117" i="43"/>
  <c r="W2104" i="43"/>
  <c r="U2104" i="43"/>
  <c r="W2346" i="43"/>
  <c r="U2346" i="43"/>
  <c r="W2298" i="43"/>
  <c r="U2298" i="43"/>
  <c r="W2250" i="43"/>
  <c r="U2250" i="43"/>
  <c r="W2202" i="43"/>
  <c r="U2202" i="43"/>
  <c r="W2154" i="43"/>
  <c r="U2154" i="43"/>
  <c r="X2079" i="43"/>
  <c r="V2079" i="43"/>
  <c r="W2289" i="43"/>
  <c r="U2289" i="43"/>
  <c r="W2241" i="43"/>
  <c r="U2241" i="43"/>
  <c r="W2193" i="43"/>
  <c r="U2193" i="43"/>
  <c r="W2145" i="43"/>
  <c r="U2145" i="43"/>
  <c r="W2076" i="43"/>
  <c r="U2076" i="43"/>
  <c r="W2044" i="43"/>
  <c r="U2044" i="43"/>
  <c r="W1996" i="43"/>
  <c r="U1996" i="43"/>
  <c r="W1948" i="43"/>
  <c r="U1948" i="43"/>
  <c r="W1900" i="43"/>
  <c r="U1900" i="43"/>
  <c r="X2074" i="43"/>
  <c r="V2074" i="43"/>
  <c r="X2062" i="43"/>
  <c r="V2062" i="43"/>
  <c r="X2050" i="43"/>
  <c r="V2050" i="43"/>
  <c r="X2038" i="43"/>
  <c r="V2038" i="43"/>
  <c r="X2026" i="43"/>
  <c r="V2026" i="43"/>
  <c r="X2014" i="43"/>
  <c r="V2014" i="43"/>
  <c r="X2002" i="43"/>
  <c r="V2002" i="43"/>
  <c r="X1990" i="43"/>
  <c r="V1990" i="43"/>
  <c r="X1978" i="43"/>
  <c r="V1978" i="43"/>
  <c r="X1966" i="43"/>
  <c r="V1966" i="43"/>
  <c r="X1954" i="43"/>
  <c r="V1954" i="43"/>
  <c r="X1942" i="43"/>
  <c r="V1942" i="43"/>
  <c r="X1930" i="43"/>
  <c r="V1930" i="43"/>
  <c r="X1918" i="43"/>
  <c r="V1918" i="43"/>
  <c r="X1906" i="43"/>
  <c r="V1906" i="43"/>
  <c r="X1894" i="43"/>
  <c r="V1894" i="43"/>
  <c r="X1882" i="43"/>
  <c r="V1882" i="43"/>
  <c r="X1870" i="43"/>
  <c r="V1870" i="43"/>
  <c r="X1707" i="43"/>
  <c r="V1707" i="43"/>
  <c r="W2083" i="43"/>
  <c r="U2083" i="43"/>
  <c r="W2035" i="43"/>
  <c r="U2035" i="43"/>
  <c r="W1987" i="43"/>
  <c r="U1987" i="43"/>
  <c r="W1939" i="43"/>
  <c r="U1939" i="43"/>
  <c r="W1891" i="43"/>
  <c r="U1891" i="43"/>
  <c r="X2105" i="43"/>
  <c r="V2105" i="43"/>
  <c r="X2093" i="43"/>
  <c r="V2093" i="43"/>
  <c r="X2081" i="43"/>
  <c r="V2081" i="43"/>
  <c r="X2069" i="43"/>
  <c r="V2069" i="43"/>
  <c r="X2057" i="43"/>
  <c r="V2057" i="43"/>
  <c r="X2045" i="43"/>
  <c r="V2045" i="43"/>
  <c r="X2033" i="43"/>
  <c r="V2033" i="43"/>
  <c r="X2021" i="43"/>
  <c r="V2021" i="43"/>
  <c r="X2009" i="43"/>
  <c r="V2009" i="43"/>
  <c r="X1997" i="43"/>
  <c r="V1997" i="43"/>
  <c r="X1985" i="43"/>
  <c r="V1985" i="43"/>
  <c r="X1973" i="43"/>
  <c r="V1973" i="43"/>
  <c r="X1961" i="43"/>
  <c r="V1961" i="43"/>
  <c r="X1949" i="43"/>
  <c r="V1949" i="43"/>
  <c r="X1937" i="43"/>
  <c r="V1937" i="43"/>
  <c r="X1925" i="43"/>
  <c r="V1925" i="43"/>
  <c r="X1913" i="43"/>
  <c r="V1913" i="43"/>
  <c r="X1901" i="43"/>
  <c r="V1901" i="43"/>
  <c r="X1889" i="43"/>
  <c r="V1889" i="43"/>
  <c r="X1877" i="43"/>
  <c r="V1877" i="43"/>
  <c r="X1865" i="43"/>
  <c r="V1865" i="43"/>
  <c r="X1743" i="43"/>
  <c r="V1743" i="43"/>
  <c r="W2094" i="43"/>
  <c r="U2094" i="43"/>
  <c r="W2046" i="43"/>
  <c r="U2046" i="43"/>
  <c r="W1998" i="43"/>
  <c r="U1998" i="43"/>
  <c r="W1950" i="43"/>
  <c r="U1950" i="43"/>
  <c r="W1902" i="43"/>
  <c r="U1902" i="43"/>
  <c r="X1848" i="43"/>
  <c r="V1848" i="43"/>
  <c r="W2085" i="43"/>
  <c r="U2085" i="43"/>
  <c r="W2037" i="43"/>
  <c r="U2037" i="43"/>
  <c r="W1989" i="43"/>
  <c r="U1989" i="43"/>
  <c r="W1941" i="43"/>
  <c r="U1941" i="43"/>
  <c r="W1893" i="43"/>
  <c r="U1893" i="43"/>
  <c r="W1776" i="43"/>
  <c r="U1776" i="43"/>
  <c r="W1728" i="43"/>
  <c r="U1728" i="43"/>
  <c r="X1834" i="43"/>
  <c r="V1834" i="43"/>
  <c r="X1822" i="43"/>
  <c r="V1822" i="43"/>
  <c r="X1810" i="43"/>
  <c r="V1810" i="43"/>
  <c r="X1798" i="43"/>
  <c r="V1798" i="43"/>
  <c r="X1786" i="43"/>
  <c r="V1786" i="43"/>
  <c r="X1774" i="43"/>
  <c r="V1774" i="43"/>
  <c r="X1762" i="43"/>
  <c r="V1762" i="43"/>
  <c r="X1750" i="43"/>
  <c r="V1750" i="43"/>
  <c r="X1738" i="43"/>
  <c r="V1738" i="43"/>
  <c r="X1726" i="43"/>
  <c r="V1726" i="43"/>
  <c r="X1714" i="43"/>
  <c r="V1714" i="43"/>
  <c r="W1648" i="43"/>
  <c r="U1648" i="43"/>
  <c r="W1827" i="43"/>
  <c r="U1827" i="43"/>
  <c r="W1779" i="43"/>
  <c r="U1779" i="43"/>
  <c r="W1731" i="43"/>
  <c r="U1731" i="43"/>
  <c r="X1853" i="43"/>
  <c r="V1853" i="43"/>
  <c r="X1841" i="43"/>
  <c r="V1841" i="43"/>
  <c r="X1829" i="43"/>
  <c r="V1829" i="43"/>
  <c r="X1817" i="43"/>
  <c r="V1817" i="43"/>
  <c r="X1805" i="43"/>
  <c r="V1805" i="43"/>
  <c r="X1793" i="43"/>
  <c r="V1793" i="43"/>
  <c r="X1781" i="43"/>
  <c r="V1781" i="43"/>
  <c r="X1769" i="43"/>
  <c r="V1769" i="43"/>
  <c r="X1757" i="43"/>
  <c r="V1757" i="43"/>
  <c r="X1745" i="43"/>
  <c r="V1745" i="43"/>
  <c r="X1733" i="43"/>
  <c r="V1733" i="43"/>
  <c r="X1721" i="43"/>
  <c r="V1721" i="43"/>
  <c r="X1709" i="43"/>
  <c r="V1709" i="43"/>
  <c r="W1692" i="43"/>
  <c r="U1692" i="43"/>
  <c r="W1838" i="43"/>
  <c r="U1838" i="43"/>
  <c r="W1790" i="43"/>
  <c r="U1790" i="43"/>
  <c r="W1742" i="43"/>
  <c r="U1742" i="43"/>
  <c r="W1841" i="43"/>
  <c r="U1841" i="43"/>
  <c r="W1793" i="43"/>
  <c r="U1793" i="43"/>
  <c r="W1745" i="43"/>
  <c r="U1745" i="43"/>
  <c r="W1604" i="43"/>
  <c r="U1604" i="43"/>
  <c r="W1697" i="43"/>
  <c r="U1697" i="43"/>
  <c r="W1675" i="43"/>
  <c r="U1675" i="43"/>
  <c r="W1627" i="43"/>
  <c r="U1627" i="43"/>
  <c r="W1579" i="43"/>
  <c r="U1579" i="43"/>
  <c r="X1693" i="43"/>
  <c r="V1693" i="43"/>
  <c r="X1681" i="43"/>
  <c r="V1681" i="43"/>
  <c r="X1669" i="43"/>
  <c r="V1669" i="43"/>
  <c r="X1657" i="43"/>
  <c r="V1657" i="43"/>
  <c r="X1645" i="43"/>
  <c r="V1645" i="43"/>
  <c r="X1633" i="43"/>
  <c r="V1633" i="43"/>
  <c r="X1621" i="43"/>
  <c r="V1621" i="43"/>
  <c r="X1609" i="43"/>
  <c r="V1609" i="43"/>
  <c r="X1597" i="43"/>
  <c r="V1597" i="43"/>
  <c r="X1585" i="43"/>
  <c r="V1585" i="43"/>
  <c r="X1573" i="43"/>
  <c r="V1573" i="43"/>
  <c r="X1561" i="43"/>
  <c r="V1561" i="43"/>
  <c r="W1658" i="43"/>
  <c r="U1658" i="43"/>
  <c r="W1610" i="43"/>
  <c r="U1610" i="43"/>
  <c r="W1562" i="43"/>
  <c r="U1562" i="43"/>
  <c r="W1677" i="43"/>
  <c r="U1677" i="43"/>
  <c r="W1629" i="43"/>
  <c r="U1629" i="43"/>
  <c r="W1581" i="43"/>
  <c r="U1581" i="43"/>
  <c r="W1553" i="43"/>
  <c r="U1553" i="43"/>
  <c r="W1526" i="43"/>
  <c r="U1526" i="43"/>
  <c r="W1478" i="43"/>
  <c r="U1478" i="43"/>
  <c r="W1430" i="43"/>
  <c r="U1430" i="43"/>
  <c r="X1414" i="43"/>
  <c r="V1414" i="43"/>
  <c r="W1537" i="43"/>
  <c r="U1537" i="43"/>
  <c r="W1489" i="43"/>
  <c r="U1489" i="43"/>
  <c r="W1441" i="43"/>
  <c r="U1441" i="43"/>
  <c r="X1417" i="43"/>
  <c r="V1417" i="43"/>
  <c r="W1532" i="43"/>
  <c r="U1532" i="43"/>
  <c r="W1484" i="43"/>
  <c r="U1484" i="43"/>
  <c r="W1436" i="43"/>
  <c r="U1436" i="43"/>
  <c r="X1554" i="43"/>
  <c r="V1554" i="43"/>
  <c r="X1542" i="43"/>
  <c r="V1542" i="43"/>
  <c r="X1530" i="43"/>
  <c r="V1530" i="43"/>
  <c r="X1518" i="43"/>
  <c r="V1518" i="43"/>
  <c r="X1506" i="43"/>
  <c r="V1506" i="43"/>
  <c r="X1494" i="43"/>
  <c r="V1494" i="43"/>
  <c r="X1482" i="43"/>
  <c r="V1482" i="43"/>
  <c r="X1470" i="43"/>
  <c r="V1470" i="43"/>
  <c r="X1458" i="43"/>
  <c r="V1458" i="43"/>
  <c r="X1446" i="43"/>
  <c r="V1446" i="43"/>
  <c r="X1434" i="43"/>
  <c r="V1434" i="43"/>
  <c r="W1467" i="43"/>
  <c r="U1467" i="43"/>
  <c r="W1359" i="43"/>
  <c r="U1359" i="43"/>
  <c r="W1311" i="43"/>
  <c r="U1311" i="43"/>
  <c r="W1386" i="43"/>
  <c r="U1386" i="43"/>
  <c r="W1338" i="43"/>
  <c r="U1338" i="43"/>
  <c r="W1290" i="43"/>
  <c r="U1290" i="43"/>
  <c r="X1288" i="43"/>
  <c r="V1288" i="43"/>
  <c r="X1256" i="43"/>
  <c r="V1256" i="43"/>
  <c r="X1416" i="43"/>
  <c r="V1416" i="43"/>
  <c r="X1404" i="43"/>
  <c r="V1404" i="43"/>
  <c r="X1392" i="43"/>
  <c r="V1392" i="43"/>
  <c r="X1380" i="43"/>
  <c r="V1380" i="43"/>
  <c r="X1368" i="43"/>
  <c r="V1368" i="43"/>
  <c r="X1356" i="43"/>
  <c r="V1356" i="43"/>
  <c r="X1344" i="43"/>
  <c r="V1344" i="43"/>
  <c r="X1332" i="43"/>
  <c r="V1332" i="43"/>
  <c r="X1320" i="43"/>
  <c r="V1320" i="43"/>
  <c r="X1308" i="43"/>
  <c r="V1308" i="43"/>
  <c r="X1296" i="43"/>
  <c r="V1296" i="43"/>
  <c r="W1389" i="43"/>
  <c r="U1389" i="43"/>
  <c r="W1341" i="43"/>
  <c r="U1341" i="43"/>
  <c r="W1293" i="43"/>
  <c r="U1293" i="43"/>
  <c r="X1268" i="43"/>
  <c r="V1268" i="43"/>
  <c r="X1419" i="43"/>
  <c r="V1419" i="43"/>
  <c r="X1407" i="43"/>
  <c r="V1407" i="43"/>
  <c r="X1395" i="43"/>
  <c r="V1395" i="43"/>
  <c r="X1383" i="43"/>
  <c r="V1383" i="43"/>
  <c r="X1371" i="43"/>
  <c r="V1371" i="43"/>
  <c r="X1359" i="43"/>
  <c r="V1359" i="43"/>
  <c r="X1347" i="43"/>
  <c r="V1347" i="43"/>
  <c r="X1335" i="43"/>
  <c r="V1335" i="43"/>
  <c r="X1323" i="43"/>
  <c r="V1323" i="43"/>
  <c r="X1311" i="43"/>
  <c r="V1311" i="43"/>
  <c r="X1299" i="43"/>
  <c r="V1299" i="43"/>
  <c r="W1380" i="43"/>
  <c r="U1380" i="43"/>
  <c r="W1332" i="43"/>
  <c r="U1332" i="43"/>
  <c r="W1225" i="43"/>
  <c r="U1225" i="43"/>
  <c r="W1177" i="43"/>
  <c r="U1177" i="43"/>
  <c r="X1129" i="43"/>
  <c r="V1129" i="43"/>
  <c r="X1136" i="43"/>
  <c r="V1136" i="43"/>
  <c r="W1248" i="43"/>
  <c r="U1248" i="43"/>
  <c r="W1200" i="43"/>
  <c r="U1200" i="43"/>
  <c r="W1152" i="43"/>
  <c r="U1152" i="43"/>
  <c r="X1278" i="43"/>
  <c r="V1278" i="43"/>
  <c r="X1266" i="43"/>
  <c r="V1266" i="43"/>
  <c r="X1254" i="43"/>
  <c r="V1254" i="43"/>
  <c r="X1242" i="43"/>
  <c r="V1242" i="43"/>
  <c r="X1230" i="43"/>
  <c r="V1230" i="43"/>
  <c r="X1218" i="43"/>
  <c r="V1218" i="43"/>
  <c r="X1206" i="43"/>
  <c r="V1206" i="43"/>
  <c r="X1194" i="43"/>
  <c r="V1194" i="43"/>
  <c r="X1182" i="43"/>
  <c r="V1182" i="43"/>
  <c r="X1170" i="43"/>
  <c r="V1170" i="43"/>
  <c r="X1158" i="43"/>
  <c r="V1158" i="43"/>
  <c r="X1146" i="43"/>
  <c r="V1146" i="43"/>
  <c r="W1259" i="43"/>
  <c r="U1259" i="43"/>
  <c r="W1211" i="43"/>
  <c r="U1211" i="43"/>
  <c r="W1163" i="43"/>
  <c r="U1163" i="43"/>
  <c r="W1110" i="43"/>
  <c r="U1110" i="43"/>
  <c r="W1062" i="43"/>
  <c r="U1062" i="43"/>
  <c r="W1014" i="43"/>
  <c r="U1014" i="43"/>
  <c r="W1121" i="43"/>
  <c r="U1121" i="43"/>
  <c r="W1073" i="43"/>
  <c r="U1073" i="43"/>
  <c r="W1025" i="43"/>
  <c r="U1025" i="43"/>
  <c r="X1135" i="43"/>
  <c r="V1135" i="43"/>
  <c r="X1123" i="43"/>
  <c r="V1123" i="43"/>
  <c r="X1111" i="43"/>
  <c r="V1111" i="43"/>
  <c r="X1099" i="43"/>
  <c r="V1099" i="43"/>
  <c r="X1087" i="43"/>
  <c r="V1087" i="43"/>
  <c r="X1075" i="43"/>
  <c r="V1075" i="43"/>
  <c r="X1063" i="43"/>
  <c r="V1063" i="43"/>
  <c r="X1051" i="43"/>
  <c r="V1051" i="43"/>
  <c r="X1039" i="43"/>
  <c r="V1039" i="43"/>
  <c r="X1027" i="43"/>
  <c r="V1027" i="43"/>
  <c r="X1015" i="43"/>
  <c r="V1015" i="43"/>
  <c r="W1120" i="43"/>
  <c r="U1120" i="43"/>
  <c r="W1072" i="43"/>
  <c r="U1072" i="43"/>
  <c r="W1024" i="43"/>
  <c r="U1024" i="43"/>
  <c r="W1131" i="43"/>
  <c r="U1131" i="43"/>
  <c r="W1083" i="43"/>
  <c r="U1083" i="43"/>
  <c r="W1035" i="43"/>
  <c r="U1035" i="43"/>
  <c r="X868" i="43"/>
  <c r="V868" i="43"/>
  <c r="W967" i="43"/>
  <c r="U967" i="43"/>
  <c r="W919" i="43"/>
  <c r="U919" i="43"/>
  <c r="W838" i="43"/>
  <c r="U838" i="43"/>
  <c r="W962" i="43"/>
  <c r="U962" i="43"/>
  <c r="W914" i="43"/>
  <c r="U914" i="43"/>
  <c r="W854" i="43"/>
  <c r="U854" i="43"/>
  <c r="W862" i="43"/>
  <c r="U862" i="43"/>
  <c r="W869" i="43"/>
  <c r="U869" i="43"/>
  <c r="W997" i="43"/>
  <c r="U997" i="43"/>
  <c r="W949" i="43"/>
  <c r="U949" i="43"/>
  <c r="W901" i="43"/>
  <c r="U901" i="43"/>
  <c r="X1007" i="43"/>
  <c r="V1007" i="43"/>
  <c r="X995" i="43"/>
  <c r="V995" i="43"/>
  <c r="X983" i="43"/>
  <c r="V983" i="43"/>
  <c r="X971" i="43"/>
  <c r="V971" i="43"/>
  <c r="X959" i="43"/>
  <c r="V959" i="43"/>
  <c r="X947" i="43"/>
  <c r="V947" i="43"/>
  <c r="X935" i="43"/>
  <c r="V935" i="43"/>
  <c r="X923" i="43"/>
  <c r="V923" i="43"/>
  <c r="X911" i="43"/>
  <c r="V911" i="43"/>
  <c r="X899" i="43"/>
  <c r="V899" i="43"/>
  <c r="X887" i="43"/>
  <c r="V887" i="43"/>
  <c r="W1000" i="43"/>
  <c r="U1000" i="43"/>
  <c r="W952" i="43"/>
  <c r="U952" i="43"/>
  <c r="W904" i="43"/>
  <c r="U904" i="43"/>
  <c r="W875" i="43"/>
  <c r="U875" i="43"/>
  <c r="W798" i="43"/>
  <c r="U798" i="43"/>
  <c r="W750" i="43"/>
  <c r="U750" i="43"/>
  <c r="W857" i="43"/>
  <c r="U857" i="43"/>
  <c r="W809" i="43"/>
  <c r="U809" i="43"/>
  <c r="W761" i="43"/>
  <c r="U761" i="43"/>
  <c r="X737" i="43"/>
  <c r="V737" i="43"/>
  <c r="W860" i="43"/>
  <c r="U860" i="43"/>
  <c r="W812" i="43"/>
  <c r="U812" i="43"/>
  <c r="W764" i="43"/>
  <c r="U764" i="43"/>
  <c r="W831" i="43"/>
  <c r="U831" i="43"/>
  <c r="W783" i="43"/>
  <c r="U783" i="43"/>
  <c r="W618" i="43"/>
  <c r="U618" i="43"/>
  <c r="W707" i="43"/>
  <c r="U707" i="43"/>
  <c r="W659" i="43"/>
  <c r="U659" i="43"/>
  <c r="W619" i="43"/>
  <c r="U619" i="43"/>
  <c r="W726" i="43"/>
  <c r="U726" i="43"/>
  <c r="W678" i="43"/>
  <c r="U678" i="43"/>
  <c r="W630" i="43"/>
  <c r="U630" i="43"/>
  <c r="X617" i="43"/>
  <c r="V617" i="43"/>
  <c r="W717" i="43"/>
  <c r="U717" i="43"/>
  <c r="W669" i="43"/>
  <c r="U669" i="43"/>
  <c r="X735" i="43"/>
  <c r="V735" i="43"/>
  <c r="X723" i="43"/>
  <c r="V723" i="43"/>
  <c r="X711" i="43"/>
  <c r="V711" i="43"/>
  <c r="X699" i="43"/>
  <c r="V699" i="43"/>
  <c r="X687" i="43"/>
  <c r="V687" i="43"/>
  <c r="X675" i="43"/>
  <c r="V675" i="43"/>
  <c r="X663" i="43"/>
  <c r="V663" i="43"/>
  <c r="X651" i="43"/>
  <c r="V651" i="43"/>
  <c r="X639" i="43"/>
  <c r="V639" i="43"/>
  <c r="X627" i="43"/>
  <c r="V627" i="43"/>
  <c r="W740" i="43"/>
  <c r="U740" i="43"/>
  <c r="W692" i="43"/>
  <c r="U692" i="43"/>
  <c r="W644" i="43"/>
  <c r="U644" i="43"/>
  <c r="X598" i="43"/>
  <c r="V598" i="43"/>
  <c r="X586" i="43"/>
  <c r="V586" i="43"/>
  <c r="X574" i="43"/>
  <c r="V574" i="43"/>
  <c r="X562" i="43"/>
  <c r="V562" i="43"/>
  <c r="X550" i="43"/>
  <c r="V550" i="43"/>
  <c r="X538" i="43"/>
  <c r="V538" i="43"/>
  <c r="X526" i="43"/>
  <c r="V526" i="43"/>
  <c r="X514" i="43"/>
  <c r="V514" i="43"/>
  <c r="X502" i="43"/>
  <c r="V502" i="43"/>
  <c r="W539" i="43"/>
  <c r="U539" i="43"/>
  <c r="W602" i="43"/>
  <c r="U602" i="43"/>
  <c r="W554" i="43"/>
  <c r="U554" i="43"/>
  <c r="W506" i="43"/>
  <c r="U506" i="43"/>
  <c r="W585" i="43"/>
  <c r="U585" i="43"/>
  <c r="W537" i="43"/>
  <c r="U537" i="43"/>
  <c r="X599" i="43"/>
  <c r="V599" i="43"/>
  <c r="X587" i="43"/>
  <c r="V587" i="43"/>
  <c r="X575" i="43"/>
  <c r="V575" i="43"/>
  <c r="X563" i="43"/>
  <c r="V563" i="43"/>
  <c r="X551" i="43"/>
  <c r="V551" i="43"/>
  <c r="X539" i="43"/>
  <c r="V539" i="43"/>
  <c r="X527" i="43"/>
  <c r="V527" i="43"/>
  <c r="X515" i="43"/>
  <c r="V515" i="43"/>
  <c r="X503" i="43"/>
  <c r="V503" i="43"/>
  <c r="W580" i="43"/>
  <c r="U580" i="43"/>
  <c r="W532" i="43"/>
  <c r="U532" i="43"/>
  <c r="X447" i="43"/>
  <c r="V447" i="43"/>
  <c r="X435" i="43"/>
  <c r="V435" i="43"/>
  <c r="X423" i="43"/>
  <c r="V423" i="43"/>
  <c r="X411" i="43"/>
  <c r="V411" i="43"/>
  <c r="X399" i="43"/>
  <c r="V399" i="43"/>
  <c r="X387" i="43"/>
  <c r="V387" i="43"/>
  <c r="X375" i="43"/>
  <c r="V375" i="43"/>
  <c r="W460" i="43"/>
  <c r="U460" i="43"/>
  <c r="W412" i="43"/>
  <c r="U412" i="43"/>
  <c r="X355" i="43"/>
  <c r="V355" i="43"/>
  <c r="W447" i="43"/>
  <c r="U447" i="43"/>
  <c r="W399" i="43"/>
  <c r="U399" i="43"/>
  <c r="W474" i="43"/>
  <c r="U474" i="43"/>
  <c r="W426" i="43"/>
  <c r="U426" i="43"/>
  <c r="W378" i="43"/>
  <c r="U378" i="43"/>
  <c r="X356" i="43"/>
  <c r="V356" i="43"/>
  <c r="X488" i="43"/>
  <c r="V488" i="43"/>
  <c r="X476" i="43"/>
  <c r="V476" i="43"/>
  <c r="X464" i="43"/>
  <c r="V464" i="43"/>
  <c r="X452" i="43"/>
  <c r="V452" i="43"/>
  <c r="X440" i="43"/>
  <c r="V440" i="43"/>
  <c r="X428" i="43"/>
  <c r="V428" i="43"/>
  <c r="X416" i="43"/>
  <c r="V416" i="43"/>
  <c r="X404" i="43"/>
  <c r="V404" i="43"/>
  <c r="X392" i="43"/>
  <c r="V392" i="43"/>
  <c r="X380" i="43"/>
  <c r="V380" i="43"/>
  <c r="W485" i="43"/>
  <c r="U485" i="43"/>
  <c r="W437" i="43"/>
  <c r="U437" i="43"/>
  <c r="W389" i="43"/>
  <c r="U389" i="43"/>
  <c r="W340" i="43"/>
  <c r="U340" i="43"/>
  <c r="X343" i="43"/>
  <c r="V343" i="43"/>
  <c r="X331" i="43"/>
  <c r="V331" i="43"/>
  <c r="X319" i="43"/>
  <c r="V319" i="43"/>
  <c r="X307" i="43"/>
  <c r="V307" i="43"/>
  <c r="X295" i="43"/>
  <c r="V295" i="43"/>
  <c r="X283" i="43"/>
  <c r="V283" i="43"/>
  <c r="X271" i="43"/>
  <c r="V271" i="43"/>
  <c r="X259" i="43"/>
  <c r="V259" i="43"/>
  <c r="X247" i="43"/>
  <c r="V247" i="43"/>
  <c r="W320" i="43"/>
  <c r="U320" i="43"/>
  <c r="W272" i="43"/>
  <c r="U272" i="43"/>
  <c r="X245" i="43"/>
  <c r="V245" i="43"/>
  <c r="X350" i="43"/>
  <c r="V350" i="43"/>
  <c r="X338" i="43"/>
  <c r="V338" i="43"/>
  <c r="X326" i="43"/>
  <c r="V326" i="43"/>
  <c r="X314" i="43"/>
  <c r="V314" i="43"/>
  <c r="X302" i="43"/>
  <c r="V302" i="43"/>
  <c r="X290" i="43"/>
  <c r="V290" i="43"/>
  <c r="X278" i="43"/>
  <c r="V278" i="43"/>
  <c r="X266" i="43"/>
  <c r="V266" i="43"/>
  <c r="X254" i="43"/>
  <c r="V254" i="43"/>
  <c r="W323" i="43"/>
  <c r="U323" i="43"/>
  <c r="W275" i="43"/>
  <c r="U275" i="43"/>
  <c r="W330" i="43"/>
  <c r="U330" i="43"/>
  <c r="W282" i="43"/>
  <c r="U282" i="43"/>
  <c r="W242" i="43"/>
  <c r="U242" i="43"/>
  <c r="W329" i="43"/>
  <c r="U329" i="43"/>
  <c r="W281" i="43"/>
  <c r="U281" i="43"/>
  <c r="X240" i="43"/>
  <c r="V240" i="43"/>
  <c r="W182" i="43"/>
  <c r="U182" i="43"/>
  <c r="W229" i="43"/>
  <c r="U229" i="43"/>
  <c r="W181" i="43"/>
  <c r="U181" i="43"/>
  <c r="X243" i="43"/>
  <c r="V243" i="43"/>
  <c r="X231" i="43"/>
  <c r="V231" i="43"/>
  <c r="X219" i="43"/>
  <c r="V219" i="43"/>
  <c r="X207" i="43"/>
  <c r="V207" i="43"/>
  <c r="X195" i="43"/>
  <c r="V195" i="43"/>
  <c r="X183" i="43"/>
  <c r="V183" i="43"/>
  <c r="X171" i="43"/>
  <c r="V171" i="43"/>
  <c r="X159" i="43"/>
  <c r="V159" i="43"/>
  <c r="W208" i="43"/>
  <c r="U208" i="43"/>
  <c r="W160" i="43"/>
  <c r="U160" i="43"/>
  <c r="W207" i="43"/>
  <c r="U207" i="43"/>
  <c r="W159" i="43"/>
  <c r="U159" i="43"/>
  <c r="W99" i="43"/>
  <c r="U99" i="43"/>
  <c r="W146" i="43"/>
  <c r="U146" i="43"/>
  <c r="W98" i="43"/>
  <c r="U98" i="43"/>
  <c r="W153" i="43"/>
  <c r="U153" i="43"/>
  <c r="W105" i="43"/>
  <c r="U105" i="43"/>
  <c r="W76" i="43"/>
  <c r="U76" i="43"/>
  <c r="X151" i="43"/>
  <c r="V151" i="43"/>
  <c r="X139" i="43"/>
  <c r="V139" i="43"/>
  <c r="X127" i="43"/>
  <c r="V127" i="43"/>
  <c r="X115" i="43"/>
  <c r="V115" i="43"/>
  <c r="X103" i="43"/>
  <c r="V103" i="43"/>
  <c r="X91" i="43"/>
  <c r="V91" i="43"/>
  <c r="X79" i="43"/>
  <c r="V79" i="43"/>
  <c r="W152" i="43"/>
  <c r="U152" i="43"/>
  <c r="W104" i="43"/>
  <c r="U104" i="43"/>
  <c r="W51" i="43"/>
  <c r="U51" i="43"/>
  <c r="W3" i="43"/>
  <c r="U3" i="43"/>
  <c r="W34" i="43"/>
  <c r="U34" i="43"/>
  <c r="W29" i="43"/>
  <c r="U29" i="43"/>
  <c r="W44" i="43"/>
  <c r="U44" i="43"/>
  <c r="X2834" i="43"/>
  <c r="V2834" i="43"/>
  <c r="X2846" i="43"/>
  <c r="V2846" i="43"/>
  <c r="X2858" i="43"/>
  <c r="V2858" i="43"/>
  <c r="X2870" i="43"/>
  <c r="V2870" i="43"/>
  <c r="X2882" i="43"/>
  <c r="V2882" i="43"/>
  <c r="X2894" i="43"/>
  <c r="V2894" i="43"/>
  <c r="X2906" i="43"/>
  <c r="V2906" i="43"/>
  <c r="X2918" i="43"/>
  <c r="V2918" i="43"/>
  <c r="X2930" i="43"/>
  <c r="V2930" i="43"/>
  <c r="X2942" i="43"/>
  <c r="V2942" i="43"/>
  <c r="X2954" i="43"/>
  <c r="V2954" i="43"/>
  <c r="X2966" i="43"/>
  <c r="V2966" i="43"/>
  <c r="X2978" i="43"/>
  <c r="V2978" i="43"/>
  <c r="X2990" i="43"/>
  <c r="V2990" i="43"/>
  <c r="W2844" i="43"/>
  <c r="U2844" i="43"/>
  <c r="W2892" i="43"/>
  <c r="U2892" i="43"/>
  <c r="W2940" i="43"/>
  <c r="U2940" i="43"/>
  <c r="W2988" i="43"/>
  <c r="U2988" i="43"/>
  <c r="W2986" i="43"/>
  <c r="U2986" i="43"/>
  <c r="W2990" i="43"/>
  <c r="U2990" i="43"/>
  <c r="X2671" i="43"/>
  <c r="V2671" i="43"/>
  <c r="X2635" i="43"/>
  <c r="V2635" i="43"/>
  <c r="X2707" i="43"/>
  <c r="V2707" i="43"/>
  <c r="X2779" i="43"/>
  <c r="V2779" i="43"/>
  <c r="X2989" i="43"/>
  <c r="V2989" i="43"/>
  <c r="X2664" i="43"/>
  <c r="V2664" i="43"/>
  <c r="X2736" i="43"/>
  <c r="V2736" i="43"/>
  <c r="W2857" i="43"/>
  <c r="U2857" i="43"/>
  <c r="W2905" i="43"/>
  <c r="U2905" i="43"/>
  <c r="W2953" i="43"/>
  <c r="U2953" i="43"/>
  <c r="X2826" i="43"/>
  <c r="V2826" i="43"/>
  <c r="W2830" i="43"/>
  <c r="U2830" i="43"/>
  <c r="W2878" i="43"/>
  <c r="U2878" i="43"/>
  <c r="W2926" i="43"/>
  <c r="U2926" i="43"/>
  <c r="W2974" i="43"/>
  <c r="U2974" i="43"/>
  <c r="X2973" i="43"/>
  <c r="V2973" i="43"/>
  <c r="X1125" i="43"/>
  <c r="V1125" i="43"/>
  <c r="W1258" i="43"/>
  <c r="U1258" i="43"/>
  <c r="W1210" i="43"/>
  <c r="U1210" i="43"/>
  <c r="W1162" i="43"/>
  <c r="U1162" i="43"/>
  <c r="X978" i="43"/>
  <c r="V978" i="43"/>
  <c r="W1090" i="43"/>
  <c r="U1090" i="43"/>
  <c r="W1042" i="43"/>
  <c r="U1042" i="43"/>
  <c r="W1101" i="43"/>
  <c r="U1101" i="43"/>
  <c r="W1053" i="43"/>
  <c r="U1053" i="43"/>
  <c r="W1100" i="43"/>
  <c r="U1100" i="43"/>
  <c r="W1052" i="43"/>
  <c r="U1052" i="43"/>
  <c r="X1138" i="43"/>
  <c r="V1138" i="43"/>
  <c r="X1126" i="43"/>
  <c r="V1126" i="43"/>
  <c r="X1114" i="43"/>
  <c r="V1114" i="43"/>
  <c r="X1102" i="43"/>
  <c r="V1102" i="43"/>
  <c r="X1090" i="43"/>
  <c r="V1090" i="43"/>
  <c r="X1078" i="43"/>
  <c r="V1078" i="43"/>
  <c r="X1066" i="43"/>
  <c r="V1066" i="43"/>
  <c r="X1054" i="43"/>
  <c r="V1054" i="43"/>
  <c r="X1042" i="43"/>
  <c r="V1042" i="43"/>
  <c r="X1030" i="43"/>
  <c r="V1030" i="43"/>
  <c r="X1018" i="43"/>
  <c r="V1018" i="43"/>
  <c r="W1111" i="43"/>
  <c r="U1111" i="43"/>
  <c r="W1063" i="43"/>
  <c r="U1063" i="43"/>
  <c r="W1015" i="43"/>
  <c r="U1015" i="43"/>
  <c r="X966" i="43"/>
  <c r="V966" i="43"/>
  <c r="X954" i="43"/>
  <c r="V954" i="43"/>
  <c r="X942" i="43"/>
  <c r="V942" i="43"/>
  <c r="X930" i="43"/>
  <c r="V930" i="43"/>
  <c r="X918" i="43"/>
  <c r="V918" i="43"/>
  <c r="X906" i="43"/>
  <c r="V906" i="43"/>
  <c r="X894" i="43"/>
  <c r="V894" i="43"/>
  <c r="X882" i="43"/>
  <c r="V882" i="43"/>
  <c r="W947" i="43"/>
  <c r="U947" i="43"/>
  <c r="W899" i="43"/>
  <c r="U899" i="43"/>
  <c r="X997" i="43"/>
  <c r="V997" i="43"/>
  <c r="X985" i="43"/>
  <c r="V985" i="43"/>
  <c r="X973" i="43"/>
  <c r="V973" i="43"/>
  <c r="X961" i="43"/>
  <c r="V961" i="43"/>
  <c r="X949" i="43"/>
  <c r="V949" i="43"/>
  <c r="X937" i="43"/>
  <c r="V937" i="43"/>
  <c r="X925" i="43"/>
  <c r="V925" i="43"/>
  <c r="X913" i="43"/>
  <c r="V913" i="43"/>
  <c r="X901" i="43"/>
  <c r="V901" i="43"/>
  <c r="X889" i="43"/>
  <c r="V889" i="43"/>
  <c r="X877" i="43"/>
  <c r="V877" i="43"/>
  <c r="W990" i="43"/>
  <c r="U990" i="43"/>
  <c r="W942" i="43"/>
  <c r="U942" i="43"/>
  <c r="W894" i="43"/>
  <c r="U894" i="43"/>
  <c r="W846" i="43"/>
  <c r="U846" i="43"/>
  <c r="W977" i="43"/>
  <c r="U977" i="43"/>
  <c r="W929" i="43"/>
  <c r="U929" i="43"/>
  <c r="W881" i="43"/>
  <c r="U881" i="43"/>
  <c r="W870" i="43"/>
  <c r="U870" i="43"/>
  <c r="W874" i="43"/>
  <c r="U874" i="43"/>
  <c r="W842" i="43"/>
  <c r="U842" i="43"/>
  <c r="W980" i="43"/>
  <c r="U980" i="43"/>
  <c r="W932" i="43"/>
  <c r="U932" i="43"/>
  <c r="W884" i="43"/>
  <c r="U884" i="43"/>
  <c r="X849" i="43"/>
  <c r="V849" i="43"/>
  <c r="X837" i="43"/>
  <c r="V837" i="43"/>
  <c r="X825" i="43"/>
  <c r="V825" i="43"/>
  <c r="X813" i="43"/>
  <c r="V813" i="43"/>
  <c r="X801" i="43"/>
  <c r="V801" i="43"/>
  <c r="X789" i="43"/>
  <c r="V789" i="43"/>
  <c r="X777" i="43"/>
  <c r="V777" i="43"/>
  <c r="X765" i="43"/>
  <c r="V765" i="43"/>
  <c r="X753" i="43"/>
  <c r="V753" i="43"/>
  <c r="W826" i="43"/>
  <c r="U826" i="43"/>
  <c r="W778" i="43"/>
  <c r="U778" i="43"/>
  <c r="W837" i="43"/>
  <c r="U837" i="43"/>
  <c r="W789" i="43"/>
  <c r="U789" i="43"/>
  <c r="W746" i="43"/>
  <c r="U746" i="43"/>
  <c r="W840" i="43"/>
  <c r="U840" i="43"/>
  <c r="W792" i="43"/>
  <c r="U792" i="43"/>
  <c r="W859" i="43"/>
  <c r="U859" i="43"/>
  <c r="W811" i="43"/>
  <c r="U811" i="43"/>
  <c r="W763" i="43"/>
  <c r="U763" i="43"/>
  <c r="X741" i="43"/>
  <c r="V741" i="43"/>
  <c r="W611" i="43"/>
  <c r="U611" i="43"/>
  <c r="X702" i="43"/>
  <c r="V702" i="43"/>
  <c r="X690" i="43"/>
  <c r="V690" i="43"/>
  <c r="X678" i="43"/>
  <c r="V678" i="43"/>
  <c r="X666" i="43"/>
  <c r="V666" i="43"/>
  <c r="X654" i="43"/>
  <c r="V654" i="43"/>
  <c r="X642" i="43"/>
  <c r="V642" i="43"/>
  <c r="X630" i="43"/>
  <c r="V630" i="43"/>
  <c r="W687" i="43"/>
  <c r="U687" i="43"/>
  <c r="W639" i="43"/>
  <c r="U639" i="43"/>
  <c r="X733" i="43"/>
  <c r="V733" i="43"/>
  <c r="X721" i="43"/>
  <c r="V721" i="43"/>
  <c r="X709" i="43"/>
  <c r="V709" i="43"/>
  <c r="X697" i="43"/>
  <c r="V697" i="43"/>
  <c r="X685" i="43"/>
  <c r="V685" i="43"/>
  <c r="X673" i="43"/>
  <c r="V673" i="43"/>
  <c r="X661" i="43"/>
  <c r="V661" i="43"/>
  <c r="X649" i="43"/>
  <c r="V649" i="43"/>
  <c r="X637" i="43"/>
  <c r="V637" i="43"/>
  <c r="W706" i="43"/>
  <c r="U706" i="43"/>
  <c r="W658" i="43"/>
  <c r="U658" i="43"/>
  <c r="W745" i="43"/>
  <c r="U745" i="43"/>
  <c r="W697" i="43"/>
  <c r="U697" i="43"/>
  <c r="W649" i="43"/>
  <c r="U649" i="43"/>
  <c r="W720" i="43"/>
  <c r="U720" i="43"/>
  <c r="W672" i="43"/>
  <c r="U672" i="43"/>
  <c r="X486" i="43"/>
  <c r="V486" i="43"/>
  <c r="W567" i="43"/>
  <c r="U567" i="43"/>
  <c r="W519" i="43"/>
  <c r="U519" i="43"/>
  <c r="X479" i="43"/>
  <c r="V479" i="43"/>
  <c r="W582" i="43"/>
  <c r="U582" i="43"/>
  <c r="W534" i="43"/>
  <c r="U534" i="43"/>
  <c r="W613" i="43"/>
  <c r="U613" i="43"/>
  <c r="W565" i="43"/>
  <c r="U565" i="43"/>
  <c r="W517" i="43"/>
  <c r="U517" i="43"/>
  <c r="W608" i="43"/>
  <c r="U608" i="43"/>
  <c r="W560" i="43"/>
  <c r="U560" i="43"/>
  <c r="W512" i="43"/>
  <c r="U512" i="43"/>
  <c r="W440" i="43"/>
  <c r="U440" i="43"/>
  <c r="W392" i="43"/>
  <c r="U392" i="43"/>
  <c r="X474" i="43"/>
  <c r="V474" i="43"/>
  <c r="X462" i="43"/>
  <c r="V462" i="43"/>
  <c r="X450" i="43"/>
  <c r="V450" i="43"/>
  <c r="X438" i="43"/>
  <c r="V438" i="43"/>
  <c r="X426" i="43"/>
  <c r="V426" i="43"/>
  <c r="X414" i="43"/>
  <c r="V414" i="43"/>
  <c r="X402" i="43"/>
  <c r="V402" i="43"/>
  <c r="X390" i="43"/>
  <c r="V390" i="43"/>
  <c r="X378" i="43"/>
  <c r="V378" i="43"/>
  <c r="W475" i="43"/>
  <c r="U475" i="43"/>
  <c r="W427" i="43"/>
  <c r="U427" i="43"/>
  <c r="W379" i="43"/>
  <c r="U379" i="43"/>
  <c r="W454" i="43"/>
  <c r="U454" i="43"/>
  <c r="W406" i="43"/>
  <c r="U406" i="43"/>
  <c r="X372" i="43"/>
  <c r="V372" i="43"/>
  <c r="X354" i="43"/>
  <c r="V354" i="43"/>
  <c r="W465" i="43"/>
  <c r="U465" i="43"/>
  <c r="W417" i="43"/>
  <c r="U417" i="43"/>
  <c r="W300" i="43"/>
  <c r="U300" i="43"/>
  <c r="W252" i="43"/>
  <c r="U252" i="43"/>
  <c r="W351" i="43"/>
  <c r="U351" i="43"/>
  <c r="W303" i="43"/>
  <c r="U303" i="43"/>
  <c r="W255" i="43"/>
  <c r="U255" i="43"/>
  <c r="W358" i="43"/>
  <c r="U358" i="43"/>
  <c r="W310" i="43"/>
  <c r="U310" i="43"/>
  <c r="W262" i="43"/>
  <c r="U262" i="43"/>
  <c r="W357" i="43"/>
  <c r="U357" i="43"/>
  <c r="W309" i="43"/>
  <c r="U309" i="43"/>
  <c r="W261" i="43"/>
  <c r="U261" i="43"/>
  <c r="X225" i="43"/>
  <c r="V225" i="43"/>
  <c r="X213" i="43"/>
  <c r="V213" i="43"/>
  <c r="X201" i="43"/>
  <c r="V201" i="43"/>
  <c r="X189" i="43"/>
  <c r="V189" i="43"/>
  <c r="X177" i="43"/>
  <c r="V177" i="43"/>
  <c r="X165" i="43"/>
  <c r="V165" i="43"/>
  <c r="W210" i="43"/>
  <c r="U210" i="43"/>
  <c r="W162" i="43"/>
  <c r="U162" i="43"/>
  <c r="W147" i="43"/>
  <c r="U147" i="43"/>
  <c r="W209" i="43"/>
  <c r="U209" i="43"/>
  <c r="W161" i="43"/>
  <c r="U161" i="43"/>
  <c r="W236" i="43"/>
  <c r="U236" i="43"/>
  <c r="W188" i="43"/>
  <c r="U188" i="43"/>
  <c r="X149" i="43"/>
  <c r="V149" i="43"/>
  <c r="X230" i="43"/>
  <c r="V230" i="43"/>
  <c r="X218" i="43"/>
  <c r="V218" i="43"/>
  <c r="X206" i="43"/>
  <c r="V206" i="43"/>
  <c r="X194" i="43"/>
  <c r="V194" i="43"/>
  <c r="X182" i="43"/>
  <c r="V182" i="43"/>
  <c r="X170" i="43"/>
  <c r="V170" i="43"/>
  <c r="X158" i="43"/>
  <c r="V158" i="43"/>
  <c r="W235" i="43"/>
  <c r="U235" i="43"/>
  <c r="W187" i="43"/>
  <c r="U187" i="43"/>
  <c r="W127" i="43"/>
  <c r="U127" i="43"/>
  <c r="W79" i="43"/>
  <c r="U79" i="43"/>
  <c r="X141" i="43"/>
  <c r="V141" i="43"/>
  <c r="X129" i="43"/>
  <c r="V129" i="43"/>
  <c r="X117" i="43"/>
  <c r="V117" i="43"/>
  <c r="X105" i="43"/>
  <c r="V105" i="43"/>
  <c r="X93" i="43"/>
  <c r="V93" i="43"/>
  <c r="X81" i="43"/>
  <c r="V81" i="43"/>
  <c r="W126" i="43"/>
  <c r="U126" i="43"/>
  <c r="W78" i="43"/>
  <c r="U78" i="43"/>
  <c r="W133" i="43"/>
  <c r="U133" i="43"/>
  <c r="W85" i="43"/>
  <c r="U85" i="43"/>
  <c r="W132" i="43"/>
  <c r="U132" i="43"/>
  <c r="W84" i="43"/>
  <c r="U84" i="43"/>
  <c r="W31" i="43"/>
  <c r="U31" i="43"/>
  <c r="X65" i="43"/>
  <c r="V65" i="43"/>
  <c r="X53" i="43"/>
  <c r="V53" i="43"/>
  <c r="X41" i="43"/>
  <c r="V41" i="43"/>
  <c r="X29" i="43"/>
  <c r="V29" i="43"/>
  <c r="X17" i="43"/>
  <c r="V17" i="43"/>
  <c r="X5" i="43"/>
  <c r="V5" i="43"/>
  <c r="W62" i="43"/>
  <c r="U62" i="43"/>
  <c r="W14" i="43"/>
  <c r="U14" i="43"/>
  <c r="W57" i="43"/>
  <c r="U57" i="43"/>
  <c r="W9" i="43"/>
  <c r="U9" i="43"/>
  <c r="W24" i="43"/>
  <c r="U24" i="43"/>
  <c r="X70" i="43"/>
  <c r="V70" i="43"/>
  <c r="X58" i="43"/>
  <c r="V58" i="43"/>
  <c r="X46" i="43"/>
  <c r="V46" i="43"/>
  <c r="X34" i="43"/>
  <c r="V34" i="43"/>
  <c r="X22" i="43"/>
  <c r="V22" i="43"/>
  <c r="X10" i="43"/>
  <c r="V10" i="43"/>
  <c r="X2820" i="43"/>
  <c r="V2820" i="43"/>
  <c r="X2639" i="43"/>
  <c r="V2639" i="43"/>
  <c r="X2711" i="43"/>
  <c r="V2711" i="43"/>
  <c r="X2783" i="43"/>
  <c r="V2783" i="43"/>
  <c r="W2864" i="43"/>
  <c r="U2864" i="43"/>
  <c r="W2912" i="43"/>
  <c r="U2912" i="43"/>
  <c r="W2960" i="43"/>
  <c r="U2960" i="43"/>
  <c r="W2829" i="43"/>
  <c r="U2829" i="43"/>
  <c r="W2877" i="43"/>
  <c r="U2877" i="43"/>
  <c r="W2925" i="43"/>
  <c r="U2925" i="43"/>
  <c r="W2973" i="43"/>
  <c r="U2973" i="43"/>
  <c r="X2810" i="43"/>
  <c r="V2810" i="43"/>
  <c r="W2850" i="43"/>
  <c r="U2850" i="43"/>
  <c r="W2898" i="43"/>
  <c r="U2898" i="43"/>
  <c r="W2946" i="43"/>
  <c r="U2946" i="43"/>
  <c r="X2837" i="43"/>
  <c r="V2837" i="43"/>
  <c r="X2849" i="43"/>
  <c r="V2849" i="43"/>
  <c r="X2861" i="43"/>
  <c r="V2861" i="43"/>
  <c r="X2873" i="43"/>
  <c r="V2873" i="43"/>
  <c r="X2885" i="43"/>
  <c r="V2885" i="43"/>
  <c r="X2897" i="43"/>
  <c r="V2897" i="43"/>
  <c r="X2909" i="43"/>
  <c r="V2909" i="43"/>
  <c r="X2921" i="43"/>
  <c r="V2921" i="43"/>
  <c r="X2933" i="43"/>
  <c r="V2933" i="43"/>
  <c r="X2945" i="43"/>
  <c r="V2945" i="43"/>
  <c r="X2957" i="43"/>
  <c r="V2957" i="43"/>
  <c r="X1281" i="43"/>
  <c r="V1281" i="43"/>
  <c r="X1269" i="43"/>
  <c r="V1269" i="43"/>
  <c r="X1257" i="43"/>
  <c r="V1257" i="43"/>
  <c r="X1245" i="43"/>
  <c r="V1245" i="43"/>
  <c r="X1233" i="43"/>
  <c r="V1233" i="43"/>
  <c r="X1221" i="43"/>
  <c r="V1221" i="43"/>
  <c r="X1209" i="43"/>
  <c r="V1209" i="43"/>
  <c r="X1197" i="43"/>
  <c r="V1197" i="43"/>
  <c r="X1185" i="43"/>
  <c r="V1185" i="43"/>
  <c r="X1173" i="43"/>
  <c r="V1173" i="43"/>
  <c r="X1161" i="43"/>
  <c r="V1161" i="43"/>
  <c r="X1149" i="43"/>
  <c r="V1149" i="43"/>
  <c r="W1286" i="43"/>
  <c r="U1286" i="43"/>
  <c r="W1238" i="43"/>
  <c r="U1238" i="43"/>
  <c r="W1190" i="43"/>
  <c r="U1190" i="43"/>
  <c r="W1118" i="43"/>
  <c r="U1118" i="43"/>
  <c r="W1070" i="43"/>
  <c r="U1070" i="43"/>
  <c r="W1022" i="43"/>
  <c r="U1022" i="43"/>
  <c r="X1128" i="43"/>
  <c r="V1128" i="43"/>
  <c r="X1116" i="43"/>
  <c r="V1116" i="43"/>
  <c r="X1104" i="43"/>
  <c r="V1104" i="43"/>
  <c r="X1092" i="43"/>
  <c r="V1092" i="43"/>
  <c r="X1080" i="43"/>
  <c r="V1080" i="43"/>
  <c r="X1068" i="43"/>
  <c r="V1068" i="43"/>
  <c r="X1056" i="43"/>
  <c r="V1056" i="43"/>
  <c r="X1044" i="43"/>
  <c r="V1044" i="43"/>
  <c r="X1032" i="43"/>
  <c r="V1032" i="43"/>
  <c r="X1020" i="43"/>
  <c r="V1020" i="43"/>
  <c r="W1129" i="43"/>
  <c r="U1129" i="43"/>
  <c r="W1081" i="43"/>
  <c r="U1081" i="43"/>
  <c r="W1033" i="43"/>
  <c r="U1033" i="43"/>
  <c r="W1128" i="43"/>
  <c r="U1128" i="43"/>
  <c r="W1080" i="43"/>
  <c r="U1080" i="43"/>
  <c r="W1032" i="43"/>
  <c r="U1032" i="43"/>
  <c r="W1139" i="43"/>
  <c r="U1139" i="43"/>
  <c r="W1091" i="43"/>
  <c r="U1091" i="43"/>
  <c r="W1043" i="43"/>
  <c r="U1043" i="43"/>
  <c r="X864" i="43"/>
  <c r="V864" i="43"/>
  <c r="W975" i="43"/>
  <c r="U975" i="43"/>
  <c r="W927" i="43"/>
  <c r="U927" i="43"/>
  <c r="W879" i="43"/>
  <c r="U879" i="43"/>
  <c r="W970" i="43"/>
  <c r="U970" i="43"/>
  <c r="W922" i="43"/>
  <c r="U922" i="43"/>
  <c r="X1000" i="43"/>
  <c r="V1000" i="43"/>
  <c r="X988" i="43"/>
  <c r="V988" i="43"/>
  <c r="X976" i="43"/>
  <c r="V976" i="43"/>
  <c r="X964" i="43"/>
  <c r="V964" i="43"/>
  <c r="X952" i="43"/>
  <c r="V952" i="43"/>
  <c r="X940" i="43"/>
  <c r="V940" i="43"/>
  <c r="X928" i="43"/>
  <c r="V928" i="43"/>
  <c r="X916" i="43"/>
  <c r="V916" i="43"/>
  <c r="X904" i="43"/>
  <c r="V904" i="43"/>
  <c r="X892" i="43"/>
  <c r="V892" i="43"/>
  <c r="X880" i="43"/>
  <c r="V880" i="43"/>
  <c r="W1005" i="43"/>
  <c r="U1005" i="43"/>
  <c r="W957" i="43"/>
  <c r="U957" i="43"/>
  <c r="W909" i="43"/>
  <c r="U909" i="43"/>
  <c r="W1008" i="43"/>
  <c r="U1008" i="43"/>
  <c r="W960" i="43"/>
  <c r="U960" i="43"/>
  <c r="W912" i="43"/>
  <c r="U912" i="43"/>
  <c r="W806" i="43"/>
  <c r="U806" i="43"/>
  <c r="W758" i="43"/>
  <c r="U758" i="43"/>
  <c r="W817" i="43"/>
  <c r="U817" i="43"/>
  <c r="W769" i="43"/>
  <c r="U769" i="43"/>
  <c r="W731" i="43"/>
  <c r="U731" i="43"/>
  <c r="X871" i="43"/>
  <c r="V871" i="43"/>
  <c r="X859" i="43"/>
  <c r="V859" i="43"/>
  <c r="X847" i="43"/>
  <c r="V847" i="43"/>
  <c r="X835" i="43"/>
  <c r="V835" i="43"/>
  <c r="X823" i="43"/>
  <c r="V823" i="43"/>
  <c r="X811" i="43"/>
  <c r="V811" i="43"/>
  <c r="X799" i="43"/>
  <c r="V799" i="43"/>
  <c r="X787" i="43"/>
  <c r="V787" i="43"/>
  <c r="X775" i="43"/>
  <c r="V775" i="43"/>
  <c r="X763" i="43"/>
  <c r="V763" i="43"/>
  <c r="X751" i="43"/>
  <c r="V751" i="43"/>
  <c r="W868" i="43"/>
  <c r="U868" i="43"/>
  <c r="W820" i="43"/>
  <c r="U820" i="43"/>
  <c r="W772" i="43"/>
  <c r="U772" i="43"/>
  <c r="X850" i="43"/>
  <c r="V850" i="43"/>
  <c r="X838" i="43"/>
  <c r="V838" i="43"/>
  <c r="X826" i="43"/>
  <c r="V826" i="43"/>
  <c r="X814" i="43"/>
  <c r="V814" i="43"/>
  <c r="X802" i="43"/>
  <c r="V802" i="43"/>
  <c r="X790" i="43"/>
  <c r="V790" i="43"/>
  <c r="X778" i="43"/>
  <c r="V778" i="43"/>
  <c r="X766" i="43"/>
  <c r="V766" i="43"/>
  <c r="X754" i="43"/>
  <c r="V754" i="43"/>
  <c r="W839" i="43"/>
  <c r="U839" i="43"/>
  <c r="W791" i="43"/>
  <c r="U791" i="43"/>
  <c r="X718" i="43"/>
  <c r="V718" i="43"/>
  <c r="W715" i="43"/>
  <c r="U715" i="43"/>
  <c r="W667" i="43"/>
  <c r="U667" i="43"/>
  <c r="W615" i="43"/>
  <c r="U615" i="43"/>
  <c r="W734" i="43"/>
  <c r="U734" i="43"/>
  <c r="W686" i="43"/>
  <c r="U686" i="43"/>
  <c r="W638" i="43"/>
  <c r="U638" i="43"/>
  <c r="X623" i="43"/>
  <c r="V623" i="43"/>
  <c r="W725" i="43"/>
  <c r="U725" i="43"/>
  <c r="W677" i="43"/>
  <c r="U677" i="43"/>
  <c r="W629" i="43"/>
  <c r="U629" i="43"/>
  <c r="X614" i="43"/>
  <c r="V614" i="43"/>
  <c r="X618" i="43"/>
  <c r="V618" i="43"/>
  <c r="W700" i="43"/>
  <c r="U700" i="43"/>
  <c r="W652" i="43"/>
  <c r="U652" i="43"/>
  <c r="W547" i="43"/>
  <c r="U547" i="43"/>
  <c r="W499" i="43"/>
  <c r="U499" i="43"/>
  <c r="X593" i="43"/>
  <c r="V593" i="43"/>
  <c r="X581" i="43"/>
  <c r="V581" i="43"/>
  <c r="X569" i="43"/>
  <c r="V569" i="43"/>
  <c r="X557" i="43"/>
  <c r="V557" i="43"/>
  <c r="X545" i="43"/>
  <c r="V545" i="43"/>
  <c r="X533" i="43"/>
  <c r="V533" i="43"/>
  <c r="X521" i="43"/>
  <c r="V521" i="43"/>
  <c r="X509" i="43"/>
  <c r="V509" i="43"/>
  <c r="X497" i="43"/>
  <c r="V497" i="43"/>
  <c r="W562" i="43"/>
  <c r="U562" i="43"/>
  <c r="W514" i="43"/>
  <c r="U514" i="43"/>
  <c r="X494" i="43"/>
  <c r="V494" i="43"/>
  <c r="X612" i="43"/>
  <c r="V612" i="43"/>
  <c r="X600" i="43"/>
  <c r="V600" i="43"/>
  <c r="X588" i="43"/>
  <c r="V588" i="43"/>
  <c r="X576" i="43"/>
  <c r="V576" i="43"/>
  <c r="X564" i="43"/>
  <c r="V564" i="43"/>
  <c r="X552" i="43"/>
  <c r="V552" i="43"/>
  <c r="X540" i="43"/>
  <c r="V540" i="43"/>
  <c r="X528" i="43"/>
  <c r="V528" i="43"/>
  <c r="X516" i="43"/>
  <c r="V516" i="43"/>
  <c r="X504" i="43"/>
  <c r="V504" i="43"/>
  <c r="W593" i="43"/>
  <c r="U593" i="43"/>
  <c r="W545" i="43"/>
  <c r="U545" i="43"/>
  <c r="W497" i="43"/>
  <c r="U497" i="43"/>
  <c r="X483" i="43"/>
  <c r="V483" i="43"/>
  <c r="W588" i="43"/>
  <c r="U588" i="43"/>
  <c r="W540" i="43"/>
  <c r="U540" i="43"/>
  <c r="W488" i="43"/>
  <c r="U488" i="43"/>
  <c r="W468" i="43"/>
  <c r="U468" i="43"/>
  <c r="W420" i="43"/>
  <c r="U420" i="43"/>
  <c r="W455" i="43"/>
  <c r="U455" i="43"/>
  <c r="W407" i="43"/>
  <c r="U407" i="43"/>
  <c r="W344" i="43"/>
  <c r="U344" i="43"/>
  <c r="X485" i="43"/>
  <c r="V485" i="43"/>
  <c r="X473" i="43"/>
  <c r="V473" i="43"/>
  <c r="X461" i="43"/>
  <c r="V461" i="43"/>
  <c r="X449" i="43"/>
  <c r="V449" i="43"/>
  <c r="X437" i="43"/>
  <c r="V437" i="43"/>
  <c r="X425" i="43"/>
  <c r="V425" i="43"/>
  <c r="X413" i="43"/>
  <c r="V413" i="43"/>
  <c r="X401" i="43"/>
  <c r="V401" i="43"/>
  <c r="X389" i="43"/>
  <c r="V389" i="43"/>
  <c r="X377" i="43"/>
  <c r="V377" i="43"/>
  <c r="W482" i="43"/>
  <c r="U482" i="43"/>
  <c r="W434" i="43"/>
  <c r="U434" i="43"/>
  <c r="W386" i="43"/>
  <c r="U386" i="43"/>
  <c r="W364" i="43"/>
  <c r="U364" i="43"/>
  <c r="W493" i="43"/>
  <c r="U493" i="43"/>
  <c r="W445" i="43"/>
  <c r="U445" i="43"/>
  <c r="W397" i="43"/>
  <c r="U397" i="43"/>
  <c r="X244" i="43"/>
  <c r="V244" i="43"/>
  <c r="W328" i="43"/>
  <c r="U328" i="43"/>
  <c r="W280" i="43"/>
  <c r="U280" i="43"/>
  <c r="W331" i="43"/>
  <c r="U331" i="43"/>
  <c r="W283" i="43"/>
  <c r="U283" i="43"/>
  <c r="X361" i="43"/>
  <c r="V361" i="43"/>
  <c r="X349" i="43"/>
  <c r="V349" i="43"/>
  <c r="X337" i="43"/>
  <c r="V337" i="43"/>
  <c r="X325" i="43"/>
  <c r="V325" i="43"/>
  <c r="X313" i="43"/>
  <c r="V313" i="43"/>
  <c r="X301" i="43"/>
  <c r="V301" i="43"/>
  <c r="X289" i="43"/>
  <c r="V289" i="43"/>
  <c r="X277" i="43"/>
  <c r="V277" i="43"/>
  <c r="X265" i="43"/>
  <c r="V265" i="43"/>
  <c r="X253" i="43"/>
  <c r="V253" i="43"/>
  <c r="W338" i="43"/>
  <c r="U338" i="43"/>
  <c r="W290" i="43"/>
  <c r="U290" i="43"/>
  <c r="W337" i="43"/>
  <c r="U337" i="43"/>
  <c r="W289" i="43"/>
  <c r="U289" i="43"/>
  <c r="X236" i="43"/>
  <c r="V236" i="43"/>
  <c r="W190" i="43"/>
  <c r="U190" i="43"/>
  <c r="X145" i="43"/>
  <c r="V145" i="43"/>
  <c r="W189" i="43"/>
  <c r="U189" i="43"/>
  <c r="W216" i="43"/>
  <c r="U216" i="43"/>
  <c r="W168" i="43"/>
  <c r="U168" i="43"/>
  <c r="W215" i="43"/>
  <c r="U215" i="43"/>
  <c r="W167" i="43"/>
  <c r="U167" i="43"/>
  <c r="X126" i="43"/>
  <c r="V126" i="43"/>
  <c r="X114" i="43"/>
  <c r="V114" i="43"/>
  <c r="X102" i="43"/>
  <c r="V102" i="43"/>
  <c r="X90" i="43"/>
  <c r="V90" i="43"/>
  <c r="X78" i="43"/>
  <c r="V78" i="43"/>
  <c r="W107" i="43"/>
  <c r="U107" i="43"/>
  <c r="W106" i="43"/>
  <c r="U106" i="43"/>
  <c r="W113" i="43"/>
  <c r="U113" i="43"/>
  <c r="W112" i="43"/>
  <c r="U112" i="43"/>
  <c r="W59" i="43"/>
  <c r="U59" i="43"/>
  <c r="W11" i="43"/>
  <c r="U11" i="43"/>
  <c r="W42" i="43"/>
  <c r="U42" i="43"/>
  <c r="W37" i="43"/>
  <c r="U37" i="43"/>
  <c r="X75" i="43"/>
  <c r="V75" i="43"/>
  <c r="X63" i="43"/>
  <c r="V63" i="43"/>
  <c r="X51" i="43"/>
  <c r="V51" i="43"/>
  <c r="X39" i="43"/>
  <c r="V39" i="43"/>
  <c r="X27" i="43"/>
  <c r="V27" i="43"/>
  <c r="X15" i="43"/>
  <c r="V15" i="43"/>
  <c r="X3" i="43"/>
  <c r="V3" i="43"/>
  <c r="W52" i="43"/>
  <c r="U52" i="43"/>
  <c r="W4" i="43"/>
  <c r="U4" i="43"/>
  <c r="W2578" i="43"/>
  <c r="U2578" i="43"/>
  <c r="X2824" i="43"/>
  <c r="V2824" i="43"/>
  <c r="W2836" i="43"/>
  <c r="U2836" i="43"/>
  <c r="W2884" i="43"/>
  <c r="U2884" i="43"/>
  <c r="W2932" i="43"/>
  <c r="U2932" i="43"/>
  <c r="W2980" i="43"/>
  <c r="U2980" i="43"/>
  <c r="X2831" i="43"/>
  <c r="V2831" i="43"/>
  <c r="X2843" i="43"/>
  <c r="V2843" i="43"/>
  <c r="X2855" i="43"/>
  <c r="V2855" i="43"/>
  <c r="X2867" i="43"/>
  <c r="V2867" i="43"/>
  <c r="X2879" i="43"/>
  <c r="V2879" i="43"/>
  <c r="X2891" i="43"/>
  <c r="V2891" i="43"/>
  <c r="X2903" i="43"/>
  <c r="V2903" i="43"/>
  <c r="X2915" i="43"/>
  <c r="V2915" i="43"/>
  <c r="X2927" i="43"/>
  <c r="V2927" i="43"/>
  <c r="X2939" i="43"/>
  <c r="V2939" i="43"/>
  <c r="X2951" i="43"/>
  <c r="V2951" i="43"/>
  <c r="X2963" i="43"/>
  <c r="V2963" i="43"/>
  <c r="X2975" i="43"/>
  <c r="V2975" i="43"/>
  <c r="X2987" i="43"/>
  <c r="V2987" i="43"/>
  <c r="X2999" i="43"/>
  <c r="V2999" i="43"/>
  <c r="W2351" i="43"/>
  <c r="U2351" i="43"/>
  <c r="X2695" i="43"/>
  <c r="V2695" i="43"/>
  <c r="W2849" i="43"/>
  <c r="U2849" i="43"/>
  <c r="W2897" i="43"/>
  <c r="U2897" i="43"/>
  <c r="W2945" i="43"/>
  <c r="U2945" i="43"/>
  <c r="X2655" i="43"/>
  <c r="V2655" i="43"/>
  <c r="X2727" i="43"/>
  <c r="V2727" i="43"/>
  <c r="X2828" i="43"/>
  <c r="V2828" i="43"/>
  <c r="X2840" i="43"/>
  <c r="V2840" i="43"/>
  <c r="X2852" i="43"/>
  <c r="V2852" i="43"/>
  <c r="X2864" i="43"/>
  <c r="V2864" i="43"/>
  <c r="X2876" i="43"/>
  <c r="V2876" i="43"/>
  <c r="X2888" i="43"/>
  <c r="V2888" i="43"/>
  <c r="X2900" i="43"/>
  <c r="V2900" i="43"/>
  <c r="X2912" i="43"/>
  <c r="V2912" i="43"/>
  <c r="X2924" i="43"/>
  <c r="V2924" i="43"/>
  <c r="X2936" i="43"/>
  <c r="V2936" i="43"/>
  <c r="X2948" i="43"/>
  <c r="V2948" i="43"/>
  <c r="X2960" i="43"/>
  <c r="V2960" i="43"/>
  <c r="X2972" i="43"/>
  <c r="V2972" i="43"/>
  <c r="X2984" i="43"/>
  <c r="V2984" i="43"/>
  <c r="X2996" i="43"/>
  <c r="V2996" i="43"/>
  <c r="W2870" i="43"/>
  <c r="U2870" i="43"/>
  <c r="W2918" i="43"/>
  <c r="U2918" i="43"/>
  <c r="W2966" i="43"/>
  <c r="U2966" i="43"/>
  <c r="X2647" i="43"/>
  <c r="V2647" i="43"/>
  <c r="W1266" i="43"/>
  <c r="U1266" i="43"/>
  <c r="W1218" i="43"/>
  <c r="U1218" i="43"/>
  <c r="W1170" i="43"/>
  <c r="U1170" i="43"/>
  <c r="X1105" i="43"/>
  <c r="V1105" i="43"/>
  <c r="X1093" i="43"/>
  <c r="V1093" i="43"/>
  <c r="X1081" i="43"/>
  <c r="V1081" i="43"/>
  <c r="X1069" i="43"/>
  <c r="V1069" i="43"/>
  <c r="X1057" i="43"/>
  <c r="V1057" i="43"/>
  <c r="X1045" i="43"/>
  <c r="V1045" i="43"/>
  <c r="X1033" i="43"/>
  <c r="V1033" i="43"/>
  <c r="X1021" i="43"/>
  <c r="V1021" i="43"/>
  <c r="X1009" i="43"/>
  <c r="V1009" i="43"/>
  <c r="W1098" i="43"/>
  <c r="U1098" i="43"/>
  <c r="W1050" i="43"/>
  <c r="U1050" i="43"/>
  <c r="W1109" i="43"/>
  <c r="U1109" i="43"/>
  <c r="W1061" i="43"/>
  <c r="U1061" i="43"/>
  <c r="W1013" i="43"/>
  <c r="U1013" i="43"/>
  <c r="X994" i="43"/>
  <c r="V994" i="43"/>
  <c r="W1108" i="43"/>
  <c r="U1108" i="43"/>
  <c r="W1060" i="43"/>
  <c r="U1060" i="43"/>
  <c r="W1012" i="43"/>
  <c r="U1012" i="43"/>
  <c r="W1119" i="43"/>
  <c r="U1119" i="43"/>
  <c r="W1071" i="43"/>
  <c r="U1071" i="43"/>
  <c r="W1023" i="43"/>
  <c r="U1023" i="43"/>
  <c r="W955" i="43"/>
  <c r="U955" i="43"/>
  <c r="W907" i="43"/>
  <c r="U907" i="43"/>
  <c r="W998" i="43"/>
  <c r="U998" i="43"/>
  <c r="W950" i="43"/>
  <c r="U950" i="43"/>
  <c r="W902" i="43"/>
  <c r="U902" i="43"/>
  <c r="W985" i="43"/>
  <c r="U985" i="43"/>
  <c r="W937" i="43"/>
  <c r="U937" i="43"/>
  <c r="W889" i="43"/>
  <c r="U889" i="43"/>
  <c r="W866" i="43"/>
  <c r="U866" i="43"/>
  <c r="W988" i="43"/>
  <c r="U988" i="43"/>
  <c r="W940" i="43"/>
  <c r="U940" i="43"/>
  <c r="W892" i="43"/>
  <c r="U892" i="43"/>
  <c r="W786" i="43"/>
  <c r="U786" i="43"/>
  <c r="X848" i="43"/>
  <c r="V848" i="43"/>
  <c r="X836" i="43"/>
  <c r="V836" i="43"/>
  <c r="X824" i="43"/>
  <c r="V824" i="43"/>
  <c r="X812" i="43"/>
  <c r="V812" i="43"/>
  <c r="X800" i="43"/>
  <c r="V800" i="43"/>
  <c r="X788" i="43"/>
  <c r="V788" i="43"/>
  <c r="X776" i="43"/>
  <c r="V776" i="43"/>
  <c r="X764" i="43"/>
  <c r="V764" i="43"/>
  <c r="X752" i="43"/>
  <c r="V752" i="43"/>
  <c r="W845" i="43"/>
  <c r="U845" i="43"/>
  <c r="W797" i="43"/>
  <c r="U797" i="43"/>
  <c r="W749" i="43"/>
  <c r="U749" i="43"/>
  <c r="W848" i="43"/>
  <c r="U848" i="43"/>
  <c r="W800" i="43"/>
  <c r="U800" i="43"/>
  <c r="W752" i="43"/>
  <c r="U752" i="43"/>
  <c r="X738" i="43"/>
  <c r="V738" i="43"/>
  <c r="W867" i="43"/>
  <c r="U867" i="43"/>
  <c r="W819" i="43"/>
  <c r="U819" i="43"/>
  <c r="W771" i="43"/>
  <c r="U771" i="43"/>
  <c r="W695" i="43"/>
  <c r="U695" i="43"/>
  <c r="W647" i="43"/>
  <c r="U647" i="43"/>
  <c r="W714" i="43"/>
  <c r="U714" i="43"/>
  <c r="W666" i="43"/>
  <c r="U666" i="43"/>
  <c r="X736" i="43"/>
  <c r="V736" i="43"/>
  <c r="X724" i="43"/>
  <c r="V724" i="43"/>
  <c r="X712" i="43"/>
  <c r="V712" i="43"/>
  <c r="X700" i="43"/>
  <c r="V700" i="43"/>
  <c r="X688" i="43"/>
  <c r="V688" i="43"/>
  <c r="X676" i="43"/>
  <c r="V676" i="43"/>
  <c r="X664" i="43"/>
  <c r="V664" i="43"/>
  <c r="X652" i="43"/>
  <c r="V652" i="43"/>
  <c r="X640" i="43"/>
  <c r="V640" i="43"/>
  <c r="X628" i="43"/>
  <c r="V628" i="43"/>
  <c r="W705" i="43"/>
  <c r="U705" i="43"/>
  <c r="W657" i="43"/>
  <c r="U657" i="43"/>
  <c r="W728" i="43"/>
  <c r="U728" i="43"/>
  <c r="W680" i="43"/>
  <c r="U680" i="43"/>
  <c r="W632" i="43"/>
  <c r="U632" i="43"/>
  <c r="W480" i="43"/>
  <c r="U480" i="43"/>
  <c r="W575" i="43"/>
  <c r="U575" i="43"/>
  <c r="W527" i="43"/>
  <c r="U527" i="43"/>
  <c r="X463" i="43"/>
  <c r="V463" i="43"/>
  <c r="W590" i="43"/>
  <c r="U590" i="43"/>
  <c r="W542" i="43"/>
  <c r="U542" i="43"/>
  <c r="W621" i="43"/>
  <c r="U621" i="43"/>
  <c r="W573" i="43"/>
  <c r="U573" i="43"/>
  <c r="W525" i="43"/>
  <c r="U525" i="43"/>
  <c r="W616" i="43"/>
  <c r="U616" i="43"/>
  <c r="W568" i="43"/>
  <c r="U568" i="43"/>
  <c r="W520" i="43"/>
  <c r="U520" i="43"/>
  <c r="W492" i="43"/>
  <c r="U492" i="43"/>
  <c r="W372" i="43"/>
  <c r="U372" i="43"/>
  <c r="W348" i="43"/>
  <c r="U348" i="43"/>
  <c r="W448" i="43"/>
  <c r="U448" i="43"/>
  <c r="W400" i="43"/>
  <c r="U400" i="43"/>
  <c r="W483" i="43"/>
  <c r="U483" i="43"/>
  <c r="W435" i="43"/>
  <c r="U435" i="43"/>
  <c r="W387" i="43"/>
  <c r="U387" i="43"/>
  <c r="W462" i="43"/>
  <c r="U462" i="43"/>
  <c r="W414" i="43"/>
  <c r="U414" i="43"/>
  <c r="W473" i="43"/>
  <c r="U473" i="43"/>
  <c r="W425" i="43"/>
  <c r="U425" i="43"/>
  <c r="W377" i="43"/>
  <c r="U377" i="43"/>
  <c r="W308" i="43"/>
  <c r="U308" i="43"/>
  <c r="W260" i="43"/>
  <c r="U260" i="43"/>
  <c r="W311" i="43"/>
  <c r="U311" i="43"/>
  <c r="W263" i="43"/>
  <c r="U263" i="43"/>
  <c r="W238" i="43"/>
  <c r="U238" i="43"/>
  <c r="W366" i="43"/>
  <c r="U366" i="43"/>
  <c r="W318" i="43"/>
  <c r="U318" i="43"/>
  <c r="W270" i="43"/>
  <c r="U270" i="43"/>
  <c r="X348" i="43"/>
  <c r="V348" i="43"/>
  <c r="X336" i="43"/>
  <c r="V336" i="43"/>
  <c r="X324" i="43"/>
  <c r="V324" i="43"/>
  <c r="X312" i="43"/>
  <c r="V312" i="43"/>
  <c r="X300" i="43"/>
  <c r="V300" i="43"/>
  <c r="X288" i="43"/>
  <c r="V288" i="43"/>
  <c r="X276" i="43"/>
  <c r="V276" i="43"/>
  <c r="X264" i="43"/>
  <c r="V264" i="43"/>
  <c r="X252" i="43"/>
  <c r="V252" i="43"/>
  <c r="W365" i="43"/>
  <c r="U365" i="43"/>
  <c r="W317" i="43"/>
  <c r="U317" i="43"/>
  <c r="W269" i="43"/>
  <c r="U269" i="43"/>
  <c r="W170" i="43"/>
  <c r="U170" i="43"/>
  <c r="X142" i="43"/>
  <c r="V142" i="43"/>
  <c r="X220" i="43"/>
  <c r="V220" i="43"/>
  <c r="X208" i="43"/>
  <c r="V208" i="43"/>
  <c r="X196" i="43"/>
  <c r="V196" i="43"/>
  <c r="X184" i="43"/>
  <c r="V184" i="43"/>
  <c r="X172" i="43"/>
  <c r="V172" i="43"/>
  <c r="X160" i="43"/>
  <c r="V160" i="43"/>
  <c r="X134" i="43"/>
  <c r="V134" i="43"/>
  <c r="W217" i="43"/>
  <c r="U217" i="43"/>
  <c r="W169" i="43"/>
  <c r="U169" i="43"/>
  <c r="W244" i="43"/>
  <c r="U244" i="43"/>
  <c r="W196" i="43"/>
  <c r="U196" i="43"/>
  <c r="W243" i="43"/>
  <c r="U243" i="43"/>
  <c r="W195" i="43"/>
  <c r="U195" i="43"/>
  <c r="W135" i="43"/>
  <c r="U135" i="43"/>
  <c r="W87" i="43"/>
  <c r="U87" i="43"/>
  <c r="W134" i="43"/>
  <c r="U134" i="43"/>
  <c r="W86" i="43"/>
  <c r="U86" i="43"/>
  <c r="X148" i="43"/>
  <c r="V148" i="43"/>
  <c r="X136" i="43"/>
  <c r="V136" i="43"/>
  <c r="X124" i="43"/>
  <c r="V124" i="43"/>
  <c r="X112" i="43"/>
  <c r="V112" i="43"/>
  <c r="X100" i="43"/>
  <c r="V100" i="43"/>
  <c r="X88" i="43"/>
  <c r="V88" i="43"/>
  <c r="X76" i="43"/>
  <c r="V76" i="43"/>
  <c r="W141" i="43"/>
  <c r="U141" i="43"/>
  <c r="W93" i="43"/>
  <c r="U93" i="43"/>
  <c r="W140" i="43"/>
  <c r="U140" i="43"/>
  <c r="W92" i="43"/>
  <c r="U92" i="43"/>
  <c r="W39" i="43"/>
  <c r="U39" i="43"/>
  <c r="W22" i="43"/>
  <c r="U22" i="43"/>
  <c r="X72" i="43"/>
  <c r="V72" i="43"/>
  <c r="X60" i="43"/>
  <c r="V60" i="43"/>
  <c r="X48" i="43"/>
  <c r="V48" i="43"/>
  <c r="X36" i="43"/>
  <c r="V36" i="43"/>
  <c r="X24" i="43"/>
  <c r="V24" i="43"/>
  <c r="X12" i="43"/>
  <c r="V12" i="43"/>
  <c r="W65" i="43"/>
  <c r="U65" i="43"/>
  <c r="W17" i="43"/>
  <c r="U17" i="43"/>
  <c r="W32" i="43"/>
  <c r="U32" i="43"/>
  <c r="X2643" i="43"/>
  <c r="V2643" i="43"/>
  <c r="X2715" i="43"/>
  <c r="V2715" i="43"/>
  <c r="X2787" i="43"/>
  <c r="V2787" i="43"/>
  <c r="X2997" i="43"/>
  <c r="V2997" i="43"/>
  <c r="X2672" i="43"/>
  <c r="V2672" i="43"/>
  <c r="X2744" i="43"/>
  <c r="V2744" i="43"/>
  <c r="W2856" i="43"/>
  <c r="U2856" i="43"/>
  <c r="W2904" i="43"/>
  <c r="U2904" i="43"/>
  <c r="W2952" i="43"/>
  <c r="U2952" i="43"/>
  <c r="W3000" i="43"/>
  <c r="U3000" i="43"/>
  <c r="X2620" i="43"/>
  <c r="V2620" i="43"/>
  <c r="X2692" i="43"/>
  <c r="V2692" i="43"/>
  <c r="X2764" i="43"/>
  <c r="V2764" i="43"/>
  <c r="X2811" i="43"/>
  <c r="V2811" i="43"/>
  <c r="X2969" i="43"/>
  <c r="V2969" i="43"/>
  <c r="W2869" i="43"/>
  <c r="U2869" i="43"/>
  <c r="W2917" i="43"/>
  <c r="U2917" i="43"/>
  <c r="W2965" i="43"/>
  <c r="U2965" i="43"/>
  <c r="X2636" i="43"/>
  <c r="V2636" i="43"/>
  <c r="X2708" i="43"/>
  <c r="V2708" i="43"/>
  <c r="X2780" i="43"/>
  <c r="V2780" i="43"/>
  <c r="X2627" i="43"/>
  <c r="V2627" i="43"/>
  <c r="X2699" i="43"/>
  <c r="V2699" i="43"/>
  <c r="X2771" i="43"/>
  <c r="V2771" i="43"/>
  <c r="W2842" i="43"/>
  <c r="U2842" i="43"/>
  <c r="W2890" i="43"/>
  <c r="U2890" i="43"/>
  <c r="W2938" i="43"/>
  <c r="U2938" i="43"/>
  <c r="W2399" i="43"/>
  <c r="U2399" i="43"/>
  <c r="X2656" i="43"/>
  <c r="V2656" i="43"/>
  <c r="X2728" i="43"/>
  <c r="V2728" i="43"/>
  <c r="X1133" i="43"/>
  <c r="V1133" i="43"/>
  <c r="W1246" i="43"/>
  <c r="U1246" i="43"/>
  <c r="W1198" i="43"/>
  <c r="U1198" i="43"/>
  <c r="W1150" i="43"/>
  <c r="U1150" i="43"/>
  <c r="W1126" i="43"/>
  <c r="U1126" i="43"/>
  <c r="W1078" i="43"/>
  <c r="U1078" i="43"/>
  <c r="W1030" i="43"/>
  <c r="U1030" i="43"/>
  <c r="W1137" i="43"/>
  <c r="U1137" i="43"/>
  <c r="W1089" i="43"/>
  <c r="U1089" i="43"/>
  <c r="W1041" i="43"/>
  <c r="U1041" i="43"/>
  <c r="X1143" i="43"/>
  <c r="V1143" i="43"/>
  <c r="X1131" i="43"/>
  <c r="V1131" i="43"/>
  <c r="X1119" i="43"/>
  <c r="V1119" i="43"/>
  <c r="X1107" i="43"/>
  <c r="V1107" i="43"/>
  <c r="X1095" i="43"/>
  <c r="V1095" i="43"/>
  <c r="X1083" i="43"/>
  <c r="V1083" i="43"/>
  <c r="X1071" i="43"/>
  <c r="V1071" i="43"/>
  <c r="X1059" i="43"/>
  <c r="V1059" i="43"/>
  <c r="X1047" i="43"/>
  <c r="V1047" i="43"/>
  <c r="X1035" i="43"/>
  <c r="V1035" i="43"/>
  <c r="X1023" i="43"/>
  <c r="V1023" i="43"/>
  <c r="X1011" i="43"/>
  <c r="V1011" i="43"/>
  <c r="X990" i="43"/>
  <c r="V990" i="43"/>
  <c r="W1136" i="43"/>
  <c r="U1136" i="43"/>
  <c r="W1088" i="43"/>
  <c r="U1088" i="43"/>
  <c r="W1040" i="43"/>
  <c r="U1040" i="43"/>
  <c r="W1099" i="43"/>
  <c r="U1099" i="43"/>
  <c r="W1051" i="43"/>
  <c r="U1051" i="43"/>
  <c r="W983" i="43"/>
  <c r="U983" i="43"/>
  <c r="W935" i="43"/>
  <c r="U935" i="43"/>
  <c r="W887" i="43"/>
  <c r="U887" i="43"/>
  <c r="X873" i="43"/>
  <c r="V873" i="43"/>
  <c r="W978" i="43"/>
  <c r="U978" i="43"/>
  <c r="W930" i="43"/>
  <c r="U930" i="43"/>
  <c r="W882" i="43"/>
  <c r="U882" i="43"/>
  <c r="W965" i="43"/>
  <c r="U965" i="43"/>
  <c r="W917" i="43"/>
  <c r="U917" i="43"/>
  <c r="X1003" i="43"/>
  <c r="V1003" i="43"/>
  <c r="X991" i="43"/>
  <c r="V991" i="43"/>
  <c r="X979" i="43"/>
  <c r="V979" i="43"/>
  <c r="X967" i="43"/>
  <c r="V967" i="43"/>
  <c r="X955" i="43"/>
  <c r="V955" i="43"/>
  <c r="X943" i="43"/>
  <c r="V943" i="43"/>
  <c r="X931" i="43"/>
  <c r="V931" i="43"/>
  <c r="X919" i="43"/>
  <c r="V919" i="43"/>
  <c r="X907" i="43"/>
  <c r="V907" i="43"/>
  <c r="X895" i="43"/>
  <c r="V895" i="43"/>
  <c r="X883" i="43"/>
  <c r="V883" i="43"/>
  <c r="W968" i="43"/>
  <c r="U968" i="43"/>
  <c r="W920" i="43"/>
  <c r="U920" i="43"/>
  <c r="W814" i="43"/>
  <c r="U814" i="43"/>
  <c r="W766" i="43"/>
  <c r="U766" i="43"/>
  <c r="X746" i="43"/>
  <c r="V746" i="43"/>
  <c r="W825" i="43"/>
  <c r="U825" i="43"/>
  <c r="W777" i="43"/>
  <c r="U777" i="43"/>
  <c r="X714" i="43"/>
  <c r="V714" i="43"/>
  <c r="X722" i="43"/>
  <c r="V722" i="43"/>
  <c r="W828" i="43"/>
  <c r="U828" i="43"/>
  <c r="W780" i="43"/>
  <c r="U780" i="43"/>
  <c r="W735" i="43"/>
  <c r="U735" i="43"/>
  <c r="W847" i="43"/>
  <c r="U847" i="43"/>
  <c r="W799" i="43"/>
  <c r="U799" i="43"/>
  <c r="W751" i="43"/>
  <c r="U751" i="43"/>
  <c r="W723" i="43"/>
  <c r="U723" i="43"/>
  <c r="W675" i="43"/>
  <c r="U675" i="43"/>
  <c r="W627" i="43"/>
  <c r="U627" i="43"/>
  <c r="W694" i="43"/>
  <c r="U694" i="43"/>
  <c r="W646" i="43"/>
  <c r="U646" i="43"/>
  <c r="W733" i="43"/>
  <c r="U733" i="43"/>
  <c r="W685" i="43"/>
  <c r="U685" i="43"/>
  <c r="W637" i="43"/>
  <c r="U637" i="43"/>
  <c r="X743" i="43"/>
  <c r="V743" i="43"/>
  <c r="X731" i="43"/>
  <c r="V731" i="43"/>
  <c r="X719" i="43"/>
  <c r="V719" i="43"/>
  <c r="X707" i="43"/>
  <c r="V707" i="43"/>
  <c r="X695" i="43"/>
  <c r="V695" i="43"/>
  <c r="X683" i="43"/>
  <c r="V683" i="43"/>
  <c r="X671" i="43"/>
  <c r="V671" i="43"/>
  <c r="X659" i="43"/>
  <c r="V659" i="43"/>
  <c r="X647" i="43"/>
  <c r="V647" i="43"/>
  <c r="X635" i="43"/>
  <c r="V635" i="43"/>
  <c r="W623" i="43"/>
  <c r="U623" i="43"/>
  <c r="W708" i="43"/>
  <c r="U708" i="43"/>
  <c r="W660" i="43"/>
  <c r="U660" i="43"/>
  <c r="X606" i="43"/>
  <c r="V606" i="43"/>
  <c r="X594" i="43"/>
  <c r="V594" i="43"/>
  <c r="X582" i="43"/>
  <c r="V582" i="43"/>
  <c r="X570" i="43"/>
  <c r="V570" i="43"/>
  <c r="X558" i="43"/>
  <c r="V558" i="43"/>
  <c r="X546" i="43"/>
  <c r="V546" i="43"/>
  <c r="X534" i="43"/>
  <c r="V534" i="43"/>
  <c r="X522" i="43"/>
  <c r="V522" i="43"/>
  <c r="X510" i="43"/>
  <c r="V510" i="43"/>
  <c r="X498" i="43"/>
  <c r="V498" i="43"/>
  <c r="X475" i="43"/>
  <c r="V475" i="43"/>
  <c r="W555" i="43"/>
  <c r="U555" i="43"/>
  <c r="W507" i="43"/>
  <c r="U507" i="43"/>
  <c r="W570" i="43"/>
  <c r="U570" i="43"/>
  <c r="W522" i="43"/>
  <c r="U522" i="43"/>
  <c r="X471" i="43"/>
  <c r="V471" i="43"/>
  <c r="W601" i="43"/>
  <c r="U601" i="43"/>
  <c r="W553" i="43"/>
  <c r="U553" i="43"/>
  <c r="W505" i="43"/>
  <c r="U505" i="43"/>
  <c r="X595" i="43"/>
  <c r="V595" i="43"/>
  <c r="X583" i="43"/>
  <c r="V583" i="43"/>
  <c r="X571" i="43"/>
  <c r="V571" i="43"/>
  <c r="X559" i="43"/>
  <c r="V559" i="43"/>
  <c r="X547" i="43"/>
  <c r="V547" i="43"/>
  <c r="X535" i="43"/>
  <c r="V535" i="43"/>
  <c r="X523" i="43"/>
  <c r="V523" i="43"/>
  <c r="X511" i="43"/>
  <c r="V511" i="43"/>
  <c r="X499" i="43"/>
  <c r="V499" i="43"/>
  <c r="W596" i="43"/>
  <c r="U596" i="43"/>
  <c r="W548" i="43"/>
  <c r="U548" i="43"/>
  <c r="W500" i="43"/>
  <c r="U500" i="43"/>
  <c r="X455" i="43"/>
  <c r="V455" i="43"/>
  <c r="X443" i="43"/>
  <c r="V443" i="43"/>
  <c r="X431" i="43"/>
  <c r="V431" i="43"/>
  <c r="X419" i="43"/>
  <c r="V419" i="43"/>
  <c r="X407" i="43"/>
  <c r="V407" i="43"/>
  <c r="X395" i="43"/>
  <c r="V395" i="43"/>
  <c r="X383" i="43"/>
  <c r="V383" i="43"/>
  <c r="W428" i="43"/>
  <c r="U428" i="43"/>
  <c r="W380" i="43"/>
  <c r="U380" i="43"/>
  <c r="W371" i="43"/>
  <c r="U371" i="43"/>
  <c r="W463" i="43"/>
  <c r="U463" i="43"/>
  <c r="W415" i="43"/>
  <c r="U415" i="43"/>
  <c r="W490" i="43"/>
  <c r="U490" i="43"/>
  <c r="W442" i="43"/>
  <c r="U442" i="43"/>
  <c r="W394" i="43"/>
  <c r="U394" i="43"/>
  <c r="W332" i="43"/>
  <c r="U332" i="43"/>
  <c r="X484" i="43"/>
  <c r="V484" i="43"/>
  <c r="X472" i="43"/>
  <c r="V472" i="43"/>
  <c r="X460" i="43"/>
  <c r="V460" i="43"/>
  <c r="X448" i="43"/>
  <c r="V448" i="43"/>
  <c r="X436" i="43"/>
  <c r="V436" i="43"/>
  <c r="X424" i="43"/>
  <c r="V424" i="43"/>
  <c r="X412" i="43"/>
  <c r="V412" i="43"/>
  <c r="X400" i="43"/>
  <c r="V400" i="43"/>
  <c r="X388" i="43"/>
  <c r="V388" i="43"/>
  <c r="X376" i="43"/>
  <c r="V376" i="43"/>
  <c r="W453" i="43"/>
  <c r="U453" i="43"/>
  <c r="W405" i="43"/>
  <c r="U405" i="43"/>
  <c r="X351" i="43"/>
  <c r="V351" i="43"/>
  <c r="X339" i="43"/>
  <c r="V339" i="43"/>
  <c r="X327" i="43"/>
  <c r="V327" i="43"/>
  <c r="X315" i="43"/>
  <c r="V315" i="43"/>
  <c r="X303" i="43"/>
  <c r="V303" i="43"/>
  <c r="X291" i="43"/>
  <c r="V291" i="43"/>
  <c r="X279" i="43"/>
  <c r="V279" i="43"/>
  <c r="X267" i="43"/>
  <c r="V267" i="43"/>
  <c r="X255" i="43"/>
  <c r="V255" i="43"/>
  <c r="W288" i="43"/>
  <c r="U288" i="43"/>
  <c r="X346" i="43"/>
  <c r="V346" i="43"/>
  <c r="X334" i="43"/>
  <c r="V334" i="43"/>
  <c r="X322" i="43"/>
  <c r="V322" i="43"/>
  <c r="X310" i="43"/>
  <c r="V310" i="43"/>
  <c r="X298" i="43"/>
  <c r="V298" i="43"/>
  <c r="X286" i="43"/>
  <c r="V286" i="43"/>
  <c r="X274" i="43"/>
  <c r="V274" i="43"/>
  <c r="X262" i="43"/>
  <c r="V262" i="43"/>
  <c r="X250" i="43"/>
  <c r="V250" i="43"/>
  <c r="W339" i="43"/>
  <c r="U339" i="43"/>
  <c r="W291" i="43"/>
  <c r="U291" i="43"/>
  <c r="W346" i="43"/>
  <c r="U346" i="43"/>
  <c r="W298" i="43"/>
  <c r="U298" i="43"/>
  <c r="W250" i="43"/>
  <c r="U250" i="43"/>
  <c r="X232" i="43"/>
  <c r="V232" i="43"/>
  <c r="W345" i="43"/>
  <c r="U345" i="43"/>
  <c r="W297" i="43"/>
  <c r="U297" i="43"/>
  <c r="W249" i="43"/>
  <c r="U249" i="43"/>
  <c r="W198" i="43"/>
  <c r="U198" i="43"/>
  <c r="W197" i="43"/>
  <c r="U197" i="43"/>
  <c r="X239" i="43"/>
  <c r="V239" i="43"/>
  <c r="X227" i="43"/>
  <c r="V227" i="43"/>
  <c r="X215" i="43"/>
  <c r="V215" i="43"/>
  <c r="X203" i="43"/>
  <c r="V203" i="43"/>
  <c r="X191" i="43"/>
  <c r="V191" i="43"/>
  <c r="X179" i="43"/>
  <c r="V179" i="43"/>
  <c r="X167" i="43"/>
  <c r="V167" i="43"/>
  <c r="W224" i="43"/>
  <c r="U224" i="43"/>
  <c r="W176" i="43"/>
  <c r="U176" i="43"/>
  <c r="X153" i="43"/>
  <c r="V153" i="43"/>
  <c r="W223" i="43"/>
  <c r="U223" i="43"/>
  <c r="W175" i="43"/>
  <c r="U175" i="43"/>
  <c r="W115" i="43"/>
  <c r="U115" i="43"/>
  <c r="W114" i="43"/>
  <c r="U114" i="43"/>
  <c r="W121" i="43"/>
  <c r="U121" i="43"/>
  <c r="X147" i="43"/>
  <c r="V147" i="43"/>
  <c r="X135" i="43"/>
  <c r="V135" i="43"/>
  <c r="X123" i="43"/>
  <c r="V123" i="43"/>
  <c r="X111" i="43"/>
  <c r="V111" i="43"/>
  <c r="X99" i="43"/>
  <c r="V99" i="43"/>
  <c r="X87" i="43"/>
  <c r="V87" i="43"/>
  <c r="W120" i="43"/>
  <c r="U120" i="43"/>
  <c r="W67" i="43"/>
  <c r="U67" i="43"/>
  <c r="W19" i="43"/>
  <c r="U19" i="43"/>
  <c r="W50" i="43"/>
  <c r="U50" i="43"/>
  <c r="W45" i="43"/>
  <c r="U45" i="43"/>
  <c r="W60" i="43"/>
  <c r="U60" i="43"/>
  <c r="W12" i="43"/>
  <c r="U12" i="43"/>
  <c r="X2838" i="43"/>
  <c r="V2838" i="43"/>
  <c r="X2850" i="43"/>
  <c r="V2850" i="43"/>
  <c r="X2862" i="43"/>
  <c r="V2862" i="43"/>
  <c r="X2874" i="43"/>
  <c r="V2874" i="43"/>
  <c r="X2886" i="43"/>
  <c r="V2886" i="43"/>
  <c r="X2898" i="43"/>
  <c r="V2898" i="43"/>
  <c r="X2910" i="43"/>
  <c r="V2910" i="43"/>
  <c r="X2922" i="43"/>
  <c r="V2922" i="43"/>
  <c r="X2934" i="43"/>
  <c r="V2934" i="43"/>
  <c r="X2946" i="43"/>
  <c r="V2946" i="43"/>
  <c r="X2958" i="43"/>
  <c r="V2958" i="43"/>
  <c r="X2970" i="43"/>
  <c r="V2970" i="43"/>
  <c r="X2982" i="43"/>
  <c r="V2982" i="43"/>
  <c r="X2994" i="43"/>
  <c r="V2994" i="43"/>
  <c r="W2" i="43"/>
  <c r="U2" i="43"/>
  <c r="W2828" i="43"/>
  <c r="U2828" i="43"/>
  <c r="W2876" i="43"/>
  <c r="U2876" i="43"/>
  <c r="W2924" i="43"/>
  <c r="U2924" i="43"/>
  <c r="W2972" i="43"/>
  <c r="U2972" i="43"/>
  <c r="X2659" i="43"/>
  <c r="V2659" i="43"/>
  <c r="X2731" i="43"/>
  <c r="V2731" i="43"/>
  <c r="X2616" i="43"/>
  <c r="V2616" i="43"/>
  <c r="X2688" i="43"/>
  <c r="V2688" i="43"/>
  <c r="X2760" i="43"/>
  <c r="V2760" i="43"/>
  <c r="W2841" i="43"/>
  <c r="U2841" i="43"/>
  <c r="W2889" i="43"/>
  <c r="U2889" i="43"/>
  <c r="W2937" i="43"/>
  <c r="U2937" i="43"/>
  <c r="W2985" i="43"/>
  <c r="U2985" i="43"/>
  <c r="X2977" i="43"/>
  <c r="V2977" i="43"/>
  <c r="W2862" i="43"/>
  <c r="U2862" i="43"/>
  <c r="W2910" i="43"/>
  <c r="U2910" i="43"/>
  <c r="W2958" i="43"/>
  <c r="U2958" i="43"/>
  <c r="W1274" i="43"/>
  <c r="U1274" i="43"/>
  <c r="W1226" i="43"/>
  <c r="U1226" i="43"/>
  <c r="W1178" i="43"/>
  <c r="U1178" i="43"/>
  <c r="W1106" i="43"/>
  <c r="U1106" i="43"/>
  <c r="W1058" i="43"/>
  <c r="U1058" i="43"/>
  <c r="W1010" i="43"/>
  <c r="U1010" i="43"/>
  <c r="X986" i="43"/>
  <c r="V986" i="43"/>
  <c r="W1117" i="43"/>
  <c r="U1117" i="43"/>
  <c r="W1069" i="43"/>
  <c r="U1069" i="43"/>
  <c r="W1021" i="43"/>
  <c r="U1021" i="43"/>
  <c r="X982" i="43"/>
  <c r="V982" i="43"/>
  <c r="W1116" i="43"/>
  <c r="U1116" i="43"/>
  <c r="W1068" i="43"/>
  <c r="U1068" i="43"/>
  <c r="W1020" i="43"/>
  <c r="U1020" i="43"/>
  <c r="X1134" i="43"/>
  <c r="V1134" i="43"/>
  <c r="X1122" i="43"/>
  <c r="V1122" i="43"/>
  <c r="X1110" i="43"/>
  <c r="V1110" i="43"/>
  <c r="X1098" i="43"/>
  <c r="V1098" i="43"/>
  <c r="X1086" i="43"/>
  <c r="V1086" i="43"/>
  <c r="X1074" i="43"/>
  <c r="V1074" i="43"/>
  <c r="X1062" i="43"/>
  <c r="V1062" i="43"/>
  <c r="X1050" i="43"/>
  <c r="V1050" i="43"/>
  <c r="X1038" i="43"/>
  <c r="V1038" i="43"/>
  <c r="X1026" i="43"/>
  <c r="V1026" i="43"/>
  <c r="X1014" i="43"/>
  <c r="V1014" i="43"/>
  <c r="W1127" i="43"/>
  <c r="U1127" i="43"/>
  <c r="W1079" i="43"/>
  <c r="U1079" i="43"/>
  <c r="W1031" i="43"/>
  <c r="U1031" i="43"/>
  <c r="X962" i="43"/>
  <c r="V962" i="43"/>
  <c r="X950" i="43"/>
  <c r="V950" i="43"/>
  <c r="X938" i="43"/>
  <c r="V938" i="43"/>
  <c r="X926" i="43"/>
  <c r="V926" i="43"/>
  <c r="X914" i="43"/>
  <c r="V914" i="43"/>
  <c r="X902" i="43"/>
  <c r="V902" i="43"/>
  <c r="X890" i="43"/>
  <c r="V890" i="43"/>
  <c r="X878" i="43"/>
  <c r="V878" i="43"/>
  <c r="W963" i="43"/>
  <c r="U963" i="43"/>
  <c r="W915" i="43"/>
  <c r="U915" i="43"/>
  <c r="X869" i="43"/>
  <c r="V869" i="43"/>
  <c r="X993" i="43"/>
  <c r="V993" i="43"/>
  <c r="X981" i="43"/>
  <c r="V981" i="43"/>
  <c r="X969" i="43"/>
  <c r="V969" i="43"/>
  <c r="X957" i="43"/>
  <c r="V957" i="43"/>
  <c r="X945" i="43"/>
  <c r="V945" i="43"/>
  <c r="X933" i="43"/>
  <c r="V933" i="43"/>
  <c r="X921" i="43"/>
  <c r="V921" i="43"/>
  <c r="X909" i="43"/>
  <c r="V909" i="43"/>
  <c r="X897" i="43"/>
  <c r="V897" i="43"/>
  <c r="X885" i="43"/>
  <c r="V885" i="43"/>
  <c r="W958" i="43"/>
  <c r="U958" i="43"/>
  <c r="W910" i="43"/>
  <c r="U910" i="43"/>
  <c r="W993" i="43"/>
  <c r="U993" i="43"/>
  <c r="W945" i="43"/>
  <c r="U945" i="43"/>
  <c r="W897" i="43"/>
  <c r="U897" i="43"/>
  <c r="W996" i="43"/>
  <c r="U996" i="43"/>
  <c r="W948" i="43"/>
  <c r="U948" i="43"/>
  <c r="W900" i="43"/>
  <c r="U900" i="43"/>
  <c r="X857" i="43"/>
  <c r="V857" i="43"/>
  <c r="X845" i="43"/>
  <c r="V845" i="43"/>
  <c r="X833" i="43"/>
  <c r="V833" i="43"/>
  <c r="X821" i="43"/>
  <c r="V821" i="43"/>
  <c r="X809" i="43"/>
  <c r="V809" i="43"/>
  <c r="X797" i="43"/>
  <c r="V797" i="43"/>
  <c r="X785" i="43"/>
  <c r="V785" i="43"/>
  <c r="X773" i="43"/>
  <c r="V773" i="43"/>
  <c r="X761" i="43"/>
  <c r="V761" i="43"/>
  <c r="X749" i="43"/>
  <c r="V749" i="43"/>
  <c r="W794" i="43"/>
  <c r="U794" i="43"/>
  <c r="W853" i="43"/>
  <c r="U853" i="43"/>
  <c r="W805" i="43"/>
  <c r="U805" i="43"/>
  <c r="W757" i="43"/>
  <c r="U757" i="43"/>
  <c r="X747" i="43"/>
  <c r="V747" i="43"/>
  <c r="W856" i="43"/>
  <c r="U856" i="43"/>
  <c r="W808" i="43"/>
  <c r="U808" i="43"/>
  <c r="W760" i="43"/>
  <c r="U760" i="43"/>
  <c r="W827" i="43"/>
  <c r="U827" i="43"/>
  <c r="W779" i="43"/>
  <c r="U779" i="43"/>
  <c r="X745" i="43"/>
  <c r="V745" i="43"/>
  <c r="W591" i="43"/>
  <c r="U591" i="43"/>
  <c r="X698" i="43"/>
  <c r="V698" i="43"/>
  <c r="X686" i="43"/>
  <c r="V686" i="43"/>
  <c r="X674" i="43"/>
  <c r="V674" i="43"/>
  <c r="X662" i="43"/>
  <c r="V662" i="43"/>
  <c r="X650" i="43"/>
  <c r="V650" i="43"/>
  <c r="X638" i="43"/>
  <c r="V638" i="43"/>
  <c r="X626" i="43"/>
  <c r="V626" i="43"/>
  <c r="W703" i="43"/>
  <c r="U703" i="43"/>
  <c r="W655" i="43"/>
  <c r="U655" i="43"/>
  <c r="X609" i="43"/>
  <c r="V609" i="43"/>
  <c r="X729" i="43"/>
  <c r="V729" i="43"/>
  <c r="X717" i="43"/>
  <c r="V717" i="43"/>
  <c r="X705" i="43"/>
  <c r="V705" i="43"/>
  <c r="X693" i="43"/>
  <c r="V693" i="43"/>
  <c r="X681" i="43"/>
  <c r="V681" i="43"/>
  <c r="X669" i="43"/>
  <c r="V669" i="43"/>
  <c r="X657" i="43"/>
  <c r="V657" i="43"/>
  <c r="X645" i="43"/>
  <c r="V645" i="43"/>
  <c r="X633" i="43"/>
  <c r="V633" i="43"/>
  <c r="W722" i="43"/>
  <c r="U722" i="43"/>
  <c r="W674" i="43"/>
  <c r="U674" i="43"/>
  <c r="W626" i="43"/>
  <c r="U626" i="43"/>
  <c r="W713" i="43"/>
  <c r="U713" i="43"/>
  <c r="W665" i="43"/>
  <c r="U665" i="43"/>
  <c r="W736" i="43"/>
  <c r="U736" i="43"/>
  <c r="W688" i="43"/>
  <c r="U688" i="43"/>
  <c r="W640" i="43"/>
  <c r="U640" i="43"/>
  <c r="W583" i="43"/>
  <c r="U583" i="43"/>
  <c r="W535" i="43"/>
  <c r="U535" i="43"/>
  <c r="W598" i="43"/>
  <c r="U598" i="43"/>
  <c r="W550" i="43"/>
  <c r="U550" i="43"/>
  <c r="W502" i="43"/>
  <c r="U502" i="43"/>
  <c r="W581" i="43"/>
  <c r="U581" i="43"/>
  <c r="W533" i="43"/>
  <c r="U533" i="43"/>
  <c r="W576" i="43"/>
  <c r="U576" i="43"/>
  <c r="W528" i="43"/>
  <c r="U528" i="43"/>
  <c r="X370" i="43"/>
  <c r="V370" i="43"/>
  <c r="W456" i="43"/>
  <c r="U456" i="43"/>
  <c r="W408" i="43"/>
  <c r="U408" i="43"/>
  <c r="X482" i="43"/>
  <c r="V482" i="43"/>
  <c r="X470" i="43"/>
  <c r="V470" i="43"/>
  <c r="X458" i="43"/>
  <c r="V458" i="43"/>
  <c r="X446" i="43"/>
  <c r="V446" i="43"/>
  <c r="X434" i="43"/>
  <c r="V434" i="43"/>
  <c r="X422" i="43"/>
  <c r="V422" i="43"/>
  <c r="X410" i="43"/>
  <c r="V410" i="43"/>
  <c r="X398" i="43"/>
  <c r="V398" i="43"/>
  <c r="X386" i="43"/>
  <c r="V386" i="43"/>
  <c r="X374" i="43"/>
  <c r="V374" i="43"/>
  <c r="W443" i="43"/>
  <c r="U443" i="43"/>
  <c r="W395" i="43"/>
  <c r="U395" i="43"/>
  <c r="W360" i="43"/>
  <c r="U360" i="43"/>
  <c r="X358" i="43"/>
  <c r="V358" i="43"/>
  <c r="W470" i="43"/>
  <c r="U470" i="43"/>
  <c r="W422" i="43"/>
  <c r="U422" i="43"/>
  <c r="W374" i="43"/>
  <c r="U374" i="43"/>
  <c r="W368" i="43"/>
  <c r="U368" i="43"/>
  <c r="W481" i="43"/>
  <c r="U481" i="43"/>
  <c r="W433" i="43"/>
  <c r="U433" i="43"/>
  <c r="W385" i="43"/>
  <c r="U385" i="43"/>
  <c r="W316" i="43"/>
  <c r="U316" i="43"/>
  <c r="W268" i="43"/>
  <c r="U268" i="43"/>
  <c r="W319" i="43"/>
  <c r="U319" i="43"/>
  <c r="W271" i="43"/>
  <c r="U271" i="43"/>
  <c r="X238" i="43"/>
  <c r="V238" i="43"/>
  <c r="W326" i="43"/>
  <c r="U326" i="43"/>
  <c r="W278" i="43"/>
  <c r="U278" i="43"/>
  <c r="W234" i="43"/>
  <c r="U234" i="43"/>
  <c r="W325" i="43"/>
  <c r="U325" i="43"/>
  <c r="W277" i="43"/>
  <c r="U277" i="43"/>
  <c r="X221" i="43"/>
  <c r="V221" i="43"/>
  <c r="X209" i="43"/>
  <c r="V209" i="43"/>
  <c r="X197" i="43"/>
  <c r="V197" i="43"/>
  <c r="X185" i="43"/>
  <c r="V185" i="43"/>
  <c r="X173" i="43"/>
  <c r="V173" i="43"/>
  <c r="X161" i="43"/>
  <c r="V161" i="43"/>
  <c r="W143" i="43"/>
  <c r="U143" i="43"/>
  <c r="W178" i="43"/>
  <c r="U178" i="43"/>
  <c r="W225" i="43"/>
  <c r="U225" i="43"/>
  <c r="W177" i="43"/>
  <c r="U177" i="43"/>
  <c r="W204" i="43"/>
  <c r="U204" i="43"/>
  <c r="X226" i="43"/>
  <c r="V226" i="43"/>
  <c r="X214" i="43"/>
  <c r="V214" i="43"/>
  <c r="X202" i="43"/>
  <c r="V202" i="43"/>
  <c r="X190" i="43"/>
  <c r="V190" i="43"/>
  <c r="X178" i="43"/>
  <c r="V178" i="43"/>
  <c r="X166" i="43"/>
  <c r="V166" i="43"/>
  <c r="W203" i="43"/>
  <c r="U203" i="43"/>
  <c r="X154" i="43"/>
  <c r="V154" i="43"/>
  <c r="W95" i="43"/>
  <c r="U95" i="43"/>
  <c r="X137" i="43"/>
  <c r="V137" i="43"/>
  <c r="X125" i="43"/>
  <c r="V125" i="43"/>
  <c r="X113" i="43"/>
  <c r="V113" i="43"/>
  <c r="X101" i="43"/>
  <c r="V101" i="43"/>
  <c r="X89" i="43"/>
  <c r="V89" i="43"/>
  <c r="X77" i="43"/>
  <c r="V77" i="43"/>
  <c r="W142" i="43"/>
  <c r="U142" i="43"/>
  <c r="W94" i="43"/>
  <c r="U94" i="43"/>
  <c r="X73" i="43"/>
  <c r="V73" i="43"/>
  <c r="W149" i="43"/>
  <c r="U149" i="43"/>
  <c r="W101" i="43"/>
  <c r="U101" i="43"/>
  <c r="W71" i="43"/>
  <c r="U71" i="43"/>
  <c r="W148" i="43"/>
  <c r="U148" i="43"/>
  <c r="W100" i="43"/>
  <c r="U100" i="43"/>
  <c r="W47" i="43"/>
  <c r="U47" i="43"/>
  <c r="X61" i="43"/>
  <c r="V61" i="43"/>
  <c r="X49" i="43"/>
  <c r="V49" i="43"/>
  <c r="X37" i="43"/>
  <c r="V37" i="43"/>
  <c r="X25" i="43"/>
  <c r="V25" i="43"/>
  <c r="X13" i="43"/>
  <c r="V13" i="43"/>
  <c r="W30" i="43"/>
  <c r="U30" i="43"/>
  <c r="W73" i="43"/>
  <c r="U73" i="43"/>
  <c r="W25" i="43"/>
  <c r="U25" i="43"/>
  <c r="W40" i="43"/>
  <c r="U40" i="43"/>
  <c r="X66" i="43"/>
  <c r="V66" i="43"/>
  <c r="X54" i="43"/>
  <c r="V54" i="43"/>
  <c r="X42" i="43"/>
  <c r="V42" i="43"/>
  <c r="X30" i="43"/>
  <c r="V30" i="43"/>
  <c r="X18" i="43"/>
  <c r="V18" i="43"/>
  <c r="X6" i="43"/>
  <c r="V6" i="43"/>
  <c r="X2767" i="43"/>
  <c r="V2767" i="43"/>
  <c r="W2447" i="43"/>
  <c r="U2447" i="43"/>
  <c r="X2663" i="43"/>
  <c r="V2663" i="43"/>
  <c r="X2735" i="43"/>
  <c r="V2735" i="43"/>
  <c r="X2803" i="43"/>
  <c r="V2803" i="43"/>
  <c r="W2848" i="43"/>
  <c r="U2848" i="43"/>
  <c r="W2896" i="43"/>
  <c r="U2896" i="43"/>
  <c r="W2944" i="43"/>
  <c r="U2944" i="43"/>
  <c r="W2992" i="43"/>
  <c r="U2992" i="43"/>
  <c r="W2861" i="43"/>
  <c r="U2861" i="43"/>
  <c r="W2909" i="43"/>
  <c r="U2909" i="43"/>
  <c r="W2957" i="43"/>
  <c r="U2957" i="43"/>
  <c r="X2" i="43"/>
  <c r="V2" i="43"/>
  <c r="W2834" i="43"/>
  <c r="U2834" i="43"/>
  <c r="W2882" i="43"/>
  <c r="U2882" i="43"/>
  <c r="W2930" i="43"/>
  <c r="U2930" i="43"/>
  <c r="W2978" i="43"/>
  <c r="U2978" i="43"/>
  <c r="X2829" i="43"/>
  <c r="V2829" i="43"/>
  <c r="X2841" i="43"/>
  <c r="V2841" i="43"/>
  <c r="X2853" i="43"/>
  <c r="V2853" i="43"/>
  <c r="X2865" i="43"/>
  <c r="V2865" i="43"/>
  <c r="X2877" i="43"/>
  <c r="V2877" i="43"/>
  <c r="X2889" i="43"/>
  <c r="V2889" i="43"/>
  <c r="X2901" i="43"/>
  <c r="V2901" i="43"/>
  <c r="X2913" i="43"/>
  <c r="V2913" i="43"/>
  <c r="X2925" i="43"/>
  <c r="V2925" i="43"/>
  <c r="X2937" i="43"/>
  <c r="V2937" i="43"/>
  <c r="X2949" i="43"/>
  <c r="V2949" i="43"/>
  <c r="X2961" i="43"/>
  <c r="V2961" i="43"/>
  <c r="X1169" i="43"/>
  <c r="V1169" i="43"/>
  <c r="X1157" i="43"/>
  <c r="V1157" i="43"/>
  <c r="W1254" i="43"/>
  <c r="U1254" i="43"/>
  <c r="W1206" i="43"/>
  <c r="U1206" i="43"/>
  <c r="W1158" i="43"/>
  <c r="U1158" i="43"/>
  <c r="W1006" i="43"/>
  <c r="U1006" i="43"/>
  <c r="W1086" i="43"/>
  <c r="U1086" i="43"/>
  <c r="W1038" i="43"/>
  <c r="U1038" i="43"/>
  <c r="X1124" i="43"/>
  <c r="V1124" i="43"/>
  <c r="X1112" i="43"/>
  <c r="V1112" i="43"/>
  <c r="X1100" i="43"/>
  <c r="V1100" i="43"/>
  <c r="X1088" i="43"/>
  <c r="V1088" i="43"/>
  <c r="X1076" i="43"/>
  <c r="V1076" i="43"/>
  <c r="X1064" i="43"/>
  <c r="V1064" i="43"/>
  <c r="X1052" i="43"/>
  <c r="V1052" i="43"/>
  <c r="X1040" i="43"/>
  <c r="V1040" i="43"/>
  <c r="X1028" i="43"/>
  <c r="V1028" i="43"/>
  <c r="X1016" i="43"/>
  <c r="V1016" i="43"/>
  <c r="W1097" i="43"/>
  <c r="U1097" i="43"/>
  <c r="W1049" i="43"/>
  <c r="U1049" i="43"/>
  <c r="X1001" i="43"/>
  <c r="V1001" i="43"/>
  <c r="W1144" i="43"/>
  <c r="U1144" i="43"/>
  <c r="W1096" i="43"/>
  <c r="U1096" i="43"/>
  <c r="W1048" i="43"/>
  <c r="U1048" i="43"/>
  <c r="W1107" i="43"/>
  <c r="U1107" i="43"/>
  <c r="W1059" i="43"/>
  <c r="U1059" i="43"/>
  <c r="W1011" i="43"/>
  <c r="U1011" i="43"/>
  <c r="W943" i="43"/>
  <c r="U943" i="43"/>
  <c r="W895" i="43"/>
  <c r="U895" i="43"/>
  <c r="W986" i="43"/>
  <c r="U986" i="43"/>
  <c r="W938" i="43"/>
  <c r="U938" i="43"/>
  <c r="W890" i="43"/>
  <c r="U890" i="43"/>
  <c r="X1008" i="43"/>
  <c r="V1008" i="43"/>
  <c r="X996" i="43"/>
  <c r="V996" i="43"/>
  <c r="X984" i="43"/>
  <c r="V984" i="43"/>
  <c r="X972" i="43"/>
  <c r="V972" i="43"/>
  <c r="X960" i="43"/>
  <c r="V960" i="43"/>
  <c r="X948" i="43"/>
  <c r="V948" i="43"/>
  <c r="X936" i="43"/>
  <c r="V936" i="43"/>
  <c r="X924" i="43"/>
  <c r="V924" i="43"/>
  <c r="X912" i="43"/>
  <c r="V912" i="43"/>
  <c r="X900" i="43"/>
  <c r="V900" i="43"/>
  <c r="X888" i="43"/>
  <c r="V888" i="43"/>
  <c r="X876" i="43"/>
  <c r="V876" i="43"/>
  <c r="X860" i="43"/>
  <c r="V860" i="43"/>
  <c r="W973" i="43"/>
  <c r="U973" i="43"/>
  <c r="W925" i="43"/>
  <c r="U925" i="43"/>
  <c r="W877" i="43"/>
  <c r="U877" i="43"/>
  <c r="W976" i="43"/>
  <c r="U976" i="43"/>
  <c r="W928" i="43"/>
  <c r="U928" i="43"/>
  <c r="W880" i="43"/>
  <c r="U880" i="43"/>
  <c r="W822" i="43"/>
  <c r="U822" i="43"/>
  <c r="W774" i="43"/>
  <c r="U774" i="43"/>
  <c r="W833" i="43"/>
  <c r="U833" i="43"/>
  <c r="W785" i="43"/>
  <c r="U785" i="43"/>
  <c r="X867" i="43"/>
  <c r="V867" i="43"/>
  <c r="X855" i="43"/>
  <c r="V855" i="43"/>
  <c r="X843" i="43"/>
  <c r="V843" i="43"/>
  <c r="X831" i="43"/>
  <c r="V831" i="43"/>
  <c r="X819" i="43"/>
  <c r="V819" i="43"/>
  <c r="X807" i="43"/>
  <c r="V807" i="43"/>
  <c r="X795" i="43"/>
  <c r="V795" i="43"/>
  <c r="X783" i="43"/>
  <c r="V783" i="43"/>
  <c r="X771" i="43"/>
  <c r="V771" i="43"/>
  <c r="X759" i="43"/>
  <c r="V759" i="43"/>
  <c r="W836" i="43"/>
  <c r="U836" i="43"/>
  <c r="W788" i="43"/>
  <c r="U788" i="43"/>
  <c r="X858" i="43"/>
  <c r="V858" i="43"/>
  <c r="X846" i="43"/>
  <c r="V846" i="43"/>
  <c r="X834" i="43"/>
  <c r="V834" i="43"/>
  <c r="X822" i="43"/>
  <c r="V822" i="43"/>
  <c r="X810" i="43"/>
  <c r="V810" i="43"/>
  <c r="X798" i="43"/>
  <c r="V798" i="43"/>
  <c r="X786" i="43"/>
  <c r="V786" i="43"/>
  <c r="X774" i="43"/>
  <c r="V774" i="43"/>
  <c r="X762" i="43"/>
  <c r="V762" i="43"/>
  <c r="X750" i="43"/>
  <c r="V750" i="43"/>
  <c r="X710" i="43"/>
  <c r="V710" i="43"/>
  <c r="W855" i="43"/>
  <c r="U855" i="43"/>
  <c r="W807" i="43"/>
  <c r="U807" i="43"/>
  <c r="W759" i="43"/>
  <c r="U759" i="43"/>
  <c r="W622" i="43"/>
  <c r="U622" i="43"/>
  <c r="W683" i="43"/>
  <c r="U683" i="43"/>
  <c r="W635" i="43"/>
  <c r="U635" i="43"/>
  <c r="X607" i="43"/>
  <c r="V607" i="43"/>
  <c r="W702" i="43"/>
  <c r="U702" i="43"/>
  <c r="W654" i="43"/>
  <c r="U654" i="43"/>
  <c r="X610" i="43"/>
  <c r="V610" i="43"/>
  <c r="W741" i="43"/>
  <c r="U741" i="43"/>
  <c r="W693" i="43"/>
  <c r="U693" i="43"/>
  <c r="W645" i="43"/>
  <c r="U645" i="43"/>
  <c r="W716" i="43"/>
  <c r="U716" i="43"/>
  <c r="W668" i="43"/>
  <c r="U668" i="43"/>
  <c r="W563" i="43"/>
  <c r="U563" i="43"/>
  <c r="W515" i="43"/>
  <c r="U515" i="43"/>
  <c r="X601" i="43"/>
  <c r="V601" i="43"/>
  <c r="X589" i="43"/>
  <c r="V589" i="43"/>
  <c r="X577" i="43"/>
  <c r="V577" i="43"/>
  <c r="X565" i="43"/>
  <c r="V565" i="43"/>
  <c r="X553" i="43"/>
  <c r="V553" i="43"/>
  <c r="X541" i="43"/>
  <c r="V541" i="43"/>
  <c r="X529" i="43"/>
  <c r="V529" i="43"/>
  <c r="X517" i="43"/>
  <c r="V517" i="43"/>
  <c r="X505" i="43"/>
  <c r="V505" i="43"/>
  <c r="W578" i="43"/>
  <c r="U578" i="43"/>
  <c r="W530" i="43"/>
  <c r="U530" i="43"/>
  <c r="X620" i="43"/>
  <c r="V620" i="43"/>
  <c r="X608" i="43"/>
  <c r="V608" i="43"/>
  <c r="X596" i="43"/>
  <c r="V596" i="43"/>
  <c r="X584" i="43"/>
  <c r="V584" i="43"/>
  <c r="X572" i="43"/>
  <c r="V572" i="43"/>
  <c r="X560" i="43"/>
  <c r="V560" i="43"/>
  <c r="X548" i="43"/>
  <c r="V548" i="43"/>
  <c r="X536" i="43"/>
  <c r="V536" i="43"/>
  <c r="X524" i="43"/>
  <c r="V524" i="43"/>
  <c r="X512" i="43"/>
  <c r="V512" i="43"/>
  <c r="X500" i="43"/>
  <c r="V500" i="43"/>
  <c r="W609" i="43"/>
  <c r="U609" i="43"/>
  <c r="W561" i="43"/>
  <c r="U561" i="43"/>
  <c r="W513" i="43"/>
  <c r="U513" i="43"/>
  <c r="X459" i="43"/>
  <c r="V459" i="43"/>
  <c r="W604" i="43"/>
  <c r="U604" i="43"/>
  <c r="W556" i="43"/>
  <c r="U556" i="43"/>
  <c r="W508" i="43"/>
  <c r="U508" i="43"/>
  <c r="W436" i="43"/>
  <c r="U436" i="43"/>
  <c r="W388" i="43"/>
  <c r="U388" i="43"/>
  <c r="X367" i="43"/>
  <c r="V367" i="43"/>
  <c r="W352" i="43"/>
  <c r="U352" i="43"/>
  <c r="W471" i="43"/>
  <c r="U471" i="43"/>
  <c r="W423" i="43"/>
  <c r="U423" i="43"/>
  <c r="W375" i="43"/>
  <c r="U375" i="43"/>
  <c r="X493" i="43"/>
  <c r="V493" i="43"/>
  <c r="X481" i="43"/>
  <c r="V481" i="43"/>
  <c r="X469" i="43"/>
  <c r="V469" i="43"/>
  <c r="X457" i="43"/>
  <c r="V457" i="43"/>
  <c r="X445" i="43"/>
  <c r="V445" i="43"/>
  <c r="X433" i="43"/>
  <c r="V433" i="43"/>
  <c r="X421" i="43"/>
  <c r="V421" i="43"/>
  <c r="X409" i="43"/>
  <c r="V409" i="43"/>
  <c r="X397" i="43"/>
  <c r="V397" i="43"/>
  <c r="X385" i="43"/>
  <c r="V385" i="43"/>
  <c r="X373" i="43"/>
  <c r="V373" i="43"/>
  <c r="W450" i="43"/>
  <c r="U450" i="43"/>
  <c r="W402" i="43"/>
  <c r="U402" i="43"/>
  <c r="X359" i="43"/>
  <c r="V359" i="43"/>
  <c r="W461" i="43"/>
  <c r="U461" i="43"/>
  <c r="W413" i="43"/>
  <c r="U413" i="43"/>
  <c r="X237" i="43"/>
  <c r="V237" i="43"/>
  <c r="W296" i="43"/>
  <c r="U296" i="43"/>
  <c r="W248" i="43"/>
  <c r="U248" i="43"/>
  <c r="W347" i="43"/>
  <c r="U347" i="43"/>
  <c r="W299" i="43"/>
  <c r="U299" i="43"/>
  <c r="W251" i="43"/>
  <c r="U251" i="43"/>
  <c r="W237" i="43"/>
  <c r="U237" i="43"/>
  <c r="X369" i="43"/>
  <c r="V369" i="43"/>
  <c r="X357" i="43"/>
  <c r="V357" i="43"/>
  <c r="X345" i="43"/>
  <c r="V345" i="43"/>
  <c r="X333" i="43"/>
  <c r="V333" i="43"/>
  <c r="X321" i="43"/>
  <c r="V321" i="43"/>
  <c r="X309" i="43"/>
  <c r="V309" i="43"/>
  <c r="X297" i="43"/>
  <c r="V297" i="43"/>
  <c r="X285" i="43"/>
  <c r="V285" i="43"/>
  <c r="X273" i="43"/>
  <c r="V273" i="43"/>
  <c r="X261" i="43"/>
  <c r="V261" i="43"/>
  <c r="X249" i="43"/>
  <c r="V249" i="43"/>
  <c r="W354" i="43"/>
  <c r="U354" i="43"/>
  <c r="W306" i="43"/>
  <c r="U306" i="43"/>
  <c r="W258" i="43"/>
  <c r="U258" i="43"/>
  <c r="W218" i="43"/>
  <c r="U218" i="43"/>
  <c r="W353" i="43"/>
  <c r="U353" i="43"/>
  <c r="W305" i="43"/>
  <c r="U305" i="43"/>
  <c r="W257" i="43"/>
  <c r="U257" i="43"/>
  <c r="W206" i="43"/>
  <c r="U206" i="43"/>
  <c r="W158" i="43"/>
  <c r="U158" i="43"/>
  <c r="W205" i="43"/>
  <c r="U205" i="43"/>
  <c r="W157" i="43"/>
  <c r="U157" i="43"/>
  <c r="W232" i="43"/>
  <c r="U232" i="43"/>
  <c r="W184" i="43"/>
  <c r="U184" i="43"/>
  <c r="X130" i="43"/>
  <c r="V130" i="43"/>
  <c r="W231" i="43"/>
  <c r="U231" i="43"/>
  <c r="W183" i="43"/>
  <c r="U183" i="43"/>
  <c r="X150" i="43"/>
  <c r="V150" i="43"/>
  <c r="X122" i="43"/>
  <c r="V122" i="43"/>
  <c r="X110" i="43"/>
  <c r="V110" i="43"/>
  <c r="X98" i="43"/>
  <c r="V98" i="43"/>
  <c r="X86" i="43"/>
  <c r="V86" i="43"/>
  <c r="W123" i="43"/>
  <c r="U123" i="43"/>
  <c r="W74" i="43"/>
  <c r="U74" i="43"/>
  <c r="W122" i="43"/>
  <c r="U122" i="43"/>
  <c r="W70" i="43"/>
  <c r="U70" i="43"/>
  <c r="W129" i="43"/>
  <c r="U129" i="43"/>
  <c r="W81" i="43"/>
  <c r="U81" i="43"/>
  <c r="W128" i="43"/>
  <c r="U128" i="43"/>
  <c r="W80" i="43"/>
  <c r="U80" i="43"/>
  <c r="W27" i="43"/>
  <c r="U27" i="43"/>
  <c r="W58" i="43"/>
  <c r="U58" i="43"/>
  <c r="W10" i="43"/>
  <c r="U10" i="43"/>
  <c r="W53" i="43"/>
  <c r="U53" i="43"/>
  <c r="W5" i="43"/>
  <c r="U5" i="43"/>
  <c r="X71" i="43"/>
  <c r="V71" i="43"/>
  <c r="X59" i="43"/>
  <c r="V59" i="43"/>
  <c r="X47" i="43"/>
  <c r="V47" i="43"/>
  <c r="X35" i="43"/>
  <c r="V35" i="43"/>
  <c r="X23" i="43"/>
  <c r="V23" i="43"/>
  <c r="X11" i="43"/>
  <c r="V11" i="43"/>
  <c r="W68" i="43"/>
  <c r="U68" i="43"/>
  <c r="W20" i="43"/>
  <c r="U20" i="43"/>
  <c r="X2800" i="43"/>
  <c r="V2800" i="43"/>
  <c r="W2868" i="43"/>
  <c r="U2868" i="43"/>
  <c r="W2916" i="43"/>
  <c r="U2916" i="43"/>
  <c r="W2964" i="43"/>
  <c r="U2964" i="43"/>
  <c r="X2835" i="43"/>
  <c r="V2835" i="43"/>
  <c r="X2847" i="43"/>
  <c r="V2847" i="43"/>
  <c r="X2859" i="43"/>
  <c r="V2859" i="43"/>
  <c r="X2871" i="43"/>
  <c r="V2871" i="43"/>
  <c r="X2883" i="43"/>
  <c r="V2883" i="43"/>
  <c r="X2895" i="43"/>
  <c r="V2895" i="43"/>
  <c r="X2907" i="43"/>
  <c r="V2907" i="43"/>
  <c r="X2919" i="43"/>
  <c r="V2919" i="43"/>
  <c r="X2931" i="43"/>
  <c r="V2931" i="43"/>
  <c r="X2943" i="43"/>
  <c r="V2943" i="43"/>
  <c r="X2955" i="43"/>
  <c r="V2955" i="43"/>
  <c r="X2967" i="43"/>
  <c r="V2967" i="43"/>
  <c r="X2979" i="43"/>
  <c r="V2979" i="43"/>
  <c r="X2991" i="43"/>
  <c r="V2991" i="43"/>
  <c r="X2595" i="43"/>
  <c r="V2595" i="43"/>
  <c r="W2833" i="43"/>
  <c r="U2833" i="43"/>
  <c r="W2881" i="43"/>
  <c r="U2881" i="43"/>
  <c r="W2929" i="43"/>
  <c r="U2929" i="43"/>
  <c r="W2977" i="43"/>
  <c r="U2977" i="43"/>
  <c r="X2679" i="43"/>
  <c r="V2679" i="43"/>
  <c r="X2751" i="43"/>
  <c r="V2751" i="43"/>
  <c r="X2832" i="43"/>
  <c r="V2832" i="43"/>
  <c r="X2844" i="43"/>
  <c r="V2844" i="43"/>
  <c r="X2856" i="43"/>
  <c r="V2856" i="43"/>
  <c r="X2868" i="43"/>
  <c r="V2868" i="43"/>
  <c r="X2880" i="43"/>
  <c r="V2880" i="43"/>
  <c r="X2892" i="43"/>
  <c r="V2892" i="43"/>
  <c r="X2904" i="43"/>
  <c r="V2904" i="43"/>
  <c r="X2916" i="43"/>
  <c r="V2916" i="43"/>
  <c r="X2928" i="43"/>
  <c r="V2928" i="43"/>
  <c r="X2940" i="43"/>
  <c r="V2940" i="43"/>
  <c r="X2952" i="43"/>
  <c r="V2952" i="43"/>
  <c r="X2964" i="43"/>
  <c r="V2964" i="43"/>
  <c r="X2976" i="43"/>
  <c r="V2976" i="43"/>
  <c r="X2988" i="43"/>
  <c r="V2988" i="43"/>
  <c r="X3000" i="43"/>
  <c r="V3000" i="43"/>
  <c r="X2623" i="43"/>
  <c r="V2623" i="43"/>
  <c r="W2854" i="43"/>
  <c r="U2854" i="43"/>
  <c r="W2902" i="43"/>
  <c r="U2902" i="43"/>
  <c r="W2950" i="43"/>
  <c r="U2950" i="43"/>
  <c r="W2982" i="43"/>
  <c r="U2982" i="43"/>
  <c r="X2599" i="43"/>
  <c r="V2599" i="43"/>
  <c r="X2808" i="43"/>
  <c r="V2808" i="43"/>
  <c r="W1282" i="43"/>
  <c r="U1282" i="43"/>
  <c r="W1234" i="43"/>
  <c r="U1234" i="43"/>
  <c r="W1186" i="43"/>
  <c r="U1186" i="43"/>
  <c r="W1002" i="43"/>
  <c r="U1002" i="43"/>
  <c r="X1101" i="43"/>
  <c r="V1101" i="43"/>
  <c r="X1089" i="43"/>
  <c r="V1089" i="43"/>
  <c r="X1077" i="43"/>
  <c r="V1077" i="43"/>
  <c r="X1065" i="43"/>
  <c r="V1065" i="43"/>
  <c r="X1053" i="43"/>
  <c r="V1053" i="43"/>
  <c r="X1041" i="43"/>
  <c r="V1041" i="43"/>
  <c r="X1029" i="43"/>
  <c r="V1029" i="43"/>
  <c r="X1017" i="43"/>
  <c r="V1017" i="43"/>
  <c r="W1114" i="43"/>
  <c r="U1114" i="43"/>
  <c r="W1066" i="43"/>
  <c r="U1066" i="43"/>
  <c r="W1018" i="43"/>
  <c r="U1018" i="43"/>
  <c r="W1125" i="43"/>
  <c r="U1125" i="43"/>
  <c r="W1077" i="43"/>
  <c r="U1077" i="43"/>
  <c r="W1029" i="43"/>
  <c r="U1029" i="43"/>
  <c r="W1124" i="43"/>
  <c r="U1124" i="43"/>
  <c r="W1076" i="43"/>
  <c r="U1076" i="43"/>
  <c r="W1028" i="43"/>
  <c r="U1028" i="43"/>
  <c r="W1135" i="43"/>
  <c r="U1135" i="43"/>
  <c r="W1087" i="43"/>
  <c r="U1087" i="43"/>
  <c r="W1039" i="43"/>
  <c r="U1039" i="43"/>
  <c r="W850" i="43"/>
  <c r="U850" i="43"/>
  <c r="W971" i="43"/>
  <c r="U971" i="43"/>
  <c r="W923" i="43"/>
  <c r="U923" i="43"/>
  <c r="X872" i="43"/>
  <c r="V872" i="43"/>
  <c r="W966" i="43"/>
  <c r="U966" i="43"/>
  <c r="W918" i="43"/>
  <c r="U918" i="43"/>
  <c r="W1001" i="43"/>
  <c r="U1001" i="43"/>
  <c r="W953" i="43"/>
  <c r="U953" i="43"/>
  <c r="W905" i="43"/>
  <c r="U905" i="43"/>
  <c r="W1004" i="43"/>
  <c r="U1004" i="43"/>
  <c r="W956" i="43"/>
  <c r="U956" i="43"/>
  <c r="W908" i="43"/>
  <c r="U908" i="43"/>
  <c r="W802" i="43"/>
  <c r="U802" i="43"/>
  <c r="W754" i="43"/>
  <c r="U754" i="43"/>
  <c r="X856" i="43"/>
  <c r="V856" i="43"/>
  <c r="X844" i="43"/>
  <c r="V844" i="43"/>
  <c r="X832" i="43"/>
  <c r="V832" i="43"/>
  <c r="X820" i="43"/>
  <c r="V820" i="43"/>
  <c r="X808" i="43"/>
  <c r="V808" i="43"/>
  <c r="X796" i="43"/>
  <c r="V796" i="43"/>
  <c r="X784" i="43"/>
  <c r="V784" i="43"/>
  <c r="X772" i="43"/>
  <c r="V772" i="43"/>
  <c r="X760" i="43"/>
  <c r="V760" i="43"/>
  <c r="X748" i="43"/>
  <c r="V748" i="43"/>
  <c r="W861" i="43"/>
  <c r="U861" i="43"/>
  <c r="W813" i="43"/>
  <c r="U813" i="43"/>
  <c r="W765" i="43"/>
  <c r="U765" i="43"/>
  <c r="W864" i="43"/>
  <c r="U864" i="43"/>
  <c r="W816" i="43"/>
  <c r="U816" i="43"/>
  <c r="W768" i="43"/>
  <c r="U768" i="43"/>
  <c r="W835" i="43"/>
  <c r="U835" i="43"/>
  <c r="W787" i="43"/>
  <c r="U787" i="43"/>
  <c r="X605" i="43"/>
  <c r="V605" i="43"/>
  <c r="W711" i="43"/>
  <c r="U711" i="43"/>
  <c r="W663" i="43"/>
  <c r="U663" i="43"/>
  <c r="W607" i="43"/>
  <c r="U607" i="43"/>
  <c r="W730" i="43"/>
  <c r="U730" i="43"/>
  <c r="W682" i="43"/>
  <c r="U682" i="43"/>
  <c r="W634" i="43"/>
  <c r="U634" i="43"/>
  <c r="X624" i="43"/>
  <c r="V624" i="43"/>
  <c r="X744" i="43"/>
  <c r="V744" i="43"/>
  <c r="X732" i="43"/>
  <c r="V732" i="43"/>
  <c r="X720" i="43"/>
  <c r="V720" i="43"/>
  <c r="X708" i="43"/>
  <c r="V708" i="43"/>
  <c r="X696" i="43"/>
  <c r="V696" i="43"/>
  <c r="X684" i="43"/>
  <c r="V684" i="43"/>
  <c r="X672" i="43"/>
  <c r="V672" i="43"/>
  <c r="X660" i="43"/>
  <c r="V660" i="43"/>
  <c r="X648" i="43"/>
  <c r="V648" i="43"/>
  <c r="X636" i="43"/>
  <c r="V636" i="43"/>
  <c r="W603" i="43"/>
  <c r="U603" i="43"/>
  <c r="W721" i="43"/>
  <c r="U721" i="43"/>
  <c r="W673" i="43"/>
  <c r="U673" i="43"/>
  <c r="W624" i="43"/>
  <c r="U624" i="43"/>
  <c r="W610" i="43"/>
  <c r="U610" i="43"/>
  <c r="W744" i="43"/>
  <c r="U744" i="43"/>
  <c r="W696" i="43"/>
  <c r="U696" i="43"/>
  <c r="W648" i="43"/>
  <c r="U648" i="43"/>
  <c r="W543" i="43"/>
  <c r="U543" i="43"/>
  <c r="W606" i="43"/>
  <c r="U606" i="43"/>
  <c r="W558" i="43"/>
  <c r="U558" i="43"/>
  <c r="W510" i="43"/>
  <c r="U510" i="43"/>
  <c r="W589" i="43"/>
  <c r="U589" i="43"/>
  <c r="W541" i="43"/>
  <c r="U541" i="43"/>
  <c r="W584" i="43"/>
  <c r="U584" i="43"/>
  <c r="W536" i="43"/>
  <c r="U536" i="43"/>
  <c r="X467" i="43"/>
  <c r="V467" i="43"/>
  <c r="X362" i="43"/>
  <c r="V362" i="43"/>
  <c r="X366" i="43"/>
  <c r="V366" i="43"/>
  <c r="W464" i="43"/>
  <c r="U464" i="43"/>
  <c r="W416" i="43"/>
  <c r="U416" i="43"/>
  <c r="W451" i="43"/>
  <c r="U451" i="43"/>
  <c r="W403" i="43"/>
  <c r="U403" i="43"/>
  <c r="X364" i="43"/>
  <c r="V364" i="43"/>
  <c r="W478" i="43"/>
  <c r="U478" i="43"/>
  <c r="W430" i="43"/>
  <c r="U430" i="43"/>
  <c r="W382" i="43"/>
  <c r="U382" i="43"/>
  <c r="W489" i="43"/>
  <c r="U489" i="43"/>
  <c r="W441" i="43"/>
  <c r="U441" i="43"/>
  <c r="W393" i="43"/>
  <c r="U393" i="43"/>
  <c r="X233" i="43"/>
  <c r="V233" i="43"/>
  <c r="W324" i="43"/>
  <c r="U324" i="43"/>
  <c r="W276" i="43"/>
  <c r="U276" i="43"/>
  <c r="W327" i="43"/>
  <c r="U327" i="43"/>
  <c r="W279" i="43"/>
  <c r="U279" i="43"/>
  <c r="W334" i="43"/>
  <c r="U334" i="43"/>
  <c r="W286" i="43"/>
  <c r="U286" i="43"/>
  <c r="X344" i="43"/>
  <c r="V344" i="43"/>
  <c r="X332" i="43"/>
  <c r="V332" i="43"/>
  <c r="X320" i="43"/>
  <c r="V320" i="43"/>
  <c r="X308" i="43"/>
  <c r="V308" i="43"/>
  <c r="X296" i="43"/>
  <c r="V296" i="43"/>
  <c r="X284" i="43"/>
  <c r="V284" i="43"/>
  <c r="X272" i="43"/>
  <c r="V272" i="43"/>
  <c r="X260" i="43"/>
  <c r="V260" i="43"/>
  <c r="X248" i="43"/>
  <c r="V248" i="43"/>
  <c r="W226" i="43"/>
  <c r="U226" i="43"/>
  <c r="W333" i="43"/>
  <c r="U333" i="43"/>
  <c r="W285" i="43"/>
  <c r="U285" i="43"/>
  <c r="W186" i="43"/>
  <c r="U186" i="43"/>
  <c r="X228" i="43"/>
  <c r="V228" i="43"/>
  <c r="X216" i="43"/>
  <c r="V216" i="43"/>
  <c r="X204" i="43"/>
  <c r="V204" i="43"/>
  <c r="X192" i="43"/>
  <c r="V192" i="43"/>
  <c r="X180" i="43"/>
  <c r="V180" i="43"/>
  <c r="X168" i="43"/>
  <c r="V168" i="43"/>
  <c r="X156" i="43"/>
  <c r="V156" i="43"/>
  <c r="W233" i="43"/>
  <c r="U233" i="43"/>
  <c r="W185" i="43"/>
  <c r="U185" i="43"/>
  <c r="W212" i="43"/>
  <c r="U212" i="43"/>
  <c r="W164" i="43"/>
  <c r="U164" i="43"/>
  <c r="W211" i="43"/>
  <c r="U211" i="43"/>
  <c r="W163" i="43"/>
  <c r="U163" i="43"/>
  <c r="W103" i="43"/>
  <c r="U103" i="43"/>
  <c r="W75" i="43"/>
  <c r="U75" i="43"/>
  <c r="W102" i="43"/>
  <c r="U102" i="43"/>
  <c r="X144" i="43"/>
  <c r="V144" i="43"/>
  <c r="X132" i="43"/>
  <c r="V132" i="43"/>
  <c r="X120" i="43"/>
  <c r="V120" i="43"/>
  <c r="X108" i="43"/>
  <c r="V108" i="43"/>
  <c r="X96" i="43"/>
  <c r="V96" i="43"/>
  <c r="X84" i="43"/>
  <c r="V84" i="43"/>
  <c r="W109" i="43"/>
  <c r="U109" i="43"/>
  <c r="X69" i="43"/>
  <c r="V69" i="43"/>
  <c r="W156" i="43"/>
  <c r="U156" i="43"/>
  <c r="W108" i="43"/>
  <c r="U108" i="43"/>
  <c r="W55" i="43"/>
  <c r="U55" i="43"/>
  <c r="W7" i="43"/>
  <c r="U7" i="43"/>
  <c r="W38" i="43"/>
  <c r="U38" i="43"/>
  <c r="X68" i="43"/>
  <c r="V68" i="43"/>
  <c r="X56" i="43"/>
  <c r="V56" i="43"/>
  <c r="X44" i="43"/>
  <c r="V44" i="43"/>
  <c r="X32" i="43"/>
  <c r="V32" i="43"/>
  <c r="X20" i="43"/>
  <c r="V20" i="43"/>
  <c r="X8" i="43"/>
  <c r="V8" i="43"/>
  <c r="W33" i="43"/>
  <c r="U33" i="43"/>
  <c r="W48" i="43"/>
  <c r="U48" i="43"/>
  <c r="W2543" i="43"/>
  <c r="U2543" i="43"/>
  <c r="X2667" i="43"/>
  <c r="V2667" i="43"/>
  <c r="X2739" i="43"/>
  <c r="V2739" i="43"/>
  <c r="X2624" i="43"/>
  <c r="V2624" i="43"/>
  <c r="X2696" i="43"/>
  <c r="V2696" i="43"/>
  <c r="X2768" i="43"/>
  <c r="V2768" i="43"/>
  <c r="X2603" i="43"/>
  <c r="V2603" i="43"/>
  <c r="X2807" i="43"/>
  <c r="V2807" i="43"/>
  <c r="W2840" i="43"/>
  <c r="U2840" i="43"/>
  <c r="W2888" i="43"/>
  <c r="U2888" i="43"/>
  <c r="W2936" i="43"/>
  <c r="U2936" i="43"/>
  <c r="W2984" i="43"/>
  <c r="U2984" i="43"/>
  <c r="X2985" i="43"/>
  <c r="V2985" i="43"/>
  <c r="X2644" i="43"/>
  <c r="V2644" i="43"/>
  <c r="X2716" i="43"/>
  <c r="V2716" i="43"/>
  <c r="X2788" i="43"/>
  <c r="V2788" i="43"/>
  <c r="X2993" i="43"/>
  <c r="V2993" i="43"/>
  <c r="W2994" i="43"/>
  <c r="U2994" i="43"/>
  <c r="X2819" i="43"/>
  <c r="V2819" i="43"/>
  <c r="W2853" i="43"/>
  <c r="U2853" i="43"/>
  <c r="W2901" i="43"/>
  <c r="U2901" i="43"/>
  <c r="W2949" i="43"/>
  <c r="U2949" i="43"/>
  <c r="W2495" i="43"/>
  <c r="U2495" i="43"/>
  <c r="X2660" i="43"/>
  <c r="V2660" i="43"/>
  <c r="X2732" i="43"/>
  <c r="V2732" i="43"/>
  <c r="X2651" i="43"/>
  <c r="V2651" i="43"/>
  <c r="X2723" i="43"/>
  <c r="V2723" i="43"/>
  <c r="X2795" i="43"/>
  <c r="V2795" i="43"/>
  <c r="W2874" i="43"/>
  <c r="U2874" i="43"/>
  <c r="W2922" i="43"/>
  <c r="U2922" i="43"/>
  <c r="W2970" i="43"/>
  <c r="U2970" i="43"/>
  <c r="X2608" i="43"/>
  <c r="V2608" i="43"/>
  <c r="X2680" i="43"/>
  <c r="V2680" i="43"/>
  <c r="X2752" i="43"/>
  <c r="V2752" i="43"/>
  <c r="X1141" i="43"/>
  <c r="V1141" i="43"/>
  <c r="W1262" i="43"/>
  <c r="U1262" i="43"/>
  <c r="W1214" i="43"/>
  <c r="U1214" i="43"/>
  <c r="W1166" i="43"/>
  <c r="U1166" i="43"/>
  <c r="W1094" i="43"/>
  <c r="U1094" i="43"/>
  <c r="W1046" i="43"/>
  <c r="U1046" i="43"/>
  <c r="W1007" i="43"/>
  <c r="U1007" i="43"/>
  <c r="W1105" i="43"/>
  <c r="U1105" i="43"/>
  <c r="W1057" i="43"/>
  <c r="U1057" i="43"/>
  <c r="W1009" i="43"/>
  <c r="U1009" i="43"/>
  <c r="X974" i="43"/>
  <c r="V974" i="43"/>
  <c r="X998" i="43"/>
  <c r="V998" i="43"/>
  <c r="X1139" i="43"/>
  <c r="V1139" i="43"/>
  <c r="X1127" i="43"/>
  <c r="V1127" i="43"/>
  <c r="X1115" i="43"/>
  <c r="V1115" i="43"/>
  <c r="X1103" i="43"/>
  <c r="V1103" i="43"/>
  <c r="X1091" i="43"/>
  <c r="V1091" i="43"/>
  <c r="X1079" i="43"/>
  <c r="V1079" i="43"/>
  <c r="X1067" i="43"/>
  <c r="V1067" i="43"/>
  <c r="X1055" i="43"/>
  <c r="V1055" i="43"/>
  <c r="X1043" i="43"/>
  <c r="V1043" i="43"/>
  <c r="X1031" i="43"/>
  <c r="V1031" i="43"/>
  <c r="X1019" i="43"/>
  <c r="V1019" i="43"/>
  <c r="W1104" i="43"/>
  <c r="U1104" i="43"/>
  <c r="W1056" i="43"/>
  <c r="U1056" i="43"/>
  <c r="W1115" i="43"/>
  <c r="U1115" i="43"/>
  <c r="W1067" i="43"/>
  <c r="U1067" i="43"/>
  <c r="W1019" i="43"/>
  <c r="U1019" i="43"/>
  <c r="W951" i="43"/>
  <c r="U951" i="43"/>
  <c r="W903" i="43"/>
  <c r="U903" i="43"/>
  <c r="W994" i="43"/>
  <c r="U994" i="43"/>
  <c r="W946" i="43"/>
  <c r="U946" i="43"/>
  <c r="W898" i="43"/>
  <c r="U898" i="43"/>
  <c r="X874" i="43"/>
  <c r="V874" i="43"/>
  <c r="W981" i="43"/>
  <c r="U981" i="43"/>
  <c r="W933" i="43"/>
  <c r="U933" i="43"/>
  <c r="W885" i="43"/>
  <c r="U885" i="43"/>
  <c r="X999" i="43"/>
  <c r="V999" i="43"/>
  <c r="X987" i="43"/>
  <c r="V987" i="43"/>
  <c r="X975" i="43"/>
  <c r="V975" i="43"/>
  <c r="X963" i="43"/>
  <c r="V963" i="43"/>
  <c r="X951" i="43"/>
  <c r="V951" i="43"/>
  <c r="X939" i="43"/>
  <c r="V939" i="43"/>
  <c r="X927" i="43"/>
  <c r="V927" i="43"/>
  <c r="X915" i="43"/>
  <c r="V915" i="43"/>
  <c r="X903" i="43"/>
  <c r="V903" i="43"/>
  <c r="X891" i="43"/>
  <c r="V891" i="43"/>
  <c r="X879" i="43"/>
  <c r="V879" i="43"/>
  <c r="W984" i="43"/>
  <c r="U984" i="43"/>
  <c r="W936" i="43"/>
  <c r="U936" i="43"/>
  <c r="W888" i="43"/>
  <c r="U888" i="43"/>
  <c r="W830" i="43"/>
  <c r="U830" i="43"/>
  <c r="W782" i="43"/>
  <c r="U782" i="43"/>
  <c r="W841" i="43"/>
  <c r="U841" i="43"/>
  <c r="W793" i="43"/>
  <c r="U793" i="43"/>
  <c r="X730" i="43"/>
  <c r="V730" i="43"/>
  <c r="W743" i="43"/>
  <c r="U743" i="43"/>
  <c r="W844" i="43"/>
  <c r="U844" i="43"/>
  <c r="W796" i="43"/>
  <c r="U796" i="43"/>
  <c r="W748" i="43"/>
  <c r="U748" i="43"/>
  <c r="W863" i="43"/>
  <c r="U863" i="43"/>
  <c r="W815" i="43"/>
  <c r="U815" i="43"/>
  <c r="W767" i="43"/>
  <c r="U767" i="43"/>
  <c r="W691" i="43"/>
  <c r="U691" i="43"/>
  <c r="W643" i="43"/>
  <c r="U643" i="43"/>
  <c r="W599" i="43"/>
  <c r="U599" i="43"/>
  <c r="X625" i="43"/>
  <c r="V625" i="43"/>
  <c r="W710" i="43"/>
  <c r="U710" i="43"/>
  <c r="W662" i="43"/>
  <c r="U662" i="43"/>
  <c r="W595" i="43"/>
  <c r="U595" i="43"/>
  <c r="W701" i="43"/>
  <c r="U701" i="43"/>
  <c r="W653" i="43"/>
  <c r="U653" i="43"/>
  <c r="X739" i="43"/>
  <c r="V739" i="43"/>
  <c r="X727" i="43"/>
  <c r="V727" i="43"/>
  <c r="X715" i="43"/>
  <c r="V715" i="43"/>
  <c r="X703" i="43"/>
  <c r="V703" i="43"/>
  <c r="X691" i="43"/>
  <c r="V691" i="43"/>
  <c r="X679" i="43"/>
  <c r="V679" i="43"/>
  <c r="X667" i="43"/>
  <c r="V667" i="43"/>
  <c r="X655" i="43"/>
  <c r="V655" i="43"/>
  <c r="X643" i="43"/>
  <c r="V643" i="43"/>
  <c r="X631" i="43"/>
  <c r="V631" i="43"/>
  <c r="W724" i="43"/>
  <c r="U724" i="43"/>
  <c r="W676" i="43"/>
  <c r="U676" i="43"/>
  <c r="W628" i="43"/>
  <c r="U628" i="43"/>
  <c r="X602" i="43"/>
  <c r="V602" i="43"/>
  <c r="X590" i="43"/>
  <c r="V590" i="43"/>
  <c r="X578" i="43"/>
  <c r="V578" i="43"/>
  <c r="X566" i="43"/>
  <c r="V566" i="43"/>
  <c r="X554" i="43"/>
  <c r="V554" i="43"/>
  <c r="X542" i="43"/>
  <c r="V542" i="43"/>
  <c r="X530" i="43"/>
  <c r="V530" i="43"/>
  <c r="X518" i="43"/>
  <c r="V518" i="43"/>
  <c r="X506" i="43"/>
  <c r="V506" i="43"/>
  <c r="W571" i="43"/>
  <c r="U571" i="43"/>
  <c r="W523" i="43"/>
  <c r="U523" i="43"/>
  <c r="X490" i="43"/>
  <c r="V490" i="43"/>
  <c r="W586" i="43"/>
  <c r="U586" i="43"/>
  <c r="W538" i="43"/>
  <c r="U538" i="43"/>
  <c r="W484" i="43"/>
  <c r="U484" i="43"/>
  <c r="W617" i="43"/>
  <c r="U617" i="43"/>
  <c r="W569" i="43"/>
  <c r="U569" i="43"/>
  <c r="W521" i="43"/>
  <c r="U521" i="43"/>
  <c r="X603" i="43"/>
  <c r="V603" i="43"/>
  <c r="X591" i="43"/>
  <c r="V591" i="43"/>
  <c r="X579" i="43"/>
  <c r="V579" i="43"/>
  <c r="X567" i="43"/>
  <c r="V567" i="43"/>
  <c r="X555" i="43"/>
  <c r="V555" i="43"/>
  <c r="X543" i="43"/>
  <c r="V543" i="43"/>
  <c r="X531" i="43"/>
  <c r="V531" i="43"/>
  <c r="X519" i="43"/>
  <c r="V519" i="43"/>
  <c r="X507" i="43"/>
  <c r="V507" i="43"/>
  <c r="W612" i="43"/>
  <c r="U612" i="43"/>
  <c r="W564" i="43"/>
  <c r="U564" i="43"/>
  <c r="W516" i="43"/>
  <c r="U516" i="43"/>
  <c r="X451" i="43"/>
  <c r="V451" i="43"/>
  <c r="X439" i="43"/>
  <c r="V439" i="43"/>
  <c r="X427" i="43"/>
  <c r="V427" i="43"/>
  <c r="X415" i="43"/>
  <c r="V415" i="43"/>
  <c r="X403" i="43"/>
  <c r="V403" i="43"/>
  <c r="X391" i="43"/>
  <c r="V391" i="43"/>
  <c r="X379" i="43"/>
  <c r="V379" i="43"/>
  <c r="W444" i="43"/>
  <c r="U444" i="43"/>
  <c r="W396" i="43"/>
  <c r="U396" i="43"/>
  <c r="X363" i="43"/>
  <c r="V363" i="43"/>
  <c r="W336" i="43"/>
  <c r="U336" i="43"/>
  <c r="W479" i="43"/>
  <c r="U479" i="43"/>
  <c r="W431" i="43"/>
  <c r="U431" i="43"/>
  <c r="W383" i="43"/>
  <c r="U383" i="43"/>
  <c r="W363" i="43"/>
  <c r="U363" i="43"/>
  <c r="W458" i="43"/>
  <c r="U458" i="43"/>
  <c r="W410" i="43"/>
  <c r="U410" i="43"/>
  <c r="X492" i="43"/>
  <c r="V492" i="43"/>
  <c r="X480" i="43"/>
  <c r="V480" i="43"/>
  <c r="X468" i="43"/>
  <c r="V468" i="43"/>
  <c r="X456" i="43"/>
  <c r="V456" i="43"/>
  <c r="X444" i="43"/>
  <c r="V444" i="43"/>
  <c r="X432" i="43"/>
  <c r="V432" i="43"/>
  <c r="X420" i="43"/>
  <c r="V420" i="43"/>
  <c r="X408" i="43"/>
  <c r="V408" i="43"/>
  <c r="X396" i="43"/>
  <c r="V396" i="43"/>
  <c r="X384" i="43"/>
  <c r="V384" i="43"/>
  <c r="W469" i="43"/>
  <c r="U469" i="43"/>
  <c r="W421" i="43"/>
  <c r="U421" i="43"/>
  <c r="W373" i="43"/>
  <c r="U373" i="43"/>
  <c r="X347" i="43"/>
  <c r="V347" i="43"/>
  <c r="X335" i="43"/>
  <c r="V335" i="43"/>
  <c r="X323" i="43"/>
  <c r="V323" i="43"/>
  <c r="X311" i="43"/>
  <c r="V311" i="43"/>
  <c r="X299" i="43"/>
  <c r="V299" i="43"/>
  <c r="X287" i="43"/>
  <c r="V287" i="43"/>
  <c r="X275" i="43"/>
  <c r="V275" i="43"/>
  <c r="X263" i="43"/>
  <c r="V263" i="43"/>
  <c r="X251" i="43"/>
  <c r="V251" i="43"/>
  <c r="W304" i="43"/>
  <c r="U304" i="43"/>
  <c r="W256" i="43"/>
  <c r="U256" i="43"/>
  <c r="W230" i="43"/>
  <c r="U230" i="43"/>
  <c r="X342" i="43"/>
  <c r="V342" i="43"/>
  <c r="X330" i="43"/>
  <c r="V330" i="43"/>
  <c r="X318" i="43"/>
  <c r="V318" i="43"/>
  <c r="X306" i="43"/>
  <c r="V306" i="43"/>
  <c r="X294" i="43"/>
  <c r="V294" i="43"/>
  <c r="X282" i="43"/>
  <c r="V282" i="43"/>
  <c r="X270" i="43"/>
  <c r="V270" i="43"/>
  <c r="X258" i="43"/>
  <c r="V258" i="43"/>
  <c r="X246" i="43"/>
  <c r="V246" i="43"/>
  <c r="W355" i="43"/>
  <c r="U355" i="43"/>
  <c r="W307" i="43"/>
  <c r="U307" i="43"/>
  <c r="W259" i="43"/>
  <c r="U259" i="43"/>
  <c r="W362" i="43"/>
  <c r="U362" i="43"/>
  <c r="W314" i="43"/>
  <c r="U314" i="43"/>
  <c r="W266" i="43"/>
  <c r="U266" i="43"/>
  <c r="W361" i="43"/>
  <c r="U361" i="43"/>
  <c r="W313" i="43"/>
  <c r="U313" i="43"/>
  <c r="W265" i="43"/>
  <c r="U265" i="43"/>
  <c r="W214" i="43"/>
  <c r="U214" i="43"/>
  <c r="W166" i="43"/>
  <c r="U166" i="43"/>
  <c r="W213" i="43"/>
  <c r="U213" i="43"/>
  <c r="W165" i="43"/>
  <c r="U165" i="43"/>
  <c r="W155" i="43"/>
  <c r="U155" i="43"/>
  <c r="X235" i="43"/>
  <c r="V235" i="43"/>
  <c r="X223" i="43"/>
  <c r="V223" i="43"/>
  <c r="X211" i="43"/>
  <c r="V211" i="43"/>
  <c r="X199" i="43"/>
  <c r="V199" i="43"/>
  <c r="X187" i="43"/>
  <c r="V187" i="43"/>
  <c r="X175" i="43"/>
  <c r="V175" i="43"/>
  <c r="X163" i="43"/>
  <c r="V163" i="43"/>
  <c r="W240" i="43"/>
  <c r="U240" i="43"/>
  <c r="W192" i="43"/>
  <c r="U192" i="43"/>
  <c r="W239" i="43"/>
  <c r="U239" i="43"/>
  <c r="W191" i="43"/>
  <c r="U191" i="43"/>
  <c r="W131" i="43"/>
  <c r="U131" i="43"/>
  <c r="W83" i="43"/>
  <c r="U83" i="43"/>
  <c r="W130" i="43"/>
  <c r="U130" i="43"/>
  <c r="W82" i="43"/>
  <c r="U82" i="43"/>
  <c r="W137" i="43"/>
  <c r="U137" i="43"/>
  <c r="W89" i="43"/>
  <c r="U89" i="43"/>
  <c r="X155" i="43"/>
  <c r="V155" i="43"/>
  <c r="X143" i="43"/>
  <c r="V143" i="43"/>
  <c r="X131" i="43"/>
  <c r="V131" i="43"/>
  <c r="X119" i="43"/>
  <c r="V119" i="43"/>
  <c r="X107" i="43"/>
  <c r="V107" i="43"/>
  <c r="X95" i="43"/>
  <c r="V95" i="43"/>
  <c r="X83" i="43"/>
  <c r="V83" i="43"/>
  <c r="W136" i="43"/>
  <c r="U136" i="43"/>
  <c r="W88" i="43"/>
  <c r="U88" i="43"/>
  <c r="W35" i="43"/>
  <c r="U35" i="43"/>
  <c r="W66" i="43"/>
  <c r="U66" i="43"/>
  <c r="W18" i="43"/>
  <c r="U18" i="43"/>
  <c r="W61" i="43"/>
  <c r="U61" i="43"/>
  <c r="W13" i="43"/>
  <c r="U13" i="43"/>
  <c r="W28" i="43"/>
  <c r="U28" i="43"/>
  <c r="X2830" i="43"/>
  <c r="V2830" i="43"/>
  <c r="X2842" i="43"/>
  <c r="V2842" i="43"/>
  <c r="X2854" i="43"/>
  <c r="V2854" i="43"/>
  <c r="X2866" i="43"/>
  <c r="V2866" i="43"/>
  <c r="X2878" i="43"/>
  <c r="V2878" i="43"/>
  <c r="X2890" i="43"/>
  <c r="V2890" i="43"/>
  <c r="X2902" i="43"/>
  <c r="V2902" i="43"/>
  <c r="X2914" i="43"/>
  <c r="V2914" i="43"/>
  <c r="X2926" i="43"/>
  <c r="V2926" i="43"/>
  <c r="X2938" i="43"/>
  <c r="V2938" i="43"/>
  <c r="X2950" i="43"/>
  <c r="V2950" i="43"/>
  <c r="X2962" i="43"/>
  <c r="V2962" i="43"/>
  <c r="X2974" i="43"/>
  <c r="V2974" i="43"/>
  <c r="X2986" i="43"/>
  <c r="V2986" i="43"/>
  <c r="X2998" i="43"/>
  <c r="V2998" i="43"/>
  <c r="X2743" i="43"/>
  <c r="V2743" i="43"/>
  <c r="W2860" i="43"/>
  <c r="U2860" i="43"/>
  <c r="W2908" i="43"/>
  <c r="U2908" i="43"/>
  <c r="W2956" i="43"/>
  <c r="U2956" i="43"/>
  <c r="X2611" i="43"/>
  <c r="V2611" i="43"/>
  <c r="X2683" i="43"/>
  <c r="V2683" i="43"/>
  <c r="X2755" i="43"/>
  <c r="V2755" i="43"/>
  <c r="W2998" i="43"/>
  <c r="U2998" i="43"/>
  <c r="X2640" i="43"/>
  <c r="V2640" i="43"/>
  <c r="X2712" i="43"/>
  <c r="V2712" i="43"/>
  <c r="X2784" i="43"/>
  <c r="V2784" i="43"/>
  <c r="W2873" i="43"/>
  <c r="U2873" i="43"/>
  <c r="W2921" i="43"/>
  <c r="U2921" i="43"/>
  <c r="W2969" i="43"/>
  <c r="U2969" i="43"/>
  <c r="W2572" i="43"/>
  <c r="U2572" i="43"/>
  <c r="X2799" i="43"/>
  <c r="V2799" i="43"/>
  <c r="W2846" i="43"/>
  <c r="U2846" i="43"/>
  <c r="W2894" i="43"/>
  <c r="U2894" i="43"/>
  <c r="W2942" i="43"/>
  <c r="U2942" i="43"/>
  <c r="X2818" i="43"/>
  <c r="V2818" i="43"/>
  <c r="X1145" i="43"/>
  <c r="V1145" i="43"/>
  <c r="W1242" i="43"/>
  <c r="U1242" i="43"/>
  <c r="W1194" i="43"/>
  <c r="U1194" i="43"/>
  <c r="W1146" i="43"/>
  <c r="U1146" i="43"/>
  <c r="W1122" i="43"/>
  <c r="U1122" i="43"/>
  <c r="W1074" i="43"/>
  <c r="U1074" i="43"/>
  <c r="W1026" i="43"/>
  <c r="U1026" i="43"/>
  <c r="W1133" i="43"/>
  <c r="U1133" i="43"/>
  <c r="W1085" i="43"/>
  <c r="U1085" i="43"/>
  <c r="W1037" i="43"/>
  <c r="U1037" i="43"/>
  <c r="X1005" i="43"/>
  <c r="V1005" i="43"/>
  <c r="W1132" i="43"/>
  <c r="U1132" i="43"/>
  <c r="W1084" i="43"/>
  <c r="U1084" i="43"/>
  <c r="W1036" i="43"/>
  <c r="U1036" i="43"/>
  <c r="X1142" i="43"/>
  <c r="V1142" i="43"/>
  <c r="X1130" i="43"/>
  <c r="V1130" i="43"/>
  <c r="X1118" i="43"/>
  <c r="V1118" i="43"/>
  <c r="X1106" i="43"/>
  <c r="V1106" i="43"/>
  <c r="X1094" i="43"/>
  <c r="V1094" i="43"/>
  <c r="X1082" i="43"/>
  <c r="V1082" i="43"/>
  <c r="X1070" i="43"/>
  <c r="V1070" i="43"/>
  <c r="X1058" i="43"/>
  <c r="V1058" i="43"/>
  <c r="X1046" i="43"/>
  <c r="V1046" i="43"/>
  <c r="X1034" i="43"/>
  <c r="V1034" i="43"/>
  <c r="X1022" i="43"/>
  <c r="V1022" i="43"/>
  <c r="X1010" i="43"/>
  <c r="V1010" i="43"/>
  <c r="W1143" i="43"/>
  <c r="U1143" i="43"/>
  <c r="W1095" i="43"/>
  <c r="U1095" i="43"/>
  <c r="W1047" i="43"/>
  <c r="U1047" i="43"/>
  <c r="X970" i="43"/>
  <c r="V970" i="43"/>
  <c r="X958" i="43"/>
  <c r="V958" i="43"/>
  <c r="X946" i="43"/>
  <c r="V946" i="43"/>
  <c r="X934" i="43"/>
  <c r="V934" i="43"/>
  <c r="X922" i="43"/>
  <c r="V922" i="43"/>
  <c r="X910" i="43"/>
  <c r="V910" i="43"/>
  <c r="X898" i="43"/>
  <c r="V898" i="43"/>
  <c r="X886" i="43"/>
  <c r="V886" i="43"/>
  <c r="W979" i="43"/>
  <c r="U979" i="43"/>
  <c r="W931" i="43"/>
  <c r="U931" i="43"/>
  <c r="W883" i="43"/>
  <c r="U883" i="43"/>
  <c r="X989" i="43"/>
  <c r="V989" i="43"/>
  <c r="X977" i="43"/>
  <c r="V977" i="43"/>
  <c r="X965" i="43"/>
  <c r="V965" i="43"/>
  <c r="X953" i="43"/>
  <c r="V953" i="43"/>
  <c r="X941" i="43"/>
  <c r="V941" i="43"/>
  <c r="X929" i="43"/>
  <c r="V929" i="43"/>
  <c r="X917" i="43"/>
  <c r="V917" i="43"/>
  <c r="X905" i="43"/>
  <c r="V905" i="43"/>
  <c r="X893" i="43"/>
  <c r="V893" i="43"/>
  <c r="X881" i="43"/>
  <c r="V881" i="43"/>
  <c r="W974" i="43"/>
  <c r="U974" i="43"/>
  <c r="W926" i="43"/>
  <c r="U926" i="43"/>
  <c r="W878" i="43"/>
  <c r="U878" i="43"/>
  <c r="X866" i="43"/>
  <c r="V866" i="43"/>
  <c r="W961" i="43"/>
  <c r="U961" i="43"/>
  <c r="W913" i="43"/>
  <c r="U913" i="43"/>
  <c r="X875" i="43"/>
  <c r="V875" i="43"/>
  <c r="W964" i="43"/>
  <c r="U964" i="43"/>
  <c r="W916" i="43"/>
  <c r="U916" i="43"/>
  <c r="X853" i="43"/>
  <c r="V853" i="43"/>
  <c r="X841" i="43"/>
  <c r="V841" i="43"/>
  <c r="X829" i="43"/>
  <c r="V829" i="43"/>
  <c r="X817" i="43"/>
  <c r="V817" i="43"/>
  <c r="X805" i="43"/>
  <c r="V805" i="43"/>
  <c r="X793" i="43"/>
  <c r="V793" i="43"/>
  <c r="X781" i="43"/>
  <c r="V781" i="43"/>
  <c r="X769" i="43"/>
  <c r="V769" i="43"/>
  <c r="X757" i="43"/>
  <c r="V757" i="43"/>
  <c r="X742" i="43"/>
  <c r="V742" i="43"/>
  <c r="W810" i="43"/>
  <c r="U810" i="43"/>
  <c r="W762" i="43"/>
  <c r="U762" i="43"/>
  <c r="X734" i="43"/>
  <c r="V734" i="43"/>
  <c r="W821" i="43"/>
  <c r="U821" i="43"/>
  <c r="W773" i="43"/>
  <c r="U773" i="43"/>
  <c r="W742" i="43"/>
  <c r="U742" i="43"/>
  <c r="W872" i="43"/>
  <c r="U872" i="43"/>
  <c r="W824" i="43"/>
  <c r="U824" i="43"/>
  <c r="W776" i="43"/>
  <c r="U776" i="43"/>
  <c r="W747" i="43"/>
  <c r="U747" i="43"/>
  <c r="W843" i="43"/>
  <c r="U843" i="43"/>
  <c r="W795" i="43"/>
  <c r="U795" i="43"/>
  <c r="X706" i="43"/>
  <c r="V706" i="43"/>
  <c r="X694" i="43"/>
  <c r="V694" i="43"/>
  <c r="X682" i="43"/>
  <c r="V682" i="43"/>
  <c r="X670" i="43"/>
  <c r="V670" i="43"/>
  <c r="X658" i="43"/>
  <c r="V658" i="43"/>
  <c r="X646" i="43"/>
  <c r="V646" i="43"/>
  <c r="X634" i="43"/>
  <c r="V634" i="43"/>
  <c r="W719" i="43"/>
  <c r="U719" i="43"/>
  <c r="W671" i="43"/>
  <c r="U671" i="43"/>
  <c r="X725" i="43"/>
  <c r="V725" i="43"/>
  <c r="X713" i="43"/>
  <c r="V713" i="43"/>
  <c r="X701" i="43"/>
  <c r="V701" i="43"/>
  <c r="X689" i="43"/>
  <c r="V689" i="43"/>
  <c r="X677" i="43"/>
  <c r="V677" i="43"/>
  <c r="X665" i="43"/>
  <c r="V665" i="43"/>
  <c r="X653" i="43"/>
  <c r="V653" i="43"/>
  <c r="X641" i="43"/>
  <c r="V641" i="43"/>
  <c r="X629" i="43"/>
  <c r="V629" i="43"/>
  <c r="W738" i="43"/>
  <c r="U738" i="43"/>
  <c r="W690" i="43"/>
  <c r="U690" i="43"/>
  <c r="W642" i="43"/>
  <c r="U642" i="43"/>
  <c r="X613" i="43"/>
  <c r="V613" i="43"/>
  <c r="W729" i="43"/>
  <c r="U729" i="43"/>
  <c r="W681" i="43"/>
  <c r="U681" i="43"/>
  <c r="W633" i="43"/>
  <c r="U633" i="43"/>
  <c r="X622" i="43"/>
  <c r="V622" i="43"/>
  <c r="W704" i="43"/>
  <c r="U704" i="43"/>
  <c r="W656" i="43"/>
  <c r="U656" i="43"/>
  <c r="W551" i="43"/>
  <c r="U551" i="43"/>
  <c r="W503" i="43"/>
  <c r="U503" i="43"/>
  <c r="W566" i="43"/>
  <c r="U566" i="43"/>
  <c r="W518" i="43"/>
  <c r="U518" i="43"/>
  <c r="W597" i="43"/>
  <c r="U597" i="43"/>
  <c r="W549" i="43"/>
  <c r="U549" i="43"/>
  <c r="W501" i="43"/>
  <c r="U501" i="43"/>
  <c r="W592" i="43"/>
  <c r="U592" i="43"/>
  <c r="W544" i="43"/>
  <c r="U544" i="43"/>
  <c r="W496" i="43"/>
  <c r="U496" i="43"/>
  <c r="W476" i="43"/>
  <c r="U476" i="43"/>
  <c r="W472" i="43"/>
  <c r="U472" i="43"/>
  <c r="W424" i="43"/>
  <c r="U424" i="43"/>
  <c r="W376" i="43"/>
  <c r="U376" i="43"/>
  <c r="X478" i="43"/>
  <c r="V478" i="43"/>
  <c r="X466" i="43"/>
  <c r="V466" i="43"/>
  <c r="X454" i="43"/>
  <c r="V454" i="43"/>
  <c r="X442" i="43"/>
  <c r="V442" i="43"/>
  <c r="X430" i="43"/>
  <c r="V430" i="43"/>
  <c r="X418" i="43"/>
  <c r="V418" i="43"/>
  <c r="X406" i="43"/>
  <c r="V406" i="43"/>
  <c r="X394" i="43"/>
  <c r="V394" i="43"/>
  <c r="X382" i="43"/>
  <c r="V382" i="43"/>
  <c r="W459" i="43"/>
  <c r="U459" i="43"/>
  <c r="W411" i="43"/>
  <c r="U411" i="43"/>
  <c r="W486" i="43"/>
  <c r="U486" i="43"/>
  <c r="W438" i="43"/>
  <c r="U438" i="43"/>
  <c r="W390" i="43"/>
  <c r="U390" i="43"/>
  <c r="W449" i="43"/>
  <c r="U449" i="43"/>
  <c r="W401" i="43"/>
  <c r="U401" i="43"/>
  <c r="W356" i="43"/>
  <c r="U356" i="43"/>
  <c r="W284" i="43"/>
  <c r="U284" i="43"/>
  <c r="W222" i="43"/>
  <c r="U222" i="43"/>
  <c r="W335" i="43"/>
  <c r="U335" i="43"/>
  <c r="W287" i="43"/>
  <c r="U287" i="43"/>
  <c r="X242" i="43"/>
  <c r="V242" i="43"/>
  <c r="W342" i="43"/>
  <c r="U342" i="43"/>
  <c r="W294" i="43"/>
  <c r="U294" i="43"/>
  <c r="W246" i="43"/>
  <c r="U246" i="43"/>
  <c r="W341" i="43"/>
  <c r="U341" i="43"/>
  <c r="W293" i="43"/>
  <c r="U293" i="43"/>
  <c r="X229" i="43"/>
  <c r="V229" i="43"/>
  <c r="X217" i="43"/>
  <c r="V217" i="43"/>
  <c r="X205" i="43"/>
  <c r="V205" i="43"/>
  <c r="X193" i="43"/>
  <c r="V193" i="43"/>
  <c r="X181" i="43"/>
  <c r="V181" i="43"/>
  <c r="X169" i="43"/>
  <c r="V169" i="43"/>
  <c r="X157" i="43"/>
  <c r="V157" i="43"/>
  <c r="W194" i="43"/>
  <c r="U194" i="43"/>
  <c r="W154" i="43"/>
  <c r="U154" i="43"/>
  <c r="W193" i="43"/>
  <c r="U193" i="43"/>
  <c r="W220" i="43"/>
  <c r="U220" i="43"/>
  <c r="W172" i="43"/>
  <c r="U172" i="43"/>
  <c r="X234" i="43"/>
  <c r="V234" i="43"/>
  <c r="X222" i="43"/>
  <c r="V222" i="43"/>
  <c r="X210" i="43"/>
  <c r="V210" i="43"/>
  <c r="X198" i="43"/>
  <c r="V198" i="43"/>
  <c r="X186" i="43"/>
  <c r="V186" i="43"/>
  <c r="X174" i="43"/>
  <c r="V174" i="43"/>
  <c r="X162" i="43"/>
  <c r="V162" i="43"/>
  <c r="W219" i="43"/>
  <c r="U219" i="43"/>
  <c r="W171" i="43"/>
  <c r="U171" i="43"/>
  <c r="X138" i="43"/>
  <c r="V138" i="43"/>
  <c r="W111" i="43"/>
  <c r="U111" i="43"/>
  <c r="X133" i="43"/>
  <c r="V133" i="43"/>
  <c r="X121" i="43"/>
  <c r="V121" i="43"/>
  <c r="X109" i="43"/>
  <c r="V109" i="43"/>
  <c r="X97" i="43"/>
  <c r="V97" i="43"/>
  <c r="X85" i="43"/>
  <c r="V85" i="43"/>
  <c r="W72" i="43"/>
  <c r="U72" i="43"/>
  <c r="W110" i="43"/>
  <c r="U110" i="43"/>
  <c r="W117" i="43"/>
  <c r="U117" i="43"/>
  <c r="W116" i="43"/>
  <c r="U116" i="43"/>
  <c r="W63" i="43"/>
  <c r="U63" i="43"/>
  <c r="W15" i="43"/>
  <c r="U15" i="43"/>
  <c r="X57" i="43"/>
  <c r="V57" i="43"/>
  <c r="X45" i="43"/>
  <c r="V45" i="43"/>
  <c r="X33" i="43"/>
  <c r="V33" i="43"/>
  <c r="X21" i="43"/>
  <c r="V21" i="43"/>
  <c r="X9" i="43"/>
  <c r="V9" i="43"/>
  <c r="W46" i="43"/>
  <c r="U46" i="43"/>
  <c r="W41" i="43"/>
  <c r="U41" i="43"/>
  <c r="W56" i="43"/>
  <c r="U56" i="43"/>
  <c r="W8" i="43"/>
  <c r="U8" i="43"/>
  <c r="X74" i="43"/>
  <c r="V74" i="43"/>
  <c r="X62" i="43"/>
  <c r="V62" i="43"/>
  <c r="X50" i="43"/>
  <c r="V50" i="43"/>
  <c r="X38" i="43"/>
  <c r="V38" i="43"/>
  <c r="X26" i="43"/>
  <c r="V26" i="43"/>
  <c r="X14" i="43"/>
  <c r="V14" i="43"/>
  <c r="X2791" i="43"/>
  <c r="V2791" i="43"/>
  <c r="X2615" i="43"/>
  <c r="V2615" i="43"/>
  <c r="X2687" i="43"/>
  <c r="V2687" i="43"/>
  <c r="X2759" i="43"/>
  <c r="V2759" i="43"/>
  <c r="W2832" i="43"/>
  <c r="U2832" i="43"/>
  <c r="W2880" i="43"/>
  <c r="U2880" i="43"/>
  <c r="W2928" i="43"/>
  <c r="U2928" i="43"/>
  <c r="W2976" i="43"/>
  <c r="U2976" i="43"/>
  <c r="W2845" i="43"/>
  <c r="U2845" i="43"/>
  <c r="W2893" i="43"/>
  <c r="U2893" i="43"/>
  <c r="W2941" i="43"/>
  <c r="U2941" i="43"/>
  <c r="W2989" i="43"/>
  <c r="U2989" i="43"/>
  <c r="X2806" i="43"/>
  <c r="V2806" i="43"/>
  <c r="X2802" i="43"/>
  <c r="V2802" i="43"/>
  <c r="W2866" i="43"/>
  <c r="U2866" i="43"/>
  <c r="W2914" i="43"/>
  <c r="U2914" i="43"/>
  <c r="W2962" i="43"/>
  <c r="U2962" i="43"/>
  <c r="X2814" i="43"/>
  <c r="V2814" i="43"/>
  <c r="X2833" i="43"/>
  <c r="V2833" i="43"/>
  <c r="X2845" i="43"/>
  <c r="V2845" i="43"/>
  <c r="X2857" i="43"/>
  <c r="V2857" i="43"/>
  <c r="X2869" i="43"/>
  <c r="V2869" i="43"/>
  <c r="X2881" i="43"/>
  <c r="V2881" i="43"/>
  <c r="X2893" i="43"/>
  <c r="V2893" i="43"/>
  <c r="X2905" i="43"/>
  <c r="V2905" i="43"/>
  <c r="X2917" i="43"/>
  <c r="V2917" i="43"/>
  <c r="X2929" i="43"/>
  <c r="V2929" i="43"/>
  <c r="X2941" i="43"/>
  <c r="V2941" i="43"/>
  <c r="X2953" i="43"/>
  <c r="V2953" i="43"/>
  <c r="X2965" i="43"/>
  <c r="V2965" i="43"/>
  <c r="X1144" i="43"/>
  <c r="V1144" i="43"/>
  <c r="X1285" i="43"/>
  <c r="V1285" i="43"/>
  <c r="X1273" i="43"/>
  <c r="V1273" i="43"/>
  <c r="X1261" i="43"/>
  <c r="V1261" i="43"/>
  <c r="X1249" i="43"/>
  <c r="V1249" i="43"/>
  <c r="X1237" i="43"/>
  <c r="V1237" i="43"/>
  <c r="X1225" i="43"/>
  <c r="V1225" i="43"/>
  <c r="X1213" i="43"/>
  <c r="V1213" i="43"/>
  <c r="X1201" i="43"/>
  <c r="V1201" i="43"/>
  <c r="X1189" i="43"/>
  <c r="V1189" i="43"/>
  <c r="X1177" i="43"/>
  <c r="V1177" i="43"/>
  <c r="X1165" i="43"/>
  <c r="V1165" i="43"/>
  <c r="X1153" i="43"/>
  <c r="V1153" i="43"/>
  <c r="W1270" i="43"/>
  <c r="U1270" i="43"/>
  <c r="W1222" i="43"/>
  <c r="U1222" i="43"/>
  <c r="W1174" i="43"/>
  <c r="U1174" i="43"/>
  <c r="W999" i="43"/>
  <c r="U999" i="43"/>
  <c r="W1102" i="43"/>
  <c r="U1102" i="43"/>
  <c r="W1054" i="43"/>
  <c r="U1054" i="43"/>
  <c r="W1003" i="43"/>
  <c r="U1003" i="43"/>
  <c r="X1132" i="43"/>
  <c r="V1132" i="43"/>
  <c r="X1120" i="43"/>
  <c r="V1120" i="43"/>
  <c r="X1108" i="43"/>
  <c r="V1108" i="43"/>
  <c r="X1096" i="43"/>
  <c r="V1096" i="43"/>
  <c r="X1084" i="43"/>
  <c r="V1084" i="43"/>
  <c r="X1072" i="43"/>
  <c r="V1072" i="43"/>
  <c r="X1060" i="43"/>
  <c r="V1060" i="43"/>
  <c r="X1048" i="43"/>
  <c r="V1048" i="43"/>
  <c r="X1036" i="43"/>
  <c r="V1036" i="43"/>
  <c r="X1024" i="43"/>
  <c r="V1024" i="43"/>
  <c r="X1012" i="43"/>
  <c r="V1012" i="43"/>
  <c r="W995" i="43"/>
  <c r="U995" i="43"/>
  <c r="W1113" i="43"/>
  <c r="U1113" i="43"/>
  <c r="W1065" i="43"/>
  <c r="U1065" i="43"/>
  <c r="W1017" i="43"/>
  <c r="U1017" i="43"/>
  <c r="W1112" i="43"/>
  <c r="U1112" i="43"/>
  <c r="W1064" i="43"/>
  <c r="U1064" i="43"/>
  <c r="W1016" i="43"/>
  <c r="U1016" i="43"/>
  <c r="X1006" i="43"/>
  <c r="V1006" i="43"/>
  <c r="W1123" i="43"/>
  <c r="U1123" i="43"/>
  <c r="W1075" i="43"/>
  <c r="U1075" i="43"/>
  <c r="W1027" i="43"/>
  <c r="U1027" i="43"/>
  <c r="W959" i="43"/>
  <c r="U959" i="43"/>
  <c r="W911" i="43"/>
  <c r="U911" i="43"/>
  <c r="X862" i="43"/>
  <c r="V862" i="43"/>
  <c r="W954" i="43"/>
  <c r="U954" i="43"/>
  <c r="W906" i="43"/>
  <c r="U906" i="43"/>
  <c r="W865" i="43"/>
  <c r="U865" i="43"/>
  <c r="X1004" i="43"/>
  <c r="V1004" i="43"/>
  <c r="X992" i="43"/>
  <c r="V992" i="43"/>
  <c r="X980" i="43"/>
  <c r="V980" i="43"/>
  <c r="X968" i="43"/>
  <c r="V968" i="43"/>
  <c r="X956" i="43"/>
  <c r="V956" i="43"/>
  <c r="X944" i="43"/>
  <c r="V944" i="43"/>
  <c r="X932" i="43"/>
  <c r="V932" i="43"/>
  <c r="X920" i="43"/>
  <c r="V920" i="43"/>
  <c r="X908" i="43"/>
  <c r="V908" i="43"/>
  <c r="X896" i="43"/>
  <c r="V896" i="43"/>
  <c r="X884" i="43"/>
  <c r="V884" i="43"/>
  <c r="W989" i="43"/>
  <c r="U989" i="43"/>
  <c r="W941" i="43"/>
  <c r="U941" i="43"/>
  <c r="W893" i="43"/>
  <c r="U893" i="43"/>
  <c r="W873" i="43"/>
  <c r="U873" i="43"/>
  <c r="W834" i="43"/>
  <c r="U834" i="43"/>
  <c r="W992" i="43"/>
  <c r="U992" i="43"/>
  <c r="W944" i="43"/>
  <c r="U944" i="43"/>
  <c r="W896" i="43"/>
  <c r="U896" i="43"/>
  <c r="X861" i="43"/>
  <c r="V861" i="43"/>
  <c r="W790" i="43"/>
  <c r="U790" i="43"/>
  <c r="W849" i="43"/>
  <c r="U849" i="43"/>
  <c r="W801" i="43"/>
  <c r="U801" i="43"/>
  <c r="W753" i="43"/>
  <c r="U753" i="43"/>
  <c r="X863" i="43"/>
  <c r="V863" i="43"/>
  <c r="X851" i="43"/>
  <c r="V851" i="43"/>
  <c r="X839" i="43"/>
  <c r="V839" i="43"/>
  <c r="X827" i="43"/>
  <c r="V827" i="43"/>
  <c r="X815" i="43"/>
  <c r="V815" i="43"/>
  <c r="X803" i="43"/>
  <c r="V803" i="43"/>
  <c r="X791" i="43"/>
  <c r="V791" i="43"/>
  <c r="X779" i="43"/>
  <c r="V779" i="43"/>
  <c r="X767" i="43"/>
  <c r="V767" i="43"/>
  <c r="X755" i="43"/>
  <c r="V755" i="43"/>
  <c r="W852" i="43"/>
  <c r="U852" i="43"/>
  <c r="W804" i="43"/>
  <c r="U804" i="43"/>
  <c r="W756" i="43"/>
  <c r="U756" i="43"/>
  <c r="X854" i="43"/>
  <c r="V854" i="43"/>
  <c r="X842" i="43"/>
  <c r="V842" i="43"/>
  <c r="X830" i="43"/>
  <c r="V830" i="43"/>
  <c r="X818" i="43"/>
  <c r="V818" i="43"/>
  <c r="X806" i="43"/>
  <c r="V806" i="43"/>
  <c r="X794" i="43"/>
  <c r="V794" i="43"/>
  <c r="X782" i="43"/>
  <c r="V782" i="43"/>
  <c r="X770" i="43"/>
  <c r="V770" i="43"/>
  <c r="X758" i="43"/>
  <c r="V758" i="43"/>
  <c r="W871" i="43"/>
  <c r="U871" i="43"/>
  <c r="W823" i="43"/>
  <c r="U823" i="43"/>
  <c r="W775" i="43"/>
  <c r="U775" i="43"/>
  <c r="X615" i="43"/>
  <c r="V615" i="43"/>
  <c r="W699" i="43"/>
  <c r="U699" i="43"/>
  <c r="W651" i="43"/>
  <c r="U651" i="43"/>
  <c r="W718" i="43"/>
  <c r="U718" i="43"/>
  <c r="W670" i="43"/>
  <c r="U670" i="43"/>
  <c r="W587" i="43"/>
  <c r="U587" i="43"/>
  <c r="W709" i="43"/>
  <c r="U709" i="43"/>
  <c r="W661" i="43"/>
  <c r="U661" i="43"/>
  <c r="X621" i="43"/>
  <c r="V621" i="43"/>
  <c r="W732" i="43"/>
  <c r="U732" i="43"/>
  <c r="W684" i="43"/>
  <c r="U684" i="43"/>
  <c r="W636" i="43"/>
  <c r="U636" i="43"/>
  <c r="W579" i="43"/>
  <c r="U579" i="43"/>
  <c r="W531" i="43"/>
  <c r="U531" i="43"/>
  <c r="X597" i="43"/>
  <c r="V597" i="43"/>
  <c r="X585" i="43"/>
  <c r="V585" i="43"/>
  <c r="X573" i="43"/>
  <c r="V573" i="43"/>
  <c r="X561" i="43"/>
  <c r="V561" i="43"/>
  <c r="X549" i="43"/>
  <c r="V549" i="43"/>
  <c r="X537" i="43"/>
  <c r="V537" i="43"/>
  <c r="X525" i="43"/>
  <c r="V525" i="43"/>
  <c r="X513" i="43"/>
  <c r="V513" i="43"/>
  <c r="X501" i="43"/>
  <c r="V501" i="43"/>
  <c r="X487" i="43"/>
  <c r="V487" i="43"/>
  <c r="W594" i="43"/>
  <c r="U594" i="43"/>
  <c r="W546" i="43"/>
  <c r="U546" i="43"/>
  <c r="W498" i="43"/>
  <c r="U498" i="43"/>
  <c r="X491" i="43"/>
  <c r="V491" i="43"/>
  <c r="X616" i="43"/>
  <c r="V616" i="43"/>
  <c r="X604" i="43"/>
  <c r="V604" i="43"/>
  <c r="X592" i="43"/>
  <c r="V592" i="43"/>
  <c r="X580" i="43"/>
  <c r="V580" i="43"/>
  <c r="X568" i="43"/>
  <c r="V568" i="43"/>
  <c r="X556" i="43"/>
  <c r="V556" i="43"/>
  <c r="X544" i="43"/>
  <c r="V544" i="43"/>
  <c r="X532" i="43"/>
  <c r="V532" i="43"/>
  <c r="X520" i="43"/>
  <c r="V520" i="43"/>
  <c r="X508" i="43"/>
  <c r="V508" i="43"/>
  <c r="X496" i="43"/>
  <c r="V496" i="43"/>
  <c r="W625" i="43"/>
  <c r="U625" i="43"/>
  <c r="W577" i="43"/>
  <c r="U577" i="43"/>
  <c r="W529" i="43"/>
  <c r="U529" i="43"/>
  <c r="W620" i="43"/>
  <c r="U620" i="43"/>
  <c r="W572" i="43"/>
  <c r="U572" i="43"/>
  <c r="W524" i="43"/>
  <c r="U524" i="43"/>
  <c r="W495" i="43"/>
  <c r="U495" i="43"/>
  <c r="W452" i="43"/>
  <c r="U452" i="43"/>
  <c r="W404" i="43"/>
  <c r="U404" i="43"/>
  <c r="X360" i="43"/>
  <c r="V360" i="43"/>
  <c r="W487" i="43"/>
  <c r="U487" i="43"/>
  <c r="W439" i="43"/>
  <c r="U439" i="43"/>
  <c r="W391" i="43"/>
  <c r="U391" i="43"/>
  <c r="X489" i="43"/>
  <c r="V489" i="43"/>
  <c r="X477" i="43"/>
  <c r="V477" i="43"/>
  <c r="X465" i="43"/>
  <c r="V465" i="43"/>
  <c r="X453" i="43"/>
  <c r="V453" i="43"/>
  <c r="X441" i="43"/>
  <c r="V441" i="43"/>
  <c r="X429" i="43"/>
  <c r="V429" i="43"/>
  <c r="X417" i="43"/>
  <c r="V417" i="43"/>
  <c r="X405" i="43"/>
  <c r="V405" i="43"/>
  <c r="X393" i="43"/>
  <c r="V393" i="43"/>
  <c r="X381" i="43"/>
  <c r="V381" i="43"/>
  <c r="X368" i="43"/>
  <c r="V368" i="43"/>
  <c r="W466" i="43"/>
  <c r="U466" i="43"/>
  <c r="W418" i="43"/>
  <c r="U418" i="43"/>
  <c r="W477" i="43"/>
  <c r="U477" i="43"/>
  <c r="W429" i="43"/>
  <c r="U429" i="43"/>
  <c r="W381" i="43"/>
  <c r="U381" i="43"/>
  <c r="X371" i="43"/>
  <c r="V371" i="43"/>
  <c r="W312" i="43"/>
  <c r="U312" i="43"/>
  <c r="W264" i="43"/>
  <c r="U264" i="43"/>
  <c r="W315" i="43"/>
  <c r="U315" i="43"/>
  <c r="W267" i="43"/>
  <c r="U267" i="43"/>
  <c r="W241" i="43"/>
  <c r="U241" i="43"/>
  <c r="X365" i="43"/>
  <c r="V365" i="43"/>
  <c r="X353" i="43"/>
  <c r="V353" i="43"/>
  <c r="X341" i="43"/>
  <c r="V341" i="43"/>
  <c r="X329" i="43"/>
  <c r="V329" i="43"/>
  <c r="X317" i="43"/>
  <c r="V317" i="43"/>
  <c r="X305" i="43"/>
  <c r="V305" i="43"/>
  <c r="X293" i="43"/>
  <c r="V293" i="43"/>
  <c r="X281" i="43"/>
  <c r="V281" i="43"/>
  <c r="X269" i="43"/>
  <c r="V269" i="43"/>
  <c r="X257" i="43"/>
  <c r="V257" i="43"/>
  <c r="W245" i="43"/>
  <c r="U245" i="43"/>
  <c r="W370" i="43"/>
  <c r="U370" i="43"/>
  <c r="W322" i="43"/>
  <c r="U322" i="43"/>
  <c r="W274" i="43"/>
  <c r="U274" i="43"/>
  <c r="W369" i="43"/>
  <c r="U369" i="43"/>
  <c r="W321" i="43"/>
  <c r="U321" i="43"/>
  <c r="W273" i="43"/>
  <c r="U273" i="43"/>
  <c r="W174" i="43"/>
  <c r="U174" i="43"/>
  <c r="W221" i="43"/>
  <c r="U221" i="43"/>
  <c r="W173" i="43"/>
  <c r="U173" i="43"/>
  <c r="W151" i="43"/>
  <c r="U151" i="43"/>
  <c r="X146" i="43"/>
  <c r="V146" i="43"/>
  <c r="W200" i="43"/>
  <c r="U200" i="43"/>
  <c r="W199" i="43"/>
  <c r="U199" i="43"/>
  <c r="X118" i="43"/>
  <c r="V118" i="43"/>
  <c r="X106" i="43"/>
  <c r="V106" i="43"/>
  <c r="X94" i="43"/>
  <c r="V94" i="43"/>
  <c r="X82" i="43"/>
  <c r="V82" i="43"/>
  <c r="W139" i="43"/>
  <c r="U139" i="43"/>
  <c r="W91" i="43"/>
  <c r="U91" i="43"/>
  <c r="W138" i="43"/>
  <c r="U138" i="43"/>
  <c r="W90" i="43"/>
  <c r="U90" i="43"/>
  <c r="W145" i="43"/>
  <c r="U145" i="43"/>
  <c r="W97" i="43"/>
  <c r="U97" i="43"/>
  <c r="W144" i="43"/>
  <c r="U144" i="43"/>
  <c r="W96" i="43"/>
  <c r="U96" i="43"/>
  <c r="W43" i="43"/>
  <c r="U43" i="43"/>
  <c r="W26" i="43"/>
  <c r="U26" i="43"/>
  <c r="W69" i="43"/>
  <c r="U69" i="43"/>
  <c r="W21" i="43"/>
  <c r="U21" i="43"/>
  <c r="X67" i="43"/>
  <c r="V67" i="43"/>
  <c r="X55" i="43"/>
  <c r="V55" i="43"/>
  <c r="X43" i="43"/>
  <c r="V43" i="43"/>
  <c r="X31" i="43"/>
  <c r="V31" i="43"/>
  <c r="X19" i="43"/>
  <c r="V19" i="43"/>
  <c r="X7" i="43"/>
  <c r="V7" i="43"/>
  <c r="W36" i="43"/>
  <c r="U36" i="43"/>
  <c r="X2812" i="43"/>
  <c r="V2812" i="43"/>
  <c r="W2852" i="43"/>
  <c r="U2852" i="43"/>
  <c r="W2900" i="43"/>
  <c r="U2900" i="43"/>
  <c r="W2948" i="43"/>
  <c r="U2948" i="43"/>
  <c r="W2996" i="43"/>
  <c r="U2996" i="43"/>
  <c r="W2558" i="43"/>
  <c r="U2558" i="43"/>
  <c r="X2839" i="43"/>
  <c r="V2839" i="43"/>
  <c r="X2851" i="43"/>
  <c r="V2851" i="43"/>
  <c r="X2863" i="43"/>
  <c r="V2863" i="43"/>
  <c r="X2875" i="43"/>
  <c r="V2875" i="43"/>
  <c r="X2887" i="43"/>
  <c r="V2887" i="43"/>
  <c r="X2899" i="43"/>
  <c r="V2899" i="43"/>
  <c r="X2911" i="43"/>
  <c r="V2911" i="43"/>
  <c r="X2923" i="43"/>
  <c r="V2923" i="43"/>
  <c r="X2935" i="43"/>
  <c r="V2935" i="43"/>
  <c r="X2947" i="43"/>
  <c r="V2947" i="43"/>
  <c r="X2959" i="43"/>
  <c r="V2959" i="43"/>
  <c r="X2971" i="43"/>
  <c r="V2971" i="43"/>
  <c r="X2983" i="43"/>
  <c r="V2983" i="43"/>
  <c r="X2995" i="43"/>
  <c r="V2995" i="43"/>
  <c r="X2815" i="43"/>
  <c r="V2815" i="43"/>
  <c r="W2993" i="43"/>
  <c r="U2993" i="43"/>
  <c r="W2865" i="43"/>
  <c r="U2865" i="43"/>
  <c r="W2913" i="43"/>
  <c r="U2913" i="43"/>
  <c r="W2961" i="43"/>
  <c r="U2961" i="43"/>
  <c r="X2631" i="43"/>
  <c r="V2631" i="43"/>
  <c r="X2703" i="43"/>
  <c r="V2703" i="43"/>
  <c r="X2775" i="43"/>
  <c r="V2775" i="43"/>
  <c r="X2823" i="43"/>
  <c r="V2823" i="43"/>
  <c r="X2836" i="43"/>
  <c r="V2836" i="43"/>
  <c r="X2848" i="43"/>
  <c r="V2848" i="43"/>
  <c r="X2860" i="43"/>
  <c r="V2860" i="43"/>
  <c r="X2872" i="43"/>
  <c r="V2872" i="43"/>
  <c r="X2884" i="43"/>
  <c r="V2884" i="43"/>
  <c r="X2896" i="43"/>
  <c r="V2896" i="43"/>
  <c r="X2908" i="43"/>
  <c r="V2908" i="43"/>
  <c r="X2920" i="43"/>
  <c r="V2920" i="43"/>
  <c r="X2932" i="43"/>
  <c r="V2932" i="43"/>
  <c r="X2944" i="43"/>
  <c r="V2944" i="43"/>
  <c r="X2956" i="43"/>
  <c r="V2956" i="43"/>
  <c r="X2968" i="43"/>
  <c r="V2968" i="43"/>
  <c r="X2980" i="43"/>
  <c r="V2980" i="43"/>
  <c r="X2992" i="43"/>
  <c r="V2992" i="43"/>
  <c r="X2607" i="43"/>
  <c r="V2607" i="43"/>
  <c r="X2804" i="43"/>
  <c r="V2804" i="43"/>
  <c r="W2838" i="43"/>
  <c r="U2838" i="43"/>
  <c r="W2886" i="43"/>
  <c r="U2886" i="43"/>
  <c r="W2934" i="43"/>
  <c r="U2934" i="43"/>
  <c r="AF7" i="43"/>
  <c r="AF6" i="43"/>
  <c r="J4" i="38" l="1"/>
  <c r="D27" i="38"/>
  <c r="C29" i="38"/>
  <c r="J26" i="38"/>
  <c r="C30" i="38"/>
  <c r="D30" i="38"/>
  <c r="J23" i="38"/>
  <c r="I23" i="38"/>
  <c r="I29" i="38"/>
  <c r="J28" i="38"/>
  <c r="I22" i="38"/>
  <c r="J20" i="38"/>
  <c r="J25" i="38"/>
  <c r="I27" i="38"/>
  <c r="K27" i="38" s="1"/>
  <c r="I25" i="38"/>
  <c r="J21" i="38"/>
  <c r="I20" i="38"/>
  <c r="I28" i="38"/>
  <c r="I26" i="38"/>
  <c r="J24" i="38"/>
  <c r="I24" i="38"/>
  <c r="J22" i="38"/>
  <c r="I21" i="38"/>
  <c r="J29" i="38"/>
  <c r="D26" i="38"/>
  <c r="D22" i="38"/>
  <c r="C26" i="38"/>
  <c r="C22" i="38"/>
  <c r="D29" i="38"/>
  <c r="D21" i="38"/>
  <c r="C28" i="38"/>
  <c r="C21" i="38"/>
  <c r="C27" i="38"/>
  <c r="D25" i="38"/>
  <c r="C25" i="38"/>
  <c r="D24" i="38"/>
  <c r="C24" i="38"/>
  <c r="D23" i="38"/>
  <c r="C23" i="38"/>
  <c r="K26" i="38" l="1"/>
  <c r="K22" i="38"/>
  <c r="K28" i="38"/>
  <c r="K25" i="38"/>
  <c r="K24" i="38"/>
  <c r="K23" i="38"/>
  <c r="K21" i="38"/>
  <c r="K20" i="38"/>
  <c r="E26" i="38"/>
  <c r="E23" i="38"/>
  <c r="E21" i="38"/>
  <c r="E27" i="38"/>
  <c r="E25" i="38"/>
  <c r="E28" i="38"/>
  <c r="E24" i="38"/>
  <c r="E22" i="38"/>
  <c r="E29" i="38"/>
  <c r="J7" i="38"/>
  <c r="J9" i="38"/>
  <c r="V2" i="26"/>
  <c r="O5" i="41" l="1"/>
  <c r="O2" i="41"/>
  <c r="O4" i="41"/>
  <c r="N4" i="41"/>
  <c r="O3" i="41"/>
  <c r="N3" i="41"/>
  <c r="N5" i="41"/>
  <c r="N2" i="41"/>
  <c r="W2" i="26"/>
  <c r="X2" i="26"/>
  <c r="AM2" i="41" s="1"/>
  <c r="B5" i="41"/>
  <c r="B4" i="41"/>
  <c r="B3" i="41"/>
  <c r="B2" i="41"/>
  <c r="D17" i="27"/>
  <c r="C17" i="27"/>
  <c r="D16" i="27"/>
  <c r="C16" i="27"/>
  <c r="E19" i="27"/>
  <c r="E20" i="27"/>
  <c r="J6" i="38"/>
  <c r="J5" i="38"/>
  <c r="J10" i="38"/>
  <c r="J8" i="38"/>
  <c r="W5" i="41"/>
  <c r="W4" i="41"/>
  <c r="V5" i="41"/>
  <c r="V4" i="41"/>
  <c r="U5" i="41"/>
  <c r="I5" i="41"/>
  <c r="P4" i="41"/>
  <c r="D4" i="41"/>
  <c r="K3" i="41"/>
  <c r="R2" i="41"/>
  <c r="C4" i="41"/>
  <c r="J3" i="41"/>
  <c r="Q2" i="41"/>
  <c r="E2" i="41"/>
  <c r="S5" i="41"/>
  <c r="G5" i="41"/>
  <c r="U3" i="41"/>
  <c r="I3" i="41"/>
  <c r="T5" i="41"/>
  <c r="H5" i="41"/>
  <c r="P3" i="41"/>
  <c r="C5" i="41"/>
  <c r="J4" i="41"/>
  <c r="Q3" i="41"/>
  <c r="E3" i="41"/>
  <c r="L2" i="41"/>
  <c r="R5" i="41"/>
  <c r="F5" i="41"/>
  <c r="T3" i="41"/>
  <c r="H3" i="41"/>
  <c r="T4" i="41"/>
  <c r="R4" i="41"/>
  <c r="T2" i="41"/>
  <c r="Q5" i="41"/>
  <c r="E5" i="41"/>
  <c r="L4" i="41"/>
  <c r="S3" i="41"/>
  <c r="G3" i="41"/>
  <c r="U4" i="41"/>
  <c r="P5" i="41"/>
  <c r="D5" i="41"/>
  <c r="K4" i="41"/>
  <c r="R3" i="41"/>
  <c r="F3" i="41"/>
  <c r="I4" i="41"/>
  <c r="D3" i="41"/>
  <c r="M5" i="41"/>
  <c r="H4" i="41"/>
  <c r="C3" i="41"/>
  <c r="U2" i="41"/>
  <c r="K5" i="41"/>
  <c r="F4" i="41"/>
  <c r="L5" i="41"/>
  <c r="S4" i="41"/>
  <c r="G4" i="41"/>
  <c r="J5" i="41"/>
  <c r="Q4" i="41"/>
  <c r="E4" i="41"/>
  <c r="L3" i="41"/>
  <c r="S2" i="41"/>
  <c r="M4" i="41" l="1"/>
  <c r="A26" i="27" l="1"/>
  <c r="A1" i="26" l="1"/>
  <c r="I1" i="26" l="1"/>
  <c r="Z2" i="26" s="1"/>
  <c r="C1" i="26"/>
  <c r="D1" i="26" s="1"/>
  <c r="A4" i="26" s="1"/>
  <c r="H4" i="26" s="1"/>
  <c r="AF2" i="43" s="1"/>
  <c r="AA2" i="26" l="1"/>
  <c r="I2" i="26"/>
  <c r="A5" i="26"/>
  <c r="H5" i="26" s="1"/>
  <c r="AG2" i="43" s="1"/>
  <c r="B4" i="26"/>
  <c r="I4" i="26" s="1"/>
  <c r="AF3" i="43" s="1"/>
  <c r="T300" i="43"/>
  <c r="T163" i="43"/>
  <c r="T256" i="43"/>
  <c r="T436" i="43"/>
  <c r="T129" i="43"/>
  <c r="T176" i="43"/>
  <c r="T245" i="43"/>
  <c r="T7" i="43"/>
  <c r="T221" i="43"/>
  <c r="T261" i="43"/>
  <c r="T64" i="43"/>
  <c r="T33" i="43"/>
  <c r="T292" i="43"/>
  <c r="T219" i="43"/>
  <c r="T338" i="43"/>
  <c r="T275" i="43"/>
  <c r="T29" i="43"/>
  <c r="T141" i="43"/>
  <c r="T288" i="43"/>
  <c r="T314" i="43"/>
  <c r="T46" i="43"/>
  <c r="T192" i="43"/>
  <c r="T10" i="43"/>
  <c r="T274" i="43"/>
  <c r="T134" i="43"/>
  <c r="T187" i="43"/>
  <c r="T244" i="43"/>
  <c r="T341" i="43"/>
  <c r="T228" i="43"/>
  <c r="T131" i="43"/>
  <c r="T91" i="43"/>
  <c r="T157" i="43"/>
  <c r="T112" i="43"/>
  <c r="T70" i="43"/>
  <c r="T267" i="43"/>
  <c r="T426" i="43"/>
  <c r="T189" i="43"/>
  <c r="T348" i="43"/>
  <c r="T230" i="43"/>
  <c r="T173" i="43"/>
  <c r="T8" i="43"/>
  <c r="T133" i="43"/>
  <c r="T4" i="43"/>
  <c r="T36" i="43"/>
  <c r="T174" i="43"/>
  <c r="T226" i="43"/>
  <c r="T319" i="43"/>
  <c r="T278" i="43"/>
  <c r="T253" i="43"/>
  <c r="T150" i="43"/>
  <c r="T216" i="43"/>
  <c r="T242" i="43"/>
  <c r="T346" i="43"/>
  <c r="T111" i="43"/>
  <c r="T35" i="43"/>
  <c r="T437" i="43"/>
  <c r="T262" i="43"/>
  <c r="T315" i="43"/>
  <c r="T238" i="43"/>
  <c r="T250" i="43"/>
  <c r="T190" i="43"/>
  <c r="T96" i="43"/>
  <c r="T26" i="43"/>
  <c r="T97" i="43"/>
  <c r="T156" i="43"/>
  <c r="T351" i="43"/>
  <c r="T19" i="43"/>
  <c r="T85" i="43"/>
  <c r="T295" i="43"/>
  <c r="T185" i="43"/>
  <c r="T117" i="43"/>
  <c r="T217" i="43"/>
  <c r="T76" i="43"/>
  <c r="T311" i="43"/>
  <c r="T321" i="43"/>
  <c r="T237" i="43"/>
  <c r="T102" i="43"/>
  <c r="T37" i="43"/>
  <c r="T191" i="43"/>
  <c r="T194" i="43"/>
  <c r="T247" i="43"/>
  <c r="T312" i="43"/>
  <c r="T318" i="43"/>
  <c r="T429" i="43"/>
  <c r="T44" i="43"/>
  <c r="T5" i="43"/>
  <c r="T78" i="43"/>
  <c r="T144" i="43"/>
  <c r="T95" i="43"/>
  <c r="T92" i="43"/>
  <c r="T343" i="43"/>
  <c r="T337" i="43"/>
  <c r="T214" i="43"/>
  <c r="T285" i="43"/>
  <c r="T94" i="43"/>
  <c r="T184" i="43"/>
  <c r="T380" i="43"/>
  <c r="T327" i="43"/>
  <c r="T322" i="43"/>
  <c r="T99" i="43"/>
  <c r="T331" i="43"/>
  <c r="T248" i="43"/>
  <c r="T138" i="43"/>
  <c r="T22" i="43"/>
  <c r="T25" i="43"/>
  <c r="T326" i="43"/>
  <c r="T13" i="43"/>
  <c r="T123" i="43"/>
  <c r="T223" i="43"/>
  <c r="T179" i="43"/>
  <c r="T86" i="43"/>
  <c r="T270" i="43"/>
  <c r="T23" i="43"/>
  <c r="T165" i="43"/>
  <c r="T324" i="43"/>
  <c r="T30" i="43"/>
  <c r="T225" i="43"/>
  <c r="T344" i="43"/>
  <c r="T3" i="43"/>
  <c r="T122" i="43"/>
  <c r="T175" i="43"/>
  <c r="T234" i="43"/>
  <c r="T357" i="43"/>
  <c r="T6" i="43"/>
  <c r="T83" i="43"/>
  <c r="T59" i="43"/>
  <c r="T408" i="43"/>
  <c r="T287" i="43"/>
  <c r="T171" i="43"/>
  <c r="T263" i="43"/>
  <c r="T89" i="43"/>
  <c r="T265" i="43"/>
  <c r="T231" i="43"/>
  <c r="T350" i="43"/>
  <c r="T395" i="43"/>
  <c r="T239" i="43"/>
  <c r="T31" i="43"/>
  <c r="T430" i="43"/>
  <c r="T12" i="43"/>
  <c r="T143" i="43"/>
  <c r="T254" i="43"/>
  <c r="T210" i="43"/>
  <c r="T347" i="43"/>
  <c r="T100" i="43"/>
  <c r="T73" i="43"/>
  <c r="T132" i="43"/>
  <c r="T197" i="43"/>
  <c r="T310" i="43"/>
  <c r="T139" i="43"/>
  <c r="T340" i="43"/>
  <c r="T137" i="43"/>
  <c r="T177" i="43"/>
  <c r="T224" i="43"/>
  <c r="T349" i="43"/>
  <c r="T93" i="43"/>
  <c r="T252" i="43"/>
  <c r="T101" i="43"/>
  <c r="T390" i="43"/>
  <c r="T153" i="43"/>
  <c r="T272" i="43"/>
  <c r="T325" i="43"/>
  <c r="T50" i="43"/>
  <c r="T162" i="43"/>
  <c r="T213" i="43"/>
  <c r="T172" i="43"/>
  <c r="T119" i="43"/>
  <c r="T233" i="43"/>
  <c r="T334" i="43"/>
  <c r="T255" i="43"/>
  <c r="T2" i="43"/>
  <c r="T34" i="43"/>
  <c r="T264" i="43"/>
  <c r="T232" i="43"/>
  <c r="T316" i="43"/>
  <c r="T27" i="43"/>
  <c r="T186" i="43"/>
  <c r="T68" i="43"/>
  <c r="T121" i="43"/>
  <c r="T87" i="43"/>
  <c r="T259" i="43"/>
  <c r="T240" i="43"/>
  <c r="T146" i="43"/>
  <c r="T313" i="43"/>
  <c r="T135" i="43"/>
  <c r="T235" i="43"/>
  <c r="T301" i="43"/>
  <c r="T79" i="43"/>
  <c r="T333" i="43"/>
  <c r="T126" i="43"/>
  <c r="T180" i="43"/>
  <c r="T200" i="43"/>
  <c r="T2823" i="43"/>
  <c r="T662" i="43"/>
  <c r="T695" i="43"/>
  <c r="T616" i="43"/>
  <c r="T69" i="43"/>
  <c r="T1218" i="43"/>
  <c r="T858" i="43"/>
  <c r="T154" i="43"/>
  <c r="T545" i="43"/>
  <c r="T38" i="43"/>
  <c r="T685" i="43"/>
  <c r="T683" i="43"/>
  <c r="T555" i="43"/>
  <c r="T201" i="43"/>
  <c r="T104" i="43"/>
  <c r="T432" i="43"/>
  <c r="T2774" i="43"/>
  <c r="T2905" i="43"/>
  <c r="T2786" i="43"/>
  <c r="T2778" i="43"/>
  <c r="T2327" i="43"/>
  <c r="T2777" i="43"/>
  <c r="T2992" i="43"/>
  <c r="T2704" i="43"/>
  <c r="T2643" i="43"/>
  <c r="T2606" i="43"/>
  <c r="T2373" i="43"/>
  <c r="T2474" i="43"/>
  <c r="T2125" i="43"/>
  <c r="T2575" i="43"/>
  <c r="T2287" i="43"/>
  <c r="T2033" i="43"/>
  <c r="T2394" i="43"/>
  <c r="T2099" i="43"/>
  <c r="T2416" i="43"/>
  <c r="T1903" i="43"/>
  <c r="T1708" i="43"/>
  <c r="T1995" i="43"/>
  <c r="T1037" i="43"/>
  <c r="T1970" i="43"/>
  <c r="T2244" i="43"/>
  <c r="T1956" i="43"/>
  <c r="T1371" i="43"/>
  <c r="T1494" i="43"/>
  <c r="T1359" i="43"/>
  <c r="T1646" i="43"/>
  <c r="T1510" i="43"/>
  <c r="T1151" i="43"/>
  <c r="T1823" i="43"/>
  <c r="T1235" i="43"/>
  <c r="T1567" i="43"/>
  <c r="T1306" i="43"/>
  <c r="T1055" i="43"/>
  <c r="T1167" i="43"/>
  <c r="T1340" i="43"/>
  <c r="T1357" i="43"/>
  <c r="T304" i="43"/>
  <c r="T281" i="43"/>
  <c r="T404" i="43"/>
  <c r="T2915" i="43"/>
  <c r="T2842" i="43"/>
  <c r="T999" i="43"/>
  <c r="T792" i="43"/>
  <c r="T826" i="43"/>
  <c r="T538" i="43"/>
  <c r="T501" i="43"/>
  <c r="T366" i="43"/>
  <c r="T2785" i="43"/>
  <c r="T2869" i="43"/>
  <c r="T2966" i="43"/>
  <c r="T2838" i="43"/>
  <c r="T1945" i="43"/>
  <c r="T2909" i="43"/>
  <c r="T2621" i="43"/>
  <c r="T2836" i="43"/>
  <c r="T2417" i="43"/>
  <c r="T2631" i="43"/>
  <c r="T2666" i="43"/>
  <c r="T1152" i="43"/>
  <c r="T1077" i="43"/>
  <c r="T1021" i="43"/>
  <c r="T1098" i="43"/>
  <c r="T804" i="43"/>
  <c r="T553" i="43"/>
  <c r="T473" i="43"/>
  <c r="T188" i="43"/>
  <c r="T2429" i="43"/>
  <c r="T2852" i="43"/>
  <c r="T2809" i="43"/>
  <c r="T2844" i="43"/>
  <c r="T2041" i="43"/>
  <c r="T2627" i="43"/>
  <c r="T2441" i="43"/>
  <c r="T2637" i="43"/>
  <c r="T2672" i="43"/>
  <c r="T2367" i="43"/>
  <c r="T2540" i="43"/>
  <c r="T2252" i="43"/>
  <c r="T1845" i="43"/>
  <c r="T2353" i="43"/>
  <c r="T2009" i="43"/>
  <c r="T2316" i="43"/>
  <c r="T2134" i="43"/>
  <c r="T2410" i="43"/>
  <c r="T1879" i="43"/>
  <c r="T2061" i="43"/>
  <c r="T1749" i="43"/>
  <c r="T2036" i="43"/>
  <c r="T1696" i="43"/>
  <c r="T2022" i="43"/>
  <c r="T1577" i="43"/>
  <c r="T1540" i="43"/>
  <c r="T1565" i="43"/>
  <c r="T1283" i="43"/>
  <c r="T1572" i="43"/>
  <c r="T1661" i="43"/>
  <c r="T1745" i="43"/>
  <c r="T1552" i="43"/>
  <c r="T1489" i="43"/>
  <c r="T1228" i="43"/>
  <c r="T1305" i="43"/>
  <c r="T1262" i="43"/>
  <c r="T1114" i="43"/>
  <c r="T136" i="43"/>
  <c r="T1070" i="43"/>
  <c r="T770" i="43"/>
  <c r="T948" i="43"/>
  <c r="T619" i="43"/>
  <c r="T642" i="43"/>
  <c r="T470" i="43"/>
  <c r="T379" i="43"/>
  <c r="T11" i="43"/>
  <c r="T2994" i="43"/>
  <c r="T1076" i="43"/>
  <c r="T203" i="43"/>
  <c r="T623" i="43"/>
  <c r="T832" i="43"/>
  <c r="T544" i="43"/>
  <c r="T1146" i="43"/>
  <c r="T761" i="43"/>
  <c r="T431" i="43"/>
  <c r="T613" i="43"/>
  <c r="T611" i="43"/>
  <c r="T2051" i="43"/>
  <c r="T2857" i="43"/>
  <c r="T2617" i="43"/>
  <c r="T2706" i="43"/>
  <c r="T2993" i="43"/>
  <c r="T2705" i="43"/>
  <c r="T2920" i="43"/>
  <c r="T2632" i="43"/>
  <c r="T2339" i="43"/>
  <c r="T2589" i="43"/>
  <c r="T2301" i="43"/>
  <c r="T2402" i="43"/>
  <c r="T1846" i="43"/>
  <c r="T2503" i="43"/>
  <c r="T2194" i="43"/>
  <c r="T1424" i="43"/>
  <c r="T2322" i="43"/>
  <c r="T1882" i="43"/>
  <c r="T2344" i="43"/>
  <c r="T1852" i="43"/>
  <c r="T2211" i="43"/>
  <c r="T1923" i="43"/>
  <c r="T2186" i="43"/>
  <c r="T1898" i="43"/>
  <c r="T2172" i="43"/>
  <c r="T1884" i="43"/>
  <c r="T1772" i="43"/>
  <c r="T1386" i="43"/>
  <c r="T1132" i="43"/>
  <c r="T1538" i="43"/>
  <c r="T1402" i="43"/>
  <c r="T1670" i="43"/>
  <c r="T1751" i="43"/>
  <c r="T934" i="43"/>
  <c r="T1495" i="43"/>
  <c r="T1234" i="43"/>
  <c r="T578" i="43"/>
  <c r="T941" i="43"/>
  <c r="T1268" i="43"/>
  <c r="T1285" i="43"/>
  <c r="T720" i="43"/>
  <c r="T2907" i="43"/>
  <c r="T2843" i="43"/>
  <c r="T2770" i="43"/>
  <c r="T927" i="43"/>
  <c r="T1087" i="43"/>
  <c r="T376" i="43"/>
  <c r="T293" i="43"/>
  <c r="T754" i="43"/>
  <c r="T406" i="43"/>
  <c r="T257" i="43"/>
  <c r="T63" i="43"/>
  <c r="T182" i="43"/>
  <c r="T2647" i="43"/>
  <c r="T2816" i="43"/>
  <c r="T2405" i="43"/>
  <c r="T2743" i="43"/>
  <c r="T2766" i="43"/>
  <c r="T2561" i="43"/>
  <c r="T2837" i="43"/>
  <c r="T1925" i="43"/>
  <c r="T2764" i="43"/>
  <c r="T1907" i="43"/>
  <c r="T2089" i="43"/>
  <c r="T2588" i="43"/>
  <c r="T2361" i="43"/>
  <c r="T2534" i="43"/>
  <c r="T2245" i="43"/>
  <c r="T1815" i="43"/>
  <c r="T2347" i="43"/>
  <c r="T1985" i="43"/>
  <c r="T2382" i="43"/>
  <c r="T2053" i="43"/>
  <c r="T2548" i="43"/>
  <c r="T2260" i="43"/>
  <c r="T1632" i="43"/>
  <c r="T2055" i="43"/>
  <c r="T2246" i="43"/>
  <c r="T1958" i="43"/>
  <c r="T2232" i="43"/>
  <c r="T1944" i="43"/>
  <c r="T1760" i="43"/>
  <c r="T1368" i="43"/>
  <c r="T1449" i="43"/>
  <c r="T1019" i="43"/>
  <c r="T916" i="43"/>
  <c r="T1005" i="43"/>
  <c r="T949" i="43"/>
  <c r="T1026" i="43"/>
  <c r="T699" i="43"/>
  <c r="T178" i="43"/>
  <c r="T196" i="43"/>
  <c r="T639" i="43"/>
  <c r="T444" i="43"/>
  <c r="T2755" i="43"/>
  <c r="T2768" i="43"/>
  <c r="T2772" i="43"/>
  <c r="T2579" i="43"/>
  <c r="T2021" i="43"/>
  <c r="T2003" i="43"/>
  <c r="T2159" i="43"/>
  <c r="T2583" i="43"/>
  <c r="T2295" i="43"/>
  <c r="T2468" i="43"/>
  <c r="T2107" i="43"/>
  <c r="T2569" i="43"/>
  <c r="T2281" i="43"/>
  <c r="T2532" i="43"/>
  <c r="T2080" i="43"/>
  <c r="T1858" i="43"/>
  <c r="T2338" i="43"/>
  <c r="T1676" i="43"/>
  <c r="T1989" i="43"/>
  <c r="T506" i="43"/>
  <c r="T1964" i="43"/>
  <c r="T2238" i="43"/>
  <c r="T1950" i="43"/>
  <c r="T1469" i="43"/>
  <c r="T1432" i="43"/>
  <c r="T1457" i="43"/>
  <c r="T816" i="43"/>
  <c r="T1464" i="43"/>
  <c r="T1553" i="43"/>
  <c r="T1562" i="43"/>
  <c r="T1444" i="43"/>
  <c r="T1417" i="43"/>
  <c r="T1156" i="43"/>
  <c r="T1233" i="43"/>
  <c r="T1190" i="43"/>
  <c r="T1351" i="43"/>
  <c r="T998" i="43"/>
  <c r="T651" i="43"/>
  <c r="T876" i="43"/>
  <c r="T547" i="43"/>
  <c r="T570" i="43"/>
  <c r="T279" i="43"/>
  <c r="T398" i="43"/>
  <c r="T294" i="43"/>
  <c r="T1064" i="43"/>
  <c r="T942" i="43"/>
  <c r="T148" i="43"/>
  <c r="T464" i="43"/>
  <c r="T360" i="43"/>
  <c r="T2525" i="43"/>
  <c r="T2737" i="43"/>
  <c r="T2261" i="43"/>
  <c r="T2707" i="43"/>
  <c r="T2760" i="43"/>
  <c r="T2255" i="43"/>
  <c r="T2759" i="43"/>
  <c r="T2614" i="43"/>
  <c r="T2625" i="43"/>
  <c r="T2660" i="43"/>
  <c r="T2427" i="43"/>
  <c r="T1948" i="43"/>
  <c r="T2312" i="43"/>
  <c r="T1767" i="43"/>
  <c r="T2883" i="43"/>
  <c r="T1004" i="43"/>
  <c r="T551" i="43"/>
  <c r="T760" i="43"/>
  <c r="T332" i="43"/>
  <c r="T116" i="43"/>
  <c r="T886" i="43"/>
  <c r="T905" i="43"/>
  <c r="T689" i="43"/>
  <c r="T307" i="43"/>
  <c r="T2847" i="43"/>
  <c r="T541" i="43"/>
  <c r="T504" i="43"/>
  <c r="T539" i="43"/>
  <c r="T373" i="43"/>
  <c r="T72" i="43"/>
  <c r="T2623" i="43"/>
  <c r="T2888" i="43"/>
  <c r="T2922" i="43"/>
  <c r="T2634" i="43"/>
  <c r="T2921" i="43"/>
  <c r="T2633" i="43"/>
  <c r="T2848" i="43"/>
  <c r="T2465" i="43"/>
  <c r="T2750" i="43"/>
  <c r="T2517" i="43"/>
  <c r="T2221" i="43"/>
  <c r="T2330" i="43"/>
  <c r="T2141" i="43"/>
  <c r="T2431" i="43"/>
  <c r="T1963" i="43"/>
  <c r="T2538" i="43"/>
  <c r="T2101" i="43"/>
  <c r="T2560" i="43"/>
  <c r="T2272" i="43"/>
  <c r="T1713" i="43"/>
  <c r="T2139" i="43"/>
  <c r="T1707" i="43"/>
  <c r="T2114" i="43"/>
  <c r="T1836" i="43"/>
  <c r="T2100" i="43"/>
  <c r="T1587" i="43"/>
  <c r="T1700" i="43"/>
  <c r="T1575" i="43"/>
  <c r="T1801" i="43"/>
  <c r="T1430" i="43"/>
  <c r="T1758" i="43"/>
  <c r="T1563" i="43"/>
  <c r="T1109" i="43"/>
  <c r="T1349" i="43"/>
  <c r="T1423" i="43"/>
  <c r="T1162" i="43"/>
  <c r="T1311" i="43"/>
  <c r="T813" i="43"/>
  <c r="T1196" i="43"/>
  <c r="T1213" i="43"/>
  <c r="T786" i="43"/>
  <c r="T648" i="43"/>
  <c r="T241" i="43"/>
  <c r="T2787" i="43"/>
  <c r="T2988" i="43"/>
  <c r="T2771" i="43"/>
  <c r="T2986" i="43"/>
  <c r="T853" i="43"/>
  <c r="T1015" i="43"/>
  <c r="T682" i="43"/>
  <c r="T1955" i="43"/>
  <c r="T2889" i="43"/>
  <c r="T2982" i="43"/>
  <c r="T2694" i="43"/>
  <c r="T2279" i="43"/>
  <c r="T2765" i="43"/>
  <c r="T2980" i="43"/>
  <c r="T2692" i="43"/>
  <c r="T1997" i="43"/>
  <c r="T2291" i="43"/>
  <c r="T2577" i="43"/>
  <c r="T2289" i="43"/>
  <c r="T2462" i="43"/>
  <c r="T783" i="43"/>
  <c r="T933" i="43"/>
  <c r="T877" i="43"/>
  <c r="T954" i="43"/>
  <c r="T697" i="43"/>
  <c r="T567" i="43"/>
  <c r="T457" i="43"/>
  <c r="T2887" i="43"/>
  <c r="T2700" i="43"/>
  <c r="T2303" i="43"/>
  <c r="T2698" i="43"/>
  <c r="T2093" i="43"/>
  <c r="T2315" i="43"/>
  <c r="T2511" i="43"/>
  <c r="T2209" i="43"/>
  <c r="T2396" i="43"/>
  <c r="T1816" i="43"/>
  <c r="T2497" i="43"/>
  <c r="T2182" i="43"/>
  <c r="T2460" i="43"/>
  <c r="T2242" i="43"/>
  <c r="T2554" i="43"/>
  <c r="T2266" i="43"/>
  <c r="T2205" i="43"/>
  <c r="T1917" i="43"/>
  <c r="T2180" i="43"/>
  <c r="T1892" i="43"/>
  <c r="T2166" i="43"/>
  <c r="T1878" i="43"/>
  <c r="T1361" i="43"/>
  <c r="T1766" i="43"/>
  <c r="T1795" i="43"/>
  <c r="T1824" i="43"/>
  <c r="T1355" i="43"/>
  <c r="T1445" i="43"/>
  <c r="T1454" i="43"/>
  <c r="T1633" i="43"/>
  <c r="T872" i="43"/>
  <c r="T922" i="43"/>
  <c r="T1161" i="43"/>
  <c r="T855" i="43"/>
  <c r="T1279" i="43"/>
  <c r="T926" i="43"/>
  <c r="T107" i="43"/>
  <c r="T1092" i="43"/>
  <c r="T461" i="43"/>
  <c r="T442" i="43"/>
  <c r="T633" i="43"/>
  <c r="T110" i="43"/>
  <c r="T438" i="43"/>
  <c r="T992" i="43"/>
  <c r="T932" i="43"/>
  <c r="T317" i="43"/>
  <c r="T767" i="43"/>
  <c r="T167" i="43"/>
  <c r="T688" i="43"/>
  <c r="T142" i="43"/>
  <c r="T372" i="43"/>
  <c r="T455" i="43"/>
  <c r="T617" i="43"/>
  <c r="T118" i="43"/>
  <c r="T423" i="43"/>
  <c r="T207" i="43"/>
  <c r="T222" i="43"/>
  <c r="T418" i="43"/>
  <c r="T269" i="43"/>
  <c r="T755" i="43"/>
  <c r="T407" i="43"/>
  <c r="T627" i="43"/>
  <c r="T2792" i="43"/>
  <c r="T2925" i="43"/>
  <c r="T2827" i="43"/>
  <c r="T2850" i="43"/>
  <c r="T2128" i="43"/>
  <c r="T2849" i="43"/>
  <c r="T2111" i="43"/>
  <c r="T2776" i="43"/>
  <c r="T2715" i="43"/>
  <c r="T2678" i="43"/>
  <c r="T2445" i="43"/>
  <c r="T2020" i="43"/>
  <c r="T2258" i="43"/>
  <c r="T1870" i="43"/>
  <c r="T2359" i="43"/>
  <c r="T2227" i="43"/>
  <c r="T2466" i="43"/>
  <c r="T2249" i="43"/>
  <c r="T2488" i="43"/>
  <c r="T2164" i="43"/>
  <c r="T1851" i="43"/>
  <c r="T2067" i="43"/>
  <c r="T1762" i="43"/>
  <c r="T2042" i="43"/>
  <c r="T1720" i="43"/>
  <c r="T2028" i="43"/>
  <c r="T1479" i="43"/>
  <c r="T1602" i="43"/>
  <c r="T1467" i="43"/>
  <c r="T1729" i="43"/>
  <c r="T1618" i="43"/>
  <c r="T1686" i="43"/>
  <c r="T1455" i="43"/>
  <c r="T1338" i="43"/>
  <c r="T1639" i="43"/>
  <c r="T837" i="43"/>
  <c r="T803" i="43"/>
  <c r="T1239" i="43"/>
  <c r="T657" i="43"/>
  <c r="T867" i="43"/>
  <c r="T757" i="43"/>
  <c r="T576" i="43"/>
  <c r="T476" i="43"/>
  <c r="T260" i="43"/>
  <c r="T84" i="43"/>
  <c r="T2987" i="43"/>
  <c r="T2914" i="43"/>
  <c r="T1071" i="43"/>
  <c r="T771" i="43"/>
  <c r="T943" i="43"/>
  <c r="T610" i="43"/>
  <c r="T451" i="43"/>
  <c r="T2683" i="43"/>
  <c r="T2567" i="43"/>
  <c r="T2791" i="43"/>
  <c r="T2910" i="43"/>
  <c r="T2622" i="43"/>
  <c r="T2981" i="43"/>
  <c r="T2693" i="43"/>
  <c r="T2908" i="43"/>
  <c r="T2620" i="43"/>
  <c r="T2703" i="43"/>
  <c r="T2738" i="43"/>
  <c r="T2505" i="43"/>
  <c r="T2197" i="43"/>
  <c r="T2390" i="43"/>
  <c r="T1768" i="43"/>
  <c r="T2491" i="43"/>
  <c r="T2170" i="43"/>
  <c r="T2526" i="43"/>
  <c r="T2056" i="43"/>
  <c r="T2116" i="43"/>
  <c r="T2404" i="43"/>
  <c r="T1855" i="43"/>
  <c r="T2199" i="43"/>
  <c r="T1911" i="43"/>
  <c r="T2102" i="43"/>
  <c r="T1821" i="43"/>
  <c r="T2088" i="43"/>
  <c r="T1569" i="43"/>
  <c r="T1584" i="43"/>
  <c r="T1665" i="43"/>
  <c r="T1789" i="43"/>
  <c r="T1224" i="43"/>
  <c r="T518" i="43"/>
  <c r="T663" i="43"/>
  <c r="T1093" i="43"/>
  <c r="T466" i="43"/>
  <c r="T882" i="43"/>
  <c r="T625" i="43"/>
  <c r="T491" i="43"/>
  <c r="T385" i="43"/>
  <c r="T169" i="43"/>
  <c r="T2719" i="43"/>
  <c r="T2821" i="43"/>
  <c r="T2865" i="43"/>
  <c r="T2916" i="43"/>
  <c r="T2628" i="43"/>
  <c r="T2699" i="43"/>
  <c r="T2626" i="43"/>
  <c r="T2709" i="43"/>
  <c r="T2744" i="43"/>
  <c r="T2439" i="43"/>
  <c r="T1996" i="43"/>
  <c r="T2324" i="43"/>
  <c r="T2123" i="43"/>
  <c r="T2425" i="43"/>
  <c r="T1939" i="43"/>
  <c r="T2388" i="43"/>
  <c r="T2077" i="43"/>
  <c r="T2482" i="43"/>
  <c r="T2149" i="43"/>
  <c r="T2133" i="43"/>
  <c r="T1844" i="43"/>
  <c r="T2108" i="43"/>
  <c r="T1848" i="43"/>
  <c r="T2094" i="43"/>
  <c r="T1683" i="43"/>
  <c r="T1648" i="43"/>
  <c r="T1694" i="43"/>
  <c r="T1723" i="43"/>
  <c r="T1752" i="43"/>
  <c r="T1120" i="43"/>
  <c r="T1817" i="43"/>
  <c r="T1660" i="43"/>
  <c r="T1561" i="43"/>
  <c r="T1300" i="43"/>
  <c r="T542" i="43"/>
  <c r="T1334" i="43"/>
  <c r="T693" i="43"/>
  <c r="T1207" i="43"/>
  <c r="T852" i="43"/>
  <c r="T1020" i="43"/>
  <c r="T691" i="43"/>
  <c r="T714" i="43"/>
  <c r="T561" i="43"/>
  <c r="T920" i="43"/>
  <c r="T1086" i="43"/>
  <c r="T417" i="43"/>
  <c r="T2803" i="43"/>
  <c r="T2773" i="43"/>
  <c r="T2904" i="43"/>
  <c r="T2616" i="43"/>
  <c r="T2615" i="43"/>
  <c r="T2758" i="43"/>
  <c r="T1901" i="43"/>
  <c r="T2267" i="43"/>
  <c r="T2571" i="43"/>
  <c r="T2283" i="43"/>
  <c r="T2456" i="43"/>
  <c r="T1689" i="43"/>
  <c r="T2485" i="43"/>
  <c r="T2275" i="43"/>
  <c r="T1838" i="43"/>
  <c r="T1688" i="43"/>
  <c r="T864" i="43"/>
  <c r="T229" i="43"/>
  <c r="T2146" i="43"/>
  <c r="T2871" i="43"/>
  <c r="T2832" i="43"/>
  <c r="T2830" i="43"/>
  <c r="T2499" i="43"/>
  <c r="T1221" i="43"/>
  <c r="T572" i="43"/>
  <c r="T1084" i="43"/>
  <c r="T1267" i="43"/>
  <c r="T1206" i="43"/>
  <c r="T987" i="43"/>
  <c r="T1130" i="43"/>
  <c r="T839" i="43"/>
  <c r="T533" i="43"/>
  <c r="T814" i="43"/>
  <c r="T526" i="43"/>
  <c r="T2947" i="43"/>
  <c r="T2597" i="43"/>
  <c r="T2853" i="43"/>
  <c r="T2996" i="43"/>
  <c r="T2671" i="43"/>
  <c r="T2754" i="43"/>
  <c r="T2519" i="43"/>
  <c r="T2753" i="43"/>
  <c r="T2896" i="43"/>
  <c r="T2608" i="43"/>
  <c r="T1897" i="43"/>
  <c r="T2552" i="43"/>
  <c r="T2349" i="43"/>
  <c r="T2522" i="43"/>
  <c r="T2230" i="43"/>
  <c r="T2062" i="43"/>
  <c r="T2407" i="43"/>
  <c r="T1937" i="43"/>
  <c r="T2370" i="43"/>
  <c r="T2005" i="43"/>
  <c r="T2464" i="43"/>
  <c r="T1826" i="43"/>
  <c r="T2043" i="43"/>
  <c r="T1668" i="43"/>
  <c r="T2018" i="43"/>
  <c r="T1828" i="43"/>
  <c r="T2076" i="43"/>
  <c r="T1659" i="43"/>
  <c r="T1748" i="43"/>
  <c r="T1647" i="43"/>
  <c r="T1777" i="43"/>
  <c r="T1394" i="43"/>
  <c r="T1366" i="43"/>
  <c r="T935" i="43"/>
  <c r="T1799" i="43"/>
  <c r="T1615" i="43"/>
  <c r="T1308" i="43"/>
  <c r="T1282" i="43"/>
  <c r="T227" i="43"/>
  <c r="T1002" i="43"/>
  <c r="T624" i="43"/>
  <c r="T808" i="43"/>
  <c r="T520" i="43"/>
  <c r="T1013" i="43"/>
  <c r="T1310" i="43"/>
  <c r="T810" i="43"/>
  <c r="T1183" i="43"/>
  <c r="T1266" i="43"/>
  <c r="T1119" i="43"/>
  <c r="T827" i="43"/>
  <c r="T974" i="43"/>
  <c r="T1135" i="43"/>
  <c r="T759" i="43"/>
  <c r="T996" i="43"/>
  <c r="T399" i="43"/>
  <c r="T302" i="43"/>
  <c r="T499" i="43"/>
  <c r="T2235" i="43"/>
  <c r="T2030" i="43"/>
  <c r="T1717" i="43"/>
  <c r="T1600" i="43"/>
  <c r="T1746" i="43"/>
  <c r="T1545" i="43"/>
  <c r="T1325" i="43"/>
  <c r="T1555" i="43"/>
  <c r="T1294" i="43"/>
  <c r="T781" i="43"/>
  <c r="T1227" i="43"/>
  <c r="T1256" i="43"/>
  <c r="T1345" i="43"/>
  <c r="T875" i="43"/>
  <c r="T763" i="43"/>
  <c r="T780" i="43"/>
  <c r="T820" i="43"/>
  <c r="T532" i="43"/>
  <c r="T2063" i="43"/>
  <c r="T1891" i="43"/>
  <c r="T2448" i="43"/>
  <c r="T2225" i="43"/>
  <c r="T2098" i="43"/>
  <c r="T2326" i="43"/>
  <c r="T2193" i="43"/>
  <c r="T1905" i="43"/>
  <c r="T2240" i="43"/>
  <c r="T1952" i="43"/>
  <c r="T2226" i="43"/>
  <c r="T1938" i="43"/>
  <c r="T1667" i="43"/>
  <c r="T1522" i="43"/>
  <c r="T1681" i="43"/>
  <c r="T946" i="43"/>
  <c r="T1740" i="43"/>
  <c r="T1643" i="43"/>
  <c r="T1805" i="43"/>
  <c r="T1436" i="43"/>
  <c r="T1342" i="43"/>
  <c r="T1405" i="43"/>
  <c r="T1216" i="43"/>
  <c r="T1075" i="43"/>
  <c r="T863" i="43"/>
  <c r="T209" i="43"/>
  <c r="T339" i="43"/>
  <c r="T458" i="43"/>
  <c r="T367" i="43"/>
  <c r="T151" i="43"/>
  <c r="T66" i="43"/>
  <c r="T601" i="43"/>
  <c r="T2942" i="43"/>
  <c r="T2953" i="43"/>
  <c r="T2891" i="43"/>
  <c r="T1637" i="43"/>
  <c r="T1699" i="43"/>
  <c r="T1644" i="43"/>
  <c r="T873" i="43"/>
  <c r="T704" i="43"/>
  <c r="T1526" i="43"/>
  <c r="T1624" i="43"/>
  <c r="T1163" i="43"/>
  <c r="T1465" i="43"/>
  <c r="T1276" i="43"/>
  <c r="T523" i="43"/>
  <c r="T414" i="43"/>
  <c r="T198" i="43"/>
  <c r="T868" i="43"/>
  <c r="T580" i="43"/>
  <c r="T296" i="43"/>
  <c r="T80" i="43"/>
  <c r="T480" i="43"/>
  <c r="T2879" i="43"/>
  <c r="T1972" i="43"/>
  <c r="T2563" i="43"/>
  <c r="T2131" i="43"/>
  <c r="T1872" i="43"/>
  <c r="T791" i="43"/>
  <c r="T320" i="43"/>
  <c r="T445" i="43"/>
  <c r="T2948" i="43"/>
  <c r="T2975" i="43"/>
  <c r="T2687" i="43"/>
  <c r="T2732" i="43"/>
  <c r="T764" i="43"/>
  <c r="T394" i="43"/>
  <c r="T558" i="43"/>
  <c r="T170" i="43"/>
  <c r="T2979" i="43"/>
  <c r="T2971" i="43"/>
  <c r="T2970" i="43"/>
  <c r="T1215" i="43"/>
  <c r="T1043" i="43"/>
  <c r="T1244" i="43"/>
  <c r="T959" i="43"/>
  <c r="T1261" i="43"/>
  <c r="T687" i="43"/>
  <c r="T1125" i="43"/>
  <c r="T745" i="43"/>
  <c r="T908" i="43"/>
  <c r="T997" i="43"/>
  <c r="T650" i="43"/>
  <c r="T743" i="43"/>
  <c r="T359" i="43"/>
  <c r="T420" i="43"/>
  <c r="T204" i="43"/>
  <c r="T1969" i="43"/>
  <c r="T2964" i="43"/>
  <c r="T2676" i="43"/>
  <c r="T2602" i="43"/>
  <c r="T2746" i="43"/>
  <c r="T2757" i="43"/>
  <c r="T2201" i="43"/>
  <c r="T2487" i="43"/>
  <c r="T2161" i="43"/>
  <c r="T2372" i="43"/>
  <c r="T2038" i="43"/>
  <c r="T2329" i="43"/>
  <c r="T2580" i="43"/>
  <c r="T2292" i="43"/>
  <c r="T2233" i="43"/>
  <c r="T2386" i="43"/>
  <c r="T2181" i="43"/>
  <c r="T1893" i="43"/>
  <c r="T1614" i="43"/>
  <c r="T2012" i="43"/>
  <c r="T1820" i="43"/>
  <c r="T2070" i="43"/>
  <c r="T1719" i="43"/>
  <c r="T1433" i="43"/>
  <c r="T400" i="43"/>
  <c r="T546" i="43"/>
  <c r="T737" i="43"/>
  <c r="T335" i="43"/>
  <c r="T802" i="43"/>
  <c r="T514" i="43"/>
  <c r="T14" i="43"/>
  <c r="T2775" i="43"/>
  <c r="T1774" i="43"/>
  <c r="T2136" i="43"/>
  <c r="T1695" i="43"/>
  <c r="T849" i="43"/>
  <c r="T1548" i="43"/>
  <c r="T1413" i="43"/>
  <c r="T1592" i="43"/>
  <c r="T1456" i="43"/>
  <c r="T2454" i="43"/>
  <c r="T1622" i="43"/>
  <c r="T1557" i="43"/>
  <c r="T1081" i="43"/>
  <c r="T280" i="43"/>
  <c r="T2528" i="43"/>
  <c r="T1149" i="43"/>
  <c r="T1322" i="43"/>
  <c r="T834" i="43"/>
  <c r="T1195" i="43"/>
  <c r="T739" i="43"/>
  <c r="T915" i="43"/>
  <c r="T1058" i="43"/>
  <c r="T752" i="43"/>
  <c r="T749" i="43"/>
  <c r="T383" i="43"/>
  <c r="T742" i="43"/>
  <c r="T358" i="43"/>
  <c r="T51" i="43"/>
  <c r="T282" i="43"/>
  <c r="T2585" i="43"/>
  <c r="T2833" i="43"/>
  <c r="T2682" i="43"/>
  <c r="T2969" i="43"/>
  <c r="T2681" i="43"/>
  <c r="T2824" i="43"/>
  <c r="T2369" i="43"/>
  <c r="T2531" i="43"/>
  <c r="T2565" i="43"/>
  <c r="T2277" i="43"/>
  <c r="T2450" i="43"/>
  <c r="T2039" i="43"/>
  <c r="T1682" i="43"/>
  <c r="T2335" i="43"/>
  <c r="T2586" i="43"/>
  <c r="T2298" i="43"/>
  <c r="T2241" i="43"/>
  <c r="T2392" i="43"/>
  <c r="T1524" i="43"/>
  <c r="T1971" i="43"/>
  <c r="T2234" i="43"/>
  <c r="T1946" i="43"/>
  <c r="T1542" i="43"/>
  <c r="T2004" i="43"/>
  <c r="T1551" i="43"/>
  <c r="T1673" i="43"/>
  <c r="T1539" i="43"/>
  <c r="T1705" i="43"/>
  <c r="T1806" i="43"/>
  <c r="T1635" i="43"/>
  <c r="T1727" i="43"/>
  <c r="T1543" i="43"/>
  <c r="T1145" i="43"/>
  <c r="T1210" i="43"/>
  <c r="T930" i="43"/>
  <c r="T552" i="43"/>
  <c r="T736" i="43"/>
  <c r="T615" i="43"/>
  <c r="T308" i="43"/>
  <c r="T289" i="43"/>
  <c r="T1281" i="43"/>
  <c r="T1238" i="43"/>
  <c r="T614" i="43"/>
  <c r="T842" i="43"/>
  <c r="T1194" i="43"/>
  <c r="T1047" i="43"/>
  <c r="T735" i="43"/>
  <c r="T902" i="43"/>
  <c r="T1063" i="43"/>
  <c r="T638" i="43"/>
  <c r="T924" i="43"/>
  <c r="T161" i="43"/>
  <c r="T446" i="43"/>
  <c r="T427" i="43"/>
  <c r="T2906" i="43"/>
  <c r="T2549" i="43"/>
  <c r="T2596" i="43"/>
  <c r="T2814" i="43"/>
  <c r="T2471" i="43"/>
  <c r="T2741" i="43"/>
  <c r="T2956" i="43"/>
  <c r="T2668" i="43"/>
  <c r="T2607" i="43"/>
  <c r="T2642" i="43"/>
  <c r="T2337" i="43"/>
  <c r="T2087" i="43"/>
  <c r="T2476" i="43"/>
  <c r="T2160" i="43"/>
  <c r="T1628" i="43"/>
  <c r="T1492" i="43"/>
  <c r="T1671" i="43"/>
  <c r="T1437" i="43"/>
  <c r="T1350" i="43"/>
  <c r="T1483" i="43"/>
  <c r="T1222" i="43"/>
  <c r="T911" i="43"/>
  <c r="T1155" i="43"/>
  <c r="T1184" i="43"/>
  <c r="T1273" i="43"/>
  <c r="T1284" i="43"/>
  <c r="T1065" i="43"/>
  <c r="T130" i="43"/>
  <c r="T708" i="43"/>
  <c r="T748" i="43"/>
  <c r="T382" i="43"/>
  <c r="T32" i="43"/>
  <c r="T2851" i="43"/>
  <c r="T2697" i="43"/>
  <c r="T2413" i="43"/>
  <c r="T1961" i="43"/>
  <c r="T2376" i="43"/>
  <c r="T2029" i="43"/>
  <c r="T2542" i="43"/>
  <c r="T2254" i="43"/>
  <c r="T2121" i="43"/>
  <c r="T1831" i="43"/>
  <c r="T2168" i="43"/>
  <c r="T1880" i="43"/>
  <c r="T2154" i="43"/>
  <c r="T1866" i="43"/>
  <c r="T1559" i="43"/>
  <c r="T1414" i="43"/>
  <c r="T1655" i="43"/>
  <c r="T1783" i="43"/>
  <c r="T1662" i="43"/>
  <c r="T1535" i="43"/>
  <c r="T1733" i="43"/>
  <c r="T1642" i="43"/>
  <c r="T1621" i="43"/>
  <c r="T1319" i="43"/>
  <c r="T1144" i="43"/>
  <c r="T1003" i="43"/>
  <c r="T1080" i="43"/>
  <c r="T386" i="43"/>
  <c r="T747" i="43"/>
  <c r="T529" i="43"/>
  <c r="T2819" i="43"/>
  <c r="T2962" i="43"/>
  <c r="T1529" i="43"/>
  <c r="T1679" i="43"/>
  <c r="T1536" i="43"/>
  <c r="T1625" i="43"/>
  <c r="T1793" i="43"/>
  <c r="T1418" i="43"/>
  <c r="T1516" i="43"/>
  <c r="T1393" i="43"/>
  <c r="T1204" i="43"/>
  <c r="T211" i="43"/>
  <c r="T796" i="43"/>
  <c r="T508" i="43"/>
  <c r="T2995" i="43"/>
  <c r="T2807" i="43"/>
  <c r="T2433" i="43"/>
  <c r="T1915" i="43"/>
  <c r="T2127" i="43"/>
  <c r="T1476" i="43"/>
  <c r="T2611" i="43"/>
  <c r="T2688" i="43"/>
  <c r="T2903" i="43"/>
  <c r="T2355" i="43"/>
  <c r="T352" i="43"/>
  <c r="T679" i="43"/>
  <c r="T774" i="43"/>
  <c r="T621" i="43"/>
  <c r="T1143" i="43"/>
  <c r="T789" i="43"/>
  <c r="T1172" i="43"/>
  <c r="T833" i="43"/>
  <c r="T1189" i="43"/>
  <c r="T1272" i="43"/>
  <c r="T1053" i="43"/>
  <c r="T1124" i="43"/>
  <c r="T608" i="43"/>
  <c r="T925" i="43"/>
  <c r="T88" i="43"/>
  <c r="T671" i="43"/>
  <c r="T1586" i="43"/>
  <c r="T2815" i="43"/>
  <c r="T2713" i="43"/>
  <c r="T2892" i="43"/>
  <c r="T2495" i="43"/>
  <c r="T2674" i="43"/>
  <c r="T2685" i="43"/>
  <c r="T2720" i="43"/>
  <c r="T2415" i="43"/>
  <c r="T1900" i="43"/>
  <c r="T2300" i="43"/>
  <c r="T2545" i="43"/>
  <c r="T2257" i="43"/>
  <c r="T2508" i="43"/>
  <c r="T2203" i="43"/>
  <c r="T2050" i="43"/>
  <c r="T2314" i="43"/>
  <c r="T2109" i="43"/>
  <c r="T1814" i="43"/>
  <c r="T2228" i="43"/>
  <c r="T1940" i="43"/>
  <c r="T1488" i="43"/>
  <c r="T1998" i="43"/>
  <c r="T1738" i="43"/>
  <c r="T1612" i="43"/>
  <c r="T762" i="43"/>
  <c r="T665" i="43"/>
  <c r="T730" i="43"/>
  <c r="T39" i="43"/>
  <c r="T2977" i="43"/>
  <c r="T1809" i="43"/>
  <c r="T2064" i="43"/>
  <c r="T1641" i="43"/>
  <c r="T1808" i="43"/>
  <c r="T1440" i="43"/>
  <c r="T1265" i="43"/>
  <c r="T1484" i="43"/>
  <c r="T1067" i="43"/>
  <c r="T1509" i="43"/>
  <c r="T590" i="43"/>
  <c r="T1531" i="43"/>
  <c r="T1270" i="43"/>
  <c r="T869" i="43"/>
  <c r="T1203" i="43"/>
  <c r="T899" i="43"/>
  <c r="T440" i="43"/>
  <c r="T120" i="43"/>
  <c r="T2913" i="43"/>
  <c r="T2973" i="43"/>
  <c r="T2477" i="43"/>
  <c r="T2808" i="43"/>
  <c r="T1604" i="43"/>
  <c r="T1886" i="43"/>
  <c r="T1009" i="43"/>
  <c r="T2974" i="43"/>
  <c r="T2686" i="43"/>
  <c r="T2086" i="43"/>
  <c r="T1054" i="43"/>
  <c r="T1250" i="43"/>
  <c r="T970" i="43"/>
  <c r="T989" i="43"/>
  <c r="T840" i="43"/>
  <c r="T986" i="43"/>
  <c r="T626" i="43"/>
  <c r="T412" i="43"/>
  <c r="T677" i="43"/>
  <c r="T670" i="43"/>
  <c r="T98" i="43"/>
  <c r="T1873" i="43"/>
  <c r="T2665" i="43"/>
  <c r="T1859" i="43"/>
  <c r="T2749" i="43"/>
  <c r="T2898" i="43"/>
  <c r="T2610" i="43"/>
  <c r="T2897" i="43"/>
  <c r="T2609" i="43"/>
  <c r="T2752" i="43"/>
  <c r="T2691" i="43"/>
  <c r="T2726" i="43"/>
  <c r="T2493" i="43"/>
  <c r="T2173" i="43"/>
  <c r="T2378" i="43"/>
  <c r="T1478" i="43"/>
  <c r="T2551" i="43"/>
  <c r="T2263" i="43"/>
  <c r="T2514" i="43"/>
  <c r="T2215" i="43"/>
  <c r="T2074" i="43"/>
  <c r="T2320" i="43"/>
  <c r="T2187" i="43"/>
  <c r="T1899" i="43"/>
  <c r="T2162" i="43"/>
  <c r="T1874" i="43"/>
  <c r="T2220" i="43"/>
  <c r="T1932" i="43"/>
  <c r="T1443" i="43"/>
  <c r="T1566" i="43"/>
  <c r="T1431" i="43"/>
  <c r="T1610" i="43"/>
  <c r="T1582" i="43"/>
  <c r="T1734" i="43"/>
  <c r="T1527" i="43"/>
  <c r="T861" i="43"/>
  <c r="T1471" i="43"/>
  <c r="T1326" i="43"/>
  <c r="T1137" i="43"/>
  <c r="T776" i="43"/>
  <c r="T768" i="43"/>
  <c r="T71" i="43"/>
  <c r="T664" i="43"/>
  <c r="T543" i="43"/>
  <c r="T405" i="43"/>
  <c r="T433" i="43"/>
  <c r="T2983" i="43"/>
  <c r="T1209" i="43"/>
  <c r="T910" i="43"/>
  <c r="T1166" i="43"/>
  <c r="T1327" i="43"/>
  <c r="T1091" i="43"/>
  <c r="T988" i="43"/>
  <c r="T975" i="43"/>
  <c r="T1118" i="43"/>
  <c r="T734" i="43"/>
  <c r="T991" i="43"/>
  <c r="T1140" i="43"/>
  <c r="T47" i="43"/>
  <c r="T2419" i="43"/>
  <c r="T1839" i="43"/>
  <c r="T1461" i="43"/>
  <c r="T1520" i="43"/>
  <c r="T1384" i="43"/>
  <c r="T1343" i="43"/>
  <c r="T1811" i="43"/>
  <c r="T1175" i="43"/>
  <c r="T1411" i="43"/>
  <c r="T1150" i="43"/>
  <c r="T498" i="43"/>
  <c r="T811" i="43"/>
  <c r="T675" i="43"/>
  <c r="T1201" i="43"/>
  <c r="T1212" i="43"/>
  <c r="T993" i="43"/>
  <c r="T636" i="43"/>
  <c r="T676" i="43"/>
  <c r="T345" i="43"/>
  <c r="T2976" i="43"/>
  <c r="T2570" i="43"/>
  <c r="T2341" i="43"/>
  <c r="T2592" i="43"/>
  <c r="T2304" i="43"/>
  <c r="T1388" i="43"/>
  <c r="T2470" i="43"/>
  <c r="T2113" i="43"/>
  <c r="T2049" i="43"/>
  <c r="T1568" i="43"/>
  <c r="T2096" i="43"/>
  <c r="T1810" i="43"/>
  <c r="T2082" i="43"/>
  <c r="T1756" i="43"/>
  <c r="T1451" i="43"/>
  <c r="T765" i="43"/>
  <c r="T1547" i="43"/>
  <c r="T1711" i="43"/>
  <c r="T1554" i="43"/>
  <c r="T1427" i="43"/>
  <c r="T1652" i="43"/>
  <c r="T1534" i="43"/>
  <c r="T1549" i="43"/>
  <c r="T1337" i="43"/>
  <c r="T1025" i="43"/>
  <c r="T931" i="43"/>
  <c r="T1008" i="43"/>
  <c r="T106" i="43"/>
  <c r="T208" i="43"/>
  <c r="T370" i="43"/>
  <c r="T388" i="43"/>
  <c r="T236" i="43"/>
  <c r="T20" i="43"/>
  <c r="T2890" i="43"/>
  <c r="T1742" i="43"/>
  <c r="T1421" i="43"/>
  <c r="T1800" i="43"/>
  <c r="T1428" i="43"/>
  <c r="T1517" i="43"/>
  <c r="T1721" i="43"/>
  <c r="T1277" i="43"/>
  <c r="T1408" i="43"/>
  <c r="T1609" i="43"/>
  <c r="T1127" i="43"/>
  <c r="T881" i="43"/>
  <c r="T667" i="43"/>
  <c r="T58" i="43"/>
  <c r="T364" i="43"/>
  <c r="T609" i="43"/>
  <c r="T158" i="43"/>
  <c r="T724" i="43"/>
  <c r="T286" i="43"/>
  <c r="T603" i="43"/>
  <c r="T205" i="43"/>
  <c r="T336" i="43"/>
  <c r="T2878" i="43"/>
  <c r="T2310" i="43"/>
  <c r="T2174" i="43"/>
  <c r="T1332" i="43"/>
  <c r="T2831" i="43"/>
  <c r="T2384" i="43"/>
  <c r="T607" i="43"/>
  <c r="T702" i="43"/>
  <c r="T549" i="43"/>
  <c r="T411" i="43"/>
  <c r="T195" i="43"/>
  <c r="T439" i="43"/>
  <c r="T2811" i="43"/>
  <c r="T1024" i="43"/>
  <c r="T530" i="43"/>
  <c r="T1073" i="43"/>
  <c r="T656" i="43"/>
  <c r="T854" i="43"/>
  <c r="T1200" i="43"/>
  <c r="T981" i="43"/>
  <c r="T1052" i="43"/>
  <c r="T1141" i="43"/>
  <c r="T851" i="43"/>
  <c r="T599" i="43"/>
  <c r="T452" i="43"/>
  <c r="T2659" i="43"/>
  <c r="T2793" i="43"/>
  <c r="T2912" i="43"/>
  <c r="T2820" i="43"/>
  <c r="T2177" i="43"/>
  <c r="T2747" i="43"/>
  <c r="T2601" i="43"/>
  <c r="T2613" i="43"/>
  <c r="T2648" i="43"/>
  <c r="T2343" i="43"/>
  <c r="T2516" i="43"/>
  <c r="T2219" i="43"/>
  <c r="T2473" i="43"/>
  <c r="T1842" i="43"/>
  <c r="T2436" i="43"/>
  <c r="T1984" i="43"/>
  <c r="T2530" i="43"/>
  <c r="T2071" i="43"/>
  <c r="T2037" i="43"/>
  <c r="T1460" i="43"/>
  <c r="T2156" i="43"/>
  <c r="T1868" i="43"/>
  <c r="T2214" i="43"/>
  <c r="T1926" i="43"/>
  <c r="T1649" i="43"/>
  <c r="T1504" i="43"/>
  <c r="T690" i="43"/>
  <c r="T593" i="43"/>
  <c r="T658" i="43"/>
  <c r="T374" i="43"/>
  <c r="T355" i="43"/>
  <c r="T54" i="43"/>
  <c r="T2958" i="43"/>
  <c r="T1434" i="43"/>
  <c r="T1992" i="43"/>
  <c r="T1533" i="43"/>
  <c r="T1736" i="43"/>
  <c r="T1629" i="43"/>
  <c r="T1765" i="43"/>
  <c r="T1376" i="43"/>
  <c r="T2105" i="43"/>
  <c r="T2332" i="43"/>
  <c r="T2016" i="43"/>
  <c r="T937" i="43"/>
  <c r="T1014" i="43"/>
  <c r="T57" i="43"/>
  <c r="T392" i="43"/>
  <c r="T2829" i="43"/>
  <c r="T2902" i="43"/>
  <c r="T1993" i="43"/>
  <c r="T1293" i="43"/>
  <c r="T801" i="43"/>
  <c r="T1178" i="43"/>
  <c r="T1339" i="43"/>
  <c r="T1278" i="43"/>
  <c r="T1059" i="43"/>
  <c r="T753" i="43"/>
  <c r="T914" i="43"/>
  <c r="T845" i="43"/>
  <c r="T605" i="43"/>
  <c r="T598" i="43"/>
  <c r="T2381" i="43"/>
  <c r="T2731" i="43"/>
  <c r="T2930" i="43"/>
  <c r="T2826" i="43"/>
  <c r="T1496" i="43"/>
  <c r="T2825" i="43"/>
  <c r="T2968" i="43"/>
  <c r="T2680" i="43"/>
  <c r="T2619" i="43"/>
  <c r="T2654" i="43"/>
  <c r="T2421" i="43"/>
  <c r="T1924" i="43"/>
  <c r="T2306" i="43"/>
  <c r="T2237" i="43"/>
  <c r="T2479" i="43"/>
  <c r="T1867" i="43"/>
  <c r="T2442" i="43"/>
  <c r="T2008" i="43"/>
  <c r="T2536" i="43"/>
  <c r="T2095" i="43"/>
  <c r="T2115" i="43"/>
  <c r="T1514" i="43"/>
  <c r="T2090" i="43"/>
  <c r="T1798" i="43"/>
  <c r="T2148" i="43"/>
  <c r="T1860" i="43"/>
  <c r="T976" i="43"/>
  <c r="T1458" i="43"/>
  <c r="T893" i="43"/>
  <c r="T1502" i="43"/>
  <c r="T1474" i="43"/>
  <c r="T1313" i="43"/>
  <c r="T1419" i="43"/>
  <c r="T548" i="43"/>
  <c r="T1399" i="43"/>
  <c r="T717" i="43"/>
  <c r="T892" i="43"/>
  <c r="T1074" i="43"/>
  <c r="T696" i="43"/>
  <c r="T592" i="43"/>
  <c r="T467" i="43"/>
  <c r="T60" i="43"/>
  <c r="T1136" i="43"/>
  <c r="T490" i="43"/>
  <c r="T940" i="43"/>
  <c r="T1255" i="43"/>
  <c r="T669" i="43"/>
  <c r="T705" i="43"/>
  <c r="T903" i="43"/>
  <c r="T1046" i="43"/>
  <c r="T584" i="43"/>
  <c r="T919" i="43"/>
  <c r="T1068" i="43"/>
  <c r="T471" i="43"/>
  <c r="T2949" i="43"/>
  <c r="T2997" i="43"/>
  <c r="T2677" i="43"/>
  <c r="T2670" i="43"/>
  <c r="T2885" i="43"/>
  <c r="T2594" i="43"/>
  <c r="T2812" i="43"/>
  <c r="T2751" i="43"/>
  <c r="T2152" i="43"/>
  <c r="T2481" i="43"/>
  <c r="T2598" i="43"/>
  <c r="T1983" i="43"/>
  <c r="T1157" i="43"/>
  <c r="T1412" i="43"/>
  <c r="T1818" i="43"/>
  <c r="T1653" i="43"/>
  <c r="T1739" i="43"/>
  <c r="T1627" i="43"/>
  <c r="T1199" i="43"/>
  <c r="T1036" i="43"/>
  <c r="T1299" i="43"/>
  <c r="T1328" i="43"/>
  <c r="T1103" i="43"/>
  <c r="T1000" i="43"/>
  <c r="T1139" i="43"/>
  <c r="T921" i="43"/>
  <c r="T564" i="43"/>
  <c r="T604" i="43"/>
  <c r="T2780" i="43"/>
  <c r="T2543" i="43"/>
  <c r="T2185" i="43"/>
  <c r="T2269" i="43"/>
  <c r="T2520" i="43"/>
  <c r="T2032" i="43"/>
  <c r="T2248" i="43"/>
  <c r="T2398" i="43"/>
  <c r="T1578" i="43"/>
  <c r="T1977" i="43"/>
  <c r="T1850" i="43"/>
  <c r="T2024" i="43"/>
  <c r="T1596" i="43"/>
  <c r="T2010" i="43"/>
  <c r="T904" i="43"/>
  <c r="T1630" i="43"/>
  <c r="T1754" i="43"/>
  <c r="T1439" i="43"/>
  <c r="T1812" i="43"/>
  <c r="T1446" i="43"/>
  <c r="T1295" i="43"/>
  <c r="T1544" i="43"/>
  <c r="T1426" i="43"/>
  <c r="T1477" i="43"/>
  <c r="T1288" i="43"/>
  <c r="T371" i="43"/>
  <c r="T777" i="43"/>
  <c r="T936" i="43"/>
  <c r="T483" i="43"/>
  <c r="T673" i="43"/>
  <c r="T45" i="43"/>
  <c r="T145" i="43"/>
  <c r="T276" i="43"/>
  <c r="T2911" i="43"/>
  <c r="T2835" i="43"/>
  <c r="T2963" i="43"/>
  <c r="T2818" i="43"/>
  <c r="T1018" i="43"/>
  <c r="T1771" i="43"/>
  <c r="T1728" i="43"/>
  <c r="T1296" i="43"/>
  <c r="T1409" i="43"/>
  <c r="T1634" i="43"/>
  <c r="T795" i="43"/>
  <c r="T1253" i="43"/>
  <c r="T1537" i="43"/>
  <c r="T595" i="43"/>
  <c r="T537" i="43"/>
  <c r="T183" i="43"/>
  <c r="T486" i="43"/>
  <c r="T652" i="43"/>
  <c r="T531" i="43"/>
  <c r="T2799" i="43"/>
  <c r="T2951" i="43"/>
  <c r="T2318" i="43"/>
  <c r="T1832" i="43"/>
  <c r="T1650" i="43"/>
  <c r="T273" i="43"/>
  <c r="T2393" i="43"/>
  <c r="T2557" i="43"/>
  <c r="T535" i="43"/>
  <c r="T497" i="43"/>
  <c r="T630" i="43"/>
  <c r="T124" i="43"/>
  <c r="T354" i="43"/>
  <c r="T1287" i="43"/>
  <c r="T1316" i="43"/>
  <c r="T822" i="43"/>
  <c r="T1333" i="43"/>
  <c r="T1102" i="43"/>
  <c r="T1121" i="43"/>
  <c r="T909" i="43"/>
  <c r="T980" i="43"/>
  <c r="T1069" i="43"/>
  <c r="T769" i="43"/>
  <c r="T82" i="43"/>
  <c r="T527" i="43"/>
  <c r="T164" i="43"/>
  <c r="T361" i="43"/>
  <c r="T492" i="43"/>
  <c r="T2984" i="43"/>
  <c r="T2635" i="43"/>
  <c r="T2748" i="43"/>
  <c r="T2675" i="43"/>
  <c r="T2345" i="43"/>
  <c r="T2507" i="43"/>
  <c r="T2559" i="43"/>
  <c r="T2271" i="43"/>
  <c r="T2444" i="43"/>
  <c r="T2015" i="43"/>
  <c r="T2401" i="43"/>
  <c r="T1913" i="43"/>
  <c r="T2364" i="43"/>
  <c r="T1981" i="43"/>
  <c r="T2458" i="43"/>
  <c r="T1470" i="43"/>
  <c r="T1965" i="43"/>
  <c r="T1837" i="43"/>
  <c r="T2084" i="43"/>
  <c r="T1786" i="43"/>
  <c r="T2142" i="43"/>
  <c r="T1854" i="43"/>
  <c r="T1541" i="43"/>
  <c r="T1396" i="43"/>
  <c r="T40" i="43"/>
  <c r="T477" i="43"/>
  <c r="T618" i="43"/>
  <c r="T521" i="43"/>
  <c r="T874" i="43"/>
  <c r="T586" i="43"/>
  <c r="T449" i="43"/>
  <c r="T2208" i="43"/>
  <c r="T1920" i="43"/>
  <c r="T1425" i="43"/>
  <c r="T1656" i="43"/>
  <c r="T1521" i="43"/>
  <c r="T1693" i="43"/>
  <c r="T1564" i="43"/>
  <c r="T1722" i="43"/>
  <c r="T1787" i="43"/>
  <c r="T1675" i="43"/>
  <c r="T1387" i="43"/>
  <c r="T870" i="43"/>
  <c r="T1347" i="43"/>
  <c r="T729" i="43"/>
  <c r="T52" i="43"/>
  <c r="T425" i="43"/>
  <c r="T2870" i="43"/>
  <c r="T2641" i="43"/>
  <c r="T2952" i="43"/>
  <c r="T2664" i="43"/>
  <c r="T2884" i="43"/>
  <c r="T1794" i="43"/>
  <c r="T880" i="43"/>
  <c r="T465" i="43"/>
  <c r="T277" i="43"/>
  <c r="T2876" i="43"/>
  <c r="T2806" i="43"/>
  <c r="T28" i="43"/>
  <c r="T42" i="43"/>
  <c r="T2967" i="43"/>
  <c r="T1292" i="43"/>
  <c r="T2886" i="43"/>
  <c r="T2714" i="43"/>
  <c r="T2438" i="43"/>
  <c r="T1991" i="43"/>
  <c r="T2467" i="43"/>
  <c r="T2155" i="43"/>
  <c r="T2430" i="43"/>
  <c r="T1960" i="43"/>
  <c r="T2524" i="43"/>
  <c r="T2047" i="43"/>
  <c r="T1803" i="43"/>
  <c r="T1959" i="43"/>
  <c r="T2222" i="43"/>
  <c r="T1934" i="43"/>
  <c r="T1603" i="43"/>
  <c r="T515" i="43"/>
  <c r="T493" i="43"/>
  <c r="T48" i="43"/>
  <c r="T2297" i="43"/>
  <c r="T2600" i="43"/>
  <c r="T2636" i="43"/>
  <c r="T2403" i="43"/>
  <c r="T2432" i="43"/>
  <c r="T1967" i="43"/>
  <c r="T2461" i="43"/>
  <c r="T2140" i="43"/>
  <c r="T2424" i="43"/>
  <c r="T1936" i="43"/>
  <c r="T2518" i="43"/>
  <c r="T2023" i="43"/>
  <c r="T1791" i="43"/>
  <c r="T1953" i="43"/>
  <c r="T2216" i="43"/>
  <c r="T1928" i="43"/>
  <c r="T1797" i="43"/>
  <c r="T2058" i="43"/>
  <c r="T1631" i="43"/>
  <c r="T1486" i="43"/>
  <c r="T1730" i="43"/>
  <c r="T1403" i="43"/>
  <c r="T1788" i="43"/>
  <c r="T1410" i="43"/>
  <c r="T1853" i="43"/>
  <c r="T1508" i="43"/>
  <c r="T67" i="43"/>
  <c r="T2669" i="43"/>
  <c r="T716" i="43"/>
  <c r="T1232" i="43"/>
  <c r="T1321" i="43"/>
  <c r="T1260" i="43"/>
  <c r="T1041" i="43"/>
  <c r="T1040" i="43"/>
  <c r="T723" i="43"/>
  <c r="T1057" i="43"/>
  <c r="T1134" i="43"/>
  <c r="T843" i="43"/>
  <c r="T589" i="43"/>
  <c r="T460" i="43"/>
  <c r="T612" i="43"/>
  <c r="T2779" i="43"/>
  <c r="T2027" i="43"/>
  <c r="T2663" i="43"/>
  <c r="T1226" i="43"/>
  <c r="T1243" i="43"/>
  <c r="T947" i="43"/>
  <c r="T841" i="43"/>
  <c r="T963" i="43"/>
  <c r="T962" i="43"/>
  <c r="T1051" i="43"/>
  <c r="T741" i="43"/>
  <c r="T912" i="43"/>
  <c r="T511" i="43"/>
  <c r="T790" i="43"/>
  <c r="T597" i="43"/>
  <c r="T243" i="43"/>
  <c r="T362" i="43"/>
  <c r="T1466" i="43"/>
  <c r="T1782" i="43"/>
  <c r="T1383" i="43"/>
  <c r="T1703" i="43"/>
  <c r="T1663" i="43"/>
  <c r="T1375" i="43"/>
  <c r="T1258" i="43"/>
  <c r="T2894" i="43"/>
  <c r="T2679" i="43"/>
  <c r="T1715" i="43"/>
  <c r="T393" i="43"/>
  <c r="T2736" i="43"/>
  <c r="T149" i="43"/>
  <c r="T487" i="43"/>
  <c r="T271" i="43"/>
  <c r="T55" i="43"/>
  <c r="T2991" i="43"/>
  <c r="T1220" i="43"/>
  <c r="T283" i="43"/>
  <c r="T2985" i="43"/>
  <c r="T2957" i="43"/>
  <c r="T2265" i="43"/>
  <c r="T2366" i="43"/>
  <c r="T2014" i="43"/>
  <c r="T2395" i="43"/>
  <c r="T1889" i="43"/>
  <c r="T2358" i="43"/>
  <c r="T1957" i="43"/>
  <c r="T2452" i="43"/>
  <c r="T1550" i="43"/>
  <c r="T2175" i="43"/>
  <c r="T1887" i="43"/>
  <c r="T2150" i="43"/>
  <c r="T1862" i="43"/>
  <c r="T1198" i="43"/>
  <c r="T731" i="43"/>
  <c r="T421" i="43"/>
  <c r="T2972" i="43"/>
  <c r="T2734" i="43"/>
  <c r="T2591" i="43"/>
  <c r="T2459" i="43"/>
  <c r="T2147" i="43"/>
  <c r="T2331" i="43"/>
  <c r="T2360" i="43"/>
  <c r="T1990" i="43"/>
  <c r="T2389" i="43"/>
  <c r="T1865" i="43"/>
  <c r="T2352" i="43"/>
  <c r="T1933" i="43"/>
  <c r="T2446" i="43"/>
  <c r="T1320" i="43"/>
  <c r="T2169" i="43"/>
  <c r="T1881" i="43"/>
  <c r="T2144" i="43"/>
  <c r="T1856" i="43"/>
  <c r="T1380" i="43"/>
  <c r="T1986" i="43"/>
  <c r="T1523" i="43"/>
  <c r="T1378" i="43"/>
  <c r="T1302" i="43"/>
  <c r="T1241" i="43"/>
  <c r="T1716" i="43"/>
  <c r="T1607" i="43"/>
  <c r="T1781" i="43"/>
  <c r="T1400" i="43"/>
  <c r="T1301" i="43"/>
  <c r="T1669" i="43"/>
  <c r="T1381" i="43"/>
  <c r="T1108" i="43"/>
  <c r="T859" i="43"/>
  <c r="T746" i="43"/>
  <c r="T534" i="43"/>
  <c r="T725" i="43"/>
  <c r="T459" i="43"/>
  <c r="T402" i="43"/>
  <c r="T2767" i="43"/>
  <c r="T2761" i="43"/>
  <c r="T2333" i="43"/>
  <c r="T2802" i="43"/>
  <c r="T2423" i="43"/>
  <c r="T2801" i="43"/>
  <c r="T2944" i="43"/>
  <c r="T2656" i="43"/>
  <c r="T2739" i="43"/>
  <c r="T2702" i="43"/>
  <c r="T2469" i="43"/>
  <c r="T1825" i="43"/>
  <c r="T2282" i="43"/>
  <c r="T2599" i="43"/>
  <c r="T2311" i="43"/>
  <c r="T2562" i="43"/>
  <c r="T2274" i="43"/>
  <c r="T1978" i="43"/>
  <c r="T2368" i="43"/>
  <c r="T1780" i="43"/>
  <c r="T2019" i="43"/>
  <c r="T2210" i="43"/>
  <c r="T1922" i="43"/>
  <c r="T1307" i="43"/>
  <c r="T1980" i="43"/>
  <c r="T1623" i="43"/>
  <c r="T1724" i="43"/>
  <c r="T828" i="43"/>
  <c r="T2797" i="43"/>
  <c r="T2740" i="43"/>
  <c r="T1617" i="43"/>
  <c r="T1160" i="43"/>
  <c r="T1249" i="43"/>
  <c r="T1188" i="43"/>
  <c r="T969" i="43"/>
  <c r="T968" i="43"/>
  <c r="T560" i="43"/>
  <c r="T985" i="43"/>
  <c r="T1062" i="43"/>
  <c r="T758" i="43"/>
  <c r="T517" i="43"/>
  <c r="T540" i="43"/>
  <c r="T2045" i="43"/>
  <c r="T2017" i="43"/>
  <c r="T1154" i="43"/>
  <c r="T1171" i="43"/>
  <c r="T632" i="43"/>
  <c r="T668" i="43"/>
  <c r="T891" i="43"/>
  <c r="T890" i="43"/>
  <c r="T979" i="43"/>
  <c r="T1128" i="43"/>
  <c r="T727" i="43"/>
  <c r="T298" i="43"/>
  <c r="T718" i="43"/>
  <c r="T401" i="43"/>
  <c r="T525" i="43"/>
  <c r="T74" i="43"/>
  <c r="T1753" i="43"/>
  <c r="T1654" i="43"/>
  <c r="T1710" i="43"/>
  <c r="T1193" i="43"/>
  <c r="T1211" i="43"/>
  <c r="T1591" i="43"/>
  <c r="T1006" i="43"/>
  <c r="T342" i="43"/>
  <c r="T2309" i="43"/>
  <c r="T2742" i="43"/>
  <c r="T2553" i="43"/>
  <c r="T1459" i="43"/>
  <c r="T105" i="43"/>
  <c r="T2954" i="43"/>
  <c r="T290" i="43"/>
  <c r="T415" i="43"/>
  <c r="T2955" i="43"/>
  <c r="T1148" i="43"/>
  <c r="T2110" i="43"/>
  <c r="T1876" i="43"/>
  <c r="T2294" i="43"/>
  <c r="T1138" i="43"/>
  <c r="T2323" i="43"/>
  <c r="T2574" i="43"/>
  <c r="T2286" i="43"/>
  <c r="T2224" i="43"/>
  <c r="T2380" i="43"/>
  <c r="T1804" i="43"/>
  <c r="T2103" i="43"/>
  <c r="T1406" i="43"/>
  <c r="T2078" i="43"/>
  <c r="T419" i="43"/>
  <c r="T1275" i="43"/>
  <c r="T659" i="43"/>
  <c r="T2917" i="43"/>
  <c r="T2950" i="43"/>
  <c r="T2662" i="43"/>
  <c r="T2745" i="43"/>
  <c r="T2075" i="43"/>
  <c r="T2547" i="43"/>
  <c r="T2259" i="43"/>
  <c r="T2288" i="43"/>
  <c r="T2605" i="43"/>
  <c r="T2317" i="43"/>
  <c r="T2568" i="43"/>
  <c r="T2280" i="43"/>
  <c r="T2002" i="43"/>
  <c r="T2374" i="43"/>
  <c r="T1792" i="43"/>
  <c r="T2097" i="43"/>
  <c r="T1822" i="43"/>
  <c r="T2072" i="43"/>
  <c r="T1726" i="43"/>
  <c r="T2202" i="43"/>
  <c r="T1914" i="43"/>
  <c r="T1415" i="43"/>
  <c r="T1181" i="43"/>
  <c r="T1619" i="43"/>
  <c r="T1759" i="43"/>
  <c r="T1626" i="43"/>
  <c r="T1499" i="43"/>
  <c r="T1709" i="43"/>
  <c r="T1606" i="43"/>
  <c r="T2129" i="43"/>
  <c r="T2483" i="43"/>
  <c r="T1289" i="43"/>
  <c r="T929" i="43"/>
  <c r="T1177" i="43"/>
  <c r="T977" i="43"/>
  <c r="T897" i="43"/>
  <c r="T896" i="43"/>
  <c r="T825" i="43"/>
  <c r="T913" i="43"/>
  <c r="T990" i="43"/>
  <c r="T733" i="43"/>
  <c r="T756" i="43"/>
  <c r="T2582" i="43"/>
  <c r="T798" i="43"/>
  <c r="T1072" i="43"/>
  <c r="T1254" i="43"/>
  <c r="T1107" i="43"/>
  <c r="T1106" i="43"/>
  <c r="T536" i="43"/>
  <c r="T907" i="43"/>
  <c r="T1056" i="43"/>
  <c r="T655" i="43"/>
  <c r="T646" i="43"/>
  <c r="T114" i="43"/>
  <c r="T1680" i="43"/>
  <c r="T1546" i="43"/>
  <c r="T1599" i="43"/>
  <c r="T1847" i="43"/>
  <c r="T1187" i="43"/>
  <c r="T1519" i="43"/>
  <c r="T1078" i="43"/>
  <c r="T1097" i="43"/>
  <c r="T2875" i="43"/>
  <c r="T2813" i="43"/>
  <c r="T994" i="43"/>
  <c r="T152" i="43"/>
  <c r="T2285" i="43"/>
  <c r="T330" i="43"/>
  <c r="T775" i="43"/>
  <c r="T2935" i="43"/>
  <c r="T2321" i="43"/>
  <c r="T2510" i="43"/>
  <c r="T2207" i="43"/>
  <c r="T2539" i="43"/>
  <c r="T2251" i="43"/>
  <c r="T2502" i="43"/>
  <c r="T2191" i="43"/>
  <c r="T2026" i="43"/>
  <c r="T2308" i="43"/>
  <c r="T1416" i="43"/>
  <c r="T2031" i="43"/>
  <c r="T1560" i="43"/>
  <c r="T2006" i="43"/>
  <c r="T1401" i="43"/>
  <c r="T587" i="43"/>
  <c r="T502" i="43"/>
  <c r="T61" i="43"/>
  <c r="T2880" i="43"/>
  <c r="T2576" i="43"/>
  <c r="T2673" i="43"/>
  <c r="T2708" i="43"/>
  <c r="T2475" i="43"/>
  <c r="T2504" i="43"/>
  <c r="T2195" i="43"/>
  <c r="T2533" i="43"/>
  <c r="T2083" i="43"/>
  <c r="T2496" i="43"/>
  <c r="T2179" i="43"/>
  <c r="T2590" i="43"/>
  <c r="T2302" i="43"/>
  <c r="T1362" i="43"/>
  <c r="T2025" i="43"/>
  <c r="T1506" i="43"/>
  <c r="T2000" i="43"/>
  <c r="T1761" i="43"/>
  <c r="T2130" i="43"/>
  <c r="T1690" i="43"/>
  <c r="T1594" i="43"/>
  <c r="T1802" i="43"/>
  <c r="T1511" i="43"/>
  <c r="T1687" i="43"/>
  <c r="T1518" i="43"/>
  <c r="T1391" i="43"/>
  <c r="T1616" i="43"/>
  <c r="T1498" i="43"/>
  <c r="T1525" i="43"/>
  <c r="T1264" i="43"/>
  <c r="T698" i="43"/>
  <c r="T1269" i="43"/>
  <c r="T678" i="43"/>
  <c r="T581" i="43"/>
  <c r="T113" i="43"/>
  <c r="T434" i="43"/>
  <c r="T218" i="43"/>
  <c r="T2918" i="43"/>
  <c r="T2936" i="43"/>
  <c r="T2899" i="43"/>
  <c r="T2946" i="43"/>
  <c r="T2658" i="43"/>
  <c r="T2945" i="43"/>
  <c r="T2657" i="43"/>
  <c r="T2800" i="43"/>
  <c r="T2273" i="43"/>
  <c r="T2435" i="43"/>
  <c r="T2069" i="43"/>
  <c r="T2325" i="43"/>
  <c r="T2426" i="43"/>
  <c r="T1943" i="43"/>
  <c r="T2455" i="43"/>
  <c r="T1658" i="43"/>
  <c r="T2418" i="43"/>
  <c r="T1912" i="43"/>
  <c r="T2512" i="43"/>
  <c r="T2212" i="43"/>
  <c r="T2163" i="43"/>
  <c r="T1875" i="43"/>
  <c r="T2066" i="43"/>
  <c r="T1744" i="43"/>
  <c r="T2124" i="43"/>
  <c r="T1834" i="43"/>
  <c r="T1407" i="43"/>
  <c r="T1530" i="43"/>
  <c r="T1503" i="43"/>
  <c r="T2817" i="43"/>
  <c r="T2595" i="43"/>
  <c r="T2409" i="43"/>
  <c r="T500" i="43"/>
  <c r="T1304" i="43"/>
  <c r="T800" i="43"/>
  <c r="T958" i="43"/>
  <c r="T1113" i="43"/>
  <c r="T1112" i="43"/>
  <c r="T819" i="43"/>
  <c r="T1129" i="43"/>
  <c r="T751" i="43"/>
  <c r="T918" i="43"/>
  <c r="T661" i="43"/>
  <c r="T684" i="43"/>
  <c r="T249" i="43"/>
  <c r="T368" i="43"/>
  <c r="T2839" i="43"/>
  <c r="T2447" i="43"/>
  <c r="T2735" i="43"/>
  <c r="T1298" i="43"/>
  <c r="T1315" i="43"/>
  <c r="T821" i="43"/>
  <c r="T1182" i="43"/>
  <c r="T1035" i="43"/>
  <c r="T1034" i="43"/>
  <c r="T1123" i="43"/>
  <c r="T831" i="43"/>
  <c r="T984" i="43"/>
  <c r="T583" i="43"/>
  <c r="T862" i="43"/>
  <c r="T574" i="43"/>
  <c r="T127" i="43"/>
  <c r="T2990" i="43"/>
  <c r="T1574" i="43"/>
  <c r="T1438" i="43"/>
  <c r="T1491" i="43"/>
  <c r="T1775" i="43"/>
  <c r="T1290" i="43"/>
  <c r="T1447" i="43"/>
  <c r="T1330" i="43"/>
  <c r="T848" i="43"/>
  <c r="T1453" i="43"/>
  <c r="T606" i="43"/>
  <c r="T2781" i="43"/>
  <c r="T2730" i="43"/>
  <c r="T2630" i="43"/>
  <c r="T2490" i="43"/>
  <c r="T2138" i="43"/>
  <c r="T1611" i="43"/>
  <c r="T680" i="43"/>
  <c r="T857" i="43"/>
  <c r="T788" i="43"/>
  <c r="T1165" i="43"/>
  <c r="T1248" i="43"/>
  <c r="T1029" i="43"/>
  <c r="T1100" i="43"/>
  <c r="T806" i="43"/>
  <c r="T1045" i="43"/>
  <c r="T1050" i="43"/>
  <c r="T740" i="43"/>
  <c r="T505" i="43"/>
  <c r="T528" i="43"/>
  <c r="T640" i="43"/>
  <c r="T193" i="43"/>
  <c r="T2931" i="43"/>
  <c r="T2867" i="43"/>
  <c r="T2938" i="43"/>
  <c r="T1576" i="43"/>
  <c r="T1718" i="43"/>
  <c r="T1819" i="43"/>
  <c r="T1776" i="43"/>
  <c r="T1392" i="43"/>
  <c r="T1169" i="43"/>
  <c r="T1598" i="43"/>
  <c r="T1480" i="43"/>
  <c r="T1657" i="43"/>
  <c r="T1369" i="43"/>
  <c r="T1180" i="43"/>
  <c r="T1257" i="43"/>
  <c r="T1115" i="43"/>
  <c r="T1142" i="43"/>
  <c r="T738" i="43"/>
  <c r="T713" i="43"/>
  <c r="T472" i="43"/>
  <c r="T375" i="43"/>
  <c r="T2805" i="43"/>
  <c r="T2941" i="43"/>
  <c r="T2357" i="43"/>
  <c r="T2862" i="43"/>
  <c r="T2375" i="43"/>
  <c r="T2789" i="43"/>
  <c r="T1205" i="43"/>
  <c r="T2716" i="43"/>
  <c r="T2247" i="43"/>
  <c r="T2690" i="43"/>
  <c r="T2457" i="43"/>
  <c r="T2068" i="43"/>
  <c r="T2270" i="43"/>
  <c r="T2515" i="43"/>
  <c r="T2218" i="43"/>
  <c r="T1755" i="43"/>
  <c r="T2334" i="43"/>
  <c r="T2135" i="43"/>
  <c r="T2500" i="43"/>
  <c r="T2188" i="43"/>
  <c r="T686" i="43"/>
  <c r="T1935" i="43"/>
  <c r="T2054" i="43"/>
  <c r="T1701" i="43"/>
  <c r="T1968" i="43"/>
  <c r="T1497" i="43"/>
  <c r="T1079" i="43"/>
  <c r="T1512" i="43"/>
  <c r="T1377" i="43"/>
  <c r="T1556" i="43"/>
  <c r="T1636" i="43"/>
  <c r="T1341" i="43"/>
  <c r="T1921" i="43"/>
  <c r="T2354" i="43"/>
  <c r="T2440" i="43"/>
  <c r="T2052" i="43"/>
  <c r="T309" i="43"/>
  <c r="T428" i="43"/>
  <c r="T2841" i="43"/>
  <c r="T2763" i="43"/>
  <c r="T2881" i="43"/>
  <c r="T2868" i="43"/>
  <c r="T2546" i="43"/>
  <c r="T2650" i="43"/>
  <c r="T2661" i="43"/>
  <c r="T2624" i="43"/>
  <c r="T2391" i="43"/>
  <c r="T2420" i="43"/>
  <c r="T1919" i="43"/>
  <c r="T2449" i="43"/>
  <c r="T2035" i="43"/>
  <c r="T2484" i="43"/>
  <c r="T2153" i="43"/>
  <c r="T2578" i="43"/>
  <c r="T2290" i="43"/>
  <c r="T2085" i="43"/>
  <c r="T1090" i="43"/>
  <c r="T2060" i="43"/>
  <c r="T1725" i="43"/>
  <c r="T2046" i="43"/>
  <c r="T1505" i="43"/>
  <c r="T1231" i="43"/>
  <c r="T566" i="43"/>
  <c r="T1023" i="43"/>
  <c r="T1022" i="43"/>
  <c r="T1039" i="43"/>
  <c r="T722" i="43"/>
  <c r="T900" i="43"/>
  <c r="T634" i="43"/>
  <c r="T62" i="43"/>
  <c r="T563" i="43"/>
  <c r="T397" i="43"/>
  <c r="T181" i="43"/>
  <c r="T2810" i="43"/>
  <c r="T2828" i="43"/>
  <c r="T2845" i="43"/>
  <c r="T3000" i="43"/>
  <c r="T2712" i="43"/>
  <c r="T2711" i="43"/>
  <c r="T2489" i="43"/>
  <c r="T2363" i="43"/>
  <c r="T1714" i="43"/>
  <c r="T2307" i="43"/>
  <c r="T1048" i="43"/>
  <c r="T495" i="43"/>
  <c r="T1949" i="43"/>
  <c r="T2667" i="43"/>
  <c r="T2059" i="43"/>
  <c r="T1947" i="43"/>
  <c r="T1638" i="43"/>
  <c r="T647" i="43"/>
  <c r="T21" i="43"/>
  <c r="T212" i="43"/>
  <c r="T503" i="43"/>
  <c r="T65" i="43"/>
  <c r="T403" i="43"/>
  <c r="T1225" i="43"/>
  <c r="T1236" i="43"/>
  <c r="T1089" i="43"/>
  <c r="T588" i="43"/>
  <c r="T579" i="43"/>
  <c r="T9" i="43"/>
  <c r="T1807" i="43"/>
  <c r="T1764" i="43"/>
  <c r="T1374" i="43"/>
  <c r="T1354" i="43"/>
  <c r="T1472" i="43"/>
  <c r="T1462" i="43"/>
  <c r="T1390" i="43"/>
  <c r="T860" i="43"/>
  <c r="T653" i="43"/>
  <c r="T2873" i="43"/>
  <c r="T2253" i="43"/>
  <c r="T1909" i="43"/>
  <c r="T1785" i="43"/>
  <c r="T1335" i="43"/>
  <c r="T1126" i="43"/>
  <c r="T524" i="43"/>
  <c r="T1061" i="43"/>
  <c r="T1176" i="43"/>
  <c r="T957" i="43"/>
  <c r="T1028" i="43"/>
  <c r="T512" i="43"/>
  <c r="T973" i="43"/>
  <c r="T978" i="43"/>
  <c r="T721" i="43"/>
  <c r="T744" i="43"/>
  <c r="T856" i="43"/>
  <c r="T568" i="43"/>
  <c r="T2959" i="43"/>
  <c r="T2795" i="43"/>
  <c r="T2866" i="43"/>
  <c r="T1468" i="43"/>
  <c r="T1601" i="43"/>
  <c r="T1747" i="43"/>
  <c r="T1704" i="43"/>
  <c r="T1589" i="43"/>
  <c r="T1841" i="43"/>
  <c r="T1490" i="43"/>
  <c r="T1372" i="43"/>
  <c r="T1585" i="43"/>
  <c r="T1271" i="43"/>
  <c r="T964" i="43"/>
  <c r="T1185" i="43"/>
  <c r="T1358" i="43"/>
  <c r="T328" i="43"/>
  <c r="T666" i="43"/>
  <c r="T641" i="43"/>
  <c r="T2629" i="43"/>
  <c r="T2929" i="43"/>
  <c r="T2689" i="43"/>
  <c r="T2822" i="43"/>
  <c r="T2790" i="43"/>
  <c r="T1370" i="43"/>
  <c r="T2717" i="43"/>
  <c r="T2932" i="43"/>
  <c r="T2644" i="43"/>
  <c r="T2727" i="43"/>
  <c r="T387" i="43"/>
  <c r="T2558" i="43"/>
  <c r="T2527" i="43"/>
  <c r="T1779" i="43"/>
  <c r="T1515" i="43"/>
  <c r="T591" i="43"/>
  <c r="T2701" i="43"/>
  <c r="T2965" i="43"/>
  <c r="T2501" i="43"/>
  <c r="T2796" i="43"/>
  <c r="T2399" i="43"/>
  <c r="T2537" i="43"/>
  <c r="T2411" i="43"/>
  <c r="T1973" i="43"/>
  <c r="T2319" i="43"/>
  <c r="T2348" i="43"/>
  <c r="T1942" i="43"/>
  <c r="T2377" i="43"/>
  <c r="T1442" i="43"/>
  <c r="T2412" i="43"/>
  <c r="T1888" i="43"/>
  <c r="T2506" i="43"/>
  <c r="T2200" i="43"/>
  <c r="T2013" i="43"/>
  <c r="T1398" i="43"/>
  <c r="T1988" i="43"/>
  <c r="T1773" i="43"/>
  <c r="T1974" i="43"/>
  <c r="T1397" i="43"/>
  <c r="T1159" i="43"/>
  <c r="T1242" i="43"/>
  <c r="T951" i="43"/>
  <c r="T950" i="43"/>
  <c r="T967" i="43"/>
  <c r="T1116" i="43"/>
  <c r="T715" i="43"/>
  <c r="T389" i="43"/>
  <c r="T850" i="43"/>
  <c r="T562" i="43"/>
  <c r="T303" i="43"/>
  <c r="T494" i="43"/>
  <c r="T898" i="43"/>
  <c r="T77" i="43"/>
  <c r="T779" i="43"/>
  <c r="T215" i="43"/>
  <c r="T2769" i="43"/>
  <c r="T2923" i="43"/>
  <c r="T2189" i="43"/>
  <c r="T2928" i="43"/>
  <c r="T2640" i="43"/>
  <c r="T2639" i="43"/>
  <c r="T2165" i="43"/>
  <c r="T2756" i="43"/>
  <c r="T2523" i="43"/>
  <c r="T2231" i="43"/>
  <c r="T2336" i="43"/>
  <c r="T2158" i="43"/>
  <c r="T2437" i="43"/>
  <c r="T1987" i="43"/>
  <c r="T2544" i="43"/>
  <c r="T2256" i="43"/>
  <c r="T2566" i="43"/>
  <c r="T2278" i="43"/>
  <c r="T1732" i="43"/>
  <c r="T2001" i="43"/>
  <c r="T1229" i="43"/>
  <c r="T1976" i="43"/>
  <c r="T2250" i="43"/>
  <c r="T1962" i="43"/>
  <c r="T1379" i="43"/>
  <c r="T1778" i="43"/>
  <c r="T510" i="43"/>
  <c r="T773" i="43"/>
  <c r="T391" i="43"/>
  <c r="T1336" i="43"/>
  <c r="T2877" i="43"/>
  <c r="T2564" i="43"/>
  <c r="T2541" i="43"/>
  <c r="T2346" i="43"/>
  <c r="T1994" i="43"/>
  <c r="T1395" i="43"/>
  <c r="T1186" i="43"/>
  <c r="T575" i="43"/>
  <c r="T468" i="43"/>
  <c r="T268" i="43"/>
  <c r="T2919" i="43"/>
  <c r="T1153" i="43"/>
  <c r="T1164" i="43"/>
  <c r="T1017" i="43"/>
  <c r="T516" i="43"/>
  <c r="T507" i="43"/>
  <c r="T109" i="43"/>
  <c r="T1583" i="43"/>
  <c r="T1735" i="43"/>
  <c r="T1692" i="43"/>
  <c r="T1678" i="43"/>
  <c r="T1829" i="43"/>
  <c r="T1364" i="43"/>
  <c r="T1197" i="43"/>
  <c r="T199" i="43"/>
  <c r="T2872" i="43"/>
  <c r="T2183" i="43"/>
  <c r="T2296" i="43"/>
  <c r="T1908" i="43"/>
  <c r="T1263" i="43"/>
  <c r="T16" i="43"/>
  <c r="T479" i="43"/>
  <c r="T1309" i="43"/>
  <c r="T809" i="43"/>
  <c r="T829" i="43"/>
  <c r="T885" i="43"/>
  <c r="T956" i="43"/>
  <c r="T812" i="43"/>
  <c r="T901" i="43"/>
  <c r="T906" i="43"/>
  <c r="T649" i="43"/>
  <c r="T413" i="43"/>
  <c r="T672" i="43"/>
  <c r="T784" i="43"/>
  <c r="T453" i="43"/>
  <c r="T356" i="43"/>
  <c r="T140" i="43"/>
  <c r="T2989" i="43"/>
  <c r="T2794" i="43"/>
  <c r="T1360" i="43"/>
  <c r="T1493" i="43"/>
  <c r="T1672" i="43"/>
  <c r="T1608" i="43"/>
  <c r="T1481" i="43"/>
  <c r="T1769" i="43"/>
  <c r="T1382" i="43"/>
  <c r="T1247" i="43"/>
  <c r="T1513" i="43"/>
  <c r="T1324" i="43"/>
  <c r="T836" i="43"/>
  <c r="T1096" i="43"/>
  <c r="T1286" i="43"/>
  <c r="T594" i="43"/>
  <c r="T569" i="43"/>
  <c r="T585" i="43"/>
  <c r="T15" i="43"/>
  <c r="T206" i="43"/>
  <c r="T246" i="43"/>
  <c r="T2762" i="43"/>
  <c r="T2960" i="43"/>
  <c r="T1532" i="43"/>
  <c r="T2718" i="43"/>
  <c r="T2933" i="43"/>
  <c r="T2645" i="43"/>
  <c r="T2860" i="43"/>
  <c r="T2513" i="43"/>
  <c r="T2655" i="43"/>
  <c r="T1877" i="43"/>
  <c r="T2313" i="43"/>
  <c r="T2414" i="43"/>
  <c r="T1918" i="43"/>
  <c r="T2371" i="43"/>
  <c r="T2243" i="43"/>
  <c r="T2478" i="43"/>
  <c r="T2137" i="43"/>
  <c r="T1930" i="43"/>
  <c r="T2356" i="43"/>
  <c r="T782" i="43"/>
  <c r="T2079" i="43"/>
  <c r="T2198" i="43"/>
  <c r="T1910" i="43"/>
  <c r="T2112" i="43"/>
  <c r="T1827" i="43"/>
  <c r="T1674" i="43"/>
  <c r="T1712" i="43"/>
  <c r="T1593" i="43"/>
  <c r="T1741" i="43"/>
  <c r="T1331" i="43"/>
  <c r="T1420" i="43"/>
  <c r="T1581" i="43"/>
  <c r="T1763" i="43"/>
  <c r="T1579" i="43"/>
  <c r="T923" i="43"/>
  <c r="T1174" i="43"/>
  <c r="T1323" i="43"/>
  <c r="T835" i="43"/>
  <c r="T1208" i="43"/>
  <c r="T1597" i="43"/>
  <c r="T750" i="43"/>
  <c r="T2065" i="43"/>
  <c r="T2874" i="43"/>
  <c r="T1979" i="43"/>
  <c r="T2122" i="43"/>
  <c r="T1452" i="43"/>
  <c r="T1422" i="43"/>
  <c r="T519" i="43"/>
  <c r="T49" i="43"/>
  <c r="T2798" i="43"/>
  <c r="T2725" i="43"/>
  <c r="T2840" i="43"/>
  <c r="T2724" i="43"/>
  <c r="T1833" i="43"/>
  <c r="T2723" i="43"/>
  <c r="T2555" i="43"/>
  <c r="T1883" i="43"/>
  <c r="T2535" i="43"/>
  <c r="T2092" i="43"/>
  <c r="T2276" i="43"/>
  <c r="T2593" i="43"/>
  <c r="T2305" i="43"/>
  <c r="T2104" i="43"/>
  <c r="T2340" i="43"/>
  <c r="T1885" i="43"/>
  <c r="T2434" i="43"/>
  <c r="T1975" i="43"/>
  <c r="T1941" i="43"/>
  <c r="T2204" i="43"/>
  <c r="T1916" i="43"/>
  <c r="T2190" i="43"/>
  <c r="T1902" i="43"/>
  <c r="T424" i="43"/>
  <c r="T1031" i="43"/>
  <c r="T928" i="43"/>
  <c r="T1170" i="43"/>
  <c r="T879" i="43"/>
  <c r="T878" i="43"/>
  <c r="T895" i="43"/>
  <c r="T1044" i="43"/>
  <c r="T643" i="43"/>
  <c r="T778" i="43"/>
  <c r="T422" i="43"/>
  <c r="T115" i="43"/>
  <c r="T323" i="43"/>
  <c r="T707" i="43"/>
  <c r="T456" i="43"/>
  <c r="T2453" i="43"/>
  <c r="T2893" i="43"/>
  <c r="T2653" i="43"/>
  <c r="T2804" i="43"/>
  <c r="T2856" i="43"/>
  <c r="T2603" i="43"/>
  <c r="T2710" i="43"/>
  <c r="T2721" i="43"/>
  <c r="T2684" i="43"/>
  <c r="T2451" i="43"/>
  <c r="T1131" i="43"/>
  <c r="T983" i="43"/>
  <c r="T509" i="43"/>
  <c r="T258" i="43"/>
  <c r="T2729" i="43"/>
  <c r="T2498" i="43"/>
  <c r="T2584" i="43"/>
  <c r="T2196" i="43"/>
  <c r="T481" i="43"/>
  <c r="T396" i="43"/>
  <c r="T447" i="43"/>
  <c r="T917" i="43"/>
  <c r="T1060" i="43"/>
  <c r="T945" i="43"/>
  <c r="T732" i="43"/>
  <c r="T454" i="43"/>
  <c r="T369" i="43"/>
  <c r="T128" i="43"/>
  <c r="T168" i="43"/>
  <c r="T1475" i="43"/>
  <c r="T1314" i="43"/>
  <c r="T1590" i="43"/>
  <c r="T1571" i="43"/>
  <c r="T1757" i="43"/>
  <c r="T1677" i="43"/>
  <c r="T1645" i="43"/>
  <c r="T2858" i="43"/>
  <c r="T2573" i="43"/>
  <c r="T2383" i="43"/>
  <c r="T2091" i="43"/>
  <c r="T1796" i="43"/>
  <c r="T1191" i="43"/>
  <c r="T1042" i="43"/>
  <c r="T1237" i="43"/>
  <c r="T602" i="43"/>
  <c r="T1101" i="43"/>
  <c r="T807" i="43"/>
  <c r="T884" i="43"/>
  <c r="T1117" i="43"/>
  <c r="T1122" i="43"/>
  <c r="T830" i="43"/>
  <c r="T577" i="43"/>
  <c r="T600" i="43"/>
  <c r="T712" i="43"/>
  <c r="T377" i="43"/>
  <c r="T381" i="43"/>
  <c r="T108" i="43"/>
  <c r="T2939" i="43"/>
  <c r="T1790" i="43"/>
  <c r="T1385" i="43"/>
  <c r="T1344" i="43"/>
  <c r="T1500" i="43"/>
  <c r="T1373" i="43"/>
  <c r="T1697" i="43"/>
  <c r="T1588" i="43"/>
  <c r="T965" i="43"/>
  <c r="T1441" i="43"/>
  <c r="T1252" i="43"/>
  <c r="T1329" i="43"/>
  <c r="T847" i="43"/>
  <c r="T1214" i="43"/>
  <c r="T522" i="43"/>
  <c r="T785" i="43"/>
  <c r="T513" i="43"/>
  <c r="T462" i="43"/>
  <c r="T2846" i="43"/>
  <c r="T2864" i="43"/>
  <c r="T2961" i="43"/>
  <c r="T2863" i="43"/>
  <c r="T2934" i="43"/>
  <c r="T2646" i="43"/>
  <c r="T2861" i="43"/>
  <c r="T2223" i="43"/>
  <c r="T2788" i="43"/>
  <c r="T2213" i="43"/>
  <c r="T2387" i="43"/>
  <c r="T160" i="43"/>
  <c r="T2728" i="43"/>
  <c r="T1966" i="43"/>
  <c r="T1999" i="43"/>
  <c r="T1840" i="43"/>
  <c r="T125" i="43"/>
  <c r="T719" i="43"/>
  <c r="T484" i="43"/>
  <c r="T409" i="43"/>
  <c r="T2978" i="43"/>
  <c r="T159" i="43"/>
  <c r="T475" i="43"/>
  <c r="T43" i="43"/>
  <c r="T2895" i="43"/>
  <c r="T1297" i="43"/>
  <c r="T787" i="43"/>
  <c r="T596" i="43"/>
  <c r="T794" i="43"/>
  <c r="T660" i="43"/>
  <c r="T1367" i="43"/>
  <c r="T1259" i="43"/>
  <c r="T1482" i="43"/>
  <c r="T1463" i="43"/>
  <c r="T1580" i="43"/>
  <c r="T1570" i="43"/>
  <c r="T1573" i="43"/>
  <c r="T1217" i="43"/>
  <c r="T815" i="43"/>
  <c r="T1245" i="43"/>
  <c r="T644" i="43"/>
  <c r="T1274" i="43"/>
  <c r="T1133" i="43"/>
  <c r="T554" i="43"/>
  <c r="T866" i="43"/>
  <c r="T955" i="43"/>
  <c r="T1032" i="43"/>
  <c r="T703" i="43"/>
  <c r="T435" i="43"/>
  <c r="T284" i="43"/>
  <c r="T2882" i="43"/>
  <c r="T1094" i="43"/>
  <c r="T571" i="43"/>
  <c r="T2342" i="43"/>
  <c r="T2572" i="43"/>
  <c r="T2040" i="43"/>
  <c r="T1007" i="43"/>
  <c r="T1365" i="43"/>
  <c r="T1246" i="43"/>
  <c r="T488" i="43"/>
  <c r="T2365" i="43"/>
  <c r="T2117" i="43"/>
  <c r="T2073" i="43"/>
  <c r="T1666" i="43"/>
  <c r="T971" i="43"/>
  <c r="T1011" i="43"/>
  <c r="T1082" i="43"/>
  <c r="T299" i="43"/>
  <c r="T710" i="43"/>
  <c r="T378" i="43"/>
  <c r="T2492" i="43"/>
  <c r="T1605" i="43"/>
  <c r="T805" i="43"/>
  <c r="T410" i="43"/>
  <c r="T2651" i="43"/>
  <c r="T2463" i="43"/>
  <c r="T2229" i="43"/>
  <c r="T2362" i="43"/>
  <c r="T1843" i="43"/>
  <c r="T2011" i="43"/>
  <c r="T2151" i="43"/>
  <c r="T1784" i="43"/>
  <c r="T1698" i="43"/>
  <c r="T1363" i="43"/>
  <c r="T628" i="43"/>
  <c r="T297" i="43"/>
  <c r="T384" i="43"/>
  <c r="T2859" i="43"/>
  <c r="T2927" i="43"/>
  <c r="T1894" i="43"/>
  <c r="T2400" i="43"/>
  <c r="T1737" i="43"/>
  <c r="T1890" i="43"/>
  <c r="T1173" i="43"/>
  <c r="T1158" i="43"/>
  <c r="T1104" i="43"/>
  <c r="T654" i="43"/>
  <c r="T766" i="43"/>
  <c r="T463" i="43"/>
  <c r="T2118" i="43"/>
  <c r="T1435" i="43"/>
  <c r="T2834" i="43"/>
  <c r="T2937" i="43"/>
  <c r="T2239" i="43"/>
  <c r="T1864" i="43"/>
  <c r="T1849" i="43"/>
  <c r="T1664" i="43"/>
  <c r="T1651" i="43"/>
  <c r="T1012" i="43"/>
  <c r="T793" i="43"/>
  <c r="T478" i="43"/>
  <c r="T889" i="43"/>
  <c r="T966" i="43"/>
  <c r="T637" i="43"/>
  <c r="T365" i="43"/>
  <c r="T41" i="43"/>
  <c r="T2604" i="43"/>
  <c r="T2998" i="43"/>
  <c r="T2649" i="43"/>
  <c r="T2264" i="43"/>
  <c r="T2057" i="43"/>
  <c r="T2350" i="43"/>
  <c r="T2178" i="43"/>
  <c r="T1223" i="43"/>
  <c r="T620" i="43"/>
  <c r="T1001" i="43"/>
  <c r="T1291" i="43"/>
  <c r="T1027" i="43"/>
  <c r="T220" i="43"/>
  <c r="T557" i="43"/>
  <c r="T166" i="43"/>
  <c r="T573" i="43"/>
  <c r="T147" i="43"/>
  <c r="T90" i="43"/>
  <c r="T2999" i="43"/>
  <c r="T2048" i="43"/>
  <c r="T887" i="43"/>
  <c r="T550" i="43"/>
  <c r="T1095" i="43"/>
  <c r="T972" i="43"/>
  <c r="T2443" i="43"/>
  <c r="T1951" i="43"/>
  <c r="T1389" i="43"/>
  <c r="T1835" i="43"/>
  <c r="T982" i="43"/>
  <c r="T416" i="43"/>
  <c r="T2044" i="43"/>
  <c r="T2293" i="43"/>
  <c r="T1906" i="43"/>
  <c r="T1904" i="43"/>
  <c r="T1558" i="43"/>
  <c r="T1312" i="43"/>
  <c r="T846" i="43"/>
  <c r="T1030" i="43"/>
  <c r="T939" i="43"/>
  <c r="T1010" i="43"/>
  <c r="T363" i="43"/>
  <c r="T2587" i="43"/>
  <c r="T1770" i="43"/>
  <c r="T1230" i="43"/>
  <c r="T17" i="43"/>
  <c r="T1192" i="43"/>
  <c r="T474" i="43"/>
  <c r="T2696" i="43"/>
  <c r="T2521" i="43"/>
  <c r="T1954" i="43"/>
  <c r="T2132" i="43"/>
  <c r="T2529" i="43"/>
  <c r="T2406" i="43"/>
  <c r="T2126" i="43"/>
  <c r="T1485" i="43"/>
  <c r="T1685" i="43"/>
  <c r="T1251" i="43"/>
  <c r="T844" i="43"/>
  <c r="T556" i="43"/>
  <c r="T2855" i="43"/>
  <c r="T2581" i="43"/>
  <c r="T2328" i="43"/>
  <c r="T2192" i="43"/>
  <c r="T1595" i="43"/>
  <c r="T1501" i="43"/>
  <c r="T952" i="43"/>
  <c r="T1049" i="43"/>
  <c r="T871" i="43"/>
  <c r="T582" i="43"/>
  <c r="T694" i="43"/>
  <c r="T306" i="43"/>
  <c r="T1702" i="43"/>
  <c r="T2284" i="43"/>
  <c r="T1895" i="43"/>
  <c r="T2428" i="43"/>
  <c r="T1896" i="43"/>
  <c r="T1528" i="43"/>
  <c r="T953" i="43"/>
  <c r="T155" i="43"/>
  <c r="T1088" i="43"/>
  <c r="T1105" i="43"/>
  <c r="T711" i="43"/>
  <c r="T894" i="43"/>
  <c r="T565" i="43"/>
  <c r="T635" i="43"/>
  <c r="T441" i="43"/>
  <c r="T24" i="43"/>
  <c r="T2901" i="43"/>
  <c r="T2926" i="43"/>
  <c r="T2638" i="43"/>
  <c r="T2143" i="43"/>
  <c r="T1640" i="43"/>
  <c r="T1929" i="43"/>
  <c r="T2106" i="43"/>
  <c r="T251" i="43"/>
  <c r="T1066" i="43"/>
  <c r="T728" i="43"/>
  <c r="T1219" i="43"/>
  <c r="T631" i="43"/>
  <c r="T1085" i="43"/>
  <c r="T700" i="43"/>
  <c r="T726" i="43"/>
  <c r="T797" i="43"/>
  <c r="T818" i="43"/>
  <c r="T2081" i="43"/>
  <c r="T2007" i="43"/>
  <c r="T1620" i="43"/>
  <c r="T995" i="43"/>
  <c r="T1352" i="43"/>
  <c r="T2480" i="43"/>
  <c r="T2206" i="43"/>
  <c r="T2217" i="43"/>
  <c r="T1830" i="43"/>
  <c r="T1450" i="43"/>
  <c r="T1240" i="43"/>
  <c r="T1346" i="43"/>
  <c r="T443" i="43"/>
  <c r="T938" i="43"/>
  <c r="T960" i="43"/>
  <c r="T53" i="43"/>
  <c r="T305" i="43"/>
  <c r="T75" i="43"/>
  <c r="T266" i="43"/>
  <c r="T18" i="43"/>
  <c r="T329" i="43"/>
  <c r="T1931" i="43"/>
  <c r="T2733" i="43"/>
  <c r="T2171" i="43"/>
  <c r="T2268" i="43"/>
  <c r="T1869" i="43"/>
  <c r="T1613" i="43"/>
  <c r="T2486" i="43"/>
  <c r="T1861" i="43"/>
  <c r="T2184" i="43"/>
  <c r="T1448" i="43"/>
  <c r="T1507" i="43"/>
  <c r="T1179" i="43"/>
  <c r="T496" i="43"/>
  <c r="T772" i="43"/>
  <c r="T469" i="43"/>
  <c r="T2924" i="43"/>
  <c r="T2783" i="43"/>
  <c r="T2509" i="43"/>
  <c r="T2176" i="43"/>
  <c r="T2120" i="43"/>
  <c r="T1487" i="43"/>
  <c r="T1429" i="43"/>
  <c r="T823" i="43"/>
  <c r="T681" i="43"/>
  <c r="T883" i="43"/>
  <c r="T622" i="43"/>
  <c r="T291" i="43"/>
  <c r="T482" i="43"/>
  <c r="T103" i="43"/>
  <c r="T2722" i="43"/>
  <c r="T2397" i="43"/>
  <c r="T2652" i="43"/>
  <c r="T353" i="43"/>
  <c r="T2299" i="43"/>
  <c r="T1750" i="43"/>
  <c r="T1348" i="43"/>
  <c r="T1691" i="43"/>
  <c r="T645" i="43"/>
  <c r="T1016" i="43"/>
  <c r="T799" i="43"/>
  <c r="T1033" i="43"/>
  <c r="T1110" i="43"/>
  <c r="T817" i="43"/>
  <c r="T489" i="43"/>
  <c r="T2351" i="43"/>
  <c r="T2854" i="43"/>
  <c r="T2379" i="43"/>
  <c r="T1871" i="43"/>
  <c r="T2494" i="43"/>
  <c r="T1857" i="43"/>
  <c r="T2034" i="43"/>
  <c r="T1317" i="43"/>
  <c r="T1147" i="43"/>
  <c r="T674" i="43"/>
  <c r="T559" i="43"/>
  <c r="T701" i="43"/>
  <c r="T450" i="43"/>
  <c r="T2472" i="43"/>
  <c r="T2167" i="43"/>
  <c r="T2900" i="43"/>
  <c r="T1303" i="43"/>
  <c r="T1111" i="43"/>
  <c r="T2385" i="43"/>
  <c r="T2262" i="43"/>
  <c r="T1982" i="43"/>
  <c r="T1813" i="43"/>
  <c r="T1473" i="43"/>
  <c r="T1318" i="43"/>
  <c r="T1280" i="43"/>
  <c r="T56" i="43"/>
  <c r="T2695" i="43"/>
  <c r="T2943" i="43"/>
  <c r="T2408" i="43"/>
  <c r="T2119" i="43"/>
  <c r="T2145" i="43"/>
  <c r="T1743" i="43"/>
  <c r="T1353" i="43"/>
  <c r="T1168" i="43"/>
  <c r="T1083" i="43"/>
  <c r="T865" i="43"/>
  <c r="T888" i="43"/>
  <c r="T2556" i="43"/>
  <c r="T1927" i="43"/>
  <c r="T1356" i="43"/>
  <c r="T2940" i="43"/>
  <c r="T2618" i="43"/>
  <c r="T2550" i="43"/>
  <c r="T1863" i="43"/>
  <c r="T1404" i="43"/>
  <c r="T1684" i="43"/>
  <c r="T824" i="43"/>
  <c r="T944" i="43"/>
  <c r="T692" i="43"/>
  <c r="T961" i="43"/>
  <c r="T1038" i="43"/>
  <c r="T709" i="43"/>
  <c r="T81" i="43"/>
  <c r="T2784" i="43"/>
  <c r="T2782" i="43"/>
  <c r="T2612" i="43"/>
  <c r="T2236" i="43"/>
  <c r="T2422" i="43"/>
  <c r="T1731" i="43"/>
  <c r="T1706" i="43"/>
  <c r="T1202" i="43"/>
  <c r="T448" i="43"/>
  <c r="T1099" i="43"/>
  <c r="T202" i="43"/>
  <c r="T485" i="43"/>
  <c r="T629" i="43"/>
  <c r="T2157" i="43"/>
  <c r="T706" i="43"/>
  <c r="T838" i="43"/>
  <c r="G4" i="26"/>
  <c r="A8" i="27" s="1"/>
  <c r="AF15" i="43" l="1"/>
  <c r="AF13" i="43"/>
  <c r="Z3" i="26"/>
  <c r="A6" i="26"/>
  <c r="H6" i="26" s="1"/>
  <c r="AH2" i="43" s="1"/>
  <c r="B5" i="26"/>
  <c r="AF9" i="43"/>
  <c r="E22" i="27" s="1"/>
  <c r="AF11" i="43"/>
  <c r="E24" i="27" s="1"/>
  <c r="AF12" i="43"/>
  <c r="E25" i="27" s="1"/>
  <c r="AF10" i="43"/>
  <c r="E23" i="27" s="1"/>
  <c r="AF8" i="43"/>
  <c r="E21" i="27" s="1"/>
  <c r="M3" i="41"/>
  <c r="AA3" i="26" l="1"/>
  <c r="Z4" i="26" s="1"/>
  <c r="G5" i="26"/>
  <c r="B8" i="27" s="1"/>
  <c r="I5" i="26"/>
  <c r="AG3" i="43" s="1"/>
  <c r="A7" i="26"/>
  <c r="H7" i="26" s="1"/>
  <c r="AI2" i="43" s="1"/>
  <c r="B6" i="26"/>
  <c r="Q388" i="43"/>
  <c r="R172" i="43"/>
  <c r="Q166" i="43"/>
  <c r="Q378" i="43"/>
  <c r="R256" i="43"/>
  <c r="Q111" i="43"/>
  <c r="Q157" i="43"/>
  <c r="Q228" i="43"/>
  <c r="Q197" i="43"/>
  <c r="R123" i="43"/>
  <c r="Q177" i="43"/>
  <c r="R426" i="43"/>
  <c r="R210" i="43"/>
  <c r="R185" i="43"/>
  <c r="Q436" i="43"/>
  <c r="Q4" i="43"/>
  <c r="R261" i="43"/>
  <c r="Q27" i="43"/>
  <c r="R217" i="43"/>
  <c r="Q361" i="43"/>
  <c r="Q72" i="43"/>
  <c r="Q113" i="43"/>
  <c r="Q70" i="43"/>
  <c r="Q362" i="43"/>
  <c r="Q210" i="43"/>
  <c r="R2" i="43"/>
  <c r="R322" i="43"/>
  <c r="Q413" i="43"/>
  <c r="Q375" i="43"/>
  <c r="Q353" i="43"/>
  <c r="Q130" i="43"/>
  <c r="Q55" i="43"/>
  <c r="Q41" i="43"/>
  <c r="Q52" i="43"/>
  <c r="R324" i="43"/>
  <c r="Q53" i="43"/>
  <c r="Q357" i="43"/>
  <c r="R187" i="43"/>
  <c r="Q402" i="43"/>
  <c r="R190" i="43"/>
  <c r="Q184" i="43"/>
  <c r="Q351" i="43"/>
  <c r="Q188" i="43"/>
  <c r="Q397" i="43"/>
  <c r="Q178" i="43"/>
  <c r="R50" i="43"/>
  <c r="Q38" i="43"/>
  <c r="Q247" i="43"/>
  <c r="Q390" i="43"/>
  <c r="Q339" i="43"/>
  <c r="Q104" i="43"/>
  <c r="Q313" i="43"/>
  <c r="R228" i="43"/>
  <c r="R12" i="43"/>
  <c r="Q24" i="43"/>
  <c r="Q443" i="43"/>
  <c r="Q95" i="43"/>
  <c r="R351" i="43"/>
  <c r="R135" i="43"/>
  <c r="Q189" i="43"/>
  <c r="Q314" i="43"/>
  <c r="Q163" i="43"/>
  <c r="Q448" i="43"/>
  <c r="Q16" i="43"/>
  <c r="Q236" i="43"/>
  <c r="R144" i="43"/>
  <c r="Q161" i="43"/>
  <c r="Q82" i="43"/>
  <c r="Q302" i="43"/>
  <c r="R79" i="43"/>
  <c r="Q223" i="43"/>
  <c r="Q294" i="43"/>
  <c r="R334" i="43"/>
  <c r="Q387" i="43"/>
  <c r="R92" i="43"/>
  <c r="Q224" i="43"/>
  <c r="Q432" i="43"/>
  <c r="Q430" i="43"/>
  <c r="Q93" i="43"/>
  <c r="Q67" i="43"/>
  <c r="R126" i="43"/>
  <c r="Q208" i="43"/>
  <c r="R177" i="43"/>
  <c r="Q212" i="43"/>
  <c r="Q421" i="43"/>
  <c r="R315" i="43"/>
  <c r="R99" i="43"/>
  <c r="Q225" i="43"/>
  <c r="Q278" i="43"/>
  <c r="Q415" i="43"/>
  <c r="Q126" i="43"/>
  <c r="R292" i="43"/>
  <c r="Q147" i="43"/>
  <c r="Q272" i="43"/>
  <c r="R265" i="43"/>
  <c r="Q49" i="43"/>
  <c r="Q120" i="43"/>
  <c r="Q190" i="43"/>
  <c r="R278" i="43"/>
  <c r="Q50" i="43"/>
  <c r="Q259" i="43"/>
  <c r="Q419" i="43"/>
  <c r="R226" i="43"/>
  <c r="Q29" i="43"/>
  <c r="R153" i="43"/>
  <c r="R240" i="43"/>
  <c r="Q36" i="43"/>
  <c r="Q293" i="43"/>
  <c r="R319" i="43"/>
  <c r="Q112" i="43"/>
  <c r="Q116" i="43"/>
  <c r="Q325" i="43"/>
  <c r="Q396" i="43"/>
  <c r="Q398" i="43"/>
  <c r="Q167" i="43"/>
  <c r="Q40" i="43"/>
  <c r="R325" i="43"/>
  <c r="Q257" i="43"/>
  <c r="Q326" i="43"/>
  <c r="Q227" i="43"/>
  <c r="Q316" i="43"/>
  <c r="R429" i="43"/>
  <c r="R213" i="43"/>
  <c r="Q384" i="43"/>
  <c r="Q94" i="43"/>
  <c r="R235" i="43"/>
  <c r="Q306" i="43"/>
  <c r="Q35" i="43"/>
  <c r="Q221" i="43"/>
  <c r="Q39" i="43"/>
  <c r="R13" i="43"/>
  <c r="Q85" i="43"/>
  <c r="Q156" i="43"/>
  <c r="Q442" i="43"/>
  <c r="Q105" i="43"/>
  <c r="R347" i="43"/>
  <c r="Q364" i="43"/>
  <c r="Q289" i="43"/>
  <c r="R64" i="43"/>
  <c r="R310" i="43"/>
  <c r="Q290" i="43"/>
  <c r="Q427" i="43"/>
  <c r="Q138" i="43"/>
  <c r="Q303" i="43"/>
  <c r="R264" i="43"/>
  <c r="Q60" i="43"/>
  <c r="Q65" i="43"/>
  <c r="Q58" i="43"/>
  <c r="R89" i="43"/>
  <c r="Q412" i="43"/>
  <c r="Q285" i="43"/>
  <c r="R331" i="43"/>
  <c r="Q330" i="43"/>
  <c r="Q394" i="43"/>
  <c r="R395" i="43"/>
  <c r="Q252" i="43"/>
  <c r="Q129" i="43"/>
  <c r="R430" i="43"/>
  <c r="R44" i="43"/>
  <c r="Q32" i="43"/>
  <c r="R313" i="43"/>
  <c r="Q241" i="43"/>
  <c r="R131" i="43"/>
  <c r="Q117" i="43"/>
  <c r="Q242" i="43"/>
  <c r="R150" i="43"/>
  <c r="R233" i="43"/>
  <c r="Q376" i="43"/>
  <c r="Q399" i="43"/>
  <c r="Q164" i="43"/>
  <c r="Q11" i="43"/>
  <c r="Q10" i="43"/>
  <c r="R314" i="43"/>
  <c r="Q230" i="43"/>
  <c r="Q151" i="43"/>
  <c r="Q222" i="43"/>
  <c r="Q311" i="43"/>
  <c r="Q315" i="43"/>
  <c r="Q152" i="43"/>
  <c r="Q360" i="43"/>
  <c r="Q287" i="43"/>
  <c r="R255" i="43"/>
  <c r="Q21" i="43"/>
  <c r="Q125" i="43"/>
  <c r="R311" i="43"/>
  <c r="Q377" i="43"/>
  <c r="Q136" i="43"/>
  <c r="Q140" i="43"/>
  <c r="Q349" i="43"/>
  <c r="Q420" i="43"/>
  <c r="Q418" i="43"/>
  <c r="Q153" i="43"/>
  <c r="R146" i="43"/>
  <c r="Q206" i="43"/>
  <c r="Q343" i="43"/>
  <c r="R237" i="43"/>
  <c r="Q75" i="43"/>
  <c r="Q200" i="43"/>
  <c r="Q409" i="43"/>
  <c r="Q191" i="43"/>
  <c r="Q305" i="43"/>
  <c r="Q118" i="43"/>
  <c r="Q410" i="43"/>
  <c r="Q187" i="43"/>
  <c r="R390" i="43"/>
  <c r="R174" i="43"/>
  <c r="Q143" i="43"/>
  <c r="Q404" i="43"/>
  <c r="Q174" i="43"/>
  <c r="Q323" i="43"/>
  <c r="R341" i="43"/>
  <c r="Q31" i="43"/>
  <c r="Q244" i="43"/>
  <c r="Q267" i="43"/>
  <c r="R97" i="43"/>
  <c r="Q312" i="43"/>
  <c r="Q209" i="43"/>
  <c r="Q22" i="43"/>
  <c r="R19" i="43"/>
  <c r="Q91" i="43"/>
  <c r="Q234" i="43"/>
  <c r="Q107" i="43"/>
  <c r="Q445" i="43"/>
  <c r="Q13" i="43"/>
  <c r="R267" i="43"/>
  <c r="Q33" i="43"/>
  <c r="R223" i="43"/>
  <c r="R138" i="43"/>
  <c r="Q292" i="43"/>
  <c r="R189" i="43"/>
  <c r="Q217" i="43"/>
  <c r="R179" i="43"/>
  <c r="Q358" i="43"/>
  <c r="Q381" i="43"/>
  <c r="R86" i="43"/>
  <c r="Q218" i="43"/>
  <c r="Q355" i="43"/>
  <c r="R34" i="43"/>
  <c r="R224" i="43"/>
  <c r="Q389" i="43"/>
  <c r="Q54" i="43"/>
  <c r="Q340" i="43"/>
  <c r="Q435" i="43"/>
  <c r="R252" i="43"/>
  <c r="R36" i="43"/>
  <c r="Q48" i="43"/>
  <c r="Q258" i="43"/>
  <c r="Q269" i="43"/>
  <c r="Q407" i="43"/>
  <c r="Q392" i="43"/>
  <c r="Q169" i="43"/>
  <c r="R156" i="43"/>
  <c r="Q245" i="43"/>
  <c r="Q382" i="43"/>
  <c r="Q45" i="43"/>
  <c r="R326" i="43"/>
  <c r="Q170" i="43"/>
  <c r="Q451" i="43"/>
  <c r="Q304" i="43"/>
  <c r="Q327" i="43"/>
  <c r="Q92" i="43"/>
  <c r="R157" i="43"/>
  <c r="R288" i="43"/>
  <c r="Q84" i="43"/>
  <c r="R95" i="43"/>
  <c r="Q370" i="43"/>
  <c r="Q393" i="43"/>
  <c r="Q158" i="43"/>
  <c r="Q150" i="43"/>
  <c r="R83" i="43"/>
  <c r="R46" i="43"/>
  <c r="Q80" i="43"/>
  <c r="Q288" i="43"/>
  <c r="R270" i="43"/>
  <c r="Q66" i="43"/>
  <c r="Q89" i="43"/>
  <c r="Q64" i="43"/>
  <c r="R321" i="43"/>
  <c r="Q231" i="43"/>
  <c r="R8" i="43"/>
  <c r="Q68" i="43"/>
  <c r="Q277" i="43"/>
  <c r="Q348" i="43"/>
  <c r="R27" i="43"/>
  <c r="Q81" i="43"/>
  <c r="Q134" i="43"/>
  <c r="Q271" i="43"/>
  <c r="Q414" i="43"/>
  <c r="R4" i="43"/>
  <c r="Q3" i="43"/>
  <c r="Q128" i="43"/>
  <c r="Q337" i="43"/>
  <c r="Q408" i="43"/>
  <c r="Q17" i="43"/>
  <c r="Q46" i="43"/>
  <c r="R87" i="43"/>
  <c r="Q213" i="43"/>
  <c r="Q338" i="43"/>
  <c r="Q115" i="43"/>
  <c r="R29" i="43"/>
  <c r="Q172" i="43"/>
  <c r="R357" i="43"/>
  <c r="R141" i="43"/>
  <c r="Q195" i="43"/>
  <c r="Q240" i="43"/>
  <c r="Q131" i="43"/>
  <c r="R5" i="43"/>
  <c r="Q405" i="43"/>
  <c r="R163" i="43"/>
  <c r="Q19" i="43"/>
  <c r="Q162" i="43"/>
  <c r="R436" i="43"/>
  <c r="Q373" i="43"/>
  <c r="Q444" i="43"/>
  <c r="Q335" i="43"/>
  <c r="R7" i="43"/>
  <c r="Q79" i="43"/>
  <c r="R100" i="43"/>
  <c r="Q23" i="43"/>
  <c r="Q220" i="43"/>
  <c r="Q243" i="43"/>
  <c r="Q440" i="43"/>
  <c r="Q145" i="43"/>
  <c r="Q83" i="43"/>
  <c r="R197" i="43"/>
  <c r="R76" i="43"/>
  <c r="R22" i="43"/>
  <c r="Q286" i="43"/>
  <c r="Q309" i="43"/>
  <c r="Q146" i="43"/>
  <c r="Q283" i="43"/>
  <c r="Q426" i="43"/>
  <c r="R35" i="43"/>
  <c r="R349" i="43"/>
  <c r="R408" i="43"/>
  <c r="R192" i="43"/>
  <c r="Q346" i="43"/>
  <c r="Q441" i="43"/>
  <c r="R263" i="43"/>
  <c r="R238" i="43"/>
  <c r="Q268" i="43"/>
  <c r="Q363" i="43"/>
  <c r="Q406" i="43"/>
  <c r="Q186" i="43"/>
  <c r="Q119" i="43"/>
  <c r="Q320" i="43"/>
  <c r="Q97" i="43"/>
  <c r="Q98" i="43"/>
  <c r="Q379" i="43"/>
  <c r="R78" i="43"/>
  <c r="R119" i="43"/>
  <c r="Q232" i="43"/>
  <c r="R248" i="43"/>
  <c r="Q20" i="43"/>
  <c r="Q12" i="43"/>
  <c r="R184" i="43"/>
  <c r="Q298" i="43"/>
  <c r="Q321" i="43"/>
  <c r="R242" i="43"/>
  <c r="R26" i="43"/>
  <c r="Q86" i="43"/>
  <c r="Q439" i="43"/>
  <c r="Q425" i="43"/>
  <c r="Q8" i="43"/>
  <c r="Q216" i="43"/>
  <c r="R346" i="43"/>
  <c r="Q437" i="43"/>
  <c r="R340" i="43"/>
  <c r="R23" i="43"/>
  <c r="R137" i="43"/>
  <c r="Q424" i="43"/>
  <c r="Q159" i="43"/>
  <c r="Q428" i="43"/>
  <c r="R133" i="43"/>
  <c r="Q205" i="43"/>
  <c r="Q276" i="43"/>
  <c r="R232" i="43"/>
  <c r="R10" i="43"/>
  <c r="Q101" i="43"/>
  <c r="R287" i="43"/>
  <c r="R262" i="43"/>
  <c r="Q9" i="43"/>
  <c r="Q62" i="43"/>
  <c r="Q199" i="43"/>
  <c r="Q342" i="43"/>
  <c r="Q365" i="43"/>
  <c r="R165" i="43"/>
  <c r="R68" i="43"/>
  <c r="Q56" i="43"/>
  <c r="Q265" i="43"/>
  <c r="Q336" i="43"/>
  <c r="Q141" i="43"/>
  <c r="Q266" i="43"/>
  <c r="R259" i="43"/>
  <c r="R318" i="43"/>
  <c r="R102" i="43"/>
  <c r="Q100" i="43"/>
  <c r="Q123" i="43"/>
  <c r="Q168" i="43"/>
  <c r="Q310" i="43"/>
  <c r="Q333" i="43"/>
  <c r="Q359" i="43"/>
  <c r="Q255" i="43"/>
  <c r="R301" i="43"/>
  <c r="Q301" i="43"/>
  <c r="Q372" i="43"/>
  <c r="Q275" i="43"/>
  <c r="R70" i="43"/>
  <c r="Q7" i="43"/>
  <c r="Q78" i="43"/>
  <c r="R221" i="43"/>
  <c r="Q148" i="43"/>
  <c r="R333" i="43"/>
  <c r="R117" i="43"/>
  <c r="Q171" i="43"/>
  <c r="R380" i="43"/>
  <c r="R73" i="43"/>
  <c r="Q73" i="43"/>
  <c r="R348" i="43"/>
  <c r="R132" i="43"/>
  <c r="Q59" i="43"/>
  <c r="Q214" i="43"/>
  <c r="R230" i="43"/>
  <c r="Q74" i="43"/>
  <c r="Q211" i="43"/>
  <c r="Q354" i="43"/>
  <c r="Q274" i="43"/>
  <c r="Q369" i="43"/>
  <c r="R343" i="43"/>
  <c r="R186" i="43"/>
  <c r="R274" i="43"/>
  <c r="Q196" i="43"/>
  <c r="Q291" i="43"/>
  <c r="R337" i="43"/>
  <c r="R180" i="43"/>
  <c r="R101" i="43"/>
  <c r="Q43" i="43"/>
  <c r="Q114" i="43"/>
  <c r="R244" i="43"/>
  <c r="Q328" i="43"/>
  <c r="R200" i="43"/>
  <c r="Q332" i="43"/>
  <c r="Q109" i="43"/>
  <c r="Q180" i="43"/>
  <c r="Q322" i="43"/>
  <c r="R219" i="43"/>
  <c r="R3" i="43"/>
  <c r="Q57" i="43"/>
  <c r="R338" i="43"/>
  <c r="R122" i="43"/>
  <c r="Q182" i="43"/>
  <c r="Q391" i="43"/>
  <c r="Q135" i="43"/>
  <c r="Q248" i="43"/>
  <c r="R25" i="43"/>
  <c r="Q25" i="43"/>
  <c r="R300" i="43"/>
  <c r="Q203" i="43"/>
  <c r="R143" i="43"/>
  <c r="R254" i="43"/>
  <c r="Q26" i="43"/>
  <c r="Q307" i="43"/>
  <c r="Q90" i="43"/>
  <c r="Q160" i="43"/>
  <c r="Q380" i="43"/>
  <c r="R85" i="43"/>
  <c r="R216" i="43"/>
  <c r="Q47" i="43"/>
  <c r="Q226" i="43"/>
  <c r="Q446" i="43"/>
  <c r="Q14" i="43"/>
  <c r="Q367" i="43"/>
  <c r="Q438" i="43"/>
  <c r="Q368" i="43"/>
  <c r="Q144" i="43"/>
  <c r="R59" i="43"/>
  <c r="Q401" i="43"/>
  <c r="Q237" i="43"/>
  <c r="R139" i="43"/>
  <c r="Q352" i="43"/>
  <c r="R33" i="43"/>
  <c r="Q87" i="43"/>
  <c r="Q356" i="43"/>
  <c r="Q133" i="43"/>
  <c r="Q204" i="43"/>
  <c r="R171" i="43"/>
  <c r="Q422" i="43"/>
  <c r="Q127" i="43"/>
  <c r="Q270" i="43"/>
  <c r="Q77" i="43"/>
  <c r="Q416" i="43"/>
  <c r="R121" i="43"/>
  <c r="Q193" i="43"/>
  <c r="Q264" i="43"/>
  <c r="Q334" i="43"/>
  <c r="R231" i="43"/>
  <c r="Q69" i="43"/>
  <c r="R350" i="43"/>
  <c r="R134" i="43"/>
  <c r="Q194" i="43"/>
  <c r="Q403" i="43"/>
  <c r="R225" i="43"/>
  <c r="Q63" i="43"/>
  <c r="R253" i="43"/>
  <c r="R312" i="43"/>
  <c r="R96" i="43"/>
  <c r="Q417" i="43"/>
  <c r="Q102" i="43"/>
  <c r="R191" i="43"/>
  <c r="Q279" i="43"/>
  <c r="Q5" i="43"/>
  <c r="Q44" i="43"/>
  <c r="Q253" i="43"/>
  <c r="Q324" i="43"/>
  <c r="Q34" i="43"/>
  <c r="Q201" i="43"/>
  <c r="R194" i="43"/>
  <c r="Q207" i="43"/>
  <c r="Q103" i="43"/>
  <c r="Q400" i="43"/>
  <c r="Q181" i="43"/>
  <c r="Q254" i="43"/>
  <c r="R31" i="43"/>
  <c r="R275" i="43"/>
  <c r="Q233" i="43"/>
  <c r="Q28" i="43"/>
  <c r="R285" i="43"/>
  <c r="Q51" i="43"/>
  <c r="Q383" i="43"/>
  <c r="Q238" i="43"/>
  <c r="Q371" i="43"/>
  <c r="R129" i="43"/>
  <c r="Q183" i="43"/>
  <c r="Q229" i="43"/>
  <c r="Q300" i="43"/>
  <c r="R112" i="43"/>
  <c r="R245" i="43"/>
  <c r="Q449" i="43"/>
  <c r="Q249" i="43"/>
  <c r="Q6" i="43"/>
  <c r="Q179" i="43"/>
  <c r="Q173" i="43"/>
  <c r="Q137" i="43"/>
  <c r="Q76" i="43"/>
  <c r="Q99" i="43"/>
  <c r="Q433" i="43"/>
  <c r="Q149" i="43"/>
  <c r="Q142" i="43"/>
  <c r="Q434" i="43"/>
  <c r="Q139" i="43"/>
  <c r="Q282" i="43"/>
  <c r="Q347" i="43"/>
  <c r="Q447" i="43"/>
  <c r="Q202" i="43"/>
  <c r="Q297" i="43"/>
  <c r="Q215" i="43"/>
  <c r="Q329" i="43"/>
  <c r="Q124" i="43"/>
  <c r="Q341" i="43"/>
  <c r="Q429" i="43"/>
  <c r="Q256" i="43"/>
  <c r="Q423" i="43"/>
  <c r="R344" i="43"/>
  <c r="Q260" i="43"/>
  <c r="R37" i="43"/>
  <c r="Q37" i="43"/>
  <c r="Q108" i="43"/>
  <c r="Q450" i="43"/>
  <c r="Q250" i="43"/>
  <c r="Q110" i="43"/>
  <c r="R175" i="43"/>
  <c r="Q319" i="43"/>
  <c r="Q106" i="43"/>
  <c r="Q273" i="43"/>
  <c r="Q175" i="43"/>
  <c r="Q318" i="43"/>
  <c r="R272" i="43"/>
  <c r="Q431" i="43"/>
  <c r="R162" i="43"/>
  <c r="Q281" i="43"/>
  <c r="Q246" i="43"/>
  <c r="Q155" i="43"/>
  <c r="R247" i="43"/>
  <c r="Q395" i="43"/>
  <c r="Q299" i="43"/>
  <c r="Q411" i="43"/>
  <c r="Q176" i="43"/>
  <c r="Q385" i="43"/>
  <c r="Q96" i="43"/>
  <c r="Q261" i="43"/>
  <c r="Q386" i="43"/>
  <c r="R91" i="43"/>
  <c r="Q235" i="43"/>
  <c r="R6" i="43"/>
  <c r="Q18" i="43"/>
  <c r="Q71" i="43"/>
  <c r="R94" i="43"/>
  <c r="Q185" i="43"/>
  <c r="Q88" i="43"/>
  <c r="R176" i="43"/>
  <c r="Q308" i="43"/>
  <c r="Q154" i="43"/>
  <c r="Q374" i="43"/>
  <c r="R295" i="43"/>
  <c r="Q295" i="43"/>
  <c r="Q366" i="43"/>
  <c r="Q296" i="43"/>
  <c r="Q2" i="43"/>
  <c r="R327" i="43"/>
  <c r="R111" i="43"/>
  <c r="Q165" i="43"/>
  <c r="R173" i="43"/>
  <c r="Q263" i="43"/>
  <c r="Q280" i="43"/>
  <c r="Q15" i="43"/>
  <c r="Q284" i="43"/>
  <c r="Q61" i="43"/>
  <c r="Q132" i="43"/>
  <c r="R437" i="43"/>
  <c r="R316" i="43"/>
  <c r="Q239" i="43"/>
  <c r="Q350" i="43"/>
  <c r="Q198" i="43"/>
  <c r="Q251" i="43"/>
  <c r="R93" i="43"/>
  <c r="Q219" i="43"/>
  <c r="Q344" i="43"/>
  <c r="Q121" i="43"/>
  <c r="Q192" i="43"/>
  <c r="R250" i="43"/>
  <c r="R239" i="43"/>
  <c r="R214" i="43"/>
  <c r="Q262" i="43"/>
  <c r="Q122" i="43"/>
  <c r="Q331" i="43"/>
  <c r="R30" i="43"/>
  <c r="Q42" i="43"/>
  <c r="Q317" i="43"/>
  <c r="Q345" i="43"/>
  <c r="R234" i="43"/>
  <c r="Q30" i="43"/>
  <c r="D8" i="38"/>
  <c r="D10" i="38"/>
  <c r="D9" i="38"/>
  <c r="D4" i="38"/>
  <c r="D7" i="38"/>
  <c r="D5" i="38"/>
  <c r="D11" i="38"/>
  <c r="D6" i="38"/>
  <c r="AA4" i="26" l="1"/>
  <c r="Z5" i="26" s="1"/>
  <c r="G6" i="26"/>
  <c r="C8" i="27" s="1"/>
  <c r="I6" i="26"/>
  <c r="AH3" i="43" s="1"/>
  <c r="B7" i="26"/>
  <c r="AA5" i="26" l="1"/>
  <c r="Z6" i="26" s="1"/>
  <c r="G7" i="26"/>
  <c r="D8" i="27" s="1"/>
  <c r="I7" i="26"/>
  <c r="AI3" i="43" s="1"/>
  <c r="AG1" i="43"/>
  <c r="R2" i="26"/>
  <c r="AF1" i="43"/>
  <c r="AF4" i="43"/>
  <c r="A16" i="27" s="1"/>
  <c r="AA6" i="26" l="1"/>
  <c r="S7" i="26"/>
  <c r="S2" i="26"/>
  <c r="S8" i="26"/>
  <c r="S11" i="26"/>
  <c r="S10" i="26"/>
  <c r="S5" i="26"/>
  <c r="S13" i="26"/>
  <c r="S9" i="26"/>
  <c r="S3" i="26"/>
  <c r="S6" i="26"/>
  <c r="S12" i="26"/>
  <c r="S4" i="26"/>
  <c r="AH1" i="43"/>
  <c r="AF5" i="43"/>
  <c r="A17" i="27" s="1"/>
  <c r="W2" i="41" s="1"/>
  <c r="V2" i="41"/>
  <c r="AG4" i="43"/>
  <c r="B16" i="27" s="1"/>
  <c r="V3" i="41" s="1"/>
  <c r="AG5" i="43"/>
  <c r="B17" i="27" s="1"/>
  <c r="W3" i="41" s="1"/>
  <c r="E16" i="27" l="1"/>
  <c r="AH5" i="43"/>
  <c r="AI1" i="43"/>
  <c r="E17" i="27"/>
  <c r="AH4" i="43"/>
  <c r="AI5" i="43" l="1"/>
  <c r="AI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 authorId="0" shapeId="0" xr:uid="{0077CBD7-2426-468C-8AED-92A8E22F508D}">
      <text>
        <r>
          <rPr>
            <sz val="9"/>
            <color indexed="81"/>
            <rFont val="Tahoma"/>
            <family val="2"/>
          </rPr>
          <t>Pink highlighted cell indicates an error occurred when copying the Match History Data.  Contact EPIS.</t>
        </r>
      </text>
    </comment>
    <comment ref="F5" authorId="0" shapeId="0" xr:uid="{64FD6E21-445A-45B2-975A-82475D3A74E6}">
      <text>
        <r>
          <rPr>
            <sz val="9"/>
            <color indexed="81"/>
            <rFont val="Tahoma"/>
            <family val="2"/>
          </rPr>
          <t>If grant extends beyond 5 years from the start date, contact EPIS.</t>
        </r>
      </text>
    </comment>
    <comment ref="G16" authorId="0" shapeId="0" xr:uid="{AF965E6B-F348-4B2C-A953-7B7F6A122F27}">
      <text>
        <r>
          <rPr>
            <sz val="9"/>
            <color indexed="81"/>
            <rFont val="Tahoma"/>
            <family val="2"/>
          </rPr>
          <t>Number of new matches made in the reporting quarter</t>
        </r>
      </text>
    </comment>
    <comment ref="G17" authorId="0" shapeId="0" xr:uid="{CD82884E-C4C2-4E8E-83BA-0A34BF97826A}">
      <text>
        <r>
          <rPr>
            <sz val="9"/>
            <color indexed="81"/>
            <rFont val="Tahoma"/>
            <family val="2"/>
          </rPr>
          <t>Number of matches that ended in the reporting quarter.</t>
        </r>
      </text>
    </comment>
    <comment ref="G19" authorId="0" shapeId="0" xr:uid="{229BB648-B2A1-40C7-B4AD-79F34C5894F6}">
      <text>
        <r>
          <rPr>
            <sz val="9"/>
            <color indexed="81"/>
            <rFont val="Tahoma"/>
            <family val="2"/>
          </rPr>
          <t>Total of all community-based matches associated with this grant</t>
        </r>
      </text>
    </comment>
    <comment ref="G20" authorId="0" shapeId="0" xr:uid="{AFD31B3A-781E-4446-BF7C-A68AD80A0252}">
      <text>
        <r>
          <rPr>
            <sz val="9"/>
            <color indexed="81"/>
            <rFont val="Tahoma"/>
            <family val="2"/>
          </rPr>
          <t>Total of all site-based and site-based facilitated matches associated with this grant</t>
        </r>
      </text>
    </comment>
    <comment ref="G21" authorId="0" shapeId="0" xr:uid="{56F6C13C-0A47-411C-839D-EA89F6FD6706}">
      <text>
        <r>
          <rPr>
            <sz val="9"/>
            <color indexed="81"/>
            <rFont val="Tahoma"/>
            <family val="2"/>
          </rPr>
          <t>Total number of matches associated with this grant that reached 1 year.  Match Activation Date and the end of reporting quarter date are used for matches still open, Match Activation Date and Match Closure Date are used for matches that are closed.</t>
        </r>
      </text>
    </comment>
    <comment ref="G22" authorId="0" shapeId="0" xr:uid="{4BF7D93F-D92E-4E37-83B2-854A8FA4BC66}">
      <text>
        <r>
          <rPr>
            <sz val="9"/>
            <color indexed="81"/>
            <rFont val="Tahoma"/>
            <family val="2"/>
          </rPr>
          <t>Total number of matches associated with this grant that reached 2 years.  Match Activation Date and the end of reporting quarter date are used for matches still open, Match Activation Date and Match Closure Date are used for matches that are closed.</t>
        </r>
      </text>
    </comment>
    <comment ref="G23" authorId="0" shapeId="0" xr:uid="{656736C8-1A75-4731-92C5-2FBACB313924}">
      <text>
        <r>
          <rPr>
            <sz val="9"/>
            <color indexed="81"/>
            <rFont val="Tahoma"/>
            <family val="2"/>
          </rPr>
          <t>Total number of matches associated with this grant that reached 3 years.  Match Activation Date and the end of reporting quarter date are used for matches still open, Match Activation Date and Match Closure Date are used for matches that are closed.</t>
        </r>
      </text>
    </comment>
    <comment ref="G24" authorId="0" shapeId="0" xr:uid="{8D82EC44-C53F-41FD-85E9-FE8D637179BE}">
      <text>
        <r>
          <rPr>
            <sz val="9"/>
            <color indexed="81"/>
            <rFont val="Tahoma"/>
            <family val="2"/>
          </rPr>
          <t>Total number of matches associated with this grant that reached 4 years.  Match Activation Date and the end of reporting quarter date are used for matches still open, Match Activation Date and Match Closure Date are used for matches that are closed.</t>
        </r>
      </text>
    </comment>
    <comment ref="G25" authorId="0" shapeId="0" xr:uid="{05B4CA96-FEB0-4670-9C44-D3C23C84FF09}">
      <text>
        <r>
          <rPr>
            <sz val="9"/>
            <color indexed="81"/>
            <rFont val="Tahoma"/>
            <family val="2"/>
          </rPr>
          <t>Total number of matches associated with this grant that reached at least 5 years.  Match Activation Date and the end of reporting quarter date are used for matches still open, Match Activation Date and Match Closure Date are used for matches that are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4" authorId="0" shapeId="0" xr:uid="{3668EA4A-66D2-4010-B2AC-38393F71E66E}">
      <text>
        <r>
          <rPr>
            <sz val="9"/>
            <color indexed="81"/>
            <rFont val="Tahoma"/>
            <family val="2"/>
          </rPr>
          <t>Age of the "Little" when the Match History Report was run</t>
        </r>
      </text>
    </comment>
    <comment ref="G4" authorId="0" shapeId="0" xr:uid="{BBEB55D2-7422-4AD4-B761-108D7950134F}">
      <text>
        <r>
          <rPr>
            <sz val="9"/>
            <color indexed="81"/>
            <rFont val="Tahoma"/>
            <family val="2"/>
          </rPr>
          <t xml:space="preserve">Age of the "Big" when the Match History Report was run
</t>
        </r>
      </text>
    </comment>
    <comment ref="K19" authorId="0" shapeId="0" xr:uid="{0C93E4EF-3716-4BF7-8FC1-61A9EAD6252C}">
      <text>
        <r>
          <rPr>
            <sz val="9"/>
            <color indexed="81"/>
            <rFont val="Tahoma"/>
            <family val="2"/>
          </rPr>
          <t xml:space="preserve">numerator is total number of "bigs" who selected the race listed
</t>
        </r>
      </text>
    </comment>
    <comment ref="E20" authorId="0" shapeId="0" xr:uid="{BD45DB99-3588-4AE5-8D7C-B75EDF408EE3}">
      <text>
        <r>
          <rPr>
            <sz val="9"/>
            <color indexed="81"/>
            <rFont val="Tahoma"/>
            <family val="2"/>
          </rPr>
          <t xml:space="preserve">numerator is total number of "littles" who selected the race listed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U1" authorId="0" shapeId="0" xr:uid="{01432F1F-C9BB-4004-B952-84370795B2D9}">
      <text>
        <r>
          <rPr>
            <sz val="9"/>
            <color indexed="81"/>
            <rFont val="Tahoma"/>
            <family val="2"/>
          </rPr>
          <t xml:space="preserve">remove caucasian so formulas for asian will calculate correctly
</t>
        </r>
      </text>
    </comment>
    <comment ref="V1" authorId="0" shapeId="0" xr:uid="{52D7E5EA-2CD9-4750-BEFD-2C3E9054B075}">
      <text>
        <r>
          <rPr>
            <sz val="9"/>
            <color indexed="81"/>
            <rFont val="Tahoma"/>
            <family val="2"/>
          </rPr>
          <t xml:space="preserve">remove caucasian so formulas for asian will calculate correctly
</t>
        </r>
      </text>
    </comment>
    <comment ref="AE13" authorId="0" shapeId="0" xr:uid="{6B4491FC-1638-4B15-B269-5DE297A5CABC}">
      <text>
        <r>
          <rPr>
            <sz val="9"/>
            <color indexed="81"/>
            <rFont val="Tahoma"/>
            <family val="2"/>
          </rPr>
          <t>This count is as of the last date of the current reporting quarter.  It is needed for fiscal roll-up.</t>
        </r>
      </text>
    </comment>
  </commentList>
</comments>
</file>

<file path=xl/sharedStrings.xml><?xml version="1.0" encoding="utf-8"?>
<sst xmlns="http://schemas.openxmlformats.org/spreadsheetml/2006/main" count="268" uniqueCount="204">
  <si>
    <t>Performance Measure</t>
  </si>
  <si>
    <t>Phone</t>
  </si>
  <si>
    <t>Cumulative</t>
  </si>
  <si>
    <t>This workbook contains the following spreadsheets (tabs):</t>
  </si>
  <si>
    <t>Some general characteristics of the spreadsheets (tabs) include:</t>
  </si>
  <si>
    <t>P3</t>
  </si>
  <si>
    <t>P5</t>
  </si>
  <si>
    <t>P6</t>
  </si>
  <si>
    <t>P7</t>
  </si>
  <si>
    <t>P8</t>
  </si>
  <si>
    <t>Grant Number</t>
  </si>
  <si>
    <t>County</t>
  </si>
  <si>
    <t>Grant Start Date</t>
  </si>
  <si>
    <t>Quarter 1</t>
  </si>
  <si>
    <t>Quarter 2</t>
  </si>
  <si>
    <t>Quarter 3</t>
  </si>
  <si>
    <t>Quarter 4</t>
  </si>
  <si>
    <t>Start Month</t>
  </si>
  <si>
    <t>End Month</t>
  </si>
  <si>
    <t>Q</t>
  </si>
  <si>
    <t>Grant End Date</t>
  </si>
  <si>
    <t>Q1 Range</t>
  </si>
  <si>
    <t xml:space="preserve">month </t>
  </si>
  <si>
    <t>quarter</t>
  </si>
  <si>
    <t>Year</t>
  </si>
  <si>
    <t>Start</t>
  </si>
  <si>
    <t>End</t>
  </si>
  <si>
    <t>Insert Grant Year</t>
  </si>
  <si>
    <t>year</t>
  </si>
  <si>
    <t>qtr</t>
  </si>
  <si>
    <t>start</t>
  </si>
  <si>
    <t>end</t>
  </si>
  <si>
    <t>PM #</t>
  </si>
  <si>
    <t>Location</t>
  </si>
  <si>
    <t>Gender</t>
  </si>
  <si>
    <t>Insert Email Here</t>
  </si>
  <si>
    <t>Insert Phone Number Here</t>
  </si>
  <si>
    <t>Insert Grant Number</t>
  </si>
  <si>
    <t>Insert County Here</t>
  </si>
  <si>
    <t>Insert Location Here</t>
  </si>
  <si>
    <t>Instructions</t>
  </si>
  <si>
    <t>Developed by Penn State EPIS with funding from the Pennsylvania Commission on Crime and Delinquency (PCCD)</t>
  </si>
  <si>
    <t>Questions?  Please contact the Penn State EPIS for technical assistance at 814-863-2568
or by email at EPIS@PSU.edu</t>
  </si>
  <si>
    <t>Process Performance Measures</t>
  </si>
  <si>
    <t>Demographic Summary</t>
  </si>
  <si>
    <t>Possible Answers</t>
  </si>
  <si>
    <t>NUMBER</t>
  </si>
  <si>
    <t>PERCENTAGE OF TOTAL COUNT</t>
  </si>
  <si>
    <t>Agency</t>
  </si>
  <si>
    <t>Contact</t>
  </si>
  <si>
    <t>Email</t>
  </si>
  <si>
    <t>To report on your performance measures to PCCD, upload this Excel spreadsheet as an attachment in E-grants.  Before submitting your Performance Measures in Egrants, you will need to  complete the following steps:</t>
  </si>
  <si>
    <t>Insert Agency Name Here</t>
  </si>
  <si>
    <t>Insert Contact Name Here</t>
  </si>
  <si>
    <t>This data can be used to:
    Improve the quality of your program
    Inform key stakeholders and funders of your progress
    Secure additional funding to sustain the program</t>
  </si>
  <si>
    <t>BIG BROTHERS BIG SISTERS</t>
  </si>
  <si>
    <t>current quarter</t>
  </si>
  <si>
    <t>Mentor</t>
  </si>
  <si>
    <t>Match ID</t>
  </si>
  <si>
    <t>Primary Big: Contact ID</t>
  </si>
  <si>
    <t>Little: Contact ID</t>
  </si>
  <si>
    <t>Match Activation Date</t>
  </si>
  <si>
    <t>Closure Date</t>
  </si>
  <si>
    <t>Little: Age</t>
  </si>
  <si>
    <t>Little: Gender</t>
  </si>
  <si>
    <t>Little: Race/Ethnicity</t>
  </si>
  <si>
    <t>Little: Referral Detail: Inquiry Source Name</t>
  </si>
  <si>
    <t>Primary Big: Gender</t>
  </si>
  <si>
    <t>Primary Big: Age</t>
  </si>
  <si>
    <t>Primary Big: Race/Ethnicity</t>
  </si>
  <si>
    <t>Primary Big: Mailing Zip/Postal Code</t>
  </si>
  <si>
    <t>Program: Program Type</t>
  </si>
  <si>
    <t>Number of New Matches Made</t>
  </si>
  <si>
    <t xml:space="preserve">Number of Matches Ended </t>
  </si>
  <si>
    <t>Match Retention:  Reached 1 year</t>
  </si>
  <si>
    <t>Match Retention:  Reached 2 years</t>
  </si>
  <si>
    <t>Match Retention:  Reached 3 years</t>
  </si>
  <si>
    <t>Match Retention:  Reached 4 years</t>
  </si>
  <si>
    <t>Match Retention:  Reached 5 or more years</t>
  </si>
  <si>
    <r>
      <rPr>
        <b/>
        <sz val="24"/>
        <color theme="0"/>
        <rFont val="Cambria"/>
        <family val="1"/>
      </rPr>
      <t>Big Brothers Big Sisters</t>
    </r>
    <r>
      <rPr>
        <b/>
        <sz val="18"/>
        <color theme="0"/>
        <rFont val="Cambria"/>
        <family val="1"/>
      </rPr>
      <t xml:space="preserve">
</t>
    </r>
    <r>
      <rPr>
        <b/>
        <sz val="16"/>
        <color theme="0"/>
        <rFont val="Cambria"/>
        <family val="1"/>
      </rPr>
      <t xml:space="preserve"> Data Collection and Analysis Tool</t>
    </r>
  </si>
  <si>
    <t>1.   Review the Process tab to assure your data looks logical and accurate.</t>
  </si>
  <si>
    <t>ID</t>
  </si>
  <si>
    <t>wbName</t>
  </si>
  <si>
    <t>Grant</t>
  </si>
  <si>
    <t>Program</t>
  </si>
  <si>
    <t>GrantStartDate</t>
  </si>
  <si>
    <t>GrantYr</t>
  </si>
  <si>
    <t>Qtr</t>
  </si>
  <si>
    <t>QtrRange</t>
  </si>
  <si>
    <t>QtrStart</t>
  </si>
  <si>
    <t>QtrEnd</t>
  </si>
  <si>
    <t>P9</t>
  </si>
  <si>
    <t>0 - 4</t>
  </si>
  <si>
    <t>Age Range (years)</t>
  </si>
  <si>
    <t>5 - 8</t>
  </si>
  <si>
    <t>9 - 10</t>
  </si>
  <si>
    <t xml:space="preserve">11 -12 </t>
  </si>
  <si>
    <t>15 - 16</t>
  </si>
  <si>
    <t>17 - 18</t>
  </si>
  <si>
    <t>19+</t>
  </si>
  <si>
    <t>Female</t>
  </si>
  <si>
    <t>Male</t>
  </si>
  <si>
    <t>Unknown</t>
  </si>
  <si>
    <t>Other</t>
  </si>
  <si>
    <t>American Indian or Alaska Native</t>
  </si>
  <si>
    <t>Asian</t>
  </si>
  <si>
    <t>Black or African American</t>
  </si>
  <si>
    <t>Race/Ethnicity</t>
  </si>
  <si>
    <t>Middle Eastern or North African</t>
  </si>
  <si>
    <t>Native Hawaiian or other Pacific Islander</t>
  </si>
  <si>
    <t>White or Caucasian</t>
  </si>
  <si>
    <t>Youth</t>
  </si>
  <si>
    <t>Under 18</t>
  </si>
  <si>
    <t>Age (years)</t>
  </si>
  <si>
    <t>18 - 22</t>
  </si>
  <si>
    <t>23 - 29</t>
  </si>
  <si>
    <t>30 - 39</t>
  </si>
  <si>
    <t>40 - 49</t>
  </si>
  <si>
    <t>50 - 59</t>
  </si>
  <si>
    <t>60+</t>
  </si>
  <si>
    <t>Trans Female</t>
  </si>
  <si>
    <t>Trans Male</t>
  </si>
  <si>
    <t>Parent/Guardian: Mailing Zip/Postal Code</t>
  </si>
  <si>
    <t>Hispanic</t>
  </si>
  <si>
    <t>QtrClose</t>
  </si>
  <si>
    <t>QtrActive</t>
  </si>
  <si>
    <t>New Matches</t>
  </si>
  <si>
    <t>Matches Ended</t>
  </si>
  <si>
    <t>Match Retention 1 Year</t>
  </si>
  <si>
    <t>Open Matches Retention Years</t>
  </si>
  <si>
    <t>Closed Matches Retention Years</t>
  </si>
  <si>
    <t>Match Retention 2 Year</t>
  </si>
  <si>
    <t>Match Retention 3 Year</t>
  </si>
  <si>
    <t>Match Retention 4 Year</t>
  </si>
  <si>
    <t>Match Retention 5 Year</t>
  </si>
  <si>
    <t>13 - 14</t>
  </si>
  <si>
    <t>Matches Served - Community</t>
  </si>
  <si>
    <t>Matches Served - Site</t>
  </si>
  <si>
    <t>Number of Matches Served - Community</t>
  </si>
  <si>
    <t>Number of Matches Served - Site</t>
  </si>
  <si>
    <t>The following section is automatically calculated by reporting quarter using Match History Data</t>
  </si>
  <si>
    <t>Prefer Not to Answer</t>
  </si>
  <si>
    <t>Genderqueer/Nonbinary</t>
  </si>
  <si>
    <t>One Choice Selected</t>
  </si>
  <si>
    <t>Multiple Selections</t>
  </si>
  <si>
    <t>Percentage</t>
  </si>
  <si>
    <t>current qtr start</t>
  </si>
  <si>
    <t>current qtr end</t>
  </si>
  <si>
    <t xml:space="preserve">The following section is automatically calculated using all records associated with the grant number from the Match History Data </t>
  </si>
  <si>
    <t>Number of Races Selected Little</t>
  </si>
  <si>
    <t>Number of Races Selected Big</t>
  </si>
  <si>
    <t>Race Ethnicity Little</t>
  </si>
  <si>
    <t>Race Ethnicity Big</t>
  </si>
  <si>
    <t>Number of Matches</t>
  </si>
  <si>
    <t>2.   Review the Match History Data tab to make sure no identifying information is included.</t>
  </si>
  <si>
    <t>Range</t>
  </si>
  <si>
    <t>Number of YOS Surveys Completed During the Reporting Quarter</t>
  </si>
  <si>
    <t>Number of COS Surveys Completed During the Reporting Quarter</t>
  </si>
  <si>
    <t>Number of SOR Surveys Completed During the Reporting Quarter</t>
  </si>
  <si>
    <t>Number of YOS Surveys Due During the Reporting Quarter</t>
  </si>
  <si>
    <t>Number of COS Surveys Due During the Reporting Quarter</t>
  </si>
  <si>
    <t>Number of SOR Surveys Due During the Reporting Quarter</t>
  </si>
  <si>
    <t>2.  Demographics Summary:  Counts and percentages for age ranges, genders and races/ethnicities are calculated for "Bigs" and "Littles".</t>
  </si>
  <si>
    <r>
      <t xml:space="preserve">1.    </t>
    </r>
    <r>
      <rPr>
        <sz val="11"/>
        <color indexed="8"/>
        <rFont val="Cambria"/>
        <family val="1"/>
      </rPr>
      <t>The spreadsheets are locked, so you will only be able to enter information into the appropriate cells.  Cells highlighted in yellow are unlocked and can accept data.</t>
    </r>
  </si>
  <si>
    <t>4.   After all data have been entered save the file.  It's recommended to include your Grant Number, County, and Date in the file name.   You are then ready to upload your report, along with your Youth and Child Outcomes Survey report into Egrants.</t>
  </si>
  <si>
    <r>
      <t xml:space="preserve">2.  </t>
    </r>
    <r>
      <rPr>
        <b/>
        <sz val="11"/>
        <color indexed="8"/>
        <rFont val="Cambria"/>
        <family val="1"/>
      </rPr>
      <t xml:space="preserve">Do not use the following functions: Delete, Insert, Copy, Cut, Paste, or Fill. </t>
    </r>
    <r>
      <rPr>
        <sz val="11"/>
        <color indexed="8"/>
        <rFont val="Cambria"/>
        <family val="1"/>
      </rPr>
      <t xml:space="preserve"> You may accidentally delete important formatting if you use any of these functions.  To remove the contents of a cell </t>
    </r>
    <r>
      <rPr>
        <b/>
        <sz val="11"/>
        <color indexed="8"/>
        <rFont val="Cambria"/>
        <family val="1"/>
      </rPr>
      <t>use Clear Contents only</t>
    </r>
    <r>
      <rPr>
        <sz val="11"/>
        <color indexed="8"/>
        <rFont val="Cambria"/>
        <family val="1"/>
      </rPr>
      <t>.</t>
    </r>
  </si>
  <si>
    <r>
      <t xml:space="preserve">3.   Match History Data:  This tab will store data from the Match History Report.  Run the PCCD-EPIS Match History report in MatchForce and copy/paste the output into this tab.  Detailed instructions are in the Reporting Tool Instructions pdf.  </t>
    </r>
    <r>
      <rPr>
        <b/>
        <sz val="11"/>
        <color theme="1"/>
        <rFont val="Cambria"/>
        <family val="1"/>
      </rPr>
      <t>Do not shift any rows or columns using the Delete function or the Insert function.</t>
    </r>
    <r>
      <rPr>
        <sz val="11"/>
        <color theme="1"/>
        <rFont val="Cambria"/>
        <family val="1"/>
      </rPr>
      <t xml:space="preserve">
</t>
    </r>
  </si>
  <si>
    <t>This tool is  designed to help track Process Performance Measures using the Match History Report from the BBBS MatchForce system.</t>
  </si>
  <si>
    <t xml:space="preserve">3.  Run the Youth and Child Outcomes Survey report using your grant number in the Match Grant filter and the grant start date and last date of the reporting quarter in the Completion Date filters.  It's recommended to include your Grant Number, County, and Date in the file name when saving the report.  Detailed instructions are in the PowerBI Youth Child Outcomes Report Instructions pdf.  </t>
  </si>
  <si>
    <t>Different Identity</t>
  </si>
  <si>
    <t>Write In</t>
  </si>
  <si>
    <t>--</t>
  </si>
  <si>
    <t>Year of Grant</t>
  </si>
  <si>
    <r>
      <t xml:space="preserve">1.    Process PMs (Process Performance Measures Tab):  Enter your agency, contact and grant information.  </t>
    </r>
    <r>
      <rPr>
        <b/>
        <sz val="11"/>
        <color theme="1"/>
        <rFont val="Cambria"/>
        <family val="1"/>
      </rPr>
      <t>Please enter the Grant Start Date and select the Grant Year from the drop-down list.  The selections are used to determine the month ranges for each quarter.</t>
    </r>
    <r>
      <rPr>
        <sz val="11"/>
        <color theme="1"/>
        <rFont val="Cambria"/>
        <family val="1"/>
      </rPr>
      <t xml:space="preserve">  The other yellow cells in this tab are for the number of surveys due and completed, and should be copied from the PCCD-EPIS Surveys Report from MatchForce.   Detailed instructions for running the report are in the Reporting Tool Instruction pdf.  The grey cells in this tab are formulated to automatically calculate using data from the Match History tab.  The Number of New Matches Made and the Number of Matches Ended are calculated for each reporting quarter.  Totals for the Matches Served and Matches by Retention Year are calculated from the Grant Start Date.  </t>
    </r>
    <r>
      <rPr>
        <b/>
        <sz val="11"/>
        <color theme="1"/>
        <rFont val="Cambria"/>
        <family val="1"/>
      </rPr>
      <t>Please enter a zero in the reporting quarter column if you do not have data to report for a performance  measure.  Do not enter any data in future quarters.</t>
    </r>
  </si>
  <si>
    <t>P20</t>
  </si>
  <si>
    <t>P21</t>
  </si>
  <si>
    <t>P18</t>
  </si>
  <si>
    <t>P22</t>
  </si>
  <si>
    <t>P23</t>
  </si>
  <si>
    <t>P24</t>
  </si>
  <si>
    <t>Matches that aren't a year old yet</t>
  </si>
  <si>
    <t>MatchesNotYrOld</t>
  </si>
  <si>
    <t>P18Total</t>
  </si>
  <si>
    <t>P21Total</t>
  </si>
  <si>
    <t>P22Total</t>
  </si>
  <si>
    <t>P20Total</t>
  </si>
  <si>
    <t>P3Total</t>
  </si>
  <si>
    <t>P9Total</t>
  </si>
  <si>
    <t>P23Total</t>
  </si>
  <si>
    <t>P5Total</t>
  </si>
  <si>
    <t>P6Total</t>
  </si>
  <si>
    <t>P7Total</t>
  </si>
  <si>
    <t>P8Total</t>
  </si>
  <si>
    <t>P24Total</t>
  </si>
  <si>
    <t>Open Matches that aren't a year old yet</t>
  </si>
  <si>
    <t>Closed Matches that aren't a year old yet</t>
  </si>
  <si>
    <t>OpenMatchesNot1 Year</t>
  </si>
  <si>
    <t>ClosedMatchesNot1 Year</t>
  </si>
  <si>
    <t>Year 1</t>
  </si>
  <si>
    <t>Year 2</t>
  </si>
  <si>
    <t>Year 3</t>
  </si>
  <si>
    <t>Year 4</t>
  </si>
  <si>
    <t>Year 5</t>
  </si>
  <si>
    <t>Version 3.3   10-15-2022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</si>
</sst>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 yyyy;@"/>
    <numFmt numFmtId="165" formatCode="0.0%"/>
  </numFmts>
  <fonts count="39" x14ac:knownFonts="1">
    <font>
      <sz val="11"/>
      <color theme="1"/>
      <name val="Calibri"/>
      <family val="2"/>
      <scheme val="minor"/>
    </font>
    <font>
      <sz val="12"/>
      <name val="Arial"/>
      <family val="2"/>
    </font>
    <font>
      <b/>
      <sz val="12"/>
      <name val="Arial"/>
      <family val="2"/>
    </font>
    <font>
      <sz val="11"/>
      <color indexed="8"/>
      <name val="Cambria"/>
      <family val="1"/>
    </font>
    <font>
      <b/>
      <sz val="11"/>
      <color indexed="8"/>
      <name val="Cambria"/>
      <family val="1"/>
    </font>
    <font>
      <sz val="9"/>
      <color indexed="81"/>
      <name val="Tahoma"/>
      <family val="2"/>
    </font>
    <font>
      <sz val="11"/>
      <color theme="0"/>
      <name val="Calibri"/>
      <family val="2"/>
      <scheme val="minor"/>
    </font>
    <font>
      <b/>
      <sz val="11"/>
      <color theme="1"/>
      <name val="Calibri"/>
      <family val="2"/>
      <scheme val="minor"/>
    </font>
    <font>
      <b/>
      <sz val="12"/>
      <color theme="0"/>
      <name val="Arial"/>
      <family val="2"/>
    </font>
    <font>
      <sz val="12"/>
      <color theme="1"/>
      <name val="Arial"/>
      <family val="2"/>
    </font>
    <font>
      <b/>
      <sz val="12"/>
      <color theme="1"/>
      <name val="Arial"/>
      <family val="2"/>
    </font>
    <font>
      <b/>
      <sz val="11"/>
      <name val="Calibri"/>
      <family val="2"/>
      <scheme val="minor"/>
    </font>
    <font>
      <sz val="11"/>
      <name val="Calibri"/>
      <family val="2"/>
      <scheme val="minor"/>
    </font>
    <font>
      <b/>
      <sz val="11"/>
      <color theme="1"/>
      <name val="Cambria"/>
      <family val="1"/>
    </font>
    <font>
      <sz val="11"/>
      <color theme="1"/>
      <name val="Cambria"/>
      <family val="1"/>
    </font>
    <font>
      <sz val="12"/>
      <color theme="0"/>
      <name val="Arial"/>
      <family val="2"/>
    </font>
    <font>
      <b/>
      <sz val="11"/>
      <color theme="1"/>
      <name val="Cambria"/>
      <family val="1"/>
      <scheme val="major"/>
    </font>
    <font>
      <b/>
      <i/>
      <sz val="15"/>
      <color theme="0"/>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18"/>
      <color theme="0"/>
      <name val="Cambria"/>
      <family val="1"/>
    </font>
    <font>
      <b/>
      <sz val="24"/>
      <color theme="0"/>
      <name val="Cambria"/>
      <family val="1"/>
    </font>
    <font>
      <b/>
      <sz val="16"/>
      <color theme="0"/>
      <name val="Cambria"/>
      <family val="1"/>
    </font>
    <font>
      <sz val="12"/>
      <color theme="0"/>
      <name val="Cambria"/>
      <family val="1"/>
    </font>
    <font>
      <sz val="12"/>
      <color theme="1"/>
      <name val="Calibri"/>
      <family val="2"/>
      <scheme val="minor"/>
    </font>
    <font>
      <b/>
      <sz val="14"/>
      <color theme="0"/>
      <name val="Cambria"/>
      <family val="1"/>
    </font>
    <font>
      <b/>
      <i/>
      <sz val="14"/>
      <color theme="0"/>
      <name val="Calibri"/>
      <family val="2"/>
      <scheme val="minor"/>
    </font>
    <font>
      <b/>
      <i/>
      <sz val="12"/>
      <color theme="0"/>
      <name val="Calibri"/>
      <family val="2"/>
      <scheme val="minor"/>
    </font>
    <font>
      <b/>
      <sz val="11"/>
      <color theme="0"/>
      <name val="Cambria"/>
      <family val="1"/>
    </font>
    <font>
      <sz val="13"/>
      <color theme="0"/>
      <name val="Cambria"/>
      <family val="1"/>
    </font>
    <font>
      <sz val="11"/>
      <color theme="0"/>
      <name val="Arial"/>
      <family val="2"/>
    </font>
    <font>
      <b/>
      <sz val="12"/>
      <color indexed="9"/>
      <name val="Arial"/>
      <family val="2"/>
    </font>
    <font>
      <b/>
      <sz val="11"/>
      <color rgb="FF000000"/>
      <name val="Calibri"/>
      <family val="2"/>
    </font>
    <font>
      <sz val="9"/>
      <color theme="1"/>
      <name val="Arial"/>
      <family val="2"/>
    </font>
    <font>
      <i/>
      <sz val="10"/>
      <name val="Arial"/>
      <family val="2"/>
    </font>
    <font>
      <sz val="10"/>
      <color theme="1"/>
      <name val="Calibri"/>
      <family val="2"/>
      <scheme val="minor"/>
    </font>
    <font>
      <sz val="11"/>
      <color theme="1"/>
      <name val="Cambria"/>
      <family val="1"/>
      <scheme val="major"/>
    </font>
    <font>
      <b/>
      <sz val="10"/>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rgb="FFC0C0C0"/>
        <bgColor rgb="FFC0C0C0"/>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s>
  <borders count="54">
    <border>
      <left/>
      <right/>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bottom/>
      <diagonal/>
    </border>
    <border>
      <left style="thin">
        <color indexed="64"/>
      </left>
      <right/>
      <top/>
      <bottom/>
      <diagonal/>
    </border>
    <border>
      <left style="medium">
        <color theme="0"/>
      </left>
      <right/>
      <top/>
      <bottom style="medium">
        <color theme="0"/>
      </bottom>
      <diagonal/>
    </border>
    <border>
      <left/>
      <right/>
      <top/>
      <bottom style="medium">
        <color theme="3"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style="medium">
        <color theme="0"/>
      </right>
      <top style="thin">
        <color theme="0" tint="-0.249977111117893"/>
      </top>
      <bottom style="medium">
        <color theme="0"/>
      </bottom>
      <diagonal/>
    </border>
    <border>
      <left/>
      <right style="medium">
        <color theme="0"/>
      </right>
      <top style="thin">
        <color theme="0" tint="-0.249977111117893"/>
      </top>
      <bottom style="thin">
        <color theme="0" tint="-0.249977111117893"/>
      </bottom>
      <diagonal/>
    </border>
    <border>
      <left style="medium">
        <color theme="0"/>
      </left>
      <right style="medium">
        <color theme="0"/>
      </right>
      <top style="medium">
        <color theme="0"/>
      </top>
      <bottom style="medium">
        <color theme="3" tint="0.39997558519241921"/>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indexed="64"/>
      </right>
      <top/>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0"/>
      </top>
      <bottom/>
      <diagonal/>
    </border>
    <border>
      <left/>
      <right/>
      <top style="medium">
        <color theme="3" tint="0.39997558519241921"/>
      </top>
      <bottom/>
      <diagonal/>
    </border>
    <border>
      <left/>
      <right/>
      <top style="thin">
        <color theme="0" tint="-0.249977111117893"/>
      </top>
      <bottom style="medium">
        <color theme="0"/>
      </bottom>
      <diagonal/>
    </border>
    <border>
      <left style="medium">
        <color theme="0"/>
      </left>
      <right style="thin">
        <color indexed="64"/>
      </right>
      <top style="thin">
        <color theme="0"/>
      </top>
      <bottom style="thin">
        <color theme="0"/>
      </bottom>
      <diagonal/>
    </border>
    <border>
      <left style="medium">
        <color theme="0"/>
      </left>
      <right style="thin">
        <color theme="0"/>
      </right>
      <top/>
      <bottom/>
      <diagonal/>
    </border>
    <border>
      <left/>
      <right style="thin">
        <color indexed="64"/>
      </right>
      <top/>
      <bottom style="medium">
        <color theme="3" tint="0.39997558519241921"/>
      </bottom>
      <diagonal/>
    </border>
    <border>
      <left/>
      <right style="thin">
        <color indexed="64"/>
      </right>
      <top style="medium">
        <color theme="3" tint="0.39997558519241921"/>
      </top>
      <bottom/>
      <diagonal/>
    </border>
    <border>
      <left style="medium">
        <color theme="0"/>
      </left>
      <right style="thin">
        <color indexed="64"/>
      </right>
      <top style="medium">
        <color theme="0"/>
      </top>
      <bottom/>
      <diagonal/>
    </border>
    <border>
      <left/>
      <right style="thin">
        <color indexed="64"/>
      </right>
      <top style="thin">
        <color indexed="64"/>
      </top>
      <bottom style="medium">
        <color theme="0"/>
      </bottom>
      <diagonal/>
    </border>
    <border>
      <left/>
      <right style="hair">
        <color theme="0" tint="-0.24994659260841701"/>
      </right>
      <top style="medium">
        <color theme="3" tint="0.39997558519241921"/>
      </top>
      <bottom style="hair">
        <color theme="0" tint="-0.24994659260841701"/>
      </bottom>
      <diagonal/>
    </border>
    <border>
      <left style="hair">
        <color theme="0" tint="-0.24994659260841701"/>
      </left>
      <right style="hair">
        <color theme="0" tint="-0.24994659260841701"/>
      </right>
      <top style="medium">
        <color theme="3" tint="0.3999755851924192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medium">
        <color theme="0"/>
      </left>
      <right style="medium">
        <color theme="0"/>
      </right>
      <top/>
      <bottom style="thin">
        <color theme="0" tint="-0.249977111117893"/>
      </bottom>
      <diagonal/>
    </border>
    <border>
      <left style="thin">
        <color theme="0"/>
      </left>
      <right/>
      <top style="thin">
        <color theme="0"/>
      </top>
      <bottom style="medium">
        <color theme="0"/>
      </bottom>
      <diagonal/>
    </border>
    <border>
      <left style="thin">
        <color theme="0"/>
      </left>
      <right style="medium">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hair">
        <color theme="0" tint="-0.24994659260841701"/>
      </right>
      <top style="hair">
        <color theme="0" tint="-0.24994659260841701"/>
      </top>
      <bottom/>
      <diagonal/>
    </border>
    <border>
      <left style="hair">
        <color theme="0" tint="-0.24994659260841701"/>
      </left>
      <right style="hair">
        <color theme="0" tint="-0.24994659260841701"/>
      </right>
      <top style="hair">
        <color theme="0" tint="-0.24994659260841701"/>
      </top>
      <bottom/>
      <diagonal/>
    </border>
    <border>
      <left/>
      <right style="thin">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theme="0" tint="-0.499984740745262"/>
      </bottom>
      <diagonal/>
    </border>
  </borders>
  <cellStyleXfs count="1">
    <xf numFmtId="0" fontId="0" fillId="0" borderId="0"/>
  </cellStyleXfs>
  <cellXfs count="206">
    <xf numFmtId="0" fontId="0" fillId="0" borderId="0" xfId="0"/>
    <xf numFmtId="0" fontId="0" fillId="2" borderId="0" xfId="0" applyFill="1" applyAlignment="1">
      <alignment horizontal="left" vertical="center" wrapText="1"/>
    </xf>
    <xf numFmtId="0" fontId="0" fillId="0" borderId="0" xfId="0" applyAlignment="1">
      <alignment horizontal="left" vertical="center" wrapText="1"/>
    </xf>
    <xf numFmtId="14" fontId="0" fillId="0" borderId="0" xfId="0" applyNumberFormat="1"/>
    <xf numFmtId="0" fontId="0" fillId="0" borderId="0" xfId="0" applyAlignment="1">
      <alignment horizontal="center"/>
    </xf>
    <xf numFmtId="164" fontId="0" fillId="0" borderId="0" xfId="0" applyNumberFormat="1" applyAlignment="1">
      <alignment horizontal="center"/>
    </xf>
    <xf numFmtId="0" fontId="0" fillId="0" borderId="0" xfId="0" applyNumberFormat="1" applyAlignment="1">
      <alignment horizontal="center"/>
    </xf>
    <xf numFmtId="0" fontId="0" fillId="0" borderId="0" xfId="0" applyAlignment="1">
      <alignment horizontal="right"/>
    </xf>
    <xf numFmtId="0" fontId="0" fillId="0" borderId="0" xfId="0" applyNumberFormat="1" applyProtection="1"/>
    <xf numFmtId="0" fontId="0" fillId="0" borderId="0" xfId="0" applyAlignment="1">
      <alignment horizontal="left"/>
    </xf>
    <xf numFmtId="0" fontId="0" fillId="0" borderId="0" xfId="0" applyNumberFormat="1" applyAlignment="1">
      <alignment horizontal="right"/>
    </xf>
    <xf numFmtId="14" fontId="0" fillId="0" borderId="0" xfId="0" applyNumberFormat="1" applyAlignment="1">
      <alignment horizontal="right"/>
    </xf>
    <xf numFmtId="0" fontId="0" fillId="0" borderId="0" xfId="0" applyNumberFormat="1"/>
    <xf numFmtId="0" fontId="8" fillId="5" borderId="1" xfId="0" applyFont="1" applyFill="1" applyBorder="1" applyAlignment="1" applyProtection="1">
      <alignment horizontal="center" vertical="center" wrapText="1"/>
    </xf>
    <xf numFmtId="0" fontId="18" fillId="5" borderId="9" xfId="0" applyFont="1" applyFill="1" applyBorder="1" applyAlignment="1" applyProtection="1">
      <alignment vertical="center"/>
      <protection hidden="1"/>
    </xf>
    <xf numFmtId="0" fontId="19" fillId="5" borderId="9" xfId="0" applyFont="1" applyFill="1" applyBorder="1" applyAlignment="1" applyProtection="1">
      <alignment vertical="center"/>
      <protection hidden="1"/>
    </xf>
    <xf numFmtId="0" fontId="20" fillId="5" borderId="9" xfId="0" applyFont="1" applyFill="1" applyBorder="1" applyAlignment="1" applyProtection="1">
      <alignment vertical="center"/>
      <protection hidden="1"/>
    </xf>
    <xf numFmtId="14" fontId="1" fillId="4" borderId="6" xfId="0" applyNumberFormat="1" applyFont="1" applyFill="1" applyBorder="1" applyAlignment="1" applyProtection="1">
      <alignment horizontal="left" vertical="center" wrapText="1"/>
      <protection locked="0"/>
    </xf>
    <xf numFmtId="0" fontId="19" fillId="5" borderId="9" xfId="0" applyFont="1" applyFill="1" applyBorder="1" applyAlignment="1" applyProtection="1">
      <alignment horizontal="center" vertical="center"/>
      <protection hidden="1"/>
    </xf>
    <xf numFmtId="0" fontId="14" fillId="0" borderId="3" xfId="0" applyFont="1" applyBorder="1" applyAlignment="1">
      <alignment horizontal="left" vertical="center" wrapText="1"/>
    </xf>
    <xf numFmtId="0" fontId="8" fillId="5" borderId="2"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2" xfId="0" applyFont="1" applyFill="1" applyBorder="1" applyAlignment="1" applyProtection="1">
      <alignment horizontal="center" vertical="top" wrapText="1"/>
    </xf>
    <xf numFmtId="0" fontId="14" fillId="0" borderId="4" xfId="0" applyFont="1" applyBorder="1" applyAlignment="1">
      <alignment vertical="center" wrapText="1"/>
    </xf>
    <xf numFmtId="0" fontId="13" fillId="0" borderId="3" xfId="0" applyFont="1" applyBorder="1" applyAlignment="1">
      <alignment vertical="center" wrapText="1"/>
    </xf>
    <xf numFmtId="0" fontId="16" fillId="0" borderId="3" xfId="0" applyFont="1" applyBorder="1" applyAlignment="1">
      <alignment vertical="center" wrapText="1"/>
    </xf>
    <xf numFmtId="0" fontId="0" fillId="0" borderId="0" xfId="0" applyFill="1"/>
    <xf numFmtId="0" fontId="17" fillId="5" borderId="0" xfId="0" applyFont="1" applyFill="1" applyBorder="1"/>
    <xf numFmtId="0" fontId="21" fillId="5" borderId="20" xfId="0" applyFont="1" applyFill="1" applyBorder="1" applyAlignment="1">
      <alignment horizontal="center" wrapText="1"/>
    </xf>
    <xf numFmtId="0" fontId="24" fillId="5" borderId="19" xfId="0" applyFont="1" applyFill="1" applyBorder="1" applyAlignment="1">
      <alignment horizontal="center" wrapText="1"/>
    </xf>
    <xf numFmtId="0" fontId="25" fillId="0" borderId="0" xfId="0" applyFont="1"/>
    <xf numFmtId="0" fontId="26" fillId="5" borderId="4" xfId="0" applyFont="1" applyFill="1" applyBorder="1" applyAlignment="1">
      <alignment horizontal="center" vertical="center" wrapText="1"/>
    </xf>
    <xf numFmtId="0" fontId="27" fillId="5" borderId="0" xfId="0" applyFont="1" applyFill="1" applyBorder="1" applyAlignment="1" applyProtection="1">
      <alignment vertical="top"/>
      <protection hidden="1"/>
    </xf>
    <xf numFmtId="0" fontId="6" fillId="5" borderId="0" xfId="0" applyFont="1" applyFill="1" applyAlignment="1" applyProtection="1">
      <alignment horizontal="left"/>
    </xf>
    <xf numFmtId="0" fontId="6" fillId="5" borderId="0" xfId="0" applyFont="1" applyFill="1" applyBorder="1" applyAlignment="1" applyProtection="1">
      <alignment horizontal="left"/>
    </xf>
    <xf numFmtId="0" fontId="27" fillId="5" borderId="9" xfId="0" applyFont="1" applyFill="1" applyBorder="1" applyAlignment="1" applyProtection="1">
      <alignment vertical="center"/>
      <protection hidden="1"/>
    </xf>
    <xf numFmtId="0" fontId="15" fillId="5" borderId="8" xfId="0" applyFont="1" applyFill="1" applyBorder="1" applyAlignment="1" applyProtection="1">
      <alignment horizontal="left" vertical="center" wrapText="1"/>
    </xf>
    <xf numFmtId="0" fontId="15" fillId="5" borderId="29" xfId="0" applyFont="1" applyFill="1" applyBorder="1" applyAlignment="1" applyProtection="1">
      <alignment horizontal="left" vertical="center" wrapText="1"/>
    </xf>
    <xf numFmtId="0" fontId="15" fillId="5" borderId="26" xfId="0" applyFont="1" applyFill="1" applyBorder="1" applyAlignment="1" applyProtection="1">
      <alignment horizontal="right" vertical="center"/>
    </xf>
    <xf numFmtId="0" fontId="15" fillId="5" borderId="30" xfId="0" applyFont="1" applyFill="1" applyBorder="1" applyAlignment="1" applyProtection="1">
      <alignment horizontal="right" vertical="center" wrapText="1"/>
    </xf>
    <xf numFmtId="0" fontId="15" fillId="5" borderId="30" xfId="0" applyFont="1" applyFill="1" applyBorder="1" applyAlignment="1" applyProtection="1">
      <alignment horizontal="right" vertical="center"/>
    </xf>
    <xf numFmtId="0" fontId="29" fillId="8" borderId="3" xfId="0" applyFont="1" applyFill="1" applyBorder="1" applyAlignment="1">
      <alignment horizontal="left" vertical="center"/>
    </xf>
    <xf numFmtId="0" fontId="29" fillId="8" borderId="4" xfId="0" applyFont="1" applyFill="1" applyBorder="1" applyAlignment="1">
      <alignment vertical="center" wrapText="1"/>
    </xf>
    <xf numFmtId="0" fontId="30" fillId="9" borderId="3" xfId="0" applyFont="1" applyFill="1" applyBorder="1" applyAlignment="1">
      <alignment horizontal="center" vertical="center" wrapText="1"/>
    </xf>
    <xf numFmtId="0" fontId="19" fillId="5" borderId="31" xfId="0" applyFont="1" applyFill="1" applyBorder="1" applyAlignment="1" applyProtection="1">
      <alignment horizontal="center" vertical="center"/>
      <protection hidden="1"/>
    </xf>
    <xf numFmtId="0" fontId="19" fillId="5" borderId="32" xfId="0" applyFont="1" applyFill="1" applyBorder="1" applyAlignment="1" applyProtection="1">
      <alignment horizontal="center" vertical="center"/>
      <protection hidden="1"/>
    </xf>
    <xf numFmtId="0" fontId="8" fillId="5" borderId="33" xfId="0" applyFont="1" applyFill="1" applyBorder="1" applyAlignment="1" applyProtection="1">
      <alignment horizontal="center" vertical="center" wrapText="1"/>
    </xf>
    <xf numFmtId="0" fontId="7" fillId="0" borderId="21" xfId="0" applyFont="1" applyFill="1" applyBorder="1" applyAlignment="1" applyProtection="1">
      <alignment vertical="center" wrapText="1"/>
    </xf>
    <xf numFmtId="0" fontId="8" fillId="5" borderId="34"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hidden="1"/>
    </xf>
    <xf numFmtId="0" fontId="31" fillId="5" borderId="8" xfId="0" applyFont="1" applyFill="1" applyBorder="1" applyAlignment="1" applyProtection="1">
      <alignment horizontal="left" vertical="center"/>
    </xf>
    <xf numFmtId="0" fontId="2"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0" borderId="0" xfId="0" applyAlignment="1">
      <alignment wrapText="1"/>
    </xf>
    <xf numFmtId="0" fontId="2" fillId="4" borderId="35" xfId="0" applyFont="1" applyFill="1" applyBorder="1" applyAlignment="1" applyProtection="1">
      <alignment horizontal="center" vertical="center" wrapText="1"/>
      <protection locked="0" hidden="1"/>
    </xf>
    <xf numFmtId="0" fontId="2" fillId="4" borderId="36" xfId="0" applyFont="1" applyFill="1" applyBorder="1" applyAlignment="1" applyProtection="1">
      <alignment horizontal="center" vertical="center" wrapText="1"/>
      <protection locked="0" hidden="1"/>
    </xf>
    <xf numFmtId="0" fontId="2" fillId="4" borderId="36"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hidden="1"/>
    </xf>
    <xf numFmtId="0" fontId="2" fillId="4" borderId="23" xfId="0" applyFont="1" applyFill="1" applyBorder="1" applyAlignment="1" applyProtection="1">
      <alignment horizontal="center" vertical="center" wrapText="1"/>
      <protection locked="0" hidden="1"/>
    </xf>
    <xf numFmtId="0" fontId="2" fillId="4" borderId="23" xfId="0" applyFont="1" applyFill="1" applyBorder="1" applyAlignment="1" applyProtection="1">
      <alignment horizontal="center" vertical="center" wrapText="1"/>
      <protection locked="0"/>
    </xf>
    <xf numFmtId="0" fontId="32" fillId="5" borderId="3" xfId="0"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xf>
    <xf numFmtId="0" fontId="15" fillId="5" borderId="27" xfId="0" applyFont="1" applyFill="1" applyBorder="1" applyAlignment="1" applyProtection="1">
      <alignment horizontal="right" vertical="center" wrapText="1"/>
    </xf>
    <xf numFmtId="0" fontId="19" fillId="5" borderId="27" xfId="0" applyFont="1" applyFill="1" applyBorder="1" applyAlignment="1" applyProtection="1">
      <alignment vertical="center"/>
      <protection hidden="1"/>
    </xf>
    <xf numFmtId="0" fontId="15" fillId="5" borderId="39" xfId="0" applyFont="1" applyFill="1" applyBorder="1" applyAlignment="1" applyProtection="1">
      <alignment horizontal="right" vertical="center" wrapText="1"/>
    </xf>
    <xf numFmtId="0" fontId="15" fillId="5" borderId="40" xfId="0" applyFont="1" applyFill="1" applyBorder="1" applyAlignment="1" applyProtection="1">
      <alignment horizontal="right" vertical="center" wrapText="1"/>
    </xf>
    <xf numFmtId="0" fontId="1" fillId="4" borderId="38"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protection locked="0"/>
    </xf>
    <xf numFmtId="0" fontId="9" fillId="4" borderId="6" xfId="0" applyFont="1" applyFill="1" applyBorder="1" applyAlignment="1" applyProtection="1">
      <alignment vertical="center"/>
      <protection locked="0"/>
    </xf>
    <xf numFmtId="0" fontId="9" fillId="4" borderId="16" xfId="0" applyFont="1" applyFill="1" applyBorder="1" applyAlignment="1" applyProtection="1">
      <alignment vertical="center"/>
      <protection locked="0"/>
    </xf>
    <xf numFmtId="0" fontId="0" fillId="0" borderId="0" xfId="0" applyProtection="1"/>
    <xf numFmtId="0" fontId="0" fillId="5" borderId="0" xfId="0" applyFill="1" applyAlignment="1" applyProtection="1">
      <alignment horizontal="center"/>
    </xf>
    <xf numFmtId="0" fontId="0" fillId="5" borderId="21" xfId="0" applyFill="1" applyBorder="1" applyProtection="1"/>
    <xf numFmtId="0" fontId="0" fillId="5" borderId="8" xfId="0" applyFill="1" applyBorder="1" applyProtection="1"/>
    <xf numFmtId="0" fontId="12" fillId="0" borderId="0" xfId="0" applyFont="1" applyFill="1" applyProtection="1"/>
    <xf numFmtId="0" fontId="0" fillId="0" borderId="0" xfId="0" applyAlignment="1" applyProtection="1">
      <alignment horizontal="center"/>
    </xf>
    <xf numFmtId="0" fontId="0" fillId="5" borderId="0" xfId="0" applyFill="1" applyProtection="1"/>
    <xf numFmtId="0" fontId="6" fillId="5" borderId="0" xfId="0" applyFont="1" applyFill="1" applyAlignment="1" applyProtection="1">
      <alignment horizontal="center"/>
    </xf>
    <xf numFmtId="0" fontId="6" fillId="5" borderId="0" xfId="0" applyFont="1" applyFill="1" applyAlignment="1" applyProtection="1">
      <alignment horizontal="center" wrapText="1"/>
    </xf>
    <xf numFmtId="0" fontId="0" fillId="0" borderId="0" xfId="0" applyBorder="1" applyAlignment="1" applyProtection="1">
      <alignment horizontal="center"/>
    </xf>
    <xf numFmtId="0" fontId="0" fillId="0" borderId="0" xfId="0" applyAlignment="1" applyProtection="1">
      <alignment horizontal="left"/>
    </xf>
    <xf numFmtId="0" fontId="0" fillId="2" borderId="0" xfId="0" applyFill="1" applyAlignment="1">
      <alignment horizontal="center"/>
    </xf>
    <xf numFmtId="0" fontId="33" fillId="10" borderId="41" xfId="0" applyFont="1" applyFill="1" applyBorder="1" applyAlignment="1" applyProtection="1">
      <alignment horizontal="center" vertical="center"/>
    </xf>
    <xf numFmtId="0" fontId="0" fillId="11" borderId="0" xfId="0" applyFill="1" applyAlignment="1">
      <alignment horizontal="center"/>
    </xf>
    <xf numFmtId="0" fontId="0" fillId="12" borderId="0" xfId="0" applyFill="1" applyAlignment="1">
      <alignment horizontal="center"/>
    </xf>
    <xf numFmtId="14" fontId="0" fillId="12" borderId="0" xfId="0" applyNumberFormat="1" applyFill="1" applyAlignment="1">
      <alignment horizontal="center"/>
    </xf>
    <xf numFmtId="0" fontId="0" fillId="0" borderId="0" xfId="0" applyFill="1" applyProtection="1"/>
    <xf numFmtId="0" fontId="6" fillId="0" borderId="0" xfId="0" applyFont="1" applyFill="1" applyAlignment="1" applyProtection="1">
      <alignment horizontal="center" wrapText="1"/>
    </xf>
    <xf numFmtId="0" fontId="34" fillId="6" borderId="10" xfId="0" applyFont="1" applyFill="1" applyBorder="1" applyAlignment="1" applyProtection="1">
      <alignment horizontal="left" vertical="center" wrapText="1"/>
    </xf>
    <xf numFmtId="0" fontId="34" fillId="6" borderId="7" xfId="0" applyFont="1" applyFill="1" applyBorder="1" applyAlignment="1" applyProtection="1">
      <alignment horizontal="left" vertical="center" wrapText="1"/>
    </xf>
    <xf numFmtId="0" fontId="34" fillId="6" borderId="25" xfId="0" applyFont="1" applyFill="1" applyBorder="1" applyAlignment="1" applyProtection="1">
      <alignment horizontal="left" vertical="center" wrapText="1"/>
    </xf>
    <xf numFmtId="0" fontId="0" fillId="6" borderId="10" xfId="0" applyFont="1" applyFill="1" applyBorder="1" applyProtection="1"/>
    <xf numFmtId="0" fontId="0" fillId="6" borderId="7" xfId="0" applyFont="1" applyFill="1" applyBorder="1" applyProtection="1"/>
    <xf numFmtId="0" fontId="0" fillId="6" borderId="25" xfId="0" applyFont="1" applyFill="1" applyBorder="1" applyProtection="1"/>
    <xf numFmtId="0" fontId="15" fillId="9" borderId="6" xfId="0" applyFont="1" applyFill="1" applyBorder="1" applyAlignment="1" applyProtection="1">
      <alignment horizontal="right" vertical="center" wrapText="1"/>
    </xf>
    <xf numFmtId="0" fontId="15" fillId="9" borderId="26" xfId="0" applyFont="1" applyFill="1" applyBorder="1" applyAlignment="1" applyProtection="1">
      <alignment horizontal="right" vertical="center"/>
    </xf>
    <xf numFmtId="14" fontId="0" fillId="0" borderId="0" xfId="0" applyNumberFormat="1" applyAlignment="1">
      <alignment wrapText="1"/>
    </xf>
    <xf numFmtId="0" fontId="11" fillId="2"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5" borderId="18" xfId="0" applyFont="1" applyFill="1" applyBorder="1" applyAlignment="1" applyProtection="1">
      <alignment horizontal="left" vertical="center"/>
    </xf>
    <xf numFmtId="0" fontId="0" fillId="13" borderId="0" xfId="0" applyFill="1" applyAlignment="1">
      <alignment wrapText="1"/>
    </xf>
    <xf numFmtId="0" fontId="0" fillId="13" borderId="0" xfId="0" applyFill="1"/>
    <xf numFmtId="1" fontId="0" fillId="13" borderId="0" xfId="0" applyNumberFormat="1" applyFill="1"/>
    <xf numFmtId="0" fontId="7" fillId="2" borderId="0" xfId="0" applyFont="1" applyFill="1" applyBorder="1" applyAlignment="1" applyProtection="1">
      <alignment horizontal="left" vertical="center"/>
    </xf>
    <xf numFmtId="0" fontId="0" fillId="6" borderId="0" xfId="0" applyFill="1" applyBorder="1" applyProtection="1"/>
    <xf numFmtId="0" fontId="36" fillId="6" borderId="0" xfId="0" applyFont="1" applyFill="1" applyBorder="1" applyAlignment="1" applyProtection="1">
      <alignment horizontal="center" wrapText="1"/>
    </xf>
    <xf numFmtId="9" fontId="36" fillId="6" borderId="11" xfId="0" applyNumberFormat="1" applyFont="1" applyFill="1" applyBorder="1" applyAlignment="1" applyProtection="1">
      <alignment horizontal="center" wrapText="1"/>
    </xf>
    <xf numFmtId="0" fontId="36" fillId="6" borderId="12" xfId="0" applyFont="1" applyFill="1" applyBorder="1" applyAlignment="1" applyProtection="1">
      <alignment horizontal="center" vertical="center"/>
    </xf>
    <xf numFmtId="1" fontId="0" fillId="0" borderId="0" xfId="0" applyNumberFormat="1" applyFill="1"/>
    <xf numFmtId="0" fontId="2" fillId="4" borderId="46" xfId="0" applyFont="1" applyFill="1" applyBorder="1" applyAlignment="1" applyProtection="1">
      <alignment horizontal="center" vertical="center" wrapText="1"/>
      <protection locked="0" hidden="1"/>
    </xf>
    <xf numFmtId="0" fontId="2" fillId="4" borderId="47" xfId="0" applyFont="1" applyFill="1" applyBorder="1" applyAlignment="1" applyProtection="1">
      <alignment horizontal="center" vertical="center" wrapText="1"/>
      <protection locked="0" hidden="1"/>
    </xf>
    <xf numFmtId="0" fontId="2" fillId="11" borderId="44" xfId="0" applyFont="1" applyFill="1" applyBorder="1" applyAlignment="1" applyProtection="1">
      <alignment horizontal="center" vertical="center" wrapText="1"/>
    </xf>
    <xf numFmtId="0" fontId="11" fillId="11" borderId="44" xfId="0" applyFont="1" applyFill="1" applyBorder="1" applyAlignment="1" applyProtection="1">
      <alignment horizontal="left" vertical="center"/>
    </xf>
    <xf numFmtId="0" fontId="11" fillId="11" borderId="44" xfId="0" applyFont="1" applyFill="1" applyBorder="1" applyAlignment="1" applyProtection="1">
      <alignment horizontal="left" vertical="center" wrapText="1"/>
    </xf>
    <xf numFmtId="0" fontId="10" fillId="11" borderId="44" xfId="0" applyFont="1" applyFill="1" applyBorder="1" applyAlignment="1" applyProtection="1">
      <alignment horizontal="center" vertical="center" wrapText="1"/>
    </xf>
    <xf numFmtId="0" fontId="7" fillId="11" borderId="48" xfId="0" applyFont="1" applyFill="1" applyBorder="1" applyAlignment="1" applyProtection="1">
      <alignment vertical="center" wrapText="1"/>
    </xf>
    <xf numFmtId="0" fontId="2" fillId="1" borderId="0" xfId="0" applyFont="1" applyFill="1" applyBorder="1" applyAlignment="1" applyProtection="1">
      <alignment horizontal="center" vertical="center" wrapText="1"/>
      <protection hidden="1"/>
    </xf>
    <xf numFmtId="1" fontId="2" fillId="1" borderId="0" xfId="0" applyNumberFormat="1" applyFont="1" applyFill="1" applyBorder="1" applyAlignment="1" applyProtection="1">
      <alignment horizontal="center" vertical="center" wrapText="1"/>
      <protection hidden="1"/>
    </xf>
    <xf numFmtId="0" fontId="2" fillId="1" borderId="0" xfId="0" applyFont="1" applyFill="1" applyBorder="1" applyAlignment="1" applyProtection="1">
      <alignment horizontal="center" vertical="center" wrapText="1"/>
    </xf>
    <xf numFmtId="0" fontId="2" fillId="1" borderId="42" xfId="0" applyFont="1" applyFill="1" applyBorder="1" applyAlignment="1" applyProtection="1">
      <alignment horizontal="center" vertical="center" wrapText="1"/>
      <protection hidden="1"/>
    </xf>
    <xf numFmtId="0" fontId="2" fillId="11" borderId="44" xfId="0" applyFont="1" applyFill="1" applyBorder="1" applyAlignment="1" applyProtection="1">
      <alignment horizontal="center" vertical="center" wrapText="1"/>
      <protection hidden="1"/>
    </xf>
    <xf numFmtId="0" fontId="0" fillId="11" borderId="44" xfId="0" applyFill="1" applyBorder="1" applyProtection="1"/>
    <xf numFmtId="0" fontId="0" fillId="11" borderId="49" xfId="0" applyFill="1" applyBorder="1" applyProtection="1"/>
    <xf numFmtId="0" fontId="35" fillId="11" borderId="44" xfId="0" applyFont="1" applyFill="1" applyBorder="1" applyAlignment="1" applyProtection="1">
      <alignment horizontal="left" vertical="center"/>
      <protection hidden="1"/>
    </xf>
    <xf numFmtId="0" fontId="34" fillId="6" borderId="51" xfId="0" applyFont="1" applyFill="1" applyBorder="1" applyAlignment="1" applyProtection="1">
      <alignment horizontal="left" vertical="center" wrapText="1"/>
    </xf>
    <xf numFmtId="0" fontId="0" fillId="7" borderId="45" xfId="0" quotePrefix="1" applyFill="1" applyBorder="1" applyAlignment="1" applyProtection="1">
      <alignment horizontal="center"/>
    </xf>
    <xf numFmtId="0" fontId="0" fillId="0" borderId="0" xfId="0" applyFill="1" applyBorder="1" applyAlignment="1" applyProtection="1">
      <alignment horizontal="center"/>
    </xf>
    <xf numFmtId="0" fontId="0" fillId="0" borderId="0" xfId="0" applyBorder="1" applyProtection="1"/>
    <xf numFmtId="0" fontId="0" fillId="7" borderId="49" xfId="0" applyFill="1" applyBorder="1" applyAlignment="1" applyProtection="1">
      <alignment horizontal="center"/>
    </xf>
    <xf numFmtId="0" fontId="34" fillId="6" borderId="53" xfId="0" applyFont="1" applyFill="1" applyBorder="1" applyAlignment="1" applyProtection="1">
      <alignment horizontal="left" vertical="center" wrapText="1"/>
    </xf>
    <xf numFmtId="14" fontId="0" fillId="11" borderId="0" xfId="0" applyNumberFormat="1" applyFill="1" applyAlignment="1">
      <alignment horizontal="center"/>
    </xf>
    <xf numFmtId="0" fontId="14" fillId="0" borderId="4" xfId="0" applyFont="1" applyBorder="1" applyAlignment="1">
      <alignment vertical="top" wrapText="1"/>
    </xf>
    <xf numFmtId="0" fontId="0" fillId="0" borderId="0" xfId="0" applyAlignment="1">
      <alignment vertical="top"/>
    </xf>
    <xf numFmtId="0" fontId="0" fillId="0" borderId="0" xfId="0" applyProtection="1">
      <protection locked="0"/>
    </xf>
    <xf numFmtId="14" fontId="0" fillId="0" borderId="0" xfId="0" applyNumberFormat="1" applyProtection="1">
      <protection locked="0"/>
    </xf>
    <xf numFmtId="0" fontId="0" fillId="0" borderId="0" xfId="0" applyAlignment="1" applyProtection="1">
      <alignment wrapText="1"/>
    </xf>
    <xf numFmtId="14" fontId="0" fillId="0" borderId="0" xfId="0" applyNumberFormat="1" applyAlignment="1" applyProtection="1">
      <alignment wrapText="1"/>
    </xf>
    <xf numFmtId="0" fontId="14" fillId="0" borderId="5" xfId="0" applyFont="1" applyBorder="1" applyAlignment="1">
      <alignment vertical="center" wrapText="1"/>
    </xf>
    <xf numFmtId="0" fontId="37" fillId="0" borderId="5" xfId="0" applyFont="1" applyBorder="1" applyAlignment="1">
      <alignment wrapText="1"/>
    </xf>
    <xf numFmtId="49" fontId="0" fillId="0" borderId="0" xfId="0" applyNumberFormat="1" applyAlignment="1">
      <alignment wrapText="1"/>
    </xf>
    <xf numFmtId="14" fontId="0" fillId="0" borderId="0" xfId="0" applyNumberFormat="1" applyAlignment="1">
      <alignment horizontal="right" wrapText="1"/>
    </xf>
    <xf numFmtId="0" fontId="0" fillId="0" borderId="0" xfId="0" applyAlignment="1">
      <alignment horizontal="right" wrapText="1"/>
    </xf>
    <xf numFmtId="0" fontId="0" fillId="0" borderId="0" xfId="0" applyFill="1" applyAlignment="1">
      <alignment wrapText="1"/>
    </xf>
    <xf numFmtId="0" fontId="0" fillId="7" borderId="0" xfId="0" applyFill="1" applyAlignment="1" applyProtection="1">
      <alignment vertical="center"/>
    </xf>
    <xf numFmtId="0" fontId="0" fillId="0" borderId="0" xfId="0" applyAlignment="1" applyProtection="1">
      <alignment horizontal="center" vertical="center"/>
    </xf>
    <xf numFmtId="9" fontId="0" fillId="0" borderId="21" xfId="0" applyNumberFormat="1" applyBorder="1" applyAlignment="1" applyProtection="1">
      <alignment horizontal="center" vertical="center"/>
    </xf>
    <xf numFmtId="0" fontId="0" fillId="7" borderId="22" xfId="0" applyFill="1" applyBorder="1" applyAlignment="1" applyProtection="1">
      <alignment vertical="center"/>
    </xf>
    <xf numFmtId="0" fontId="0" fillId="0" borderId="22" xfId="0" applyBorder="1" applyAlignment="1" applyProtection="1">
      <alignment horizontal="center" vertical="center"/>
    </xf>
    <xf numFmtId="9" fontId="0" fillId="0" borderId="24" xfId="0" applyNumberFormat="1" applyBorder="1" applyAlignment="1" applyProtection="1">
      <alignment horizontal="center" vertical="center"/>
    </xf>
    <xf numFmtId="165" fontId="0" fillId="0" borderId="21" xfId="0" applyNumberFormat="1" applyBorder="1" applyAlignment="1" applyProtection="1">
      <alignment horizontal="center" vertical="center"/>
    </xf>
    <xf numFmtId="0" fontId="0" fillId="0" borderId="0" xfId="0" applyBorder="1" applyAlignment="1" applyProtection="1">
      <alignment horizontal="center" vertical="center"/>
    </xf>
    <xf numFmtId="9" fontId="0" fillId="0" borderId="0" xfId="0" applyNumberFormat="1" applyBorder="1" applyAlignment="1" applyProtection="1">
      <alignment horizontal="center" vertical="center"/>
    </xf>
    <xf numFmtId="0" fontId="0" fillId="0" borderId="45" xfId="0" applyBorder="1" applyAlignment="1" applyProtection="1">
      <alignment horizontal="center" vertical="center"/>
    </xf>
    <xf numFmtId="0" fontId="0" fillId="0" borderId="45" xfId="0" applyNumberFormat="1" applyBorder="1" applyAlignment="1" applyProtection="1">
      <alignment horizontal="center" vertical="center"/>
    </xf>
    <xf numFmtId="165" fontId="0" fillId="0" borderId="52" xfId="0" applyNumberFormat="1" applyBorder="1" applyAlignment="1" applyProtection="1">
      <alignment horizontal="center" vertical="center"/>
    </xf>
    <xf numFmtId="0" fontId="0" fillId="0" borderId="11" xfId="0" applyBorder="1" applyAlignment="1" applyProtection="1">
      <alignment horizontal="center" vertical="center"/>
    </xf>
    <xf numFmtId="9" fontId="0" fillId="0" borderId="12" xfId="0" applyNumberFormat="1" applyBorder="1" applyAlignment="1" applyProtection="1">
      <alignment horizontal="center" vertical="center"/>
    </xf>
    <xf numFmtId="0" fontId="12" fillId="7" borderId="11" xfId="0" applyFont="1" applyFill="1" applyBorder="1" applyAlignment="1" applyProtection="1">
      <alignment horizontal="left" vertical="center"/>
    </xf>
    <xf numFmtId="0" fontId="0" fillId="7" borderId="0" xfId="0" quotePrefix="1" applyFill="1" applyAlignment="1" applyProtection="1">
      <alignment horizontal="left" vertical="center"/>
    </xf>
    <xf numFmtId="0" fontId="0" fillId="7" borderId="22" xfId="0" quotePrefix="1" applyFill="1" applyBorder="1" applyAlignment="1" applyProtection="1">
      <alignment horizontal="left" vertical="center"/>
    </xf>
    <xf numFmtId="0" fontId="0" fillId="7" borderId="0" xfId="0" applyFill="1" applyAlignment="1" applyProtection="1">
      <alignment horizontal="left" vertical="center"/>
    </xf>
    <xf numFmtId="0" fontId="0" fillId="7" borderId="0" xfId="0" applyFill="1" applyBorder="1" applyAlignment="1" applyProtection="1">
      <alignment vertical="center"/>
    </xf>
    <xf numFmtId="0" fontId="0" fillId="7" borderId="45" xfId="0" applyFill="1" applyBorder="1" applyAlignment="1" applyProtection="1">
      <alignment vertical="center"/>
    </xf>
    <xf numFmtId="165" fontId="0" fillId="0" borderId="50" xfId="0" applyNumberFormat="1" applyBorder="1" applyAlignment="1" applyProtection="1">
      <alignment horizontal="center" vertical="center"/>
    </xf>
    <xf numFmtId="0" fontId="0" fillId="7" borderId="44" xfId="0" applyFill="1" applyBorder="1" applyAlignment="1" applyProtection="1">
      <alignment vertical="center"/>
    </xf>
    <xf numFmtId="0" fontId="0" fillId="7" borderId="44" xfId="0" applyFill="1" applyBorder="1" applyAlignment="1" applyProtection="1">
      <alignment horizontal="center" vertical="center"/>
    </xf>
    <xf numFmtId="0" fontId="0" fillId="7" borderId="49" xfId="0" applyFill="1" applyBorder="1" applyAlignment="1" applyProtection="1">
      <alignment horizontal="center" vertical="center"/>
    </xf>
    <xf numFmtId="0" fontId="0" fillId="7" borderId="11" xfId="0" quotePrefix="1" applyFill="1" applyBorder="1" applyAlignment="1" applyProtection="1">
      <alignment vertical="center"/>
    </xf>
    <xf numFmtId="16" fontId="0" fillId="7" borderId="0" xfId="0" quotePrefix="1" applyNumberFormat="1" applyFill="1" applyBorder="1" applyAlignment="1" applyProtection="1">
      <alignment vertical="center"/>
    </xf>
    <xf numFmtId="0" fontId="0" fillId="7" borderId="0" xfId="0" quotePrefix="1" applyFill="1" applyAlignment="1" applyProtection="1">
      <alignment vertical="center"/>
    </xf>
    <xf numFmtId="0" fontId="0" fillId="7" borderId="22" xfId="0" quotePrefix="1" applyFill="1" applyBorder="1" applyAlignment="1" applyProtection="1">
      <alignment vertical="center"/>
    </xf>
    <xf numFmtId="0" fontId="0" fillId="6" borderId="0" xfId="0" applyFill="1" applyBorder="1" applyAlignment="1" applyProtection="1">
      <alignment vertical="center"/>
    </xf>
    <xf numFmtId="0" fontId="0" fillId="0" borderId="0" xfId="0" quotePrefix="1" applyBorder="1" applyAlignment="1" applyProtection="1">
      <alignment horizontal="center" vertical="center"/>
    </xf>
    <xf numFmtId="9" fontId="0" fillId="0" borderId="0" xfId="0" quotePrefix="1" applyNumberFormat="1" applyBorder="1" applyAlignment="1" applyProtection="1">
      <alignment horizontal="center" vertical="center"/>
    </xf>
    <xf numFmtId="14" fontId="0" fillId="13" borderId="0" xfId="0" applyNumberFormat="1" applyFill="1" applyAlignment="1">
      <alignment horizontal="center"/>
    </xf>
    <xf numFmtId="0" fontId="0" fillId="13" borderId="0" xfId="0" applyFill="1" applyAlignment="1">
      <alignment horizontal="center"/>
    </xf>
    <xf numFmtId="14" fontId="0" fillId="0" borderId="0" xfId="0" applyNumberFormat="1" applyAlignment="1">
      <alignment horizontal="center"/>
    </xf>
    <xf numFmtId="0" fontId="7" fillId="13" borderId="0" xfId="0" applyFont="1" applyFill="1" applyAlignment="1">
      <alignment horizontal="center"/>
    </xf>
    <xf numFmtId="0" fontId="0" fillId="13" borderId="0" xfId="0" applyFill="1" applyAlignment="1">
      <alignment horizontal="right"/>
    </xf>
    <xf numFmtId="0" fontId="0" fillId="13" borderId="0" xfId="0" applyNumberFormat="1" applyFill="1" applyAlignment="1">
      <alignment horizontal="right"/>
    </xf>
    <xf numFmtId="0" fontId="0" fillId="0" borderId="0" xfId="0" applyFill="1" applyAlignment="1">
      <alignment horizontal="center"/>
    </xf>
    <xf numFmtId="164" fontId="0" fillId="0" borderId="0" xfId="0" applyNumberFormat="1" applyFill="1" applyAlignment="1">
      <alignment horizontal="center"/>
    </xf>
    <xf numFmtId="0" fontId="0" fillId="14" borderId="0" xfId="0" applyFill="1"/>
    <xf numFmtId="0" fontId="38" fillId="2"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0" fillId="15" borderId="0" xfId="0" applyFill="1" applyAlignment="1">
      <alignment horizontal="center"/>
    </xf>
    <xf numFmtId="0" fontId="0" fillId="14" borderId="0" xfId="0" applyFill="1" applyAlignment="1">
      <alignment horizontal="center"/>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9" fillId="4" borderId="28" xfId="0" applyFont="1" applyFill="1" applyBorder="1" applyAlignment="1" applyProtection="1">
      <alignment horizontal="left" vertical="center" wrapText="1"/>
      <protection locked="0"/>
    </xf>
    <xf numFmtId="0" fontId="9" fillId="4" borderId="16" xfId="0" applyFont="1" applyFill="1" applyBorder="1" applyAlignment="1" applyProtection="1">
      <alignment horizontal="left" vertical="center" wrapText="1"/>
      <protection locked="0"/>
    </xf>
    <xf numFmtId="0" fontId="35" fillId="11" borderId="43" xfId="0" applyFont="1" applyFill="1" applyBorder="1" applyAlignment="1" applyProtection="1">
      <alignment horizontal="center" vertical="center"/>
      <protection hidden="1"/>
    </xf>
    <xf numFmtId="0" fontId="35" fillId="11" borderId="44" xfId="0" applyFont="1" applyFill="1" applyBorder="1" applyAlignment="1" applyProtection="1">
      <alignment horizontal="center" vertical="center"/>
      <protection hidden="1"/>
    </xf>
    <xf numFmtId="0" fontId="28" fillId="5" borderId="0" xfId="0" applyFont="1" applyFill="1" applyBorder="1" applyAlignment="1" applyProtection="1">
      <alignment horizontal="left"/>
    </xf>
  </cellXfs>
  <cellStyles count="1">
    <cellStyle name="Normal" xfId="0" builtinId="0"/>
  </cellStyles>
  <dxfs count="1">
    <dxf>
      <fill>
        <patternFill>
          <bgColor rgb="FFFFCCCC"/>
        </patternFill>
      </fill>
    </dxf>
  </dxfs>
  <tableStyles count="0" defaultTableStyle="TableStyleMedium9"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pageSetUpPr fitToPage="1"/>
  </sheetPr>
  <dimension ref="A1:A1235"/>
  <sheetViews>
    <sheetView tabSelected="1" workbookViewId="0">
      <selection activeCell="A5" sqref="A5"/>
    </sheetView>
  </sheetViews>
  <sheetFormatPr defaultColWidth="8.7265625" defaultRowHeight="14.5" x14ac:dyDescent="0.35"/>
  <cols>
    <col min="1" max="1" width="149.453125" style="2" customWidth="1"/>
    <col min="2" max="2" width="3.453125" customWidth="1"/>
  </cols>
  <sheetData>
    <row r="1" spans="1:1" s="26" customFormat="1" ht="19.5" x14ac:dyDescent="0.45">
      <c r="A1" s="27" t="s">
        <v>40</v>
      </c>
    </row>
    <row r="2" spans="1:1" ht="50.15" customHeight="1" x14ac:dyDescent="0.4">
      <c r="A2" s="28" t="s">
        <v>79</v>
      </c>
    </row>
    <row r="3" spans="1:1" s="30" customFormat="1" ht="15.5" x14ac:dyDescent="0.35">
      <c r="A3" s="29" t="s">
        <v>41</v>
      </c>
    </row>
    <row r="4" spans="1:1" ht="15" customHeight="1" x14ac:dyDescent="0.35">
      <c r="A4" s="43" t="s">
        <v>203</v>
      </c>
    </row>
    <row r="5" spans="1:1" ht="36" customHeight="1" x14ac:dyDescent="0.35">
      <c r="A5" s="24" t="s">
        <v>167</v>
      </c>
    </row>
    <row r="6" spans="1:1" ht="72.75" customHeight="1" x14ac:dyDescent="0.35">
      <c r="A6" s="25" t="s">
        <v>54</v>
      </c>
    </row>
    <row r="7" spans="1:1" ht="15" customHeight="1" x14ac:dyDescent="0.35">
      <c r="A7" s="41" t="s">
        <v>3</v>
      </c>
    </row>
    <row r="8" spans="1:1" ht="94" customHeight="1" x14ac:dyDescent="0.35">
      <c r="A8" s="23" t="s">
        <v>173</v>
      </c>
    </row>
    <row r="9" spans="1:1" ht="31.5" customHeight="1" x14ac:dyDescent="0.35">
      <c r="A9" s="23" t="s">
        <v>162</v>
      </c>
    </row>
    <row r="10" spans="1:1" s="138" customFormat="1" ht="34.5" customHeight="1" x14ac:dyDescent="0.35">
      <c r="A10" s="137" t="s">
        <v>166</v>
      </c>
    </row>
    <row r="11" spans="1:1" ht="15" customHeight="1" x14ac:dyDescent="0.35">
      <c r="A11" s="42" t="s">
        <v>4</v>
      </c>
    </row>
    <row r="12" spans="1:1" ht="27.75" customHeight="1" x14ac:dyDescent="0.35">
      <c r="A12" s="23" t="s">
        <v>163</v>
      </c>
    </row>
    <row r="13" spans="1:1" ht="40.5" customHeight="1" x14ac:dyDescent="0.35">
      <c r="A13" s="23" t="s">
        <v>165</v>
      </c>
    </row>
    <row r="14" spans="1:1" ht="36" customHeight="1" x14ac:dyDescent="0.35">
      <c r="A14" s="42" t="s">
        <v>51</v>
      </c>
    </row>
    <row r="15" spans="1:1" ht="24.65" customHeight="1" x14ac:dyDescent="0.35">
      <c r="A15" s="23" t="s">
        <v>80</v>
      </c>
    </row>
    <row r="16" spans="1:1" ht="24.65" customHeight="1" x14ac:dyDescent="0.35">
      <c r="A16" s="23" t="s">
        <v>154</v>
      </c>
    </row>
    <row r="17" spans="1:1" ht="52" customHeight="1" x14ac:dyDescent="0.35">
      <c r="A17" s="143" t="s">
        <v>168</v>
      </c>
    </row>
    <row r="18" spans="1:1" ht="28.5" x14ac:dyDescent="0.35">
      <c r="A18" s="144" t="s">
        <v>164</v>
      </c>
    </row>
    <row r="19" spans="1:1" x14ac:dyDescent="0.35">
      <c r="A19" s="19"/>
    </row>
    <row r="20" spans="1:1" ht="51.65" customHeight="1" x14ac:dyDescent="0.35">
      <c r="A20" s="31" t="s">
        <v>42</v>
      </c>
    </row>
    <row r="21" spans="1:1" x14ac:dyDescent="0.35">
      <c r="A21" s="1"/>
    </row>
    <row r="22" spans="1:1" x14ac:dyDescent="0.35">
      <c r="A22"/>
    </row>
    <row r="23" spans="1:1" x14ac:dyDescent="0.35">
      <c r="A23"/>
    </row>
    <row r="24" spans="1:1" x14ac:dyDescent="0.35">
      <c r="A24"/>
    </row>
    <row r="25" spans="1:1" x14ac:dyDescent="0.35">
      <c r="A25"/>
    </row>
    <row r="26" spans="1:1" x14ac:dyDescent="0.35">
      <c r="A26"/>
    </row>
    <row r="27" spans="1:1" x14ac:dyDescent="0.35">
      <c r="A27"/>
    </row>
    <row r="28" spans="1:1" x14ac:dyDescent="0.35">
      <c r="A28"/>
    </row>
    <row r="29" spans="1:1" x14ac:dyDescent="0.35">
      <c r="A29"/>
    </row>
    <row r="30" spans="1:1" x14ac:dyDescent="0.35">
      <c r="A30"/>
    </row>
    <row r="31" spans="1:1" x14ac:dyDescent="0.35">
      <c r="A31"/>
    </row>
    <row r="32" spans="1:1"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x14ac:dyDescent="0.35">
      <c r="A114"/>
    </row>
    <row r="115" spans="1:1" x14ac:dyDescent="0.35">
      <c r="A115"/>
    </row>
    <row r="116" spans="1: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sheetData>
  <sheetProtection password="8BB0" sheet="1" objects="1" scenarios="1"/>
  <pageMargins left="0.70866141732283472" right="0.70866141732283472" top="0.74803149606299213" bottom="0.74803149606299213" header="0.31496062992125984" footer="0.31496062992125984"/>
  <pageSetup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86AF-9F0F-4148-94A9-33CBB86366E2}">
  <sheetPr codeName="Sheet2">
    <pageSetUpPr autoPageBreaks="0"/>
  </sheetPr>
  <dimension ref="A1:I26"/>
  <sheetViews>
    <sheetView zoomScale="80" zoomScaleNormal="80" workbookViewId="0">
      <selection activeCell="G5" sqref="G5"/>
    </sheetView>
  </sheetViews>
  <sheetFormatPr defaultColWidth="8.7265625" defaultRowHeight="14.5" x14ac:dyDescent="0.35"/>
  <cols>
    <col min="1" max="4" width="17.1796875" style="75" customWidth="1"/>
    <col min="5" max="5" width="18.54296875" style="75" customWidth="1"/>
    <col min="6" max="6" width="17.54296875" style="75" customWidth="1"/>
    <col min="7" max="7" width="63.54296875" style="75" customWidth="1"/>
    <col min="8" max="8" width="8.453125" style="80" customWidth="1"/>
    <col min="9" max="9" width="42.453125" style="75" customWidth="1"/>
    <col min="10" max="16384" width="8.7265625" style="75"/>
  </cols>
  <sheetData>
    <row r="1" spans="1:9" ht="31.5" thickBot="1" x14ac:dyDescent="0.4">
      <c r="A1" s="35" t="s">
        <v>43</v>
      </c>
      <c r="B1" s="14"/>
      <c r="C1" s="14"/>
      <c r="D1" s="15"/>
      <c r="E1" s="16" t="s">
        <v>55</v>
      </c>
      <c r="F1" s="16"/>
      <c r="G1" s="15"/>
      <c r="H1" s="18"/>
      <c r="I1" s="44"/>
    </row>
    <row r="2" spans="1:9" ht="19" customHeight="1" x14ac:dyDescent="0.35">
      <c r="A2" s="32"/>
      <c r="B2" s="32"/>
      <c r="C2" s="32"/>
      <c r="D2" s="32"/>
      <c r="E2" s="67"/>
      <c r="F2" s="67"/>
      <c r="G2" s="67"/>
      <c r="H2" s="68"/>
      <c r="I2" s="45"/>
    </row>
    <row r="3" spans="1:9" ht="20.149999999999999" customHeight="1" x14ac:dyDescent="0.35">
      <c r="A3" s="37" t="s">
        <v>48</v>
      </c>
      <c r="B3" s="193" t="s">
        <v>52</v>
      </c>
      <c r="C3" s="194"/>
      <c r="D3" s="195"/>
      <c r="E3" s="39"/>
      <c r="F3" s="70" t="s">
        <v>10</v>
      </c>
      <c r="G3" s="71" t="s">
        <v>37</v>
      </c>
      <c r="H3" s="76"/>
      <c r="I3" s="77"/>
    </row>
    <row r="4" spans="1:9" ht="20.149999999999999" customHeight="1" x14ac:dyDescent="0.35">
      <c r="A4" s="37" t="s">
        <v>49</v>
      </c>
      <c r="B4" s="196" t="s">
        <v>53</v>
      </c>
      <c r="C4" s="197"/>
      <c r="D4" s="197"/>
      <c r="E4" s="40"/>
      <c r="F4" s="99" t="s">
        <v>12</v>
      </c>
      <c r="G4" s="17">
        <v>44197</v>
      </c>
      <c r="H4" s="76"/>
      <c r="I4" s="77"/>
    </row>
    <row r="5" spans="1:9" ht="20.149999999999999" customHeight="1" x14ac:dyDescent="0.35">
      <c r="A5" s="37" t="s">
        <v>50</v>
      </c>
      <c r="B5" s="198" t="s">
        <v>35</v>
      </c>
      <c r="C5" s="199"/>
      <c r="D5" s="200"/>
      <c r="E5" s="40"/>
      <c r="F5" s="100" t="s">
        <v>172</v>
      </c>
      <c r="G5" s="72" t="s">
        <v>27</v>
      </c>
      <c r="H5" s="76"/>
      <c r="I5" s="77"/>
    </row>
    <row r="6" spans="1:9" ht="20.149999999999999" customHeight="1" thickBot="1" x14ac:dyDescent="0.4">
      <c r="A6" s="36" t="s">
        <v>1</v>
      </c>
      <c r="B6" s="201" t="s">
        <v>36</v>
      </c>
      <c r="C6" s="201"/>
      <c r="D6" s="202"/>
      <c r="E6" s="39"/>
      <c r="F6" s="38" t="s">
        <v>11</v>
      </c>
      <c r="G6" s="73" t="s">
        <v>38</v>
      </c>
      <c r="H6" s="76"/>
      <c r="I6" s="77"/>
    </row>
    <row r="7" spans="1:9" ht="28" customHeight="1" thickBot="1" x14ac:dyDescent="0.4">
      <c r="A7" s="13" t="s">
        <v>13</v>
      </c>
      <c r="B7" s="13" t="s">
        <v>14</v>
      </c>
      <c r="C7" s="13" t="s">
        <v>15</v>
      </c>
      <c r="D7" s="13" t="s">
        <v>16</v>
      </c>
      <c r="E7" s="78"/>
      <c r="F7" s="69" t="s">
        <v>33</v>
      </c>
      <c r="G7" s="74" t="s">
        <v>39</v>
      </c>
      <c r="H7" s="76"/>
      <c r="I7" s="77"/>
    </row>
    <row r="8" spans="1:9" ht="27.65" customHeight="1" thickBot="1" x14ac:dyDescent="0.4">
      <c r="A8" s="65" t="str">
        <f>IFERROR(calcs!G4,"")</f>
        <v/>
      </c>
      <c r="B8" s="65" t="str">
        <f>IFERROR(calcs!G5,"")</f>
        <v/>
      </c>
      <c r="C8" s="65" t="str">
        <f>IFERROR(calcs!G6,"")</f>
        <v/>
      </c>
      <c r="D8" s="66" t="str">
        <f>IFERROR(calcs!G7,"")</f>
        <v/>
      </c>
      <c r="E8" s="21" t="s">
        <v>2</v>
      </c>
      <c r="F8" s="105" t="s">
        <v>0</v>
      </c>
      <c r="G8" s="21"/>
      <c r="H8" s="21" t="s">
        <v>32</v>
      </c>
      <c r="I8" s="46"/>
    </row>
    <row r="9" spans="1:9" ht="28.5" customHeight="1" x14ac:dyDescent="0.35">
      <c r="A9" s="59"/>
      <c r="B9" s="60"/>
      <c r="C9" s="61"/>
      <c r="D9" s="60"/>
      <c r="E9" s="53">
        <f t="shared" ref="E9:E14" si="0">SUM(A9:D9)</f>
        <v>0</v>
      </c>
      <c r="F9" s="102" t="s">
        <v>159</v>
      </c>
      <c r="G9" s="56"/>
      <c r="H9" s="189" t="s">
        <v>176</v>
      </c>
      <c r="I9" s="47"/>
    </row>
    <row r="10" spans="1:9" ht="28.5" customHeight="1" x14ac:dyDescent="0.35">
      <c r="A10" s="62"/>
      <c r="B10" s="63"/>
      <c r="C10" s="64"/>
      <c r="D10" s="63"/>
      <c r="E10" s="57">
        <f t="shared" si="0"/>
        <v>0</v>
      </c>
      <c r="F10" s="103" t="s">
        <v>156</v>
      </c>
      <c r="G10" s="55"/>
      <c r="H10" s="190" t="s">
        <v>175</v>
      </c>
      <c r="I10" s="47"/>
    </row>
    <row r="11" spans="1:9" ht="28.5" customHeight="1" x14ac:dyDescent="0.35">
      <c r="A11" s="62"/>
      <c r="B11" s="63"/>
      <c r="C11" s="63"/>
      <c r="D11" s="63"/>
      <c r="E11" s="53">
        <f t="shared" si="0"/>
        <v>0</v>
      </c>
      <c r="F11" s="102" t="s">
        <v>160</v>
      </c>
      <c r="G11" s="56"/>
      <c r="H11" s="189" t="s">
        <v>176</v>
      </c>
      <c r="I11" s="47"/>
    </row>
    <row r="12" spans="1:9" s="79" customFormat="1" ht="28.5" customHeight="1" x14ac:dyDescent="0.35">
      <c r="A12" s="62"/>
      <c r="B12" s="63"/>
      <c r="C12" s="63"/>
      <c r="D12" s="63"/>
      <c r="E12" s="51">
        <f t="shared" si="0"/>
        <v>0</v>
      </c>
      <c r="F12" s="103" t="s">
        <v>157</v>
      </c>
      <c r="G12" s="55"/>
      <c r="H12" s="190" t="s">
        <v>175</v>
      </c>
      <c r="I12" s="47"/>
    </row>
    <row r="13" spans="1:9" ht="28.5" customHeight="1" x14ac:dyDescent="0.35">
      <c r="A13" s="62"/>
      <c r="B13" s="63"/>
      <c r="C13" s="63"/>
      <c r="D13" s="63"/>
      <c r="E13" s="53">
        <f t="shared" si="0"/>
        <v>0</v>
      </c>
      <c r="F13" s="102" t="s">
        <v>161</v>
      </c>
      <c r="G13" s="56"/>
      <c r="H13" s="189" t="s">
        <v>177</v>
      </c>
      <c r="I13" s="47"/>
    </row>
    <row r="14" spans="1:9" ht="28.5" customHeight="1" x14ac:dyDescent="0.35">
      <c r="A14" s="115"/>
      <c r="B14" s="116"/>
      <c r="C14" s="116"/>
      <c r="D14" s="116"/>
      <c r="E14" s="51">
        <f t="shared" si="0"/>
        <v>0</v>
      </c>
      <c r="F14" s="103" t="s">
        <v>158</v>
      </c>
      <c r="G14" s="55"/>
      <c r="H14" s="190" t="s">
        <v>174</v>
      </c>
      <c r="I14" s="47"/>
    </row>
    <row r="15" spans="1:9" ht="19.5" customHeight="1" x14ac:dyDescent="0.35">
      <c r="A15" s="129" t="s">
        <v>140</v>
      </c>
      <c r="B15" s="126"/>
      <c r="C15" s="126"/>
      <c r="D15" s="126"/>
      <c r="E15" s="117"/>
      <c r="F15" s="118"/>
      <c r="G15" s="119"/>
      <c r="H15" s="120"/>
      <c r="I15" s="121"/>
    </row>
    <row r="16" spans="1:9" ht="28.5" customHeight="1" x14ac:dyDescent="0.35">
      <c r="A16" s="49" t="str">
        <f>IF(calcs!$V$2&gt;=1,MatchCalcs!AF4,"")</f>
        <v/>
      </c>
      <c r="B16" s="49" t="str">
        <f>IF(calcs!$V$2&gt;=2,MatchCalcs!AG4,"")</f>
        <v/>
      </c>
      <c r="C16" s="49" t="str">
        <f>IF(calcs!$V$2&gt;=3,MatchCalcs!AH4,"")</f>
        <v/>
      </c>
      <c r="D16" s="49" t="str">
        <f>IF(calcs!$V$2&gt;=4,MatchCalcs!AI4,"")</f>
        <v/>
      </c>
      <c r="E16" s="51">
        <f>SUM(A16:D16)</f>
        <v>0</v>
      </c>
      <c r="F16" s="104" t="s">
        <v>72</v>
      </c>
      <c r="G16" s="52"/>
      <c r="H16" s="190" t="s">
        <v>5</v>
      </c>
      <c r="I16" s="47"/>
    </row>
    <row r="17" spans="1:9" ht="28.5" customHeight="1" x14ac:dyDescent="0.35">
      <c r="A17" s="49" t="str">
        <f>IF(calcs!$V$2&gt;=1,MatchCalcs!AF5,"")</f>
        <v/>
      </c>
      <c r="B17" s="49" t="str">
        <f>IF(calcs!$V$2&gt;=2,MatchCalcs!AG5,"")</f>
        <v/>
      </c>
      <c r="C17" s="51" t="str">
        <f>IF(calcs!$V$2&gt;=3,MatchCalcs!AH5,"")</f>
        <v/>
      </c>
      <c r="D17" s="49" t="str">
        <f>IF(calcs!$V$2&gt;=4,MatchCalcs!AI5,"")</f>
        <v/>
      </c>
      <c r="E17" s="51">
        <f>SUM(A17:D17)</f>
        <v>0</v>
      </c>
      <c r="F17" s="103" t="s">
        <v>73</v>
      </c>
      <c r="G17" s="55"/>
      <c r="H17" s="190" t="s">
        <v>91</v>
      </c>
      <c r="I17" s="47"/>
    </row>
    <row r="18" spans="1:9" ht="22" customHeight="1" x14ac:dyDescent="0.35">
      <c r="A18" s="126"/>
      <c r="B18" s="127"/>
      <c r="C18" s="127"/>
      <c r="D18" s="128"/>
      <c r="E18" s="203" t="s">
        <v>148</v>
      </c>
      <c r="F18" s="204"/>
      <c r="G18" s="204"/>
      <c r="H18" s="204"/>
      <c r="I18" s="121"/>
    </row>
    <row r="19" spans="1:9" ht="28.5" customHeight="1" x14ac:dyDescent="0.35">
      <c r="A19" s="122"/>
      <c r="B19" s="123"/>
      <c r="C19" s="124"/>
      <c r="D19" s="125"/>
      <c r="E19" s="53" t="str">
        <f>IF(calcs!$V$2&gt;=1,MatchCalcs!AF6,"")</f>
        <v/>
      </c>
      <c r="F19" s="109" t="s">
        <v>138</v>
      </c>
      <c r="G19" s="54"/>
      <c r="H19" s="189" t="s">
        <v>178</v>
      </c>
      <c r="I19" s="47"/>
    </row>
    <row r="20" spans="1:9" ht="28.5" customHeight="1" x14ac:dyDescent="0.35">
      <c r="A20" s="122"/>
      <c r="B20" s="122"/>
      <c r="C20" s="124"/>
      <c r="D20" s="125"/>
      <c r="E20" s="51" t="str">
        <f>IF(calcs!$V$2&gt;=1,MatchCalcs!AF7,"")</f>
        <v/>
      </c>
      <c r="F20" s="104" t="s">
        <v>139</v>
      </c>
      <c r="G20" s="52"/>
      <c r="H20" s="190" t="s">
        <v>178</v>
      </c>
      <c r="I20" s="47"/>
    </row>
    <row r="21" spans="1:9" ht="28.5" customHeight="1" x14ac:dyDescent="0.35">
      <c r="A21" s="122"/>
      <c r="B21" s="122"/>
      <c r="C21" s="122"/>
      <c r="D21" s="125"/>
      <c r="E21" s="53" t="str">
        <f>IF(calcs!$V$2&gt;=1,MatchCalcs!AF8,"")</f>
        <v/>
      </c>
      <c r="F21" s="102" t="s">
        <v>74</v>
      </c>
      <c r="G21" s="56"/>
      <c r="H21" s="189" t="s">
        <v>6</v>
      </c>
      <c r="I21" s="47"/>
    </row>
    <row r="22" spans="1:9" ht="28.5" customHeight="1" x14ac:dyDescent="0.35">
      <c r="A22" s="122"/>
      <c r="B22" s="122"/>
      <c r="C22" s="122"/>
      <c r="D22" s="125"/>
      <c r="E22" s="51" t="str">
        <f>IF(calcs!$V$2&gt;=1,MatchCalcs!AF9,"")</f>
        <v/>
      </c>
      <c r="F22" s="103" t="s">
        <v>75</v>
      </c>
      <c r="G22" s="55"/>
      <c r="H22" s="190" t="s">
        <v>7</v>
      </c>
      <c r="I22" s="47"/>
    </row>
    <row r="23" spans="1:9" ht="28.5" customHeight="1" x14ac:dyDescent="0.35">
      <c r="A23" s="122"/>
      <c r="B23" s="122"/>
      <c r="C23" s="122"/>
      <c r="D23" s="125"/>
      <c r="E23" s="53" t="str">
        <f>IF(calcs!$V$2&gt;=1,MatchCalcs!AF10,"")</f>
        <v/>
      </c>
      <c r="F23" s="102" t="s">
        <v>76</v>
      </c>
      <c r="G23" s="56"/>
      <c r="H23" s="189" t="s">
        <v>8</v>
      </c>
      <c r="I23" s="47"/>
    </row>
    <row r="24" spans="1:9" ht="28.5" customHeight="1" x14ac:dyDescent="0.35">
      <c r="A24" s="122"/>
      <c r="B24" s="122"/>
      <c r="C24" s="122"/>
      <c r="D24" s="125"/>
      <c r="E24" s="51" t="str">
        <f>IF(calcs!$V$2&gt;=1,MatchCalcs!AF11,"")</f>
        <v/>
      </c>
      <c r="F24" s="103" t="s">
        <v>77</v>
      </c>
      <c r="G24" s="55"/>
      <c r="H24" s="190" t="s">
        <v>9</v>
      </c>
      <c r="I24" s="47"/>
    </row>
    <row r="25" spans="1:9" ht="28.5" customHeight="1" x14ac:dyDescent="0.35">
      <c r="A25" s="122"/>
      <c r="B25" s="122"/>
      <c r="C25" s="122"/>
      <c r="D25" s="125"/>
      <c r="E25" s="53" t="str">
        <f>IF(calcs!$V$2&gt;=1,MatchCalcs!AF12,"")</f>
        <v/>
      </c>
      <c r="F25" s="102" t="s">
        <v>78</v>
      </c>
      <c r="G25" s="56"/>
      <c r="H25" s="189" t="s">
        <v>179</v>
      </c>
      <c r="I25" s="47"/>
    </row>
    <row r="26" spans="1:9" ht="16" thickBot="1" x14ac:dyDescent="0.4">
      <c r="A26" s="50" t="str">
        <f>Instructions!A4</f>
        <v>Version 3.3   10-15-2022</v>
      </c>
      <c r="B26" s="20"/>
      <c r="C26" s="20"/>
      <c r="D26" s="20"/>
      <c r="E26" s="20"/>
      <c r="F26" s="20"/>
      <c r="G26" s="22"/>
      <c r="H26" s="22"/>
      <c r="I26" s="48"/>
    </row>
  </sheetData>
  <sheetProtection password="8BB0" sheet="1" objects="1" scenarios="1"/>
  <mergeCells count="5">
    <mergeCell ref="B3:D3"/>
    <mergeCell ref="B4:D4"/>
    <mergeCell ref="B5:D5"/>
    <mergeCell ref="B6:D6"/>
    <mergeCell ref="E18:H18"/>
  </mergeCell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AD214B77-9E2C-4D97-B02A-EC205DD50886}">
            <xm:f>SUMPRODUCT(--ISERROR(MatchCalcs!$A$2:$O$2999))</xm:f>
            <x14:dxf>
              <fill>
                <patternFill>
                  <bgColor rgb="FFFFCCCC"/>
                </patternFill>
              </fill>
            </x14:dxf>
          </x14:cfRule>
          <xm:sqref>A2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CCD9A6-2833-4F08-9343-1A1304E28476}">
          <x14:formula1>
            <xm:f>calcs!$AB$1:$AB$6</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89B9-04FC-4FC0-B6B5-A206CD4ED282}">
  <sheetPr codeName="Sheet4"/>
  <dimension ref="A1:L37"/>
  <sheetViews>
    <sheetView workbookViewId="0">
      <selection sqref="A1:B1"/>
    </sheetView>
  </sheetViews>
  <sheetFormatPr defaultColWidth="8.7265625" defaultRowHeight="14.5" x14ac:dyDescent="0.35"/>
  <cols>
    <col min="1" max="1" width="47.81640625" style="75" customWidth="1"/>
    <col min="2" max="2" width="49.54296875" style="75" customWidth="1"/>
    <col min="3" max="3" width="12.453125" style="80" customWidth="1"/>
    <col min="4" max="5" width="13.54296875" style="75" customWidth="1"/>
    <col min="6" max="6" width="8.7265625" style="75"/>
    <col min="7" max="7" width="47.81640625" style="75" customWidth="1"/>
    <col min="8" max="8" width="30.26953125" style="85" customWidth="1"/>
    <col min="9" max="9" width="12.453125" style="80" customWidth="1"/>
    <col min="10" max="10" width="13.54296875" style="80" customWidth="1"/>
    <col min="11" max="16384" width="8.7265625" style="75"/>
  </cols>
  <sheetData>
    <row r="1" spans="1:10" ht="15.5" x14ac:dyDescent="0.35">
      <c r="A1" s="205" t="s">
        <v>44</v>
      </c>
      <c r="B1" s="205"/>
      <c r="C1" s="76"/>
      <c r="D1" s="81"/>
      <c r="E1" s="91"/>
      <c r="G1" s="205" t="s">
        <v>44</v>
      </c>
      <c r="H1" s="205"/>
      <c r="I1" s="76"/>
      <c r="J1" s="76"/>
    </row>
    <row r="2" spans="1:10" ht="43.5" x14ac:dyDescent="0.35">
      <c r="A2" s="33" t="s">
        <v>111</v>
      </c>
      <c r="B2" s="34" t="s">
        <v>45</v>
      </c>
      <c r="C2" s="82" t="s">
        <v>46</v>
      </c>
      <c r="D2" s="83" t="s">
        <v>47</v>
      </c>
      <c r="E2" s="92"/>
      <c r="G2" s="33" t="s">
        <v>57</v>
      </c>
      <c r="H2" s="34" t="s">
        <v>45</v>
      </c>
      <c r="I2" s="82" t="s">
        <v>46</v>
      </c>
      <c r="J2" s="83" t="s">
        <v>47</v>
      </c>
    </row>
    <row r="3" spans="1:10" x14ac:dyDescent="0.35">
      <c r="A3" s="33"/>
      <c r="B3" s="34"/>
      <c r="C3" s="82"/>
      <c r="D3" s="83"/>
      <c r="E3" s="92"/>
      <c r="G3" s="33"/>
      <c r="H3" s="34"/>
      <c r="I3" s="82"/>
      <c r="J3" s="83"/>
    </row>
    <row r="4" spans="1:10" x14ac:dyDescent="0.35">
      <c r="A4" s="93" t="s">
        <v>93</v>
      </c>
      <c r="B4" s="173" t="s">
        <v>92</v>
      </c>
      <c r="C4" s="161">
        <f>COUNTIF(MatchCalcs!H:H,"&lt;=4")</f>
        <v>0</v>
      </c>
      <c r="D4" s="162" t="str">
        <f>IF(SUM(C$4:C$11)&gt;0,C4/SUM(C$4:C$11),"--")</f>
        <v>--</v>
      </c>
      <c r="E4" s="84"/>
      <c r="G4" s="96" t="s">
        <v>113</v>
      </c>
      <c r="H4" s="163" t="s">
        <v>112</v>
      </c>
      <c r="I4" s="161">
        <f>COUNTIFS(MatchCalcs!L:L,"&gt;0",MatchCalcs!L:L,"&lt;18")</f>
        <v>0</v>
      </c>
      <c r="J4" s="162" t="str">
        <f>IF(SUM(I$4:I$10)&gt;0,I4/SUM(I$4:I$10),"--")</f>
        <v>--</v>
      </c>
    </row>
    <row r="5" spans="1:10" x14ac:dyDescent="0.35">
      <c r="A5" s="94"/>
      <c r="B5" s="174" t="s">
        <v>94</v>
      </c>
      <c r="C5" s="150">
        <f>COUNTIFS(MatchCalcs!H:H,"&gt;=5",MatchCalcs!H:H,"&lt;=8")</f>
        <v>0</v>
      </c>
      <c r="D5" s="151" t="str">
        <f t="shared" ref="D5:D11" si="0">IF(SUM(C$4:C$11)&gt;0,C5/SUM(C$4:C$11),"--")</f>
        <v>--</v>
      </c>
      <c r="E5" s="84"/>
      <c r="G5" s="97"/>
      <c r="H5" s="164" t="s">
        <v>114</v>
      </c>
      <c r="I5" s="150">
        <f>COUNTIFS(MatchCalcs!L:L,"&gt;=18",MatchCalcs!L:L,"&lt;=22")</f>
        <v>0</v>
      </c>
      <c r="J5" s="151" t="str">
        <f t="shared" ref="J5:J10" si="1">IF(SUM(I$4:I$10)&gt;0,I5/SUM(I$4:I$10),"--")</f>
        <v>--</v>
      </c>
    </row>
    <row r="6" spans="1:10" x14ac:dyDescent="0.35">
      <c r="A6" s="94"/>
      <c r="B6" s="175" t="s">
        <v>95</v>
      </c>
      <c r="C6" s="150">
        <f>COUNTIFS(MatchCalcs!H:H,"&gt;=9",MatchCalcs!H:H,"&lt;=10")</f>
        <v>0</v>
      </c>
      <c r="D6" s="151" t="str">
        <f t="shared" si="0"/>
        <v>--</v>
      </c>
      <c r="E6" s="84"/>
      <c r="G6" s="97"/>
      <c r="H6" s="164" t="s">
        <v>115</v>
      </c>
      <c r="I6" s="150">
        <f>COUNTIFS(MatchCalcs!L:L,"&gt;=23",MatchCalcs!L:L,"&lt;=29")</f>
        <v>0</v>
      </c>
      <c r="J6" s="151" t="str">
        <f t="shared" si="1"/>
        <v>--</v>
      </c>
    </row>
    <row r="7" spans="1:10" x14ac:dyDescent="0.35">
      <c r="A7" s="94"/>
      <c r="B7" s="175" t="s">
        <v>96</v>
      </c>
      <c r="C7" s="150">
        <f>COUNTIFS(MatchCalcs!H:H,"&gt;=11",MatchCalcs!H:H,"&lt;=12")</f>
        <v>0</v>
      </c>
      <c r="D7" s="151" t="str">
        <f t="shared" si="0"/>
        <v>--</v>
      </c>
      <c r="E7" s="84"/>
      <c r="G7" s="97"/>
      <c r="H7" s="164" t="s">
        <v>116</v>
      </c>
      <c r="I7" s="150">
        <f>COUNTIFS(MatchCalcs!L:L,"&gt;=30",MatchCalcs!L:L,"&lt;=39")</f>
        <v>0</v>
      </c>
      <c r="J7" s="151" t="str">
        <f t="shared" si="1"/>
        <v>--</v>
      </c>
    </row>
    <row r="8" spans="1:10" x14ac:dyDescent="0.35">
      <c r="A8" s="94"/>
      <c r="B8" s="175" t="s">
        <v>135</v>
      </c>
      <c r="C8" s="150">
        <f>COUNTIFS(MatchCalcs!H:H,"&gt;=13",MatchCalcs!H:H,"&lt;=14")</f>
        <v>0</v>
      </c>
      <c r="D8" s="151" t="str">
        <f t="shared" si="0"/>
        <v>--</v>
      </c>
      <c r="E8" s="84"/>
      <c r="G8" s="97"/>
      <c r="H8" s="164" t="s">
        <v>117</v>
      </c>
      <c r="I8" s="150">
        <f>COUNTIFS(MatchCalcs!L:L,"&gt;=40",MatchCalcs!L:L,"&lt;=49")</f>
        <v>0</v>
      </c>
      <c r="J8" s="151" t="str">
        <f t="shared" si="1"/>
        <v>--</v>
      </c>
    </row>
    <row r="9" spans="1:10" x14ac:dyDescent="0.35">
      <c r="A9" s="94"/>
      <c r="B9" s="175" t="s">
        <v>97</v>
      </c>
      <c r="C9" s="150">
        <f>COUNTIFS(MatchCalcs!H:H,"&gt;=15",MatchCalcs!H:H,"&lt;=16")</f>
        <v>0</v>
      </c>
      <c r="D9" s="151" t="str">
        <f t="shared" si="0"/>
        <v>--</v>
      </c>
      <c r="E9" s="84"/>
      <c r="G9" s="97"/>
      <c r="H9" s="164" t="s">
        <v>118</v>
      </c>
      <c r="I9" s="150">
        <f>COUNTIFS(MatchCalcs!L:L,"&gt;=50",MatchCalcs!L:L,"&lt;=59")</f>
        <v>0</v>
      </c>
      <c r="J9" s="151" t="str">
        <f t="shared" si="1"/>
        <v>--</v>
      </c>
    </row>
    <row r="10" spans="1:10" x14ac:dyDescent="0.35">
      <c r="A10" s="94"/>
      <c r="B10" s="175" t="s">
        <v>98</v>
      </c>
      <c r="C10" s="150">
        <f>COUNTIFS(MatchCalcs!H:H,"&gt;=17",MatchCalcs!H:H,"&lt;=18")</f>
        <v>0</v>
      </c>
      <c r="D10" s="151" t="str">
        <f t="shared" si="0"/>
        <v>--</v>
      </c>
      <c r="E10" s="84"/>
      <c r="G10" s="98"/>
      <c r="H10" s="165" t="s">
        <v>119</v>
      </c>
      <c r="I10" s="153">
        <f>COUNTIF(MatchCalcs!L:L,"&gt;=60")</f>
        <v>0</v>
      </c>
      <c r="J10" s="154" t="str">
        <f t="shared" si="1"/>
        <v>--</v>
      </c>
    </row>
    <row r="11" spans="1:10" x14ac:dyDescent="0.35">
      <c r="A11" s="95"/>
      <c r="B11" s="176" t="s">
        <v>99</v>
      </c>
      <c r="C11" s="153">
        <f>COUNTIF(MatchCalcs!H:H,"&gt;=19")</f>
        <v>0</v>
      </c>
      <c r="D11" s="154" t="str">
        <f t="shared" si="0"/>
        <v>--</v>
      </c>
      <c r="E11" s="84"/>
      <c r="G11" s="97" t="s">
        <v>34</v>
      </c>
      <c r="H11" s="166" t="s">
        <v>100</v>
      </c>
      <c r="I11" s="150">
        <f>COUNTIF('Match History Data'!M:M,"Female")</f>
        <v>0</v>
      </c>
      <c r="J11" s="151" t="str">
        <f t="shared" ref="J11:J18" si="2">IF(SUM(I$11:I$18)&gt;0,I11/SUM(I$11:I$18),"--")</f>
        <v>--</v>
      </c>
    </row>
    <row r="12" spans="1:10" x14ac:dyDescent="0.35">
      <c r="A12" s="93" t="s">
        <v>34</v>
      </c>
      <c r="B12" s="149" t="s">
        <v>100</v>
      </c>
      <c r="C12" s="150">
        <f>COUNTIF('Match History Data'!I:I,"Female")</f>
        <v>0</v>
      </c>
      <c r="D12" s="151" t="str">
        <f t="shared" ref="D12:D19" si="3">IF(SUM(C$12:C$19)&gt;0,C12/SUM(C$12:C$19),"--")</f>
        <v>--</v>
      </c>
      <c r="E12" s="84"/>
      <c r="G12" s="97"/>
      <c r="H12" s="166" t="s">
        <v>101</v>
      </c>
      <c r="I12" s="150">
        <f>COUNTIF('Match History Data'!M:M,"Male")</f>
        <v>0</v>
      </c>
      <c r="J12" s="151" t="str">
        <f t="shared" si="2"/>
        <v>--</v>
      </c>
    </row>
    <row r="13" spans="1:10" x14ac:dyDescent="0.35">
      <c r="A13" s="94"/>
      <c r="B13" s="149" t="s">
        <v>101</v>
      </c>
      <c r="C13" s="150">
        <f>COUNTIF('Match History Data'!I:I,"Male")</f>
        <v>0</v>
      </c>
      <c r="D13" s="151" t="str">
        <f t="shared" si="3"/>
        <v>--</v>
      </c>
      <c r="E13" s="84"/>
      <c r="G13" s="97"/>
      <c r="H13" s="149" t="s">
        <v>120</v>
      </c>
      <c r="I13" s="150">
        <f>COUNTIF('Match History Data'!M:M,"Trans Female")</f>
        <v>0</v>
      </c>
      <c r="J13" s="151" t="str">
        <f t="shared" si="2"/>
        <v>--</v>
      </c>
    </row>
    <row r="14" spans="1:10" x14ac:dyDescent="0.35">
      <c r="A14" s="94"/>
      <c r="B14" s="149" t="s">
        <v>120</v>
      </c>
      <c r="C14" s="150">
        <f>COUNTIF('Match History Data'!I:I,"Trans Female")</f>
        <v>0</v>
      </c>
      <c r="D14" s="151" t="str">
        <f t="shared" si="3"/>
        <v>--</v>
      </c>
      <c r="E14" s="84"/>
      <c r="G14" s="97"/>
      <c r="H14" s="149" t="s">
        <v>121</v>
      </c>
      <c r="I14" s="150">
        <f>COUNTIF('Match History Data'!M:M,"Trans Male")</f>
        <v>0</v>
      </c>
      <c r="J14" s="151" t="str">
        <f t="shared" si="2"/>
        <v>--</v>
      </c>
    </row>
    <row r="15" spans="1:10" x14ac:dyDescent="0.35">
      <c r="A15" s="94"/>
      <c r="B15" s="149" t="s">
        <v>121</v>
      </c>
      <c r="C15" s="150">
        <f>COUNTIF('Match History Data'!I:I,"Trans Male")</f>
        <v>0</v>
      </c>
      <c r="D15" s="151" t="str">
        <f t="shared" si="3"/>
        <v>--</v>
      </c>
      <c r="E15" s="84"/>
      <c r="G15" s="97"/>
      <c r="H15" s="149" t="s">
        <v>142</v>
      </c>
      <c r="I15" s="150">
        <f>COUNTIF('Match History Data'!M:M,"Genderqueer/Nonbinary")</f>
        <v>0</v>
      </c>
      <c r="J15" s="151" t="str">
        <f t="shared" si="2"/>
        <v>--</v>
      </c>
    </row>
    <row r="16" spans="1:10" x14ac:dyDescent="0.35">
      <c r="A16" s="94"/>
      <c r="B16" s="149" t="s">
        <v>142</v>
      </c>
      <c r="C16" s="150">
        <f>COUNTIF('Match History Data'!I:I,"Genderqueer/Nonbinary")</f>
        <v>0</v>
      </c>
      <c r="D16" s="151" t="str">
        <f t="shared" si="3"/>
        <v>--</v>
      </c>
      <c r="E16" s="84"/>
      <c r="G16" s="97"/>
      <c r="H16" s="149" t="s">
        <v>169</v>
      </c>
      <c r="I16" s="150">
        <f>COUNTIF('Match History Data'!M:M,"Different Identity")</f>
        <v>0</v>
      </c>
      <c r="J16" s="151" t="str">
        <f t="shared" si="2"/>
        <v>--</v>
      </c>
    </row>
    <row r="17" spans="1:12" x14ac:dyDescent="0.35">
      <c r="A17" s="94"/>
      <c r="B17" s="149" t="s">
        <v>169</v>
      </c>
      <c r="C17" s="150">
        <f>COUNTIF('Match History Data'!I:I,"Different Identity")</f>
        <v>0</v>
      </c>
      <c r="D17" s="151" t="str">
        <f t="shared" si="3"/>
        <v>--</v>
      </c>
      <c r="E17" s="84"/>
      <c r="G17" s="97"/>
      <c r="H17" s="149" t="s">
        <v>170</v>
      </c>
      <c r="I17" s="150">
        <f>COUNTIF('Match History Data'!M:M,"Write In")</f>
        <v>0</v>
      </c>
      <c r="J17" s="151" t="str">
        <f t="shared" si="2"/>
        <v>--</v>
      </c>
    </row>
    <row r="18" spans="1:12" x14ac:dyDescent="0.35">
      <c r="A18" s="94"/>
      <c r="B18" s="149" t="s">
        <v>170</v>
      </c>
      <c r="C18" s="150">
        <f>COUNTIF('Match History Data'!I:I,"Write In")</f>
        <v>0</v>
      </c>
      <c r="D18" s="151" t="str">
        <f t="shared" si="3"/>
        <v>--</v>
      </c>
      <c r="E18" s="84"/>
      <c r="G18" s="98"/>
      <c r="H18" s="152" t="s">
        <v>141</v>
      </c>
      <c r="I18" s="153">
        <f>COUNTIF('Match History Data'!M:M,"Prefer not to answer")</f>
        <v>0</v>
      </c>
      <c r="J18" s="154" t="str">
        <f t="shared" si="2"/>
        <v>--</v>
      </c>
    </row>
    <row r="19" spans="1:12" ht="26.5" x14ac:dyDescent="0.35">
      <c r="A19" s="95"/>
      <c r="B19" s="152" t="s">
        <v>141</v>
      </c>
      <c r="C19" s="153">
        <f>COUNTIF('Match History Data'!I:I,"Prefer not to answer")</f>
        <v>0</v>
      </c>
      <c r="D19" s="154" t="str">
        <f t="shared" si="3"/>
        <v>--</v>
      </c>
      <c r="E19" s="84"/>
      <c r="G19" s="94" t="s">
        <v>107</v>
      </c>
      <c r="H19" s="110"/>
      <c r="I19" s="111" t="s">
        <v>143</v>
      </c>
      <c r="J19" s="112" t="s">
        <v>144</v>
      </c>
      <c r="K19" s="113" t="s">
        <v>145</v>
      </c>
    </row>
    <row r="20" spans="1:12" ht="26.5" x14ac:dyDescent="0.35">
      <c r="A20" s="94" t="s">
        <v>107</v>
      </c>
      <c r="B20" s="177"/>
      <c r="C20" s="111" t="s">
        <v>143</v>
      </c>
      <c r="D20" s="112" t="s">
        <v>144</v>
      </c>
      <c r="E20" s="113" t="s">
        <v>145</v>
      </c>
      <c r="G20" s="94"/>
      <c r="H20" s="149" t="s">
        <v>104</v>
      </c>
      <c r="I20" s="150">
        <f>COUNTIFS(MatchCalcs!X:X,"=1",MatchCalcs!V:V,"American Indian or Alaska Native")</f>
        <v>0</v>
      </c>
      <c r="J20" s="150">
        <f>COUNTIFS(MatchCalcs!X:X,"&gt;1",MatchCalcs!V:V,"*American Indian or Alaska Native*")</f>
        <v>0</v>
      </c>
      <c r="K20" s="155" t="str">
        <f>IF(SUM(I$29:J$29)&gt;0,SUM(I20:J20)/SUM(I$29:J$29),"--")</f>
        <v>--</v>
      </c>
    </row>
    <row r="21" spans="1:12" x14ac:dyDescent="0.35">
      <c r="A21" s="94"/>
      <c r="B21" s="149" t="s">
        <v>104</v>
      </c>
      <c r="C21" s="150">
        <f>COUNTIFS(MatchCalcs!W:W,"=1",MatchCalcs!U:U,"American Indian or Alaska Native")</f>
        <v>0</v>
      </c>
      <c r="D21" s="150">
        <f>COUNTIFS(MatchCalcs!W:W,"&gt;1",MatchCalcs!U:U,"*American Indian or Alaska Native*")</f>
        <v>0</v>
      </c>
      <c r="E21" s="155" t="str">
        <f t="shared" ref="E21:E27" si="4">IF(SUM(C$30:D$30)&gt;0,SUM(C21:D21)/SUM(C$30:D$30),"--")</f>
        <v>--</v>
      </c>
      <c r="G21" s="94"/>
      <c r="H21" s="149" t="s">
        <v>105</v>
      </c>
      <c r="I21" s="150">
        <f>COUNTIFS(MatchCalcs!X:X,"=1",MatchCalcs!V:V,"Asian")+COUNTIFS(MatchCalcs!X:X,"=1",MatchCalcs!V:V,"Asian -*")</f>
        <v>0</v>
      </c>
      <c r="J21" s="150">
        <f>COUNTIFS(MatchCalcs!X:X,"&gt;1",MatchCalcs!V:V,"*Asian*")</f>
        <v>0</v>
      </c>
      <c r="K21" s="155" t="str">
        <f t="shared" ref="K21:K28" si="5">IF(SUM(I$29:J$29)&gt;0,SUM(I21:J21)/SUM(I$29:J$29),"--")</f>
        <v>--</v>
      </c>
    </row>
    <row r="22" spans="1:12" x14ac:dyDescent="0.35">
      <c r="A22" s="94"/>
      <c r="B22" s="149" t="s">
        <v>105</v>
      </c>
      <c r="C22" s="150">
        <f>COUNTIFS(MatchCalcs!W:W,"=1",MatchCalcs!U:U,"Asian")+COUNTIFS(MatchCalcs!W:W,"=1",MatchCalcs!U:U,"Asian -*")</f>
        <v>0</v>
      </c>
      <c r="D22" s="150">
        <f>COUNTIFS(MatchCalcs!W:W,"&gt;1",MatchCalcs!U:U,"*Asian*")</f>
        <v>0</v>
      </c>
      <c r="E22" s="155" t="str">
        <f t="shared" si="4"/>
        <v>--</v>
      </c>
      <c r="G22" s="94"/>
      <c r="H22" s="149" t="s">
        <v>106</v>
      </c>
      <c r="I22" s="150">
        <f>COUNTIFS(MatchCalcs!X:X,"=1",MatchCalcs!V:V,"Black or African American")</f>
        <v>0</v>
      </c>
      <c r="J22" s="150">
        <f>COUNTIFS(MatchCalcs!X:X,"&gt;1",MatchCalcs!V:V,"*Black or African American*")</f>
        <v>0</v>
      </c>
      <c r="K22" s="155" t="str">
        <f t="shared" si="5"/>
        <v>--</v>
      </c>
    </row>
    <row r="23" spans="1:12" x14ac:dyDescent="0.35">
      <c r="A23" s="94"/>
      <c r="B23" s="149" t="s">
        <v>106</v>
      </c>
      <c r="C23" s="150">
        <f>COUNTIFS(MatchCalcs!W:W,"=1",MatchCalcs!U:U,"Black or African American")</f>
        <v>0</v>
      </c>
      <c r="D23" s="150">
        <f>COUNTIFS(MatchCalcs!W:W,"&gt;1",MatchCalcs!U:U,"*Black or African American*")</f>
        <v>0</v>
      </c>
      <c r="E23" s="155" t="str">
        <f t="shared" si="4"/>
        <v>--</v>
      </c>
      <c r="G23" s="94"/>
      <c r="H23" s="149" t="s">
        <v>108</v>
      </c>
      <c r="I23" s="150">
        <f>COUNTIFS(MatchCalcs!X:X,"=1",MatchCalcs!V:V,"Middle Eastern or North African")</f>
        <v>0</v>
      </c>
      <c r="J23" s="150">
        <f>COUNTIFS(MatchCalcs!X:X,"&gt;1",MatchCalcs!V:V,"*Middle Eastern or North African*")</f>
        <v>0</v>
      </c>
      <c r="K23" s="155" t="str">
        <f t="shared" si="5"/>
        <v>--</v>
      </c>
    </row>
    <row r="24" spans="1:12" x14ac:dyDescent="0.35">
      <c r="A24" s="94"/>
      <c r="B24" s="149" t="s">
        <v>108</v>
      </c>
      <c r="C24" s="150">
        <f>COUNTIFS(MatchCalcs!W:W,"=1",MatchCalcs!U:U,"Middle Eastern or North African")</f>
        <v>0</v>
      </c>
      <c r="D24" s="150">
        <f>COUNTIFS(MatchCalcs!W:W,"&gt;1",MatchCalcs!U:U,"*Middle Eastern or North African*")</f>
        <v>0</v>
      </c>
      <c r="E24" s="155" t="str">
        <f t="shared" si="4"/>
        <v>--</v>
      </c>
      <c r="G24" s="94"/>
      <c r="H24" s="149" t="s">
        <v>109</v>
      </c>
      <c r="I24" s="150">
        <f>COUNTIFS(MatchCalcs!X:X,"=1",MatchCalcs!V:V,"Native Hawiian or other Pacific Islander")</f>
        <v>0</v>
      </c>
      <c r="J24" s="150">
        <f>COUNTIFS(MatchCalcs!X:X,"&gt;1",MatchCalcs!V:V,"*Native Hawiian or other Pacific Islander*")</f>
        <v>0</v>
      </c>
      <c r="K24" s="155" t="str">
        <f t="shared" si="5"/>
        <v>--</v>
      </c>
    </row>
    <row r="25" spans="1:12" x14ac:dyDescent="0.35">
      <c r="A25" s="94"/>
      <c r="B25" s="149" t="s">
        <v>109</v>
      </c>
      <c r="C25" s="150">
        <f>COUNTIFS(MatchCalcs!W:W,"=1",MatchCalcs!U:U,"Native Hawiian or other Pacific Islander")</f>
        <v>0</v>
      </c>
      <c r="D25" s="150">
        <f>COUNTIFS(MatchCalcs!W:W,"&gt;1",MatchCalcs!U:U,"*Native Hawiian or other Pacific Islander*")</f>
        <v>0</v>
      </c>
      <c r="E25" s="155" t="str">
        <f t="shared" si="4"/>
        <v>--</v>
      </c>
      <c r="G25" s="94"/>
      <c r="H25" s="149" t="s">
        <v>110</v>
      </c>
      <c r="I25" s="150">
        <f>COUNTIFS(MatchCalcs!X:X,"=1",MatchCalcs!V:V,"White")</f>
        <v>0</v>
      </c>
      <c r="J25" s="150">
        <f>COUNTIFS(MatchCalcs!X:X,"&gt;1",MatchCalcs!V:V,"*White*")</f>
        <v>0</v>
      </c>
      <c r="K25" s="155" t="str">
        <f t="shared" si="5"/>
        <v>--</v>
      </c>
    </row>
    <row r="26" spans="1:12" x14ac:dyDescent="0.35">
      <c r="A26" s="94"/>
      <c r="B26" s="149" t="s">
        <v>110</v>
      </c>
      <c r="C26" s="150">
        <f>COUNTIFS(MatchCalcs!W:W,"=1",MatchCalcs!U:U,"White")</f>
        <v>0</v>
      </c>
      <c r="D26" s="150">
        <f>COUNTIFS(MatchCalcs!W:W,"&gt;1",MatchCalcs!U:U,"*White*")</f>
        <v>0</v>
      </c>
      <c r="E26" s="155" t="str">
        <f t="shared" si="4"/>
        <v>--</v>
      </c>
      <c r="G26" s="94"/>
      <c r="H26" s="167" t="s">
        <v>103</v>
      </c>
      <c r="I26" s="150">
        <f>COUNTIFS(MatchCalcs!X:X,"=1",MatchCalcs!V:V,"Other")</f>
        <v>0</v>
      </c>
      <c r="J26" s="150">
        <f>COUNTIFS(MatchCalcs!X:X,"&gt;1",MatchCalcs!V:V,"*Other*")-COUNTIFS(MatchCalcs!X:X,"&gt;1",MatchCalcs!V:V,"*- Other*")</f>
        <v>0</v>
      </c>
      <c r="K26" s="155" t="str">
        <f t="shared" si="5"/>
        <v>--</v>
      </c>
    </row>
    <row r="27" spans="1:12" x14ac:dyDescent="0.35">
      <c r="A27" s="94"/>
      <c r="B27" s="167" t="s">
        <v>103</v>
      </c>
      <c r="C27" s="150">
        <f>COUNTIFS(MatchCalcs!W:W,"=1",MatchCalcs!U:U,"Other")</f>
        <v>0</v>
      </c>
      <c r="D27" s="150">
        <f>COUNTIFS(MatchCalcs!W:W,"&gt;1",MatchCalcs!U:U,"*Other*")-COUNTIFS(MatchCalcs!W:W,"&gt;1",MatchCalcs!U:U,"*- Other*")</f>
        <v>0</v>
      </c>
      <c r="E27" s="155" t="str">
        <f t="shared" si="4"/>
        <v>--</v>
      </c>
      <c r="G27" s="94"/>
      <c r="H27" s="167" t="s">
        <v>102</v>
      </c>
      <c r="I27" s="150">
        <f>COUNTIFS(MatchCalcs!X:X,"=1",MatchCalcs!V:V,"=0")</f>
        <v>0</v>
      </c>
      <c r="J27" s="178" t="s">
        <v>171</v>
      </c>
      <c r="K27" s="155" t="str">
        <f>IF(I27&gt;0,I27/SUM(I$29:J$29),"--")</f>
        <v>--</v>
      </c>
      <c r="L27" s="133"/>
    </row>
    <row r="28" spans="1:12" x14ac:dyDescent="0.35">
      <c r="A28" s="94"/>
      <c r="B28" s="167" t="s">
        <v>102</v>
      </c>
      <c r="C28" s="156">
        <f>COUNTIFS(MatchCalcs!W:W,"=1",MatchCalcs!U:U,"=0")</f>
        <v>0</v>
      </c>
      <c r="D28" s="179" t="s">
        <v>171</v>
      </c>
      <c r="E28" s="155" t="str">
        <f>IF(SUM(C$30:D$30)&gt;0,C28/SUM(C$30:D$30),"--")</f>
        <v>--</v>
      </c>
      <c r="F28" s="133"/>
      <c r="G28" s="130" t="s">
        <v>123</v>
      </c>
      <c r="H28" s="168"/>
      <c r="I28" s="158">
        <f>COUNTIFS(MatchCalcs!X:X,"=1",MatchCalcs!V:V,"Hispanic")+COUNTIFS(MatchCalcs!X:X,"=1",MatchCalcs!V:V,"Hispanic -*")</f>
        <v>0</v>
      </c>
      <c r="J28" s="158">
        <f>COUNTIFS(MatchCalcs!X:X,"&gt;1",MatchCalcs!V:V,"*Hispanic*")</f>
        <v>0</v>
      </c>
      <c r="K28" s="169" t="str">
        <f t="shared" si="5"/>
        <v>--</v>
      </c>
    </row>
    <row r="29" spans="1:12" x14ac:dyDescent="0.35">
      <c r="A29" s="130" t="s">
        <v>123</v>
      </c>
      <c r="B29" s="168"/>
      <c r="C29" s="158">
        <f>COUNTIFS(MatchCalcs!W:W,"=1",MatchCalcs!U:U,"Hispanic")+COUNTIFS(MatchCalcs!W:W,"=1",MatchCalcs!U:U,"Hispanic -*")</f>
        <v>0</v>
      </c>
      <c r="D29" s="159">
        <f>COUNTIFS(MatchCalcs!W:W,"&gt;1",MatchCalcs!U:U,"*Hispanic*")</f>
        <v>0</v>
      </c>
      <c r="E29" s="160" t="str">
        <f>IF(SUM(C$30:D$30)&gt;0,SUM(C29:D29)/SUM(C$30:D$30),"--")</f>
        <v>--</v>
      </c>
      <c r="G29" s="135"/>
      <c r="H29" s="170" t="s">
        <v>153</v>
      </c>
      <c r="I29" s="171">
        <f>COUNTIF(MatchCalcs!X:X,"=1")</f>
        <v>0</v>
      </c>
      <c r="J29" s="172">
        <f>COUNTIF(MatchCalcs!X:X,"&gt;=2")</f>
        <v>0</v>
      </c>
      <c r="K29" s="157"/>
    </row>
    <row r="30" spans="1:12" x14ac:dyDescent="0.35">
      <c r="A30" s="130"/>
      <c r="B30" s="168" t="s">
        <v>153</v>
      </c>
      <c r="C30" s="131">
        <f>COUNTIF(MatchCalcs!W:W,"=1")</f>
        <v>0</v>
      </c>
      <c r="D30" s="134">
        <f>COUNTIF(MatchCalcs!W:W,"&gt;=2")</f>
        <v>0</v>
      </c>
      <c r="E30" s="132"/>
    </row>
    <row r="31" spans="1:12" x14ac:dyDescent="0.35">
      <c r="E31" s="84"/>
    </row>
    <row r="32" spans="1:12" x14ac:dyDescent="0.35">
      <c r="E32" s="84"/>
    </row>
    <row r="33" spans="5:5" x14ac:dyDescent="0.35">
      <c r="E33" s="84"/>
    </row>
    <row r="34" spans="5:5" x14ac:dyDescent="0.35">
      <c r="E34" s="84"/>
    </row>
    <row r="35" spans="5:5" x14ac:dyDescent="0.35">
      <c r="E35" s="84"/>
    </row>
    <row r="36" spans="5:5" x14ac:dyDescent="0.35">
      <c r="E36" s="84"/>
    </row>
    <row r="37" spans="5:5" x14ac:dyDescent="0.35">
      <c r="E37" s="84"/>
    </row>
  </sheetData>
  <sheetProtection password="8BB0" sheet="1" objects="1" scenarios="1"/>
  <mergeCells count="2">
    <mergeCell ref="A1:B1"/>
    <mergeCell ref="G1:H1"/>
  </mergeCells>
  <pageMargins left="0.7" right="0.7" top="0.75" bottom="0.75" header="0.3" footer="0.3"/>
  <pageSetup orientation="portrait" r:id="rId1"/>
  <ignoredErrors>
    <ignoredError sqref="E28 K27"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AEDF-CF68-4FBC-A2FF-646005A63D4B}">
  <sheetPr codeName="Sheet10"/>
  <dimension ref="A1:O451"/>
  <sheetViews>
    <sheetView workbookViewId="0">
      <selection activeCell="A2" sqref="A2"/>
    </sheetView>
  </sheetViews>
  <sheetFormatPr defaultRowHeight="14.5" x14ac:dyDescent="0.35"/>
  <cols>
    <col min="1" max="2" width="18.453125" style="139" bestFit="1" customWidth="1"/>
    <col min="3" max="3" width="18.54296875" style="139" bestFit="1" customWidth="1"/>
    <col min="4" max="4" width="40.7265625" style="139" bestFit="1" customWidth="1"/>
    <col min="5" max="6" width="11" style="139" bestFit="1" customWidth="1"/>
    <col min="7" max="7" width="20.1796875" style="139" bestFit="1" customWidth="1"/>
    <col min="8" max="8" width="6.1796875" style="139" bestFit="1" customWidth="1"/>
    <col min="9" max="9" width="7.54296875" style="139" bestFit="1" customWidth="1"/>
    <col min="10" max="10" width="35" style="139" customWidth="1"/>
    <col min="11" max="11" width="17" style="139" customWidth="1"/>
    <col min="12" max="12" width="11.453125" style="139" customWidth="1"/>
    <col min="13" max="13" width="11.7265625" style="139" customWidth="1"/>
    <col min="14" max="14" width="33" style="139" customWidth="1"/>
    <col min="15" max="15" width="16.54296875" style="139" customWidth="1"/>
  </cols>
  <sheetData>
    <row r="1" spans="1:15" s="58" customFormat="1" ht="43.5" x14ac:dyDescent="0.35">
      <c r="A1" s="141" t="s">
        <v>58</v>
      </c>
      <c r="B1" s="141" t="s">
        <v>59</v>
      </c>
      <c r="C1" s="141" t="s">
        <v>60</v>
      </c>
      <c r="D1" s="141" t="s">
        <v>66</v>
      </c>
      <c r="E1" s="142" t="s">
        <v>61</v>
      </c>
      <c r="F1" s="142" t="s">
        <v>62</v>
      </c>
      <c r="G1" s="141" t="s">
        <v>71</v>
      </c>
      <c r="H1" s="141" t="s">
        <v>63</v>
      </c>
      <c r="I1" s="141" t="s">
        <v>64</v>
      </c>
      <c r="J1" s="141" t="s">
        <v>65</v>
      </c>
      <c r="K1" s="141" t="s">
        <v>122</v>
      </c>
      <c r="L1" s="141" t="s">
        <v>68</v>
      </c>
      <c r="M1" s="141" t="s">
        <v>67</v>
      </c>
      <c r="N1" s="141" t="s">
        <v>69</v>
      </c>
      <c r="O1" s="141" t="s">
        <v>70</v>
      </c>
    </row>
    <row r="2" spans="1:15" x14ac:dyDescent="0.35">
      <c r="A2" s="145"/>
      <c r="B2" s="145"/>
      <c r="C2" s="145"/>
      <c r="D2" s="145"/>
      <c r="E2" s="146"/>
      <c r="F2" s="147"/>
      <c r="G2" s="145"/>
      <c r="H2" s="147"/>
      <c r="I2" s="145"/>
      <c r="J2" s="145"/>
      <c r="K2" s="145"/>
      <c r="L2" s="147"/>
      <c r="M2" s="145"/>
      <c r="N2" s="145"/>
      <c r="O2" s="145"/>
    </row>
    <row r="3" spans="1:15" x14ac:dyDescent="0.35">
      <c r="A3" s="145"/>
      <c r="B3" s="145"/>
      <c r="C3" s="145"/>
      <c r="D3" s="145"/>
      <c r="E3" s="146"/>
      <c r="F3" s="147"/>
      <c r="G3" s="145"/>
      <c r="H3" s="147"/>
      <c r="I3" s="145"/>
      <c r="J3" s="145"/>
      <c r="K3" s="145"/>
      <c r="L3" s="147"/>
      <c r="M3" s="145"/>
      <c r="N3" s="145"/>
      <c r="O3" s="145"/>
    </row>
    <row r="4" spans="1:15" x14ac:dyDescent="0.35">
      <c r="A4" s="145"/>
      <c r="B4" s="145"/>
      <c r="C4" s="145"/>
      <c r="D4" s="145"/>
      <c r="E4" s="146"/>
      <c r="F4" s="147"/>
      <c r="G4" s="145"/>
      <c r="H4" s="147"/>
      <c r="I4" s="145"/>
      <c r="J4" s="145"/>
      <c r="K4" s="145"/>
      <c r="L4" s="147"/>
      <c r="M4" s="145"/>
      <c r="N4" s="145"/>
      <c r="O4" s="145"/>
    </row>
    <row r="5" spans="1:15" x14ac:dyDescent="0.35">
      <c r="A5" s="145"/>
      <c r="B5" s="145"/>
      <c r="C5" s="145"/>
      <c r="D5" s="145"/>
      <c r="E5" s="146"/>
      <c r="F5" s="147"/>
      <c r="G5" s="145"/>
      <c r="H5" s="147"/>
      <c r="I5" s="145"/>
      <c r="J5" s="145"/>
      <c r="K5" s="145"/>
      <c r="L5" s="147"/>
      <c r="M5" s="145"/>
      <c r="N5" s="145"/>
      <c r="O5" s="145"/>
    </row>
    <row r="6" spans="1:15" x14ac:dyDescent="0.35">
      <c r="A6" s="145"/>
      <c r="B6" s="145"/>
      <c r="C6" s="145"/>
      <c r="D6" s="145"/>
      <c r="E6" s="146"/>
      <c r="F6" s="147"/>
      <c r="G6" s="145"/>
      <c r="H6" s="147"/>
      <c r="I6" s="145"/>
      <c r="J6" s="145"/>
      <c r="K6" s="145"/>
      <c r="L6" s="147"/>
      <c r="M6" s="145"/>
      <c r="N6" s="145"/>
      <c r="O6" s="145"/>
    </row>
    <row r="7" spans="1:15" x14ac:dyDescent="0.35">
      <c r="A7" s="145"/>
      <c r="B7" s="145"/>
      <c r="C7" s="145"/>
      <c r="D7" s="145"/>
      <c r="E7" s="146"/>
      <c r="F7" s="147"/>
      <c r="G7" s="145"/>
      <c r="H7" s="147"/>
      <c r="I7" s="145"/>
      <c r="J7" s="145"/>
      <c r="K7" s="145"/>
      <c r="L7" s="147"/>
      <c r="M7" s="145"/>
      <c r="N7" s="145"/>
      <c r="O7" s="145"/>
    </row>
    <row r="8" spans="1:15" x14ac:dyDescent="0.35">
      <c r="A8" s="145"/>
      <c r="B8" s="145"/>
      <c r="C8" s="145"/>
      <c r="D8" s="145"/>
      <c r="E8" s="146"/>
      <c r="F8" s="147"/>
      <c r="G8" s="145"/>
      <c r="H8" s="147"/>
      <c r="I8" s="145"/>
      <c r="J8" s="145"/>
      <c r="K8" s="145"/>
      <c r="L8" s="147"/>
      <c r="M8" s="145"/>
      <c r="N8" s="145"/>
      <c r="O8" s="145"/>
    </row>
    <row r="9" spans="1:15" x14ac:dyDescent="0.35">
      <c r="A9" s="145"/>
      <c r="B9" s="145"/>
      <c r="C9" s="145"/>
      <c r="D9" s="145"/>
      <c r="E9" s="146"/>
      <c r="F9" s="147"/>
      <c r="G9" s="145"/>
      <c r="H9" s="147"/>
      <c r="I9" s="145"/>
      <c r="J9" s="145"/>
      <c r="K9" s="145"/>
      <c r="L9" s="147"/>
      <c r="M9" s="145"/>
      <c r="N9" s="145"/>
      <c r="O9" s="145"/>
    </row>
    <row r="10" spans="1:15" x14ac:dyDescent="0.35">
      <c r="A10" s="145"/>
      <c r="B10" s="145"/>
      <c r="C10" s="145"/>
      <c r="D10" s="145"/>
      <c r="E10" s="146"/>
      <c r="F10" s="147"/>
      <c r="G10" s="145"/>
      <c r="H10" s="147"/>
      <c r="I10" s="145"/>
      <c r="J10" s="145"/>
      <c r="K10" s="145"/>
      <c r="L10" s="147"/>
      <c r="M10" s="145"/>
      <c r="N10" s="145"/>
      <c r="O10" s="145"/>
    </row>
    <row r="11" spans="1:15" x14ac:dyDescent="0.35">
      <c r="A11" s="145"/>
      <c r="B11" s="145"/>
      <c r="C11" s="145"/>
      <c r="D11" s="145"/>
      <c r="E11" s="146"/>
      <c r="F11" s="146"/>
      <c r="G11" s="145"/>
      <c r="H11" s="147"/>
      <c r="I11" s="145"/>
      <c r="J11" s="145"/>
      <c r="K11" s="145"/>
      <c r="L11" s="147"/>
      <c r="M11" s="145"/>
      <c r="N11" s="145"/>
      <c r="O11" s="145"/>
    </row>
    <row r="12" spans="1:15" x14ac:dyDescent="0.35">
      <c r="A12" s="145"/>
      <c r="B12" s="145"/>
      <c r="C12" s="145"/>
      <c r="D12" s="145"/>
      <c r="E12" s="146"/>
      <c r="F12" s="147"/>
      <c r="G12" s="145"/>
      <c r="H12" s="147"/>
      <c r="I12" s="145"/>
      <c r="J12" s="145"/>
      <c r="K12" s="145"/>
      <c r="L12" s="147"/>
      <c r="M12" s="145"/>
      <c r="N12" s="145"/>
      <c r="O12" s="145"/>
    </row>
    <row r="13" spans="1:15" x14ac:dyDescent="0.35">
      <c r="A13" s="145"/>
      <c r="B13" s="145"/>
      <c r="C13" s="145"/>
      <c r="D13" s="145"/>
      <c r="E13" s="146"/>
      <c r="F13" s="147"/>
      <c r="G13" s="145"/>
      <c r="H13" s="147"/>
      <c r="I13" s="145"/>
      <c r="J13" s="145"/>
      <c r="K13" s="145"/>
      <c r="L13" s="147"/>
      <c r="M13" s="145"/>
      <c r="N13" s="145"/>
      <c r="O13" s="145"/>
    </row>
    <row r="14" spans="1:15" x14ac:dyDescent="0.35">
      <c r="A14" s="145"/>
      <c r="B14" s="145"/>
      <c r="C14" s="145"/>
      <c r="D14" s="145"/>
      <c r="E14" s="146"/>
      <c r="F14" s="146"/>
      <c r="G14" s="145"/>
      <c r="H14" s="147"/>
      <c r="I14" s="145"/>
      <c r="J14" s="145"/>
      <c r="K14" s="145"/>
      <c r="L14" s="147"/>
      <c r="M14" s="145"/>
      <c r="N14" s="145"/>
      <c r="O14" s="145"/>
    </row>
    <row r="15" spans="1:15" x14ac:dyDescent="0.35">
      <c r="A15" s="145"/>
      <c r="B15" s="145"/>
      <c r="C15" s="145"/>
      <c r="D15" s="145"/>
      <c r="E15" s="146"/>
      <c r="F15" s="147"/>
      <c r="G15" s="145"/>
      <c r="H15" s="147"/>
      <c r="I15" s="145"/>
      <c r="J15" s="145"/>
      <c r="K15" s="145"/>
      <c r="L15" s="147"/>
      <c r="M15" s="145"/>
      <c r="N15" s="145"/>
      <c r="O15" s="145"/>
    </row>
    <row r="16" spans="1:15" x14ac:dyDescent="0.35">
      <c r="A16" s="145"/>
      <c r="B16" s="145"/>
      <c r="C16" s="145"/>
      <c r="D16" s="145"/>
      <c r="E16" s="146"/>
      <c r="F16" s="147"/>
      <c r="G16" s="145"/>
      <c r="H16" s="147"/>
      <c r="I16" s="145"/>
      <c r="J16" s="145"/>
      <c r="K16" s="145"/>
      <c r="L16" s="147"/>
      <c r="M16" s="145"/>
      <c r="N16" s="145"/>
      <c r="O16" s="145"/>
    </row>
    <row r="17" spans="1:15" x14ac:dyDescent="0.35">
      <c r="A17" s="145"/>
      <c r="B17" s="145"/>
      <c r="C17" s="145"/>
      <c r="D17" s="145"/>
      <c r="E17" s="146"/>
      <c r="F17" s="147"/>
      <c r="G17" s="145"/>
      <c r="H17" s="147"/>
      <c r="I17" s="145"/>
      <c r="J17" s="145"/>
      <c r="K17" s="145"/>
      <c r="L17" s="147"/>
      <c r="M17" s="145"/>
      <c r="N17" s="145"/>
      <c r="O17" s="145"/>
    </row>
    <row r="18" spans="1:15" x14ac:dyDescent="0.35">
      <c r="A18" s="145"/>
      <c r="B18" s="145"/>
      <c r="C18" s="145"/>
      <c r="D18" s="145"/>
      <c r="E18" s="146"/>
      <c r="F18" s="147"/>
      <c r="G18" s="145"/>
      <c r="H18" s="147"/>
      <c r="I18" s="145"/>
      <c r="J18" s="145"/>
      <c r="K18" s="145"/>
      <c r="L18" s="147"/>
      <c r="M18" s="145"/>
      <c r="N18" s="145"/>
      <c r="O18" s="145"/>
    </row>
    <row r="19" spans="1:15" x14ac:dyDescent="0.35">
      <c r="A19" s="145"/>
      <c r="B19" s="145"/>
      <c r="C19" s="145"/>
      <c r="D19" s="145"/>
      <c r="E19" s="146"/>
      <c r="F19" s="146"/>
      <c r="G19" s="145"/>
      <c r="H19" s="147"/>
      <c r="I19" s="145"/>
      <c r="J19" s="145"/>
      <c r="K19" s="145"/>
      <c r="L19" s="147"/>
      <c r="M19" s="145"/>
      <c r="N19" s="145"/>
      <c r="O19" s="145"/>
    </row>
    <row r="20" spans="1:15" x14ac:dyDescent="0.35">
      <c r="A20" s="145"/>
      <c r="B20" s="145"/>
      <c r="C20" s="145"/>
      <c r="D20" s="145"/>
      <c r="E20" s="146"/>
      <c r="F20" s="146"/>
      <c r="G20" s="145"/>
      <c r="H20" s="147"/>
      <c r="I20" s="145"/>
      <c r="J20" s="145"/>
      <c r="K20" s="145"/>
      <c r="L20" s="147"/>
      <c r="M20" s="145"/>
      <c r="N20" s="145"/>
      <c r="O20" s="145"/>
    </row>
    <row r="21" spans="1:15" x14ac:dyDescent="0.35">
      <c r="A21" s="145"/>
      <c r="B21" s="145"/>
      <c r="C21" s="145"/>
      <c r="D21" s="145"/>
      <c r="E21" s="146"/>
      <c r="F21" s="146"/>
      <c r="G21" s="145"/>
      <c r="H21" s="147"/>
      <c r="I21" s="145"/>
      <c r="J21" s="145"/>
      <c r="K21" s="145"/>
      <c r="L21" s="147"/>
      <c r="M21" s="145"/>
      <c r="N21" s="145"/>
      <c r="O21" s="145"/>
    </row>
    <row r="22" spans="1:15" x14ac:dyDescent="0.35">
      <c r="A22" s="145"/>
      <c r="B22" s="145"/>
      <c r="C22" s="145"/>
      <c r="D22" s="145"/>
      <c r="E22" s="146"/>
      <c r="F22" s="146"/>
      <c r="G22" s="145"/>
      <c r="H22" s="147"/>
      <c r="I22" s="145"/>
      <c r="J22" s="145"/>
      <c r="K22" s="145"/>
      <c r="L22" s="147"/>
      <c r="M22" s="145"/>
      <c r="N22" s="145"/>
      <c r="O22" s="145"/>
    </row>
    <row r="23" spans="1:15" x14ac:dyDescent="0.35">
      <c r="A23" s="145"/>
      <c r="B23" s="145"/>
      <c r="C23" s="145"/>
      <c r="D23" s="145"/>
      <c r="E23" s="146"/>
      <c r="F23" s="146"/>
      <c r="G23" s="145"/>
      <c r="H23" s="147"/>
      <c r="I23" s="145"/>
      <c r="J23" s="145"/>
      <c r="K23" s="145"/>
      <c r="L23" s="147"/>
      <c r="M23" s="145"/>
      <c r="N23" s="145"/>
      <c r="O23" s="145"/>
    </row>
    <row r="24" spans="1:15" x14ac:dyDescent="0.35">
      <c r="A24" s="145"/>
      <c r="B24" s="145"/>
      <c r="C24" s="145"/>
      <c r="D24" s="145"/>
      <c r="E24" s="146"/>
      <c r="F24" s="147"/>
      <c r="G24" s="145"/>
      <c r="H24" s="147"/>
      <c r="I24" s="145"/>
      <c r="J24" s="145"/>
      <c r="K24" s="145"/>
      <c r="L24" s="147"/>
      <c r="M24" s="145"/>
      <c r="N24" s="145"/>
      <c r="O24" s="145"/>
    </row>
    <row r="25" spans="1:15" x14ac:dyDescent="0.35">
      <c r="A25" s="145"/>
      <c r="B25" s="145"/>
      <c r="C25" s="145"/>
      <c r="D25" s="145"/>
      <c r="E25" s="146"/>
      <c r="F25" s="147"/>
      <c r="G25" s="145"/>
      <c r="H25" s="147"/>
      <c r="I25" s="145"/>
      <c r="J25" s="145"/>
      <c r="K25" s="145"/>
      <c r="L25" s="147"/>
      <c r="M25" s="145"/>
      <c r="N25" s="145"/>
      <c r="O25" s="145"/>
    </row>
    <row r="26" spans="1:15" x14ac:dyDescent="0.35">
      <c r="A26" s="145"/>
      <c r="B26" s="145"/>
      <c r="C26" s="145"/>
      <c r="D26" s="145"/>
      <c r="E26" s="146"/>
      <c r="F26" s="147"/>
      <c r="G26" s="145"/>
      <c r="H26" s="147"/>
      <c r="I26" s="145"/>
      <c r="J26" s="145"/>
      <c r="K26" s="145"/>
      <c r="L26" s="147"/>
      <c r="M26" s="145"/>
      <c r="N26" s="145"/>
      <c r="O26" s="145"/>
    </row>
    <row r="27" spans="1:15" x14ac:dyDescent="0.35">
      <c r="A27" s="145"/>
      <c r="B27" s="145"/>
      <c r="C27" s="145"/>
      <c r="D27" s="145"/>
      <c r="E27" s="146"/>
      <c r="F27" s="146"/>
      <c r="G27" s="145"/>
      <c r="H27" s="147"/>
      <c r="I27" s="145"/>
      <c r="J27" s="145"/>
      <c r="K27" s="145"/>
      <c r="L27" s="147"/>
      <c r="M27" s="145"/>
      <c r="N27" s="145"/>
      <c r="O27" s="145"/>
    </row>
    <row r="28" spans="1:15" x14ac:dyDescent="0.35">
      <c r="A28" s="145"/>
      <c r="B28" s="145"/>
      <c r="C28" s="145"/>
      <c r="D28" s="145"/>
      <c r="E28" s="146"/>
      <c r="F28" s="146"/>
      <c r="G28" s="145"/>
      <c r="H28" s="147"/>
      <c r="I28" s="145"/>
      <c r="J28" s="145"/>
      <c r="K28" s="145"/>
      <c r="L28" s="147"/>
      <c r="M28" s="145"/>
      <c r="N28" s="145"/>
      <c r="O28" s="145"/>
    </row>
    <row r="29" spans="1:15" x14ac:dyDescent="0.35">
      <c r="A29" s="145"/>
      <c r="B29" s="145"/>
      <c r="C29" s="145"/>
      <c r="D29" s="145"/>
      <c r="E29" s="146"/>
      <c r="F29" s="147"/>
      <c r="G29" s="145"/>
      <c r="H29" s="147"/>
      <c r="I29" s="145"/>
      <c r="J29" s="145"/>
      <c r="K29" s="145"/>
      <c r="L29" s="147"/>
      <c r="M29" s="145"/>
      <c r="N29" s="145"/>
      <c r="O29" s="145"/>
    </row>
    <row r="30" spans="1:15" x14ac:dyDescent="0.35">
      <c r="A30" s="145"/>
      <c r="B30" s="145"/>
      <c r="C30" s="145"/>
      <c r="D30" s="145"/>
      <c r="E30" s="146"/>
      <c r="F30" s="146"/>
      <c r="G30" s="145"/>
      <c r="H30" s="147"/>
      <c r="I30" s="145"/>
      <c r="J30" s="145"/>
      <c r="K30" s="145"/>
      <c r="L30" s="147"/>
      <c r="M30" s="145"/>
      <c r="N30" s="145"/>
      <c r="O30" s="145"/>
    </row>
    <row r="31" spans="1:15" x14ac:dyDescent="0.35">
      <c r="A31" s="145"/>
      <c r="B31" s="145"/>
      <c r="C31" s="145"/>
      <c r="D31" s="145"/>
      <c r="E31" s="146"/>
      <c r="F31" s="147"/>
      <c r="G31" s="145"/>
      <c r="H31" s="147"/>
      <c r="I31" s="145"/>
      <c r="J31" s="145"/>
      <c r="K31" s="145"/>
      <c r="L31" s="147"/>
      <c r="M31" s="145"/>
      <c r="N31" s="145"/>
      <c r="O31" s="145"/>
    </row>
    <row r="32" spans="1:15" x14ac:dyDescent="0.35">
      <c r="A32" s="145"/>
      <c r="B32" s="145"/>
      <c r="C32" s="145"/>
      <c r="D32" s="145"/>
      <c r="E32" s="146"/>
      <c r="F32" s="147"/>
      <c r="G32" s="145"/>
      <c r="H32" s="147"/>
      <c r="I32" s="145"/>
      <c r="J32" s="145"/>
      <c r="K32" s="145"/>
      <c r="L32" s="147"/>
      <c r="M32" s="145"/>
      <c r="N32" s="145"/>
      <c r="O32" s="145"/>
    </row>
    <row r="33" spans="1:15" x14ac:dyDescent="0.35">
      <c r="A33" s="145"/>
      <c r="B33" s="145"/>
      <c r="C33" s="145"/>
      <c r="D33" s="145"/>
      <c r="E33" s="146"/>
      <c r="F33" s="146"/>
      <c r="G33" s="145"/>
      <c r="H33" s="147"/>
      <c r="I33" s="145"/>
      <c r="J33" s="145"/>
      <c r="K33" s="145"/>
      <c r="L33" s="147"/>
      <c r="M33" s="145"/>
      <c r="N33" s="145"/>
      <c r="O33" s="145"/>
    </row>
    <row r="34" spans="1:15" x14ac:dyDescent="0.35">
      <c r="A34" s="145"/>
      <c r="B34" s="145"/>
      <c r="C34" s="145"/>
      <c r="D34" s="145"/>
      <c r="E34" s="146"/>
      <c r="F34" s="147"/>
      <c r="G34" s="145"/>
      <c r="H34" s="147"/>
      <c r="I34" s="145"/>
      <c r="J34" s="145"/>
      <c r="K34" s="145"/>
      <c r="L34" s="147"/>
      <c r="M34" s="145"/>
      <c r="N34" s="145"/>
      <c r="O34" s="145"/>
    </row>
    <row r="35" spans="1:15" x14ac:dyDescent="0.35">
      <c r="A35" s="145"/>
      <c r="B35" s="145"/>
      <c r="C35" s="145"/>
      <c r="D35" s="145"/>
      <c r="E35" s="146"/>
      <c r="F35" s="146"/>
      <c r="G35" s="145"/>
      <c r="H35" s="147"/>
      <c r="I35" s="145"/>
      <c r="J35" s="145"/>
      <c r="K35" s="145"/>
      <c r="L35" s="147"/>
      <c r="M35" s="145"/>
      <c r="N35" s="145"/>
      <c r="O35" s="145"/>
    </row>
    <row r="36" spans="1:15" x14ac:dyDescent="0.35">
      <c r="A36" s="145"/>
      <c r="B36" s="145"/>
      <c r="C36" s="145"/>
      <c r="D36" s="145"/>
      <c r="E36" s="146"/>
      <c r="F36" s="146"/>
      <c r="G36" s="145"/>
      <c r="H36" s="147"/>
      <c r="I36" s="145"/>
      <c r="J36" s="145"/>
      <c r="K36" s="145"/>
      <c r="L36" s="147"/>
      <c r="M36" s="145"/>
      <c r="N36" s="145"/>
      <c r="O36" s="145"/>
    </row>
    <row r="37" spans="1:15" x14ac:dyDescent="0.35">
      <c r="A37" s="145"/>
      <c r="B37" s="145"/>
      <c r="C37" s="145"/>
      <c r="D37" s="145"/>
      <c r="E37" s="146"/>
      <c r="F37" s="147"/>
      <c r="G37" s="145"/>
      <c r="H37" s="147"/>
      <c r="I37" s="145"/>
      <c r="J37" s="145"/>
      <c r="K37" s="145"/>
      <c r="L37" s="147"/>
      <c r="M37" s="145"/>
      <c r="N37" s="145"/>
      <c r="O37" s="145"/>
    </row>
    <row r="38" spans="1:15" x14ac:dyDescent="0.35">
      <c r="A38" s="145"/>
      <c r="B38" s="145"/>
      <c r="C38" s="145"/>
      <c r="D38" s="145"/>
      <c r="E38" s="146"/>
      <c r="F38" s="146"/>
      <c r="G38" s="145"/>
      <c r="H38" s="147"/>
      <c r="I38" s="145"/>
      <c r="J38" s="145"/>
      <c r="K38" s="145"/>
      <c r="L38" s="147"/>
      <c r="M38" s="145"/>
      <c r="N38" s="145"/>
      <c r="O38" s="145"/>
    </row>
    <row r="39" spans="1:15" x14ac:dyDescent="0.35">
      <c r="A39" s="145"/>
      <c r="B39" s="145"/>
      <c r="C39" s="145"/>
      <c r="D39" s="145"/>
      <c r="E39" s="146"/>
      <c r="F39" s="147"/>
      <c r="G39" s="145"/>
      <c r="H39" s="147"/>
      <c r="I39" s="145"/>
      <c r="J39" s="145"/>
      <c r="K39" s="145"/>
      <c r="L39" s="147"/>
      <c r="M39" s="145"/>
      <c r="N39" s="145"/>
      <c r="O39" s="145"/>
    </row>
    <row r="40" spans="1:15" x14ac:dyDescent="0.35">
      <c r="A40" s="145"/>
      <c r="B40" s="145"/>
      <c r="C40" s="145"/>
      <c r="D40" s="145"/>
      <c r="E40" s="146"/>
      <c r="F40" s="147"/>
      <c r="G40" s="145"/>
      <c r="H40" s="147"/>
      <c r="I40" s="145"/>
      <c r="J40" s="145"/>
      <c r="K40" s="145"/>
      <c r="L40" s="147"/>
      <c r="M40" s="145"/>
      <c r="N40" s="145"/>
      <c r="O40" s="145"/>
    </row>
    <row r="41" spans="1:15" x14ac:dyDescent="0.35">
      <c r="A41" s="145"/>
      <c r="B41" s="145"/>
      <c r="C41" s="145"/>
      <c r="D41" s="145"/>
      <c r="E41" s="146"/>
      <c r="F41" s="147"/>
      <c r="G41" s="145"/>
      <c r="H41" s="147"/>
      <c r="I41" s="145"/>
      <c r="J41" s="145"/>
      <c r="K41" s="145"/>
      <c r="L41" s="147"/>
      <c r="M41" s="145"/>
      <c r="N41" s="145"/>
      <c r="O41" s="145"/>
    </row>
    <row r="42" spans="1:15" x14ac:dyDescent="0.35">
      <c r="A42" s="145"/>
      <c r="B42" s="145"/>
      <c r="C42" s="145"/>
      <c r="D42" s="145"/>
      <c r="E42" s="146"/>
      <c r="F42" s="147"/>
      <c r="G42" s="145"/>
      <c r="H42" s="147"/>
      <c r="I42" s="145"/>
      <c r="J42" s="145"/>
      <c r="K42" s="145"/>
      <c r="L42" s="147"/>
      <c r="M42" s="145"/>
      <c r="N42" s="145"/>
      <c r="O42" s="145"/>
    </row>
    <row r="43" spans="1:15" x14ac:dyDescent="0.35">
      <c r="A43" s="145"/>
      <c r="B43" s="145"/>
      <c r="C43" s="145"/>
      <c r="D43" s="145"/>
      <c r="E43" s="146"/>
      <c r="F43" s="147"/>
      <c r="G43" s="145"/>
      <c r="H43" s="147"/>
      <c r="I43" s="145"/>
      <c r="J43" s="145"/>
      <c r="K43" s="145"/>
      <c r="L43" s="147"/>
      <c r="M43" s="145"/>
      <c r="N43" s="145"/>
      <c r="O43" s="145"/>
    </row>
    <row r="44" spans="1:15" x14ac:dyDescent="0.35">
      <c r="A44" s="145"/>
      <c r="B44" s="145"/>
      <c r="C44" s="145"/>
      <c r="D44" s="145"/>
      <c r="E44" s="146"/>
      <c r="F44" s="147"/>
      <c r="G44" s="145"/>
      <c r="H44" s="147"/>
      <c r="I44" s="145"/>
      <c r="J44" s="145"/>
      <c r="K44" s="145"/>
      <c r="L44" s="147"/>
      <c r="M44" s="145"/>
      <c r="N44" s="145"/>
      <c r="O44" s="145"/>
    </row>
    <row r="45" spans="1:15" x14ac:dyDescent="0.35">
      <c r="A45" s="145"/>
      <c r="B45" s="145"/>
      <c r="C45" s="145"/>
      <c r="D45" s="145"/>
      <c r="E45" s="146"/>
      <c r="F45" s="147"/>
      <c r="G45" s="145"/>
      <c r="H45" s="147"/>
      <c r="I45" s="145"/>
      <c r="J45" s="145"/>
      <c r="K45" s="145"/>
      <c r="L45" s="147"/>
      <c r="M45" s="145"/>
      <c r="N45" s="145"/>
      <c r="O45" s="145"/>
    </row>
    <row r="46" spans="1:15" x14ac:dyDescent="0.35">
      <c r="A46" s="145"/>
      <c r="B46" s="145"/>
      <c r="C46" s="145"/>
      <c r="D46" s="145"/>
      <c r="E46" s="146"/>
      <c r="F46" s="147"/>
      <c r="G46" s="145"/>
      <c r="H46" s="147"/>
      <c r="I46" s="145"/>
      <c r="J46" s="145"/>
      <c r="K46" s="145"/>
      <c r="L46" s="147"/>
      <c r="M46" s="145"/>
      <c r="N46" s="145"/>
      <c r="O46" s="145"/>
    </row>
    <row r="47" spans="1:15" x14ac:dyDescent="0.35">
      <c r="A47" s="145"/>
      <c r="B47" s="145"/>
      <c r="C47" s="145"/>
      <c r="D47" s="145"/>
      <c r="E47" s="146"/>
      <c r="F47" s="147"/>
      <c r="G47" s="145"/>
      <c r="H47" s="147"/>
      <c r="I47" s="145"/>
      <c r="J47" s="145"/>
      <c r="K47" s="145"/>
      <c r="L47" s="147"/>
      <c r="M47" s="145"/>
      <c r="N47" s="145"/>
      <c r="O47" s="145"/>
    </row>
    <row r="48" spans="1:15" x14ac:dyDescent="0.35">
      <c r="A48" s="145"/>
      <c r="B48" s="145"/>
      <c r="C48" s="145"/>
      <c r="D48" s="145"/>
      <c r="E48" s="146"/>
      <c r="F48" s="147"/>
      <c r="G48" s="145"/>
      <c r="H48" s="147"/>
      <c r="I48" s="145"/>
      <c r="J48" s="145"/>
      <c r="K48" s="145"/>
      <c r="L48" s="147"/>
      <c r="M48" s="145"/>
      <c r="N48" s="145"/>
      <c r="O48" s="145"/>
    </row>
    <row r="49" spans="1:15" x14ac:dyDescent="0.35">
      <c r="A49" s="145"/>
      <c r="B49" s="145"/>
      <c r="C49" s="145"/>
      <c r="D49" s="145"/>
      <c r="E49" s="146"/>
      <c r="F49" s="147"/>
      <c r="G49" s="145"/>
      <c r="H49" s="147"/>
      <c r="I49" s="145"/>
      <c r="J49" s="145"/>
      <c r="K49" s="145"/>
      <c r="L49" s="147"/>
      <c r="M49" s="145"/>
      <c r="N49" s="145"/>
      <c r="O49" s="145"/>
    </row>
    <row r="50" spans="1:15" x14ac:dyDescent="0.35">
      <c r="A50" s="145"/>
      <c r="B50" s="145"/>
      <c r="C50" s="145"/>
      <c r="D50" s="145"/>
      <c r="E50" s="146"/>
      <c r="F50" s="147"/>
      <c r="G50" s="145"/>
      <c r="H50" s="147"/>
      <c r="I50" s="145"/>
      <c r="J50" s="145"/>
      <c r="K50" s="145"/>
      <c r="L50" s="147"/>
      <c r="M50" s="145"/>
      <c r="N50" s="145"/>
      <c r="O50" s="145"/>
    </row>
    <row r="51" spans="1:15" x14ac:dyDescent="0.35">
      <c r="A51" s="145"/>
      <c r="B51" s="145"/>
      <c r="C51" s="145"/>
      <c r="D51" s="145"/>
      <c r="E51" s="146"/>
      <c r="F51" s="147"/>
      <c r="G51" s="145"/>
      <c r="H51" s="147"/>
      <c r="I51" s="145"/>
      <c r="J51" s="145"/>
      <c r="K51" s="145"/>
      <c r="L51" s="147"/>
      <c r="M51" s="145"/>
      <c r="N51" s="145"/>
      <c r="O51" s="145"/>
    </row>
    <row r="52" spans="1:15" x14ac:dyDescent="0.35">
      <c r="E52" s="140"/>
      <c r="F52" s="140"/>
    </row>
    <row r="53" spans="1:15" x14ac:dyDescent="0.35">
      <c r="E53" s="140"/>
      <c r="F53" s="140"/>
    </row>
    <row r="54" spans="1:15" x14ac:dyDescent="0.35">
      <c r="E54" s="140"/>
      <c r="F54" s="140"/>
    </row>
    <row r="55" spans="1:15" x14ac:dyDescent="0.35">
      <c r="E55" s="140"/>
      <c r="F55" s="140"/>
    </row>
    <row r="56" spans="1:15" x14ac:dyDescent="0.35">
      <c r="E56" s="140"/>
      <c r="F56" s="140"/>
    </row>
    <row r="57" spans="1:15" x14ac:dyDescent="0.35">
      <c r="E57" s="140"/>
      <c r="F57" s="140"/>
    </row>
    <row r="58" spans="1:15" x14ac:dyDescent="0.35">
      <c r="E58" s="140"/>
      <c r="F58" s="140"/>
    </row>
    <row r="59" spans="1:15" x14ac:dyDescent="0.35">
      <c r="E59" s="140"/>
      <c r="F59" s="140"/>
    </row>
    <row r="60" spans="1:15" x14ac:dyDescent="0.35">
      <c r="E60" s="140"/>
      <c r="F60" s="140"/>
    </row>
    <row r="61" spans="1:15" x14ac:dyDescent="0.35">
      <c r="E61" s="140"/>
      <c r="F61" s="140"/>
    </row>
    <row r="62" spans="1:15" x14ac:dyDescent="0.35">
      <c r="E62" s="140"/>
      <c r="F62" s="140"/>
    </row>
    <row r="63" spans="1:15" x14ac:dyDescent="0.35">
      <c r="E63" s="140"/>
      <c r="F63" s="140"/>
    </row>
    <row r="64" spans="1:15" x14ac:dyDescent="0.35">
      <c r="E64" s="140"/>
      <c r="F64" s="140"/>
    </row>
    <row r="65" spans="5:6" x14ac:dyDescent="0.35">
      <c r="E65" s="140"/>
      <c r="F65" s="140"/>
    </row>
    <row r="66" spans="5:6" x14ac:dyDescent="0.35">
      <c r="E66" s="140"/>
      <c r="F66" s="140"/>
    </row>
    <row r="67" spans="5:6" x14ac:dyDescent="0.35">
      <c r="E67" s="140"/>
      <c r="F67" s="140"/>
    </row>
    <row r="68" spans="5:6" x14ac:dyDescent="0.35">
      <c r="E68" s="140"/>
      <c r="F68" s="140"/>
    </row>
    <row r="69" spans="5:6" x14ac:dyDescent="0.35">
      <c r="E69" s="140"/>
      <c r="F69" s="140"/>
    </row>
    <row r="70" spans="5:6" x14ac:dyDescent="0.35">
      <c r="E70" s="140"/>
      <c r="F70" s="140"/>
    </row>
    <row r="71" spans="5:6" x14ac:dyDescent="0.35">
      <c r="E71" s="140"/>
      <c r="F71" s="140"/>
    </row>
    <row r="72" spans="5:6" x14ac:dyDescent="0.35">
      <c r="E72" s="140"/>
      <c r="F72" s="140"/>
    </row>
    <row r="73" spans="5:6" x14ac:dyDescent="0.35">
      <c r="E73" s="140"/>
      <c r="F73" s="140"/>
    </row>
    <row r="74" spans="5:6" x14ac:dyDescent="0.35">
      <c r="E74" s="140"/>
      <c r="F74" s="140"/>
    </row>
    <row r="75" spans="5:6" x14ac:dyDescent="0.35">
      <c r="E75" s="140"/>
      <c r="F75" s="140"/>
    </row>
    <row r="76" spans="5:6" x14ac:dyDescent="0.35">
      <c r="E76" s="140"/>
      <c r="F76" s="140"/>
    </row>
    <row r="77" spans="5:6" x14ac:dyDescent="0.35">
      <c r="E77" s="140"/>
      <c r="F77" s="140"/>
    </row>
    <row r="78" spans="5:6" x14ac:dyDescent="0.35">
      <c r="E78" s="140"/>
      <c r="F78" s="140"/>
    </row>
    <row r="79" spans="5:6" x14ac:dyDescent="0.35">
      <c r="E79" s="140"/>
      <c r="F79" s="140"/>
    </row>
    <row r="80" spans="5:6" x14ac:dyDescent="0.35">
      <c r="E80" s="140"/>
      <c r="F80" s="140"/>
    </row>
    <row r="81" spans="5:6" x14ac:dyDescent="0.35">
      <c r="E81" s="140"/>
      <c r="F81" s="140"/>
    </row>
    <row r="82" spans="5:6" x14ac:dyDescent="0.35">
      <c r="E82" s="140"/>
      <c r="F82" s="140"/>
    </row>
    <row r="83" spans="5:6" x14ac:dyDescent="0.35">
      <c r="E83" s="140"/>
      <c r="F83" s="140"/>
    </row>
    <row r="84" spans="5:6" x14ac:dyDescent="0.35">
      <c r="E84" s="140"/>
      <c r="F84" s="140"/>
    </row>
    <row r="85" spans="5:6" x14ac:dyDescent="0.35">
      <c r="E85" s="140"/>
      <c r="F85" s="140"/>
    </row>
    <row r="86" spans="5:6" x14ac:dyDescent="0.35">
      <c r="E86" s="140"/>
      <c r="F86" s="140"/>
    </row>
    <row r="87" spans="5:6" x14ac:dyDescent="0.35">
      <c r="E87" s="140"/>
      <c r="F87" s="140"/>
    </row>
    <row r="88" spans="5:6" x14ac:dyDescent="0.35">
      <c r="E88" s="140"/>
      <c r="F88" s="140"/>
    </row>
    <row r="89" spans="5:6" x14ac:dyDescent="0.35">
      <c r="E89" s="140"/>
      <c r="F89" s="140"/>
    </row>
    <row r="90" spans="5:6" x14ac:dyDescent="0.35">
      <c r="E90" s="140"/>
      <c r="F90" s="140"/>
    </row>
    <row r="91" spans="5:6" x14ac:dyDescent="0.35">
      <c r="E91" s="140"/>
      <c r="F91" s="140"/>
    </row>
    <row r="92" spans="5:6" x14ac:dyDescent="0.35">
      <c r="E92" s="140"/>
      <c r="F92" s="140"/>
    </row>
    <row r="93" spans="5:6" x14ac:dyDescent="0.35">
      <c r="E93" s="140"/>
      <c r="F93" s="140"/>
    </row>
    <row r="94" spans="5:6" x14ac:dyDescent="0.35">
      <c r="E94" s="140"/>
      <c r="F94" s="140"/>
    </row>
    <row r="95" spans="5:6" x14ac:dyDescent="0.35">
      <c r="E95" s="140"/>
      <c r="F95" s="140"/>
    </row>
    <row r="96" spans="5:6" x14ac:dyDescent="0.35">
      <c r="E96" s="140"/>
      <c r="F96" s="140"/>
    </row>
    <row r="97" spans="5:6" x14ac:dyDescent="0.35">
      <c r="E97" s="140"/>
      <c r="F97" s="140"/>
    </row>
    <row r="98" spans="5:6" x14ac:dyDescent="0.35">
      <c r="E98" s="140"/>
      <c r="F98" s="140"/>
    </row>
    <row r="99" spans="5:6" x14ac:dyDescent="0.35">
      <c r="E99" s="140"/>
      <c r="F99" s="140"/>
    </row>
    <row r="100" spans="5:6" x14ac:dyDescent="0.35">
      <c r="E100" s="140"/>
      <c r="F100" s="140"/>
    </row>
    <row r="101" spans="5:6" x14ac:dyDescent="0.35">
      <c r="E101" s="140"/>
      <c r="F101" s="140"/>
    </row>
    <row r="102" spans="5:6" x14ac:dyDescent="0.35">
      <c r="E102" s="140"/>
      <c r="F102" s="140"/>
    </row>
    <row r="103" spans="5:6" x14ac:dyDescent="0.35">
      <c r="E103" s="140"/>
      <c r="F103" s="140"/>
    </row>
    <row r="104" spans="5:6" x14ac:dyDescent="0.35">
      <c r="E104" s="140"/>
      <c r="F104" s="140"/>
    </row>
    <row r="105" spans="5:6" x14ac:dyDescent="0.35">
      <c r="E105" s="140"/>
      <c r="F105" s="140"/>
    </row>
    <row r="106" spans="5:6" x14ac:dyDescent="0.35">
      <c r="E106" s="140"/>
      <c r="F106" s="140"/>
    </row>
    <row r="107" spans="5:6" x14ac:dyDescent="0.35">
      <c r="E107" s="140"/>
      <c r="F107" s="140"/>
    </row>
    <row r="108" spans="5:6" x14ac:dyDescent="0.35">
      <c r="E108" s="140"/>
      <c r="F108" s="140"/>
    </row>
    <row r="109" spans="5:6" x14ac:dyDescent="0.35">
      <c r="E109" s="140"/>
      <c r="F109" s="140"/>
    </row>
    <row r="110" spans="5:6" x14ac:dyDescent="0.35">
      <c r="E110" s="140"/>
      <c r="F110" s="140"/>
    </row>
    <row r="111" spans="5:6" x14ac:dyDescent="0.35">
      <c r="E111" s="140"/>
      <c r="F111" s="140"/>
    </row>
    <row r="112" spans="5:6" x14ac:dyDescent="0.35">
      <c r="E112" s="140"/>
      <c r="F112" s="140"/>
    </row>
    <row r="113" spans="5:6" x14ac:dyDescent="0.35">
      <c r="E113" s="140"/>
      <c r="F113" s="140"/>
    </row>
    <row r="114" spans="5:6" x14ac:dyDescent="0.35">
      <c r="E114" s="140"/>
      <c r="F114" s="140"/>
    </row>
    <row r="115" spans="5:6" x14ac:dyDescent="0.35">
      <c r="E115" s="140"/>
      <c r="F115" s="140"/>
    </row>
    <row r="116" spans="5:6" x14ac:dyDescent="0.35">
      <c r="E116" s="140"/>
      <c r="F116" s="140"/>
    </row>
    <row r="117" spans="5:6" x14ac:dyDescent="0.35">
      <c r="E117" s="140"/>
      <c r="F117" s="140"/>
    </row>
    <row r="118" spans="5:6" x14ac:dyDescent="0.35">
      <c r="E118" s="140"/>
      <c r="F118" s="140"/>
    </row>
    <row r="119" spans="5:6" x14ac:dyDescent="0.35">
      <c r="E119" s="140"/>
      <c r="F119" s="140"/>
    </row>
    <row r="120" spans="5:6" x14ac:dyDescent="0.35">
      <c r="E120" s="140"/>
      <c r="F120" s="140"/>
    </row>
    <row r="121" spans="5:6" x14ac:dyDescent="0.35">
      <c r="E121" s="140"/>
      <c r="F121" s="140"/>
    </row>
    <row r="122" spans="5:6" x14ac:dyDescent="0.35">
      <c r="E122" s="140"/>
      <c r="F122" s="140"/>
    </row>
    <row r="123" spans="5:6" x14ac:dyDescent="0.35">
      <c r="E123" s="140"/>
      <c r="F123" s="140"/>
    </row>
    <row r="124" spans="5:6" x14ac:dyDescent="0.35">
      <c r="E124" s="140"/>
      <c r="F124" s="140"/>
    </row>
    <row r="125" spans="5:6" x14ac:dyDescent="0.35">
      <c r="E125" s="140"/>
      <c r="F125" s="140"/>
    </row>
    <row r="126" spans="5:6" x14ac:dyDescent="0.35">
      <c r="E126" s="140"/>
      <c r="F126" s="140"/>
    </row>
    <row r="127" spans="5:6" x14ac:dyDescent="0.35">
      <c r="E127" s="140"/>
      <c r="F127" s="140"/>
    </row>
    <row r="128" spans="5:6" x14ac:dyDescent="0.35">
      <c r="E128" s="140"/>
      <c r="F128" s="140"/>
    </row>
    <row r="129" spans="5:6" x14ac:dyDescent="0.35">
      <c r="E129" s="140"/>
      <c r="F129" s="140"/>
    </row>
    <row r="130" spans="5:6" x14ac:dyDescent="0.35">
      <c r="E130" s="140"/>
      <c r="F130" s="140"/>
    </row>
    <row r="131" spans="5:6" x14ac:dyDescent="0.35">
      <c r="E131" s="140"/>
      <c r="F131" s="140"/>
    </row>
    <row r="132" spans="5:6" x14ac:dyDescent="0.35">
      <c r="E132" s="140"/>
      <c r="F132" s="140"/>
    </row>
    <row r="133" spans="5:6" x14ac:dyDescent="0.35">
      <c r="E133" s="140"/>
      <c r="F133" s="140"/>
    </row>
    <row r="134" spans="5:6" x14ac:dyDescent="0.35">
      <c r="E134" s="140"/>
      <c r="F134" s="140"/>
    </row>
    <row r="135" spans="5:6" x14ac:dyDescent="0.35">
      <c r="E135" s="140"/>
      <c r="F135" s="140"/>
    </row>
    <row r="136" spans="5:6" x14ac:dyDescent="0.35">
      <c r="E136" s="140"/>
      <c r="F136" s="140"/>
    </row>
    <row r="137" spans="5:6" x14ac:dyDescent="0.35">
      <c r="E137" s="140"/>
      <c r="F137" s="140"/>
    </row>
    <row r="138" spans="5:6" x14ac:dyDescent="0.35">
      <c r="E138" s="140"/>
      <c r="F138" s="140"/>
    </row>
    <row r="139" spans="5:6" x14ac:dyDescent="0.35">
      <c r="E139" s="140"/>
      <c r="F139" s="140"/>
    </row>
    <row r="140" spans="5:6" x14ac:dyDescent="0.35">
      <c r="E140" s="140"/>
      <c r="F140" s="140"/>
    </row>
    <row r="141" spans="5:6" x14ac:dyDescent="0.35">
      <c r="E141" s="140"/>
      <c r="F141" s="140"/>
    </row>
    <row r="142" spans="5:6" x14ac:dyDescent="0.35">
      <c r="E142" s="140"/>
      <c r="F142" s="140"/>
    </row>
    <row r="143" spans="5:6" x14ac:dyDescent="0.35">
      <c r="E143" s="140"/>
      <c r="F143" s="140"/>
    </row>
    <row r="144" spans="5:6" x14ac:dyDescent="0.35">
      <c r="E144" s="140"/>
      <c r="F144" s="140"/>
    </row>
    <row r="145" spans="5:6" x14ac:dyDescent="0.35">
      <c r="E145" s="140"/>
      <c r="F145" s="140"/>
    </row>
    <row r="146" spans="5:6" x14ac:dyDescent="0.35">
      <c r="E146" s="140"/>
      <c r="F146" s="140"/>
    </row>
    <row r="147" spans="5:6" x14ac:dyDescent="0.35">
      <c r="E147" s="140"/>
      <c r="F147" s="140"/>
    </row>
    <row r="148" spans="5:6" x14ac:dyDescent="0.35">
      <c r="E148" s="140"/>
      <c r="F148" s="140"/>
    </row>
    <row r="149" spans="5:6" x14ac:dyDescent="0.35">
      <c r="E149" s="140"/>
      <c r="F149" s="140"/>
    </row>
    <row r="150" spans="5:6" x14ac:dyDescent="0.35">
      <c r="E150" s="140"/>
      <c r="F150" s="140"/>
    </row>
    <row r="151" spans="5:6" x14ac:dyDescent="0.35">
      <c r="E151" s="140"/>
      <c r="F151" s="140"/>
    </row>
    <row r="152" spans="5:6" x14ac:dyDescent="0.35">
      <c r="E152" s="140"/>
      <c r="F152" s="140"/>
    </row>
    <row r="153" spans="5:6" x14ac:dyDescent="0.35">
      <c r="E153" s="140"/>
      <c r="F153" s="140"/>
    </row>
    <row r="154" spans="5:6" x14ac:dyDescent="0.35">
      <c r="E154" s="140"/>
      <c r="F154" s="140"/>
    </row>
    <row r="155" spans="5:6" x14ac:dyDescent="0.35">
      <c r="E155" s="140"/>
      <c r="F155" s="140"/>
    </row>
    <row r="156" spans="5:6" x14ac:dyDescent="0.35">
      <c r="E156" s="140"/>
      <c r="F156" s="140"/>
    </row>
    <row r="157" spans="5:6" x14ac:dyDescent="0.35">
      <c r="E157" s="140"/>
      <c r="F157" s="140"/>
    </row>
    <row r="158" spans="5:6" x14ac:dyDescent="0.35">
      <c r="E158" s="140"/>
      <c r="F158" s="140"/>
    </row>
    <row r="159" spans="5:6" x14ac:dyDescent="0.35">
      <c r="E159" s="140"/>
      <c r="F159" s="140"/>
    </row>
    <row r="160" spans="5:6" x14ac:dyDescent="0.35">
      <c r="E160" s="140"/>
      <c r="F160" s="140"/>
    </row>
    <row r="161" spans="5:6" x14ac:dyDescent="0.35">
      <c r="E161" s="140"/>
      <c r="F161" s="140"/>
    </row>
    <row r="162" spans="5:6" x14ac:dyDescent="0.35">
      <c r="E162" s="140"/>
      <c r="F162" s="140"/>
    </row>
    <row r="163" spans="5:6" x14ac:dyDescent="0.35">
      <c r="E163" s="140"/>
      <c r="F163" s="140"/>
    </row>
    <row r="164" spans="5:6" x14ac:dyDescent="0.35">
      <c r="E164" s="140"/>
      <c r="F164" s="140"/>
    </row>
    <row r="165" spans="5:6" x14ac:dyDescent="0.35">
      <c r="E165" s="140"/>
      <c r="F165" s="140"/>
    </row>
    <row r="166" spans="5:6" x14ac:dyDescent="0.35">
      <c r="E166" s="140"/>
      <c r="F166" s="140"/>
    </row>
    <row r="167" spans="5:6" x14ac:dyDescent="0.35">
      <c r="E167" s="140"/>
      <c r="F167" s="140"/>
    </row>
    <row r="168" spans="5:6" x14ac:dyDescent="0.35">
      <c r="E168" s="140"/>
      <c r="F168" s="140"/>
    </row>
    <row r="169" spans="5:6" x14ac:dyDescent="0.35">
      <c r="E169" s="140"/>
      <c r="F169" s="140"/>
    </row>
    <row r="170" spans="5:6" x14ac:dyDescent="0.35">
      <c r="E170" s="140"/>
      <c r="F170" s="140"/>
    </row>
    <row r="171" spans="5:6" x14ac:dyDescent="0.35">
      <c r="E171" s="140"/>
      <c r="F171" s="140"/>
    </row>
    <row r="172" spans="5:6" x14ac:dyDescent="0.35">
      <c r="E172" s="140"/>
      <c r="F172" s="140"/>
    </row>
    <row r="173" spans="5:6" x14ac:dyDescent="0.35">
      <c r="E173" s="140"/>
      <c r="F173" s="140"/>
    </row>
    <row r="174" spans="5:6" x14ac:dyDescent="0.35">
      <c r="E174" s="140"/>
      <c r="F174" s="140"/>
    </row>
    <row r="175" spans="5:6" x14ac:dyDescent="0.35">
      <c r="E175" s="140"/>
      <c r="F175" s="140"/>
    </row>
    <row r="176" spans="5:6" x14ac:dyDescent="0.35">
      <c r="E176" s="140"/>
      <c r="F176" s="140"/>
    </row>
    <row r="177" spans="5:6" x14ac:dyDescent="0.35">
      <c r="E177" s="140"/>
      <c r="F177" s="140"/>
    </row>
    <row r="178" spans="5:6" x14ac:dyDescent="0.35">
      <c r="E178" s="140"/>
      <c r="F178" s="140"/>
    </row>
    <row r="179" spans="5:6" x14ac:dyDescent="0.35">
      <c r="E179" s="140"/>
      <c r="F179" s="140"/>
    </row>
    <row r="180" spans="5:6" x14ac:dyDescent="0.35">
      <c r="E180" s="140"/>
      <c r="F180" s="140"/>
    </row>
    <row r="181" spans="5:6" x14ac:dyDescent="0.35">
      <c r="E181" s="140"/>
      <c r="F181" s="140"/>
    </row>
    <row r="182" spans="5:6" x14ac:dyDescent="0.35">
      <c r="E182" s="140"/>
      <c r="F182" s="140"/>
    </row>
    <row r="183" spans="5:6" x14ac:dyDescent="0.35">
      <c r="E183" s="140"/>
      <c r="F183" s="140"/>
    </row>
    <row r="184" spans="5:6" x14ac:dyDescent="0.35">
      <c r="E184" s="140"/>
      <c r="F184" s="140"/>
    </row>
    <row r="185" spans="5:6" x14ac:dyDescent="0.35">
      <c r="E185" s="140"/>
      <c r="F185" s="140"/>
    </row>
    <row r="186" spans="5:6" x14ac:dyDescent="0.35">
      <c r="E186" s="140"/>
      <c r="F186" s="140"/>
    </row>
    <row r="187" spans="5:6" x14ac:dyDescent="0.35">
      <c r="E187" s="140"/>
      <c r="F187" s="140"/>
    </row>
    <row r="188" spans="5:6" x14ac:dyDescent="0.35">
      <c r="E188" s="140"/>
      <c r="F188" s="140"/>
    </row>
    <row r="189" spans="5:6" x14ac:dyDescent="0.35">
      <c r="E189" s="140"/>
      <c r="F189" s="140"/>
    </row>
    <row r="190" spans="5:6" x14ac:dyDescent="0.35">
      <c r="E190" s="140"/>
      <c r="F190" s="140"/>
    </row>
    <row r="191" spans="5:6" x14ac:dyDescent="0.35">
      <c r="E191" s="140"/>
      <c r="F191" s="140"/>
    </row>
    <row r="192" spans="5:6" x14ac:dyDescent="0.35">
      <c r="E192" s="140"/>
      <c r="F192" s="140"/>
    </row>
    <row r="193" spans="5:6" x14ac:dyDescent="0.35">
      <c r="E193" s="140"/>
      <c r="F193" s="140"/>
    </row>
    <row r="194" spans="5:6" x14ac:dyDescent="0.35">
      <c r="E194" s="140"/>
      <c r="F194" s="140"/>
    </row>
    <row r="195" spans="5:6" x14ac:dyDescent="0.35">
      <c r="E195" s="140"/>
      <c r="F195" s="140"/>
    </row>
    <row r="196" spans="5:6" x14ac:dyDescent="0.35">
      <c r="E196" s="140"/>
      <c r="F196" s="140"/>
    </row>
    <row r="197" spans="5:6" x14ac:dyDescent="0.35">
      <c r="E197" s="140"/>
      <c r="F197" s="140"/>
    </row>
    <row r="198" spans="5:6" x14ac:dyDescent="0.35">
      <c r="E198" s="140"/>
      <c r="F198" s="140"/>
    </row>
    <row r="199" spans="5:6" x14ac:dyDescent="0.35">
      <c r="E199" s="140"/>
      <c r="F199" s="140"/>
    </row>
    <row r="200" spans="5:6" x14ac:dyDescent="0.35">
      <c r="E200" s="140"/>
      <c r="F200" s="140"/>
    </row>
    <row r="201" spans="5:6" x14ac:dyDescent="0.35">
      <c r="E201" s="140"/>
      <c r="F201" s="140"/>
    </row>
    <row r="202" spans="5:6" x14ac:dyDescent="0.35">
      <c r="E202" s="140"/>
      <c r="F202" s="140"/>
    </row>
    <row r="203" spans="5:6" x14ac:dyDescent="0.35">
      <c r="E203" s="140"/>
      <c r="F203" s="140"/>
    </row>
    <row r="204" spans="5:6" x14ac:dyDescent="0.35">
      <c r="E204" s="140"/>
      <c r="F204" s="140"/>
    </row>
    <row r="205" spans="5:6" x14ac:dyDescent="0.35">
      <c r="E205" s="140"/>
      <c r="F205" s="140"/>
    </row>
    <row r="206" spans="5:6" x14ac:dyDescent="0.35">
      <c r="E206" s="140"/>
      <c r="F206" s="140"/>
    </row>
    <row r="207" spans="5:6" x14ac:dyDescent="0.35">
      <c r="E207" s="140"/>
      <c r="F207" s="140"/>
    </row>
    <row r="208" spans="5:6" x14ac:dyDescent="0.35">
      <c r="E208" s="140"/>
      <c r="F208" s="140"/>
    </row>
    <row r="209" spans="5:6" x14ac:dyDescent="0.35">
      <c r="E209" s="140"/>
      <c r="F209" s="140"/>
    </row>
    <row r="210" spans="5:6" x14ac:dyDescent="0.35">
      <c r="E210" s="140"/>
      <c r="F210" s="140"/>
    </row>
    <row r="211" spans="5:6" x14ac:dyDescent="0.35">
      <c r="E211" s="140"/>
      <c r="F211" s="140"/>
    </row>
    <row r="212" spans="5:6" x14ac:dyDescent="0.35">
      <c r="E212" s="140"/>
      <c r="F212" s="140"/>
    </row>
    <row r="213" spans="5:6" x14ac:dyDescent="0.35">
      <c r="E213" s="140"/>
      <c r="F213" s="140"/>
    </row>
    <row r="214" spans="5:6" x14ac:dyDescent="0.35">
      <c r="E214" s="140"/>
      <c r="F214" s="140"/>
    </row>
    <row r="215" spans="5:6" x14ac:dyDescent="0.35">
      <c r="E215" s="140"/>
      <c r="F215" s="140"/>
    </row>
    <row r="216" spans="5:6" x14ac:dyDescent="0.35">
      <c r="E216" s="140"/>
      <c r="F216" s="140"/>
    </row>
    <row r="217" spans="5:6" x14ac:dyDescent="0.35">
      <c r="E217" s="140"/>
      <c r="F217" s="140"/>
    </row>
    <row r="218" spans="5:6" x14ac:dyDescent="0.35">
      <c r="E218" s="140"/>
      <c r="F218" s="140"/>
    </row>
    <row r="219" spans="5:6" x14ac:dyDescent="0.35">
      <c r="E219" s="140"/>
      <c r="F219" s="140"/>
    </row>
    <row r="220" spans="5:6" x14ac:dyDescent="0.35">
      <c r="E220" s="140"/>
      <c r="F220" s="140"/>
    </row>
    <row r="221" spans="5:6" x14ac:dyDescent="0.35">
      <c r="E221" s="140"/>
      <c r="F221" s="140"/>
    </row>
    <row r="222" spans="5:6" x14ac:dyDescent="0.35">
      <c r="E222" s="140"/>
      <c r="F222" s="140"/>
    </row>
    <row r="223" spans="5:6" x14ac:dyDescent="0.35">
      <c r="E223" s="140"/>
      <c r="F223" s="140"/>
    </row>
    <row r="224" spans="5:6" x14ac:dyDescent="0.35">
      <c r="E224" s="140"/>
      <c r="F224" s="140"/>
    </row>
    <row r="225" spans="5:6" x14ac:dyDescent="0.35">
      <c r="E225" s="140"/>
      <c r="F225" s="140"/>
    </row>
    <row r="226" spans="5:6" x14ac:dyDescent="0.35">
      <c r="E226" s="140"/>
      <c r="F226" s="140"/>
    </row>
    <row r="227" spans="5:6" x14ac:dyDescent="0.35">
      <c r="E227" s="140"/>
      <c r="F227" s="140"/>
    </row>
    <row r="228" spans="5:6" x14ac:dyDescent="0.35">
      <c r="E228" s="140"/>
      <c r="F228" s="140"/>
    </row>
    <row r="229" spans="5:6" x14ac:dyDescent="0.35">
      <c r="E229" s="140"/>
      <c r="F229" s="140"/>
    </row>
    <row r="230" spans="5:6" x14ac:dyDescent="0.35">
      <c r="E230" s="140"/>
      <c r="F230" s="140"/>
    </row>
    <row r="231" spans="5:6" x14ac:dyDescent="0.35">
      <c r="E231" s="140"/>
      <c r="F231" s="140"/>
    </row>
    <row r="232" spans="5:6" x14ac:dyDescent="0.35">
      <c r="E232" s="140"/>
      <c r="F232" s="140"/>
    </row>
    <row r="233" spans="5:6" x14ac:dyDescent="0.35">
      <c r="E233" s="140"/>
      <c r="F233" s="140"/>
    </row>
    <row r="234" spans="5:6" x14ac:dyDescent="0.35">
      <c r="E234" s="140"/>
      <c r="F234" s="140"/>
    </row>
    <row r="235" spans="5:6" x14ac:dyDescent="0.35">
      <c r="E235" s="140"/>
      <c r="F235" s="140"/>
    </row>
    <row r="236" spans="5:6" x14ac:dyDescent="0.35">
      <c r="E236" s="140"/>
      <c r="F236" s="140"/>
    </row>
    <row r="237" spans="5:6" x14ac:dyDescent="0.35">
      <c r="E237" s="140"/>
      <c r="F237" s="140"/>
    </row>
    <row r="238" spans="5:6" x14ac:dyDescent="0.35">
      <c r="E238" s="140"/>
      <c r="F238" s="140"/>
    </row>
    <row r="239" spans="5:6" x14ac:dyDescent="0.35">
      <c r="E239" s="140"/>
      <c r="F239" s="140"/>
    </row>
    <row r="240" spans="5:6" x14ac:dyDescent="0.35">
      <c r="E240" s="140"/>
      <c r="F240" s="140"/>
    </row>
    <row r="241" spans="5:6" x14ac:dyDescent="0.35">
      <c r="E241" s="140"/>
      <c r="F241" s="140"/>
    </row>
    <row r="242" spans="5:6" x14ac:dyDescent="0.35">
      <c r="E242" s="140"/>
      <c r="F242" s="140"/>
    </row>
    <row r="243" spans="5:6" x14ac:dyDescent="0.35">
      <c r="E243" s="140"/>
      <c r="F243" s="140"/>
    </row>
    <row r="244" spans="5:6" x14ac:dyDescent="0.35">
      <c r="E244" s="140"/>
      <c r="F244" s="140"/>
    </row>
    <row r="245" spans="5:6" x14ac:dyDescent="0.35">
      <c r="E245" s="140"/>
      <c r="F245" s="140"/>
    </row>
    <row r="246" spans="5:6" x14ac:dyDescent="0.35">
      <c r="E246" s="140"/>
      <c r="F246" s="140"/>
    </row>
    <row r="247" spans="5:6" x14ac:dyDescent="0.35">
      <c r="E247" s="140"/>
      <c r="F247" s="140"/>
    </row>
    <row r="248" spans="5:6" x14ac:dyDescent="0.35">
      <c r="E248" s="140"/>
      <c r="F248" s="140"/>
    </row>
    <row r="249" spans="5:6" x14ac:dyDescent="0.35">
      <c r="E249" s="140"/>
      <c r="F249" s="140"/>
    </row>
    <row r="250" spans="5:6" x14ac:dyDescent="0.35">
      <c r="E250" s="140"/>
      <c r="F250" s="140"/>
    </row>
    <row r="251" spans="5:6" x14ac:dyDescent="0.35">
      <c r="E251" s="140"/>
      <c r="F251" s="140"/>
    </row>
    <row r="252" spans="5:6" x14ac:dyDescent="0.35">
      <c r="E252" s="140"/>
      <c r="F252" s="140"/>
    </row>
    <row r="253" spans="5:6" x14ac:dyDescent="0.35">
      <c r="E253" s="140"/>
      <c r="F253" s="140"/>
    </row>
    <row r="254" spans="5:6" x14ac:dyDescent="0.35">
      <c r="E254" s="140"/>
      <c r="F254" s="140"/>
    </row>
    <row r="255" spans="5:6" x14ac:dyDescent="0.35">
      <c r="E255" s="140"/>
      <c r="F255" s="140"/>
    </row>
    <row r="256" spans="5:6" x14ac:dyDescent="0.35">
      <c r="E256" s="140"/>
      <c r="F256" s="140"/>
    </row>
    <row r="257" spans="5:6" x14ac:dyDescent="0.35">
      <c r="E257" s="140"/>
      <c r="F257" s="140"/>
    </row>
    <row r="258" spans="5:6" x14ac:dyDescent="0.35">
      <c r="E258" s="140"/>
      <c r="F258" s="140"/>
    </row>
    <row r="259" spans="5:6" x14ac:dyDescent="0.35">
      <c r="E259" s="140"/>
      <c r="F259" s="140"/>
    </row>
    <row r="260" spans="5:6" x14ac:dyDescent="0.35">
      <c r="E260" s="140"/>
      <c r="F260" s="140"/>
    </row>
    <row r="261" spans="5:6" x14ac:dyDescent="0.35">
      <c r="E261" s="140"/>
      <c r="F261" s="140"/>
    </row>
    <row r="262" spans="5:6" x14ac:dyDescent="0.35">
      <c r="E262" s="140"/>
      <c r="F262" s="140"/>
    </row>
    <row r="263" spans="5:6" x14ac:dyDescent="0.35">
      <c r="E263" s="140"/>
      <c r="F263" s="140"/>
    </row>
    <row r="264" spans="5:6" x14ac:dyDescent="0.35">
      <c r="E264" s="140"/>
      <c r="F264" s="140"/>
    </row>
    <row r="265" spans="5:6" x14ac:dyDescent="0.35">
      <c r="E265" s="140"/>
      <c r="F265" s="140"/>
    </row>
    <row r="266" spans="5:6" x14ac:dyDescent="0.35">
      <c r="E266" s="140"/>
      <c r="F266" s="140"/>
    </row>
    <row r="267" spans="5:6" x14ac:dyDescent="0.35">
      <c r="E267" s="140"/>
      <c r="F267" s="140"/>
    </row>
    <row r="268" spans="5:6" x14ac:dyDescent="0.35">
      <c r="E268" s="140"/>
      <c r="F268" s="140"/>
    </row>
    <row r="269" spans="5:6" x14ac:dyDescent="0.35">
      <c r="E269" s="140"/>
      <c r="F269" s="140"/>
    </row>
    <row r="270" spans="5:6" x14ac:dyDescent="0.35">
      <c r="E270" s="140"/>
      <c r="F270" s="140"/>
    </row>
    <row r="271" spans="5:6" x14ac:dyDescent="0.35">
      <c r="E271" s="140"/>
      <c r="F271" s="140"/>
    </row>
    <row r="272" spans="5:6" x14ac:dyDescent="0.35">
      <c r="E272" s="140"/>
      <c r="F272" s="140"/>
    </row>
    <row r="273" spans="5:6" x14ac:dyDescent="0.35">
      <c r="E273" s="140"/>
      <c r="F273" s="140"/>
    </row>
    <row r="274" spans="5:6" x14ac:dyDescent="0.35">
      <c r="E274" s="140"/>
      <c r="F274" s="140"/>
    </row>
    <row r="275" spans="5:6" x14ac:dyDescent="0.35">
      <c r="E275" s="140"/>
      <c r="F275" s="140"/>
    </row>
    <row r="276" spans="5:6" x14ac:dyDescent="0.35">
      <c r="E276" s="140"/>
      <c r="F276" s="140"/>
    </row>
    <row r="277" spans="5:6" x14ac:dyDescent="0.35">
      <c r="E277" s="140"/>
      <c r="F277" s="140"/>
    </row>
    <row r="278" spans="5:6" x14ac:dyDescent="0.35">
      <c r="E278" s="140"/>
      <c r="F278" s="140"/>
    </row>
    <row r="279" spans="5:6" x14ac:dyDescent="0.35">
      <c r="E279" s="140"/>
      <c r="F279" s="140"/>
    </row>
    <row r="280" spans="5:6" x14ac:dyDescent="0.35">
      <c r="E280" s="140"/>
      <c r="F280" s="140"/>
    </row>
    <row r="281" spans="5:6" x14ac:dyDescent="0.35">
      <c r="E281" s="140"/>
      <c r="F281" s="140"/>
    </row>
    <row r="282" spans="5:6" x14ac:dyDescent="0.35">
      <c r="E282" s="140"/>
      <c r="F282" s="140"/>
    </row>
    <row r="283" spans="5:6" x14ac:dyDescent="0.35">
      <c r="E283" s="140"/>
      <c r="F283" s="140"/>
    </row>
    <row r="284" spans="5:6" x14ac:dyDescent="0.35">
      <c r="E284" s="140"/>
      <c r="F284" s="140"/>
    </row>
    <row r="285" spans="5:6" x14ac:dyDescent="0.35">
      <c r="E285" s="140"/>
      <c r="F285" s="140"/>
    </row>
    <row r="286" spans="5:6" x14ac:dyDescent="0.35">
      <c r="E286" s="140"/>
      <c r="F286" s="140"/>
    </row>
    <row r="287" spans="5:6" x14ac:dyDescent="0.35">
      <c r="E287" s="140"/>
      <c r="F287" s="140"/>
    </row>
    <row r="288" spans="5:6" x14ac:dyDescent="0.35">
      <c r="E288" s="140"/>
      <c r="F288" s="140"/>
    </row>
    <row r="289" spans="5:6" x14ac:dyDescent="0.35">
      <c r="E289" s="140"/>
      <c r="F289" s="140"/>
    </row>
    <row r="290" spans="5:6" x14ac:dyDescent="0.35">
      <c r="E290" s="140"/>
      <c r="F290" s="140"/>
    </row>
    <row r="291" spans="5:6" x14ac:dyDescent="0.35">
      <c r="E291" s="140"/>
      <c r="F291" s="140"/>
    </row>
    <row r="292" spans="5:6" x14ac:dyDescent="0.35">
      <c r="E292" s="140"/>
      <c r="F292" s="140"/>
    </row>
    <row r="293" spans="5:6" x14ac:dyDescent="0.35">
      <c r="E293" s="140"/>
      <c r="F293" s="140"/>
    </row>
    <row r="294" spans="5:6" x14ac:dyDescent="0.35">
      <c r="E294" s="140"/>
      <c r="F294" s="140"/>
    </row>
    <row r="295" spans="5:6" x14ac:dyDescent="0.35">
      <c r="E295" s="140"/>
      <c r="F295" s="140"/>
    </row>
    <row r="296" spans="5:6" x14ac:dyDescent="0.35">
      <c r="E296" s="140"/>
      <c r="F296" s="140"/>
    </row>
    <row r="297" spans="5:6" x14ac:dyDescent="0.35">
      <c r="E297" s="140"/>
      <c r="F297" s="140"/>
    </row>
    <row r="298" spans="5:6" x14ac:dyDescent="0.35">
      <c r="E298" s="140"/>
      <c r="F298" s="140"/>
    </row>
    <row r="299" spans="5:6" x14ac:dyDescent="0.35">
      <c r="E299" s="140"/>
      <c r="F299" s="140"/>
    </row>
    <row r="300" spans="5:6" x14ac:dyDescent="0.35">
      <c r="E300" s="140"/>
      <c r="F300" s="140"/>
    </row>
    <row r="301" spans="5:6" x14ac:dyDescent="0.35">
      <c r="E301" s="140"/>
      <c r="F301" s="140"/>
    </row>
    <row r="302" spans="5:6" x14ac:dyDescent="0.35">
      <c r="E302" s="140"/>
      <c r="F302" s="140"/>
    </row>
    <row r="303" spans="5:6" x14ac:dyDescent="0.35">
      <c r="E303" s="140"/>
      <c r="F303" s="140"/>
    </row>
    <row r="304" spans="5:6" x14ac:dyDescent="0.35">
      <c r="E304" s="140"/>
      <c r="F304" s="140"/>
    </row>
    <row r="305" spans="5:6" x14ac:dyDescent="0.35">
      <c r="E305" s="140"/>
      <c r="F305" s="140"/>
    </row>
    <row r="306" spans="5:6" x14ac:dyDescent="0.35">
      <c r="E306" s="140"/>
      <c r="F306" s="140"/>
    </row>
    <row r="307" spans="5:6" x14ac:dyDescent="0.35">
      <c r="E307" s="140"/>
      <c r="F307" s="140"/>
    </row>
    <row r="308" spans="5:6" x14ac:dyDescent="0.35">
      <c r="E308" s="140"/>
      <c r="F308" s="140"/>
    </row>
    <row r="309" spans="5:6" x14ac:dyDescent="0.35">
      <c r="E309" s="140"/>
      <c r="F309" s="140"/>
    </row>
    <row r="310" spans="5:6" x14ac:dyDescent="0.35">
      <c r="E310" s="140"/>
      <c r="F310" s="140"/>
    </row>
    <row r="311" spans="5:6" x14ac:dyDescent="0.35">
      <c r="E311" s="140"/>
      <c r="F311" s="140"/>
    </row>
    <row r="312" spans="5:6" x14ac:dyDescent="0.35">
      <c r="E312" s="140"/>
      <c r="F312" s="140"/>
    </row>
    <row r="313" spans="5:6" x14ac:dyDescent="0.35">
      <c r="E313" s="140"/>
      <c r="F313" s="140"/>
    </row>
    <row r="314" spans="5:6" x14ac:dyDescent="0.35">
      <c r="E314" s="140"/>
      <c r="F314" s="140"/>
    </row>
    <row r="315" spans="5:6" x14ac:dyDescent="0.35">
      <c r="E315" s="140"/>
      <c r="F315" s="140"/>
    </row>
    <row r="316" spans="5:6" x14ac:dyDescent="0.35">
      <c r="E316" s="140"/>
      <c r="F316" s="140"/>
    </row>
    <row r="317" spans="5:6" x14ac:dyDescent="0.35">
      <c r="E317" s="140"/>
      <c r="F317" s="140"/>
    </row>
    <row r="318" spans="5:6" x14ac:dyDescent="0.35">
      <c r="E318" s="140"/>
      <c r="F318" s="140"/>
    </row>
    <row r="319" spans="5:6" x14ac:dyDescent="0.35">
      <c r="E319" s="140"/>
      <c r="F319" s="140"/>
    </row>
    <row r="320" spans="5:6" x14ac:dyDescent="0.35">
      <c r="E320" s="140"/>
      <c r="F320" s="140"/>
    </row>
    <row r="321" spans="5:6" x14ac:dyDescent="0.35">
      <c r="E321" s="140"/>
      <c r="F321" s="140"/>
    </row>
    <row r="322" spans="5:6" x14ac:dyDescent="0.35">
      <c r="E322" s="140"/>
      <c r="F322" s="140"/>
    </row>
    <row r="323" spans="5:6" x14ac:dyDescent="0.35">
      <c r="E323" s="140"/>
      <c r="F323" s="140"/>
    </row>
    <row r="324" spans="5:6" x14ac:dyDescent="0.35">
      <c r="E324" s="140"/>
      <c r="F324" s="140"/>
    </row>
    <row r="325" spans="5:6" x14ac:dyDescent="0.35">
      <c r="E325" s="140"/>
      <c r="F325" s="140"/>
    </row>
    <row r="326" spans="5:6" x14ac:dyDescent="0.35">
      <c r="E326" s="140"/>
      <c r="F326" s="140"/>
    </row>
    <row r="327" spans="5:6" x14ac:dyDescent="0.35">
      <c r="E327" s="140"/>
      <c r="F327" s="140"/>
    </row>
    <row r="328" spans="5:6" x14ac:dyDescent="0.35">
      <c r="E328" s="140"/>
      <c r="F328" s="140"/>
    </row>
    <row r="329" spans="5:6" x14ac:dyDescent="0.35">
      <c r="E329" s="140"/>
      <c r="F329" s="140"/>
    </row>
    <row r="330" spans="5:6" x14ac:dyDescent="0.35">
      <c r="E330" s="140"/>
      <c r="F330" s="140"/>
    </row>
    <row r="331" spans="5:6" x14ac:dyDescent="0.35">
      <c r="E331" s="140"/>
      <c r="F331" s="140"/>
    </row>
    <row r="332" spans="5:6" x14ac:dyDescent="0.35">
      <c r="E332" s="140"/>
      <c r="F332" s="140"/>
    </row>
    <row r="333" spans="5:6" x14ac:dyDescent="0.35">
      <c r="E333" s="140"/>
      <c r="F333" s="140"/>
    </row>
    <row r="334" spans="5:6" x14ac:dyDescent="0.35">
      <c r="E334" s="140"/>
      <c r="F334" s="140"/>
    </row>
    <row r="335" spans="5:6" x14ac:dyDescent="0.35">
      <c r="E335" s="140"/>
      <c r="F335" s="140"/>
    </row>
    <row r="336" spans="5:6" x14ac:dyDescent="0.35">
      <c r="E336" s="140"/>
      <c r="F336" s="140"/>
    </row>
    <row r="337" spans="5:6" x14ac:dyDescent="0.35">
      <c r="E337" s="140"/>
      <c r="F337" s="140"/>
    </row>
    <row r="338" spans="5:6" x14ac:dyDescent="0.35">
      <c r="E338" s="140"/>
      <c r="F338" s="140"/>
    </row>
    <row r="339" spans="5:6" x14ac:dyDescent="0.35">
      <c r="E339" s="140"/>
      <c r="F339" s="140"/>
    </row>
    <row r="340" spans="5:6" x14ac:dyDescent="0.35">
      <c r="E340" s="140"/>
      <c r="F340" s="140"/>
    </row>
    <row r="341" spans="5:6" x14ac:dyDescent="0.35">
      <c r="E341" s="140"/>
      <c r="F341" s="140"/>
    </row>
    <row r="342" spans="5:6" x14ac:dyDescent="0.35">
      <c r="E342" s="140"/>
      <c r="F342" s="140"/>
    </row>
    <row r="343" spans="5:6" x14ac:dyDescent="0.35">
      <c r="E343" s="140"/>
      <c r="F343" s="140"/>
    </row>
    <row r="344" spans="5:6" x14ac:dyDescent="0.35">
      <c r="E344" s="140"/>
      <c r="F344" s="140"/>
    </row>
    <row r="345" spans="5:6" x14ac:dyDescent="0.35">
      <c r="E345" s="140"/>
      <c r="F345" s="140"/>
    </row>
    <row r="346" spans="5:6" x14ac:dyDescent="0.35">
      <c r="E346" s="140"/>
      <c r="F346" s="140"/>
    </row>
    <row r="347" spans="5:6" x14ac:dyDescent="0.35">
      <c r="E347" s="140"/>
      <c r="F347" s="140"/>
    </row>
    <row r="348" spans="5:6" x14ac:dyDescent="0.35">
      <c r="E348" s="140"/>
      <c r="F348" s="140"/>
    </row>
    <row r="349" spans="5:6" x14ac:dyDescent="0.35">
      <c r="E349" s="140"/>
      <c r="F349" s="140"/>
    </row>
    <row r="350" spans="5:6" x14ac:dyDescent="0.35">
      <c r="E350" s="140"/>
      <c r="F350" s="140"/>
    </row>
    <row r="351" spans="5:6" x14ac:dyDescent="0.35">
      <c r="E351" s="140"/>
      <c r="F351" s="140"/>
    </row>
    <row r="352" spans="5:6" x14ac:dyDescent="0.35">
      <c r="E352" s="140"/>
      <c r="F352" s="140"/>
    </row>
    <row r="353" spans="5:6" x14ac:dyDescent="0.35">
      <c r="E353" s="140"/>
      <c r="F353" s="140"/>
    </row>
    <row r="354" spans="5:6" x14ac:dyDescent="0.35">
      <c r="E354" s="140"/>
      <c r="F354" s="140"/>
    </row>
    <row r="355" spans="5:6" x14ac:dyDescent="0.35">
      <c r="E355" s="140"/>
      <c r="F355" s="140"/>
    </row>
    <row r="356" spans="5:6" x14ac:dyDescent="0.35">
      <c r="E356" s="140"/>
      <c r="F356" s="140"/>
    </row>
    <row r="357" spans="5:6" x14ac:dyDescent="0.35">
      <c r="E357" s="140"/>
      <c r="F357" s="140"/>
    </row>
    <row r="358" spans="5:6" x14ac:dyDescent="0.35">
      <c r="E358" s="140"/>
      <c r="F358" s="140"/>
    </row>
    <row r="359" spans="5:6" x14ac:dyDescent="0.35">
      <c r="E359" s="140"/>
      <c r="F359" s="140"/>
    </row>
    <row r="360" spans="5:6" x14ac:dyDescent="0.35">
      <c r="E360" s="140"/>
      <c r="F360" s="140"/>
    </row>
    <row r="361" spans="5:6" x14ac:dyDescent="0.35">
      <c r="E361" s="140"/>
      <c r="F361" s="140"/>
    </row>
    <row r="362" spans="5:6" x14ac:dyDescent="0.35">
      <c r="E362" s="140"/>
      <c r="F362" s="140"/>
    </row>
    <row r="363" spans="5:6" x14ac:dyDescent="0.35">
      <c r="E363" s="140"/>
      <c r="F363" s="140"/>
    </row>
    <row r="364" spans="5:6" x14ac:dyDescent="0.35">
      <c r="E364" s="140"/>
      <c r="F364" s="140"/>
    </row>
    <row r="365" spans="5:6" x14ac:dyDescent="0.35">
      <c r="E365" s="140"/>
      <c r="F365" s="140"/>
    </row>
    <row r="366" spans="5:6" x14ac:dyDescent="0.35">
      <c r="E366" s="140"/>
      <c r="F366" s="140"/>
    </row>
    <row r="367" spans="5:6" x14ac:dyDescent="0.35">
      <c r="E367" s="140"/>
      <c r="F367" s="140"/>
    </row>
    <row r="368" spans="5:6" x14ac:dyDescent="0.35">
      <c r="E368" s="140"/>
      <c r="F368" s="140"/>
    </row>
    <row r="369" spans="5:6" x14ac:dyDescent="0.35">
      <c r="E369" s="140"/>
      <c r="F369" s="140"/>
    </row>
    <row r="370" spans="5:6" x14ac:dyDescent="0.35">
      <c r="E370" s="140"/>
      <c r="F370" s="140"/>
    </row>
    <row r="371" spans="5:6" x14ac:dyDescent="0.35">
      <c r="E371" s="140"/>
      <c r="F371" s="140"/>
    </row>
    <row r="372" spans="5:6" x14ac:dyDescent="0.35">
      <c r="E372" s="140"/>
      <c r="F372" s="140"/>
    </row>
    <row r="373" spans="5:6" x14ac:dyDescent="0.35">
      <c r="E373" s="140"/>
      <c r="F373" s="140"/>
    </row>
    <row r="374" spans="5:6" x14ac:dyDescent="0.35">
      <c r="E374" s="140"/>
      <c r="F374" s="140"/>
    </row>
    <row r="375" spans="5:6" x14ac:dyDescent="0.35">
      <c r="E375" s="140"/>
      <c r="F375" s="140"/>
    </row>
    <row r="376" spans="5:6" x14ac:dyDescent="0.35">
      <c r="E376" s="140"/>
      <c r="F376" s="140"/>
    </row>
    <row r="377" spans="5:6" x14ac:dyDescent="0.35">
      <c r="E377" s="140"/>
      <c r="F377" s="140"/>
    </row>
    <row r="378" spans="5:6" x14ac:dyDescent="0.35">
      <c r="E378" s="140"/>
      <c r="F378" s="140"/>
    </row>
    <row r="379" spans="5:6" x14ac:dyDescent="0.35">
      <c r="E379" s="140"/>
      <c r="F379" s="140"/>
    </row>
    <row r="380" spans="5:6" x14ac:dyDescent="0.35">
      <c r="E380" s="140"/>
      <c r="F380" s="140"/>
    </row>
    <row r="381" spans="5:6" x14ac:dyDescent="0.35">
      <c r="E381" s="140"/>
      <c r="F381" s="140"/>
    </row>
    <row r="382" spans="5:6" x14ac:dyDescent="0.35">
      <c r="E382" s="140"/>
      <c r="F382" s="140"/>
    </row>
    <row r="383" spans="5:6" x14ac:dyDescent="0.35">
      <c r="E383" s="140"/>
      <c r="F383" s="140"/>
    </row>
    <row r="384" spans="5:6" x14ac:dyDescent="0.35">
      <c r="E384" s="140"/>
      <c r="F384" s="140"/>
    </row>
    <row r="385" spans="5:6" x14ac:dyDescent="0.35">
      <c r="E385" s="140"/>
      <c r="F385" s="140"/>
    </row>
    <row r="386" spans="5:6" x14ac:dyDescent="0.35">
      <c r="E386" s="140"/>
      <c r="F386" s="140"/>
    </row>
    <row r="387" spans="5:6" x14ac:dyDescent="0.35">
      <c r="E387" s="140"/>
      <c r="F387" s="140"/>
    </row>
    <row r="388" spans="5:6" x14ac:dyDescent="0.35">
      <c r="E388" s="140"/>
      <c r="F388" s="140"/>
    </row>
    <row r="389" spans="5:6" x14ac:dyDescent="0.35">
      <c r="E389" s="140"/>
      <c r="F389" s="140"/>
    </row>
    <row r="390" spans="5:6" x14ac:dyDescent="0.35">
      <c r="E390" s="140"/>
      <c r="F390" s="140"/>
    </row>
    <row r="391" spans="5:6" x14ac:dyDescent="0.35">
      <c r="E391" s="140"/>
      <c r="F391" s="140"/>
    </row>
    <row r="392" spans="5:6" x14ac:dyDescent="0.35">
      <c r="E392" s="140"/>
      <c r="F392" s="140"/>
    </row>
    <row r="393" spans="5:6" x14ac:dyDescent="0.35">
      <c r="E393" s="140"/>
      <c r="F393" s="140"/>
    </row>
    <row r="394" spans="5:6" x14ac:dyDescent="0.35">
      <c r="E394" s="140"/>
      <c r="F394" s="140"/>
    </row>
    <row r="395" spans="5:6" x14ac:dyDescent="0.35">
      <c r="E395" s="140"/>
      <c r="F395" s="140"/>
    </row>
    <row r="396" spans="5:6" x14ac:dyDescent="0.35">
      <c r="E396" s="140"/>
      <c r="F396" s="140"/>
    </row>
    <row r="397" spans="5:6" x14ac:dyDescent="0.35">
      <c r="E397" s="140"/>
      <c r="F397" s="140"/>
    </row>
    <row r="398" spans="5:6" x14ac:dyDescent="0.35">
      <c r="E398" s="140"/>
      <c r="F398" s="140"/>
    </row>
    <row r="399" spans="5:6" x14ac:dyDescent="0.35">
      <c r="E399" s="140"/>
      <c r="F399" s="140"/>
    </row>
    <row r="400" spans="5:6" x14ac:dyDescent="0.35">
      <c r="E400" s="140"/>
      <c r="F400" s="140"/>
    </row>
    <row r="401" spans="5:6" x14ac:dyDescent="0.35">
      <c r="E401" s="140"/>
      <c r="F401" s="140"/>
    </row>
    <row r="402" spans="5:6" x14ac:dyDescent="0.35">
      <c r="E402" s="140"/>
      <c r="F402" s="140"/>
    </row>
    <row r="403" spans="5:6" x14ac:dyDescent="0.35">
      <c r="E403" s="140"/>
      <c r="F403" s="140"/>
    </row>
    <row r="404" spans="5:6" x14ac:dyDescent="0.35">
      <c r="E404" s="140"/>
      <c r="F404" s="140"/>
    </row>
    <row r="405" spans="5:6" x14ac:dyDescent="0.35">
      <c r="E405" s="140"/>
      <c r="F405" s="140"/>
    </row>
    <row r="406" spans="5:6" x14ac:dyDescent="0.35">
      <c r="E406" s="140"/>
      <c r="F406" s="140"/>
    </row>
    <row r="407" spans="5:6" x14ac:dyDescent="0.35">
      <c r="E407" s="140"/>
      <c r="F407" s="140"/>
    </row>
    <row r="408" spans="5:6" x14ac:dyDescent="0.35">
      <c r="E408" s="140"/>
      <c r="F408" s="140"/>
    </row>
    <row r="409" spans="5:6" x14ac:dyDescent="0.35">
      <c r="E409" s="140"/>
      <c r="F409" s="140"/>
    </row>
    <row r="410" spans="5:6" x14ac:dyDescent="0.35">
      <c r="E410" s="140"/>
      <c r="F410" s="140"/>
    </row>
    <row r="411" spans="5:6" x14ac:dyDescent="0.35">
      <c r="E411" s="140"/>
      <c r="F411" s="140"/>
    </row>
    <row r="412" spans="5:6" x14ac:dyDescent="0.35">
      <c r="E412" s="140"/>
      <c r="F412" s="140"/>
    </row>
    <row r="413" spans="5:6" x14ac:dyDescent="0.35">
      <c r="E413" s="140"/>
      <c r="F413" s="140"/>
    </row>
    <row r="414" spans="5:6" x14ac:dyDescent="0.35">
      <c r="E414" s="140"/>
      <c r="F414" s="140"/>
    </row>
    <row r="415" spans="5:6" x14ac:dyDescent="0.35">
      <c r="E415" s="140"/>
      <c r="F415" s="140"/>
    </row>
    <row r="416" spans="5:6" x14ac:dyDescent="0.35">
      <c r="E416" s="140"/>
      <c r="F416" s="140"/>
    </row>
    <row r="417" spans="5:6" x14ac:dyDescent="0.35">
      <c r="E417" s="140"/>
      <c r="F417" s="140"/>
    </row>
    <row r="418" spans="5:6" x14ac:dyDescent="0.35">
      <c r="E418" s="140"/>
      <c r="F418" s="140"/>
    </row>
    <row r="419" spans="5:6" x14ac:dyDescent="0.35">
      <c r="E419" s="140"/>
      <c r="F419" s="140"/>
    </row>
    <row r="420" spans="5:6" x14ac:dyDescent="0.35">
      <c r="E420" s="140"/>
      <c r="F420" s="140"/>
    </row>
    <row r="421" spans="5:6" x14ac:dyDescent="0.35">
      <c r="E421" s="140"/>
      <c r="F421" s="140"/>
    </row>
    <row r="422" spans="5:6" x14ac:dyDescent="0.35">
      <c r="E422" s="140"/>
      <c r="F422" s="140"/>
    </row>
    <row r="423" spans="5:6" x14ac:dyDescent="0.35">
      <c r="E423" s="140"/>
      <c r="F423" s="140"/>
    </row>
    <row r="424" spans="5:6" x14ac:dyDescent="0.35">
      <c r="E424" s="140"/>
      <c r="F424" s="140"/>
    </row>
    <row r="425" spans="5:6" x14ac:dyDescent="0.35">
      <c r="E425" s="140"/>
      <c r="F425" s="140"/>
    </row>
    <row r="426" spans="5:6" x14ac:dyDescent="0.35">
      <c r="E426" s="140"/>
      <c r="F426" s="140"/>
    </row>
    <row r="427" spans="5:6" x14ac:dyDescent="0.35">
      <c r="E427" s="140"/>
      <c r="F427" s="140"/>
    </row>
    <row r="428" spans="5:6" x14ac:dyDescent="0.35">
      <c r="E428" s="140"/>
      <c r="F428" s="140"/>
    </row>
    <row r="429" spans="5:6" x14ac:dyDescent="0.35">
      <c r="E429" s="140"/>
      <c r="F429" s="140"/>
    </row>
    <row r="430" spans="5:6" x14ac:dyDescent="0.35">
      <c r="E430" s="140"/>
      <c r="F430" s="140"/>
    </row>
    <row r="431" spans="5:6" x14ac:dyDescent="0.35">
      <c r="E431" s="140"/>
      <c r="F431" s="140"/>
    </row>
    <row r="432" spans="5:6" x14ac:dyDescent="0.35">
      <c r="E432" s="140"/>
      <c r="F432" s="140"/>
    </row>
    <row r="433" spans="5:6" x14ac:dyDescent="0.35">
      <c r="E433" s="140"/>
      <c r="F433" s="140"/>
    </row>
    <row r="434" spans="5:6" x14ac:dyDescent="0.35">
      <c r="E434" s="140"/>
      <c r="F434" s="140"/>
    </row>
    <row r="435" spans="5:6" x14ac:dyDescent="0.35">
      <c r="E435" s="140"/>
      <c r="F435" s="140"/>
    </row>
    <row r="436" spans="5:6" x14ac:dyDescent="0.35">
      <c r="E436" s="140"/>
      <c r="F436" s="140"/>
    </row>
    <row r="437" spans="5:6" x14ac:dyDescent="0.35">
      <c r="E437" s="140"/>
      <c r="F437" s="140"/>
    </row>
    <row r="438" spans="5:6" x14ac:dyDescent="0.35">
      <c r="E438" s="140"/>
      <c r="F438" s="140"/>
    </row>
    <row r="439" spans="5:6" x14ac:dyDescent="0.35">
      <c r="E439" s="140"/>
      <c r="F439" s="140"/>
    </row>
    <row r="440" spans="5:6" x14ac:dyDescent="0.35">
      <c r="E440" s="140"/>
      <c r="F440" s="140"/>
    </row>
    <row r="441" spans="5:6" x14ac:dyDescent="0.35">
      <c r="E441" s="140"/>
      <c r="F441" s="140"/>
    </row>
    <row r="442" spans="5:6" x14ac:dyDescent="0.35">
      <c r="E442" s="140"/>
      <c r="F442" s="140"/>
    </row>
    <row r="443" spans="5:6" x14ac:dyDescent="0.35">
      <c r="E443" s="140"/>
      <c r="F443" s="140"/>
    </row>
    <row r="444" spans="5:6" x14ac:dyDescent="0.35">
      <c r="E444" s="140"/>
      <c r="F444" s="140"/>
    </row>
    <row r="445" spans="5:6" x14ac:dyDescent="0.35">
      <c r="E445" s="140"/>
      <c r="F445" s="140"/>
    </row>
    <row r="446" spans="5:6" x14ac:dyDescent="0.35">
      <c r="E446" s="140"/>
      <c r="F446" s="140"/>
    </row>
    <row r="447" spans="5:6" x14ac:dyDescent="0.35">
      <c r="E447" s="140"/>
      <c r="F447" s="140"/>
    </row>
    <row r="448" spans="5:6" x14ac:dyDescent="0.35">
      <c r="E448" s="140"/>
      <c r="F448" s="140"/>
    </row>
    <row r="449" spans="5:6" x14ac:dyDescent="0.35">
      <c r="E449" s="140"/>
      <c r="F449" s="140"/>
    </row>
    <row r="450" spans="5:6" x14ac:dyDescent="0.35">
      <c r="E450" s="140"/>
      <c r="F450" s="140"/>
    </row>
    <row r="451" spans="5:6" x14ac:dyDescent="0.35">
      <c r="E451" s="140"/>
      <c r="F451" s="140"/>
    </row>
  </sheetData>
  <autoFilter ref="A1:O451" xr:uid="{19CFE026-44D8-4316-8CCE-538F6BFC935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AG20"/>
  <sheetViews>
    <sheetView topLeftCell="P1" workbookViewId="0">
      <selection activeCell="Q3" sqref="Q3"/>
    </sheetView>
  </sheetViews>
  <sheetFormatPr defaultRowHeight="14.5" x14ac:dyDescent="0.35"/>
  <cols>
    <col min="1" max="2" width="11.26953125" customWidth="1"/>
    <col min="3" max="3" width="16.453125" customWidth="1"/>
    <col min="7" max="7" width="12.08984375" customWidth="1"/>
    <col min="8" max="8" width="13.6328125" customWidth="1"/>
    <col min="9" max="9" width="11.81640625" customWidth="1"/>
    <col min="10" max="10" width="13.90625" customWidth="1"/>
    <col min="18" max="18" width="11.81640625" customWidth="1"/>
    <col min="22" max="22" width="15.81640625" customWidth="1"/>
    <col min="23" max="24" width="16.6328125" customWidth="1"/>
    <col min="27" max="27" width="13.26953125" customWidth="1"/>
    <col min="28" max="28" width="28.1796875" customWidth="1"/>
    <col min="31" max="32" width="10.7265625" customWidth="1"/>
  </cols>
  <sheetData>
    <row r="1" spans="1:33" x14ac:dyDescent="0.35">
      <c r="A1" s="180">
        <f>'Process PMs'!G4</f>
        <v>44197</v>
      </c>
      <c r="B1" s="181" t="str">
        <f>MID('Process PMs'!G5,6,1)</f>
        <v>t</v>
      </c>
      <c r="C1" s="182" t="e">
        <f>EDATE(A1,(B1-1)*12)</f>
        <v>#VALUE!</v>
      </c>
      <c r="D1" s="3" t="e">
        <f>DATE(YEAR(C1),MONTH(C1)-MOD(MONTH(C1)-1,3),1)</f>
        <v>#VALUE!</v>
      </c>
      <c r="I1" s="3">
        <f>DATE(YEAR(A1),MONTH(A1)-MOD(MONTH(A1)-1,3),1)</f>
        <v>44197</v>
      </c>
      <c r="J1" t="s">
        <v>12</v>
      </c>
      <c r="R1" t="s">
        <v>21</v>
      </c>
      <c r="S1" s="7" t="s">
        <v>22</v>
      </c>
      <c r="T1" s="7" t="s">
        <v>23</v>
      </c>
      <c r="V1" t="s">
        <v>56</v>
      </c>
      <c r="W1" s="7" t="s">
        <v>146</v>
      </c>
      <c r="X1" s="7" t="s">
        <v>147</v>
      </c>
      <c r="Y1" s="7" t="s">
        <v>24</v>
      </c>
      <c r="Z1" s="7" t="s">
        <v>25</v>
      </c>
      <c r="AA1" s="7" t="s">
        <v>26</v>
      </c>
      <c r="AB1" s="9" t="s">
        <v>27</v>
      </c>
      <c r="AE1" s="10"/>
      <c r="AG1" s="7"/>
    </row>
    <row r="2" spans="1:33" x14ac:dyDescent="0.35">
      <c r="I2" s="3">
        <f>DATE(YEAR($I$1)+2,MONTH($I$1),DAY($I$1)-1)</f>
        <v>44926</v>
      </c>
      <c r="J2" t="s">
        <v>20</v>
      </c>
      <c r="R2" t="str">
        <f>'Process PMs'!A8</f>
        <v/>
      </c>
      <c r="S2" t="e">
        <f>MONTH(DATEVALUE(LEFT($R2,3)&amp;"1"))</f>
        <v>#VALUE!</v>
      </c>
      <c r="T2">
        <v>1</v>
      </c>
      <c r="V2">
        <f>IF(COUNTA('Process PMs'!D9:D14)&lt;&gt;0,4,IF(COUNTA('Process PMs'!C9:C14)&lt;&gt;0,3,IF(COUNTA('Process PMs'!B9:B14)&lt;&gt;0,2,IF(COUNTA('Process PMs'!A9:A14)&lt;&gt;0,1,0))))</f>
        <v>0</v>
      </c>
      <c r="W2" s="3" t="e">
        <f>VLOOKUP(V2,D4:I7,5,FALSE)</f>
        <v>#N/A</v>
      </c>
      <c r="X2" s="3" t="e">
        <f>VLOOKUP(V2,D4:I7,6,FALSE)</f>
        <v>#N/A</v>
      </c>
      <c r="Y2">
        <v>1</v>
      </c>
      <c r="Z2" s="11">
        <f>$I$1</f>
        <v>44197</v>
      </c>
      <c r="AA2" s="3">
        <f>EOMONTH(Z2,11)</f>
        <v>44561</v>
      </c>
      <c r="AB2" s="3" t="s">
        <v>198</v>
      </c>
      <c r="AE2" s="3"/>
      <c r="AG2" s="12"/>
    </row>
    <row r="3" spans="1:33" x14ac:dyDescent="0.35">
      <c r="A3" s="183" t="s">
        <v>17</v>
      </c>
      <c r="B3" s="183" t="s">
        <v>18</v>
      </c>
      <c r="C3" s="181"/>
      <c r="D3" s="181" t="s">
        <v>19</v>
      </c>
      <c r="E3" s="184" t="s">
        <v>28</v>
      </c>
      <c r="F3" s="185" t="s">
        <v>29</v>
      </c>
      <c r="G3" s="185" t="s">
        <v>155</v>
      </c>
      <c r="H3" s="181" t="s">
        <v>30</v>
      </c>
      <c r="I3" s="185" t="s">
        <v>31</v>
      </c>
      <c r="J3" s="186"/>
      <c r="S3" s="8" t="e">
        <f>MONTH(EDATE(DATEVALUE(LEFT($R$2,3)&amp;"1"),1))</f>
        <v>#VALUE!</v>
      </c>
      <c r="T3">
        <v>1</v>
      </c>
      <c r="Y3">
        <v>2</v>
      </c>
      <c r="Z3" s="3">
        <f>AA2+1</f>
        <v>44562</v>
      </c>
      <c r="AA3" s="3">
        <f t="shared" ref="AA3:AA4" si="0">EOMONTH(Z3,11)</f>
        <v>44926</v>
      </c>
      <c r="AB3" s="3" t="s">
        <v>199</v>
      </c>
      <c r="AG3" s="12"/>
    </row>
    <row r="4" spans="1:33" x14ac:dyDescent="0.35">
      <c r="A4" s="5" t="e">
        <f>D1</f>
        <v>#VALUE!</v>
      </c>
      <c r="B4" s="5" t="e">
        <f>EOMONTH(A4,2)</f>
        <v>#VALUE!</v>
      </c>
      <c r="C4" s="4" t="str">
        <f>CONCATENATE("Year ",B$1," - Quarter 1")</f>
        <v>Year t - Quarter 1</v>
      </c>
      <c r="D4" s="6">
        <v>1</v>
      </c>
      <c r="E4" s="12" t="e">
        <f>VALUE($B$1)</f>
        <v>#VALUE!</v>
      </c>
      <c r="F4" s="12">
        <v>1</v>
      </c>
      <c r="G4" t="e">
        <f t="shared" ref="G4:G7" si="1">CONCATENATE(TEXT(A4,"mmm"),"-",TEXT(B4,"mmm yyyy"))</f>
        <v>#VALUE!</v>
      </c>
      <c r="H4" s="11" t="e">
        <f>A4</f>
        <v>#VALUE!</v>
      </c>
      <c r="I4" s="3" t="e">
        <f>B4</f>
        <v>#VALUE!</v>
      </c>
      <c r="J4" s="3"/>
      <c r="S4" s="8" t="e">
        <f>MONTH(EDATE(DATEVALUE(LEFT($R$2,3)&amp;"1"),2))</f>
        <v>#VALUE!</v>
      </c>
      <c r="T4">
        <v>1</v>
      </c>
      <c r="Y4">
        <v>3</v>
      </c>
      <c r="Z4" s="3">
        <f>AA3+1</f>
        <v>44927</v>
      </c>
      <c r="AA4" s="3">
        <f t="shared" si="0"/>
        <v>45291</v>
      </c>
      <c r="AB4" s="3" t="s">
        <v>200</v>
      </c>
      <c r="AG4" s="12"/>
    </row>
    <row r="5" spans="1:33" x14ac:dyDescent="0.35">
      <c r="A5" s="5" t="e">
        <f>EDATE(A4,3)</f>
        <v>#VALUE!</v>
      </c>
      <c r="B5" s="5" t="e">
        <f>EOMONTH(A5,2)</f>
        <v>#VALUE!</v>
      </c>
      <c r="C5" s="4" t="str">
        <f>CONCATENATE("Year ",B$1," - Quarter 2")</f>
        <v>Year t - Quarter 2</v>
      </c>
      <c r="D5" s="4">
        <v>2</v>
      </c>
      <c r="E5" s="12" t="e">
        <f t="shared" ref="E5:E7" si="2">VALUE($B$1)</f>
        <v>#VALUE!</v>
      </c>
      <c r="F5" s="12">
        <v>2</v>
      </c>
      <c r="G5" t="e">
        <f t="shared" si="1"/>
        <v>#VALUE!</v>
      </c>
      <c r="H5" s="11" t="e">
        <f t="shared" ref="H5:H7" si="3">A5</f>
        <v>#VALUE!</v>
      </c>
      <c r="I5" s="3" t="e">
        <f t="shared" ref="I5:I7" si="4">B5</f>
        <v>#VALUE!</v>
      </c>
      <c r="S5" s="8" t="e">
        <f>MONTH(EDATE(DATEVALUE(LEFT($R$2,3)&amp;"1"),3))</f>
        <v>#VALUE!</v>
      </c>
      <c r="T5">
        <v>2</v>
      </c>
      <c r="Y5">
        <v>4</v>
      </c>
      <c r="Z5" s="3">
        <f t="shared" ref="Z5:Z6" si="5">AA4+1</f>
        <v>45292</v>
      </c>
      <c r="AA5" s="3">
        <f t="shared" ref="AA5:AA6" si="6">EOMONTH(Z5,11)</f>
        <v>45657</v>
      </c>
      <c r="AB5" s="3" t="s">
        <v>201</v>
      </c>
      <c r="AG5" s="12"/>
    </row>
    <row r="6" spans="1:33" x14ac:dyDescent="0.35">
      <c r="A6" s="5" t="e">
        <f>EDATE(A5,3)</f>
        <v>#VALUE!</v>
      </c>
      <c r="B6" s="5" t="e">
        <f t="shared" ref="B6:B7" si="7">EOMONTH(A6,2)</f>
        <v>#VALUE!</v>
      </c>
      <c r="C6" s="4" t="str">
        <f>CONCATENATE("Year ",B$1," - Quarter 3")</f>
        <v>Year t - Quarter 3</v>
      </c>
      <c r="D6" s="4">
        <v>3</v>
      </c>
      <c r="E6" s="12" t="e">
        <f t="shared" si="2"/>
        <v>#VALUE!</v>
      </c>
      <c r="F6" s="12">
        <v>3</v>
      </c>
      <c r="G6" t="e">
        <f t="shared" si="1"/>
        <v>#VALUE!</v>
      </c>
      <c r="H6" s="11" t="e">
        <f t="shared" si="3"/>
        <v>#VALUE!</v>
      </c>
      <c r="I6" s="3" t="e">
        <f t="shared" si="4"/>
        <v>#VALUE!</v>
      </c>
      <c r="S6" s="8" t="e">
        <f>MONTH(EDATE(DATEVALUE(LEFT($R$2,3)&amp;"1"),4))</f>
        <v>#VALUE!</v>
      </c>
      <c r="T6">
        <v>2</v>
      </c>
      <c r="Y6">
        <v>5</v>
      </c>
      <c r="Z6" s="3">
        <f t="shared" si="5"/>
        <v>45658</v>
      </c>
      <c r="AA6" s="3">
        <f t="shared" si="6"/>
        <v>46022</v>
      </c>
      <c r="AB6" s="3" t="s">
        <v>202</v>
      </c>
      <c r="AG6" s="12"/>
    </row>
    <row r="7" spans="1:33" x14ac:dyDescent="0.35">
      <c r="A7" s="5" t="e">
        <f t="shared" ref="A7" si="8">EDATE(A6,3)</f>
        <v>#VALUE!</v>
      </c>
      <c r="B7" s="5" t="e">
        <f t="shared" si="7"/>
        <v>#VALUE!</v>
      </c>
      <c r="C7" s="4" t="str">
        <f>CONCATENATE("Year ",B$1," - Quarter 4")</f>
        <v>Year t - Quarter 4</v>
      </c>
      <c r="D7" s="4">
        <v>4</v>
      </c>
      <c r="E7" s="12" t="e">
        <f t="shared" si="2"/>
        <v>#VALUE!</v>
      </c>
      <c r="F7" s="12">
        <v>4</v>
      </c>
      <c r="G7" t="e">
        <f t="shared" si="1"/>
        <v>#VALUE!</v>
      </c>
      <c r="H7" s="11" t="e">
        <f t="shared" si="3"/>
        <v>#VALUE!</v>
      </c>
      <c r="I7" s="3" t="e">
        <f t="shared" si="4"/>
        <v>#VALUE!</v>
      </c>
      <c r="S7" s="8" t="e">
        <f>MONTH(EDATE(DATEVALUE(LEFT($R$2,3)&amp;"1"),5))</f>
        <v>#VALUE!</v>
      </c>
      <c r="T7">
        <v>2</v>
      </c>
      <c r="Z7" s="3"/>
      <c r="AA7" s="3"/>
      <c r="AB7" s="3"/>
      <c r="AG7" s="12"/>
    </row>
    <row r="8" spans="1:33" x14ac:dyDescent="0.35">
      <c r="A8" s="187"/>
      <c r="B8" s="5"/>
      <c r="C8" s="4"/>
      <c r="D8" s="4"/>
      <c r="E8" s="12"/>
      <c r="F8" s="12"/>
      <c r="H8" s="3"/>
      <c r="I8" s="3"/>
      <c r="S8" s="8" t="e">
        <f>MONTH(EDATE(DATEVALUE(LEFT($R$2,3)&amp;"1"),6))</f>
        <v>#VALUE!</v>
      </c>
      <c r="T8">
        <v>3</v>
      </c>
      <c r="Z8" s="3"/>
      <c r="AA8" s="3"/>
      <c r="AB8" s="3"/>
      <c r="AG8" s="12"/>
    </row>
    <row r="9" spans="1:33" x14ac:dyDescent="0.35">
      <c r="A9" s="5"/>
      <c r="B9" s="5"/>
      <c r="C9" s="4"/>
      <c r="D9" s="4"/>
      <c r="E9" s="12"/>
      <c r="F9" s="12"/>
      <c r="H9" s="3"/>
      <c r="I9" s="3"/>
      <c r="S9" s="8" t="e">
        <f>MONTH(EDATE(DATEVALUE(LEFT($R$2,3)&amp;"1"),7))</f>
        <v>#VALUE!</v>
      </c>
      <c r="T9">
        <v>3</v>
      </c>
      <c r="Z9" s="3"/>
      <c r="AA9" s="3"/>
      <c r="AB9" s="3"/>
      <c r="AG9" s="12"/>
    </row>
    <row r="10" spans="1:33" x14ac:dyDescent="0.35">
      <c r="A10" s="5"/>
      <c r="B10" s="5"/>
      <c r="C10" s="4"/>
      <c r="D10" s="4"/>
      <c r="E10" s="12"/>
      <c r="F10" s="12"/>
      <c r="H10" s="3"/>
      <c r="I10" s="3"/>
      <c r="S10" s="8" t="e">
        <f>MONTH(EDATE(DATEVALUE(LEFT($R$2,3)&amp;"1"),8))</f>
        <v>#VALUE!</v>
      </c>
      <c r="T10">
        <v>3</v>
      </c>
      <c r="Z10" s="3"/>
      <c r="AA10" s="3"/>
      <c r="AB10" s="3"/>
      <c r="AG10" s="12"/>
    </row>
    <row r="11" spans="1:33" x14ac:dyDescent="0.35">
      <c r="A11" s="5"/>
      <c r="B11" s="5"/>
      <c r="C11" s="4"/>
      <c r="D11" s="4"/>
      <c r="E11" s="12"/>
      <c r="F11" s="12"/>
      <c r="H11" s="3"/>
      <c r="I11" s="3"/>
      <c r="S11" s="8" t="e">
        <f>MONTH(EDATE(DATEVALUE(LEFT($R$2,3)&amp;"1"),9))</f>
        <v>#VALUE!</v>
      </c>
      <c r="T11">
        <v>4</v>
      </c>
      <c r="Z11" s="3"/>
      <c r="AA11" s="3"/>
      <c r="AB11" s="3"/>
      <c r="AG11" s="12"/>
    </row>
    <row r="12" spans="1:33" x14ac:dyDescent="0.35">
      <c r="A12" s="5"/>
      <c r="B12" s="5"/>
      <c r="C12" s="4"/>
      <c r="D12" s="4"/>
      <c r="E12" s="12"/>
      <c r="F12" s="12"/>
      <c r="H12" s="3"/>
      <c r="I12" s="3"/>
      <c r="S12" s="8" t="e">
        <f>MONTH(EDATE(DATEVALUE(LEFT($R$2,3)&amp;"1"),10))</f>
        <v>#VALUE!</v>
      </c>
      <c r="T12">
        <v>4</v>
      </c>
      <c r="AG12" s="12"/>
    </row>
    <row r="13" spans="1:33" x14ac:dyDescent="0.35">
      <c r="A13" s="5"/>
      <c r="B13" s="5"/>
      <c r="C13" s="4"/>
      <c r="D13" s="4"/>
      <c r="E13" s="12"/>
      <c r="F13" s="12"/>
      <c r="H13" s="3"/>
      <c r="I13" s="3"/>
      <c r="S13" s="8" t="e">
        <f>MONTH(EDATE(DATEVALUE(LEFT($R$2,3)&amp;"1"),11))</f>
        <v>#VALUE!</v>
      </c>
      <c r="T13">
        <v>4</v>
      </c>
      <c r="AG13" s="12"/>
    </row>
    <row r="14" spans="1:33" x14ac:dyDescent="0.35">
      <c r="A14" s="5"/>
      <c r="B14" s="5"/>
      <c r="C14" s="4"/>
      <c r="D14" s="4"/>
      <c r="E14" s="12"/>
      <c r="F14" s="12"/>
      <c r="H14" s="3"/>
      <c r="I14" s="3"/>
    </row>
    <row r="15" spans="1:33" x14ac:dyDescent="0.35">
      <c r="A15" s="5"/>
      <c r="B15" s="5"/>
      <c r="C15" s="4"/>
      <c r="D15" s="4"/>
      <c r="E15" s="12"/>
      <c r="F15" s="12"/>
      <c r="H15" s="3"/>
      <c r="I15" s="3"/>
    </row>
    <row r="20" spans="1:1" x14ac:dyDescent="0.35">
      <c r="A20">
        <f t="array" ref="A20">MAX(('Match History Data'!A:A&lt;&gt;"")*(ROW('Match History Data'!A:A)))</f>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9D02-1896-4117-941A-E5B12A3070F3}">
  <sheetPr codeName="Sheet8"/>
  <dimension ref="A1:AI3000"/>
  <sheetViews>
    <sheetView topLeftCell="AA1" workbookViewId="0">
      <pane ySplit="1" topLeftCell="A5" activePane="bottomLeft" state="frozen"/>
      <selection pane="bottomLeft" activeCell="AE1" sqref="AE1"/>
    </sheetView>
  </sheetViews>
  <sheetFormatPr defaultRowHeight="14.5" x14ac:dyDescent="0.35"/>
  <cols>
    <col min="1" max="2" width="18.453125" bestFit="1" customWidth="1"/>
    <col min="3" max="3" width="18.54296875" bestFit="1" customWidth="1"/>
    <col min="4" max="4" width="40.7265625" bestFit="1" customWidth="1"/>
    <col min="5" max="6" width="11" style="3" bestFit="1" customWidth="1"/>
    <col min="7" max="7" width="20.1796875" bestFit="1" customWidth="1"/>
    <col min="8" max="8" width="6.1796875" bestFit="1" customWidth="1"/>
    <col min="9" max="9" width="7.54296875" bestFit="1" customWidth="1"/>
    <col min="10" max="10" width="35" customWidth="1"/>
    <col min="11" max="11" width="17" customWidth="1"/>
    <col min="12" max="12" width="11.453125" customWidth="1"/>
    <col min="13" max="13" width="11.7265625" customWidth="1"/>
    <col min="14" max="14" width="33" customWidth="1"/>
    <col min="15" max="15" width="16.54296875" customWidth="1"/>
    <col min="16" max="18" width="8.7265625" customWidth="1"/>
    <col min="19" max="19" width="13.7265625" customWidth="1"/>
    <col min="20" max="20" width="15.08984375" style="26" customWidth="1"/>
    <col min="21" max="22" width="15.08984375" customWidth="1"/>
    <col min="23" max="30" width="22.90625" customWidth="1"/>
    <col min="31" max="31" width="28.54296875" customWidth="1"/>
    <col min="32" max="32" width="11.36328125" bestFit="1" customWidth="1"/>
    <col min="33" max="33" width="9.453125" bestFit="1" customWidth="1"/>
    <col min="34" max="35" width="10.453125" bestFit="1" customWidth="1"/>
  </cols>
  <sheetData>
    <row r="1" spans="1:35" s="58" customFormat="1" ht="58" x14ac:dyDescent="0.35">
      <c r="A1" s="58" t="s">
        <v>58</v>
      </c>
      <c r="B1" s="58" t="s">
        <v>59</v>
      </c>
      <c r="C1" s="58" t="s">
        <v>60</v>
      </c>
      <c r="D1" s="58" t="s">
        <v>66</v>
      </c>
      <c r="E1" s="101" t="s">
        <v>61</v>
      </c>
      <c r="F1" s="101" t="s">
        <v>62</v>
      </c>
      <c r="G1" s="58" t="s">
        <v>71</v>
      </c>
      <c r="H1" s="58" t="s">
        <v>63</v>
      </c>
      <c r="I1" s="58" t="s">
        <v>64</v>
      </c>
      <c r="J1" s="58" t="s">
        <v>65</v>
      </c>
      <c r="K1" s="58" t="s">
        <v>122</v>
      </c>
      <c r="L1" s="58" t="s">
        <v>68</v>
      </c>
      <c r="M1" s="58" t="s">
        <v>67</v>
      </c>
      <c r="N1" s="58" t="s">
        <v>69</v>
      </c>
      <c r="O1" s="58" t="s">
        <v>70</v>
      </c>
      <c r="Q1" s="58" t="s">
        <v>125</v>
      </c>
      <c r="R1" s="58" t="s">
        <v>124</v>
      </c>
      <c r="S1" s="58" t="s">
        <v>130</v>
      </c>
      <c r="T1" s="148" t="s">
        <v>129</v>
      </c>
      <c r="U1" s="58" t="s">
        <v>151</v>
      </c>
      <c r="V1" s="58" t="s">
        <v>152</v>
      </c>
      <c r="W1" s="58" t="s">
        <v>149</v>
      </c>
      <c r="X1" s="58" t="s">
        <v>150</v>
      </c>
      <c r="AE1" s="106" t="e">
        <f>VALUE(MID('Process PMs'!G5,6,1))</f>
        <v>#VALUE!</v>
      </c>
      <c r="AF1" s="106" t="str">
        <f>'Process PMs'!A8</f>
        <v/>
      </c>
      <c r="AG1" s="106" t="str">
        <f>'Process PMs'!B8</f>
        <v/>
      </c>
      <c r="AH1" s="106" t="str">
        <f>'Process PMs'!C8</f>
        <v/>
      </c>
      <c r="AI1" s="106" t="str">
        <f>'Process PMs'!D8</f>
        <v/>
      </c>
    </row>
    <row r="2" spans="1:35" x14ac:dyDescent="0.35">
      <c r="A2" t="str">
        <f>IF(ROW()&lt;=vLastrow,'Match History Data'!A2,"")</f>
        <v/>
      </c>
      <c r="B2" t="str">
        <f>IF(ROW()&lt;=vLastrow,'Match History Data'!B2,"")</f>
        <v/>
      </c>
      <c r="C2" t="str">
        <f>IF(ROW()&lt;=vLastrow,'Match History Data'!C2,"")</f>
        <v/>
      </c>
      <c r="D2" t="str">
        <f>IF(ROW()&lt;=vLastrow,'Match History Data'!D2,"")</f>
        <v/>
      </c>
      <c r="E2" s="3" t="str">
        <f>IF(ROW()&lt;=vLastrow,IF('Match History Data'!E2&lt;&gt;"",'Match History Data'!E2,""),"")</f>
        <v/>
      </c>
      <c r="F2" s="3" t="str">
        <f>IF(ROW()&lt;=vLastrow,IF('Match History Data'!F2&lt;&gt;"",'Match History Data'!F2,""),"")</f>
        <v/>
      </c>
      <c r="G2" t="str">
        <f>IF(ROW()&lt;=vLastrow,'Match History Data'!G2,"")</f>
        <v/>
      </c>
      <c r="H2" t="str">
        <f>IF(ROW()&lt;=vLastrow,'Match History Data'!H2,"")</f>
        <v/>
      </c>
      <c r="I2" t="str">
        <f>IF(ROW()&lt;=vLastrow,'Match History Data'!I2,"")</f>
        <v/>
      </c>
      <c r="J2" t="str">
        <f>IF(ROW()&lt;=vLastrow,'Match History Data'!J2,"")</f>
        <v/>
      </c>
      <c r="K2" t="str">
        <f>IF(ROW()&lt;=vLastrow,'Match History Data'!K2,"")</f>
        <v/>
      </c>
      <c r="L2" t="str">
        <f>IF(ROW()&lt;=vLastrow,'Match History Data'!L2,"")</f>
        <v/>
      </c>
      <c r="M2" t="str">
        <f>IF(ROW()&lt;=vLastrow,'Match History Data'!M2,"")</f>
        <v/>
      </c>
      <c r="N2" t="str">
        <f>IF(ROW()&lt;=vLastrow,'Match History Data'!N2,"")</f>
        <v/>
      </c>
      <c r="O2" t="str">
        <f>IF(ROW()&lt;=vLastrow,'Match History Data'!O2,"")</f>
        <v/>
      </c>
      <c r="Q2" t="str">
        <f>IF(ROW()&lt;=vLastrow,VLOOKUP(MONTH(E2),calcs!$S$2:$T$13,2,FALSE),"")</f>
        <v/>
      </c>
      <c r="R2" t="str">
        <f>IF(ROW()&lt;=vLastrow,VLOOKUP(MONTH(F2),calcs!$S$2:$T$13,2,FALSE),"")</f>
        <v/>
      </c>
      <c r="S2" t="str">
        <f t="shared" ref="S2:S9" si="0">IF(F2&lt;&gt;"",DATEDIF(E2,F2,"y"),"")</f>
        <v/>
      </c>
      <c r="T2" s="26" t="e">
        <f>IF(F2="",DATEDIF(E2,calcs!X$2,"Y"),"")</f>
        <v>#VALUE!</v>
      </c>
      <c r="U2" t="str">
        <f t="shared" ref="U2:U33" si="1">SUBSTITUTE(J2,"White or Caucasian","White")</f>
        <v/>
      </c>
      <c r="V2" t="str">
        <f t="shared" ref="V2:V33" si="2">SUBSTITUTE(N2,"White or Caucasian","White")</f>
        <v/>
      </c>
      <c r="W2">
        <f t="shared" ref="W2:W33" si="3">IF(J2&lt;&gt;"",LEN(J2)-LEN(SUBSTITUTE(J2,";",""))+1,0)</f>
        <v>0</v>
      </c>
      <c r="X2">
        <f t="shared" ref="X2:X33" si="4">IF(N2&lt;&gt;"",LEN(N2)-LEN(SUBSTITUTE(N2,";",""))+1,0)</f>
        <v>0</v>
      </c>
      <c r="AF2" s="3" t="e">
        <f>calcs!$H4</f>
        <v>#VALUE!</v>
      </c>
      <c r="AG2" s="3" t="e">
        <f>calcs!$H5</f>
        <v>#VALUE!</v>
      </c>
      <c r="AH2" s="3" t="e">
        <f>calcs!$H6</f>
        <v>#VALUE!</v>
      </c>
      <c r="AI2" s="3" t="e">
        <f>calcs!$H7</f>
        <v>#VALUE!</v>
      </c>
    </row>
    <row r="3" spans="1:35" x14ac:dyDescent="0.35">
      <c r="A3" t="str">
        <f>IF(ROW()&lt;=vLastrow,'Match History Data'!A3,"")</f>
        <v/>
      </c>
      <c r="B3" t="str">
        <f>IF(ROW()&lt;=vLastrow,'Match History Data'!B3,"")</f>
        <v/>
      </c>
      <c r="C3" t="str">
        <f>IF(ROW()&lt;=vLastrow,'Match History Data'!C3,"")</f>
        <v/>
      </c>
      <c r="D3" t="str">
        <f>IF(ROW()&lt;=vLastrow,'Match History Data'!D3,"")</f>
        <v/>
      </c>
      <c r="E3" s="3" t="str">
        <f>IF(ROW()&lt;=vLastrow,IF('Match History Data'!E3&lt;&gt;"",'Match History Data'!E3,""),"")</f>
        <v/>
      </c>
      <c r="F3" s="3" t="str">
        <f>IF(ROW()&lt;=vLastrow,IF('Match History Data'!F3&lt;&gt;"",'Match History Data'!F3,""),"")</f>
        <v/>
      </c>
      <c r="G3" t="str">
        <f>IF(ROW()&lt;=vLastrow,'Match History Data'!G3,"")</f>
        <v/>
      </c>
      <c r="H3" t="str">
        <f>IF(ROW()&lt;=vLastrow,'Match History Data'!H3,"")</f>
        <v/>
      </c>
      <c r="I3" t="str">
        <f>IF(ROW()&lt;=vLastrow,'Match History Data'!I3,"")</f>
        <v/>
      </c>
      <c r="J3" t="str">
        <f>IF(ROW()&lt;=vLastrow,'Match History Data'!J3,"")</f>
        <v/>
      </c>
      <c r="K3" t="str">
        <f>IF(ROW()&lt;=vLastrow,'Match History Data'!K3,"")</f>
        <v/>
      </c>
      <c r="L3" t="str">
        <f>IF(ROW()&lt;=vLastrow,'Match History Data'!L3,"")</f>
        <v/>
      </c>
      <c r="M3" t="str">
        <f>IF(ROW()&lt;=vLastrow,'Match History Data'!M3,"")</f>
        <v/>
      </c>
      <c r="N3" t="str">
        <f>IF(ROW()&lt;=vLastrow,'Match History Data'!N3,"")</f>
        <v/>
      </c>
      <c r="O3" t="str">
        <f>IF(ROW()&lt;=vLastrow,'Match History Data'!O3,"")</f>
        <v/>
      </c>
      <c r="Q3" t="str">
        <f>IF(ROW()&lt;=vLastrow,VLOOKUP(MONTH(E3),calcs!$S$2:$T$13,2,FALSE),"")</f>
        <v/>
      </c>
      <c r="R3" t="str">
        <f>IF(ROW()&lt;=vLastrow,VLOOKUP(MONTH(F3),calcs!$S$2:$T$13,2,FALSE),"")</f>
        <v/>
      </c>
      <c r="S3" t="str">
        <f t="shared" si="0"/>
        <v/>
      </c>
      <c r="T3" s="26" t="e">
        <f>IF(F3="",DATEDIF(E3,calcs!X$2,"Y"),"")</f>
        <v>#VALUE!</v>
      </c>
      <c r="U3" t="str">
        <f t="shared" si="1"/>
        <v/>
      </c>
      <c r="V3" t="str">
        <f t="shared" si="2"/>
        <v/>
      </c>
      <c r="W3">
        <f t="shared" si="3"/>
        <v>0</v>
      </c>
      <c r="X3">
        <f t="shared" si="4"/>
        <v>0</v>
      </c>
      <c r="AF3" s="3" t="e">
        <f>calcs!$I4</f>
        <v>#VALUE!</v>
      </c>
      <c r="AG3" s="3" t="e">
        <f>calcs!$I5</f>
        <v>#VALUE!</v>
      </c>
      <c r="AH3" s="3" t="e">
        <f>calcs!$I6</f>
        <v>#VALUE!</v>
      </c>
      <c r="AI3" s="3" t="e">
        <f>calcs!$I7</f>
        <v>#VALUE!</v>
      </c>
    </row>
    <row r="4" spans="1:35" x14ac:dyDescent="0.35">
      <c r="A4" t="str">
        <f>IF(ROW()&lt;=vLastrow,'Match History Data'!A4,"")</f>
        <v/>
      </c>
      <c r="B4" t="str">
        <f>IF(ROW()&lt;=vLastrow,'Match History Data'!B4,"")</f>
        <v/>
      </c>
      <c r="C4" t="str">
        <f>IF(ROW()&lt;=vLastrow,'Match History Data'!C4,"")</f>
        <v/>
      </c>
      <c r="D4" t="str">
        <f>IF(ROW()&lt;=vLastrow,'Match History Data'!D4,"")</f>
        <v/>
      </c>
      <c r="E4" s="3" t="str">
        <f>IF(ROW()&lt;=vLastrow,IF('Match History Data'!E4&lt;&gt;"",'Match History Data'!E4,""),"")</f>
        <v/>
      </c>
      <c r="F4" s="3" t="str">
        <f>IF(ROW()&lt;=vLastrow,IF('Match History Data'!F4&lt;&gt;"",'Match History Data'!F4,""),"")</f>
        <v/>
      </c>
      <c r="G4" t="str">
        <f>IF(ROW()&lt;=vLastrow,'Match History Data'!G4,"")</f>
        <v/>
      </c>
      <c r="H4" t="str">
        <f>IF(ROW()&lt;=vLastrow,'Match History Data'!H4,"")</f>
        <v/>
      </c>
      <c r="I4" t="str">
        <f>IF(ROW()&lt;=vLastrow,'Match History Data'!I4,"")</f>
        <v/>
      </c>
      <c r="J4" t="str">
        <f>IF(ROW()&lt;=vLastrow,'Match History Data'!J4,"")</f>
        <v/>
      </c>
      <c r="K4" t="str">
        <f>IF(ROW()&lt;=vLastrow,'Match History Data'!K4,"")</f>
        <v/>
      </c>
      <c r="L4" t="str">
        <f>IF(ROW()&lt;=vLastrow,'Match History Data'!L4,"")</f>
        <v/>
      </c>
      <c r="M4" t="str">
        <f>IF(ROW()&lt;=vLastrow,'Match History Data'!M4,"")</f>
        <v/>
      </c>
      <c r="N4" t="str">
        <f>IF(ROW()&lt;=vLastrow,'Match History Data'!N4,"")</f>
        <v/>
      </c>
      <c r="O4" t="str">
        <f>IF(ROW()&lt;=vLastrow,'Match History Data'!O4,"")</f>
        <v/>
      </c>
      <c r="Q4" t="str">
        <f>IF(ROW()&lt;=vLastrow,VLOOKUP(MONTH(E4),calcs!$S$2:$T$13,2,FALSE),"")</f>
        <v/>
      </c>
      <c r="R4" t="str">
        <f>IF(ROW()&lt;=vLastrow,VLOOKUP(MONTH(F4),calcs!$S$2:$T$13,2,FALSE),"")</f>
        <v/>
      </c>
      <c r="S4" t="str">
        <f t="shared" si="0"/>
        <v/>
      </c>
      <c r="T4" s="26" t="e">
        <f>IF(F4="",DATEDIF(E4,calcs!X$2,"Y"),"")</f>
        <v>#VALUE!</v>
      </c>
      <c r="U4" t="str">
        <f t="shared" si="1"/>
        <v/>
      </c>
      <c r="V4" t="str">
        <f t="shared" si="2"/>
        <v/>
      </c>
      <c r="W4">
        <f t="shared" si="3"/>
        <v>0</v>
      </c>
      <c r="X4">
        <f t="shared" si="4"/>
        <v>0</v>
      </c>
      <c r="AE4" s="107" t="s">
        <v>126</v>
      </c>
      <c r="AF4" s="106">
        <f>COUNTIFS($E:$E,"&gt;=" &amp;  AF$2,$E:$E,"&lt;=" &amp;  AF$3)</f>
        <v>0</v>
      </c>
      <c r="AG4" s="106">
        <f t="shared" ref="AG4:AI4" si="5">COUNTIFS($E:$E,"&gt;=" &amp;  AG$2,$E:$E,"&lt;=" &amp;  AG$3)</f>
        <v>0</v>
      </c>
      <c r="AH4" s="106">
        <f t="shared" si="5"/>
        <v>0</v>
      </c>
      <c r="AI4" s="106">
        <f t="shared" si="5"/>
        <v>0</v>
      </c>
    </row>
    <row r="5" spans="1:35" x14ac:dyDescent="0.35">
      <c r="A5" t="str">
        <f>IF(ROW()&lt;=vLastrow,'Match History Data'!A5,"")</f>
        <v/>
      </c>
      <c r="B5" t="str">
        <f>IF(ROW()&lt;=vLastrow,'Match History Data'!B5,"")</f>
        <v/>
      </c>
      <c r="C5" t="str">
        <f>IF(ROW()&lt;=vLastrow,'Match History Data'!C5,"")</f>
        <v/>
      </c>
      <c r="D5" t="str">
        <f>IF(ROW()&lt;=vLastrow,'Match History Data'!D5,"")</f>
        <v/>
      </c>
      <c r="E5" s="3" t="str">
        <f>IF(ROW()&lt;=vLastrow,IF('Match History Data'!E5&lt;&gt;"",'Match History Data'!E5,""),"")</f>
        <v/>
      </c>
      <c r="F5" s="3" t="str">
        <f>IF(ROW()&lt;=vLastrow,IF('Match History Data'!F5&lt;&gt;"",'Match History Data'!F5,""),"")</f>
        <v/>
      </c>
      <c r="G5" t="str">
        <f>IF(ROW()&lt;=vLastrow,'Match History Data'!G5,"")</f>
        <v/>
      </c>
      <c r="H5" t="str">
        <f>IF(ROW()&lt;=vLastrow,'Match History Data'!H5,"")</f>
        <v/>
      </c>
      <c r="I5" t="str">
        <f>IF(ROW()&lt;=vLastrow,'Match History Data'!I5,"")</f>
        <v/>
      </c>
      <c r="J5" t="str">
        <f>IF(ROW()&lt;=vLastrow,'Match History Data'!J5,"")</f>
        <v/>
      </c>
      <c r="K5" t="str">
        <f>IF(ROW()&lt;=vLastrow,'Match History Data'!K5,"")</f>
        <v/>
      </c>
      <c r="L5" t="str">
        <f>IF(ROW()&lt;=vLastrow,'Match History Data'!L5,"")</f>
        <v/>
      </c>
      <c r="M5" t="str">
        <f>IF(ROW()&lt;=vLastrow,'Match History Data'!M5,"")</f>
        <v/>
      </c>
      <c r="N5" t="str">
        <f>IF(ROW()&lt;=vLastrow,'Match History Data'!N5,"")</f>
        <v/>
      </c>
      <c r="O5" t="str">
        <f>IF(ROW()&lt;=vLastrow,'Match History Data'!O5,"")</f>
        <v/>
      </c>
      <c r="Q5" t="str">
        <f>IF(ROW()&lt;=vLastrow,VLOOKUP(MONTH(E5),calcs!$S$2:$T$13,2,FALSE),"")</f>
        <v/>
      </c>
      <c r="R5" t="str">
        <f>IF(ROW()&lt;=vLastrow,VLOOKUP(MONTH(F5),calcs!$S$2:$T$13,2,FALSE),"")</f>
        <v/>
      </c>
      <c r="S5" t="str">
        <f t="shared" si="0"/>
        <v/>
      </c>
      <c r="T5" s="26" t="e">
        <f>IF(F5="",DATEDIF(E5,calcs!X$2,"Y"),"")</f>
        <v>#VALUE!</v>
      </c>
      <c r="U5" t="str">
        <f t="shared" si="1"/>
        <v/>
      </c>
      <c r="V5" t="str">
        <f t="shared" si="2"/>
        <v/>
      </c>
      <c r="W5">
        <f t="shared" si="3"/>
        <v>0</v>
      </c>
      <c r="X5">
        <f t="shared" si="4"/>
        <v>0</v>
      </c>
      <c r="AE5" s="107" t="s">
        <v>127</v>
      </c>
      <c r="AF5" s="106">
        <f>COUNTIFS($F:$F,"&gt;=" &amp;  AF$2,$F:$F,"&lt;=" &amp;  AF$3)</f>
        <v>0</v>
      </c>
      <c r="AG5" s="106">
        <f>COUNTIFS($F:$F,"&gt;=" &amp;  AG$2,$F:$F,"&lt;=" &amp;  AG$3)</f>
        <v>0</v>
      </c>
      <c r="AH5" s="106">
        <f>COUNTIFS($F:$F,"&gt;=" &amp;  AH$2,$F:$F,"&lt;=" &amp;  AH$3)</f>
        <v>0</v>
      </c>
      <c r="AI5" s="106">
        <f>COUNTIFS($F:$F,"&gt;=" &amp;  AI$2,$F:$F,"&lt;=" &amp;  AI$3)</f>
        <v>0</v>
      </c>
    </row>
    <row r="6" spans="1:35" x14ac:dyDescent="0.35">
      <c r="A6" t="str">
        <f>IF(ROW()&lt;=vLastrow,'Match History Data'!A6,"")</f>
        <v/>
      </c>
      <c r="B6" t="str">
        <f>IF(ROW()&lt;=vLastrow,'Match History Data'!B6,"")</f>
        <v/>
      </c>
      <c r="C6" t="str">
        <f>IF(ROW()&lt;=vLastrow,'Match History Data'!C6,"")</f>
        <v/>
      </c>
      <c r="D6" t="str">
        <f>IF(ROW()&lt;=vLastrow,'Match History Data'!D6,"")</f>
        <v/>
      </c>
      <c r="E6" s="3" t="str">
        <f>IF(ROW()&lt;=vLastrow,IF('Match History Data'!E6&lt;&gt;"",'Match History Data'!E6,""),"")</f>
        <v/>
      </c>
      <c r="F6" s="3" t="str">
        <f>IF(ROW()&lt;=vLastrow,IF('Match History Data'!F6&lt;&gt;"",'Match History Data'!F6,""),"")</f>
        <v/>
      </c>
      <c r="G6" t="str">
        <f>IF(ROW()&lt;=vLastrow,'Match History Data'!G6,"")</f>
        <v/>
      </c>
      <c r="H6" t="str">
        <f>IF(ROW()&lt;=vLastrow,'Match History Data'!H6,"")</f>
        <v/>
      </c>
      <c r="I6" t="str">
        <f>IF(ROW()&lt;=vLastrow,'Match History Data'!I6,"")</f>
        <v/>
      </c>
      <c r="J6" t="str">
        <f>IF(ROW()&lt;=vLastrow,'Match History Data'!J6,"")</f>
        <v/>
      </c>
      <c r="K6" t="str">
        <f>IF(ROW()&lt;=vLastrow,'Match History Data'!K6,"")</f>
        <v/>
      </c>
      <c r="L6" t="str">
        <f>IF(ROW()&lt;=vLastrow,'Match History Data'!L6,"")</f>
        <v/>
      </c>
      <c r="M6" t="str">
        <f>IF(ROW()&lt;=vLastrow,'Match History Data'!M6,"")</f>
        <v/>
      </c>
      <c r="N6" t="str">
        <f>IF(ROW()&lt;=vLastrow,'Match History Data'!N6,"")</f>
        <v/>
      </c>
      <c r="O6" t="str">
        <f>IF(ROW()&lt;=vLastrow,'Match History Data'!O6,"")</f>
        <v/>
      </c>
      <c r="Q6" t="str">
        <f>IF(ROW()&lt;=vLastrow,VLOOKUP(MONTH(E6),calcs!$S$2:$T$13,2,FALSE),"")</f>
        <v/>
      </c>
      <c r="R6" t="str">
        <f>IF(ROW()&lt;=vLastrow,VLOOKUP(MONTH(F6),calcs!$S$2:$T$13,2,FALSE),"")</f>
        <v/>
      </c>
      <c r="S6" t="str">
        <f t="shared" si="0"/>
        <v/>
      </c>
      <c r="T6" s="26" t="e">
        <f>IF(F6="",DATEDIF(E6,calcs!X$2,"Y"),"")</f>
        <v>#VALUE!</v>
      </c>
      <c r="U6" t="str">
        <f t="shared" si="1"/>
        <v/>
      </c>
      <c r="V6" t="str">
        <f t="shared" si="2"/>
        <v/>
      </c>
      <c r="W6">
        <f t="shared" si="3"/>
        <v>0</v>
      </c>
      <c r="X6">
        <f t="shared" si="4"/>
        <v>0</v>
      </c>
      <c r="AE6" s="107" t="s">
        <v>136</v>
      </c>
      <c r="AF6" s="108">
        <f>COUNTIFS($E:$E,"&gt;0",$G:$G,"Community")</f>
        <v>0</v>
      </c>
      <c r="AG6" s="114"/>
      <c r="AH6" s="114"/>
      <c r="AI6" s="114"/>
    </row>
    <row r="7" spans="1:35" x14ac:dyDescent="0.35">
      <c r="A7" t="str">
        <f>IF(ROW()&lt;=vLastrow,'Match History Data'!A7,"")</f>
        <v/>
      </c>
      <c r="B7" t="str">
        <f>IF(ROW()&lt;=vLastrow,'Match History Data'!B7,"")</f>
        <v/>
      </c>
      <c r="C7" t="str">
        <f>IF(ROW()&lt;=vLastrow,'Match History Data'!C7,"")</f>
        <v/>
      </c>
      <c r="D7" t="str">
        <f>IF(ROW()&lt;=vLastrow,'Match History Data'!D7,"")</f>
        <v/>
      </c>
      <c r="E7" s="3" t="str">
        <f>IF(ROW()&lt;=vLastrow,IF('Match History Data'!E7&lt;&gt;"",'Match History Data'!E7,""),"")</f>
        <v/>
      </c>
      <c r="F7" s="3" t="str">
        <f>IF(ROW()&lt;=vLastrow,IF('Match History Data'!F7&lt;&gt;"",'Match History Data'!F7,""),"")</f>
        <v/>
      </c>
      <c r="G7" t="str">
        <f>IF(ROW()&lt;=vLastrow,'Match History Data'!G7,"")</f>
        <v/>
      </c>
      <c r="H7" t="str">
        <f>IF(ROW()&lt;=vLastrow,'Match History Data'!H7,"")</f>
        <v/>
      </c>
      <c r="I7" t="str">
        <f>IF(ROW()&lt;=vLastrow,'Match History Data'!I7,"")</f>
        <v/>
      </c>
      <c r="J7" t="str">
        <f>IF(ROW()&lt;=vLastrow,'Match History Data'!J7,"")</f>
        <v/>
      </c>
      <c r="K7" t="str">
        <f>IF(ROW()&lt;=vLastrow,'Match History Data'!K7,"")</f>
        <v/>
      </c>
      <c r="L7" t="str">
        <f>IF(ROW()&lt;=vLastrow,'Match History Data'!L7,"")</f>
        <v/>
      </c>
      <c r="M7" t="str">
        <f>IF(ROW()&lt;=vLastrow,'Match History Data'!M7,"")</f>
        <v/>
      </c>
      <c r="N7" t="str">
        <f>IF(ROW()&lt;=vLastrow,'Match History Data'!N7,"")</f>
        <v/>
      </c>
      <c r="O7" t="str">
        <f>IF(ROW()&lt;=vLastrow,'Match History Data'!O7,"")</f>
        <v/>
      </c>
      <c r="Q7" t="str">
        <f>IF(ROW()&lt;=vLastrow,VLOOKUP(MONTH(E7),calcs!$S$2:$T$13,2,FALSE),"")</f>
        <v/>
      </c>
      <c r="R7" t="str">
        <f>IF(ROW()&lt;=vLastrow,VLOOKUP(MONTH(F7),calcs!$S$2:$T$13,2,FALSE),"")</f>
        <v/>
      </c>
      <c r="S7" t="str">
        <f t="shared" si="0"/>
        <v/>
      </c>
      <c r="T7" s="26" t="e">
        <f>IF(F7="",DATEDIF(E7,calcs!X$2,"Y"),"")</f>
        <v>#VALUE!</v>
      </c>
      <c r="U7" t="str">
        <f t="shared" si="1"/>
        <v/>
      </c>
      <c r="V7" t="str">
        <f t="shared" si="2"/>
        <v/>
      </c>
      <c r="W7">
        <f t="shared" si="3"/>
        <v>0</v>
      </c>
      <c r="X7">
        <f t="shared" si="4"/>
        <v>0</v>
      </c>
      <c r="AE7" s="107" t="s">
        <v>137</v>
      </c>
      <c r="AF7" s="108">
        <f>COUNTIFS($E:$E,"&gt;0",$G:$G,"Site*")</f>
        <v>0</v>
      </c>
      <c r="AG7" s="114"/>
      <c r="AH7" s="114"/>
      <c r="AI7" s="114"/>
    </row>
    <row r="8" spans="1:35" x14ac:dyDescent="0.35">
      <c r="A8" t="str">
        <f>IF(ROW()&lt;=vLastrow,'Match History Data'!A8,"")</f>
        <v/>
      </c>
      <c r="B8" t="str">
        <f>IF(ROW()&lt;=vLastrow,'Match History Data'!B8,"")</f>
        <v/>
      </c>
      <c r="C8" t="str">
        <f>IF(ROW()&lt;=vLastrow,'Match History Data'!C8,"")</f>
        <v/>
      </c>
      <c r="D8" t="str">
        <f>IF(ROW()&lt;=vLastrow,'Match History Data'!D8,"")</f>
        <v/>
      </c>
      <c r="E8" s="3" t="str">
        <f>IF(ROW()&lt;=vLastrow,IF('Match History Data'!E8&lt;&gt;"",'Match History Data'!E8,""),"")</f>
        <v/>
      </c>
      <c r="F8" s="3" t="str">
        <f>IF(ROW()&lt;=vLastrow,IF('Match History Data'!F8&lt;&gt;"",'Match History Data'!F8,""),"")</f>
        <v/>
      </c>
      <c r="G8" t="str">
        <f>IF(ROW()&lt;=vLastrow,'Match History Data'!G8,"")</f>
        <v/>
      </c>
      <c r="H8" t="str">
        <f>IF(ROW()&lt;=vLastrow,'Match History Data'!H8,"")</f>
        <v/>
      </c>
      <c r="I8" t="str">
        <f>IF(ROW()&lt;=vLastrow,'Match History Data'!I8,"")</f>
        <v/>
      </c>
      <c r="J8" t="str">
        <f>IF(ROW()&lt;=vLastrow,'Match History Data'!J8,"")</f>
        <v/>
      </c>
      <c r="K8" t="str">
        <f>IF(ROW()&lt;=vLastrow,'Match History Data'!K8,"")</f>
        <v/>
      </c>
      <c r="L8" t="str">
        <f>IF(ROW()&lt;=vLastrow,'Match History Data'!L8,"")</f>
        <v/>
      </c>
      <c r="M8" t="str">
        <f>IF(ROW()&lt;=vLastrow,'Match History Data'!M8,"")</f>
        <v/>
      </c>
      <c r="N8" t="str">
        <f>IF(ROW()&lt;=vLastrow,'Match History Data'!N8,"")</f>
        <v/>
      </c>
      <c r="O8" t="str">
        <f>IF(ROW()&lt;=vLastrow,'Match History Data'!O8,"")</f>
        <v/>
      </c>
      <c r="Q8" t="str">
        <f>IF(ROW()&lt;=vLastrow,VLOOKUP(MONTH(E8),calcs!$S$2:$T$13,2,FALSE),"")</f>
        <v/>
      </c>
      <c r="R8" t="str">
        <f>IF(ROW()&lt;=vLastrow,VLOOKUP(MONTH(F8),calcs!$S$2:$T$13,2,FALSE),"")</f>
        <v/>
      </c>
      <c r="S8" t="str">
        <f t="shared" si="0"/>
        <v/>
      </c>
      <c r="T8" s="26" t="e">
        <f>IF(F8="",DATEDIF(E8,calcs!X$2,"Y"),"")</f>
        <v>#VALUE!</v>
      </c>
      <c r="U8" t="str">
        <f t="shared" si="1"/>
        <v/>
      </c>
      <c r="V8" t="str">
        <f t="shared" si="2"/>
        <v/>
      </c>
      <c r="W8">
        <f t="shared" si="3"/>
        <v>0</v>
      </c>
      <c r="X8">
        <f t="shared" si="4"/>
        <v>0</v>
      </c>
      <c r="AE8" s="107" t="s">
        <v>128</v>
      </c>
      <c r="AF8" s="107">
        <f>COUNTIF($S:$S,1)+COUNTIF($T:$T,1)</f>
        <v>0</v>
      </c>
      <c r="AG8" s="26"/>
      <c r="AH8" s="26"/>
      <c r="AI8" s="26"/>
    </row>
    <row r="9" spans="1:35" x14ac:dyDescent="0.35">
      <c r="A9" t="str">
        <f>IF(ROW()&lt;=vLastrow,'Match History Data'!A9,"")</f>
        <v/>
      </c>
      <c r="B9" t="str">
        <f>IF(ROW()&lt;=vLastrow,'Match History Data'!B9,"")</f>
        <v/>
      </c>
      <c r="C9" t="str">
        <f>IF(ROW()&lt;=vLastrow,'Match History Data'!C9,"")</f>
        <v/>
      </c>
      <c r="D9" t="str">
        <f>IF(ROW()&lt;=vLastrow,'Match History Data'!D9,"")</f>
        <v/>
      </c>
      <c r="E9" s="3" t="str">
        <f>IF(ROW()&lt;=vLastrow,IF('Match History Data'!E9&lt;&gt;"",'Match History Data'!E9,""),"")</f>
        <v/>
      </c>
      <c r="F9" s="3" t="str">
        <f>IF(ROW()&lt;=vLastrow,IF('Match History Data'!F9&lt;&gt;"",'Match History Data'!F9,""),"")</f>
        <v/>
      </c>
      <c r="G9" t="str">
        <f>IF(ROW()&lt;=vLastrow,'Match History Data'!G9,"")</f>
        <v/>
      </c>
      <c r="H9" t="str">
        <f>IF(ROW()&lt;=vLastrow,'Match History Data'!H9,"")</f>
        <v/>
      </c>
      <c r="I9" t="str">
        <f>IF(ROW()&lt;=vLastrow,'Match History Data'!I9,"")</f>
        <v/>
      </c>
      <c r="J9" t="str">
        <f>IF(ROW()&lt;=vLastrow,'Match History Data'!J9,"")</f>
        <v/>
      </c>
      <c r="K9" t="str">
        <f>IF(ROW()&lt;=vLastrow,'Match History Data'!K9,"")</f>
        <v/>
      </c>
      <c r="L9" t="str">
        <f>IF(ROW()&lt;=vLastrow,'Match History Data'!L9,"")</f>
        <v/>
      </c>
      <c r="M9" t="str">
        <f>IF(ROW()&lt;=vLastrow,'Match History Data'!M9,"")</f>
        <v/>
      </c>
      <c r="N9" t="str">
        <f>IF(ROW()&lt;=vLastrow,'Match History Data'!N9,"")</f>
        <v/>
      </c>
      <c r="O9" t="str">
        <f>IF(ROW()&lt;=vLastrow,'Match History Data'!O9,"")</f>
        <v/>
      </c>
      <c r="Q9" t="str">
        <f>IF(ROW()&lt;=vLastrow,VLOOKUP(MONTH(E9),calcs!$S$2:$T$13,2,FALSE),"")</f>
        <v/>
      </c>
      <c r="R9" t="str">
        <f>IF(ROW()&lt;=vLastrow,VLOOKUP(MONTH(F9),calcs!$S$2:$T$13,2,FALSE),"")</f>
        <v/>
      </c>
      <c r="S9" t="str">
        <f t="shared" si="0"/>
        <v/>
      </c>
      <c r="T9" s="26" t="e">
        <f>IF(F9="",DATEDIF(E9,calcs!X$2,"Y"),"")</f>
        <v>#VALUE!</v>
      </c>
      <c r="U9" t="str">
        <f t="shared" si="1"/>
        <v/>
      </c>
      <c r="V9" t="str">
        <f t="shared" si="2"/>
        <v/>
      </c>
      <c r="W9">
        <f t="shared" si="3"/>
        <v>0</v>
      </c>
      <c r="X9">
        <f t="shared" si="4"/>
        <v>0</v>
      </c>
      <c r="AE9" s="107" t="s">
        <v>131</v>
      </c>
      <c r="AF9" s="107">
        <f>COUNTIF($S:$S,2)+COUNTIF($T:$T,2)</f>
        <v>0</v>
      </c>
      <c r="AG9" s="26"/>
      <c r="AH9" s="26"/>
      <c r="AI9" s="26"/>
    </row>
    <row r="10" spans="1:35" x14ac:dyDescent="0.35">
      <c r="A10" t="str">
        <f>IF(ROW()&lt;=vLastrow,'Match History Data'!A10,"")</f>
        <v/>
      </c>
      <c r="B10" t="str">
        <f>IF(ROW()&lt;=vLastrow,'Match History Data'!B10,"")</f>
        <v/>
      </c>
      <c r="C10" t="str">
        <f>IF(ROW()&lt;=vLastrow,'Match History Data'!C10,"")</f>
        <v/>
      </c>
      <c r="D10" t="str">
        <f>IF(ROW()&lt;=vLastrow,'Match History Data'!D10,"")</f>
        <v/>
      </c>
      <c r="E10" s="3" t="str">
        <f>IF(ROW()&lt;=vLastrow,IF('Match History Data'!E10&lt;&gt;"",'Match History Data'!E10,""),"")</f>
        <v/>
      </c>
      <c r="F10" s="3" t="str">
        <f>IF(ROW()&lt;=vLastrow,IF('Match History Data'!F10&lt;&gt;"",'Match History Data'!F10,""),"")</f>
        <v/>
      </c>
      <c r="G10" t="str">
        <f>IF(ROW()&lt;=vLastrow,'Match History Data'!G10,"")</f>
        <v/>
      </c>
      <c r="H10" t="str">
        <f>IF(ROW()&lt;=vLastrow,'Match History Data'!H10,"")</f>
        <v/>
      </c>
      <c r="I10" t="str">
        <f>IF(ROW()&lt;=vLastrow,'Match History Data'!I10,"")</f>
        <v/>
      </c>
      <c r="J10" t="str">
        <f>IF(ROW()&lt;=vLastrow,'Match History Data'!J10,"")</f>
        <v/>
      </c>
      <c r="K10" t="str">
        <f>IF(ROW()&lt;=vLastrow,'Match History Data'!K10,"")</f>
        <v/>
      </c>
      <c r="L10" t="str">
        <f>IF(ROW()&lt;=vLastrow,'Match History Data'!L10,"")</f>
        <v/>
      </c>
      <c r="M10" t="str">
        <f>IF(ROW()&lt;=vLastrow,'Match History Data'!M10,"")</f>
        <v/>
      </c>
      <c r="N10" t="str">
        <f>IF(ROW()&lt;=vLastrow,'Match History Data'!N10,"")</f>
        <v/>
      </c>
      <c r="O10" t="str">
        <f>IF(ROW()&lt;=vLastrow,'Match History Data'!O10,"")</f>
        <v/>
      </c>
      <c r="Q10" t="str">
        <f>IF(ROW()&lt;=vLastrow,VLOOKUP(MONTH(E10),calcs!$S$2:$T$13,2,FALSE),"")</f>
        <v/>
      </c>
      <c r="R10" t="str">
        <f>IF(ROW()&lt;=vLastrow,VLOOKUP(MONTH(F10),calcs!$S$2:$T$13,2,FALSE),"")</f>
        <v/>
      </c>
      <c r="S10" t="str">
        <f t="shared" ref="S10:S73" si="6">IF(F10&lt;&gt;"",DATEDIF(E10,F10,"y"),"")</f>
        <v/>
      </c>
      <c r="T10" s="26" t="e">
        <f>IF(F10="",DATEDIF(E10,calcs!X$2,"Y"),"")</f>
        <v>#VALUE!</v>
      </c>
      <c r="U10" t="str">
        <f t="shared" si="1"/>
        <v/>
      </c>
      <c r="V10" t="str">
        <f t="shared" si="2"/>
        <v/>
      </c>
      <c r="W10">
        <f t="shared" si="3"/>
        <v>0</v>
      </c>
      <c r="X10">
        <f t="shared" si="4"/>
        <v>0</v>
      </c>
      <c r="AE10" s="107" t="s">
        <v>132</v>
      </c>
      <c r="AF10" s="107">
        <f>COUNTIF($S:$S,3)+COUNTIF($T:$T,3)</f>
        <v>0</v>
      </c>
      <c r="AG10" s="26"/>
      <c r="AH10" s="26"/>
      <c r="AI10" s="26"/>
    </row>
    <row r="11" spans="1:35" x14ac:dyDescent="0.35">
      <c r="A11" t="str">
        <f>IF(ROW()&lt;=vLastrow,'Match History Data'!A11,"")</f>
        <v/>
      </c>
      <c r="B11" t="str">
        <f>IF(ROW()&lt;=vLastrow,'Match History Data'!B11,"")</f>
        <v/>
      </c>
      <c r="C11" t="str">
        <f>IF(ROW()&lt;=vLastrow,'Match History Data'!C11,"")</f>
        <v/>
      </c>
      <c r="D11" t="str">
        <f>IF(ROW()&lt;=vLastrow,'Match History Data'!D11,"")</f>
        <v/>
      </c>
      <c r="E11" s="3" t="str">
        <f>IF(ROW()&lt;=vLastrow,IF('Match History Data'!E11&lt;&gt;"",'Match History Data'!E11,""),"")</f>
        <v/>
      </c>
      <c r="F11" s="3" t="str">
        <f>IF(ROW()&lt;=vLastrow,IF('Match History Data'!F11&lt;&gt;"",'Match History Data'!F11,""),"")</f>
        <v/>
      </c>
      <c r="G11" t="str">
        <f>IF(ROW()&lt;=vLastrow,'Match History Data'!G11,"")</f>
        <v/>
      </c>
      <c r="H11" t="str">
        <f>IF(ROW()&lt;=vLastrow,'Match History Data'!H11,"")</f>
        <v/>
      </c>
      <c r="I11" t="str">
        <f>IF(ROW()&lt;=vLastrow,'Match History Data'!I11,"")</f>
        <v/>
      </c>
      <c r="J11" t="str">
        <f>IF(ROW()&lt;=vLastrow,'Match History Data'!J11,"")</f>
        <v/>
      </c>
      <c r="K11" t="str">
        <f>IF(ROW()&lt;=vLastrow,'Match History Data'!K11,"")</f>
        <v/>
      </c>
      <c r="L11" t="str">
        <f>IF(ROW()&lt;=vLastrow,'Match History Data'!L11,"")</f>
        <v/>
      </c>
      <c r="M11" t="str">
        <f>IF(ROW()&lt;=vLastrow,'Match History Data'!M11,"")</f>
        <v/>
      </c>
      <c r="N11" t="str">
        <f>IF(ROW()&lt;=vLastrow,'Match History Data'!N11,"")</f>
        <v/>
      </c>
      <c r="O11" t="str">
        <f>IF(ROW()&lt;=vLastrow,'Match History Data'!O11,"")</f>
        <v/>
      </c>
      <c r="Q11" t="str">
        <f>IF(ROW()&lt;=vLastrow,VLOOKUP(MONTH(E11),calcs!$S$2:$T$13,2,FALSE),"")</f>
        <v/>
      </c>
      <c r="R11" t="str">
        <f>IF(ROW()&lt;=vLastrow,VLOOKUP(MONTH(F11),calcs!$S$2:$T$13,2,FALSE),"")</f>
        <v/>
      </c>
      <c r="S11" t="str">
        <f t="shared" si="6"/>
        <v/>
      </c>
      <c r="T11" s="26" t="e">
        <f>IF(F11="",DATEDIF(E11,calcs!X$2,"Y"),"")</f>
        <v>#VALUE!</v>
      </c>
      <c r="U11" t="str">
        <f t="shared" si="1"/>
        <v/>
      </c>
      <c r="V11" t="str">
        <f t="shared" si="2"/>
        <v/>
      </c>
      <c r="W11">
        <f t="shared" si="3"/>
        <v>0</v>
      </c>
      <c r="X11">
        <f t="shared" si="4"/>
        <v>0</v>
      </c>
      <c r="AE11" s="107" t="s">
        <v>133</v>
      </c>
      <c r="AF11" s="107">
        <f>COUNTIF($S:$S,4)+COUNTIF($T:$T,4)</f>
        <v>0</v>
      </c>
      <c r="AG11" s="26"/>
      <c r="AH11" s="26"/>
      <c r="AI11" s="26"/>
    </row>
    <row r="12" spans="1:35" x14ac:dyDescent="0.35">
      <c r="A12" t="str">
        <f>IF(ROW()&lt;=vLastrow,'Match History Data'!A12,"")</f>
        <v/>
      </c>
      <c r="B12" t="str">
        <f>IF(ROW()&lt;=vLastrow,'Match History Data'!B12,"")</f>
        <v/>
      </c>
      <c r="C12" t="str">
        <f>IF(ROW()&lt;=vLastrow,'Match History Data'!C12,"")</f>
        <v/>
      </c>
      <c r="D12" t="str">
        <f>IF(ROW()&lt;=vLastrow,'Match History Data'!D12,"")</f>
        <v/>
      </c>
      <c r="E12" s="3" t="str">
        <f>IF(ROW()&lt;=vLastrow,IF('Match History Data'!E12&lt;&gt;"",'Match History Data'!E12,""),"")</f>
        <v/>
      </c>
      <c r="F12" s="3" t="str">
        <f>IF(ROW()&lt;=vLastrow,IF('Match History Data'!F12&lt;&gt;"",'Match History Data'!F12,""),"")</f>
        <v/>
      </c>
      <c r="G12" t="str">
        <f>IF(ROW()&lt;=vLastrow,'Match History Data'!G12,"")</f>
        <v/>
      </c>
      <c r="H12" t="str">
        <f>IF(ROW()&lt;=vLastrow,'Match History Data'!H12,"")</f>
        <v/>
      </c>
      <c r="I12" t="str">
        <f>IF(ROW()&lt;=vLastrow,'Match History Data'!I12,"")</f>
        <v/>
      </c>
      <c r="J12" t="str">
        <f>IF(ROW()&lt;=vLastrow,'Match History Data'!J12,"")</f>
        <v/>
      </c>
      <c r="K12" t="str">
        <f>IF(ROW()&lt;=vLastrow,'Match History Data'!K12,"")</f>
        <v/>
      </c>
      <c r="L12" t="str">
        <f>IF(ROW()&lt;=vLastrow,'Match History Data'!L12,"")</f>
        <v/>
      </c>
      <c r="M12" t="str">
        <f>IF(ROW()&lt;=vLastrow,'Match History Data'!M12,"")</f>
        <v/>
      </c>
      <c r="N12" t="str">
        <f>IF(ROW()&lt;=vLastrow,'Match History Data'!N12,"")</f>
        <v/>
      </c>
      <c r="O12" t="str">
        <f>IF(ROW()&lt;=vLastrow,'Match History Data'!O12,"")</f>
        <v/>
      </c>
      <c r="Q12" t="str">
        <f>IF(ROW()&lt;=vLastrow,VLOOKUP(MONTH(E12),calcs!$S$2:$T$13,2,FALSE),"")</f>
        <v/>
      </c>
      <c r="R12" t="str">
        <f>IF(ROW()&lt;=vLastrow,VLOOKUP(MONTH(F12),calcs!$S$2:$T$13,2,FALSE),"")</f>
        <v/>
      </c>
      <c r="S12" t="str">
        <f t="shared" si="6"/>
        <v/>
      </c>
      <c r="T12" s="26" t="e">
        <f>IF(F12="",DATEDIF(E12,calcs!X$2,"Y"),"")</f>
        <v>#VALUE!</v>
      </c>
      <c r="U12" t="str">
        <f t="shared" si="1"/>
        <v/>
      </c>
      <c r="V12" t="str">
        <f t="shared" si="2"/>
        <v/>
      </c>
      <c r="W12">
        <f t="shared" si="3"/>
        <v>0</v>
      </c>
      <c r="X12">
        <f t="shared" si="4"/>
        <v>0</v>
      </c>
      <c r="AE12" s="107" t="s">
        <v>134</v>
      </c>
      <c r="AF12" s="107">
        <f>COUNTIF($S:$S,"&gt;=5")+COUNTIF($T:$T,"&gt;=5")</f>
        <v>0</v>
      </c>
      <c r="AG12" s="26"/>
      <c r="AH12" s="26"/>
      <c r="AI12" s="26"/>
    </row>
    <row r="13" spans="1:35" x14ac:dyDescent="0.35">
      <c r="A13" t="str">
        <f>IF(ROW()&lt;=vLastrow,'Match History Data'!A13,"")</f>
        <v/>
      </c>
      <c r="B13" t="str">
        <f>IF(ROW()&lt;=vLastrow,'Match History Data'!B13,"")</f>
        <v/>
      </c>
      <c r="C13" t="str">
        <f>IF(ROW()&lt;=vLastrow,'Match History Data'!C13,"")</f>
        <v/>
      </c>
      <c r="D13" t="str">
        <f>IF(ROW()&lt;=vLastrow,'Match History Data'!D13,"")</f>
        <v/>
      </c>
      <c r="E13" s="3" t="str">
        <f>IF(ROW()&lt;=vLastrow,IF('Match History Data'!E13&lt;&gt;"",'Match History Data'!E13,""),"")</f>
        <v/>
      </c>
      <c r="F13" s="3" t="str">
        <f>IF(ROW()&lt;=vLastrow,IF('Match History Data'!F13&lt;&gt;"",'Match History Data'!F13,""),"")</f>
        <v/>
      </c>
      <c r="G13" t="str">
        <f>IF(ROW()&lt;=vLastrow,'Match History Data'!G13,"")</f>
        <v/>
      </c>
      <c r="H13" t="str">
        <f>IF(ROW()&lt;=vLastrow,'Match History Data'!H13,"")</f>
        <v/>
      </c>
      <c r="I13" t="str">
        <f>IF(ROW()&lt;=vLastrow,'Match History Data'!I13,"")</f>
        <v/>
      </c>
      <c r="J13" t="str">
        <f>IF(ROW()&lt;=vLastrow,'Match History Data'!J13,"")</f>
        <v/>
      </c>
      <c r="K13" t="str">
        <f>IF(ROW()&lt;=vLastrow,'Match History Data'!K13,"")</f>
        <v/>
      </c>
      <c r="L13" t="str">
        <f>IF(ROW()&lt;=vLastrow,'Match History Data'!L13,"")</f>
        <v/>
      </c>
      <c r="M13" t="str">
        <f>IF(ROW()&lt;=vLastrow,'Match History Data'!M13,"")</f>
        <v/>
      </c>
      <c r="N13" t="str">
        <f>IF(ROW()&lt;=vLastrow,'Match History Data'!N13,"")</f>
        <v/>
      </c>
      <c r="O13" t="str">
        <f>IF(ROW()&lt;=vLastrow,'Match History Data'!O13,"")</f>
        <v/>
      </c>
      <c r="Q13" t="str">
        <f>IF(ROW()&lt;=vLastrow,VLOOKUP(MONTH(E13),calcs!$S$2:$T$13,2,FALSE),"")</f>
        <v/>
      </c>
      <c r="R13" t="str">
        <f>IF(ROW()&lt;=vLastrow,VLOOKUP(MONTH(F13),calcs!$S$2:$T$13,2,FALSE),"")</f>
        <v/>
      </c>
      <c r="S13" t="str">
        <f t="shared" si="6"/>
        <v/>
      </c>
      <c r="T13" s="26" t="e">
        <f>IF(F13="",DATEDIF(E13,calcs!X$2,"Y"),"")</f>
        <v>#VALUE!</v>
      </c>
      <c r="U13" t="str">
        <f t="shared" si="1"/>
        <v/>
      </c>
      <c r="V13" t="str">
        <f t="shared" si="2"/>
        <v/>
      </c>
      <c r="W13">
        <f t="shared" si="3"/>
        <v>0</v>
      </c>
      <c r="X13">
        <f t="shared" si="4"/>
        <v>0</v>
      </c>
      <c r="AE13" s="188" t="s">
        <v>180</v>
      </c>
      <c r="AF13" s="188">
        <f>COUNTIF($S:$S,0)+COUNTIF($T:$T,0)</f>
        <v>0</v>
      </c>
    </row>
    <row r="14" spans="1:35" x14ac:dyDescent="0.35">
      <c r="A14" t="str">
        <f>IF(ROW()&lt;=vLastrow,'Match History Data'!A14,"")</f>
        <v/>
      </c>
      <c r="B14" t="str">
        <f>IF(ROW()&lt;=vLastrow,'Match History Data'!B14,"")</f>
        <v/>
      </c>
      <c r="C14" t="str">
        <f>IF(ROW()&lt;=vLastrow,'Match History Data'!C14,"")</f>
        <v/>
      </c>
      <c r="D14" t="str">
        <f>IF(ROW()&lt;=vLastrow,'Match History Data'!D14,"")</f>
        <v/>
      </c>
      <c r="E14" s="3" t="str">
        <f>IF(ROW()&lt;=vLastrow,IF('Match History Data'!E14&lt;&gt;"",'Match History Data'!E14,""),"")</f>
        <v/>
      </c>
      <c r="F14" s="3" t="str">
        <f>IF(ROW()&lt;=vLastrow,IF('Match History Data'!F14&lt;&gt;"",'Match History Data'!F14,""),"")</f>
        <v/>
      </c>
      <c r="G14" t="str">
        <f>IF(ROW()&lt;=vLastrow,'Match History Data'!G14,"")</f>
        <v/>
      </c>
      <c r="H14" t="str">
        <f>IF(ROW()&lt;=vLastrow,'Match History Data'!H14,"")</f>
        <v/>
      </c>
      <c r="I14" t="str">
        <f>IF(ROW()&lt;=vLastrow,'Match History Data'!I14,"")</f>
        <v/>
      </c>
      <c r="J14" t="str">
        <f>IF(ROW()&lt;=vLastrow,'Match History Data'!J14,"")</f>
        <v/>
      </c>
      <c r="K14" t="str">
        <f>IF(ROW()&lt;=vLastrow,'Match History Data'!K14,"")</f>
        <v/>
      </c>
      <c r="L14" t="str">
        <f>IF(ROW()&lt;=vLastrow,'Match History Data'!L14,"")</f>
        <v/>
      </c>
      <c r="M14" t="str">
        <f>IF(ROW()&lt;=vLastrow,'Match History Data'!M14,"")</f>
        <v/>
      </c>
      <c r="N14" t="str">
        <f>IF(ROW()&lt;=vLastrow,'Match History Data'!N14,"")</f>
        <v/>
      </c>
      <c r="O14" t="str">
        <f>IF(ROW()&lt;=vLastrow,'Match History Data'!O14,"")</f>
        <v/>
      </c>
      <c r="Q14" t="str">
        <f>IF(ROW()&lt;=vLastrow,VLOOKUP(MONTH(E14),calcs!$S$2:$T$13,2,FALSE),"")</f>
        <v/>
      </c>
      <c r="R14" t="str">
        <f>IF(ROW()&lt;=vLastrow,VLOOKUP(MONTH(F14),calcs!$S$2:$T$13,2,FALSE),"")</f>
        <v/>
      </c>
      <c r="S14" t="str">
        <f t="shared" si="6"/>
        <v/>
      </c>
      <c r="T14" s="26" t="e">
        <f>IF(F14="",DATEDIF(E14,calcs!X$2,"Y"),"")</f>
        <v>#VALUE!</v>
      </c>
      <c r="U14" t="str">
        <f t="shared" si="1"/>
        <v/>
      </c>
      <c r="V14" t="str">
        <f t="shared" si="2"/>
        <v/>
      </c>
      <c r="W14">
        <f t="shared" si="3"/>
        <v>0</v>
      </c>
      <c r="X14">
        <f t="shared" si="4"/>
        <v>0</v>
      </c>
      <c r="AE14" s="188" t="s">
        <v>194</v>
      </c>
      <c r="AF14" s="188">
        <f>COUNTIF($S:$S,0)</f>
        <v>0</v>
      </c>
    </row>
    <row r="15" spans="1:35" x14ac:dyDescent="0.35">
      <c r="A15" t="str">
        <f>IF(ROW()&lt;=vLastrow,'Match History Data'!A15,"")</f>
        <v/>
      </c>
      <c r="B15" t="str">
        <f>IF(ROW()&lt;=vLastrow,'Match History Data'!B15,"")</f>
        <v/>
      </c>
      <c r="C15" t="str">
        <f>IF(ROW()&lt;=vLastrow,'Match History Data'!C15,"")</f>
        <v/>
      </c>
      <c r="D15" t="str">
        <f>IF(ROW()&lt;=vLastrow,'Match History Data'!D15,"")</f>
        <v/>
      </c>
      <c r="E15" s="3" t="str">
        <f>IF(ROW()&lt;=vLastrow,IF('Match History Data'!E15&lt;&gt;"",'Match History Data'!E15,""),"")</f>
        <v/>
      </c>
      <c r="F15" s="3" t="str">
        <f>IF(ROW()&lt;=vLastrow,IF('Match History Data'!F15&lt;&gt;"",'Match History Data'!F15,""),"")</f>
        <v/>
      </c>
      <c r="G15" t="str">
        <f>IF(ROW()&lt;=vLastrow,'Match History Data'!G15,"")</f>
        <v/>
      </c>
      <c r="H15" t="str">
        <f>IF(ROW()&lt;=vLastrow,'Match History Data'!H15,"")</f>
        <v/>
      </c>
      <c r="I15" t="str">
        <f>IF(ROW()&lt;=vLastrow,'Match History Data'!I15,"")</f>
        <v/>
      </c>
      <c r="J15" t="str">
        <f>IF(ROW()&lt;=vLastrow,'Match History Data'!J15,"")</f>
        <v/>
      </c>
      <c r="K15" t="str">
        <f>IF(ROW()&lt;=vLastrow,'Match History Data'!K15,"")</f>
        <v/>
      </c>
      <c r="L15" t="str">
        <f>IF(ROW()&lt;=vLastrow,'Match History Data'!L15,"")</f>
        <v/>
      </c>
      <c r="M15" t="str">
        <f>IF(ROW()&lt;=vLastrow,'Match History Data'!M15,"")</f>
        <v/>
      </c>
      <c r="N15" t="str">
        <f>IF(ROW()&lt;=vLastrow,'Match History Data'!N15,"")</f>
        <v/>
      </c>
      <c r="O15" t="str">
        <f>IF(ROW()&lt;=vLastrow,'Match History Data'!O15,"")</f>
        <v/>
      </c>
      <c r="Q15" t="str">
        <f>IF(ROW()&lt;=vLastrow,VLOOKUP(MONTH(E15),calcs!$S$2:$T$13,2,FALSE),"")</f>
        <v/>
      </c>
      <c r="R15" t="str">
        <f>IF(ROW()&lt;=vLastrow,VLOOKUP(MONTH(F15),calcs!$S$2:$T$13,2,FALSE),"")</f>
        <v/>
      </c>
      <c r="S15" t="str">
        <f t="shared" si="6"/>
        <v/>
      </c>
      <c r="T15" s="26" t="e">
        <f>IF(F15="",DATEDIF(E15,calcs!X$2,"Y"),"")</f>
        <v>#VALUE!</v>
      </c>
      <c r="U15" t="str">
        <f t="shared" si="1"/>
        <v/>
      </c>
      <c r="V15" t="str">
        <f t="shared" si="2"/>
        <v/>
      </c>
      <c r="W15">
        <f t="shared" si="3"/>
        <v>0</v>
      </c>
      <c r="X15">
        <f t="shared" si="4"/>
        <v>0</v>
      </c>
      <c r="AA15" s="12"/>
      <c r="AE15" s="188" t="s">
        <v>195</v>
      </c>
      <c r="AF15" s="188">
        <f>COUNTIF($T:$T,0)</f>
        <v>0</v>
      </c>
    </row>
    <row r="16" spans="1:35" x14ac:dyDescent="0.35">
      <c r="A16" t="str">
        <f>IF(ROW()&lt;=vLastrow,'Match History Data'!A16,"")</f>
        <v/>
      </c>
      <c r="B16" t="str">
        <f>IF(ROW()&lt;=vLastrow,'Match History Data'!B16,"")</f>
        <v/>
      </c>
      <c r="C16" t="str">
        <f>IF(ROW()&lt;=vLastrow,'Match History Data'!C16,"")</f>
        <v/>
      </c>
      <c r="D16" t="str">
        <f>IF(ROW()&lt;=vLastrow,'Match History Data'!D16,"")</f>
        <v/>
      </c>
      <c r="E16" s="3" t="str">
        <f>IF(ROW()&lt;=vLastrow,IF('Match History Data'!E16&lt;&gt;"",'Match History Data'!E16,""),"")</f>
        <v/>
      </c>
      <c r="F16" s="3" t="str">
        <f>IF(ROW()&lt;=vLastrow,IF('Match History Data'!F16&lt;&gt;"",'Match History Data'!F16,""),"")</f>
        <v/>
      </c>
      <c r="G16" t="str">
        <f>IF(ROW()&lt;=vLastrow,'Match History Data'!G16,"")</f>
        <v/>
      </c>
      <c r="H16" t="str">
        <f>IF(ROW()&lt;=vLastrow,'Match History Data'!H16,"")</f>
        <v/>
      </c>
      <c r="I16" t="str">
        <f>IF(ROW()&lt;=vLastrow,'Match History Data'!I16,"")</f>
        <v/>
      </c>
      <c r="J16" t="str">
        <f>IF(ROW()&lt;=vLastrow,'Match History Data'!J16,"")</f>
        <v/>
      </c>
      <c r="K16" t="str">
        <f>IF(ROW()&lt;=vLastrow,'Match History Data'!K16,"")</f>
        <v/>
      </c>
      <c r="L16" t="str">
        <f>IF(ROW()&lt;=vLastrow,'Match History Data'!L16,"")</f>
        <v/>
      </c>
      <c r="M16" t="str">
        <f>IF(ROW()&lt;=vLastrow,'Match History Data'!M16,"")</f>
        <v/>
      </c>
      <c r="N16" t="str">
        <f>IF(ROW()&lt;=vLastrow,'Match History Data'!N16,"")</f>
        <v/>
      </c>
      <c r="O16" t="str">
        <f>IF(ROW()&lt;=vLastrow,'Match History Data'!O16,"")</f>
        <v/>
      </c>
      <c r="Q16" t="str">
        <f>IF(ROW()&lt;=vLastrow,VLOOKUP(MONTH(E16),calcs!$S$2:$T$13,2,FALSE),"")</f>
        <v/>
      </c>
      <c r="R16" t="str">
        <f>IF(ROW()&lt;=vLastrow,VLOOKUP(MONTH(F16),calcs!$S$2:$T$13,2,FALSE),"")</f>
        <v/>
      </c>
      <c r="S16" t="str">
        <f t="shared" si="6"/>
        <v/>
      </c>
      <c r="T16" s="26" t="e">
        <f>IF(F16="",DATEDIF(E16,calcs!X$2,"Y"),"")</f>
        <v>#VALUE!</v>
      </c>
      <c r="U16" t="str">
        <f t="shared" si="1"/>
        <v/>
      </c>
      <c r="V16" t="str">
        <f t="shared" si="2"/>
        <v/>
      </c>
      <c r="W16">
        <f t="shared" si="3"/>
        <v>0</v>
      </c>
      <c r="X16">
        <f t="shared" si="4"/>
        <v>0</v>
      </c>
      <c r="AA16" s="12"/>
    </row>
    <row r="17" spans="1:24" x14ac:dyDescent="0.35">
      <c r="A17" t="str">
        <f>IF(ROW()&lt;=vLastrow,'Match History Data'!A17,"")</f>
        <v/>
      </c>
      <c r="B17" t="str">
        <f>IF(ROW()&lt;=vLastrow,'Match History Data'!B17,"")</f>
        <v/>
      </c>
      <c r="C17" t="str">
        <f>IF(ROW()&lt;=vLastrow,'Match History Data'!C17,"")</f>
        <v/>
      </c>
      <c r="D17" t="str">
        <f>IF(ROW()&lt;=vLastrow,'Match History Data'!D17,"")</f>
        <v/>
      </c>
      <c r="E17" s="3" t="str">
        <f>IF(ROW()&lt;=vLastrow,IF('Match History Data'!E17&lt;&gt;"",'Match History Data'!E17,""),"")</f>
        <v/>
      </c>
      <c r="F17" s="3" t="str">
        <f>IF(ROW()&lt;=vLastrow,IF('Match History Data'!F17&lt;&gt;"",'Match History Data'!F17,""),"")</f>
        <v/>
      </c>
      <c r="G17" t="str">
        <f>IF(ROW()&lt;=vLastrow,'Match History Data'!G17,"")</f>
        <v/>
      </c>
      <c r="H17" t="str">
        <f>IF(ROW()&lt;=vLastrow,'Match History Data'!H17,"")</f>
        <v/>
      </c>
      <c r="I17" t="str">
        <f>IF(ROW()&lt;=vLastrow,'Match History Data'!I17,"")</f>
        <v/>
      </c>
      <c r="J17" t="str">
        <f>IF(ROW()&lt;=vLastrow,'Match History Data'!J17,"")</f>
        <v/>
      </c>
      <c r="K17" t="str">
        <f>IF(ROW()&lt;=vLastrow,'Match History Data'!K17,"")</f>
        <v/>
      </c>
      <c r="L17" t="str">
        <f>IF(ROW()&lt;=vLastrow,'Match History Data'!L17,"")</f>
        <v/>
      </c>
      <c r="M17" t="str">
        <f>IF(ROW()&lt;=vLastrow,'Match History Data'!M17,"")</f>
        <v/>
      </c>
      <c r="N17" t="str">
        <f>IF(ROW()&lt;=vLastrow,'Match History Data'!N17,"")</f>
        <v/>
      </c>
      <c r="O17" t="str">
        <f>IF(ROW()&lt;=vLastrow,'Match History Data'!O17,"")</f>
        <v/>
      </c>
      <c r="Q17" t="str">
        <f>IF(ROW()&lt;=vLastrow,VLOOKUP(MONTH(E17),calcs!$S$2:$T$13,2,FALSE),"")</f>
        <v/>
      </c>
      <c r="R17" t="str">
        <f>IF(ROW()&lt;=vLastrow,VLOOKUP(MONTH(F17),calcs!$S$2:$T$13,2,FALSE),"")</f>
        <v/>
      </c>
      <c r="S17" t="str">
        <f t="shared" si="6"/>
        <v/>
      </c>
      <c r="T17" s="26" t="e">
        <f>IF(F17="",DATEDIF(E17,calcs!X$2,"Y"),"")</f>
        <v>#VALUE!</v>
      </c>
      <c r="U17" t="str">
        <f t="shared" si="1"/>
        <v/>
      </c>
      <c r="V17" t="str">
        <f t="shared" si="2"/>
        <v/>
      </c>
      <c r="W17">
        <f t="shared" si="3"/>
        <v>0</v>
      </c>
      <c r="X17">
        <f t="shared" si="4"/>
        <v>0</v>
      </c>
    </row>
    <row r="18" spans="1:24" x14ac:dyDescent="0.35">
      <c r="A18" t="str">
        <f>IF(ROW()&lt;=vLastrow,'Match History Data'!A18,"")</f>
        <v/>
      </c>
      <c r="B18" t="str">
        <f>IF(ROW()&lt;=vLastrow,'Match History Data'!B18,"")</f>
        <v/>
      </c>
      <c r="C18" t="str">
        <f>IF(ROW()&lt;=vLastrow,'Match History Data'!C18,"")</f>
        <v/>
      </c>
      <c r="D18" t="str">
        <f>IF(ROW()&lt;=vLastrow,'Match History Data'!D18,"")</f>
        <v/>
      </c>
      <c r="E18" s="3" t="str">
        <f>IF(ROW()&lt;=vLastrow,IF('Match History Data'!E18&lt;&gt;"",'Match History Data'!E18,""),"")</f>
        <v/>
      </c>
      <c r="F18" s="3" t="str">
        <f>IF(ROW()&lt;=vLastrow,IF('Match History Data'!F18&lt;&gt;"",'Match History Data'!F18,""),"")</f>
        <v/>
      </c>
      <c r="G18" t="str">
        <f>IF(ROW()&lt;=vLastrow,'Match History Data'!G18,"")</f>
        <v/>
      </c>
      <c r="H18" t="str">
        <f>IF(ROW()&lt;=vLastrow,'Match History Data'!H18,"")</f>
        <v/>
      </c>
      <c r="I18" t="str">
        <f>IF(ROW()&lt;=vLastrow,'Match History Data'!I18,"")</f>
        <v/>
      </c>
      <c r="J18" t="str">
        <f>IF(ROW()&lt;=vLastrow,'Match History Data'!J18,"")</f>
        <v/>
      </c>
      <c r="K18" t="str">
        <f>IF(ROW()&lt;=vLastrow,'Match History Data'!K18,"")</f>
        <v/>
      </c>
      <c r="L18" t="str">
        <f>IF(ROW()&lt;=vLastrow,'Match History Data'!L18,"")</f>
        <v/>
      </c>
      <c r="M18" t="str">
        <f>IF(ROW()&lt;=vLastrow,'Match History Data'!M18,"")</f>
        <v/>
      </c>
      <c r="N18" t="str">
        <f>IF(ROW()&lt;=vLastrow,'Match History Data'!N18,"")</f>
        <v/>
      </c>
      <c r="O18" t="str">
        <f>IF(ROW()&lt;=vLastrow,'Match History Data'!O18,"")</f>
        <v/>
      </c>
      <c r="Q18" t="str">
        <f>IF(ROW()&lt;=vLastrow,VLOOKUP(MONTH(E18),calcs!$S$2:$T$13,2,FALSE),"")</f>
        <v/>
      </c>
      <c r="R18" t="str">
        <f>IF(ROW()&lt;=vLastrow,VLOOKUP(MONTH(F18),calcs!$S$2:$T$13,2,FALSE),"")</f>
        <v/>
      </c>
      <c r="S18" t="str">
        <f t="shared" si="6"/>
        <v/>
      </c>
      <c r="T18" s="26" t="e">
        <f>IF(F18="",DATEDIF(E18,calcs!X$2,"Y"),"")</f>
        <v>#VALUE!</v>
      </c>
      <c r="U18" t="str">
        <f t="shared" si="1"/>
        <v/>
      </c>
      <c r="V18" t="str">
        <f t="shared" si="2"/>
        <v/>
      </c>
      <c r="W18">
        <f t="shared" si="3"/>
        <v>0</v>
      </c>
      <c r="X18">
        <f t="shared" si="4"/>
        <v>0</v>
      </c>
    </row>
    <row r="19" spans="1:24" x14ac:dyDescent="0.35">
      <c r="A19" t="str">
        <f>IF(ROW()&lt;=vLastrow,'Match History Data'!A19,"")</f>
        <v/>
      </c>
      <c r="B19" t="str">
        <f>IF(ROW()&lt;=vLastrow,'Match History Data'!B19,"")</f>
        <v/>
      </c>
      <c r="C19" t="str">
        <f>IF(ROW()&lt;=vLastrow,'Match History Data'!C19,"")</f>
        <v/>
      </c>
      <c r="D19" t="str">
        <f>IF(ROW()&lt;=vLastrow,'Match History Data'!D19,"")</f>
        <v/>
      </c>
      <c r="E19" s="3" t="str">
        <f>IF(ROW()&lt;=vLastrow,IF('Match History Data'!E19&lt;&gt;"",'Match History Data'!E19,""),"")</f>
        <v/>
      </c>
      <c r="F19" s="3" t="str">
        <f>IF(ROW()&lt;=vLastrow,IF('Match History Data'!F19&lt;&gt;"",'Match History Data'!F19,""),"")</f>
        <v/>
      </c>
      <c r="G19" t="str">
        <f>IF(ROW()&lt;=vLastrow,'Match History Data'!G19,"")</f>
        <v/>
      </c>
      <c r="H19" t="str">
        <f>IF(ROW()&lt;=vLastrow,'Match History Data'!H19,"")</f>
        <v/>
      </c>
      <c r="I19" t="str">
        <f>IF(ROW()&lt;=vLastrow,'Match History Data'!I19,"")</f>
        <v/>
      </c>
      <c r="J19" t="str">
        <f>IF(ROW()&lt;=vLastrow,'Match History Data'!J19,"")</f>
        <v/>
      </c>
      <c r="K19" t="str">
        <f>IF(ROW()&lt;=vLastrow,'Match History Data'!K19,"")</f>
        <v/>
      </c>
      <c r="L19" t="str">
        <f>IF(ROW()&lt;=vLastrow,'Match History Data'!L19,"")</f>
        <v/>
      </c>
      <c r="M19" t="str">
        <f>IF(ROW()&lt;=vLastrow,'Match History Data'!M19,"")</f>
        <v/>
      </c>
      <c r="N19" t="str">
        <f>IF(ROW()&lt;=vLastrow,'Match History Data'!N19,"")</f>
        <v/>
      </c>
      <c r="O19" t="str">
        <f>IF(ROW()&lt;=vLastrow,'Match History Data'!O19,"")</f>
        <v/>
      </c>
      <c r="Q19" t="str">
        <f>IF(ROW()&lt;=vLastrow,VLOOKUP(MONTH(E19),calcs!$S$2:$T$13,2,FALSE),"")</f>
        <v/>
      </c>
      <c r="R19" t="str">
        <f>IF(ROW()&lt;=vLastrow,VLOOKUP(MONTH(F19),calcs!$S$2:$T$13,2,FALSE),"")</f>
        <v/>
      </c>
      <c r="S19" t="str">
        <f t="shared" si="6"/>
        <v/>
      </c>
      <c r="T19" s="26" t="e">
        <f>IF(F19="",DATEDIF(E19,calcs!X$2,"Y"),"")</f>
        <v>#VALUE!</v>
      </c>
      <c r="U19" t="str">
        <f t="shared" si="1"/>
        <v/>
      </c>
      <c r="V19" t="str">
        <f t="shared" si="2"/>
        <v/>
      </c>
      <c r="W19">
        <f t="shared" si="3"/>
        <v>0</v>
      </c>
      <c r="X19">
        <f t="shared" si="4"/>
        <v>0</v>
      </c>
    </row>
    <row r="20" spans="1:24" x14ac:dyDescent="0.35">
      <c r="A20" t="str">
        <f>IF(ROW()&lt;=vLastrow,'Match History Data'!A20,"")</f>
        <v/>
      </c>
      <c r="B20" t="str">
        <f>IF(ROW()&lt;=vLastrow,'Match History Data'!B20,"")</f>
        <v/>
      </c>
      <c r="C20" t="str">
        <f>IF(ROW()&lt;=vLastrow,'Match History Data'!C20,"")</f>
        <v/>
      </c>
      <c r="D20" t="str">
        <f>IF(ROW()&lt;=vLastrow,'Match History Data'!D20,"")</f>
        <v/>
      </c>
      <c r="E20" s="3" t="str">
        <f>IF(ROW()&lt;=vLastrow,IF('Match History Data'!E20&lt;&gt;"",'Match History Data'!E20,""),"")</f>
        <v/>
      </c>
      <c r="F20" s="3" t="str">
        <f>IF(ROW()&lt;=vLastrow,IF('Match History Data'!F20&lt;&gt;"",'Match History Data'!F20,""),"")</f>
        <v/>
      </c>
      <c r="G20" t="str">
        <f>IF(ROW()&lt;=vLastrow,'Match History Data'!G20,"")</f>
        <v/>
      </c>
      <c r="H20" t="str">
        <f>IF(ROW()&lt;=vLastrow,'Match History Data'!H20,"")</f>
        <v/>
      </c>
      <c r="I20" t="str">
        <f>IF(ROW()&lt;=vLastrow,'Match History Data'!I20,"")</f>
        <v/>
      </c>
      <c r="J20" t="str">
        <f>IF(ROW()&lt;=vLastrow,'Match History Data'!J20,"")</f>
        <v/>
      </c>
      <c r="K20" t="str">
        <f>IF(ROW()&lt;=vLastrow,'Match History Data'!K20,"")</f>
        <v/>
      </c>
      <c r="L20" t="str">
        <f>IF(ROW()&lt;=vLastrow,'Match History Data'!L20,"")</f>
        <v/>
      </c>
      <c r="M20" t="str">
        <f>IF(ROW()&lt;=vLastrow,'Match History Data'!M20,"")</f>
        <v/>
      </c>
      <c r="N20" t="str">
        <f>IF(ROW()&lt;=vLastrow,'Match History Data'!N20,"")</f>
        <v/>
      </c>
      <c r="O20" t="str">
        <f>IF(ROW()&lt;=vLastrow,'Match History Data'!O20,"")</f>
        <v/>
      </c>
      <c r="Q20" t="str">
        <f>IF(ROW()&lt;=vLastrow,VLOOKUP(MONTH(E20),calcs!$S$2:$T$13,2,FALSE),"")</f>
        <v/>
      </c>
      <c r="R20" t="str">
        <f>IF(ROW()&lt;=vLastrow,VLOOKUP(MONTH(F20),calcs!$S$2:$T$13,2,FALSE),"")</f>
        <v/>
      </c>
      <c r="S20" t="str">
        <f t="shared" si="6"/>
        <v/>
      </c>
      <c r="T20" s="26" t="e">
        <f>IF(F20="",DATEDIF(E20,calcs!X$2,"Y"),"")</f>
        <v>#VALUE!</v>
      </c>
      <c r="U20" t="str">
        <f t="shared" si="1"/>
        <v/>
      </c>
      <c r="V20" t="str">
        <f t="shared" si="2"/>
        <v/>
      </c>
      <c r="W20">
        <f t="shared" si="3"/>
        <v>0</v>
      </c>
      <c r="X20">
        <f t="shared" si="4"/>
        <v>0</v>
      </c>
    </row>
    <row r="21" spans="1:24" x14ac:dyDescent="0.35">
      <c r="A21" t="str">
        <f>IF(ROW()&lt;=vLastrow,'Match History Data'!A21,"")</f>
        <v/>
      </c>
      <c r="B21" t="str">
        <f>IF(ROW()&lt;=vLastrow,'Match History Data'!B21,"")</f>
        <v/>
      </c>
      <c r="C21" t="str">
        <f>IF(ROW()&lt;=vLastrow,'Match History Data'!C21,"")</f>
        <v/>
      </c>
      <c r="D21" t="str">
        <f>IF(ROW()&lt;=vLastrow,'Match History Data'!D21,"")</f>
        <v/>
      </c>
      <c r="E21" s="3" t="str">
        <f>IF(ROW()&lt;=vLastrow,IF('Match History Data'!E21&lt;&gt;"",'Match History Data'!E21,""),"")</f>
        <v/>
      </c>
      <c r="F21" s="3" t="str">
        <f>IF(ROW()&lt;=vLastrow,IF('Match History Data'!F21&lt;&gt;"",'Match History Data'!F21,""),"")</f>
        <v/>
      </c>
      <c r="G21" t="str">
        <f>IF(ROW()&lt;=vLastrow,'Match History Data'!G21,"")</f>
        <v/>
      </c>
      <c r="H21" t="str">
        <f>IF(ROW()&lt;=vLastrow,'Match History Data'!H21,"")</f>
        <v/>
      </c>
      <c r="I21" t="str">
        <f>IF(ROW()&lt;=vLastrow,'Match History Data'!I21,"")</f>
        <v/>
      </c>
      <c r="J21" t="str">
        <f>IF(ROW()&lt;=vLastrow,'Match History Data'!J21,"")</f>
        <v/>
      </c>
      <c r="K21" t="str">
        <f>IF(ROW()&lt;=vLastrow,'Match History Data'!K21,"")</f>
        <v/>
      </c>
      <c r="L21" t="str">
        <f>IF(ROW()&lt;=vLastrow,'Match History Data'!L21,"")</f>
        <v/>
      </c>
      <c r="M21" t="str">
        <f>IF(ROW()&lt;=vLastrow,'Match History Data'!M21,"")</f>
        <v/>
      </c>
      <c r="N21" t="str">
        <f>IF(ROW()&lt;=vLastrow,'Match History Data'!N21,"")</f>
        <v/>
      </c>
      <c r="O21" t="str">
        <f>IF(ROW()&lt;=vLastrow,'Match History Data'!O21,"")</f>
        <v/>
      </c>
      <c r="Q21" t="str">
        <f>IF(ROW()&lt;=vLastrow,VLOOKUP(MONTH(E21),calcs!$S$2:$T$13,2,FALSE),"")</f>
        <v/>
      </c>
      <c r="R21" t="str">
        <f>IF(ROW()&lt;=vLastrow,VLOOKUP(MONTH(F21),calcs!$S$2:$T$13,2,FALSE),"")</f>
        <v/>
      </c>
      <c r="S21" t="str">
        <f t="shared" si="6"/>
        <v/>
      </c>
      <c r="T21" s="26" t="e">
        <f>IF(F21="",DATEDIF(E21,calcs!X$2,"Y"),"")</f>
        <v>#VALUE!</v>
      </c>
      <c r="U21" t="str">
        <f t="shared" si="1"/>
        <v/>
      </c>
      <c r="V21" t="str">
        <f t="shared" si="2"/>
        <v/>
      </c>
      <c r="W21">
        <f t="shared" si="3"/>
        <v>0</v>
      </c>
      <c r="X21">
        <f t="shared" si="4"/>
        <v>0</v>
      </c>
    </row>
    <row r="22" spans="1:24" x14ac:dyDescent="0.35">
      <c r="A22" t="str">
        <f>IF(ROW()&lt;=vLastrow,'Match History Data'!A22,"")</f>
        <v/>
      </c>
      <c r="B22" t="str">
        <f>IF(ROW()&lt;=vLastrow,'Match History Data'!B22,"")</f>
        <v/>
      </c>
      <c r="C22" t="str">
        <f>IF(ROW()&lt;=vLastrow,'Match History Data'!C22,"")</f>
        <v/>
      </c>
      <c r="D22" t="str">
        <f>IF(ROW()&lt;=vLastrow,'Match History Data'!D22,"")</f>
        <v/>
      </c>
      <c r="E22" s="3" t="str">
        <f>IF(ROW()&lt;=vLastrow,IF('Match History Data'!E22&lt;&gt;"",'Match History Data'!E22,""),"")</f>
        <v/>
      </c>
      <c r="F22" s="3" t="str">
        <f>IF(ROW()&lt;=vLastrow,IF('Match History Data'!F22&lt;&gt;"",'Match History Data'!F22,""),"")</f>
        <v/>
      </c>
      <c r="G22" t="str">
        <f>IF(ROW()&lt;=vLastrow,'Match History Data'!G22,"")</f>
        <v/>
      </c>
      <c r="H22" t="str">
        <f>IF(ROW()&lt;=vLastrow,'Match History Data'!H22,"")</f>
        <v/>
      </c>
      <c r="I22" t="str">
        <f>IF(ROW()&lt;=vLastrow,'Match History Data'!I22,"")</f>
        <v/>
      </c>
      <c r="J22" t="str">
        <f>IF(ROW()&lt;=vLastrow,'Match History Data'!J22,"")</f>
        <v/>
      </c>
      <c r="K22" t="str">
        <f>IF(ROW()&lt;=vLastrow,'Match History Data'!K22,"")</f>
        <v/>
      </c>
      <c r="L22" t="str">
        <f>IF(ROW()&lt;=vLastrow,'Match History Data'!L22,"")</f>
        <v/>
      </c>
      <c r="M22" t="str">
        <f>IF(ROW()&lt;=vLastrow,'Match History Data'!M22,"")</f>
        <v/>
      </c>
      <c r="N22" t="str">
        <f>IF(ROW()&lt;=vLastrow,'Match History Data'!N22,"")</f>
        <v/>
      </c>
      <c r="O22" t="str">
        <f>IF(ROW()&lt;=vLastrow,'Match History Data'!O22,"")</f>
        <v/>
      </c>
      <c r="Q22" t="str">
        <f>IF(ROW()&lt;=vLastrow,VLOOKUP(MONTH(E22),calcs!$S$2:$T$13,2,FALSE),"")</f>
        <v/>
      </c>
      <c r="R22" t="str">
        <f>IF(ROW()&lt;=vLastrow,VLOOKUP(MONTH(F22),calcs!$S$2:$T$13,2,FALSE),"")</f>
        <v/>
      </c>
      <c r="S22" t="str">
        <f t="shared" si="6"/>
        <v/>
      </c>
      <c r="T22" s="26" t="e">
        <f>IF(F22="",DATEDIF(E22,calcs!X$2,"Y"),"")</f>
        <v>#VALUE!</v>
      </c>
      <c r="U22" t="str">
        <f t="shared" si="1"/>
        <v/>
      </c>
      <c r="V22" t="str">
        <f t="shared" si="2"/>
        <v/>
      </c>
      <c r="W22">
        <f t="shared" si="3"/>
        <v>0</v>
      </c>
      <c r="X22">
        <f t="shared" si="4"/>
        <v>0</v>
      </c>
    </row>
    <row r="23" spans="1:24" x14ac:dyDescent="0.35">
      <c r="A23" t="str">
        <f>IF(ROW()&lt;=vLastrow,'Match History Data'!A23,"")</f>
        <v/>
      </c>
      <c r="B23" t="str">
        <f>IF(ROW()&lt;=vLastrow,'Match History Data'!B23,"")</f>
        <v/>
      </c>
      <c r="C23" t="str">
        <f>IF(ROW()&lt;=vLastrow,'Match History Data'!C23,"")</f>
        <v/>
      </c>
      <c r="D23" t="str">
        <f>IF(ROW()&lt;=vLastrow,'Match History Data'!D23,"")</f>
        <v/>
      </c>
      <c r="E23" s="3" t="str">
        <f>IF(ROW()&lt;=vLastrow,IF('Match History Data'!E23&lt;&gt;"",'Match History Data'!E23,""),"")</f>
        <v/>
      </c>
      <c r="F23" s="3" t="str">
        <f>IF(ROW()&lt;=vLastrow,IF('Match History Data'!F23&lt;&gt;"",'Match History Data'!F23,""),"")</f>
        <v/>
      </c>
      <c r="G23" t="str">
        <f>IF(ROW()&lt;=vLastrow,'Match History Data'!G23,"")</f>
        <v/>
      </c>
      <c r="H23" t="str">
        <f>IF(ROW()&lt;=vLastrow,'Match History Data'!H23,"")</f>
        <v/>
      </c>
      <c r="I23" t="str">
        <f>IF(ROW()&lt;=vLastrow,'Match History Data'!I23,"")</f>
        <v/>
      </c>
      <c r="J23" t="str">
        <f>IF(ROW()&lt;=vLastrow,'Match History Data'!J23,"")</f>
        <v/>
      </c>
      <c r="K23" t="str">
        <f>IF(ROW()&lt;=vLastrow,'Match History Data'!K23,"")</f>
        <v/>
      </c>
      <c r="L23" t="str">
        <f>IF(ROW()&lt;=vLastrow,'Match History Data'!L23,"")</f>
        <v/>
      </c>
      <c r="M23" t="str">
        <f>IF(ROW()&lt;=vLastrow,'Match History Data'!M23,"")</f>
        <v/>
      </c>
      <c r="N23" t="str">
        <f>IF(ROW()&lt;=vLastrow,'Match History Data'!N23,"")</f>
        <v/>
      </c>
      <c r="O23" t="str">
        <f>IF(ROW()&lt;=vLastrow,'Match History Data'!O23,"")</f>
        <v/>
      </c>
      <c r="Q23" t="str">
        <f>IF(ROW()&lt;=vLastrow,VLOOKUP(MONTH(E23),calcs!$S$2:$T$13,2,FALSE),"")</f>
        <v/>
      </c>
      <c r="R23" t="str">
        <f>IF(ROW()&lt;=vLastrow,VLOOKUP(MONTH(F23),calcs!$S$2:$T$13,2,FALSE),"")</f>
        <v/>
      </c>
      <c r="S23" t="str">
        <f t="shared" si="6"/>
        <v/>
      </c>
      <c r="T23" s="26" t="e">
        <f>IF(F23="",DATEDIF(E23,calcs!X$2,"Y"),"")</f>
        <v>#VALUE!</v>
      </c>
      <c r="U23" t="str">
        <f t="shared" si="1"/>
        <v/>
      </c>
      <c r="V23" t="str">
        <f t="shared" si="2"/>
        <v/>
      </c>
      <c r="W23">
        <f t="shared" si="3"/>
        <v>0</v>
      </c>
      <c r="X23">
        <f t="shared" si="4"/>
        <v>0</v>
      </c>
    </row>
    <row r="24" spans="1:24" x14ac:dyDescent="0.35">
      <c r="A24" t="str">
        <f>IF(ROW()&lt;=vLastrow,'Match History Data'!A24,"")</f>
        <v/>
      </c>
      <c r="B24" t="str">
        <f>IF(ROW()&lt;=vLastrow,'Match History Data'!B24,"")</f>
        <v/>
      </c>
      <c r="C24" t="str">
        <f>IF(ROW()&lt;=vLastrow,'Match History Data'!C24,"")</f>
        <v/>
      </c>
      <c r="D24" t="str">
        <f>IF(ROW()&lt;=vLastrow,'Match History Data'!D24,"")</f>
        <v/>
      </c>
      <c r="E24" s="3" t="str">
        <f>IF(ROW()&lt;=vLastrow,IF('Match History Data'!E24&lt;&gt;"",'Match History Data'!E24,""),"")</f>
        <v/>
      </c>
      <c r="F24" s="3" t="str">
        <f>IF(ROW()&lt;=vLastrow,IF('Match History Data'!F24&lt;&gt;"",'Match History Data'!F24,""),"")</f>
        <v/>
      </c>
      <c r="G24" t="str">
        <f>IF(ROW()&lt;=vLastrow,'Match History Data'!G24,"")</f>
        <v/>
      </c>
      <c r="H24" t="str">
        <f>IF(ROW()&lt;=vLastrow,'Match History Data'!H24,"")</f>
        <v/>
      </c>
      <c r="I24" t="str">
        <f>IF(ROW()&lt;=vLastrow,'Match History Data'!I24,"")</f>
        <v/>
      </c>
      <c r="J24" t="str">
        <f>IF(ROW()&lt;=vLastrow,'Match History Data'!J24,"")</f>
        <v/>
      </c>
      <c r="K24" t="str">
        <f>IF(ROW()&lt;=vLastrow,'Match History Data'!K24,"")</f>
        <v/>
      </c>
      <c r="L24" t="str">
        <f>IF(ROW()&lt;=vLastrow,'Match History Data'!L24,"")</f>
        <v/>
      </c>
      <c r="M24" t="str">
        <f>IF(ROW()&lt;=vLastrow,'Match History Data'!M24,"")</f>
        <v/>
      </c>
      <c r="N24" t="str">
        <f>IF(ROW()&lt;=vLastrow,'Match History Data'!N24,"")</f>
        <v/>
      </c>
      <c r="O24" t="str">
        <f>IF(ROW()&lt;=vLastrow,'Match History Data'!O24,"")</f>
        <v/>
      </c>
      <c r="Q24" t="str">
        <f>IF(ROW()&lt;=vLastrow,VLOOKUP(MONTH(E24),calcs!$S$2:$T$13,2,FALSE),"")</f>
        <v/>
      </c>
      <c r="R24" t="str">
        <f>IF(ROW()&lt;=vLastrow,VLOOKUP(MONTH(F24),calcs!$S$2:$T$13,2,FALSE),"")</f>
        <v/>
      </c>
      <c r="S24" t="str">
        <f t="shared" si="6"/>
        <v/>
      </c>
      <c r="T24" s="26" t="e">
        <f>IF(F24="",DATEDIF(E24,calcs!X$2,"Y"),"")</f>
        <v>#VALUE!</v>
      </c>
      <c r="U24" t="str">
        <f t="shared" si="1"/>
        <v/>
      </c>
      <c r="V24" t="str">
        <f t="shared" si="2"/>
        <v/>
      </c>
      <c r="W24">
        <f t="shared" si="3"/>
        <v>0</v>
      </c>
      <c r="X24">
        <f t="shared" si="4"/>
        <v>0</v>
      </c>
    </row>
    <row r="25" spans="1:24" x14ac:dyDescent="0.35">
      <c r="A25" t="str">
        <f>IF(ROW()&lt;=vLastrow,'Match History Data'!A25,"")</f>
        <v/>
      </c>
      <c r="B25" t="str">
        <f>IF(ROW()&lt;=vLastrow,'Match History Data'!B25,"")</f>
        <v/>
      </c>
      <c r="C25" t="str">
        <f>IF(ROW()&lt;=vLastrow,'Match History Data'!C25,"")</f>
        <v/>
      </c>
      <c r="D25" t="str">
        <f>IF(ROW()&lt;=vLastrow,'Match History Data'!D25,"")</f>
        <v/>
      </c>
      <c r="E25" s="3" t="str">
        <f>IF(ROW()&lt;=vLastrow,IF('Match History Data'!E25&lt;&gt;"",'Match History Data'!E25,""),"")</f>
        <v/>
      </c>
      <c r="F25" s="3" t="str">
        <f>IF(ROW()&lt;=vLastrow,IF('Match History Data'!F25&lt;&gt;"",'Match History Data'!F25,""),"")</f>
        <v/>
      </c>
      <c r="G25" t="str">
        <f>IF(ROW()&lt;=vLastrow,'Match History Data'!G25,"")</f>
        <v/>
      </c>
      <c r="H25" t="str">
        <f>IF(ROW()&lt;=vLastrow,'Match History Data'!H25,"")</f>
        <v/>
      </c>
      <c r="I25" t="str">
        <f>IF(ROW()&lt;=vLastrow,'Match History Data'!I25,"")</f>
        <v/>
      </c>
      <c r="J25" t="str">
        <f>IF(ROW()&lt;=vLastrow,'Match History Data'!J25,"")</f>
        <v/>
      </c>
      <c r="K25" t="str">
        <f>IF(ROW()&lt;=vLastrow,'Match History Data'!K25,"")</f>
        <v/>
      </c>
      <c r="L25" t="str">
        <f>IF(ROW()&lt;=vLastrow,'Match History Data'!L25,"")</f>
        <v/>
      </c>
      <c r="M25" t="str">
        <f>IF(ROW()&lt;=vLastrow,'Match History Data'!M25,"")</f>
        <v/>
      </c>
      <c r="N25" t="str">
        <f>IF(ROW()&lt;=vLastrow,'Match History Data'!N25,"")</f>
        <v/>
      </c>
      <c r="O25" t="str">
        <f>IF(ROW()&lt;=vLastrow,'Match History Data'!O25,"")</f>
        <v/>
      </c>
      <c r="Q25" t="str">
        <f>IF(ROW()&lt;=vLastrow,VLOOKUP(MONTH(E25),calcs!$S$2:$T$13,2,FALSE),"")</f>
        <v/>
      </c>
      <c r="R25" t="str">
        <f>IF(ROW()&lt;=vLastrow,VLOOKUP(MONTH(F25),calcs!$S$2:$T$13,2,FALSE),"")</f>
        <v/>
      </c>
      <c r="S25" t="str">
        <f t="shared" si="6"/>
        <v/>
      </c>
      <c r="T25" s="26" t="e">
        <f>IF(F25="",DATEDIF(E25,calcs!X$2,"Y"),"")</f>
        <v>#VALUE!</v>
      </c>
      <c r="U25" t="str">
        <f t="shared" si="1"/>
        <v/>
      </c>
      <c r="V25" t="str">
        <f t="shared" si="2"/>
        <v/>
      </c>
      <c r="W25">
        <f t="shared" si="3"/>
        <v>0</v>
      </c>
      <c r="X25">
        <f t="shared" si="4"/>
        <v>0</v>
      </c>
    </row>
    <row r="26" spans="1:24" x14ac:dyDescent="0.35">
      <c r="A26" t="str">
        <f>IF(ROW()&lt;=vLastrow,'Match History Data'!A26,"")</f>
        <v/>
      </c>
      <c r="B26" t="str">
        <f>IF(ROW()&lt;=vLastrow,'Match History Data'!B26,"")</f>
        <v/>
      </c>
      <c r="C26" t="str">
        <f>IF(ROW()&lt;=vLastrow,'Match History Data'!C26,"")</f>
        <v/>
      </c>
      <c r="D26" t="str">
        <f>IF(ROW()&lt;=vLastrow,'Match History Data'!D26,"")</f>
        <v/>
      </c>
      <c r="E26" s="3" t="str">
        <f>IF(ROW()&lt;=vLastrow,IF('Match History Data'!E26&lt;&gt;"",'Match History Data'!E26,""),"")</f>
        <v/>
      </c>
      <c r="F26" s="3" t="str">
        <f>IF(ROW()&lt;=vLastrow,IF('Match History Data'!F26&lt;&gt;"",'Match History Data'!F26,""),"")</f>
        <v/>
      </c>
      <c r="G26" t="str">
        <f>IF(ROW()&lt;=vLastrow,'Match History Data'!G26,"")</f>
        <v/>
      </c>
      <c r="H26" t="str">
        <f>IF(ROW()&lt;=vLastrow,'Match History Data'!H26,"")</f>
        <v/>
      </c>
      <c r="I26" t="str">
        <f>IF(ROW()&lt;=vLastrow,'Match History Data'!I26,"")</f>
        <v/>
      </c>
      <c r="J26" t="str">
        <f>IF(ROW()&lt;=vLastrow,'Match History Data'!J26,"")</f>
        <v/>
      </c>
      <c r="K26" t="str">
        <f>IF(ROW()&lt;=vLastrow,'Match History Data'!K26,"")</f>
        <v/>
      </c>
      <c r="L26" t="str">
        <f>IF(ROW()&lt;=vLastrow,'Match History Data'!L26,"")</f>
        <v/>
      </c>
      <c r="M26" t="str">
        <f>IF(ROW()&lt;=vLastrow,'Match History Data'!M26,"")</f>
        <v/>
      </c>
      <c r="N26" t="str">
        <f>IF(ROW()&lt;=vLastrow,'Match History Data'!N26,"")</f>
        <v/>
      </c>
      <c r="O26" t="str">
        <f>IF(ROW()&lt;=vLastrow,'Match History Data'!O26,"")</f>
        <v/>
      </c>
      <c r="Q26" t="str">
        <f>IF(ROW()&lt;=vLastrow,VLOOKUP(MONTH(E26),calcs!$S$2:$T$13,2,FALSE),"")</f>
        <v/>
      </c>
      <c r="R26" t="str">
        <f>IF(ROW()&lt;=vLastrow,VLOOKUP(MONTH(F26),calcs!$S$2:$T$13,2,FALSE),"")</f>
        <v/>
      </c>
      <c r="S26" t="str">
        <f t="shared" si="6"/>
        <v/>
      </c>
      <c r="T26" s="26" t="e">
        <f>IF(F26="",DATEDIF(E26,calcs!X$2,"Y"),"")</f>
        <v>#VALUE!</v>
      </c>
      <c r="U26" t="str">
        <f t="shared" si="1"/>
        <v/>
      </c>
      <c r="V26" t="str">
        <f t="shared" si="2"/>
        <v/>
      </c>
      <c r="W26">
        <f t="shared" si="3"/>
        <v>0</v>
      </c>
      <c r="X26">
        <f t="shared" si="4"/>
        <v>0</v>
      </c>
    </row>
    <row r="27" spans="1:24" x14ac:dyDescent="0.35">
      <c r="A27" t="str">
        <f>IF(ROW()&lt;=vLastrow,'Match History Data'!A27,"")</f>
        <v/>
      </c>
      <c r="B27" t="str">
        <f>IF(ROW()&lt;=vLastrow,'Match History Data'!B27,"")</f>
        <v/>
      </c>
      <c r="C27" t="str">
        <f>IF(ROW()&lt;=vLastrow,'Match History Data'!C27,"")</f>
        <v/>
      </c>
      <c r="D27" t="str">
        <f>IF(ROW()&lt;=vLastrow,'Match History Data'!D27,"")</f>
        <v/>
      </c>
      <c r="E27" s="3" t="str">
        <f>IF(ROW()&lt;=vLastrow,IF('Match History Data'!E27&lt;&gt;"",'Match History Data'!E27,""),"")</f>
        <v/>
      </c>
      <c r="F27" s="3" t="str">
        <f>IF(ROW()&lt;=vLastrow,IF('Match History Data'!F27&lt;&gt;"",'Match History Data'!F27,""),"")</f>
        <v/>
      </c>
      <c r="G27" t="str">
        <f>IF(ROW()&lt;=vLastrow,'Match History Data'!G27,"")</f>
        <v/>
      </c>
      <c r="H27" t="str">
        <f>IF(ROW()&lt;=vLastrow,'Match History Data'!H27,"")</f>
        <v/>
      </c>
      <c r="I27" t="str">
        <f>IF(ROW()&lt;=vLastrow,'Match History Data'!I27,"")</f>
        <v/>
      </c>
      <c r="J27" t="str">
        <f>IF(ROW()&lt;=vLastrow,'Match History Data'!J27,"")</f>
        <v/>
      </c>
      <c r="K27" t="str">
        <f>IF(ROW()&lt;=vLastrow,'Match History Data'!K27,"")</f>
        <v/>
      </c>
      <c r="L27" t="str">
        <f>IF(ROW()&lt;=vLastrow,'Match History Data'!L27,"")</f>
        <v/>
      </c>
      <c r="M27" t="str">
        <f>IF(ROW()&lt;=vLastrow,'Match History Data'!M27,"")</f>
        <v/>
      </c>
      <c r="N27" t="str">
        <f>IF(ROW()&lt;=vLastrow,'Match History Data'!N27,"")</f>
        <v/>
      </c>
      <c r="O27" t="str">
        <f>IF(ROW()&lt;=vLastrow,'Match History Data'!O27,"")</f>
        <v/>
      </c>
      <c r="Q27" t="str">
        <f>IF(ROW()&lt;=vLastrow,VLOOKUP(MONTH(E27),calcs!$S$2:$T$13,2,FALSE),"")</f>
        <v/>
      </c>
      <c r="R27" t="str">
        <f>IF(ROW()&lt;=vLastrow,VLOOKUP(MONTH(F27),calcs!$S$2:$T$13,2,FALSE),"")</f>
        <v/>
      </c>
      <c r="S27" t="str">
        <f t="shared" si="6"/>
        <v/>
      </c>
      <c r="T27" s="26" t="e">
        <f>IF(F27="",DATEDIF(E27,calcs!X$2,"Y"),"")</f>
        <v>#VALUE!</v>
      </c>
      <c r="U27" t="str">
        <f t="shared" si="1"/>
        <v/>
      </c>
      <c r="V27" t="str">
        <f t="shared" si="2"/>
        <v/>
      </c>
      <c r="W27">
        <f t="shared" si="3"/>
        <v>0</v>
      </c>
      <c r="X27">
        <f t="shared" si="4"/>
        <v>0</v>
      </c>
    </row>
    <row r="28" spans="1:24" x14ac:dyDescent="0.35">
      <c r="A28" t="str">
        <f>IF(ROW()&lt;=vLastrow,'Match History Data'!A28,"")</f>
        <v/>
      </c>
      <c r="B28" t="str">
        <f>IF(ROW()&lt;=vLastrow,'Match History Data'!B28,"")</f>
        <v/>
      </c>
      <c r="C28" t="str">
        <f>IF(ROW()&lt;=vLastrow,'Match History Data'!C28,"")</f>
        <v/>
      </c>
      <c r="D28" t="str">
        <f>IF(ROW()&lt;=vLastrow,'Match History Data'!D28,"")</f>
        <v/>
      </c>
      <c r="E28" s="3" t="str">
        <f>IF(ROW()&lt;=vLastrow,IF('Match History Data'!E28&lt;&gt;"",'Match History Data'!E28,""),"")</f>
        <v/>
      </c>
      <c r="F28" s="3" t="str">
        <f>IF(ROW()&lt;=vLastrow,IF('Match History Data'!F28&lt;&gt;"",'Match History Data'!F28,""),"")</f>
        <v/>
      </c>
      <c r="G28" t="str">
        <f>IF(ROW()&lt;=vLastrow,'Match History Data'!G28,"")</f>
        <v/>
      </c>
      <c r="H28" t="str">
        <f>IF(ROW()&lt;=vLastrow,'Match History Data'!H28,"")</f>
        <v/>
      </c>
      <c r="I28" t="str">
        <f>IF(ROW()&lt;=vLastrow,'Match History Data'!I28,"")</f>
        <v/>
      </c>
      <c r="J28" t="str">
        <f>IF(ROW()&lt;=vLastrow,'Match History Data'!J28,"")</f>
        <v/>
      </c>
      <c r="K28" t="str">
        <f>IF(ROW()&lt;=vLastrow,'Match History Data'!K28,"")</f>
        <v/>
      </c>
      <c r="L28" t="str">
        <f>IF(ROW()&lt;=vLastrow,'Match History Data'!L28,"")</f>
        <v/>
      </c>
      <c r="M28" t="str">
        <f>IF(ROW()&lt;=vLastrow,'Match History Data'!M28,"")</f>
        <v/>
      </c>
      <c r="N28" t="str">
        <f>IF(ROW()&lt;=vLastrow,'Match History Data'!N28,"")</f>
        <v/>
      </c>
      <c r="O28" t="str">
        <f>IF(ROW()&lt;=vLastrow,'Match History Data'!O28,"")</f>
        <v/>
      </c>
      <c r="Q28" t="str">
        <f>IF(ROW()&lt;=vLastrow,VLOOKUP(MONTH(E28),calcs!$S$2:$T$13,2,FALSE),"")</f>
        <v/>
      </c>
      <c r="R28" t="str">
        <f>IF(ROW()&lt;=vLastrow,VLOOKUP(MONTH(F28),calcs!$S$2:$T$13,2,FALSE),"")</f>
        <v/>
      </c>
      <c r="S28" t="str">
        <f t="shared" si="6"/>
        <v/>
      </c>
      <c r="T28" s="26" t="e">
        <f>IF(F28="",DATEDIF(E28,calcs!X$2,"Y"),"")</f>
        <v>#VALUE!</v>
      </c>
      <c r="U28" t="str">
        <f t="shared" si="1"/>
        <v/>
      </c>
      <c r="V28" t="str">
        <f t="shared" si="2"/>
        <v/>
      </c>
      <c r="W28">
        <f t="shared" si="3"/>
        <v>0</v>
      </c>
      <c r="X28">
        <f t="shared" si="4"/>
        <v>0</v>
      </c>
    </row>
    <row r="29" spans="1:24" x14ac:dyDescent="0.35">
      <c r="A29" t="str">
        <f>IF(ROW()&lt;=vLastrow,'Match History Data'!A29,"")</f>
        <v/>
      </c>
      <c r="B29" t="str">
        <f>IF(ROW()&lt;=vLastrow,'Match History Data'!B29,"")</f>
        <v/>
      </c>
      <c r="C29" t="str">
        <f>IF(ROW()&lt;=vLastrow,'Match History Data'!C29,"")</f>
        <v/>
      </c>
      <c r="D29" t="str">
        <f>IF(ROW()&lt;=vLastrow,'Match History Data'!D29,"")</f>
        <v/>
      </c>
      <c r="E29" s="3" t="str">
        <f>IF(ROW()&lt;=vLastrow,IF('Match History Data'!E29&lt;&gt;"",'Match History Data'!E29,""),"")</f>
        <v/>
      </c>
      <c r="F29" s="3" t="str">
        <f>IF(ROW()&lt;=vLastrow,IF('Match History Data'!F29&lt;&gt;"",'Match History Data'!F29,""),"")</f>
        <v/>
      </c>
      <c r="G29" t="str">
        <f>IF(ROW()&lt;=vLastrow,'Match History Data'!G29,"")</f>
        <v/>
      </c>
      <c r="H29" t="str">
        <f>IF(ROW()&lt;=vLastrow,'Match History Data'!H29,"")</f>
        <v/>
      </c>
      <c r="I29" t="str">
        <f>IF(ROW()&lt;=vLastrow,'Match History Data'!I29,"")</f>
        <v/>
      </c>
      <c r="J29" t="str">
        <f>IF(ROW()&lt;=vLastrow,'Match History Data'!J29,"")</f>
        <v/>
      </c>
      <c r="K29" t="str">
        <f>IF(ROW()&lt;=vLastrow,'Match History Data'!K29,"")</f>
        <v/>
      </c>
      <c r="L29" t="str">
        <f>IF(ROW()&lt;=vLastrow,'Match History Data'!L29,"")</f>
        <v/>
      </c>
      <c r="M29" t="str">
        <f>IF(ROW()&lt;=vLastrow,'Match History Data'!M29,"")</f>
        <v/>
      </c>
      <c r="N29" t="str">
        <f>IF(ROW()&lt;=vLastrow,'Match History Data'!N29,"")</f>
        <v/>
      </c>
      <c r="O29" t="str">
        <f>IF(ROW()&lt;=vLastrow,'Match History Data'!O29,"")</f>
        <v/>
      </c>
      <c r="Q29" t="str">
        <f>IF(ROW()&lt;=vLastrow,VLOOKUP(MONTH(E29),calcs!$S$2:$T$13,2,FALSE),"")</f>
        <v/>
      </c>
      <c r="R29" t="str">
        <f>IF(ROW()&lt;=vLastrow,VLOOKUP(MONTH(F29),calcs!$S$2:$T$13,2,FALSE),"")</f>
        <v/>
      </c>
      <c r="S29" t="str">
        <f t="shared" si="6"/>
        <v/>
      </c>
      <c r="T29" s="26" t="e">
        <f>IF(F29="",DATEDIF(E29,calcs!X$2,"Y"),"")</f>
        <v>#VALUE!</v>
      </c>
      <c r="U29" t="str">
        <f t="shared" si="1"/>
        <v/>
      </c>
      <c r="V29" t="str">
        <f t="shared" si="2"/>
        <v/>
      </c>
      <c r="W29">
        <f t="shared" si="3"/>
        <v>0</v>
      </c>
      <c r="X29">
        <f t="shared" si="4"/>
        <v>0</v>
      </c>
    </row>
    <row r="30" spans="1:24" x14ac:dyDescent="0.35">
      <c r="A30" t="str">
        <f>IF(ROW()&lt;=vLastrow,'Match History Data'!A30,"")</f>
        <v/>
      </c>
      <c r="B30" t="str">
        <f>IF(ROW()&lt;=vLastrow,'Match History Data'!B30,"")</f>
        <v/>
      </c>
      <c r="C30" t="str">
        <f>IF(ROW()&lt;=vLastrow,'Match History Data'!C30,"")</f>
        <v/>
      </c>
      <c r="D30" t="str">
        <f>IF(ROW()&lt;=vLastrow,'Match History Data'!D30,"")</f>
        <v/>
      </c>
      <c r="E30" s="3" t="str">
        <f>IF(ROW()&lt;=vLastrow,IF('Match History Data'!E30&lt;&gt;"",'Match History Data'!E30,""),"")</f>
        <v/>
      </c>
      <c r="F30" s="3" t="str">
        <f>IF(ROW()&lt;=vLastrow,IF('Match History Data'!F30&lt;&gt;"",'Match History Data'!F30,""),"")</f>
        <v/>
      </c>
      <c r="G30" t="str">
        <f>IF(ROW()&lt;=vLastrow,'Match History Data'!G30,"")</f>
        <v/>
      </c>
      <c r="H30" t="str">
        <f>IF(ROW()&lt;=vLastrow,'Match History Data'!H30,"")</f>
        <v/>
      </c>
      <c r="I30" t="str">
        <f>IF(ROW()&lt;=vLastrow,'Match History Data'!I30,"")</f>
        <v/>
      </c>
      <c r="J30" t="str">
        <f>IF(ROW()&lt;=vLastrow,'Match History Data'!J30,"")</f>
        <v/>
      </c>
      <c r="K30" t="str">
        <f>IF(ROW()&lt;=vLastrow,'Match History Data'!K30,"")</f>
        <v/>
      </c>
      <c r="L30" t="str">
        <f>IF(ROW()&lt;=vLastrow,'Match History Data'!L30,"")</f>
        <v/>
      </c>
      <c r="M30" t="str">
        <f>IF(ROW()&lt;=vLastrow,'Match History Data'!M30,"")</f>
        <v/>
      </c>
      <c r="N30" t="str">
        <f>IF(ROW()&lt;=vLastrow,'Match History Data'!N30,"")</f>
        <v/>
      </c>
      <c r="O30" t="str">
        <f>IF(ROW()&lt;=vLastrow,'Match History Data'!O30,"")</f>
        <v/>
      </c>
      <c r="Q30" t="str">
        <f>IF(ROW()&lt;=vLastrow,VLOOKUP(MONTH(E30),calcs!$S$2:$T$13,2,FALSE),"")</f>
        <v/>
      </c>
      <c r="R30" t="str">
        <f>IF(ROW()&lt;=vLastrow,VLOOKUP(MONTH(F30),calcs!$S$2:$T$13,2,FALSE),"")</f>
        <v/>
      </c>
      <c r="S30" t="str">
        <f t="shared" si="6"/>
        <v/>
      </c>
      <c r="T30" s="26" t="e">
        <f>IF(F30="",DATEDIF(E30,calcs!X$2,"Y"),"")</f>
        <v>#VALUE!</v>
      </c>
      <c r="U30" t="str">
        <f t="shared" si="1"/>
        <v/>
      </c>
      <c r="V30" t="str">
        <f t="shared" si="2"/>
        <v/>
      </c>
      <c r="W30">
        <f t="shared" si="3"/>
        <v>0</v>
      </c>
      <c r="X30">
        <f t="shared" si="4"/>
        <v>0</v>
      </c>
    </row>
    <row r="31" spans="1:24" x14ac:dyDescent="0.35">
      <c r="A31" t="str">
        <f>IF(ROW()&lt;=vLastrow,'Match History Data'!A31,"")</f>
        <v/>
      </c>
      <c r="B31" t="str">
        <f>IF(ROW()&lt;=vLastrow,'Match History Data'!B31,"")</f>
        <v/>
      </c>
      <c r="C31" t="str">
        <f>IF(ROW()&lt;=vLastrow,'Match History Data'!C31,"")</f>
        <v/>
      </c>
      <c r="D31" t="str">
        <f>IF(ROW()&lt;=vLastrow,'Match History Data'!D31,"")</f>
        <v/>
      </c>
      <c r="E31" s="3" t="str">
        <f>IF(ROW()&lt;=vLastrow,IF('Match History Data'!E31&lt;&gt;"",'Match History Data'!E31,""),"")</f>
        <v/>
      </c>
      <c r="F31" s="3" t="str">
        <f>IF(ROW()&lt;=vLastrow,IF('Match History Data'!F31&lt;&gt;"",'Match History Data'!F31,""),"")</f>
        <v/>
      </c>
      <c r="G31" t="str">
        <f>IF(ROW()&lt;=vLastrow,'Match History Data'!G31,"")</f>
        <v/>
      </c>
      <c r="H31" t="str">
        <f>IF(ROW()&lt;=vLastrow,'Match History Data'!H31,"")</f>
        <v/>
      </c>
      <c r="I31" t="str">
        <f>IF(ROW()&lt;=vLastrow,'Match History Data'!I31,"")</f>
        <v/>
      </c>
      <c r="J31" t="str">
        <f>IF(ROW()&lt;=vLastrow,'Match History Data'!J31,"")</f>
        <v/>
      </c>
      <c r="K31" t="str">
        <f>IF(ROW()&lt;=vLastrow,'Match History Data'!K31,"")</f>
        <v/>
      </c>
      <c r="L31" t="str">
        <f>IF(ROW()&lt;=vLastrow,'Match History Data'!L31,"")</f>
        <v/>
      </c>
      <c r="M31" t="str">
        <f>IF(ROW()&lt;=vLastrow,'Match History Data'!M31,"")</f>
        <v/>
      </c>
      <c r="N31" t="str">
        <f>IF(ROW()&lt;=vLastrow,'Match History Data'!N31,"")</f>
        <v/>
      </c>
      <c r="O31" t="str">
        <f>IF(ROW()&lt;=vLastrow,'Match History Data'!O31,"")</f>
        <v/>
      </c>
      <c r="Q31" t="str">
        <f>IF(ROW()&lt;=vLastrow,VLOOKUP(MONTH(E31),calcs!$S$2:$T$13,2,FALSE),"")</f>
        <v/>
      </c>
      <c r="R31" t="str">
        <f>IF(ROW()&lt;=vLastrow,VLOOKUP(MONTH(F31),calcs!$S$2:$T$13,2,FALSE),"")</f>
        <v/>
      </c>
      <c r="S31" t="str">
        <f t="shared" si="6"/>
        <v/>
      </c>
      <c r="T31" s="26" t="e">
        <f>IF(F31="",DATEDIF(E31,calcs!X$2,"Y"),"")</f>
        <v>#VALUE!</v>
      </c>
      <c r="U31" t="str">
        <f t="shared" si="1"/>
        <v/>
      </c>
      <c r="V31" t="str">
        <f t="shared" si="2"/>
        <v/>
      </c>
      <c r="W31">
        <f t="shared" si="3"/>
        <v>0</v>
      </c>
      <c r="X31">
        <f t="shared" si="4"/>
        <v>0</v>
      </c>
    </row>
    <row r="32" spans="1:24" x14ac:dyDescent="0.35">
      <c r="A32" t="str">
        <f>IF(ROW()&lt;=vLastrow,'Match History Data'!A32,"")</f>
        <v/>
      </c>
      <c r="B32" t="str">
        <f>IF(ROW()&lt;=vLastrow,'Match History Data'!B32,"")</f>
        <v/>
      </c>
      <c r="C32" t="str">
        <f>IF(ROW()&lt;=vLastrow,'Match History Data'!C32,"")</f>
        <v/>
      </c>
      <c r="D32" t="str">
        <f>IF(ROW()&lt;=vLastrow,'Match History Data'!D32,"")</f>
        <v/>
      </c>
      <c r="E32" s="3" t="str">
        <f>IF(ROW()&lt;=vLastrow,IF('Match History Data'!E32&lt;&gt;"",'Match History Data'!E32,""),"")</f>
        <v/>
      </c>
      <c r="F32" s="3" t="str">
        <f>IF(ROW()&lt;=vLastrow,IF('Match History Data'!F32&lt;&gt;"",'Match History Data'!F32,""),"")</f>
        <v/>
      </c>
      <c r="G32" t="str">
        <f>IF(ROW()&lt;=vLastrow,'Match History Data'!G32,"")</f>
        <v/>
      </c>
      <c r="H32" t="str">
        <f>IF(ROW()&lt;=vLastrow,'Match History Data'!H32,"")</f>
        <v/>
      </c>
      <c r="I32" t="str">
        <f>IF(ROW()&lt;=vLastrow,'Match History Data'!I32,"")</f>
        <v/>
      </c>
      <c r="J32" t="str">
        <f>IF(ROW()&lt;=vLastrow,'Match History Data'!J32,"")</f>
        <v/>
      </c>
      <c r="K32" t="str">
        <f>IF(ROW()&lt;=vLastrow,'Match History Data'!K32,"")</f>
        <v/>
      </c>
      <c r="L32" t="str">
        <f>IF(ROW()&lt;=vLastrow,'Match History Data'!L32,"")</f>
        <v/>
      </c>
      <c r="M32" t="str">
        <f>IF(ROW()&lt;=vLastrow,'Match History Data'!M32,"")</f>
        <v/>
      </c>
      <c r="N32" t="str">
        <f>IF(ROW()&lt;=vLastrow,'Match History Data'!N32,"")</f>
        <v/>
      </c>
      <c r="O32" t="str">
        <f>IF(ROW()&lt;=vLastrow,'Match History Data'!O32,"")</f>
        <v/>
      </c>
      <c r="Q32" t="str">
        <f>IF(ROW()&lt;=vLastrow,VLOOKUP(MONTH(E32),calcs!$S$2:$T$13,2,FALSE),"")</f>
        <v/>
      </c>
      <c r="R32" t="str">
        <f>IF(ROW()&lt;=vLastrow,VLOOKUP(MONTH(F32),calcs!$S$2:$T$13,2,FALSE),"")</f>
        <v/>
      </c>
      <c r="S32" t="str">
        <f t="shared" si="6"/>
        <v/>
      </c>
      <c r="T32" s="26" t="e">
        <f>IF(F32="",DATEDIF(E32,calcs!X$2,"Y"),"")</f>
        <v>#VALUE!</v>
      </c>
      <c r="U32" t="str">
        <f t="shared" si="1"/>
        <v/>
      </c>
      <c r="V32" t="str">
        <f t="shared" si="2"/>
        <v/>
      </c>
      <c r="W32">
        <f t="shared" si="3"/>
        <v>0</v>
      </c>
      <c r="X32">
        <f t="shared" si="4"/>
        <v>0</v>
      </c>
    </row>
    <row r="33" spans="1:24" x14ac:dyDescent="0.35">
      <c r="A33" t="str">
        <f>IF(ROW()&lt;=vLastrow,'Match History Data'!A33,"")</f>
        <v/>
      </c>
      <c r="B33" t="str">
        <f>IF(ROW()&lt;=vLastrow,'Match History Data'!B33,"")</f>
        <v/>
      </c>
      <c r="C33" t="str">
        <f>IF(ROW()&lt;=vLastrow,'Match History Data'!C33,"")</f>
        <v/>
      </c>
      <c r="D33" t="str">
        <f>IF(ROW()&lt;=vLastrow,'Match History Data'!D33,"")</f>
        <v/>
      </c>
      <c r="E33" s="3" t="str">
        <f>IF(ROW()&lt;=vLastrow,IF('Match History Data'!E33&lt;&gt;"",'Match History Data'!E33,""),"")</f>
        <v/>
      </c>
      <c r="F33" s="3" t="str">
        <f>IF(ROW()&lt;=vLastrow,IF('Match History Data'!F33&lt;&gt;"",'Match History Data'!F33,""),"")</f>
        <v/>
      </c>
      <c r="G33" t="str">
        <f>IF(ROW()&lt;=vLastrow,'Match History Data'!G33,"")</f>
        <v/>
      </c>
      <c r="H33" t="str">
        <f>IF(ROW()&lt;=vLastrow,'Match History Data'!H33,"")</f>
        <v/>
      </c>
      <c r="I33" t="str">
        <f>IF(ROW()&lt;=vLastrow,'Match History Data'!I33,"")</f>
        <v/>
      </c>
      <c r="J33" t="str">
        <f>IF(ROW()&lt;=vLastrow,'Match History Data'!J33,"")</f>
        <v/>
      </c>
      <c r="K33" t="str">
        <f>IF(ROW()&lt;=vLastrow,'Match History Data'!K33,"")</f>
        <v/>
      </c>
      <c r="L33" t="str">
        <f>IF(ROW()&lt;=vLastrow,'Match History Data'!L33,"")</f>
        <v/>
      </c>
      <c r="M33" t="str">
        <f>IF(ROW()&lt;=vLastrow,'Match History Data'!M33,"")</f>
        <v/>
      </c>
      <c r="N33" t="str">
        <f>IF(ROW()&lt;=vLastrow,'Match History Data'!N33,"")</f>
        <v/>
      </c>
      <c r="O33" t="str">
        <f>IF(ROW()&lt;=vLastrow,'Match History Data'!O33,"")</f>
        <v/>
      </c>
      <c r="Q33" t="str">
        <f>IF(ROW()&lt;=vLastrow,VLOOKUP(MONTH(E33),calcs!$S$2:$T$13,2,FALSE),"")</f>
        <v/>
      </c>
      <c r="R33" t="str">
        <f>IF(ROW()&lt;=vLastrow,VLOOKUP(MONTH(F33),calcs!$S$2:$T$13,2,FALSE),"")</f>
        <v/>
      </c>
      <c r="S33" t="str">
        <f t="shared" si="6"/>
        <v/>
      </c>
      <c r="T33" s="26" t="e">
        <f>IF(F33="",DATEDIF(E33,calcs!X$2,"Y"),"")</f>
        <v>#VALUE!</v>
      </c>
      <c r="U33" t="str">
        <f t="shared" si="1"/>
        <v/>
      </c>
      <c r="V33" t="str">
        <f t="shared" si="2"/>
        <v/>
      </c>
      <c r="W33">
        <f t="shared" si="3"/>
        <v>0</v>
      </c>
      <c r="X33">
        <f t="shared" si="4"/>
        <v>0</v>
      </c>
    </row>
    <row r="34" spans="1:24" x14ac:dyDescent="0.35">
      <c r="A34" t="str">
        <f>IF(ROW()&lt;=vLastrow,'Match History Data'!A34,"")</f>
        <v/>
      </c>
      <c r="B34" t="str">
        <f>IF(ROW()&lt;=vLastrow,'Match History Data'!B34,"")</f>
        <v/>
      </c>
      <c r="C34" t="str">
        <f>IF(ROW()&lt;=vLastrow,'Match History Data'!C34,"")</f>
        <v/>
      </c>
      <c r="D34" t="str">
        <f>IF(ROW()&lt;=vLastrow,'Match History Data'!D34,"")</f>
        <v/>
      </c>
      <c r="E34" s="3" t="str">
        <f>IF(ROW()&lt;=vLastrow,IF('Match History Data'!E34&lt;&gt;"",'Match History Data'!E34,""),"")</f>
        <v/>
      </c>
      <c r="F34" s="3" t="str">
        <f>IF(ROW()&lt;=vLastrow,IF('Match History Data'!F34&lt;&gt;"",'Match History Data'!F34,""),"")</f>
        <v/>
      </c>
      <c r="G34" t="str">
        <f>IF(ROW()&lt;=vLastrow,'Match History Data'!G34,"")</f>
        <v/>
      </c>
      <c r="H34" t="str">
        <f>IF(ROW()&lt;=vLastrow,'Match History Data'!H34,"")</f>
        <v/>
      </c>
      <c r="I34" t="str">
        <f>IF(ROW()&lt;=vLastrow,'Match History Data'!I34,"")</f>
        <v/>
      </c>
      <c r="J34" t="str">
        <f>IF(ROW()&lt;=vLastrow,'Match History Data'!J34,"")</f>
        <v/>
      </c>
      <c r="K34" t="str">
        <f>IF(ROW()&lt;=vLastrow,'Match History Data'!K34,"")</f>
        <v/>
      </c>
      <c r="L34" t="str">
        <f>IF(ROW()&lt;=vLastrow,'Match History Data'!L34,"")</f>
        <v/>
      </c>
      <c r="M34" t="str">
        <f>IF(ROW()&lt;=vLastrow,'Match History Data'!M34,"")</f>
        <v/>
      </c>
      <c r="N34" t="str">
        <f>IF(ROW()&lt;=vLastrow,'Match History Data'!N34,"")</f>
        <v/>
      </c>
      <c r="O34" t="str">
        <f>IF(ROW()&lt;=vLastrow,'Match History Data'!O34,"")</f>
        <v/>
      </c>
      <c r="Q34" t="str">
        <f>IF(ROW()&lt;=vLastrow,VLOOKUP(MONTH(E34),calcs!$S$2:$T$13,2,FALSE),"")</f>
        <v/>
      </c>
      <c r="R34" t="str">
        <f>IF(ROW()&lt;=vLastrow,VLOOKUP(MONTH(F34),calcs!$S$2:$T$13,2,FALSE),"")</f>
        <v/>
      </c>
      <c r="S34" t="str">
        <f t="shared" si="6"/>
        <v/>
      </c>
      <c r="T34" s="26" t="e">
        <f>IF(F34="",DATEDIF(E34,calcs!X$2,"Y"),"")</f>
        <v>#VALUE!</v>
      </c>
      <c r="U34" t="str">
        <f t="shared" ref="U34:U66" si="7">SUBSTITUTE(J34,"White or Caucasian","White")</f>
        <v/>
      </c>
      <c r="V34" t="str">
        <f t="shared" ref="V34:V65" si="8">SUBSTITUTE(N34,"White or Caucasian","White")</f>
        <v/>
      </c>
      <c r="W34">
        <f t="shared" ref="W34:W65" si="9">IF(J34&lt;&gt;"",LEN(J34)-LEN(SUBSTITUTE(J34,";",""))+1,0)</f>
        <v>0</v>
      </c>
      <c r="X34">
        <f t="shared" ref="X34:X65" si="10">IF(N34&lt;&gt;"",LEN(N34)-LEN(SUBSTITUTE(N34,";",""))+1,0)</f>
        <v>0</v>
      </c>
    </row>
    <row r="35" spans="1:24" x14ac:dyDescent="0.35">
      <c r="A35" t="str">
        <f>IF(ROW()&lt;=vLastrow,'Match History Data'!A35,"")</f>
        <v/>
      </c>
      <c r="B35" t="str">
        <f>IF(ROW()&lt;=vLastrow,'Match History Data'!B35,"")</f>
        <v/>
      </c>
      <c r="C35" t="str">
        <f>IF(ROW()&lt;=vLastrow,'Match History Data'!C35,"")</f>
        <v/>
      </c>
      <c r="D35" t="str">
        <f>IF(ROW()&lt;=vLastrow,'Match History Data'!D35,"")</f>
        <v/>
      </c>
      <c r="E35" s="3" t="str">
        <f>IF(ROW()&lt;=vLastrow,IF('Match History Data'!E35&lt;&gt;"",'Match History Data'!E35,""),"")</f>
        <v/>
      </c>
      <c r="F35" s="3" t="str">
        <f>IF(ROW()&lt;=vLastrow,IF('Match History Data'!F35&lt;&gt;"",'Match History Data'!F35,""),"")</f>
        <v/>
      </c>
      <c r="G35" t="str">
        <f>IF(ROW()&lt;=vLastrow,'Match History Data'!G35,"")</f>
        <v/>
      </c>
      <c r="H35" t="str">
        <f>IF(ROW()&lt;=vLastrow,'Match History Data'!H35,"")</f>
        <v/>
      </c>
      <c r="I35" t="str">
        <f>IF(ROW()&lt;=vLastrow,'Match History Data'!I35,"")</f>
        <v/>
      </c>
      <c r="J35" t="str">
        <f>IF(ROW()&lt;=vLastrow,'Match History Data'!J35,"")</f>
        <v/>
      </c>
      <c r="K35" t="str">
        <f>IF(ROW()&lt;=vLastrow,'Match History Data'!K35,"")</f>
        <v/>
      </c>
      <c r="L35" t="str">
        <f>IF(ROW()&lt;=vLastrow,'Match History Data'!L35,"")</f>
        <v/>
      </c>
      <c r="M35" t="str">
        <f>IF(ROW()&lt;=vLastrow,'Match History Data'!M35,"")</f>
        <v/>
      </c>
      <c r="N35" t="str">
        <f>IF(ROW()&lt;=vLastrow,'Match History Data'!N35,"")</f>
        <v/>
      </c>
      <c r="O35" t="str">
        <f>IF(ROW()&lt;=vLastrow,'Match History Data'!O35,"")</f>
        <v/>
      </c>
      <c r="Q35" t="str">
        <f>IF(ROW()&lt;=vLastrow,VLOOKUP(MONTH(E35),calcs!$S$2:$T$13,2,FALSE),"")</f>
        <v/>
      </c>
      <c r="R35" t="str">
        <f>IF(ROW()&lt;=vLastrow,VLOOKUP(MONTH(F35),calcs!$S$2:$T$13,2,FALSE),"")</f>
        <v/>
      </c>
      <c r="S35" t="str">
        <f t="shared" si="6"/>
        <v/>
      </c>
      <c r="T35" s="26" t="e">
        <f>IF(F35="",DATEDIF(E35,calcs!X$2,"Y"),"")</f>
        <v>#VALUE!</v>
      </c>
      <c r="U35" t="str">
        <f t="shared" si="7"/>
        <v/>
      </c>
      <c r="V35" t="str">
        <f t="shared" si="8"/>
        <v/>
      </c>
      <c r="W35">
        <f t="shared" si="9"/>
        <v>0</v>
      </c>
      <c r="X35">
        <f t="shared" si="10"/>
        <v>0</v>
      </c>
    </row>
    <row r="36" spans="1:24" x14ac:dyDescent="0.35">
      <c r="A36" t="str">
        <f>IF(ROW()&lt;=vLastrow,'Match History Data'!A36,"")</f>
        <v/>
      </c>
      <c r="B36" t="str">
        <f>IF(ROW()&lt;=vLastrow,'Match History Data'!B36,"")</f>
        <v/>
      </c>
      <c r="C36" t="str">
        <f>IF(ROW()&lt;=vLastrow,'Match History Data'!C36,"")</f>
        <v/>
      </c>
      <c r="D36" t="str">
        <f>IF(ROW()&lt;=vLastrow,'Match History Data'!D36,"")</f>
        <v/>
      </c>
      <c r="E36" s="3" t="str">
        <f>IF(ROW()&lt;=vLastrow,IF('Match History Data'!E36&lt;&gt;"",'Match History Data'!E36,""),"")</f>
        <v/>
      </c>
      <c r="F36" s="3" t="str">
        <f>IF(ROW()&lt;=vLastrow,IF('Match History Data'!F36&lt;&gt;"",'Match History Data'!F36,""),"")</f>
        <v/>
      </c>
      <c r="G36" t="str">
        <f>IF(ROW()&lt;=vLastrow,'Match History Data'!G36,"")</f>
        <v/>
      </c>
      <c r="H36" t="str">
        <f>IF(ROW()&lt;=vLastrow,'Match History Data'!H36,"")</f>
        <v/>
      </c>
      <c r="I36" t="str">
        <f>IF(ROW()&lt;=vLastrow,'Match History Data'!I36,"")</f>
        <v/>
      </c>
      <c r="J36" t="str">
        <f>IF(ROW()&lt;=vLastrow,'Match History Data'!J36,"")</f>
        <v/>
      </c>
      <c r="K36" t="str">
        <f>IF(ROW()&lt;=vLastrow,'Match History Data'!K36,"")</f>
        <v/>
      </c>
      <c r="L36" t="str">
        <f>IF(ROW()&lt;=vLastrow,'Match History Data'!L36,"")</f>
        <v/>
      </c>
      <c r="M36" t="str">
        <f>IF(ROW()&lt;=vLastrow,'Match History Data'!M36,"")</f>
        <v/>
      </c>
      <c r="N36" t="str">
        <f>IF(ROW()&lt;=vLastrow,'Match History Data'!N36,"")</f>
        <v/>
      </c>
      <c r="O36" t="str">
        <f>IF(ROW()&lt;=vLastrow,'Match History Data'!O36,"")</f>
        <v/>
      </c>
      <c r="Q36" t="str">
        <f>IF(ROW()&lt;=vLastrow,VLOOKUP(MONTH(E36),calcs!$S$2:$T$13,2,FALSE),"")</f>
        <v/>
      </c>
      <c r="R36" t="str">
        <f>IF(ROW()&lt;=vLastrow,VLOOKUP(MONTH(F36),calcs!$S$2:$T$13,2,FALSE),"")</f>
        <v/>
      </c>
      <c r="S36" t="str">
        <f t="shared" si="6"/>
        <v/>
      </c>
      <c r="T36" s="26" t="e">
        <f>IF(F36="",DATEDIF(E36,calcs!X$2,"Y"),"")</f>
        <v>#VALUE!</v>
      </c>
      <c r="U36" t="str">
        <f t="shared" si="7"/>
        <v/>
      </c>
      <c r="V36" t="str">
        <f t="shared" si="8"/>
        <v/>
      </c>
      <c r="W36">
        <f t="shared" si="9"/>
        <v>0</v>
      </c>
      <c r="X36">
        <f t="shared" si="10"/>
        <v>0</v>
      </c>
    </row>
    <row r="37" spans="1:24" x14ac:dyDescent="0.35">
      <c r="A37" t="str">
        <f>IF(ROW()&lt;=vLastrow,'Match History Data'!A37,"")</f>
        <v/>
      </c>
      <c r="B37" t="str">
        <f>IF(ROW()&lt;=vLastrow,'Match History Data'!B37,"")</f>
        <v/>
      </c>
      <c r="C37" t="str">
        <f>IF(ROW()&lt;=vLastrow,'Match History Data'!C37,"")</f>
        <v/>
      </c>
      <c r="D37" t="str">
        <f>IF(ROW()&lt;=vLastrow,'Match History Data'!D37,"")</f>
        <v/>
      </c>
      <c r="E37" s="3" t="str">
        <f>IF(ROW()&lt;=vLastrow,IF('Match History Data'!E37&lt;&gt;"",'Match History Data'!E37,""),"")</f>
        <v/>
      </c>
      <c r="F37" s="3" t="str">
        <f>IF(ROW()&lt;=vLastrow,IF('Match History Data'!F37&lt;&gt;"",'Match History Data'!F37,""),"")</f>
        <v/>
      </c>
      <c r="G37" t="str">
        <f>IF(ROW()&lt;=vLastrow,'Match History Data'!G37,"")</f>
        <v/>
      </c>
      <c r="H37" t="str">
        <f>IF(ROW()&lt;=vLastrow,'Match History Data'!H37,"")</f>
        <v/>
      </c>
      <c r="I37" t="str">
        <f>IF(ROW()&lt;=vLastrow,'Match History Data'!I37,"")</f>
        <v/>
      </c>
      <c r="J37" t="str">
        <f>IF(ROW()&lt;=vLastrow,'Match History Data'!J37,"")</f>
        <v/>
      </c>
      <c r="K37" t="str">
        <f>IF(ROW()&lt;=vLastrow,'Match History Data'!K37,"")</f>
        <v/>
      </c>
      <c r="L37" t="str">
        <f>IF(ROW()&lt;=vLastrow,'Match History Data'!L37,"")</f>
        <v/>
      </c>
      <c r="M37" t="str">
        <f>IF(ROW()&lt;=vLastrow,'Match History Data'!M37,"")</f>
        <v/>
      </c>
      <c r="N37" t="str">
        <f>IF(ROW()&lt;=vLastrow,'Match History Data'!N37,"")</f>
        <v/>
      </c>
      <c r="O37" t="str">
        <f>IF(ROW()&lt;=vLastrow,'Match History Data'!O37,"")</f>
        <v/>
      </c>
      <c r="Q37" t="str">
        <f>IF(ROW()&lt;=vLastrow,VLOOKUP(MONTH(E37),calcs!$S$2:$T$13,2,FALSE),"")</f>
        <v/>
      </c>
      <c r="R37" t="str">
        <f>IF(ROW()&lt;=vLastrow,VLOOKUP(MONTH(F37),calcs!$S$2:$T$13,2,FALSE),"")</f>
        <v/>
      </c>
      <c r="S37" t="str">
        <f t="shared" si="6"/>
        <v/>
      </c>
      <c r="T37" s="26" t="e">
        <f>IF(F37="",DATEDIF(E37,calcs!X$2,"Y"),"")</f>
        <v>#VALUE!</v>
      </c>
      <c r="U37" t="str">
        <f t="shared" si="7"/>
        <v/>
      </c>
      <c r="V37" t="str">
        <f t="shared" si="8"/>
        <v/>
      </c>
      <c r="W37">
        <f t="shared" si="9"/>
        <v>0</v>
      </c>
      <c r="X37">
        <f t="shared" si="10"/>
        <v>0</v>
      </c>
    </row>
    <row r="38" spans="1:24" x14ac:dyDescent="0.35">
      <c r="A38" t="str">
        <f>IF(ROW()&lt;=vLastrow,'Match History Data'!A38,"")</f>
        <v/>
      </c>
      <c r="B38" t="str">
        <f>IF(ROW()&lt;=vLastrow,'Match History Data'!B38,"")</f>
        <v/>
      </c>
      <c r="C38" t="str">
        <f>IF(ROW()&lt;=vLastrow,'Match History Data'!C38,"")</f>
        <v/>
      </c>
      <c r="D38" t="str">
        <f>IF(ROW()&lt;=vLastrow,'Match History Data'!D38,"")</f>
        <v/>
      </c>
      <c r="E38" s="3" t="str">
        <f>IF(ROW()&lt;=vLastrow,IF('Match History Data'!E38&lt;&gt;"",'Match History Data'!E38,""),"")</f>
        <v/>
      </c>
      <c r="F38" s="3" t="str">
        <f>IF(ROW()&lt;=vLastrow,IF('Match History Data'!F38&lt;&gt;"",'Match History Data'!F38,""),"")</f>
        <v/>
      </c>
      <c r="G38" t="str">
        <f>IF(ROW()&lt;=vLastrow,'Match History Data'!G38,"")</f>
        <v/>
      </c>
      <c r="H38" t="str">
        <f>IF(ROW()&lt;=vLastrow,'Match History Data'!H38,"")</f>
        <v/>
      </c>
      <c r="I38" t="str">
        <f>IF(ROW()&lt;=vLastrow,'Match History Data'!I38,"")</f>
        <v/>
      </c>
      <c r="J38" t="str">
        <f>IF(ROW()&lt;=vLastrow,'Match History Data'!J38,"")</f>
        <v/>
      </c>
      <c r="K38" t="str">
        <f>IF(ROW()&lt;=vLastrow,'Match History Data'!K38,"")</f>
        <v/>
      </c>
      <c r="L38" t="str">
        <f>IF(ROW()&lt;=vLastrow,'Match History Data'!L38,"")</f>
        <v/>
      </c>
      <c r="M38" t="str">
        <f>IF(ROW()&lt;=vLastrow,'Match History Data'!M38,"")</f>
        <v/>
      </c>
      <c r="N38" t="str">
        <f>IF(ROW()&lt;=vLastrow,'Match History Data'!N38,"")</f>
        <v/>
      </c>
      <c r="O38" t="str">
        <f>IF(ROW()&lt;=vLastrow,'Match History Data'!O38,"")</f>
        <v/>
      </c>
      <c r="Q38" t="str">
        <f>IF(ROW()&lt;=vLastrow,VLOOKUP(MONTH(E38),calcs!$S$2:$T$13,2,FALSE),"")</f>
        <v/>
      </c>
      <c r="R38" t="str">
        <f>IF(ROW()&lt;=vLastrow,VLOOKUP(MONTH(F38),calcs!$S$2:$T$13,2,FALSE),"")</f>
        <v/>
      </c>
      <c r="S38" t="str">
        <f t="shared" si="6"/>
        <v/>
      </c>
      <c r="T38" s="26" t="e">
        <f>IF(F38="",DATEDIF(E38,calcs!X$2,"Y"),"")</f>
        <v>#VALUE!</v>
      </c>
      <c r="U38" t="str">
        <f t="shared" si="7"/>
        <v/>
      </c>
      <c r="V38" t="str">
        <f t="shared" si="8"/>
        <v/>
      </c>
      <c r="W38">
        <f t="shared" si="9"/>
        <v>0</v>
      </c>
      <c r="X38">
        <f t="shared" si="10"/>
        <v>0</v>
      </c>
    </row>
    <row r="39" spans="1:24" x14ac:dyDescent="0.35">
      <c r="A39" t="str">
        <f>IF(ROW()&lt;=vLastrow,'Match History Data'!A39,"")</f>
        <v/>
      </c>
      <c r="B39" t="str">
        <f>IF(ROW()&lt;=vLastrow,'Match History Data'!B39,"")</f>
        <v/>
      </c>
      <c r="C39" t="str">
        <f>IF(ROW()&lt;=vLastrow,'Match History Data'!C39,"")</f>
        <v/>
      </c>
      <c r="D39" t="str">
        <f>IF(ROW()&lt;=vLastrow,'Match History Data'!D39,"")</f>
        <v/>
      </c>
      <c r="E39" s="3" t="str">
        <f>IF(ROW()&lt;=vLastrow,IF('Match History Data'!E39&lt;&gt;"",'Match History Data'!E39,""),"")</f>
        <v/>
      </c>
      <c r="F39" s="3" t="str">
        <f>IF(ROW()&lt;=vLastrow,IF('Match History Data'!F39&lt;&gt;"",'Match History Data'!F39,""),"")</f>
        <v/>
      </c>
      <c r="G39" t="str">
        <f>IF(ROW()&lt;=vLastrow,'Match History Data'!G39,"")</f>
        <v/>
      </c>
      <c r="H39" t="str">
        <f>IF(ROW()&lt;=vLastrow,'Match History Data'!H39,"")</f>
        <v/>
      </c>
      <c r="I39" t="str">
        <f>IF(ROW()&lt;=vLastrow,'Match History Data'!I39,"")</f>
        <v/>
      </c>
      <c r="J39" t="str">
        <f>IF(ROW()&lt;=vLastrow,'Match History Data'!J39,"")</f>
        <v/>
      </c>
      <c r="K39" t="str">
        <f>IF(ROW()&lt;=vLastrow,'Match History Data'!K39,"")</f>
        <v/>
      </c>
      <c r="L39" t="str">
        <f>IF(ROW()&lt;=vLastrow,'Match History Data'!L39,"")</f>
        <v/>
      </c>
      <c r="M39" t="str">
        <f>IF(ROW()&lt;=vLastrow,'Match History Data'!M39,"")</f>
        <v/>
      </c>
      <c r="N39" t="str">
        <f>IF(ROW()&lt;=vLastrow,'Match History Data'!N39,"")</f>
        <v/>
      </c>
      <c r="O39" t="str">
        <f>IF(ROW()&lt;=vLastrow,'Match History Data'!O39,"")</f>
        <v/>
      </c>
      <c r="Q39" t="str">
        <f>IF(ROW()&lt;=vLastrow,VLOOKUP(MONTH(E39),calcs!$S$2:$T$13,2,FALSE),"")</f>
        <v/>
      </c>
      <c r="R39" t="str">
        <f>IF(ROW()&lt;=vLastrow,VLOOKUP(MONTH(F39),calcs!$S$2:$T$13,2,FALSE),"")</f>
        <v/>
      </c>
      <c r="S39" t="str">
        <f t="shared" si="6"/>
        <v/>
      </c>
      <c r="T39" s="26" t="e">
        <f>IF(F39="",DATEDIF(E39,calcs!X$2,"Y"),"")</f>
        <v>#VALUE!</v>
      </c>
      <c r="U39" t="str">
        <f t="shared" si="7"/>
        <v/>
      </c>
      <c r="V39" t="str">
        <f t="shared" si="8"/>
        <v/>
      </c>
      <c r="W39">
        <f t="shared" si="9"/>
        <v>0</v>
      </c>
      <c r="X39">
        <f t="shared" si="10"/>
        <v>0</v>
      </c>
    </row>
    <row r="40" spans="1:24" x14ac:dyDescent="0.35">
      <c r="A40" t="str">
        <f>IF(ROW()&lt;=vLastrow,'Match History Data'!A40,"")</f>
        <v/>
      </c>
      <c r="B40" t="str">
        <f>IF(ROW()&lt;=vLastrow,'Match History Data'!B40,"")</f>
        <v/>
      </c>
      <c r="C40" t="str">
        <f>IF(ROW()&lt;=vLastrow,'Match History Data'!C40,"")</f>
        <v/>
      </c>
      <c r="D40" t="str">
        <f>IF(ROW()&lt;=vLastrow,'Match History Data'!D40,"")</f>
        <v/>
      </c>
      <c r="E40" s="3" t="str">
        <f>IF(ROW()&lt;=vLastrow,IF('Match History Data'!E40&lt;&gt;"",'Match History Data'!E40,""),"")</f>
        <v/>
      </c>
      <c r="F40" s="3" t="str">
        <f>IF(ROW()&lt;=vLastrow,IF('Match History Data'!F40&lt;&gt;"",'Match History Data'!F40,""),"")</f>
        <v/>
      </c>
      <c r="G40" t="str">
        <f>IF(ROW()&lt;=vLastrow,'Match History Data'!G40,"")</f>
        <v/>
      </c>
      <c r="H40" t="str">
        <f>IF(ROW()&lt;=vLastrow,'Match History Data'!H40,"")</f>
        <v/>
      </c>
      <c r="I40" t="str">
        <f>IF(ROW()&lt;=vLastrow,'Match History Data'!I40,"")</f>
        <v/>
      </c>
      <c r="J40" t="str">
        <f>IF(ROW()&lt;=vLastrow,'Match History Data'!J40,"")</f>
        <v/>
      </c>
      <c r="K40" t="str">
        <f>IF(ROW()&lt;=vLastrow,'Match History Data'!K40,"")</f>
        <v/>
      </c>
      <c r="L40" t="str">
        <f>IF(ROW()&lt;=vLastrow,'Match History Data'!L40,"")</f>
        <v/>
      </c>
      <c r="M40" t="str">
        <f>IF(ROW()&lt;=vLastrow,'Match History Data'!M40,"")</f>
        <v/>
      </c>
      <c r="N40" t="str">
        <f>IF(ROW()&lt;=vLastrow,'Match History Data'!N40,"")</f>
        <v/>
      </c>
      <c r="O40" t="str">
        <f>IF(ROW()&lt;=vLastrow,'Match History Data'!O40,"")</f>
        <v/>
      </c>
      <c r="Q40" t="str">
        <f>IF(ROW()&lt;=vLastrow,VLOOKUP(MONTH(E40),calcs!$S$2:$T$13,2,FALSE),"")</f>
        <v/>
      </c>
      <c r="R40" t="str">
        <f>IF(ROW()&lt;=vLastrow,VLOOKUP(MONTH(F40),calcs!$S$2:$T$13,2,FALSE),"")</f>
        <v/>
      </c>
      <c r="S40" t="str">
        <f t="shared" si="6"/>
        <v/>
      </c>
      <c r="T40" s="26" t="e">
        <f>IF(F40="",DATEDIF(E40,calcs!X$2,"Y"),"")</f>
        <v>#VALUE!</v>
      </c>
      <c r="U40" t="str">
        <f t="shared" si="7"/>
        <v/>
      </c>
      <c r="V40" t="str">
        <f t="shared" si="8"/>
        <v/>
      </c>
      <c r="W40">
        <f t="shared" si="9"/>
        <v>0</v>
      </c>
      <c r="X40">
        <f t="shared" si="10"/>
        <v>0</v>
      </c>
    </row>
    <row r="41" spans="1:24" x14ac:dyDescent="0.35">
      <c r="A41" t="str">
        <f>IF(ROW()&lt;=vLastrow,'Match History Data'!A41,"")</f>
        <v/>
      </c>
      <c r="B41" t="str">
        <f>IF(ROW()&lt;=vLastrow,'Match History Data'!B41,"")</f>
        <v/>
      </c>
      <c r="C41" t="str">
        <f>IF(ROW()&lt;=vLastrow,'Match History Data'!C41,"")</f>
        <v/>
      </c>
      <c r="D41" t="str">
        <f>IF(ROW()&lt;=vLastrow,'Match History Data'!D41,"")</f>
        <v/>
      </c>
      <c r="E41" s="3" t="str">
        <f>IF(ROW()&lt;=vLastrow,IF('Match History Data'!E41&lt;&gt;"",'Match History Data'!E41,""),"")</f>
        <v/>
      </c>
      <c r="F41" s="3" t="str">
        <f>IF(ROW()&lt;=vLastrow,IF('Match History Data'!F41&lt;&gt;"",'Match History Data'!F41,""),"")</f>
        <v/>
      </c>
      <c r="G41" t="str">
        <f>IF(ROW()&lt;=vLastrow,'Match History Data'!G41,"")</f>
        <v/>
      </c>
      <c r="H41" t="str">
        <f>IF(ROW()&lt;=vLastrow,'Match History Data'!H41,"")</f>
        <v/>
      </c>
      <c r="I41" t="str">
        <f>IF(ROW()&lt;=vLastrow,'Match History Data'!I41,"")</f>
        <v/>
      </c>
      <c r="J41" t="str">
        <f>IF(ROW()&lt;=vLastrow,'Match History Data'!J41,"")</f>
        <v/>
      </c>
      <c r="K41" t="str">
        <f>IF(ROW()&lt;=vLastrow,'Match History Data'!K41,"")</f>
        <v/>
      </c>
      <c r="L41" t="str">
        <f>IF(ROW()&lt;=vLastrow,'Match History Data'!L41,"")</f>
        <v/>
      </c>
      <c r="M41" t="str">
        <f>IF(ROW()&lt;=vLastrow,'Match History Data'!M41,"")</f>
        <v/>
      </c>
      <c r="N41" t="str">
        <f>IF(ROW()&lt;=vLastrow,'Match History Data'!N41,"")</f>
        <v/>
      </c>
      <c r="O41" t="str">
        <f>IF(ROW()&lt;=vLastrow,'Match History Data'!O41,"")</f>
        <v/>
      </c>
      <c r="Q41" t="str">
        <f>IF(ROW()&lt;=vLastrow,VLOOKUP(MONTH(E41),calcs!$S$2:$T$13,2,FALSE),"")</f>
        <v/>
      </c>
      <c r="R41" t="str">
        <f>IF(ROW()&lt;=vLastrow,VLOOKUP(MONTH(F41),calcs!$S$2:$T$13,2,FALSE),"")</f>
        <v/>
      </c>
      <c r="S41" t="str">
        <f t="shared" si="6"/>
        <v/>
      </c>
      <c r="T41" s="26" t="e">
        <f>IF(F41="",DATEDIF(E41,calcs!X$2,"Y"),"")</f>
        <v>#VALUE!</v>
      </c>
      <c r="U41" t="str">
        <f t="shared" si="7"/>
        <v/>
      </c>
      <c r="V41" t="str">
        <f t="shared" si="8"/>
        <v/>
      </c>
      <c r="W41">
        <f t="shared" si="9"/>
        <v>0</v>
      </c>
      <c r="X41">
        <f t="shared" si="10"/>
        <v>0</v>
      </c>
    </row>
    <row r="42" spans="1:24" x14ac:dyDescent="0.35">
      <c r="A42" t="str">
        <f>IF(ROW()&lt;=vLastrow,'Match History Data'!A42,"")</f>
        <v/>
      </c>
      <c r="B42" t="str">
        <f>IF(ROW()&lt;=vLastrow,'Match History Data'!B42,"")</f>
        <v/>
      </c>
      <c r="C42" t="str">
        <f>IF(ROW()&lt;=vLastrow,'Match History Data'!C42,"")</f>
        <v/>
      </c>
      <c r="D42" t="str">
        <f>IF(ROW()&lt;=vLastrow,'Match History Data'!D42,"")</f>
        <v/>
      </c>
      <c r="E42" s="3" t="str">
        <f>IF(ROW()&lt;=vLastrow,IF('Match History Data'!E42&lt;&gt;"",'Match History Data'!E42,""),"")</f>
        <v/>
      </c>
      <c r="F42" s="3" t="str">
        <f>IF(ROW()&lt;=vLastrow,IF('Match History Data'!F42&lt;&gt;"",'Match History Data'!F42,""),"")</f>
        <v/>
      </c>
      <c r="G42" t="str">
        <f>IF(ROW()&lt;=vLastrow,'Match History Data'!G42,"")</f>
        <v/>
      </c>
      <c r="H42" t="str">
        <f>IF(ROW()&lt;=vLastrow,'Match History Data'!H42,"")</f>
        <v/>
      </c>
      <c r="I42" t="str">
        <f>IF(ROW()&lt;=vLastrow,'Match History Data'!I42,"")</f>
        <v/>
      </c>
      <c r="J42" t="str">
        <f>IF(ROW()&lt;=vLastrow,'Match History Data'!J42,"")</f>
        <v/>
      </c>
      <c r="K42" t="str">
        <f>IF(ROW()&lt;=vLastrow,'Match History Data'!K42,"")</f>
        <v/>
      </c>
      <c r="L42" t="str">
        <f>IF(ROW()&lt;=vLastrow,'Match History Data'!L42,"")</f>
        <v/>
      </c>
      <c r="M42" t="str">
        <f>IF(ROW()&lt;=vLastrow,'Match History Data'!M42,"")</f>
        <v/>
      </c>
      <c r="N42" t="str">
        <f>IF(ROW()&lt;=vLastrow,'Match History Data'!N42,"")</f>
        <v/>
      </c>
      <c r="O42" t="str">
        <f>IF(ROW()&lt;=vLastrow,'Match History Data'!O42,"")</f>
        <v/>
      </c>
      <c r="Q42" t="str">
        <f>IF(ROW()&lt;=vLastrow,VLOOKUP(MONTH(E42),calcs!$S$2:$T$13,2,FALSE),"")</f>
        <v/>
      </c>
      <c r="R42" t="str">
        <f>IF(ROW()&lt;=vLastrow,VLOOKUP(MONTH(F42),calcs!$S$2:$T$13,2,FALSE),"")</f>
        <v/>
      </c>
      <c r="S42" t="str">
        <f t="shared" si="6"/>
        <v/>
      </c>
      <c r="T42" s="26" t="e">
        <f>IF(F42="",DATEDIF(E42,calcs!X$2,"Y"),"")</f>
        <v>#VALUE!</v>
      </c>
      <c r="U42" t="str">
        <f t="shared" si="7"/>
        <v/>
      </c>
      <c r="V42" t="str">
        <f t="shared" si="8"/>
        <v/>
      </c>
      <c r="W42">
        <f t="shared" si="9"/>
        <v>0</v>
      </c>
      <c r="X42">
        <f t="shared" si="10"/>
        <v>0</v>
      </c>
    </row>
    <row r="43" spans="1:24" x14ac:dyDescent="0.35">
      <c r="A43" t="str">
        <f>IF(ROW()&lt;=vLastrow,'Match History Data'!A43,"")</f>
        <v/>
      </c>
      <c r="B43" t="str">
        <f>IF(ROW()&lt;=vLastrow,'Match History Data'!B43,"")</f>
        <v/>
      </c>
      <c r="C43" t="str">
        <f>IF(ROW()&lt;=vLastrow,'Match History Data'!C43,"")</f>
        <v/>
      </c>
      <c r="D43" t="str">
        <f>IF(ROW()&lt;=vLastrow,'Match History Data'!D43,"")</f>
        <v/>
      </c>
      <c r="E43" s="3" t="str">
        <f>IF(ROW()&lt;=vLastrow,IF('Match History Data'!E43&lt;&gt;"",'Match History Data'!E43,""),"")</f>
        <v/>
      </c>
      <c r="F43" s="3" t="str">
        <f>IF(ROW()&lt;=vLastrow,IF('Match History Data'!F43&lt;&gt;"",'Match History Data'!F43,""),"")</f>
        <v/>
      </c>
      <c r="G43" t="str">
        <f>IF(ROW()&lt;=vLastrow,'Match History Data'!G43,"")</f>
        <v/>
      </c>
      <c r="H43" t="str">
        <f>IF(ROW()&lt;=vLastrow,'Match History Data'!H43,"")</f>
        <v/>
      </c>
      <c r="I43" t="str">
        <f>IF(ROW()&lt;=vLastrow,'Match History Data'!I43,"")</f>
        <v/>
      </c>
      <c r="J43" t="str">
        <f>IF(ROW()&lt;=vLastrow,'Match History Data'!J43,"")</f>
        <v/>
      </c>
      <c r="K43" t="str">
        <f>IF(ROW()&lt;=vLastrow,'Match History Data'!K43,"")</f>
        <v/>
      </c>
      <c r="L43" t="str">
        <f>IF(ROW()&lt;=vLastrow,'Match History Data'!L43,"")</f>
        <v/>
      </c>
      <c r="M43" t="str">
        <f>IF(ROW()&lt;=vLastrow,'Match History Data'!M43,"")</f>
        <v/>
      </c>
      <c r="N43" t="str">
        <f>IF(ROW()&lt;=vLastrow,'Match History Data'!N43,"")</f>
        <v/>
      </c>
      <c r="O43" t="str">
        <f>IF(ROW()&lt;=vLastrow,'Match History Data'!O43,"")</f>
        <v/>
      </c>
      <c r="Q43" t="str">
        <f>IF(ROW()&lt;=vLastrow,VLOOKUP(MONTH(E43),calcs!$S$2:$T$13,2,FALSE),"")</f>
        <v/>
      </c>
      <c r="R43" t="str">
        <f>IF(ROW()&lt;=vLastrow,VLOOKUP(MONTH(F43),calcs!$S$2:$T$13,2,FALSE),"")</f>
        <v/>
      </c>
      <c r="S43" t="str">
        <f t="shared" si="6"/>
        <v/>
      </c>
      <c r="T43" s="26" t="e">
        <f>IF(F43="",DATEDIF(E43,calcs!X$2,"Y"),"")</f>
        <v>#VALUE!</v>
      </c>
      <c r="U43" t="str">
        <f t="shared" si="7"/>
        <v/>
      </c>
      <c r="V43" t="str">
        <f t="shared" si="8"/>
        <v/>
      </c>
      <c r="W43">
        <f t="shared" si="9"/>
        <v>0</v>
      </c>
      <c r="X43">
        <f t="shared" si="10"/>
        <v>0</v>
      </c>
    </row>
    <row r="44" spans="1:24" x14ac:dyDescent="0.35">
      <c r="A44" t="str">
        <f>IF(ROW()&lt;=vLastrow,'Match History Data'!A44,"")</f>
        <v/>
      </c>
      <c r="B44" t="str">
        <f>IF(ROW()&lt;=vLastrow,'Match History Data'!B44,"")</f>
        <v/>
      </c>
      <c r="C44" t="str">
        <f>IF(ROW()&lt;=vLastrow,'Match History Data'!C44,"")</f>
        <v/>
      </c>
      <c r="D44" t="str">
        <f>IF(ROW()&lt;=vLastrow,'Match History Data'!D44,"")</f>
        <v/>
      </c>
      <c r="E44" s="3" t="str">
        <f>IF(ROW()&lt;=vLastrow,IF('Match History Data'!E44&lt;&gt;"",'Match History Data'!E44,""),"")</f>
        <v/>
      </c>
      <c r="F44" s="3" t="str">
        <f>IF(ROW()&lt;=vLastrow,IF('Match History Data'!F44&lt;&gt;"",'Match History Data'!F44,""),"")</f>
        <v/>
      </c>
      <c r="G44" t="str">
        <f>IF(ROW()&lt;=vLastrow,'Match History Data'!G44,"")</f>
        <v/>
      </c>
      <c r="H44" t="str">
        <f>IF(ROW()&lt;=vLastrow,'Match History Data'!H44,"")</f>
        <v/>
      </c>
      <c r="I44" t="str">
        <f>IF(ROW()&lt;=vLastrow,'Match History Data'!I44,"")</f>
        <v/>
      </c>
      <c r="J44" t="str">
        <f>IF(ROW()&lt;=vLastrow,'Match History Data'!J44,"")</f>
        <v/>
      </c>
      <c r="K44" t="str">
        <f>IF(ROW()&lt;=vLastrow,'Match History Data'!K44,"")</f>
        <v/>
      </c>
      <c r="L44" t="str">
        <f>IF(ROW()&lt;=vLastrow,'Match History Data'!L44,"")</f>
        <v/>
      </c>
      <c r="M44" t="str">
        <f>IF(ROW()&lt;=vLastrow,'Match History Data'!M44,"")</f>
        <v/>
      </c>
      <c r="N44" t="str">
        <f>IF(ROW()&lt;=vLastrow,'Match History Data'!N44,"")</f>
        <v/>
      </c>
      <c r="O44" t="str">
        <f>IF(ROW()&lt;=vLastrow,'Match History Data'!O44,"")</f>
        <v/>
      </c>
      <c r="Q44" t="str">
        <f>IF(ROW()&lt;=vLastrow,VLOOKUP(MONTH(E44),calcs!$S$2:$T$13,2,FALSE),"")</f>
        <v/>
      </c>
      <c r="R44" t="str">
        <f>IF(ROW()&lt;=vLastrow,VLOOKUP(MONTH(F44),calcs!$S$2:$T$13,2,FALSE),"")</f>
        <v/>
      </c>
      <c r="S44" t="str">
        <f t="shared" si="6"/>
        <v/>
      </c>
      <c r="T44" s="26" t="e">
        <f>IF(F44="",DATEDIF(E44,calcs!X$2,"Y"),"")</f>
        <v>#VALUE!</v>
      </c>
      <c r="U44" t="str">
        <f t="shared" si="7"/>
        <v/>
      </c>
      <c r="V44" t="str">
        <f t="shared" si="8"/>
        <v/>
      </c>
      <c r="W44">
        <f t="shared" si="9"/>
        <v>0</v>
      </c>
      <c r="X44">
        <f t="shared" si="10"/>
        <v>0</v>
      </c>
    </row>
    <row r="45" spans="1:24" x14ac:dyDescent="0.35">
      <c r="A45" t="str">
        <f>IF(ROW()&lt;=vLastrow,'Match History Data'!A45,"")</f>
        <v/>
      </c>
      <c r="B45" t="str">
        <f>IF(ROW()&lt;=vLastrow,'Match History Data'!B45,"")</f>
        <v/>
      </c>
      <c r="C45" t="str">
        <f>IF(ROW()&lt;=vLastrow,'Match History Data'!C45,"")</f>
        <v/>
      </c>
      <c r="D45" t="str">
        <f>IF(ROW()&lt;=vLastrow,'Match History Data'!D45,"")</f>
        <v/>
      </c>
      <c r="E45" s="3" t="str">
        <f>IF(ROW()&lt;=vLastrow,IF('Match History Data'!E45&lt;&gt;"",'Match History Data'!E45,""),"")</f>
        <v/>
      </c>
      <c r="F45" s="3" t="str">
        <f>IF(ROW()&lt;=vLastrow,IF('Match History Data'!F45&lt;&gt;"",'Match History Data'!F45,""),"")</f>
        <v/>
      </c>
      <c r="G45" t="str">
        <f>IF(ROW()&lt;=vLastrow,'Match History Data'!G45,"")</f>
        <v/>
      </c>
      <c r="H45" t="str">
        <f>IF(ROW()&lt;=vLastrow,'Match History Data'!H45,"")</f>
        <v/>
      </c>
      <c r="I45" t="str">
        <f>IF(ROW()&lt;=vLastrow,'Match History Data'!I45,"")</f>
        <v/>
      </c>
      <c r="J45" t="str">
        <f>IF(ROW()&lt;=vLastrow,'Match History Data'!J45,"")</f>
        <v/>
      </c>
      <c r="K45" t="str">
        <f>IF(ROW()&lt;=vLastrow,'Match History Data'!K45,"")</f>
        <v/>
      </c>
      <c r="L45" t="str">
        <f>IF(ROW()&lt;=vLastrow,'Match History Data'!L45,"")</f>
        <v/>
      </c>
      <c r="M45" t="str">
        <f>IF(ROW()&lt;=vLastrow,'Match History Data'!M45,"")</f>
        <v/>
      </c>
      <c r="N45" t="str">
        <f>IF(ROW()&lt;=vLastrow,'Match History Data'!N45,"")</f>
        <v/>
      </c>
      <c r="O45" t="str">
        <f>IF(ROW()&lt;=vLastrow,'Match History Data'!O45,"")</f>
        <v/>
      </c>
      <c r="Q45" t="str">
        <f>IF(ROW()&lt;=vLastrow,VLOOKUP(MONTH(E45),calcs!$S$2:$T$13,2,FALSE),"")</f>
        <v/>
      </c>
      <c r="R45" t="str">
        <f>IF(ROW()&lt;=vLastrow,VLOOKUP(MONTH(F45),calcs!$S$2:$T$13,2,FALSE),"")</f>
        <v/>
      </c>
      <c r="S45" t="str">
        <f t="shared" si="6"/>
        <v/>
      </c>
      <c r="T45" s="26" t="e">
        <f>IF(F45="",DATEDIF(E45,calcs!X$2,"Y"),"")</f>
        <v>#VALUE!</v>
      </c>
      <c r="U45" t="str">
        <f t="shared" si="7"/>
        <v/>
      </c>
      <c r="V45" t="str">
        <f t="shared" si="8"/>
        <v/>
      </c>
      <c r="W45">
        <f t="shared" si="9"/>
        <v>0</v>
      </c>
      <c r="X45">
        <f t="shared" si="10"/>
        <v>0</v>
      </c>
    </row>
    <row r="46" spans="1:24" x14ac:dyDescent="0.35">
      <c r="A46" t="str">
        <f>IF(ROW()&lt;=vLastrow,'Match History Data'!A46,"")</f>
        <v/>
      </c>
      <c r="B46" t="str">
        <f>IF(ROW()&lt;=vLastrow,'Match History Data'!B46,"")</f>
        <v/>
      </c>
      <c r="C46" t="str">
        <f>IF(ROW()&lt;=vLastrow,'Match History Data'!C46,"")</f>
        <v/>
      </c>
      <c r="D46" t="str">
        <f>IF(ROW()&lt;=vLastrow,'Match History Data'!D46,"")</f>
        <v/>
      </c>
      <c r="E46" s="3" t="str">
        <f>IF(ROW()&lt;=vLastrow,IF('Match History Data'!E46&lt;&gt;"",'Match History Data'!E46,""),"")</f>
        <v/>
      </c>
      <c r="F46" s="3" t="str">
        <f>IF(ROW()&lt;=vLastrow,IF('Match History Data'!F46&lt;&gt;"",'Match History Data'!F46,""),"")</f>
        <v/>
      </c>
      <c r="G46" t="str">
        <f>IF(ROW()&lt;=vLastrow,'Match History Data'!G46,"")</f>
        <v/>
      </c>
      <c r="H46" t="str">
        <f>IF(ROW()&lt;=vLastrow,'Match History Data'!H46,"")</f>
        <v/>
      </c>
      <c r="I46" t="str">
        <f>IF(ROW()&lt;=vLastrow,'Match History Data'!I46,"")</f>
        <v/>
      </c>
      <c r="J46" t="str">
        <f>IF(ROW()&lt;=vLastrow,'Match History Data'!J46,"")</f>
        <v/>
      </c>
      <c r="K46" t="str">
        <f>IF(ROW()&lt;=vLastrow,'Match History Data'!K46,"")</f>
        <v/>
      </c>
      <c r="L46" t="str">
        <f>IF(ROW()&lt;=vLastrow,'Match History Data'!L46,"")</f>
        <v/>
      </c>
      <c r="M46" t="str">
        <f>IF(ROW()&lt;=vLastrow,'Match History Data'!M46,"")</f>
        <v/>
      </c>
      <c r="N46" t="str">
        <f>IF(ROW()&lt;=vLastrow,'Match History Data'!N46,"")</f>
        <v/>
      </c>
      <c r="O46" t="str">
        <f>IF(ROW()&lt;=vLastrow,'Match History Data'!O46,"")</f>
        <v/>
      </c>
      <c r="Q46" t="str">
        <f>IF(ROW()&lt;=vLastrow,VLOOKUP(MONTH(E46),calcs!$S$2:$T$13,2,FALSE),"")</f>
        <v/>
      </c>
      <c r="R46" t="str">
        <f>IF(ROW()&lt;=vLastrow,VLOOKUP(MONTH(F46),calcs!$S$2:$T$13,2,FALSE),"")</f>
        <v/>
      </c>
      <c r="S46" t="str">
        <f t="shared" si="6"/>
        <v/>
      </c>
      <c r="T46" s="26" t="e">
        <f>IF(F46="",DATEDIF(E46,calcs!X$2,"Y"),"")</f>
        <v>#VALUE!</v>
      </c>
      <c r="U46" t="str">
        <f t="shared" si="7"/>
        <v/>
      </c>
      <c r="V46" t="str">
        <f t="shared" si="8"/>
        <v/>
      </c>
      <c r="W46">
        <f t="shared" si="9"/>
        <v>0</v>
      </c>
      <c r="X46">
        <f t="shared" si="10"/>
        <v>0</v>
      </c>
    </row>
    <row r="47" spans="1:24" x14ac:dyDescent="0.35">
      <c r="A47" t="str">
        <f>IF(ROW()&lt;=vLastrow,'Match History Data'!A47,"")</f>
        <v/>
      </c>
      <c r="B47" t="str">
        <f>IF(ROW()&lt;=vLastrow,'Match History Data'!B47,"")</f>
        <v/>
      </c>
      <c r="C47" t="str">
        <f>IF(ROW()&lt;=vLastrow,'Match History Data'!C47,"")</f>
        <v/>
      </c>
      <c r="D47" t="str">
        <f>IF(ROW()&lt;=vLastrow,'Match History Data'!D47,"")</f>
        <v/>
      </c>
      <c r="E47" s="3" t="str">
        <f>IF(ROW()&lt;=vLastrow,IF('Match History Data'!E47&lt;&gt;"",'Match History Data'!E47,""),"")</f>
        <v/>
      </c>
      <c r="F47" s="3" t="str">
        <f>IF(ROW()&lt;=vLastrow,IF('Match History Data'!F47&lt;&gt;"",'Match History Data'!F47,""),"")</f>
        <v/>
      </c>
      <c r="G47" t="str">
        <f>IF(ROW()&lt;=vLastrow,'Match History Data'!G47,"")</f>
        <v/>
      </c>
      <c r="H47" t="str">
        <f>IF(ROW()&lt;=vLastrow,'Match History Data'!H47,"")</f>
        <v/>
      </c>
      <c r="I47" t="str">
        <f>IF(ROW()&lt;=vLastrow,'Match History Data'!I47,"")</f>
        <v/>
      </c>
      <c r="J47" t="str">
        <f>IF(ROW()&lt;=vLastrow,'Match History Data'!J47,"")</f>
        <v/>
      </c>
      <c r="K47" t="str">
        <f>IF(ROW()&lt;=vLastrow,'Match History Data'!K47,"")</f>
        <v/>
      </c>
      <c r="L47" t="str">
        <f>IF(ROW()&lt;=vLastrow,'Match History Data'!L47,"")</f>
        <v/>
      </c>
      <c r="M47" t="str">
        <f>IF(ROW()&lt;=vLastrow,'Match History Data'!M47,"")</f>
        <v/>
      </c>
      <c r="N47" t="str">
        <f>IF(ROW()&lt;=vLastrow,'Match History Data'!N47,"")</f>
        <v/>
      </c>
      <c r="O47" t="str">
        <f>IF(ROW()&lt;=vLastrow,'Match History Data'!O47,"")</f>
        <v/>
      </c>
      <c r="Q47" t="str">
        <f>IF(ROW()&lt;=vLastrow,VLOOKUP(MONTH(E47),calcs!$S$2:$T$13,2,FALSE),"")</f>
        <v/>
      </c>
      <c r="R47" t="str">
        <f>IF(ROW()&lt;=vLastrow,VLOOKUP(MONTH(F47),calcs!$S$2:$T$13,2,FALSE),"")</f>
        <v/>
      </c>
      <c r="S47" t="str">
        <f t="shared" si="6"/>
        <v/>
      </c>
      <c r="T47" s="26" t="e">
        <f>IF(F47="",DATEDIF(E47,calcs!X$2,"Y"),"")</f>
        <v>#VALUE!</v>
      </c>
      <c r="U47" t="str">
        <f t="shared" si="7"/>
        <v/>
      </c>
      <c r="V47" t="str">
        <f t="shared" si="8"/>
        <v/>
      </c>
      <c r="W47">
        <f t="shared" si="9"/>
        <v>0</v>
      </c>
      <c r="X47">
        <f t="shared" si="10"/>
        <v>0</v>
      </c>
    </row>
    <row r="48" spans="1:24" x14ac:dyDescent="0.35">
      <c r="A48" t="str">
        <f>IF(ROW()&lt;=vLastrow,'Match History Data'!A48,"")</f>
        <v/>
      </c>
      <c r="B48" t="str">
        <f>IF(ROW()&lt;=vLastrow,'Match History Data'!B48,"")</f>
        <v/>
      </c>
      <c r="C48" t="str">
        <f>IF(ROW()&lt;=vLastrow,'Match History Data'!C48,"")</f>
        <v/>
      </c>
      <c r="D48" t="str">
        <f>IF(ROW()&lt;=vLastrow,'Match History Data'!D48,"")</f>
        <v/>
      </c>
      <c r="E48" s="3" t="str">
        <f>IF(ROW()&lt;=vLastrow,IF('Match History Data'!E48&lt;&gt;"",'Match History Data'!E48,""),"")</f>
        <v/>
      </c>
      <c r="F48" s="3" t="str">
        <f>IF(ROW()&lt;=vLastrow,IF('Match History Data'!F48&lt;&gt;"",'Match History Data'!F48,""),"")</f>
        <v/>
      </c>
      <c r="G48" t="str">
        <f>IF(ROW()&lt;=vLastrow,'Match History Data'!G48,"")</f>
        <v/>
      </c>
      <c r="H48" t="str">
        <f>IF(ROW()&lt;=vLastrow,'Match History Data'!H48,"")</f>
        <v/>
      </c>
      <c r="I48" t="str">
        <f>IF(ROW()&lt;=vLastrow,'Match History Data'!I48,"")</f>
        <v/>
      </c>
      <c r="J48" t="str">
        <f>IF(ROW()&lt;=vLastrow,'Match History Data'!J48,"")</f>
        <v/>
      </c>
      <c r="K48" t="str">
        <f>IF(ROW()&lt;=vLastrow,'Match History Data'!K48,"")</f>
        <v/>
      </c>
      <c r="L48" t="str">
        <f>IF(ROW()&lt;=vLastrow,'Match History Data'!L48,"")</f>
        <v/>
      </c>
      <c r="M48" t="str">
        <f>IF(ROW()&lt;=vLastrow,'Match History Data'!M48,"")</f>
        <v/>
      </c>
      <c r="N48" t="str">
        <f>IF(ROW()&lt;=vLastrow,'Match History Data'!N48,"")</f>
        <v/>
      </c>
      <c r="O48" t="str">
        <f>IF(ROW()&lt;=vLastrow,'Match History Data'!O48,"")</f>
        <v/>
      </c>
      <c r="Q48" t="str">
        <f>IF(ROW()&lt;=vLastrow,VLOOKUP(MONTH(E48),calcs!$S$2:$T$13,2,FALSE),"")</f>
        <v/>
      </c>
      <c r="R48" t="str">
        <f>IF(ROW()&lt;=vLastrow,VLOOKUP(MONTH(F48),calcs!$S$2:$T$13,2,FALSE),"")</f>
        <v/>
      </c>
      <c r="S48" t="str">
        <f t="shared" si="6"/>
        <v/>
      </c>
      <c r="T48" s="26" t="e">
        <f>IF(F48="",DATEDIF(E48,calcs!X$2,"Y"),"")</f>
        <v>#VALUE!</v>
      </c>
      <c r="U48" t="str">
        <f t="shared" si="7"/>
        <v/>
      </c>
      <c r="V48" t="str">
        <f t="shared" si="8"/>
        <v/>
      </c>
      <c r="W48">
        <f t="shared" si="9"/>
        <v>0</v>
      </c>
      <c r="X48">
        <f t="shared" si="10"/>
        <v>0</v>
      </c>
    </row>
    <row r="49" spans="1:24" x14ac:dyDescent="0.35">
      <c r="A49" t="str">
        <f>IF(ROW()&lt;=vLastrow,'Match History Data'!A49,"")</f>
        <v/>
      </c>
      <c r="B49" t="str">
        <f>IF(ROW()&lt;=vLastrow,'Match History Data'!B49,"")</f>
        <v/>
      </c>
      <c r="C49" t="str">
        <f>IF(ROW()&lt;=vLastrow,'Match History Data'!C49,"")</f>
        <v/>
      </c>
      <c r="D49" t="str">
        <f>IF(ROW()&lt;=vLastrow,'Match History Data'!D49,"")</f>
        <v/>
      </c>
      <c r="E49" s="3" t="str">
        <f>IF(ROW()&lt;=vLastrow,IF('Match History Data'!E49&lt;&gt;"",'Match History Data'!E49,""),"")</f>
        <v/>
      </c>
      <c r="F49" s="3" t="str">
        <f>IF(ROW()&lt;=vLastrow,IF('Match History Data'!F49&lt;&gt;"",'Match History Data'!F49,""),"")</f>
        <v/>
      </c>
      <c r="G49" t="str">
        <f>IF(ROW()&lt;=vLastrow,'Match History Data'!G49,"")</f>
        <v/>
      </c>
      <c r="H49" t="str">
        <f>IF(ROW()&lt;=vLastrow,'Match History Data'!H49,"")</f>
        <v/>
      </c>
      <c r="I49" t="str">
        <f>IF(ROW()&lt;=vLastrow,'Match History Data'!I49,"")</f>
        <v/>
      </c>
      <c r="J49" t="str">
        <f>IF(ROW()&lt;=vLastrow,'Match History Data'!J49,"")</f>
        <v/>
      </c>
      <c r="K49" t="str">
        <f>IF(ROW()&lt;=vLastrow,'Match History Data'!K49,"")</f>
        <v/>
      </c>
      <c r="L49" t="str">
        <f>IF(ROW()&lt;=vLastrow,'Match History Data'!L49,"")</f>
        <v/>
      </c>
      <c r="M49" t="str">
        <f>IF(ROW()&lt;=vLastrow,'Match History Data'!M49,"")</f>
        <v/>
      </c>
      <c r="N49" t="str">
        <f>IF(ROW()&lt;=vLastrow,'Match History Data'!N49,"")</f>
        <v/>
      </c>
      <c r="O49" t="str">
        <f>IF(ROW()&lt;=vLastrow,'Match History Data'!O49,"")</f>
        <v/>
      </c>
      <c r="Q49" t="str">
        <f>IF(ROW()&lt;=vLastrow,VLOOKUP(MONTH(E49),calcs!$S$2:$T$13,2,FALSE),"")</f>
        <v/>
      </c>
      <c r="R49" t="str">
        <f>IF(ROW()&lt;=vLastrow,VLOOKUP(MONTH(F49),calcs!$S$2:$T$13,2,FALSE),"")</f>
        <v/>
      </c>
      <c r="S49" t="str">
        <f t="shared" si="6"/>
        <v/>
      </c>
      <c r="T49" s="26" t="e">
        <f>IF(F49="",DATEDIF(E49,calcs!X$2,"Y"),"")</f>
        <v>#VALUE!</v>
      </c>
      <c r="U49" t="str">
        <f t="shared" si="7"/>
        <v/>
      </c>
      <c r="V49" t="str">
        <f t="shared" si="8"/>
        <v/>
      </c>
      <c r="W49">
        <f t="shared" si="9"/>
        <v>0</v>
      </c>
      <c r="X49">
        <f t="shared" si="10"/>
        <v>0</v>
      </c>
    </row>
    <row r="50" spans="1:24" x14ac:dyDescent="0.35">
      <c r="A50" t="str">
        <f>IF(ROW()&lt;=vLastrow,'Match History Data'!A50,"")</f>
        <v/>
      </c>
      <c r="B50" t="str">
        <f>IF(ROW()&lt;=vLastrow,'Match History Data'!B50,"")</f>
        <v/>
      </c>
      <c r="C50" t="str">
        <f>IF(ROW()&lt;=vLastrow,'Match History Data'!C50,"")</f>
        <v/>
      </c>
      <c r="D50" t="str">
        <f>IF(ROW()&lt;=vLastrow,'Match History Data'!D50,"")</f>
        <v/>
      </c>
      <c r="E50" s="3" t="str">
        <f>IF(ROW()&lt;=vLastrow,IF('Match History Data'!E50&lt;&gt;"",'Match History Data'!E50,""),"")</f>
        <v/>
      </c>
      <c r="F50" s="3" t="str">
        <f>IF(ROW()&lt;=vLastrow,IF('Match History Data'!F50&lt;&gt;"",'Match History Data'!F50,""),"")</f>
        <v/>
      </c>
      <c r="G50" t="str">
        <f>IF(ROW()&lt;=vLastrow,'Match History Data'!G50,"")</f>
        <v/>
      </c>
      <c r="H50" t="str">
        <f>IF(ROW()&lt;=vLastrow,'Match History Data'!H50,"")</f>
        <v/>
      </c>
      <c r="I50" t="str">
        <f>IF(ROW()&lt;=vLastrow,'Match History Data'!I50,"")</f>
        <v/>
      </c>
      <c r="J50" t="str">
        <f>IF(ROW()&lt;=vLastrow,'Match History Data'!J50,"")</f>
        <v/>
      </c>
      <c r="K50" t="str">
        <f>IF(ROW()&lt;=vLastrow,'Match History Data'!K50,"")</f>
        <v/>
      </c>
      <c r="L50" t="str">
        <f>IF(ROW()&lt;=vLastrow,'Match History Data'!L50,"")</f>
        <v/>
      </c>
      <c r="M50" t="str">
        <f>IF(ROW()&lt;=vLastrow,'Match History Data'!M50,"")</f>
        <v/>
      </c>
      <c r="N50" t="str">
        <f>IF(ROW()&lt;=vLastrow,'Match History Data'!N50,"")</f>
        <v/>
      </c>
      <c r="O50" t="str">
        <f>IF(ROW()&lt;=vLastrow,'Match History Data'!O50,"")</f>
        <v/>
      </c>
      <c r="Q50" t="str">
        <f>IF(ROW()&lt;=vLastrow,VLOOKUP(MONTH(E50),calcs!$S$2:$T$13,2,FALSE),"")</f>
        <v/>
      </c>
      <c r="R50" t="str">
        <f>IF(ROW()&lt;=vLastrow,VLOOKUP(MONTH(F50),calcs!$S$2:$T$13,2,FALSE),"")</f>
        <v/>
      </c>
      <c r="S50" t="str">
        <f t="shared" si="6"/>
        <v/>
      </c>
      <c r="T50" s="26" t="e">
        <f>IF(F50="",DATEDIF(E50,calcs!X$2,"Y"),"")</f>
        <v>#VALUE!</v>
      </c>
      <c r="U50" t="str">
        <f t="shared" si="7"/>
        <v/>
      </c>
      <c r="V50" t="str">
        <f t="shared" si="8"/>
        <v/>
      </c>
      <c r="W50">
        <f t="shared" si="9"/>
        <v>0</v>
      </c>
      <c r="X50">
        <f t="shared" si="10"/>
        <v>0</v>
      </c>
    </row>
    <row r="51" spans="1:24" x14ac:dyDescent="0.35">
      <c r="A51" t="str">
        <f>IF(ROW()&lt;=vLastrow,'Match History Data'!A51,"")</f>
        <v/>
      </c>
      <c r="B51" t="str">
        <f>IF(ROW()&lt;=vLastrow,'Match History Data'!B51,"")</f>
        <v/>
      </c>
      <c r="C51" t="str">
        <f>IF(ROW()&lt;=vLastrow,'Match History Data'!C51,"")</f>
        <v/>
      </c>
      <c r="D51" t="str">
        <f>IF(ROW()&lt;=vLastrow,'Match History Data'!D51,"")</f>
        <v/>
      </c>
      <c r="E51" s="3" t="str">
        <f>IF(ROW()&lt;=vLastrow,IF('Match History Data'!E51&lt;&gt;"",'Match History Data'!E51,""),"")</f>
        <v/>
      </c>
      <c r="F51" s="3" t="str">
        <f>IF(ROW()&lt;=vLastrow,IF('Match History Data'!F51&lt;&gt;"",'Match History Data'!F51,""),"")</f>
        <v/>
      </c>
      <c r="G51" t="str">
        <f>IF(ROW()&lt;=vLastrow,'Match History Data'!G51,"")</f>
        <v/>
      </c>
      <c r="H51" t="str">
        <f>IF(ROW()&lt;=vLastrow,'Match History Data'!H51,"")</f>
        <v/>
      </c>
      <c r="I51" t="str">
        <f>IF(ROW()&lt;=vLastrow,'Match History Data'!I51,"")</f>
        <v/>
      </c>
      <c r="J51" t="str">
        <f>IF(ROW()&lt;=vLastrow,'Match History Data'!J51,"")</f>
        <v/>
      </c>
      <c r="K51" t="str">
        <f>IF(ROW()&lt;=vLastrow,'Match History Data'!K51,"")</f>
        <v/>
      </c>
      <c r="L51" t="str">
        <f>IF(ROW()&lt;=vLastrow,'Match History Data'!L51,"")</f>
        <v/>
      </c>
      <c r="M51" t="str">
        <f>IF(ROW()&lt;=vLastrow,'Match History Data'!M51,"")</f>
        <v/>
      </c>
      <c r="N51" t="str">
        <f>IF(ROW()&lt;=vLastrow,'Match History Data'!N51,"")</f>
        <v/>
      </c>
      <c r="O51" t="str">
        <f>IF(ROW()&lt;=vLastrow,'Match History Data'!O51,"")</f>
        <v/>
      </c>
      <c r="Q51" t="str">
        <f>IF(ROW()&lt;=vLastrow,VLOOKUP(MONTH(E51),calcs!$S$2:$T$13,2,FALSE),"")</f>
        <v/>
      </c>
      <c r="R51" t="str">
        <f>IF(ROW()&lt;=vLastrow,VLOOKUP(MONTH(F51),calcs!$S$2:$T$13,2,FALSE),"")</f>
        <v/>
      </c>
      <c r="S51" t="str">
        <f t="shared" si="6"/>
        <v/>
      </c>
      <c r="T51" s="26" t="e">
        <f>IF(F51="",DATEDIF(E51,calcs!X$2,"Y"),"")</f>
        <v>#VALUE!</v>
      </c>
      <c r="U51" t="str">
        <f t="shared" si="7"/>
        <v/>
      </c>
      <c r="V51" t="str">
        <f t="shared" si="8"/>
        <v/>
      </c>
      <c r="W51">
        <f t="shared" si="9"/>
        <v>0</v>
      </c>
      <c r="X51">
        <f t="shared" si="10"/>
        <v>0</v>
      </c>
    </row>
    <row r="52" spans="1:24" x14ac:dyDescent="0.35">
      <c r="A52" t="str">
        <f>IF(ROW()&lt;=vLastrow,'Match History Data'!A52,"")</f>
        <v/>
      </c>
      <c r="B52" t="str">
        <f>IF(ROW()&lt;=vLastrow,'Match History Data'!B52,"")</f>
        <v/>
      </c>
      <c r="C52" t="str">
        <f>IF(ROW()&lt;=vLastrow,'Match History Data'!C52,"")</f>
        <v/>
      </c>
      <c r="D52" t="str">
        <f>IF(ROW()&lt;=vLastrow,'Match History Data'!D52,"")</f>
        <v/>
      </c>
      <c r="E52" s="3" t="str">
        <f>IF(ROW()&lt;=vLastrow,IF('Match History Data'!E52&lt;&gt;"",'Match History Data'!E52,""),"")</f>
        <v/>
      </c>
      <c r="F52" s="3" t="str">
        <f>IF(ROW()&lt;=vLastrow,IF('Match History Data'!F52&lt;&gt;"",'Match History Data'!F52,""),"")</f>
        <v/>
      </c>
      <c r="G52" t="str">
        <f>IF(ROW()&lt;=vLastrow,'Match History Data'!G52,"")</f>
        <v/>
      </c>
      <c r="H52" t="str">
        <f>IF(ROW()&lt;=vLastrow,'Match History Data'!H52,"")</f>
        <v/>
      </c>
      <c r="I52" t="str">
        <f>IF(ROW()&lt;=vLastrow,'Match History Data'!I52,"")</f>
        <v/>
      </c>
      <c r="J52" t="str">
        <f>IF(ROW()&lt;=vLastrow,'Match History Data'!J52,"")</f>
        <v/>
      </c>
      <c r="K52" t="str">
        <f>IF(ROW()&lt;=vLastrow,'Match History Data'!K52,"")</f>
        <v/>
      </c>
      <c r="L52" t="str">
        <f>IF(ROW()&lt;=vLastrow,'Match History Data'!L52,"")</f>
        <v/>
      </c>
      <c r="M52" t="str">
        <f>IF(ROW()&lt;=vLastrow,'Match History Data'!M52,"")</f>
        <v/>
      </c>
      <c r="N52" t="str">
        <f>IF(ROW()&lt;=vLastrow,'Match History Data'!N52,"")</f>
        <v/>
      </c>
      <c r="O52" t="str">
        <f>IF(ROW()&lt;=vLastrow,'Match History Data'!O52,"")</f>
        <v/>
      </c>
      <c r="Q52" t="str">
        <f>IF(ROW()&lt;=vLastrow,VLOOKUP(MONTH(E52),calcs!$S$2:$T$13,2,FALSE),"")</f>
        <v/>
      </c>
      <c r="R52" t="str">
        <f>IF(ROW()&lt;=vLastrow,VLOOKUP(MONTH(F52),calcs!$S$2:$T$13,2,FALSE),"")</f>
        <v/>
      </c>
      <c r="S52" t="str">
        <f t="shared" si="6"/>
        <v/>
      </c>
      <c r="T52" s="26" t="e">
        <f>IF(F52="",DATEDIF(E52,calcs!X$2,"Y"),"")</f>
        <v>#VALUE!</v>
      </c>
      <c r="U52" t="str">
        <f t="shared" si="7"/>
        <v/>
      </c>
      <c r="V52" t="str">
        <f t="shared" si="8"/>
        <v/>
      </c>
      <c r="W52">
        <f t="shared" si="9"/>
        <v>0</v>
      </c>
      <c r="X52">
        <f t="shared" si="10"/>
        <v>0</v>
      </c>
    </row>
    <row r="53" spans="1:24" x14ac:dyDescent="0.35">
      <c r="A53" t="str">
        <f>IF(ROW()&lt;=vLastrow,'Match History Data'!A53,"")</f>
        <v/>
      </c>
      <c r="B53" t="str">
        <f>IF(ROW()&lt;=vLastrow,'Match History Data'!B53,"")</f>
        <v/>
      </c>
      <c r="C53" t="str">
        <f>IF(ROW()&lt;=vLastrow,'Match History Data'!C53,"")</f>
        <v/>
      </c>
      <c r="D53" t="str">
        <f>IF(ROW()&lt;=vLastrow,'Match History Data'!D53,"")</f>
        <v/>
      </c>
      <c r="E53" s="3" t="str">
        <f>IF(ROW()&lt;=vLastrow,IF('Match History Data'!E53&lt;&gt;"",'Match History Data'!E53,""),"")</f>
        <v/>
      </c>
      <c r="F53" s="3" t="str">
        <f>IF(ROW()&lt;=vLastrow,IF('Match History Data'!F53&lt;&gt;"",'Match History Data'!F53,""),"")</f>
        <v/>
      </c>
      <c r="G53" t="str">
        <f>IF(ROW()&lt;=vLastrow,'Match History Data'!G53,"")</f>
        <v/>
      </c>
      <c r="H53" t="str">
        <f>IF(ROW()&lt;=vLastrow,'Match History Data'!H53,"")</f>
        <v/>
      </c>
      <c r="I53" t="str">
        <f>IF(ROW()&lt;=vLastrow,'Match History Data'!I53,"")</f>
        <v/>
      </c>
      <c r="J53" t="str">
        <f>IF(ROW()&lt;=vLastrow,'Match History Data'!J53,"")</f>
        <v/>
      </c>
      <c r="K53" t="str">
        <f>IF(ROW()&lt;=vLastrow,'Match History Data'!K53,"")</f>
        <v/>
      </c>
      <c r="L53" t="str">
        <f>IF(ROW()&lt;=vLastrow,'Match History Data'!L53,"")</f>
        <v/>
      </c>
      <c r="M53" t="str">
        <f>IF(ROW()&lt;=vLastrow,'Match History Data'!M53,"")</f>
        <v/>
      </c>
      <c r="N53" t="str">
        <f>IF(ROW()&lt;=vLastrow,'Match History Data'!N53,"")</f>
        <v/>
      </c>
      <c r="O53" t="str">
        <f>IF(ROW()&lt;=vLastrow,'Match History Data'!O53,"")</f>
        <v/>
      </c>
      <c r="Q53" t="str">
        <f>IF(ROW()&lt;=vLastrow,VLOOKUP(MONTH(E53),calcs!$S$2:$T$13,2,FALSE),"")</f>
        <v/>
      </c>
      <c r="R53" t="str">
        <f>IF(ROW()&lt;=vLastrow,VLOOKUP(MONTH(F53),calcs!$S$2:$T$13,2,FALSE),"")</f>
        <v/>
      </c>
      <c r="S53" t="str">
        <f t="shared" si="6"/>
        <v/>
      </c>
      <c r="T53" s="26" t="e">
        <f>IF(F53="",DATEDIF(E53,calcs!X$2,"Y"),"")</f>
        <v>#VALUE!</v>
      </c>
      <c r="U53" t="str">
        <f t="shared" si="7"/>
        <v/>
      </c>
      <c r="V53" t="str">
        <f t="shared" si="8"/>
        <v/>
      </c>
      <c r="W53">
        <f t="shared" si="9"/>
        <v>0</v>
      </c>
      <c r="X53">
        <f t="shared" si="10"/>
        <v>0</v>
      </c>
    </row>
    <row r="54" spans="1:24" x14ac:dyDescent="0.35">
      <c r="A54" t="str">
        <f>IF(ROW()&lt;=vLastrow,'Match History Data'!A54,"")</f>
        <v/>
      </c>
      <c r="B54" t="str">
        <f>IF(ROW()&lt;=vLastrow,'Match History Data'!B54,"")</f>
        <v/>
      </c>
      <c r="C54" t="str">
        <f>IF(ROW()&lt;=vLastrow,'Match History Data'!C54,"")</f>
        <v/>
      </c>
      <c r="D54" t="str">
        <f>IF(ROW()&lt;=vLastrow,'Match History Data'!D54,"")</f>
        <v/>
      </c>
      <c r="E54" s="3" t="str">
        <f>IF(ROW()&lt;=vLastrow,IF('Match History Data'!E54&lt;&gt;"",'Match History Data'!E54,""),"")</f>
        <v/>
      </c>
      <c r="F54" s="3" t="str">
        <f>IF(ROW()&lt;=vLastrow,IF('Match History Data'!F54&lt;&gt;"",'Match History Data'!F54,""),"")</f>
        <v/>
      </c>
      <c r="G54" t="str">
        <f>IF(ROW()&lt;=vLastrow,'Match History Data'!G54,"")</f>
        <v/>
      </c>
      <c r="H54" t="str">
        <f>IF(ROW()&lt;=vLastrow,'Match History Data'!H54,"")</f>
        <v/>
      </c>
      <c r="I54" t="str">
        <f>IF(ROW()&lt;=vLastrow,'Match History Data'!I54,"")</f>
        <v/>
      </c>
      <c r="J54" t="str">
        <f>IF(ROW()&lt;=vLastrow,'Match History Data'!J54,"")</f>
        <v/>
      </c>
      <c r="K54" t="str">
        <f>IF(ROW()&lt;=vLastrow,'Match History Data'!K54,"")</f>
        <v/>
      </c>
      <c r="L54" t="str">
        <f>IF(ROW()&lt;=vLastrow,'Match History Data'!L54,"")</f>
        <v/>
      </c>
      <c r="M54" t="str">
        <f>IF(ROW()&lt;=vLastrow,'Match History Data'!M54,"")</f>
        <v/>
      </c>
      <c r="N54" t="str">
        <f>IF(ROW()&lt;=vLastrow,'Match History Data'!N54,"")</f>
        <v/>
      </c>
      <c r="O54" t="str">
        <f>IF(ROW()&lt;=vLastrow,'Match History Data'!O54,"")</f>
        <v/>
      </c>
      <c r="Q54" t="str">
        <f>IF(ROW()&lt;=vLastrow,VLOOKUP(MONTH(E54),calcs!$S$2:$T$13,2,FALSE),"")</f>
        <v/>
      </c>
      <c r="R54" t="str">
        <f>IF(ROW()&lt;=vLastrow,VLOOKUP(MONTH(F54),calcs!$S$2:$T$13,2,FALSE),"")</f>
        <v/>
      </c>
      <c r="S54" t="str">
        <f t="shared" si="6"/>
        <v/>
      </c>
      <c r="T54" s="26" t="e">
        <f>IF(F54="",DATEDIF(E54,calcs!X$2,"Y"),"")</f>
        <v>#VALUE!</v>
      </c>
      <c r="U54" t="str">
        <f t="shared" si="7"/>
        <v/>
      </c>
      <c r="V54" t="str">
        <f t="shared" si="8"/>
        <v/>
      </c>
      <c r="W54">
        <f t="shared" si="9"/>
        <v>0</v>
      </c>
      <c r="X54">
        <f t="shared" si="10"/>
        <v>0</v>
      </c>
    </row>
    <row r="55" spans="1:24" x14ac:dyDescent="0.35">
      <c r="A55" t="str">
        <f>IF(ROW()&lt;=vLastrow,'Match History Data'!A55,"")</f>
        <v/>
      </c>
      <c r="B55" t="str">
        <f>IF(ROW()&lt;=vLastrow,'Match History Data'!B55,"")</f>
        <v/>
      </c>
      <c r="C55" t="str">
        <f>IF(ROW()&lt;=vLastrow,'Match History Data'!C55,"")</f>
        <v/>
      </c>
      <c r="D55" t="str">
        <f>IF(ROW()&lt;=vLastrow,'Match History Data'!D55,"")</f>
        <v/>
      </c>
      <c r="E55" s="3" t="str">
        <f>IF(ROW()&lt;=vLastrow,IF('Match History Data'!E55&lt;&gt;"",'Match History Data'!E55,""),"")</f>
        <v/>
      </c>
      <c r="F55" s="3" t="str">
        <f>IF(ROW()&lt;=vLastrow,IF('Match History Data'!F55&lt;&gt;"",'Match History Data'!F55,""),"")</f>
        <v/>
      </c>
      <c r="G55" t="str">
        <f>IF(ROW()&lt;=vLastrow,'Match History Data'!G55,"")</f>
        <v/>
      </c>
      <c r="H55" t="str">
        <f>IF(ROW()&lt;=vLastrow,'Match History Data'!H55,"")</f>
        <v/>
      </c>
      <c r="I55" t="str">
        <f>IF(ROW()&lt;=vLastrow,'Match History Data'!I55,"")</f>
        <v/>
      </c>
      <c r="J55" t="str">
        <f>IF(ROW()&lt;=vLastrow,'Match History Data'!J55,"")</f>
        <v/>
      </c>
      <c r="K55" t="str">
        <f>IF(ROW()&lt;=vLastrow,'Match History Data'!K55,"")</f>
        <v/>
      </c>
      <c r="L55" t="str">
        <f>IF(ROW()&lt;=vLastrow,'Match History Data'!L55,"")</f>
        <v/>
      </c>
      <c r="M55" t="str">
        <f>IF(ROW()&lt;=vLastrow,'Match History Data'!M55,"")</f>
        <v/>
      </c>
      <c r="N55" t="str">
        <f>IF(ROW()&lt;=vLastrow,'Match History Data'!N55,"")</f>
        <v/>
      </c>
      <c r="O55" t="str">
        <f>IF(ROW()&lt;=vLastrow,'Match History Data'!O55,"")</f>
        <v/>
      </c>
      <c r="Q55" t="str">
        <f>IF(ROW()&lt;=vLastrow,VLOOKUP(MONTH(E55),calcs!$S$2:$T$13,2,FALSE),"")</f>
        <v/>
      </c>
      <c r="R55" t="str">
        <f>IF(ROW()&lt;=vLastrow,VLOOKUP(MONTH(F55),calcs!$S$2:$T$13,2,FALSE),"")</f>
        <v/>
      </c>
      <c r="S55" t="str">
        <f t="shared" si="6"/>
        <v/>
      </c>
      <c r="T55" s="26" t="e">
        <f>IF(F55="",DATEDIF(E55,calcs!X$2,"Y"),"")</f>
        <v>#VALUE!</v>
      </c>
      <c r="U55" t="str">
        <f t="shared" si="7"/>
        <v/>
      </c>
      <c r="V55" t="str">
        <f t="shared" si="8"/>
        <v/>
      </c>
      <c r="W55">
        <f t="shared" si="9"/>
        <v>0</v>
      </c>
      <c r="X55">
        <f t="shared" si="10"/>
        <v>0</v>
      </c>
    </row>
    <row r="56" spans="1:24" x14ac:dyDescent="0.35">
      <c r="A56" t="str">
        <f>IF(ROW()&lt;=vLastrow,'Match History Data'!A56,"")</f>
        <v/>
      </c>
      <c r="B56" t="str">
        <f>IF(ROW()&lt;=vLastrow,'Match History Data'!B56,"")</f>
        <v/>
      </c>
      <c r="C56" t="str">
        <f>IF(ROW()&lt;=vLastrow,'Match History Data'!C56,"")</f>
        <v/>
      </c>
      <c r="D56" t="str">
        <f>IF(ROW()&lt;=vLastrow,'Match History Data'!D56,"")</f>
        <v/>
      </c>
      <c r="E56" s="3" t="str">
        <f>IF(ROW()&lt;=vLastrow,IF('Match History Data'!E56&lt;&gt;"",'Match History Data'!E56,""),"")</f>
        <v/>
      </c>
      <c r="F56" s="3" t="str">
        <f>IF(ROW()&lt;=vLastrow,IF('Match History Data'!F56&lt;&gt;"",'Match History Data'!F56,""),"")</f>
        <v/>
      </c>
      <c r="G56" t="str">
        <f>IF(ROW()&lt;=vLastrow,'Match History Data'!G56,"")</f>
        <v/>
      </c>
      <c r="H56" t="str">
        <f>IF(ROW()&lt;=vLastrow,'Match History Data'!H56,"")</f>
        <v/>
      </c>
      <c r="I56" t="str">
        <f>IF(ROW()&lt;=vLastrow,'Match History Data'!I56,"")</f>
        <v/>
      </c>
      <c r="J56" t="str">
        <f>IF(ROW()&lt;=vLastrow,'Match History Data'!J56,"")</f>
        <v/>
      </c>
      <c r="K56" t="str">
        <f>IF(ROW()&lt;=vLastrow,'Match History Data'!K56,"")</f>
        <v/>
      </c>
      <c r="L56" t="str">
        <f>IF(ROW()&lt;=vLastrow,'Match History Data'!L56,"")</f>
        <v/>
      </c>
      <c r="M56" t="str">
        <f>IF(ROW()&lt;=vLastrow,'Match History Data'!M56,"")</f>
        <v/>
      </c>
      <c r="N56" t="str">
        <f>IF(ROW()&lt;=vLastrow,'Match History Data'!N56,"")</f>
        <v/>
      </c>
      <c r="O56" t="str">
        <f>IF(ROW()&lt;=vLastrow,'Match History Data'!O56,"")</f>
        <v/>
      </c>
      <c r="Q56" t="str">
        <f>IF(ROW()&lt;=vLastrow,VLOOKUP(MONTH(E56),calcs!$S$2:$T$13,2,FALSE),"")</f>
        <v/>
      </c>
      <c r="R56" t="str">
        <f>IF(ROW()&lt;=vLastrow,VLOOKUP(MONTH(F56),calcs!$S$2:$T$13,2,FALSE),"")</f>
        <v/>
      </c>
      <c r="S56" t="str">
        <f t="shared" si="6"/>
        <v/>
      </c>
      <c r="T56" s="26" t="e">
        <f>IF(F56="",DATEDIF(E56,calcs!X$2,"Y"),"")</f>
        <v>#VALUE!</v>
      </c>
      <c r="U56" t="str">
        <f t="shared" si="7"/>
        <v/>
      </c>
      <c r="V56" t="str">
        <f t="shared" si="8"/>
        <v/>
      </c>
      <c r="W56">
        <f t="shared" si="9"/>
        <v>0</v>
      </c>
      <c r="X56">
        <f t="shared" si="10"/>
        <v>0</v>
      </c>
    </row>
    <row r="57" spans="1:24" x14ac:dyDescent="0.35">
      <c r="A57" t="str">
        <f>IF(ROW()&lt;=vLastrow,'Match History Data'!A57,"")</f>
        <v/>
      </c>
      <c r="B57" t="str">
        <f>IF(ROW()&lt;=vLastrow,'Match History Data'!B57,"")</f>
        <v/>
      </c>
      <c r="C57" t="str">
        <f>IF(ROW()&lt;=vLastrow,'Match History Data'!C57,"")</f>
        <v/>
      </c>
      <c r="D57" t="str">
        <f>IF(ROW()&lt;=vLastrow,'Match History Data'!D57,"")</f>
        <v/>
      </c>
      <c r="E57" s="3" t="str">
        <f>IF(ROW()&lt;=vLastrow,IF('Match History Data'!E57&lt;&gt;"",'Match History Data'!E57,""),"")</f>
        <v/>
      </c>
      <c r="F57" s="3" t="str">
        <f>IF(ROW()&lt;=vLastrow,IF('Match History Data'!F57&lt;&gt;"",'Match History Data'!F57,""),"")</f>
        <v/>
      </c>
      <c r="G57" t="str">
        <f>IF(ROW()&lt;=vLastrow,'Match History Data'!G57,"")</f>
        <v/>
      </c>
      <c r="H57" t="str">
        <f>IF(ROW()&lt;=vLastrow,'Match History Data'!H57,"")</f>
        <v/>
      </c>
      <c r="I57" t="str">
        <f>IF(ROW()&lt;=vLastrow,'Match History Data'!I57,"")</f>
        <v/>
      </c>
      <c r="J57" t="str">
        <f>IF(ROW()&lt;=vLastrow,'Match History Data'!J57,"")</f>
        <v/>
      </c>
      <c r="K57" t="str">
        <f>IF(ROW()&lt;=vLastrow,'Match History Data'!K57,"")</f>
        <v/>
      </c>
      <c r="L57" t="str">
        <f>IF(ROW()&lt;=vLastrow,'Match History Data'!L57,"")</f>
        <v/>
      </c>
      <c r="M57" t="str">
        <f>IF(ROW()&lt;=vLastrow,'Match History Data'!M57,"")</f>
        <v/>
      </c>
      <c r="N57" t="str">
        <f>IF(ROW()&lt;=vLastrow,'Match History Data'!N57,"")</f>
        <v/>
      </c>
      <c r="O57" t="str">
        <f>IF(ROW()&lt;=vLastrow,'Match History Data'!O57,"")</f>
        <v/>
      </c>
      <c r="Q57" t="str">
        <f>IF(ROW()&lt;=vLastrow,VLOOKUP(MONTH(E57),calcs!$S$2:$T$13,2,FALSE),"")</f>
        <v/>
      </c>
      <c r="R57" t="str">
        <f>IF(ROW()&lt;=vLastrow,VLOOKUP(MONTH(F57),calcs!$S$2:$T$13,2,FALSE),"")</f>
        <v/>
      </c>
      <c r="S57" t="str">
        <f t="shared" si="6"/>
        <v/>
      </c>
      <c r="T57" s="26" t="e">
        <f>IF(F57="",DATEDIF(E57,calcs!X$2,"Y"),"")</f>
        <v>#VALUE!</v>
      </c>
      <c r="U57" t="str">
        <f t="shared" si="7"/>
        <v/>
      </c>
      <c r="V57" t="str">
        <f t="shared" si="8"/>
        <v/>
      </c>
      <c r="W57">
        <f t="shared" si="9"/>
        <v>0</v>
      </c>
      <c r="X57">
        <f t="shared" si="10"/>
        <v>0</v>
      </c>
    </row>
    <row r="58" spans="1:24" x14ac:dyDescent="0.35">
      <c r="A58" t="str">
        <f>IF(ROW()&lt;=vLastrow,'Match History Data'!A58,"")</f>
        <v/>
      </c>
      <c r="B58" t="str">
        <f>IF(ROW()&lt;=vLastrow,'Match History Data'!B58,"")</f>
        <v/>
      </c>
      <c r="C58" t="str">
        <f>IF(ROW()&lt;=vLastrow,'Match History Data'!C58,"")</f>
        <v/>
      </c>
      <c r="D58" t="str">
        <f>IF(ROW()&lt;=vLastrow,'Match History Data'!D58,"")</f>
        <v/>
      </c>
      <c r="E58" s="3" t="str">
        <f>IF(ROW()&lt;=vLastrow,IF('Match History Data'!E58&lt;&gt;"",'Match History Data'!E58,""),"")</f>
        <v/>
      </c>
      <c r="F58" s="3" t="str">
        <f>IF(ROW()&lt;=vLastrow,IF('Match History Data'!F58&lt;&gt;"",'Match History Data'!F58,""),"")</f>
        <v/>
      </c>
      <c r="G58" t="str">
        <f>IF(ROW()&lt;=vLastrow,'Match History Data'!G58,"")</f>
        <v/>
      </c>
      <c r="H58" t="str">
        <f>IF(ROW()&lt;=vLastrow,'Match History Data'!H58,"")</f>
        <v/>
      </c>
      <c r="I58" t="str">
        <f>IF(ROW()&lt;=vLastrow,'Match History Data'!I58,"")</f>
        <v/>
      </c>
      <c r="J58" t="str">
        <f>IF(ROW()&lt;=vLastrow,'Match History Data'!J58,"")</f>
        <v/>
      </c>
      <c r="K58" t="str">
        <f>IF(ROW()&lt;=vLastrow,'Match History Data'!K58,"")</f>
        <v/>
      </c>
      <c r="L58" t="str">
        <f>IF(ROW()&lt;=vLastrow,'Match History Data'!L58,"")</f>
        <v/>
      </c>
      <c r="M58" t="str">
        <f>IF(ROW()&lt;=vLastrow,'Match History Data'!M58,"")</f>
        <v/>
      </c>
      <c r="N58" t="str">
        <f>IF(ROW()&lt;=vLastrow,'Match History Data'!N58,"")</f>
        <v/>
      </c>
      <c r="O58" t="str">
        <f>IF(ROW()&lt;=vLastrow,'Match History Data'!O58,"")</f>
        <v/>
      </c>
      <c r="Q58" t="str">
        <f>IF(ROW()&lt;=vLastrow,VLOOKUP(MONTH(E58),calcs!$S$2:$T$13,2,FALSE),"")</f>
        <v/>
      </c>
      <c r="R58" t="str">
        <f>IF(ROW()&lt;=vLastrow,VLOOKUP(MONTH(F58),calcs!$S$2:$T$13,2,FALSE),"")</f>
        <v/>
      </c>
      <c r="S58" t="str">
        <f t="shared" si="6"/>
        <v/>
      </c>
      <c r="T58" s="26" t="e">
        <f>IF(F58="",DATEDIF(E58,calcs!X$2,"Y"),"")</f>
        <v>#VALUE!</v>
      </c>
      <c r="U58" t="str">
        <f t="shared" si="7"/>
        <v/>
      </c>
      <c r="V58" t="str">
        <f t="shared" si="8"/>
        <v/>
      </c>
      <c r="W58">
        <f t="shared" si="9"/>
        <v>0</v>
      </c>
      <c r="X58">
        <f t="shared" si="10"/>
        <v>0</v>
      </c>
    </row>
    <row r="59" spans="1:24" x14ac:dyDescent="0.35">
      <c r="A59" t="str">
        <f>IF(ROW()&lt;=vLastrow,'Match History Data'!A59,"")</f>
        <v/>
      </c>
      <c r="B59" t="str">
        <f>IF(ROW()&lt;=vLastrow,'Match History Data'!B59,"")</f>
        <v/>
      </c>
      <c r="C59" t="str">
        <f>IF(ROW()&lt;=vLastrow,'Match History Data'!C59,"")</f>
        <v/>
      </c>
      <c r="D59" t="str">
        <f>IF(ROW()&lt;=vLastrow,'Match History Data'!D59,"")</f>
        <v/>
      </c>
      <c r="E59" s="3" t="str">
        <f>IF(ROW()&lt;=vLastrow,IF('Match History Data'!E59&lt;&gt;"",'Match History Data'!E59,""),"")</f>
        <v/>
      </c>
      <c r="F59" s="3" t="str">
        <f>IF(ROW()&lt;=vLastrow,IF('Match History Data'!F59&lt;&gt;"",'Match History Data'!F59,""),"")</f>
        <v/>
      </c>
      <c r="G59" t="str">
        <f>IF(ROW()&lt;=vLastrow,'Match History Data'!G59,"")</f>
        <v/>
      </c>
      <c r="H59" t="str">
        <f>IF(ROW()&lt;=vLastrow,'Match History Data'!H59,"")</f>
        <v/>
      </c>
      <c r="I59" t="str">
        <f>IF(ROW()&lt;=vLastrow,'Match History Data'!I59,"")</f>
        <v/>
      </c>
      <c r="J59" t="str">
        <f>IF(ROW()&lt;=vLastrow,'Match History Data'!J59,"")</f>
        <v/>
      </c>
      <c r="K59" t="str">
        <f>IF(ROW()&lt;=vLastrow,'Match History Data'!K59,"")</f>
        <v/>
      </c>
      <c r="L59" t="str">
        <f>IF(ROW()&lt;=vLastrow,'Match History Data'!L59,"")</f>
        <v/>
      </c>
      <c r="M59" t="str">
        <f>IF(ROW()&lt;=vLastrow,'Match History Data'!M59,"")</f>
        <v/>
      </c>
      <c r="N59" t="str">
        <f>IF(ROW()&lt;=vLastrow,'Match History Data'!N59,"")</f>
        <v/>
      </c>
      <c r="O59" t="str">
        <f>IF(ROW()&lt;=vLastrow,'Match History Data'!O59,"")</f>
        <v/>
      </c>
      <c r="Q59" t="str">
        <f>IF(ROW()&lt;=vLastrow,VLOOKUP(MONTH(E59),calcs!$S$2:$T$13,2,FALSE),"")</f>
        <v/>
      </c>
      <c r="R59" t="str">
        <f>IF(ROW()&lt;=vLastrow,VLOOKUP(MONTH(F59),calcs!$S$2:$T$13,2,FALSE),"")</f>
        <v/>
      </c>
      <c r="S59" t="str">
        <f t="shared" si="6"/>
        <v/>
      </c>
      <c r="T59" s="26" t="e">
        <f>IF(F59="",DATEDIF(E59,calcs!X$2,"Y"),"")</f>
        <v>#VALUE!</v>
      </c>
      <c r="U59" t="str">
        <f t="shared" si="7"/>
        <v/>
      </c>
      <c r="V59" t="str">
        <f t="shared" si="8"/>
        <v/>
      </c>
      <c r="W59">
        <f t="shared" si="9"/>
        <v>0</v>
      </c>
      <c r="X59">
        <f t="shared" si="10"/>
        <v>0</v>
      </c>
    </row>
    <row r="60" spans="1:24" x14ac:dyDescent="0.35">
      <c r="A60" t="str">
        <f>IF(ROW()&lt;=vLastrow,'Match History Data'!A60,"")</f>
        <v/>
      </c>
      <c r="B60" t="str">
        <f>IF(ROW()&lt;=vLastrow,'Match History Data'!B60,"")</f>
        <v/>
      </c>
      <c r="C60" t="str">
        <f>IF(ROW()&lt;=vLastrow,'Match History Data'!C60,"")</f>
        <v/>
      </c>
      <c r="D60" t="str">
        <f>IF(ROW()&lt;=vLastrow,'Match History Data'!D60,"")</f>
        <v/>
      </c>
      <c r="E60" s="3" t="str">
        <f>IF(ROW()&lt;=vLastrow,IF('Match History Data'!E60&lt;&gt;"",'Match History Data'!E60,""),"")</f>
        <v/>
      </c>
      <c r="F60" s="3" t="str">
        <f>IF(ROW()&lt;=vLastrow,IF('Match History Data'!F60&lt;&gt;"",'Match History Data'!F60,""),"")</f>
        <v/>
      </c>
      <c r="G60" t="str">
        <f>IF(ROW()&lt;=vLastrow,'Match History Data'!G60,"")</f>
        <v/>
      </c>
      <c r="H60" t="str">
        <f>IF(ROW()&lt;=vLastrow,'Match History Data'!H60,"")</f>
        <v/>
      </c>
      <c r="I60" t="str">
        <f>IF(ROW()&lt;=vLastrow,'Match History Data'!I60,"")</f>
        <v/>
      </c>
      <c r="J60" t="str">
        <f>IF(ROW()&lt;=vLastrow,'Match History Data'!J60,"")</f>
        <v/>
      </c>
      <c r="K60" t="str">
        <f>IF(ROW()&lt;=vLastrow,'Match History Data'!K60,"")</f>
        <v/>
      </c>
      <c r="L60" t="str">
        <f>IF(ROW()&lt;=vLastrow,'Match History Data'!L60,"")</f>
        <v/>
      </c>
      <c r="M60" t="str">
        <f>IF(ROW()&lt;=vLastrow,'Match History Data'!M60,"")</f>
        <v/>
      </c>
      <c r="N60" t="str">
        <f>IF(ROW()&lt;=vLastrow,'Match History Data'!N60,"")</f>
        <v/>
      </c>
      <c r="O60" t="str">
        <f>IF(ROW()&lt;=vLastrow,'Match History Data'!O60,"")</f>
        <v/>
      </c>
      <c r="Q60" t="str">
        <f>IF(ROW()&lt;=vLastrow,VLOOKUP(MONTH(E60),calcs!$S$2:$T$13,2,FALSE),"")</f>
        <v/>
      </c>
      <c r="R60" t="str">
        <f>IF(ROW()&lt;=vLastrow,VLOOKUP(MONTH(F60),calcs!$S$2:$T$13,2,FALSE),"")</f>
        <v/>
      </c>
      <c r="S60" t="str">
        <f t="shared" si="6"/>
        <v/>
      </c>
      <c r="T60" s="26" t="e">
        <f>IF(F60="",DATEDIF(E60,calcs!X$2,"Y"),"")</f>
        <v>#VALUE!</v>
      </c>
      <c r="U60" t="str">
        <f t="shared" si="7"/>
        <v/>
      </c>
      <c r="V60" t="str">
        <f t="shared" si="8"/>
        <v/>
      </c>
      <c r="W60">
        <f t="shared" si="9"/>
        <v>0</v>
      </c>
      <c r="X60">
        <f t="shared" si="10"/>
        <v>0</v>
      </c>
    </row>
    <row r="61" spans="1:24" x14ac:dyDescent="0.35">
      <c r="A61" t="str">
        <f>IF(ROW()&lt;=vLastrow,'Match History Data'!A61,"")</f>
        <v/>
      </c>
      <c r="B61" t="str">
        <f>IF(ROW()&lt;=vLastrow,'Match History Data'!B61,"")</f>
        <v/>
      </c>
      <c r="C61" t="str">
        <f>IF(ROW()&lt;=vLastrow,'Match History Data'!C61,"")</f>
        <v/>
      </c>
      <c r="D61" t="str">
        <f>IF(ROW()&lt;=vLastrow,'Match History Data'!D61,"")</f>
        <v/>
      </c>
      <c r="E61" s="3" t="str">
        <f>IF(ROW()&lt;=vLastrow,IF('Match History Data'!E61&lt;&gt;"",'Match History Data'!E61,""),"")</f>
        <v/>
      </c>
      <c r="F61" s="3" t="str">
        <f>IF(ROW()&lt;=vLastrow,IF('Match History Data'!F61&lt;&gt;"",'Match History Data'!F61,""),"")</f>
        <v/>
      </c>
      <c r="G61" t="str">
        <f>IF(ROW()&lt;=vLastrow,'Match History Data'!G61,"")</f>
        <v/>
      </c>
      <c r="H61" t="str">
        <f>IF(ROW()&lt;=vLastrow,'Match History Data'!H61,"")</f>
        <v/>
      </c>
      <c r="I61" t="str">
        <f>IF(ROW()&lt;=vLastrow,'Match History Data'!I61,"")</f>
        <v/>
      </c>
      <c r="J61" t="str">
        <f>IF(ROW()&lt;=vLastrow,'Match History Data'!J61,"")</f>
        <v/>
      </c>
      <c r="K61" t="str">
        <f>IF(ROW()&lt;=vLastrow,'Match History Data'!K61,"")</f>
        <v/>
      </c>
      <c r="L61" t="str">
        <f>IF(ROW()&lt;=vLastrow,'Match History Data'!L61,"")</f>
        <v/>
      </c>
      <c r="M61" t="str">
        <f>IF(ROW()&lt;=vLastrow,'Match History Data'!M61,"")</f>
        <v/>
      </c>
      <c r="N61" t="str">
        <f>IF(ROW()&lt;=vLastrow,'Match History Data'!N61,"")</f>
        <v/>
      </c>
      <c r="O61" t="str">
        <f>IF(ROW()&lt;=vLastrow,'Match History Data'!O61,"")</f>
        <v/>
      </c>
      <c r="Q61" t="str">
        <f>IF(ROW()&lt;=vLastrow,VLOOKUP(MONTH(E61),calcs!$S$2:$T$13,2,FALSE),"")</f>
        <v/>
      </c>
      <c r="R61" t="str">
        <f>IF(ROW()&lt;=vLastrow,VLOOKUP(MONTH(F61),calcs!$S$2:$T$13,2,FALSE),"")</f>
        <v/>
      </c>
      <c r="S61" t="str">
        <f t="shared" si="6"/>
        <v/>
      </c>
      <c r="T61" s="26" t="e">
        <f>IF(F61="",DATEDIF(E61,calcs!X$2,"Y"),"")</f>
        <v>#VALUE!</v>
      </c>
      <c r="U61" t="str">
        <f t="shared" si="7"/>
        <v/>
      </c>
      <c r="V61" t="str">
        <f t="shared" si="8"/>
        <v/>
      </c>
      <c r="W61">
        <f t="shared" si="9"/>
        <v>0</v>
      </c>
      <c r="X61">
        <f t="shared" si="10"/>
        <v>0</v>
      </c>
    </row>
    <row r="62" spans="1:24" x14ac:dyDescent="0.35">
      <c r="A62" t="str">
        <f>IF(ROW()&lt;=vLastrow,'Match History Data'!A62,"")</f>
        <v/>
      </c>
      <c r="B62" t="str">
        <f>IF(ROW()&lt;=vLastrow,'Match History Data'!B62,"")</f>
        <v/>
      </c>
      <c r="C62" t="str">
        <f>IF(ROW()&lt;=vLastrow,'Match History Data'!C62,"")</f>
        <v/>
      </c>
      <c r="D62" t="str">
        <f>IF(ROW()&lt;=vLastrow,'Match History Data'!D62,"")</f>
        <v/>
      </c>
      <c r="E62" s="3" t="str">
        <f>IF(ROW()&lt;=vLastrow,IF('Match History Data'!E62&lt;&gt;"",'Match History Data'!E62,""),"")</f>
        <v/>
      </c>
      <c r="F62" s="3" t="str">
        <f>IF(ROW()&lt;=vLastrow,IF('Match History Data'!F62&lt;&gt;"",'Match History Data'!F62,""),"")</f>
        <v/>
      </c>
      <c r="G62" t="str">
        <f>IF(ROW()&lt;=vLastrow,'Match History Data'!G62,"")</f>
        <v/>
      </c>
      <c r="H62" t="str">
        <f>IF(ROW()&lt;=vLastrow,'Match History Data'!H62,"")</f>
        <v/>
      </c>
      <c r="I62" t="str">
        <f>IF(ROW()&lt;=vLastrow,'Match History Data'!I62,"")</f>
        <v/>
      </c>
      <c r="J62" t="str">
        <f>IF(ROW()&lt;=vLastrow,'Match History Data'!J62,"")</f>
        <v/>
      </c>
      <c r="K62" t="str">
        <f>IF(ROW()&lt;=vLastrow,'Match History Data'!K62,"")</f>
        <v/>
      </c>
      <c r="L62" t="str">
        <f>IF(ROW()&lt;=vLastrow,'Match History Data'!L62,"")</f>
        <v/>
      </c>
      <c r="M62" t="str">
        <f>IF(ROW()&lt;=vLastrow,'Match History Data'!M62,"")</f>
        <v/>
      </c>
      <c r="N62" t="str">
        <f>IF(ROW()&lt;=vLastrow,'Match History Data'!N62,"")</f>
        <v/>
      </c>
      <c r="O62" t="str">
        <f>IF(ROW()&lt;=vLastrow,'Match History Data'!O62,"")</f>
        <v/>
      </c>
      <c r="Q62" t="str">
        <f>IF(ROW()&lt;=vLastrow,VLOOKUP(MONTH(E62),calcs!$S$2:$T$13,2,FALSE),"")</f>
        <v/>
      </c>
      <c r="R62" t="str">
        <f>IF(ROW()&lt;=vLastrow,VLOOKUP(MONTH(F62),calcs!$S$2:$T$13,2,FALSE),"")</f>
        <v/>
      </c>
      <c r="S62" t="str">
        <f t="shared" si="6"/>
        <v/>
      </c>
      <c r="T62" s="26" t="e">
        <f>IF(F62="",DATEDIF(E62,calcs!X$2,"Y"),"")</f>
        <v>#VALUE!</v>
      </c>
      <c r="U62" t="str">
        <f t="shared" si="7"/>
        <v/>
      </c>
      <c r="V62" t="str">
        <f t="shared" si="8"/>
        <v/>
      </c>
      <c r="W62">
        <f t="shared" si="9"/>
        <v>0</v>
      </c>
      <c r="X62">
        <f t="shared" si="10"/>
        <v>0</v>
      </c>
    </row>
    <row r="63" spans="1:24" x14ac:dyDescent="0.35">
      <c r="A63" t="str">
        <f>IF(ROW()&lt;=vLastrow,'Match History Data'!A63,"")</f>
        <v/>
      </c>
      <c r="B63" t="str">
        <f>IF(ROW()&lt;=vLastrow,'Match History Data'!B63,"")</f>
        <v/>
      </c>
      <c r="C63" t="str">
        <f>IF(ROW()&lt;=vLastrow,'Match History Data'!C63,"")</f>
        <v/>
      </c>
      <c r="D63" t="str">
        <f>IF(ROW()&lt;=vLastrow,'Match History Data'!D63,"")</f>
        <v/>
      </c>
      <c r="E63" s="3" t="str">
        <f>IF(ROW()&lt;=vLastrow,IF('Match History Data'!E63&lt;&gt;"",'Match History Data'!E63,""),"")</f>
        <v/>
      </c>
      <c r="F63" s="3" t="str">
        <f>IF(ROW()&lt;=vLastrow,IF('Match History Data'!F63&lt;&gt;"",'Match History Data'!F63,""),"")</f>
        <v/>
      </c>
      <c r="G63" t="str">
        <f>IF(ROW()&lt;=vLastrow,'Match History Data'!G63,"")</f>
        <v/>
      </c>
      <c r="H63" t="str">
        <f>IF(ROW()&lt;=vLastrow,'Match History Data'!H63,"")</f>
        <v/>
      </c>
      <c r="I63" t="str">
        <f>IF(ROW()&lt;=vLastrow,'Match History Data'!I63,"")</f>
        <v/>
      </c>
      <c r="J63" t="str">
        <f>IF(ROW()&lt;=vLastrow,'Match History Data'!J63,"")</f>
        <v/>
      </c>
      <c r="K63" t="str">
        <f>IF(ROW()&lt;=vLastrow,'Match History Data'!K63,"")</f>
        <v/>
      </c>
      <c r="L63" t="str">
        <f>IF(ROW()&lt;=vLastrow,'Match History Data'!L63,"")</f>
        <v/>
      </c>
      <c r="M63" t="str">
        <f>IF(ROW()&lt;=vLastrow,'Match History Data'!M63,"")</f>
        <v/>
      </c>
      <c r="N63" t="str">
        <f>IF(ROW()&lt;=vLastrow,'Match History Data'!N63,"")</f>
        <v/>
      </c>
      <c r="O63" t="str">
        <f>IF(ROW()&lt;=vLastrow,'Match History Data'!O63,"")</f>
        <v/>
      </c>
      <c r="Q63" t="str">
        <f>IF(ROW()&lt;=vLastrow,VLOOKUP(MONTH(E63),calcs!$S$2:$T$13,2,FALSE),"")</f>
        <v/>
      </c>
      <c r="R63" t="str">
        <f>IF(ROW()&lt;=vLastrow,VLOOKUP(MONTH(F63),calcs!$S$2:$T$13,2,FALSE),"")</f>
        <v/>
      </c>
      <c r="S63" t="str">
        <f t="shared" si="6"/>
        <v/>
      </c>
      <c r="T63" s="26" t="e">
        <f>IF(F63="",DATEDIF(E63,calcs!X$2,"Y"),"")</f>
        <v>#VALUE!</v>
      </c>
      <c r="U63" t="str">
        <f t="shared" si="7"/>
        <v/>
      </c>
      <c r="V63" t="str">
        <f t="shared" si="8"/>
        <v/>
      </c>
      <c r="W63">
        <f t="shared" si="9"/>
        <v>0</v>
      </c>
      <c r="X63">
        <f t="shared" si="10"/>
        <v>0</v>
      </c>
    </row>
    <row r="64" spans="1:24" x14ac:dyDescent="0.35">
      <c r="A64" t="str">
        <f>IF(ROW()&lt;=vLastrow,'Match History Data'!A64,"")</f>
        <v/>
      </c>
      <c r="B64" t="str">
        <f>IF(ROW()&lt;=vLastrow,'Match History Data'!B64,"")</f>
        <v/>
      </c>
      <c r="C64" t="str">
        <f>IF(ROW()&lt;=vLastrow,'Match History Data'!C64,"")</f>
        <v/>
      </c>
      <c r="D64" t="str">
        <f>IF(ROW()&lt;=vLastrow,'Match History Data'!D64,"")</f>
        <v/>
      </c>
      <c r="E64" s="3" t="str">
        <f>IF(ROW()&lt;=vLastrow,IF('Match History Data'!E64&lt;&gt;"",'Match History Data'!E64,""),"")</f>
        <v/>
      </c>
      <c r="F64" s="3" t="str">
        <f>IF(ROW()&lt;=vLastrow,IF('Match History Data'!F64&lt;&gt;"",'Match History Data'!F64,""),"")</f>
        <v/>
      </c>
      <c r="G64" t="str">
        <f>IF(ROW()&lt;=vLastrow,'Match History Data'!G64,"")</f>
        <v/>
      </c>
      <c r="H64" t="str">
        <f>IF(ROW()&lt;=vLastrow,'Match History Data'!H64,"")</f>
        <v/>
      </c>
      <c r="I64" t="str">
        <f>IF(ROW()&lt;=vLastrow,'Match History Data'!I64,"")</f>
        <v/>
      </c>
      <c r="J64" t="str">
        <f>IF(ROW()&lt;=vLastrow,'Match History Data'!J64,"")</f>
        <v/>
      </c>
      <c r="K64" t="str">
        <f>IF(ROW()&lt;=vLastrow,'Match History Data'!K64,"")</f>
        <v/>
      </c>
      <c r="L64" t="str">
        <f>IF(ROW()&lt;=vLastrow,'Match History Data'!L64,"")</f>
        <v/>
      </c>
      <c r="M64" t="str">
        <f>IF(ROW()&lt;=vLastrow,'Match History Data'!M64,"")</f>
        <v/>
      </c>
      <c r="N64" t="str">
        <f>IF(ROW()&lt;=vLastrow,'Match History Data'!N64,"")</f>
        <v/>
      </c>
      <c r="O64" t="str">
        <f>IF(ROW()&lt;=vLastrow,'Match History Data'!O64,"")</f>
        <v/>
      </c>
      <c r="Q64" t="str">
        <f>IF(ROW()&lt;=vLastrow,VLOOKUP(MONTH(E64),calcs!$S$2:$T$13,2,FALSE),"")</f>
        <v/>
      </c>
      <c r="R64" t="str">
        <f>IF(ROW()&lt;=vLastrow,VLOOKUP(MONTH(F64),calcs!$S$2:$T$13,2,FALSE),"")</f>
        <v/>
      </c>
      <c r="S64" t="str">
        <f t="shared" si="6"/>
        <v/>
      </c>
      <c r="T64" s="26" t="e">
        <f>IF(F64="",DATEDIF(E64,calcs!X$2,"Y"),"")</f>
        <v>#VALUE!</v>
      </c>
      <c r="U64" t="str">
        <f t="shared" si="7"/>
        <v/>
      </c>
      <c r="V64" t="str">
        <f t="shared" si="8"/>
        <v/>
      </c>
      <c r="W64">
        <f t="shared" si="9"/>
        <v>0</v>
      </c>
      <c r="X64">
        <f t="shared" si="10"/>
        <v>0</v>
      </c>
    </row>
    <row r="65" spans="1:24" x14ac:dyDescent="0.35">
      <c r="A65" t="str">
        <f>IF(ROW()&lt;=vLastrow,'Match History Data'!A65,"")</f>
        <v/>
      </c>
      <c r="B65" t="str">
        <f>IF(ROW()&lt;=vLastrow,'Match History Data'!B65,"")</f>
        <v/>
      </c>
      <c r="C65" t="str">
        <f>IF(ROW()&lt;=vLastrow,'Match History Data'!C65,"")</f>
        <v/>
      </c>
      <c r="D65" t="str">
        <f>IF(ROW()&lt;=vLastrow,'Match History Data'!D65,"")</f>
        <v/>
      </c>
      <c r="E65" s="3" t="str">
        <f>IF(ROW()&lt;=vLastrow,IF('Match History Data'!E65&lt;&gt;"",'Match History Data'!E65,""),"")</f>
        <v/>
      </c>
      <c r="F65" s="3" t="str">
        <f>IF(ROW()&lt;=vLastrow,IF('Match History Data'!F65&lt;&gt;"",'Match History Data'!F65,""),"")</f>
        <v/>
      </c>
      <c r="G65" t="str">
        <f>IF(ROW()&lt;=vLastrow,'Match History Data'!G65,"")</f>
        <v/>
      </c>
      <c r="H65" t="str">
        <f>IF(ROW()&lt;=vLastrow,'Match History Data'!H65,"")</f>
        <v/>
      </c>
      <c r="I65" t="str">
        <f>IF(ROW()&lt;=vLastrow,'Match History Data'!I65,"")</f>
        <v/>
      </c>
      <c r="J65" t="str">
        <f>IF(ROW()&lt;=vLastrow,'Match History Data'!J65,"")</f>
        <v/>
      </c>
      <c r="K65" t="str">
        <f>IF(ROW()&lt;=vLastrow,'Match History Data'!K65,"")</f>
        <v/>
      </c>
      <c r="L65" t="str">
        <f>IF(ROW()&lt;=vLastrow,'Match History Data'!L65,"")</f>
        <v/>
      </c>
      <c r="M65" t="str">
        <f>IF(ROW()&lt;=vLastrow,'Match History Data'!M65,"")</f>
        <v/>
      </c>
      <c r="N65" t="str">
        <f>IF(ROW()&lt;=vLastrow,'Match History Data'!N65,"")</f>
        <v/>
      </c>
      <c r="O65" t="str">
        <f>IF(ROW()&lt;=vLastrow,'Match History Data'!O65,"")</f>
        <v/>
      </c>
      <c r="Q65" t="str">
        <f>IF(ROW()&lt;=vLastrow,VLOOKUP(MONTH(E65),calcs!$S$2:$T$13,2,FALSE),"")</f>
        <v/>
      </c>
      <c r="R65" t="str">
        <f>IF(ROW()&lt;=vLastrow,VLOOKUP(MONTH(F65),calcs!$S$2:$T$13,2,FALSE),"")</f>
        <v/>
      </c>
      <c r="S65" t="str">
        <f t="shared" si="6"/>
        <v/>
      </c>
      <c r="T65" s="26" t="e">
        <f>IF(F65="",DATEDIF(E65,calcs!X$2,"Y"),"")</f>
        <v>#VALUE!</v>
      </c>
      <c r="U65" t="str">
        <f t="shared" si="7"/>
        <v/>
      </c>
      <c r="V65" t="str">
        <f t="shared" si="8"/>
        <v/>
      </c>
      <c r="W65">
        <f t="shared" si="9"/>
        <v>0</v>
      </c>
      <c r="X65">
        <f t="shared" si="10"/>
        <v>0</v>
      </c>
    </row>
    <row r="66" spans="1:24" x14ac:dyDescent="0.35">
      <c r="A66" t="str">
        <f>IF(ROW()&lt;=vLastrow,'Match History Data'!A66,"")</f>
        <v/>
      </c>
      <c r="B66" t="str">
        <f>IF(ROW()&lt;=vLastrow,'Match History Data'!B66,"")</f>
        <v/>
      </c>
      <c r="C66" t="str">
        <f>IF(ROW()&lt;=vLastrow,'Match History Data'!C66,"")</f>
        <v/>
      </c>
      <c r="D66" t="str">
        <f>IF(ROW()&lt;=vLastrow,'Match History Data'!D66,"")</f>
        <v/>
      </c>
      <c r="E66" s="3" t="str">
        <f>IF(ROW()&lt;=vLastrow,IF('Match History Data'!E66&lt;&gt;"",'Match History Data'!E66,""),"")</f>
        <v/>
      </c>
      <c r="F66" s="3" t="str">
        <f>IF(ROW()&lt;=vLastrow,IF('Match History Data'!F66&lt;&gt;"",'Match History Data'!F66,""),"")</f>
        <v/>
      </c>
      <c r="G66" t="str">
        <f>IF(ROW()&lt;=vLastrow,'Match History Data'!G66,"")</f>
        <v/>
      </c>
      <c r="H66" t="str">
        <f>IF(ROW()&lt;=vLastrow,'Match History Data'!H66,"")</f>
        <v/>
      </c>
      <c r="I66" t="str">
        <f>IF(ROW()&lt;=vLastrow,'Match History Data'!I66,"")</f>
        <v/>
      </c>
      <c r="J66" t="str">
        <f>IF(ROW()&lt;=vLastrow,'Match History Data'!J66,"")</f>
        <v/>
      </c>
      <c r="K66" t="str">
        <f>IF(ROW()&lt;=vLastrow,'Match History Data'!K66,"")</f>
        <v/>
      </c>
      <c r="L66" t="str">
        <f>IF(ROW()&lt;=vLastrow,'Match History Data'!L66,"")</f>
        <v/>
      </c>
      <c r="M66" t="str">
        <f>IF(ROW()&lt;=vLastrow,'Match History Data'!M66,"")</f>
        <v/>
      </c>
      <c r="N66" t="str">
        <f>IF(ROW()&lt;=vLastrow,'Match History Data'!N66,"")</f>
        <v/>
      </c>
      <c r="O66" t="str">
        <f>IF(ROW()&lt;=vLastrow,'Match History Data'!O66,"")</f>
        <v/>
      </c>
      <c r="Q66" t="str">
        <f>IF(ROW()&lt;=vLastrow,VLOOKUP(MONTH(E66),calcs!$S$2:$T$13,2,FALSE),"")</f>
        <v/>
      </c>
      <c r="R66" t="str">
        <f>IF(ROW()&lt;=vLastrow,VLOOKUP(MONTH(F66),calcs!$S$2:$T$13,2,FALSE),"")</f>
        <v/>
      </c>
      <c r="S66" t="str">
        <f t="shared" si="6"/>
        <v/>
      </c>
      <c r="T66" s="26" t="e">
        <f>IF(F66="",DATEDIF(E66,calcs!X$2,"Y"),"")</f>
        <v>#VALUE!</v>
      </c>
      <c r="U66" t="str">
        <f t="shared" si="7"/>
        <v/>
      </c>
      <c r="V66" t="str">
        <f t="shared" ref="V66:V129" si="11">SUBSTITUTE(N66,"White or Caucasian","White")</f>
        <v/>
      </c>
      <c r="W66">
        <f t="shared" ref="W66:W129" si="12">IF(J66&lt;&gt;"",LEN(J66)-LEN(SUBSTITUTE(J66,";",""))+1,0)</f>
        <v>0</v>
      </c>
      <c r="X66">
        <f t="shared" ref="X66:X129" si="13">IF(N66&lt;&gt;"",LEN(N66)-LEN(SUBSTITUTE(N66,";",""))+1,0)</f>
        <v>0</v>
      </c>
    </row>
    <row r="67" spans="1:24" x14ac:dyDescent="0.35">
      <c r="A67" t="str">
        <f>IF(ROW()&lt;=vLastrow,'Match History Data'!A67,"")</f>
        <v/>
      </c>
      <c r="B67" t="str">
        <f>IF(ROW()&lt;=vLastrow,'Match History Data'!B67,"")</f>
        <v/>
      </c>
      <c r="C67" t="str">
        <f>IF(ROW()&lt;=vLastrow,'Match History Data'!C67,"")</f>
        <v/>
      </c>
      <c r="D67" t="str">
        <f>IF(ROW()&lt;=vLastrow,'Match History Data'!D67,"")</f>
        <v/>
      </c>
      <c r="E67" s="3" t="str">
        <f>IF(ROW()&lt;=vLastrow,IF('Match History Data'!E67&lt;&gt;"",'Match History Data'!E67,""),"")</f>
        <v/>
      </c>
      <c r="F67" s="3" t="str">
        <f>IF(ROW()&lt;=vLastrow,IF('Match History Data'!F67&lt;&gt;"",'Match History Data'!F67,""),"")</f>
        <v/>
      </c>
      <c r="G67" t="str">
        <f>IF(ROW()&lt;=vLastrow,'Match History Data'!G67,"")</f>
        <v/>
      </c>
      <c r="H67" t="str">
        <f>IF(ROW()&lt;=vLastrow,'Match History Data'!H67,"")</f>
        <v/>
      </c>
      <c r="I67" t="str">
        <f>IF(ROW()&lt;=vLastrow,'Match History Data'!I67,"")</f>
        <v/>
      </c>
      <c r="J67" t="str">
        <f>IF(ROW()&lt;=vLastrow,'Match History Data'!J67,"")</f>
        <v/>
      </c>
      <c r="K67" t="str">
        <f>IF(ROW()&lt;=vLastrow,'Match History Data'!K67,"")</f>
        <v/>
      </c>
      <c r="L67" t="str">
        <f>IF(ROW()&lt;=vLastrow,'Match History Data'!L67,"")</f>
        <v/>
      </c>
      <c r="M67" t="str">
        <f>IF(ROW()&lt;=vLastrow,'Match History Data'!M67,"")</f>
        <v/>
      </c>
      <c r="N67" t="str">
        <f>IF(ROW()&lt;=vLastrow,'Match History Data'!N67,"")</f>
        <v/>
      </c>
      <c r="O67" t="str">
        <f>IF(ROW()&lt;=vLastrow,'Match History Data'!O67,"")</f>
        <v/>
      </c>
      <c r="Q67" t="str">
        <f>IF(ROW()&lt;=vLastrow,VLOOKUP(MONTH(E67),calcs!$S$2:$T$13,2,FALSE),"")</f>
        <v/>
      </c>
      <c r="R67" t="str">
        <f>IF(ROW()&lt;=vLastrow,VLOOKUP(MONTH(F67),calcs!$S$2:$T$13,2,FALSE),"")</f>
        <v/>
      </c>
      <c r="S67" t="str">
        <f t="shared" si="6"/>
        <v/>
      </c>
      <c r="T67" s="26" t="e">
        <f>IF(F67="",DATEDIF(E67,calcs!X$2,"Y"),"")</f>
        <v>#VALUE!</v>
      </c>
      <c r="U67" t="str">
        <f t="shared" ref="U67:U130" si="14">SUBSTITUTE(J67,"White or Caucasian","White")</f>
        <v/>
      </c>
      <c r="V67" t="str">
        <f t="shared" si="11"/>
        <v/>
      </c>
      <c r="W67">
        <f t="shared" si="12"/>
        <v>0</v>
      </c>
      <c r="X67">
        <f t="shared" si="13"/>
        <v>0</v>
      </c>
    </row>
    <row r="68" spans="1:24" x14ac:dyDescent="0.35">
      <c r="A68" t="str">
        <f>IF(ROW()&lt;=vLastrow,'Match History Data'!A68,"")</f>
        <v/>
      </c>
      <c r="B68" t="str">
        <f>IF(ROW()&lt;=vLastrow,'Match History Data'!B68,"")</f>
        <v/>
      </c>
      <c r="C68" t="str">
        <f>IF(ROW()&lt;=vLastrow,'Match History Data'!C68,"")</f>
        <v/>
      </c>
      <c r="D68" t="str">
        <f>IF(ROW()&lt;=vLastrow,'Match History Data'!D68,"")</f>
        <v/>
      </c>
      <c r="E68" s="3" t="str">
        <f>IF(ROW()&lt;=vLastrow,IF('Match History Data'!E68&lt;&gt;"",'Match History Data'!E68,""),"")</f>
        <v/>
      </c>
      <c r="F68" s="3" t="str">
        <f>IF(ROW()&lt;=vLastrow,IF('Match History Data'!F68&lt;&gt;"",'Match History Data'!F68,""),"")</f>
        <v/>
      </c>
      <c r="G68" t="str">
        <f>IF(ROW()&lt;=vLastrow,'Match History Data'!G68,"")</f>
        <v/>
      </c>
      <c r="H68" t="str">
        <f>IF(ROW()&lt;=vLastrow,'Match History Data'!H68,"")</f>
        <v/>
      </c>
      <c r="I68" t="str">
        <f>IF(ROW()&lt;=vLastrow,'Match History Data'!I68,"")</f>
        <v/>
      </c>
      <c r="J68" t="str">
        <f>IF(ROW()&lt;=vLastrow,'Match History Data'!J68,"")</f>
        <v/>
      </c>
      <c r="K68" t="str">
        <f>IF(ROW()&lt;=vLastrow,'Match History Data'!K68,"")</f>
        <v/>
      </c>
      <c r="L68" t="str">
        <f>IF(ROW()&lt;=vLastrow,'Match History Data'!L68,"")</f>
        <v/>
      </c>
      <c r="M68" t="str">
        <f>IF(ROW()&lt;=vLastrow,'Match History Data'!M68,"")</f>
        <v/>
      </c>
      <c r="N68" t="str">
        <f>IF(ROW()&lt;=vLastrow,'Match History Data'!N68,"")</f>
        <v/>
      </c>
      <c r="O68" t="str">
        <f>IF(ROW()&lt;=vLastrow,'Match History Data'!O68,"")</f>
        <v/>
      </c>
      <c r="Q68" t="str">
        <f>IF(ROW()&lt;=vLastrow,VLOOKUP(MONTH(E68),calcs!$S$2:$T$13,2,FALSE),"")</f>
        <v/>
      </c>
      <c r="R68" t="str">
        <f>IF(ROW()&lt;=vLastrow,VLOOKUP(MONTH(F68),calcs!$S$2:$T$13,2,FALSE),"")</f>
        <v/>
      </c>
      <c r="S68" t="str">
        <f t="shared" si="6"/>
        <v/>
      </c>
      <c r="T68" s="26" t="e">
        <f>IF(F68="",DATEDIF(E68,calcs!X$2,"Y"),"")</f>
        <v>#VALUE!</v>
      </c>
      <c r="U68" t="str">
        <f t="shared" si="14"/>
        <v/>
      </c>
      <c r="V68" t="str">
        <f t="shared" si="11"/>
        <v/>
      </c>
      <c r="W68">
        <f t="shared" si="12"/>
        <v>0</v>
      </c>
      <c r="X68">
        <f t="shared" si="13"/>
        <v>0</v>
      </c>
    </row>
    <row r="69" spans="1:24" x14ac:dyDescent="0.35">
      <c r="A69" t="str">
        <f>IF(ROW()&lt;=vLastrow,'Match History Data'!A69,"")</f>
        <v/>
      </c>
      <c r="B69" t="str">
        <f>IF(ROW()&lt;=vLastrow,'Match History Data'!B69,"")</f>
        <v/>
      </c>
      <c r="C69" t="str">
        <f>IF(ROW()&lt;=vLastrow,'Match History Data'!C69,"")</f>
        <v/>
      </c>
      <c r="D69" t="str">
        <f>IF(ROW()&lt;=vLastrow,'Match History Data'!D69,"")</f>
        <v/>
      </c>
      <c r="E69" s="3" t="str">
        <f>IF(ROW()&lt;=vLastrow,IF('Match History Data'!E69&lt;&gt;"",'Match History Data'!E69,""),"")</f>
        <v/>
      </c>
      <c r="F69" s="3" t="str">
        <f>IF(ROW()&lt;=vLastrow,IF('Match History Data'!F69&lt;&gt;"",'Match History Data'!F69,""),"")</f>
        <v/>
      </c>
      <c r="G69" t="str">
        <f>IF(ROW()&lt;=vLastrow,'Match History Data'!G69,"")</f>
        <v/>
      </c>
      <c r="H69" t="str">
        <f>IF(ROW()&lt;=vLastrow,'Match History Data'!H69,"")</f>
        <v/>
      </c>
      <c r="I69" t="str">
        <f>IF(ROW()&lt;=vLastrow,'Match History Data'!I69,"")</f>
        <v/>
      </c>
      <c r="J69" t="str">
        <f>IF(ROW()&lt;=vLastrow,'Match History Data'!J69,"")</f>
        <v/>
      </c>
      <c r="K69" t="str">
        <f>IF(ROW()&lt;=vLastrow,'Match History Data'!K69,"")</f>
        <v/>
      </c>
      <c r="L69" t="str">
        <f>IF(ROW()&lt;=vLastrow,'Match History Data'!L69,"")</f>
        <v/>
      </c>
      <c r="M69" t="str">
        <f>IF(ROW()&lt;=vLastrow,'Match History Data'!M69,"")</f>
        <v/>
      </c>
      <c r="N69" t="str">
        <f>IF(ROW()&lt;=vLastrow,'Match History Data'!N69,"")</f>
        <v/>
      </c>
      <c r="O69" t="str">
        <f>IF(ROW()&lt;=vLastrow,'Match History Data'!O69,"")</f>
        <v/>
      </c>
      <c r="Q69" t="str">
        <f>IF(ROW()&lt;=vLastrow,VLOOKUP(MONTH(E69),calcs!$S$2:$T$13,2,FALSE),"")</f>
        <v/>
      </c>
      <c r="R69" t="str">
        <f>IF(ROW()&lt;=vLastrow,VLOOKUP(MONTH(F69),calcs!$S$2:$T$13,2,FALSE),"")</f>
        <v/>
      </c>
      <c r="S69" t="str">
        <f t="shared" si="6"/>
        <v/>
      </c>
      <c r="T69" s="26" t="e">
        <f>IF(F69="",DATEDIF(E69,calcs!X$2,"Y"),"")</f>
        <v>#VALUE!</v>
      </c>
      <c r="U69" t="str">
        <f t="shared" si="14"/>
        <v/>
      </c>
      <c r="V69" t="str">
        <f t="shared" si="11"/>
        <v/>
      </c>
      <c r="W69">
        <f t="shared" si="12"/>
        <v>0</v>
      </c>
      <c r="X69">
        <f t="shared" si="13"/>
        <v>0</v>
      </c>
    </row>
    <row r="70" spans="1:24" x14ac:dyDescent="0.35">
      <c r="A70" t="str">
        <f>IF(ROW()&lt;=vLastrow,'Match History Data'!A70,"")</f>
        <v/>
      </c>
      <c r="B70" t="str">
        <f>IF(ROW()&lt;=vLastrow,'Match History Data'!B70,"")</f>
        <v/>
      </c>
      <c r="C70" t="str">
        <f>IF(ROW()&lt;=vLastrow,'Match History Data'!C70,"")</f>
        <v/>
      </c>
      <c r="D70" t="str">
        <f>IF(ROW()&lt;=vLastrow,'Match History Data'!D70,"")</f>
        <v/>
      </c>
      <c r="E70" s="3" t="str">
        <f>IF(ROW()&lt;=vLastrow,IF('Match History Data'!E70&lt;&gt;"",'Match History Data'!E70,""),"")</f>
        <v/>
      </c>
      <c r="F70" s="3" t="str">
        <f>IF(ROW()&lt;=vLastrow,IF('Match History Data'!F70&lt;&gt;"",'Match History Data'!F70,""),"")</f>
        <v/>
      </c>
      <c r="G70" t="str">
        <f>IF(ROW()&lt;=vLastrow,'Match History Data'!G70,"")</f>
        <v/>
      </c>
      <c r="H70" t="str">
        <f>IF(ROW()&lt;=vLastrow,'Match History Data'!H70,"")</f>
        <v/>
      </c>
      <c r="I70" t="str">
        <f>IF(ROW()&lt;=vLastrow,'Match History Data'!I70,"")</f>
        <v/>
      </c>
      <c r="J70" t="str">
        <f>IF(ROW()&lt;=vLastrow,'Match History Data'!J70,"")</f>
        <v/>
      </c>
      <c r="K70" t="str">
        <f>IF(ROW()&lt;=vLastrow,'Match History Data'!K70,"")</f>
        <v/>
      </c>
      <c r="L70" t="str">
        <f>IF(ROW()&lt;=vLastrow,'Match History Data'!L70,"")</f>
        <v/>
      </c>
      <c r="M70" t="str">
        <f>IF(ROW()&lt;=vLastrow,'Match History Data'!M70,"")</f>
        <v/>
      </c>
      <c r="N70" t="str">
        <f>IF(ROW()&lt;=vLastrow,'Match History Data'!N70,"")</f>
        <v/>
      </c>
      <c r="O70" t="str">
        <f>IF(ROW()&lt;=vLastrow,'Match History Data'!O70,"")</f>
        <v/>
      </c>
      <c r="Q70" t="str">
        <f>IF(ROW()&lt;=vLastrow,VLOOKUP(MONTH(E70),calcs!$S$2:$T$13,2,FALSE),"")</f>
        <v/>
      </c>
      <c r="R70" t="str">
        <f>IF(ROW()&lt;=vLastrow,VLOOKUP(MONTH(F70),calcs!$S$2:$T$13,2,FALSE),"")</f>
        <v/>
      </c>
      <c r="S70" t="str">
        <f t="shared" si="6"/>
        <v/>
      </c>
      <c r="T70" s="26" t="e">
        <f>IF(F70="",DATEDIF(E70,calcs!X$2,"Y"),"")</f>
        <v>#VALUE!</v>
      </c>
      <c r="U70" t="str">
        <f t="shared" si="14"/>
        <v/>
      </c>
      <c r="V70" t="str">
        <f t="shared" si="11"/>
        <v/>
      </c>
      <c r="W70">
        <f t="shared" si="12"/>
        <v>0</v>
      </c>
      <c r="X70">
        <f t="shared" si="13"/>
        <v>0</v>
      </c>
    </row>
    <row r="71" spans="1:24" x14ac:dyDescent="0.35">
      <c r="A71" t="str">
        <f>IF(ROW()&lt;=vLastrow,'Match History Data'!A71,"")</f>
        <v/>
      </c>
      <c r="B71" t="str">
        <f>IF(ROW()&lt;=vLastrow,'Match History Data'!B71,"")</f>
        <v/>
      </c>
      <c r="C71" t="str">
        <f>IF(ROW()&lt;=vLastrow,'Match History Data'!C71,"")</f>
        <v/>
      </c>
      <c r="D71" t="str">
        <f>IF(ROW()&lt;=vLastrow,'Match History Data'!D71,"")</f>
        <v/>
      </c>
      <c r="E71" s="3" t="str">
        <f>IF(ROW()&lt;=vLastrow,IF('Match History Data'!E71&lt;&gt;"",'Match History Data'!E71,""),"")</f>
        <v/>
      </c>
      <c r="F71" s="3" t="str">
        <f>IF(ROW()&lt;=vLastrow,IF('Match History Data'!F71&lt;&gt;"",'Match History Data'!F71,""),"")</f>
        <v/>
      </c>
      <c r="G71" t="str">
        <f>IF(ROW()&lt;=vLastrow,'Match History Data'!G71,"")</f>
        <v/>
      </c>
      <c r="H71" t="str">
        <f>IF(ROW()&lt;=vLastrow,'Match History Data'!H71,"")</f>
        <v/>
      </c>
      <c r="I71" t="str">
        <f>IF(ROW()&lt;=vLastrow,'Match History Data'!I71,"")</f>
        <v/>
      </c>
      <c r="J71" t="str">
        <f>IF(ROW()&lt;=vLastrow,'Match History Data'!J71,"")</f>
        <v/>
      </c>
      <c r="K71" t="str">
        <f>IF(ROW()&lt;=vLastrow,'Match History Data'!K71,"")</f>
        <v/>
      </c>
      <c r="L71" t="str">
        <f>IF(ROW()&lt;=vLastrow,'Match History Data'!L71,"")</f>
        <v/>
      </c>
      <c r="M71" t="str">
        <f>IF(ROW()&lt;=vLastrow,'Match History Data'!M71,"")</f>
        <v/>
      </c>
      <c r="N71" t="str">
        <f>IF(ROW()&lt;=vLastrow,'Match History Data'!N71,"")</f>
        <v/>
      </c>
      <c r="O71" t="str">
        <f>IF(ROW()&lt;=vLastrow,'Match History Data'!O71,"")</f>
        <v/>
      </c>
      <c r="Q71" t="str">
        <f>IF(ROW()&lt;=vLastrow,VLOOKUP(MONTH(E71),calcs!$S$2:$T$13,2,FALSE),"")</f>
        <v/>
      </c>
      <c r="R71" t="str">
        <f>IF(ROW()&lt;=vLastrow,VLOOKUP(MONTH(F71),calcs!$S$2:$T$13,2,FALSE),"")</f>
        <v/>
      </c>
      <c r="S71" t="str">
        <f t="shared" si="6"/>
        <v/>
      </c>
      <c r="T71" s="26" t="e">
        <f>IF(F71="",DATEDIF(E71,calcs!X$2,"Y"),"")</f>
        <v>#VALUE!</v>
      </c>
      <c r="U71" t="str">
        <f t="shared" si="14"/>
        <v/>
      </c>
      <c r="V71" t="str">
        <f t="shared" si="11"/>
        <v/>
      </c>
      <c r="W71">
        <f t="shared" si="12"/>
        <v>0</v>
      </c>
      <c r="X71">
        <f t="shared" si="13"/>
        <v>0</v>
      </c>
    </row>
    <row r="72" spans="1:24" x14ac:dyDescent="0.35">
      <c r="A72" t="str">
        <f>IF(ROW()&lt;=vLastrow,'Match History Data'!A72,"")</f>
        <v/>
      </c>
      <c r="B72" t="str">
        <f>IF(ROW()&lt;=vLastrow,'Match History Data'!B72,"")</f>
        <v/>
      </c>
      <c r="C72" t="str">
        <f>IF(ROW()&lt;=vLastrow,'Match History Data'!C72,"")</f>
        <v/>
      </c>
      <c r="D72" t="str">
        <f>IF(ROW()&lt;=vLastrow,'Match History Data'!D72,"")</f>
        <v/>
      </c>
      <c r="E72" s="3" t="str">
        <f>IF(ROW()&lt;=vLastrow,IF('Match History Data'!E72&lt;&gt;"",'Match History Data'!E72,""),"")</f>
        <v/>
      </c>
      <c r="F72" s="3" t="str">
        <f>IF(ROW()&lt;=vLastrow,IF('Match History Data'!F72&lt;&gt;"",'Match History Data'!F72,""),"")</f>
        <v/>
      </c>
      <c r="G72" t="str">
        <f>IF(ROW()&lt;=vLastrow,'Match History Data'!G72,"")</f>
        <v/>
      </c>
      <c r="H72" t="str">
        <f>IF(ROW()&lt;=vLastrow,'Match History Data'!H72,"")</f>
        <v/>
      </c>
      <c r="I72" t="str">
        <f>IF(ROW()&lt;=vLastrow,'Match History Data'!I72,"")</f>
        <v/>
      </c>
      <c r="J72" t="str">
        <f>IF(ROW()&lt;=vLastrow,'Match History Data'!J72,"")</f>
        <v/>
      </c>
      <c r="K72" t="str">
        <f>IF(ROW()&lt;=vLastrow,'Match History Data'!K72,"")</f>
        <v/>
      </c>
      <c r="L72" t="str">
        <f>IF(ROW()&lt;=vLastrow,'Match History Data'!L72,"")</f>
        <v/>
      </c>
      <c r="M72" t="str">
        <f>IF(ROW()&lt;=vLastrow,'Match History Data'!M72,"")</f>
        <v/>
      </c>
      <c r="N72" t="str">
        <f>IF(ROW()&lt;=vLastrow,'Match History Data'!N72,"")</f>
        <v/>
      </c>
      <c r="O72" t="str">
        <f>IF(ROW()&lt;=vLastrow,'Match History Data'!O72,"")</f>
        <v/>
      </c>
      <c r="Q72" t="str">
        <f>IF(ROW()&lt;=vLastrow,VLOOKUP(MONTH(E72),calcs!$S$2:$T$13,2,FALSE),"")</f>
        <v/>
      </c>
      <c r="R72" t="str">
        <f>IF(ROW()&lt;=vLastrow,VLOOKUP(MONTH(F72),calcs!$S$2:$T$13,2,FALSE),"")</f>
        <v/>
      </c>
      <c r="S72" t="str">
        <f t="shared" si="6"/>
        <v/>
      </c>
      <c r="T72" s="26" t="e">
        <f>IF(F72="",DATEDIF(E72,calcs!X$2,"Y"),"")</f>
        <v>#VALUE!</v>
      </c>
      <c r="U72" t="str">
        <f t="shared" si="14"/>
        <v/>
      </c>
      <c r="V72" t="str">
        <f t="shared" si="11"/>
        <v/>
      </c>
      <c r="W72">
        <f t="shared" si="12"/>
        <v>0</v>
      </c>
      <c r="X72">
        <f t="shared" si="13"/>
        <v>0</v>
      </c>
    </row>
    <row r="73" spans="1:24" x14ac:dyDescent="0.35">
      <c r="A73" t="str">
        <f>IF(ROW()&lt;=vLastrow,'Match History Data'!A73,"")</f>
        <v/>
      </c>
      <c r="B73" t="str">
        <f>IF(ROW()&lt;=vLastrow,'Match History Data'!B73,"")</f>
        <v/>
      </c>
      <c r="C73" t="str">
        <f>IF(ROW()&lt;=vLastrow,'Match History Data'!C73,"")</f>
        <v/>
      </c>
      <c r="D73" t="str">
        <f>IF(ROW()&lt;=vLastrow,'Match History Data'!D73,"")</f>
        <v/>
      </c>
      <c r="E73" s="3" t="str">
        <f>IF(ROW()&lt;=vLastrow,IF('Match History Data'!E73&lt;&gt;"",'Match History Data'!E73,""),"")</f>
        <v/>
      </c>
      <c r="F73" s="3" t="str">
        <f>IF(ROW()&lt;=vLastrow,IF('Match History Data'!F73&lt;&gt;"",'Match History Data'!F73,""),"")</f>
        <v/>
      </c>
      <c r="G73" t="str">
        <f>IF(ROW()&lt;=vLastrow,'Match History Data'!G73,"")</f>
        <v/>
      </c>
      <c r="H73" t="str">
        <f>IF(ROW()&lt;=vLastrow,'Match History Data'!H73,"")</f>
        <v/>
      </c>
      <c r="I73" t="str">
        <f>IF(ROW()&lt;=vLastrow,'Match History Data'!I73,"")</f>
        <v/>
      </c>
      <c r="J73" t="str">
        <f>IF(ROW()&lt;=vLastrow,'Match History Data'!J73,"")</f>
        <v/>
      </c>
      <c r="K73" t="str">
        <f>IF(ROW()&lt;=vLastrow,'Match History Data'!K73,"")</f>
        <v/>
      </c>
      <c r="L73" t="str">
        <f>IF(ROW()&lt;=vLastrow,'Match History Data'!L73,"")</f>
        <v/>
      </c>
      <c r="M73" t="str">
        <f>IF(ROW()&lt;=vLastrow,'Match History Data'!M73,"")</f>
        <v/>
      </c>
      <c r="N73" t="str">
        <f>IF(ROW()&lt;=vLastrow,'Match History Data'!N73,"")</f>
        <v/>
      </c>
      <c r="O73" t="str">
        <f>IF(ROW()&lt;=vLastrow,'Match History Data'!O73,"")</f>
        <v/>
      </c>
      <c r="Q73" t="str">
        <f>IF(ROW()&lt;=vLastrow,VLOOKUP(MONTH(E73),calcs!$S$2:$T$13,2,FALSE),"")</f>
        <v/>
      </c>
      <c r="R73" t="str">
        <f>IF(ROW()&lt;=vLastrow,VLOOKUP(MONTH(F73),calcs!$S$2:$T$13,2,FALSE),"")</f>
        <v/>
      </c>
      <c r="S73" t="str">
        <f t="shared" si="6"/>
        <v/>
      </c>
      <c r="T73" s="26" t="e">
        <f>IF(F73="",DATEDIF(E73,calcs!X$2,"Y"),"")</f>
        <v>#VALUE!</v>
      </c>
      <c r="U73" t="str">
        <f t="shared" si="14"/>
        <v/>
      </c>
      <c r="V73" t="str">
        <f t="shared" si="11"/>
        <v/>
      </c>
      <c r="W73">
        <f t="shared" si="12"/>
        <v>0</v>
      </c>
      <c r="X73">
        <f t="shared" si="13"/>
        <v>0</v>
      </c>
    </row>
    <row r="74" spans="1:24" x14ac:dyDescent="0.35">
      <c r="A74" t="str">
        <f>IF(ROW()&lt;=vLastrow,'Match History Data'!A74,"")</f>
        <v/>
      </c>
      <c r="B74" t="str">
        <f>IF(ROW()&lt;=vLastrow,'Match History Data'!B74,"")</f>
        <v/>
      </c>
      <c r="C74" t="str">
        <f>IF(ROW()&lt;=vLastrow,'Match History Data'!C74,"")</f>
        <v/>
      </c>
      <c r="D74" t="str">
        <f>IF(ROW()&lt;=vLastrow,'Match History Data'!D74,"")</f>
        <v/>
      </c>
      <c r="E74" s="3" t="str">
        <f>IF(ROW()&lt;=vLastrow,IF('Match History Data'!E74&lt;&gt;"",'Match History Data'!E74,""),"")</f>
        <v/>
      </c>
      <c r="F74" s="3" t="str">
        <f>IF(ROW()&lt;=vLastrow,IF('Match History Data'!F74&lt;&gt;"",'Match History Data'!F74,""),"")</f>
        <v/>
      </c>
      <c r="G74" t="str">
        <f>IF(ROW()&lt;=vLastrow,'Match History Data'!G74,"")</f>
        <v/>
      </c>
      <c r="H74" t="str">
        <f>IF(ROW()&lt;=vLastrow,'Match History Data'!H74,"")</f>
        <v/>
      </c>
      <c r="I74" t="str">
        <f>IF(ROW()&lt;=vLastrow,'Match History Data'!I74,"")</f>
        <v/>
      </c>
      <c r="J74" t="str">
        <f>IF(ROW()&lt;=vLastrow,'Match History Data'!J74,"")</f>
        <v/>
      </c>
      <c r="K74" t="str">
        <f>IF(ROW()&lt;=vLastrow,'Match History Data'!K74,"")</f>
        <v/>
      </c>
      <c r="L74" t="str">
        <f>IF(ROW()&lt;=vLastrow,'Match History Data'!L74,"")</f>
        <v/>
      </c>
      <c r="M74" t="str">
        <f>IF(ROW()&lt;=vLastrow,'Match History Data'!M74,"")</f>
        <v/>
      </c>
      <c r="N74" t="str">
        <f>IF(ROW()&lt;=vLastrow,'Match History Data'!N74,"")</f>
        <v/>
      </c>
      <c r="O74" t="str">
        <f>IF(ROW()&lt;=vLastrow,'Match History Data'!O74,"")</f>
        <v/>
      </c>
      <c r="Q74" t="str">
        <f>IF(ROW()&lt;=vLastrow,VLOOKUP(MONTH(E74),calcs!$S$2:$T$13,2,FALSE),"")</f>
        <v/>
      </c>
      <c r="R74" t="str">
        <f>IF(ROW()&lt;=vLastrow,VLOOKUP(MONTH(F74),calcs!$S$2:$T$13,2,FALSE),"")</f>
        <v/>
      </c>
      <c r="S74" t="str">
        <f t="shared" ref="S74:S137" si="15">IF(F74&lt;&gt;"",DATEDIF(E74,F74,"y"),"")</f>
        <v/>
      </c>
      <c r="T74" s="26" t="e">
        <f>IF(F74="",DATEDIF(E74,calcs!X$2,"Y"),"")</f>
        <v>#VALUE!</v>
      </c>
      <c r="U74" t="str">
        <f t="shared" si="14"/>
        <v/>
      </c>
      <c r="V74" t="str">
        <f t="shared" si="11"/>
        <v/>
      </c>
      <c r="W74">
        <f t="shared" si="12"/>
        <v>0</v>
      </c>
      <c r="X74">
        <f t="shared" si="13"/>
        <v>0</v>
      </c>
    </row>
    <row r="75" spans="1:24" x14ac:dyDescent="0.35">
      <c r="A75" t="str">
        <f>IF(ROW()&lt;=vLastrow,'Match History Data'!A75,"")</f>
        <v/>
      </c>
      <c r="B75" t="str">
        <f>IF(ROW()&lt;=vLastrow,'Match History Data'!B75,"")</f>
        <v/>
      </c>
      <c r="C75" t="str">
        <f>IF(ROW()&lt;=vLastrow,'Match History Data'!C75,"")</f>
        <v/>
      </c>
      <c r="D75" t="str">
        <f>IF(ROW()&lt;=vLastrow,'Match History Data'!D75,"")</f>
        <v/>
      </c>
      <c r="E75" s="3" t="str">
        <f>IF(ROW()&lt;=vLastrow,IF('Match History Data'!E75&lt;&gt;"",'Match History Data'!E75,""),"")</f>
        <v/>
      </c>
      <c r="F75" s="3" t="str">
        <f>IF(ROW()&lt;=vLastrow,IF('Match History Data'!F75&lt;&gt;"",'Match History Data'!F75,""),"")</f>
        <v/>
      </c>
      <c r="G75" t="str">
        <f>IF(ROW()&lt;=vLastrow,'Match History Data'!G75,"")</f>
        <v/>
      </c>
      <c r="H75" t="str">
        <f>IF(ROW()&lt;=vLastrow,'Match History Data'!H75,"")</f>
        <v/>
      </c>
      <c r="I75" t="str">
        <f>IF(ROW()&lt;=vLastrow,'Match History Data'!I75,"")</f>
        <v/>
      </c>
      <c r="J75" t="str">
        <f>IF(ROW()&lt;=vLastrow,'Match History Data'!J75,"")</f>
        <v/>
      </c>
      <c r="K75" t="str">
        <f>IF(ROW()&lt;=vLastrow,'Match History Data'!K75,"")</f>
        <v/>
      </c>
      <c r="L75" t="str">
        <f>IF(ROW()&lt;=vLastrow,'Match History Data'!L75,"")</f>
        <v/>
      </c>
      <c r="M75" t="str">
        <f>IF(ROW()&lt;=vLastrow,'Match History Data'!M75,"")</f>
        <v/>
      </c>
      <c r="N75" t="str">
        <f>IF(ROW()&lt;=vLastrow,'Match History Data'!N75,"")</f>
        <v/>
      </c>
      <c r="O75" t="str">
        <f>IF(ROW()&lt;=vLastrow,'Match History Data'!O75,"")</f>
        <v/>
      </c>
      <c r="Q75" t="str">
        <f>IF(ROW()&lt;=vLastrow,VLOOKUP(MONTH(E75),calcs!$S$2:$T$13,2,FALSE),"")</f>
        <v/>
      </c>
      <c r="R75" t="str">
        <f>IF(ROW()&lt;=vLastrow,VLOOKUP(MONTH(F75),calcs!$S$2:$T$13,2,FALSE),"")</f>
        <v/>
      </c>
      <c r="S75" t="str">
        <f t="shared" si="15"/>
        <v/>
      </c>
      <c r="T75" s="26" t="e">
        <f>IF(F75="",DATEDIF(E75,calcs!X$2,"Y"),"")</f>
        <v>#VALUE!</v>
      </c>
      <c r="U75" t="str">
        <f t="shared" si="14"/>
        <v/>
      </c>
      <c r="V75" t="str">
        <f t="shared" si="11"/>
        <v/>
      </c>
      <c r="W75">
        <f t="shared" si="12"/>
        <v>0</v>
      </c>
      <c r="X75">
        <f t="shared" si="13"/>
        <v>0</v>
      </c>
    </row>
    <row r="76" spans="1:24" x14ac:dyDescent="0.35">
      <c r="A76" t="str">
        <f>IF(ROW()&lt;=vLastrow,'Match History Data'!A76,"")</f>
        <v/>
      </c>
      <c r="B76" t="str">
        <f>IF(ROW()&lt;=vLastrow,'Match History Data'!B76,"")</f>
        <v/>
      </c>
      <c r="C76" t="str">
        <f>IF(ROW()&lt;=vLastrow,'Match History Data'!C76,"")</f>
        <v/>
      </c>
      <c r="D76" t="str">
        <f>IF(ROW()&lt;=vLastrow,'Match History Data'!D76,"")</f>
        <v/>
      </c>
      <c r="E76" s="3" t="str">
        <f>IF(ROW()&lt;=vLastrow,IF('Match History Data'!E76&lt;&gt;"",'Match History Data'!E76,""),"")</f>
        <v/>
      </c>
      <c r="F76" s="3" t="str">
        <f>IF(ROW()&lt;=vLastrow,IF('Match History Data'!F76&lt;&gt;"",'Match History Data'!F76,""),"")</f>
        <v/>
      </c>
      <c r="G76" t="str">
        <f>IF(ROW()&lt;=vLastrow,'Match History Data'!G76,"")</f>
        <v/>
      </c>
      <c r="H76" t="str">
        <f>IF(ROW()&lt;=vLastrow,'Match History Data'!H76,"")</f>
        <v/>
      </c>
      <c r="I76" t="str">
        <f>IF(ROW()&lt;=vLastrow,'Match History Data'!I76,"")</f>
        <v/>
      </c>
      <c r="J76" t="str">
        <f>IF(ROW()&lt;=vLastrow,'Match History Data'!J76,"")</f>
        <v/>
      </c>
      <c r="K76" t="str">
        <f>IF(ROW()&lt;=vLastrow,'Match History Data'!K76,"")</f>
        <v/>
      </c>
      <c r="L76" t="str">
        <f>IF(ROW()&lt;=vLastrow,'Match History Data'!L76,"")</f>
        <v/>
      </c>
      <c r="M76" t="str">
        <f>IF(ROW()&lt;=vLastrow,'Match History Data'!M76,"")</f>
        <v/>
      </c>
      <c r="N76" t="str">
        <f>IF(ROW()&lt;=vLastrow,'Match History Data'!N76,"")</f>
        <v/>
      </c>
      <c r="O76" t="str">
        <f>IF(ROW()&lt;=vLastrow,'Match History Data'!O76,"")</f>
        <v/>
      </c>
      <c r="Q76" t="str">
        <f>IF(ROW()&lt;=vLastrow,VLOOKUP(MONTH(E76),calcs!$S$2:$T$13,2,FALSE),"")</f>
        <v/>
      </c>
      <c r="R76" t="str">
        <f>IF(ROW()&lt;=vLastrow,VLOOKUP(MONTH(F76),calcs!$S$2:$T$13,2,FALSE),"")</f>
        <v/>
      </c>
      <c r="S76" t="str">
        <f t="shared" si="15"/>
        <v/>
      </c>
      <c r="T76" s="26" t="e">
        <f>IF(F76="",DATEDIF(E76,calcs!X$2,"Y"),"")</f>
        <v>#VALUE!</v>
      </c>
      <c r="U76" t="str">
        <f t="shared" si="14"/>
        <v/>
      </c>
      <c r="V76" t="str">
        <f t="shared" si="11"/>
        <v/>
      </c>
      <c r="W76">
        <f t="shared" si="12"/>
        <v>0</v>
      </c>
      <c r="X76">
        <f t="shared" si="13"/>
        <v>0</v>
      </c>
    </row>
    <row r="77" spans="1:24" x14ac:dyDescent="0.35">
      <c r="A77" t="str">
        <f>IF(ROW()&lt;=vLastrow,'Match History Data'!A77,"")</f>
        <v/>
      </c>
      <c r="B77" t="str">
        <f>IF(ROW()&lt;=vLastrow,'Match History Data'!B77,"")</f>
        <v/>
      </c>
      <c r="C77" t="str">
        <f>IF(ROW()&lt;=vLastrow,'Match History Data'!C77,"")</f>
        <v/>
      </c>
      <c r="D77" t="str">
        <f>IF(ROW()&lt;=vLastrow,'Match History Data'!D77,"")</f>
        <v/>
      </c>
      <c r="E77" s="3" t="str">
        <f>IF(ROW()&lt;=vLastrow,IF('Match History Data'!E77&lt;&gt;"",'Match History Data'!E77,""),"")</f>
        <v/>
      </c>
      <c r="F77" s="3" t="str">
        <f>IF(ROW()&lt;=vLastrow,IF('Match History Data'!F77&lt;&gt;"",'Match History Data'!F77,""),"")</f>
        <v/>
      </c>
      <c r="G77" t="str">
        <f>IF(ROW()&lt;=vLastrow,'Match History Data'!G77,"")</f>
        <v/>
      </c>
      <c r="H77" t="str">
        <f>IF(ROW()&lt;=vLastrow,'Match History Data'!H77,"")</f>
        <v/>
      </c>
      <c r="I77" t="str">
        <f>IF(ROW()&lt;=vLastrow,'Match History Data'!I77,"")</f>
        <v/>
      </c>
      <c r="J77" t="str">
        <f>IF(ROW()&lt;=vLastrow,'Match History Data'!J77,"")</f>
        <v/>
      </c>
      <c r="K77" t="str">
        <f>IF(ROW()&lt;=vLastrow,'Match History Data'!K77,"")</f>
        <v/>
      </c>
      <c r="L77" t="str">
        <f>IF(ROW()&lt;=vLastrow,'Match History Data'!L77,"")</f>
        <v/>
      </c>
      <c r="M77" t="str">
        <f>IF(ROW()&lt;=vLastrow,'Match History Data'!M77,"")</f>
        <v/>
      </c>
      <c r="N77" t="str">
        <f>IF(ROW()&lt;=vLastrow,'Match History Data'!N77,"")</f>
        <v/>
      </c>
      <c r="O77" t="str">
        <f>IF(ROW()&lt;=vLastrow,'Match History Data'!O77,"")</f>
        <v/>
      </c>
      <c r="Q77" t="str">
        <f>IF(ROW()&lt;=vLastrow,VLOOKUP(MONTH(E77),calcs!$S$2:$T$13,2,FALSE),"")</f>
        <v/>
      </c>
      <c r="R77" t="str">
        <f>IF(ROW()&lt;=vLastrow,VLOOKUP(MONTH(F77),calcs!$S$2:$T$13,2,FALSE),"")</f>
        <v/>
      </c>
      <c r="S77" t="str">
        <f t="shared" si="15"/>
        <v/>
      </c>
      <c r="T77" s="26" t="e">
        <f>IF(F77="",DATEDIF(E77,calcs!X$2,"Y"),"")</f>
        <v>#VALUE!</v>
      </c>
      <c r="U77" t="str">
        <f t="shared" si="14"/>
        <v/>
      </c>
      <c r="V77" t="str">
        <f t="shared" si="11"/>
        <v/>
      </c>
      <c r="W77">
        <f t="shared" si="12"/>
        <v>0</v>
      </c>
      <c r="X77">
        <f t="shared" si="13"/>
        <v>0</v>
      </c>
    </row>
    <row r="78" spans="1:24" x14ac:dyDescent="0.35">
      <c r="A78" t="str">
        <f>IF(ROW()&lt;=vLastrow,'Match History Data'!A78,"")</f>
        <v/>
      </c>
      <c r="B78" t="str">
        <f>IF(ROW()&lt;=vLastrow,'Match History Data'!B78,"")</f>
        <v/>
      </c>
      <c r="C78" t="str">
        <f>IF(ROW()&lt;=vLastrow,'Match History Data'!C78,"")</f>
        <v/>
      </c>
      <c r="D78" t="str">
        <f>IF(ROW()&lt;=vLastrow,'Match History Data'!D78,"")</f>
        <v/>
      </c>
      <c r="E78" s="3" t="str">
        <f>IF(ROW()&lt;=vLastrow,IF('Match History Data'!E78&lt;&gt;"",'Match History Data'!E78,""),"")</f>
        <v/>
      </c>
      <c r="F78" s="3" t="str">
        <f>IF(ROW()&lt;=vLastrow,IF('Match History Data'!F78&lt;&gt;"",'Match History Data'!F78,""),"")</f>
        <v/>
      </c>
      <c r="G78" t="str">
        <f>IF(ROW()&lt;=vLastrow,'Match History Data'!G78,"")</f>
        <v/>
      </c>
      <c r="H78" t="str">
        <f>IF(ROW()&lt;=vLastrow,'Match History Data'!H78,"")</f>
        <v/>
      </c>
      <c r="I78" t="str">
        <f>IF(ROW()&lt;=vLastrow,'Match History Data'!I78,"")</f>
        <v/>
      </c>
      <c r="J78" t="str">
        <f>IF(ROW()&lt;=vLastrow,'Match History Data'!J78,"")</f>
        <v/>
      </c>
      <c r="K78" t="str">
        <f>IF(ROW()&lt;=vLastrow,'Match History Data'!K78,"")</f>
        <v/>
      </c>
      <c r="L78" t="str">
        <f>IF(ROW()&lt;=vLastrow,'Match History Data'!L78,"")</f>
        <v/>
      </c>
      <c r="M78" t="str">
        <f>IF(ROW()&lt;=vLastrow,'Match History Data'!M78,"")</f>
        <v/>
      </c>
      <c r="N78" t="str">
        <f>IF(ROW()&lt;=vLastrow,'Match History Data'!N78,"")</f>
        <v/>
      </c>
      <c r="O78" t="str">
        <f>IF(ROW()&lt;=vLastrow,'Match History Data'!O78,"")</f>
        <v/>
      </c>
      <c r="Q78" t="str">
        <f>IF(ROW()&lt;=vLastrow,VLOOKUP(MONTH(E78),calcs!$S$2:$T$13,2,FALSE),"")</f>
        <v/>
      </c>
      <c r="R78" t="str">
        <f>IF(ROW()&lt;=vLastrow,VLOOKUP(MONTH(F78),calcs!$S$2:$T$13,2,FALSE),"")</f>
        <v/>
      </c>
      <c r="S78" t="str">
        <f t="shared" si="15"/>
        <v/>
      </c>
      <c r="T78" s="26" t="e">
        <f>IF(F78="",DATEDIF(E78,calcs!X$2,"Y"),"")</f>
        <v>#VALUE!</v>
      </c>
      <c r="U78" t="str">
        <f t="shared" si="14"/>
        <v/>
      </c>
      <c r="V78" t="str">
        <f t="shared" si="11"/>
        <v/>
      </c>
      <c r="W78">
        <f t="shared" si="12"/>
        <v>0</v>
      </c>
      <c r="X78">
        <f t="shared" si="13"/>
        <v>0</v>
      </c>
    </row>
    <row r="79" spans="1:24" x14ac:dyDescent="0.35">
      <c r="A79" t="str">
        <f>IF(ROW()&lt;=vLastrow,'Match History Data'!A79,"")</f>
        <v/>
      </c>
      <c r="B79" t="str">
        <f>IF(ROW()&lt;=vLastrow,'Match History Data'!B79,"")</f>
        <v/>
      </c>
      <c r="C79" t="str">
        <f>IF(ROW()&lt;=vLastrow,'Match History Data'!C79,"")</f>
        <v/>
      </c>
      <c r="D79" t="str">
        <f>IF(ROW()&lt;=vLastrow,'Match History Data'!D79,"")</f>
        <v/>
      </c>
      <c r="E79" s="3" t="str">
        <f>IF(ROW()&lt;=vLastrow,IF('Match History Data'!E79&lt;&gt;"",'Match History Data'!E79,""),"")</f>
        <v/>
      </c>
      <c r="F79" s="3" t="str">
        <f>IF(ROW()&lt;=vLastrow,IF('Match History Data'!F79&lt;&gt;"",'Match History Data'!F79,""),"")</f>
        <v/>
      </c>
      <c r="G79" t="str">
        <f>IF(ROW()&lt;=vLastrow,'Match History Data'!G79,"")</f>
        <v/>
      </c>
      <c r="H79" t="str">
        <f>IF(ROW()&lt;=vLastrow,'Match History Data'!H79,"")</f>
        <v/>
      </c>
      <c r="I79" t="str">
        <f>IF(ROW()&lt;=vLastrow,'Match History Data'!I79,"")</f>
        <v/>
      </c>
      <c r="J79" t="str">
        <f>IF(ROW()&lt;=vLastrow,'Match History Data'!J79,"")</f>
        <v/>
      </c>
      <c r="K79" t="str">
        <f>IF(ROW()&lt;=vLastrow,'Match History Data'!K79,"")</f>
        <v/>
      </c>
      <c r="L79" t="str">
        <f>IF(ROW()&lt;=vLastrow,'Match History Data'!L79,"")</f>
        <v/>
      </c>
      <c r="M79" t="str">
        <f>IF(ROW()&lt;=vLastrow,'Match History Data'!M79,"")</f>
        <v/>
      </c>
      <c r="N79" t="str">
        <f>IF(ROW()&lt;=vLastrow,'Match History Data'!N79,"")</f>
        <v/>
      </c>
      <c r="O79" t="str">
        <f>IF(ROW()&lt;=vLastrow,'Match History Data'!O79,"")</f>
        <v/>
      </c>
      <c r="Q79" t="str">
        <f>IF(ROW()&lt;=vLastrow,VLOOKUP(MONTH(E79),calcs!$S$2:$T$13,2,FALSE),"")</f>
        <v/>
      </c>
      <c r="R79" t="str">
        <f>IF(ROW()&lt;=vLastrow,VLOOKUP(MONTH(F79),calcs!$S$2:$T$13,2,FALSE),"")</f>
        <v/>
      </c>
      <c r="S79" t="str">
        <f t="shared" si="15"/>
        <v/>
      </c>
      <c r="T79" s="26" t="e">
        <f>IF(F79="",DATEDIF(E79,calcs!X$2,"Y"),"")</f>
        <v>#VALUE!</v>
      </c>
      <c r="U79" t="str">
        <f t="shared" si="14"/>
        <v/>
      </c>
      <c r="V79" t="str">
        <f t="shared" si="11"/>
        <v/>
      </c>
      <c r="W79">
        <f t="shared" si="12"/>
        <v>0</v>
      </c>
      <c r="X79">
        <f t="shared" si="13"/>
        <v>0</v>
      </c>
    </row>
    <row r="80" spans="1:24" x14ac:dyDescent="0.35">
      <c r="A80" t="str">
        <f>IF(ROW()&lt;=vLastrow,'Match History Data'!A80,"")</f>
        <v/>
      </c>
      <c r="B80" t="str">
        <f>IF(ROW()&lt;=vLastrow,'Match History Data'!B80,"")</f>
        <v/>
      </c>
      <c r="C80" t="str">
        <f>IF(ROW()&lt;=vLastrow,'Match History Data'!C80,"")</f>
        <v/>
      </c>
      <c r="D80" t="str">
        <f>IF(ROW()&lt;=vLastrow,'Match History Data'!D80,"")</f>
        <v/>
      </c>
      <c r="E80" s="3" t="str">
        <f>IF(ROW()&lt;=vLastrow,IF('Match History Data'!E80&lt;&gt;"",'Match History Data'!E80,""),"")</f>
        <v/>
      </c>
      <c r="F80" s="3" t="str">
        <f>IF(ROW()&lt;=vLastrow,IF('Match History Data'!F80&lt;&gt;"",'Match History Data'!F80,""),"")</f>
        <v/>
      </c>
      <c r="G80" t="str">
        <f>IF(ROW()&lt;=vLastrow,'Match History Data'!G80,"")</f>
        <v/>
      </c>
      <c r="H80" t="str">
        <f>IF(ROW()&lt;=vLastrow,'Match History Data'!H80,"")</f>
        <v/>
      </c>
      <c r="I80" t="str">
        <f>IF(ROW()&lt;=vLastrow,'Match History Data'!I80,"")</f>
        <v/>
      </c>
      <c r="J80" t="str">
        <f>IF(ROW()&lt;=vLastrow,'Match History Data'!J80,"")</f>
        <v/>
      </c>
      <c r="K80" t="str">
        <f>IF(ROW()&lt;=vLastrow,'Match History Data'!K80,"")</f>
        <v/>
      </c>
      <c r="L80" t="str">
        <f>IF(ROW()&lt;=vLastrow,'Match History Data'!L80,"")</f>
        <v/>
      </c>
      <c r="M80" t="str">
        <f>IF(ROW()&lt;=vLastrow,'Match History Data'!M80,"")</f>
        <v/>
      </c>
      <c r="N80" t="str">
        <f>IF(ROW()&lt;=vLastrow,'Match History Data'!N80,"")</f>
        <v/>
      </c>
      <c r="O80" t="str">
        <f>IF(ROW()&lt;=vLastrow,'Match History Data'!O80,"")</f>
        <v/>
      </c>
      <c r="Q80" t="str">
        <f>IF(ROW()&lt;=vLastrow,VLOOKUP(MONTH(E80),calcs!$S$2:$T$13,2,FALSE),"")</f>
        <v/>
      </c>
      <c r="R80" t="str">
        <f>IF(ROW()&lt;=vLastrow,VLOOKUP(MONTH(F80),calcs!$S$2:$T$13,2,FALSE),"")</f>
        <v/>
      </c>
      <c r="S80" t="str">
        <f t="shared" si="15"/>
        <v/>
      </c>
      <c r="T80" s="26" t="e">
        <f>IF(F80="",DATEDIF(E80,calcs!X$2,"Y"),"")</f>
        <v>#VALUE!</v>
      </c>
      <c r="U80" t="str">
        <f t="shared" si="14"/>
        <v/>
      </c>
      <c r="V80" t="str">
        <f t="shared" si="11"/>
        <v/>
      </c>
      <c r="W80">
        <f t="shared" si="12"/>
        <v>0</v>
      </c>
      <c r="X80">
        <f t="shared" si="13"/>
        <v>0</v>
      </c>
    </row>
    <row r="81" spans="1:24" x14ac:dyDescent="0.35">
      <c r="A81" t="str">
        <f>IF(ROW()&lt;=vLastrow,'Match History Data'!A81,"")</f>
        <v/>
      </c>
      <c r="B81" t="str">
        <f>IF(ROW()&lt;=vLastrow,'Match History Data'!B81,"")</f>
        <v/>
      </c>
      <c r="C81" t="str">
        <f>IF(ROW()&lt;=vLastrow,'Match History Data'!C81,"")</f>
        <v/>
      </c>
      <c r="D81" t="str">
        <f>IF(ROW()&lt;=vLastrow,'Match History Data'!D81,"")</f>
        <v/>
      </c>
      <c r="E81" s="3" t="str">
        <f>IF(ROW()&lt;=vLastrow,IF('Match History Data'!E81&lt;&gt;"",'Match History Data'!E81,""),"")</f>
        <v/>
      </c>
      <c r="F81" s="3" t="str">
        <f>IF(ROW()&lt;=vLastrow,IF('Match History Data'!F81&lt;&gt;"",'Match History Data'!F81,""),"")</f>
        <v/>
      </c>
      <c r="G81" t="str">
        <f>IF(ROW()&lt;=vLastrow,'Match History Data'!G81,"")</f>
        <v/>
      </c>
      <c r="H81" t="str">
        <f>IF(ROW()&lt;=vLastrow,'Match History Data'!H81,"")</f>
        <v/>
      </c>
      <c r="I81" t="str">
        <f>IF(ROW()&lt;=vLastrow,'Match History Data'!I81,"")</f>
        <v/>
      </c>
      <c r="J81" t="str">
        <f>IF(ROW()&lt;=vLastrow,'Match History Data'!J81,"")</f>
        <v/>
      </c>
      <c r="K81" t="str">
        <f>IF(ROW()&lt;=vLastrow,'Match History Data'!K81,"")</f>
        <v/>
      </c>
      <c r="L81" t="str">
        <f>IF(ROW()&lt;=vLastrow,'Match History Data'!L81,"")</f>
        <v/>
      </c>
      <c r="M81" t="str">
        <f>IF(ROW()&lt;=vLastrow,'Match History Data'!M81,"")</f>
        <v/>
      </c>
      <c r="N81" t="str">
        <f>IF(ROW()&lt;=vLastrow,'Match History Data'!N81,"")</f>
        <v/>
      </c>
      <c r="O81" t="str">
        <f>IF(ROW()&lt;=vLastrow,'Match History Data'!O81,"")</f>
        <v/>
      </c>
      <c r="Q81" t="str">
        <f>IF(ROW()&lt;=vLastrow,VLOOKUP(MONTH(E81),calcs!$S$2:$T$13,2,FALSE),"")</f>
        <v/>
      </c>
      <c r="R81" t="str">
        <f>IF(ROW()&lt;=vLastrow,VLOOKUP(MONTH(F81),calcs!$S$2:$T$13,2,FALSE),"")</f>
        <v/>
      </c>
      <c r="S81" t="str">
        <f t="shared" si="15"/>
        <v/>
      </c>
      <c r="T81" s="26" t="e">
        <f>IF(F81="",DATEDIF(E81,calcs!X$2,"Y"),"")</f>
        <v>#VALUE!</v>
      </c>
      <c r="U81" t="str">
        <f t="shared" si="14"/>
        <v/>
      </c>
      <c r="V81" t="str">
        <f t="shared" si="11"/>
        <v/>
      </c>
      <c r="W81">
        <f t="shared" si="12"/>
        <v>0</v>
      </c>
      <c r="X81">
        <f t="shared" si="13"/>
        <v>0</v>
      </c>
    </row>
    <row r="82" spans="1:24" x14ac:dyDescent="0.35">
      <c r="A82" t="str">
        <f>IF(ROW()&lt;=vLastrow,'Match History Data'!A82,"")</f>
        <v/>
      </c>
      <c r="B82" t="str">
        <f>IF(ROW()&lt;=vLastrow,'Match History Data'!B82,"")</f>
        <v/>
      </c>
      <c r="C82" t="str">
        <f>IF(ROW()&lt;=vLastrow,'Match History Data'!C82,"")</f>
        <v/>
      </c>
      <c r="D82" t="str">
        <f>IF(ROW()&lt;=vLastrow,'Match History Data'!D82,"")</f>
        <v/>
      </c>
      <c r="E82" s="3" t="str">
        <f>IF(ROW()&lt;=vLastrow,IF('Match History Data'!E82&lt;&gt;"",'Match History Data'!E82,""),"")</f>
        <v/>
      </c>
      <c r="F82" s="3" t="str">
        <f>IF(ROW()&lt;=vLastrow,IF('Match History Data'!F82&lt;&gt;"",'Match History Data'!F82,""),"")</f>
        <v/>
      </c>
      <c r="G82" t="str">
        <f>IF(ROW()&lt;=vLastrow,'Match History Data'!G82,"")</f>
        <v/>
      </c>
      <c r="H82" t="str">
        <f>IF(ROW()&lt;=vLastrow,'Match History Data'!H82,"")</f>
        <v/>
      </c>
      <c r="I82" t="str">
        <f>IF(ROW()&lt;=vLastrow,'Match History Data'!I82,"")</f>
        <v/>
      </c>
      <c r="J82" t="str">
        <f>IF(ROW()&lt;=vLastrow,'Match History Data'!J82,"")</f>
        <v/>
      </c>
      <c r="K82" t="str">
        <f>IF(ROW()&lt;=vLastrow,'Match History Data'!K82,"")</f>
        <v/>
      </c>
      <c r="L82" t="str">
        <f>IF(ROW()&lt;=vLastrow,'Match History Data'!L82,"")</f>
        <v/>
      </c>
      <c r="M82" t="str">
        <f>IF(ROW()&lt;=vLastrow,'Match History Data'!M82,"")</f>
        <v/>
      </c>
      <c r="N82" t="str">
        <f>IF(ROW()&lt;=vLastrow,'Match History Data'!N82,"")</f>
        <v/>
      </c>
      <c r="O82" t="str">
        <f>IF(ROW()&lt;=vLastrow,'Match History Data'!O82,"")</f>
        <v/>
      </c>
      <c r="Q82" t="str">
        <f>IF(ROW()&lt;=vLastrow,VLOOKUP(MONTH(E82),calcs!$S$2:$T$13,2,FALSE),"")</f>
        <v/>
      </c>
      <c r="R82" t="str">
        <f>IF(ROW()&lt;=vLastrow,VLOOKUP(MONTH(F82),calcs!$S$2:$T$13,2,FALSE),"")</f>
        <v/>
      </c>
      <c r="S82" t="str">
        <f t="shared" si="15"/>
        <v/>
      </c>
      <c r="T82" s="26" t="e">
        <f>IF(F82="",DATEDIF(E82,calcs!X$2,"Y"),"")</f>
        <v>#VALUE!</v>
      </c>
      <c r="U82" t="str">
        <f t="shared" si="14"/>
        <v/>
      </c>
      <c r="V82" t="str">
        <f t="shared" si="11"/>
        <v/>
      </c>
      <c r="W82">
        <f t="shared" si="12"/>
        <v>0</v>
      </c>
      <c r="X82">
        <f t="shared" si="13"/>
        <v>0</v>
      </c>
    </row>
    <row r="83" spans="1:24" x14ac:dyDescent="0.35">
      <c r="A83" t="str">
        <f>IF(ROW()&lt;=vLastrow,'Match History Data'!A83,"")</f>
        <v/>
      </c>
      <c r="B83" t="str">
        <f>IF(ROW()&lt;=vLastrow,'Match History Data'!B83,"")</f>
        <v/>
      </c>
      <c r="C83" t="str">
        <f>IF(ROW()&lt;=vLastrow,'Match History Data'!C83,"")</f>
        <v/>
      </c>
      <c r="D83" t="str">
        <f>IF(ROW()&lt;=vLastrow,'Match History Data'!D83,"")</f>
        <v/>
      </c>
      <c r="E83" s="3" t="str">
        <f>IF(ROW()&lt;=vLastrow,IF('Match History Data'!E83&lt;&gt;"",'Match History Data'!E83,""),"")</f>
        <v/>
      </c>
      <c r="F83" s="3" t="str">
        <f>IF(ROW()&lt;=vLastrow,IF('Match History Data'!F83&lt;&gt;"",'Match History Data'!F83,""),"")</f>
        <v/>
      </c>
      <c r="G83" t="str">
        <f>IF(ROW()&lt;=vLastrow,'Match History Data'!G83,"")</f>
        <v/>
      </c>
      <c r="H83" t="str">
        <f>IF(ROW()&lt;=vLastrow,'Match History Data'!H83,"")</f>
        <v/>
      </c>
      <c r="I83" t="str">
        <f>IF(ROW()&lt;=vLastrow,'Match History Data'!I83,"")</f>
        <v/>
      </c>
      <c r="J83" t="str">
        <f>IF(ROW()&lt;=vLastrow,'Match History Data'!J83,"")</f>
        <v/>
      </c>
      <c r="K83" t="str">
        <f>IF(ROW()&lt;=vLastrow,'Match History Data'!K83,"")</f>
        <v/>
      </c>
      <c r="L83" t="str">
        <f>IF(ROW()&lt;=vLastrow,'Match History Data'!L83,"")</f>
        <v/>
      </c>
      <c r="M83" t="str">
        <f>IF(ROW()&lt;=vLastrow,'Match History Data'!M83,"")</f>
        <v/>
      </c>
      <c r="N83" t="str">
        <f>IF(ROW()&lt;=vLastrow,'Match History Data'!N83,"")</f>
        <v/>
      </c>
      <c r="O83" t="str">
        <f>IF(ROW()&lt;=vLastrow,'Match History Data'!O83,"")</f>
        <v/>
      </c>
      <c r="Q83" t="str">
        <f>IF(ROW()&lt;=vLastrow,VLOOKUP(MONTH(E83),calcs!$S$2:$T$13,2,FALSE),"")</f>
        <v/>
      </c>
      <c r="R83" t="str">
        <f>IF(ROW()&lt;=vLastrow,VLOOKUP(MONTH(F83),calcs!$S$2:$T$13,2,FALSE),"")</f>
        <v/>
      </c>
      <c r="S83" t="str">
        <f t="shared" si="15"/>
        <v/>
      </c>
      <c r="T83" s="26" t="e">
        <f>IF(F83="",DATEDIF(E83,calcs!X$2,"Y"),"")</f>
        <v>#VALUE!</v>
      </c>
      <c r="U83" t="str">
        <f t="shared" si="14"/>
        <v/>
      </c>
      <c r="V83" t="str">
        <f t="shared" si="11"/>
        <v/>
      </c>
      <c r="W83">
        <f t="shared" si="12"/>
        <v>0</v>
      </c>
      <c r="X83">
        <f t="shared" si="13"/>
        <v>0</v>
      </c>
    </row>
    <row r="84" spans="1:24" x14ac:dyDescent="0.35">
      <c r="A84" t="str">
        <f>IF(ROW()&lt;=vLastrow,'Match History Data'!A84,"")</f>
        <v/>
      </c>
      <c r="B84" t="str">
        <f>IF(ROW()&lt;=vLastrow,'Match History Data'!B84,"")</f>
        <v/>
      </c>
      <c r="C84" t="str">
        <f>IF(ROW()&lt;=vLastrow,'Match History Data'!C84,"")</f>
        <v/>
      </c>
      <c r="D84" t="str">
        <f>IF(ROW()&lt;=vLastrow,'Match History Data'!D84,"")</f>
        <v/>
      </c>
      <c r="E84" s="3" t="str">
        <f>IF(ROW()&lt;=vLastrow,IF('Match History Data'!E84&lt;&gt;"",'Match History Data'!E84,""),"")</f>
        <v/>
      </c>
      <c r="F84" s="3" t="str">
        <f>IF(ROW()&lt;=vLastrow,IF('Match History Data'!F84&lt;&gt;"",'Match History Data'!F84,""),"")</f>
        <v/>
      </c>
      <c r="G84" t="str">
        <f>IF(ROW()&lt;=vLastrow,'Match History Data'!G84,"")</f>
        <v/>
      </c>
      <c r="H84" t="str">
        <f>IF(ROW()&lt;=vLastrow,'Match History Data'!H84,"")</f>
        <v/>
      </c>
      <c r="I84" t="str">
        <f>IF(ROW()&lt;=vLastrow,'Match History Data'!I84,"")</f>
        <v/>
      </c>
      <c r="J84" t="str">
        <f>IF(ROW()&lt;=vLastrow,'Match History Data'!J84,"")</f>
        <v/>
      </c>
      <c r="K84" t="str">
        <f>IF(ROW()&lt;=vLastrow,'Match History Data'!K84,"")</f>
        <v/>
      </c>
      <c r="L84" t="str">
        <f>IF(ROW()&lt;=vLastrow,'Match History Data'!L84,"")</f>
        <v/>
      </c>
      <c r="M84" t="str">
        <f>IF(ROW()&lt;=vLastrow,'Match History Data'!M84,"")</f>
        <v/>
      </c>
      <c r="N84" t="str">
        <f>IF(ROW()&lt;=vLastrow,'Match History Data'!N84,"")</f>
        <v/>
      </c>
      <c r="O84" t="str">
        <f>IF(ROW()&lt;=vLastrow,'Match History Data'!O84,"")</f>
        <v/>
      </c>
      <c r="Q84" t="str">
        <f>IF(ROW()&lt;=vLastrow,VLOOKUP(MONTH(E84),calcs!$S$2:$T$13,2,FALSE),"")</f>
        <v/>
      </c>
      <c r="R84" t="str">
        <f>IF(ROW()&lt;=vLastrow,VLOOKUP(MONTH(F84),calcs!$S$2:$T$13,2,FALSE),"")</f>
        <v/>
      </c>
      <c r="S84" t="str">
        <f t="shared" si="15"/>
        <v/>
      </c>
      <c r="T84" s="26" t="e">
        <f>IF(F84="",DATEDIF(E84,calcs!X$2,"Y"),"")</f>
        <v>#VALUE!</v>
      </c>
      <c r="U84" t="str">
        <f t="shared" si="14"/>
        <v/>
      </c>
      <c r="V84" t="str">
        <f t="shared" si="11"/>
        <v/>
      </c>
      <c r="W84">
        <f t="shared" si="12"/>
        <v>0</v>
      </c>
      <c r="X84">
        <f t="shared" si="13"/>
        <v>0</v>
      </c>
    </row>
    <row r="85" spans="1:24" x14ac:dyDescent="0.35">
      <c r="A85" t="str">
        <f>IF(ROW()&lt;=vLastrow,'Match History Data'!A85,"")</f>
        <v/>
      </c>
      <c r="B85" t="str">
        <f>IF(ROW()&lt;=vLastrow,'Match History Data'!B85,"")</f>
        <v/>
      </c>
      <c r="C85" t="str">
        <f>IF(ROW()&lt;=vLastrow,'Match History Data'!C85,"")</f>
        <v/>
      </c>
      <c r="D85" t="str">
        <f>IF(ROW()&lt;=vLastrow,'Match History Data'!D85,"")</f>
        <v/>
      </c>
      <c r="E85" s="3" t="str">
        <f>IF(ROW()&lt;=vLastrow,IF('Match History Data'!E85&lt;&gt;"",'Match History Data'!E85,""),"")</f>
        <v/>
      </c>
      <c r="F85" s="3" t="str">
        <f>IF(ROW()&lt;=vLastrow,IF('Match History Data'!F85&lt;&gt;"",'Match History Data'!F85,""),"")</f>
        <v/>
      </c>
      <c r="G85" t="str">
        <f>IF(ROW()&lt;=vLastrow,'Match History Data'!G85,"")</f>
        <v/>
      </c>
      <c r="H85" t="str">
        <f>IF(ROW()&lt;=vLastrow,'Match History Data'!H85,"")</f>
        <v/>
      </c>
      <c r="I85" t="str">
        <f>IF(ROW()&lt;=vLastrow,'Match History Data'!I85,"")</f>
        <v/>
      </c>
      <c r="J85" t="str">
        <f>IF(ROW()&lt;=vLastrow,'Match History Data'!J85,"")</f>
        <v/>
      </c>
      <c r="K85" t="str">
        <f>IF(ROW()&lt;=vLastrow,'Match History Data'!K85,"")</f>
        <v/>
      </c>
      <c r="L85" t="str">
        <f>IF(ROW()&lt;=vLastrow,'Match History Data'!L85,"")</f>
        <v/>
      </c>
      <c r="M85" t="str">
        <f>IF(ROW()&lt;=vLastrow,'Match History Data'!M85,"")</f>
        <v/>
      </c>
      <c r="N85" t="str">
        <f>IF(ROW()&lt;=vLastrow,'Match History Data'!N85,"")</f>
        <v/>
      </c>
      <c r="O85" t="str">
        <f>IF(ROW()&lt;=vLastrow,'Match History Data'!O85,"")</f>
        <v/>
      </c>
      <c r="Q85" t="str">
        <f>IF(ROW()&lt;=vLastrow,VLOOKUP(MONTH(E85),calcs!$S$2:$T$13,2,FALSE),"")</f>
        <v/>
      </c>
      <c r="R85" t="str">
        <f>IF(ROW()&lt;=vLastrow,VLOOKUP(MONTH(F85),calcs!$S$2:$T$13,2,FALSE),"")</f>
        <v/>
      </c>
      <c r="S85" t="str">
        <f t="shared" si="15"/>
        <v/>
      </c>
      <c r="T85" s="26" t="e">
        <f>IF(F85="",DATEDIF(E85,calcs!X$2,"Y"),"")</f>
        <v>#VALUE!</v>
      </c>
      <c r="U85" t="str">
        <f t="shared" si="14"/>
        <v/>
      </c>
      <c r="V85" t="str">
        <f t="shared" si="11"/>
        <v/>
      </c>
      <c r="W85">
        <f t="shared" si="12"/>
        <v>0</v>
      </c>
      <c r="X85">
        <f t="shared" si="13"/>
        <v>0</v>
      </c>
    </row>
    <row r="86" spans="1:24" x14ac:dyDescent="0.35">
      <c r="A86" t="str">
        <f>IF(ROW()&lt;=vLastrow,'Match History Data'!A86,"")</f>
        <v/>
      </c>
      <c r="B86" t="str">
        <f>IF(ROW()&lt;=vLastrow,'Match History Data'!B86,"")</f>
        <v/>
      </c>
      <c r="C86" t="str">
        <f>IF(ROW()&lt;=vLastrow,'Match History Data'!C86,"")</f>
        <v/>
      </c>
      <c r="D86" t="str">
        <f>IF(ROW()&lt;=vLastrow,'Match History Data'!D86,"")</f>
        <v/>
      </c>
      <c r="E86" s="3" t="str">
        <f>IF(ROW()&lt;=vLastrow,IF('Match History Data'!E86&lt;&gt;"",'Match History Data'!E86,""),"")</f>
        <v/>
      </c>
      <c r="F86" s="3" t="str">
        <f>IF(ROW()&lt;=vLastrow,IF('Match History Data'!F86&lt;&gt;"",'Match History Data'!F86,""),"")</f>
        <v/>
      </c>
      <c r="G86" t="str">
        <f>IF(ROW()&lt;=vLastrow,'Match History Data'!G86,"")</f>
        <v/>
      </c>
      <c r="H86" t="str">
        <f>IF(ROW()&lt;=vLastrow,'Match History Data'!H86,"")</f>
        <v/>
      </c>
      <c r="I86" t="str">
        <f>IF(ROW()&lt;=vLastrow,'Match History Data'!I86,"")</f>
        <v/>
      </c>
      <c r="J86" t="str">
        <f>IF(ROW()&lt;=vLastrow,'Match History Data'!J86,"")</f>
        <v/>
      </c>
      <c r="K86" t="str">
        <f>IF(ROW()&lt;=vLastrow,'Match History Data'!K86,"")</f>
        <v/>
      </c>
      <c r="L86" t="str">
        <f>IF(ROW()&lt;=vLastrow,'Match History Data'!L86,"")</f>
        <v/>
      </c>
      <c r="M86" t="str">
        <f>IF(ROW()&lt;=vLastrow,'Match History Data'!M86,"")</f>
        <v/>
      </c>
      <c r="N86" t="str">
        <f>IF(ROW()&lt;=vLastrow,'Match History Data'!N86,"")</f>
        <v/>
      </c>
      <c r="O86" t="str">
        <f>IF(ROW()&lt;=vLastrow,'Match History Data'!O86,"")</f>
        <v/>
      </c>
      <c r="Q86" t="str">
        <f>IF(ROW()&lt;=vLastrow,VLOOKUP(MONTH(E86),calcs!$S$2:$T$13,2,FALSE),"")</f>
        <v/>
      </c>
      <c r="R86" t="str">
        <f>IF(ROW()&lt;=vLastrow,VLOOKUP(MONTH(F86),calcs!$S$2:$T$13,2,FALSE),"")</f>
        <v/>
      </c>
      <c r="S86" t="str">
        <f t="shared" si="15"/>
        <v/>
      </c>
      <c r="T86" s="26" t="e">
        <f>IF(F86="",DATEDIF(E86,calcs!X$2,"Y"),"")</f>
        <v>#VALUE!</v>
      </c>
      <c r="U86" t="str">
        <f t="shared" si="14"/>
        <v/>
      </c>
      <c r="V86" t="str">
        <f t="shared" si="11"/>
        <v/>
      </c>
      <c r="W86">
        <f t="shared" si="12"/>
        <v>0</v>
      </c>
      <c r="X86">
        <f t="shared" si="13"/>
        <v>0</v>
      </c>
    </row>
    <row r="87" spans="1:24" x14ac:dyDescent="0.35">
      <c r="A87" t="str">
        <f>IF(ROW()&lt;=vLastrow,'Match History Data'!A87,"")</f>
        <v/>
      </c>
      <c r="B87" t="str">
        <f>IF(ROW()&lt;=vLastrow,'Match History Data'!B87,"")</f>
        <v/>
      </c>
      <c r="C87" t="str">
        <f>IF(ROW()&lt;=vLastrow,'Match History Data'!C87,"")</f>
        <v/>
      </c>
      <c r="D87" t="str">
        <f>IF(ROW()&lt;=vLastrow,'Match History Data'!D87,"")</f>
        <v/>
      </c>
      <c r="E87" s="3" t="str">
        <f>IF(ROW()&lt;=vLastrow,IF('Match History Data'!E87&lt;&gt;"",'Match History Data'!E87,""),"")</f>
        <v/>
      </c>
      <c r="F87" s="3" t="str">
        <f>IF(ROW()&lt;=vLastrow,IF('Match History Data'!F87&lt;&gt;"",'Match History Data'!F87,""),"")</f>
        <v/>
      </c>
      <c r="G87" t="str">
        <f>IF(ROW()&lt;=vLastrow,'Match History Data'!G87,"")</f>
        <v/>
      </c>
      <c r="H87" t="str">
        <f>IF(ROW()&lt;=vLastrow,'Match History Data'!H87,"")</f>
        <v/>
      </c>
      <c r="I87" t="str">
        <f>IF(ROW()&lt;=vLastrow,'Match History Data'!I87,"")</f>
        <v/>
      </c>
      <c r="J87" t="str">
        <f>IF(ROW()&lt;=vLastrow,'Match History Data'!J87,"")</f>
        <v/>
      </c>
      <c r="K87" t="str">
        <f>IF(ROW()&lt;=vLastrow,'Match History Data'!K87,"")</f>
        <v/>
      </c>
      <c r="L87" t="str">
        <f>IF(ROW()&lt;=vLastrow,'Match History Data'!L87,"")</f>
        <v/>
      </c>
      <c r="M87" t="str">
        <f>IF(ROW()&lt;=vLastrow,'Match History Data'!M87,"")</f>
        <v/>
      </c>
      <c r="N87" t="str">
        <f>IF(ROW()&lt;=vLastrow,'Match History Data'!N87,"")</f>
        <v/>
      </c>
      <c r="O87" t="str">
        <f>IF(ROW()&lt;=vLastrow,'Match History Data'!O87,"")</f>
        <v/>
      </c>
      <c r="Q87" t="str">
        <f>IF(ROW()&lt;=vLastrow,VLOOKUP(MONTH(E87),calcs!$S$2:$T$13,2,FALSE),"")</f>
        <v/>
      </c>
      <c r="R87" t="str">
        <f>IF(ROW()&lt;=vLastrow,VLOOKUP(MONTH(F87),calcs!$S$2:$T$13,2,FALSE),"")</f>
        <v/>
      </c>
      <c r="S87" t="str">
        <f t="shared" si="15"/>
        <v/>
      </c>
      <c r="T87" s="26" t="e">
        <f>IF(F87="",DATEDIF(E87,calcs!X$2,"Y"),"")</f>
        <v>#VALUE!</v>
      </c>
      <c r="U87" t="str">
        <f t="shared" si="14"/>
        <v/>
      </c>
      <c r="V87" t="str">
        <f t="shared" si="11"/>
        <v/>
      </c>
      <c r="W87">
        <f t="shared" si="12"/>
        <v>0</v>
      </c>
      <c r="X87">
        <f t="shared" si="13"/>
        <v>0</v>
      </c>
    </row>
    <row r="88" spans="1:24" x14ac:dyDescent="0.35">
      <c r="A88" t="str">
        <f>IF(ROW()&lt;=vLastrow,'Match History Data'!A88,"")</f>
        <v/>
      </c>
      <c r="B88" t="str">
        <f>IF(ROW()&lt;=vLastrow,'Match History Data'!B88,"")</f>
        <v/>
      </c>
      <c r="C88" t="str">
        <f>IF(ROW()&lt;=vLastrow,'Match History Data'!C88,"")</f>
        <v/>
      </c>
      <c r="D88" t="str">
        <f>IF(ROW()&lt;=vLastrow,'Match History Data'!D88,"")</f>
        <v/>
      </c>
      <c r="E88" s="3" t="str">
        <f>IF(ROW()&lt;=vLastrow,IF('Match History Data'!E88&lt;&gt;"",'Match History Data'!E88,""),"")</f>
        <v/>
      </c>
      <c r="F88" s="3" t="str">
        <f>IF(ROW()&lt;=vLastrow,IF('Match History Data'!F88&lt;&gt;"",'Match History Data'!F88,""),"")</f>
        <v/>
      </c>
      <c r="G88" t="str">
        <f>IF(ROW()&lt;=vLastrow,'Match History Data'!G88,"")</f>
        <v/>
      </c>
      <c r="H88" t="str">
        <f>IF(ROW()&lt;=vLastrow,'Match History Data'!H88,"")</f>
        <v/>
      </c>
      <c r="I88" t="str">
        <f>IF(ROW()&lt;=vLastrow,'Match History Data'!I88,"")</f>
        <v/>
      </c>
      <c r="J88" t="str">
        <f>IF(ROW()&lt;=vLastrow,'Match History Data'!J88,"")</f>
        <v/>
      </c>
      <c r="K88" t="str">
        <f>IF(ROW()&lt;=vLastrow,'Match History Data'!K88,"")</f>
        <v/>
      </c>
      <c r="L88" t="str">
        <f>IF(ROW()&lt;=vLastrow,'Match History Data'!L88,"")</f>
        <v/>
      </c>
      <c r="M88" t="str">
        <f>IF(ROW()&lt;=vLastrow,'Match History Data'!M88,"")</f>
        <v/>
      </c>
      <c r="N88" t="str">
        <f>IF(ROW()&lt;=vLastrow,'Match History Data'!N88,"")</f>
        <v/>
      </c>
      <c r="O88" t="str">
        <f>IF(ROW()&lt;=vLastrow,'Match History Data'!O88,"")</f>
        <v/>
      </c>
      <c r="Q88" t="str">
        <f>IF(ROW()&lt;=vLastrow,VLOOKUP(MONTH(E88),calcs!$S$2:$T$13,2,FALSE),"")</f>
        <v/>
      </c>
      <c r="R88" t="str">
        <f>IF(ROW()&lt;=vLastrow,VLOOKUP(MONTH(F88),calcs!$S$2:$T$13,2,FALSE),"")</f>
        <v/>
      </c>
      <c r="S88" t="str">
        <f t="shared" si="15"/>
        <v/>
      </c>
      <c r="T88" s="26" t="e">
        <f>IF(F88="",DATEDIF(E88,calcs!X$2,"Y"),"")</f>
        <v>#VALUE!</v>
      </c>
      <c r="U88" t="str">
        <f t="shared" si="14"/>
        <v/>
      </c>
      <c r="V88" t="str">
        <f t="shared" si="11"/>
        <v/>
      </c>
      <c r="W88">
        <f t="shared" si="12"/>
        <v>0</v>
      </c>
      <c r="X88">
        <f t="shared" si="13"/>
        <v>0</v>
      </c>
    </row>
    <row r="89" spans="1:24" x14ac:dyDescent="0.35">
      <c r="A89" t="str">
        <f>IF(ROW()&lt;=vLastrow,'Match History Data'!A89,"")</f>
        <v/>
      </c>
      <c r="B89" t="str">
        <f>IF(ROW()&lt;=vLastrow,'Match History Data'!B89,"")</f>
        <v/>
      </c>
      <c r="C89" t="str">
        <f>IF(ROW()&lt;=vLastrow,'Match History Data'!C89,"")</f>
        <v/>
      </c>
      <c r="D89" t="str">
        <f>IF(ROW()&lt;=vLastrow,'Match History Data'!D89,"")</f>
        <v/>
      </c>
      <c r="E89" s="3" t="str">
        <f>IF(ROW()&lt;=vLastrow,IF('Match History Data'!E89&lt;&gt;"",'Match History Data'!E89,""),"")</f>
        <v/>
      </c>
      <c r="F89" s="3" t="str">
        <f>IF(ROW()&lt;=vLastrow,IF('Match History Data'!F89&lt;&gt;"",'Match History Data'!F89,""),"")</f>
        <v/>
      </c>
      <c r="G89" t="str">
        <f>IF(ROW()&lt;=vLastrow,'Match History Data'!G89,"")</f>
        <v/>
      </c>
      <c r="H89" t="str">
        <f>IF(ROW()&lt;=vLastrow,'Match History Data'!H89,"")</f>
        <v/>
      </c>
      <c r="I89" t="str">
        <f>IF(ROW()&lt;=vLastrow,'Match History Data'!I89,"")</f>
        <v/>
      </c>
      <c r="J89" t="str">
        <f>IF(ROW()&lt;=vLastrow,'Match History Data'!J89,"")</f>
        <v/>
      </c>
      <c r="K89" t="str">
        <f>IF(ROW()&lt;=vLastrow,'Match History Data'!K89,"")</f>
        <v/>
      </c>
      <c r="L89" t="str">
        <f>IF(ROW()&lt;=vLastrow,'Match History Data'!L89,"")</f>
        <v/>
      </c>
      <c r="M89" t="str">
        <f>IF(ROW()&lt;=vLastrow,'Match History Data'!M89,"")</f>
        <v/>
      </c>
      <c r="N89" t="str">
        <f>IF(ROW()&lt;=vLastrow,'Match History Data'!N89,"")</f>
        <v/>
      </c>
      <c r="O89" t="str">
        <f>IF(ROW()&lt;=vLastrow,'Match History Data'!O89,"")</f>
        <v/>
      </c>
      <c r="Q89" t="str">
        <f>IF(ROW()&lt;=vLastrow,VLOOKUP(MONTH(E89),calcs!$S$2:$T$13,2,FALSE),"")</f>
        <v/>
      </c>
      <c r="R89" t="str">
        <f>IF(ROW()&lt;=vLastrow,VLOOKUP(MONTH(F89),calcs!$S$2:$T$13,2,FALSE),"")</f>
        <v/>
      </c>
      <c r="S89" t="str">
        <f t="shared" si="15"/>
        <v/>
      </c>
      <c r="T89" s="26" t="e">
        <f>IF(F89="",DATEDIF(E89,calcs!X$2,"Y"),"")</f>
        <v>#VALUE!</v>
      </c>
      <c r="U89" t="str">
        <f t="shared" si="14"/>
        <v/>
      </c>
      <c r="V89" t="str">
        <f t="shared" si="11"/>
        <v/>
      </c>
      <c r="W89">
        <f t="shared" si="12"/>
        <v>0</v>
      </c>
      <c r="X89">
        <f t="shared" si="13"/>
        <v>0</v>
      </c>
    </row>
    <row r="90" spans="1:24" x14ac:dyDescent="0.35">
      <c r="A90" t="str">
        <f>IF(ROW()&lt;=vLastrow,'Match History Data'!A90,"")</f>
        <v/>
      </c>
      <c r="B90" t="str">
        <f>IF(ROW()&lt;=vLastrow,'Match History Data'!B90,"")</f>
        <v/>
      </c>
      <c r="C90" t="str">
        <f>IF(ROW()&lt;=vLastrow,'Match History Data'!C90,"")</f>
        <v/>
      </c>
      <c r="D90" t="str">
        <f>IF(ROW()&lt;=vLastrow,'Match History Data'!D90,"")</f>
        <v/>
      </c>
      <c r="E90" s="3" t="str">
        <f>IF(ROW()&lt;=vLastrow,IF('Match History Data'!E90&lt;&gt;"",'Match History Data'!E90,""),"")</f>
        <v/>
      </c>
      <c r="F90" s="3" t="str">
        <f>IF(ROW()&lt;=vLastrow,IF('Match History Data'!F90&lt;&gt;"",'Match History Data'!F90,""),"")</f>
        <v/>
      </c>
      <c r="G90" t="str">
        <f>IF(ROW()&lt;=vLastrow,'Match History Data'!G90,"")</f>
        <v/>
      </c>
      <c r="H90" t="str">
        <f>IF(ROW()&lt;=vLastrow,'Match History Data'!H90,"")</f>
        <v/>
      </c>
      <c r="I90" t="str">
        <f>IF(ROW()&lt;=vLastrow,'Match History Data'!I90,"")</f>
        <v/>
      </c>
      <c r="J90" t="str">
        <f>IF(ROW()&lt;=vLastrow,'Match History Data'!J90,"")</f>
        <v/>
      </c>
      <c r="K90" t="str">
        <f>IF(ROW()&lt;=vLastrow,'Match History Data'!K90,"")</f>
        <v/>
      </c>
      <c r="L90" t="str">
        <f>IF(ROW()&lt;=vLastrow,'Match History Data'!L90,"")</f>
        <v/>
      </c>
      <c r="M90" t="str">
        <f>IF(ROW()&lt;=vLastrow,'Match History Data'!M90,"")</f>
        <v/>
      </c>
      <c r="N90" t="str">
        <f>IF(ROW()&lt;=vLastrow,'Match History Data'!N90,"")</f>
        <v/>
      </c>
      <c r="O90" t="str">
        <f>IF(ROW()&lt;=vLastrow,'Match History Data'!O90,"")</f>
        <v/>
      </c>
      <c r="Q90" t="str">
        <f>IF(ROW()&lt;=vLastrow,VLOOKUP(MONTH(E90),calcs!$S$2:$T$13,2,FALSE),"")</f>
        <v/>
      </c>
      <c r="R90" t="str">
        <f>IF(ROW()&lt;=vLastrow,VLOOKUP(MONTH(F90),calcs!$S$2:$T$13,2,FALSE),"")</f>
        <v/>
      </c>
      <c r="S90" t="str">
        <f t="shared" si="15"/>
        <v/>
      </c>
      <c r="T90" s="26" t="e">
        <f>IF(F90="",DATEDIF(E90,calcs!X$2,"Y"),"")</f>
        <v>#VALUE!</v>
      </c>
      <c r="U90" t="str">
        <f t="shared" si="14"/>
        <v/>
      </c>
      <c r="V90" t="str">
        <f t="shared" si="11"/>
        <v/>
      </c>
      <c r="W90">
        <f t="shared" si="12"/>
        <v>0</v>
      </c>
      <c r="X90">
        <f t="shared" si="13"/>
        <v>0</v>
      </c>
    </row>
    <row r="91" spans="1:24" x14ac:dyDescent="0.35">
      <c r="A91" t="str">
        <f>IF(ROW()&lt;=vLastrow,'Match History Data'!A91,"")</f>
        <v/>
      </c>
      <c r="B91" t="str">
        <f>IF(ROW()&lt;=vLastrow,'Match History Data'!B91,"")</f>
        <v/>
      </c>
      <c r="C91" t="str">
        <f>IF(ROW()&lt;=vLastrow,'Match History Data'!C91,"")</f>
        <v/>
      </c>
      <c r="D91" t="str">
        <f>IF(ROW()&lt;=vLastrow,'Match History Data'!D91,"")</f>
        <v/>
      </c>
      <c r="E91" s="3" t="str">
        <f>IF(ROW()&lt;=vLastrow,IF('Match History Data'!E91&lt;&gt;"",'Match History Data'!E91,""),"")</f>
        <v/>
      </c>
      <c r="F91" s="3" t="str">
        <f>IF(ROW()&lt;=vLastrow,IF('Match History Data'!F91&lt;&gt;"",'Match History Data'!F91,""),"")</f>
        <v/>
      </c>
      <c r="G91" t="str">
        <f>IF(ROW()&lt;=vLastrow,'Match History Data'!G91,"")</f>
        <v/>
      </c>
      <c r="H91" t="str">
        <f>IF(ROW()&lt;=vLastrow,'Match History Data'!H91,"")</f>
        <v/>
      </c>
      <c r="I91" t="str">
        <f>IF(ROW()&lt;=vLastrow,'Match History Data'!I91,"")</f>
        <v/>
      </c>
      <c r="J91" t="str">
        <f>IF(ROW()&lt;=vLastrow,'Match History Data'!J91,"")</f>
        <v/>
      </c>
      <c r="K91" t="str">
        <f>IF(ROW()&lt;=vLastrow,'Match History Data'!K91,"")</f>
        <v/>
      </c>
      <c r="L91" t="str">
        <f>IF(ROW()&lt;=vLastrow,'Match History Data'!L91,"")</f>
        <v/>
      </c>
      <c r="M91" t="str">
        <f>IF(ROW()&lt;=vLastrow,'Match History Data'!M91,"")</f>
        <v/>
      </c>
      <c r="N91" t="str">
        <f>IF(ROW()&lt;=vLastrow,'Match History Data'!N91,"")</f>
        <v/>
      </c>
      <c r="O91" t="str">
        <f>IF(ROW()&lt;=vLastrow,'Match History Data'!O91,"")</f>
        <v/>
      </c>
      <c r="Q91" t="str">
        <f>IF(ROW()&lt;=vLastrow,VLOOKUP(MONTH(E91),calcs!$S$2:$T$13,2,FALSE),"")</f>
        <v/>
      </c>
      <c r="R91" t="str">
        <f>IF(ROW()&lt;=vLastrow,VLOOKUP(MONTH(F91),calcs!$S$2:$T$13,2,FALSE),"")</f>
        <v/>
      </c>
      <c r="S91" t="str">
        <f t="shared" si="15"/>
        <v/>
      </c>
      <c r="T91" s="26" t="e">
        <f>IF(F91="",DATEDIF(E91,calcs!X$2,"Y"),"")</f>
        <v>#VALUE!</v>
      </c>
      <c r="U91" t="str">
        <f t="shared" si="14"/>
        <v/>
      </c>
      <c r="V91" t="str">
        <f t="shared" si="11"/>
        <v/>
      </c>
      <c r="W91">
        <f t="shared" si="12"/>
        <v>0</v>
      </c>
      <c r="X91">
        <f t="shared" si="13"/>
        <v>0</v>
      </c>
    </row>
    <row r="92" spans="1:24" x14ac:dyDescent="0.35">
      <c r="A92" t="str">
        <f>IF(ROW()&lt;=vLastrow,'Match History Data'!A92,"")</f>
        <v/>
      </c>
      <c r="B92" t="str">
        <f>IF(ROW()&lt;=vLastrow,'Match History Data'!B92,"")</f>
        <v/>
      </c>
      <c r="C92" t="str">
        <f>IF(ROW()&lt;=vLastrow,'Match History Data'!C92,"")</f>
        <v/>
      </c>
      <c r="D92" t="str">
        <f>IF(ROW()&lt;=vLastrow,'Match History Data'!D92,"")</f>
        <v/>
      </c>
      <c r="E92" s="3" t="str">
        <f>IF(ROW()&lt;=vLastrow,IF('Match History Data'!E92&lt;&gt;"",'Match History Data'!E92,""),"")</f>
        <v/>
      </c>
      <c r="F92" s="3" t="str">
        <f>IF(ROW()&lt;=vLastrow,IF('Match History Data'!F92&lt;&gt;"",'Match History Data'!F92,""),"")</f>
        <v/>
      </c>
      <c r="G92" t="str">
        <f>IF(ROW()&lt;=vLastrow,'Match History Data'!G92,"")</f>
        <v/>
      </c>
      <c r="H92" t="str">
        <f>IF(ROW()&lt;=vLastrow,'Match History Data'!H92,"")</f>
        <v/>
      </c>
      <c r="I92" t="str">
        <f>IF(ROW()&lt;=vLastrow,'Match History Data'!I92,"")</f>
        <v/>
      </c>
      <c r="J92" t="str">
        <f>IF(ROW()&lt;=vLastrow,'Match History Data'!J92,"")</f>
        <v/>
      </c>
      <c r="K92" t="str">
        <f>IF(ROW()&lt;=vLastrow,'Match History Data'!K92,"")</f>
        <v/>
      </c>
      <c r="L92" t="str">
        <f>IF(ROW()&lt;=vLastrow,'Match History Data'!L92,"")</f>
        <v/>
      </c>
      <c r="M92" t="str">
        <f>IF(ROW()&lt;=vLastrow,'Match History Data'!M92,"")</f>
        <v/>
      </c>
      <c r="N92" t="str">
        <f>IF(ROW()&lt;=vLastrow,'Match History Data'!N92,"")</f>
        <v/>
      </c>
      <c r="O92" t="str">
        <f>IF(ROW()&lt;=vLastrow,'Match History Data'!O92,"")</f>
        <v/>
      </c>
      <c r="Q92" t="str">
        <f>IF(ROW()&lt;=vLastrow,VLOOKUP(MONTH(E92),calcs!$S$2:$T$13,2,FALSE),"")</f>
        <v/>
      </c>
      <c r="R92" t="str">
        <f>IF(ROW()&lt;=vLastrow,VLOOKUP(MONTH(F92),calcs!$S$2:$T$13,2,FALSE),"")</f>
        <v/>
      </c>
      <c r="S92" t="str">
        <f t="shared" si="15"/>
        <v/>
      </c>
      <c r="T92" s="26" t="e">
        <f>IF(F92="",DATEDIF(E92,calcs!X$2,"Y"),"")</f>
        <v>#VALUE!</v>
      </c>
      <c r="U92" t="str">
        <f t="shared" si="14"/>
        <v/>
      </c>
      <c r="V92" t="str">
        <f t="shared" si="11"/>
        <v/>
      </c>
      <c r="W92">
        <f t="shared" si="12"/>
        <v>0</v>
      </c>
      <c r="X92">
        <f t="shared" si="13"/>
        <v>0</v>
      </c>
    </row>
    <row r="93" spans="1:24" x14ac:dyDescent="0.35">
      <c r="A93" t="str">
        <f>IF(ROW()&lt;=vLastrow,'Match History Data'!A93,"")</f>
        <v/>
      </c>
      <c r="B93" t="str">
        <f>IF(ROW()&lt;=vLastrow,'Match History Data'!B93,"")</f>
        <v/>
      </c>
      <c r="C93" t="str">
        <f>IF(ROW()&lt;=vLastrow,'Match History Data'!C93,"")</f>
        <v/>
      </c>
      <c r="D93" t="str">
        <f>IF(ROW()&lt;=vLastrow,'Match History Data'!D93,"")</f>
        <v/>
      </c>
      <c r="E93" s="3" t="str">
        <f>IF(ROW()&lt;=vLastrow,IF('Match History Data'!E93&lt;&gt;"",'Match History Data'!E93,""),"")</f>
        <v/>
      </c>
      <c r="F93" s="3" t="str">
        <f>IF(ROW()&lt;=vLastrow,IF('Match History Data'!F93&lt;&gt;"",'Match History Data'!F93,""),"")</f>
        <v/>
      </c>
      <c r="G93" t="str">
        <f>IF(ROW()&lt;=vLastrow,'Match History Data'!G93,"")</f>
        <v/>
      </c>
      <c r="H93" t="str">
        <f>IF(ROW()&lt;=vLastrow,'Match History Data'!H93,"")</f>
        <v/>
      </c>
      <c r="I93" t="str">
        <f>IF(ROW()&lt;=vLastrow,'Match History Data'!I93,"")</f>
        <v/>
      </c>
      <c r="J93" t="str">
        <f>IF(ROW()&lt;=vLastrow,'Match History Data'!J93,"")</f>
        <v/>
      </c>
      <c r="K93" t="str">
        <f>IF(ROW()&lt;=vLastrow,'Match History Data'!K93,"")</f>
        <v/>
      </c>
      <c r="L93" t="str">
        <f>IF(ROW()&lt;=vLastrow,'Match History Data'!L93,"")</f>
        <v/>
      </c>
      <c r="M93" t="str">
        <f>IF(ROW()&lt;=vLastrow,'Match History Data'!M93,"")</f>
        <v/>
      </c>
      <c r="N93" t="str">
        <f>IF(ROW()&lt;=vLastrow,'Match History Data'!N93,"")</f>
        <v/>
      </c>
      <c r="O93" t="str">
        <f>IF(ROW()&lt;=vLastrow,'Match History Data'!O93,"")</f>
        <v/>
      </c>
      <c r="Q93" t="str">
        <f>IF(ROW()&lt;=vLastrow,VLOOKUP(MONTH(E93),calcs!$S$2:$T$13,2,FALSE),"")</f>
        <v/>
      </c>
      <c r="R93" t="str">
        <f>IF(ROW()&lt;=vLastrow,VLOOKUP(MONTH(F93),calcs!$S$2:$T$13,2,FALSE),"")</f>
        <v/>
      </c>
      <c r="S93" t="str">
        <f t="shared" si="15"/>
        <v/>
      </c>
      <c r="T93" s="26" t="e">
        <f>IF(F93="",DATEDIF(E93,calcs!X$2,"Y"),"")</f>
        <v>#VALUE!</v>
      </c>
      <c r="U93" t="str">
        <f t="shared" si="14"/>
        <v/>
      </c>
      <c r="V93" t="str">
        <f t="shared" si="11"/>
        <v/>
      </c>
      <c r="W93">
        <f t="shared" si="12"/>
        <v>0</v>
      </c>
      <c r="X93">
        <f t="shared" si="13"/>
        <v>0</v>
      </c>
    </row>
    <row r="94" spans="1:24" x14ac:dyDescent="0.35">
      <c r="A94" t="str">
        <f>IF(ROW()&lt;=vLastrow,'Match History Data'!A94,"")</f>
        <v/>
      </c>
      <c r="B94" t="str">
        <f>IF(ROW()&lt;=vLastrow,'Match History Data'!B94,"")</f>
        <v/>
      </c>
      <c r="C94" t="str">
        <f>IF(ROW()&lt;=vLastrow,'Match History Data'!C94,"")</f>
        <v/>
      </c>
      <c r="D94" t="str">
        <f>IF(ROW()&lt;=vLastrow,'Match History Data'!D94,"")</f>
        <v/>
      </c>
      <c r="E94" s="3" t="str">
        <f>IF(ROW()&lt;=vLastrow,IF('Match History Data'!E94&lt;&gt;"",'Match History Data'!E94,""),"")</f>
        <v/>
      </c>
      <c r="F94" s="3" t="str">
        <f>IF(ROW()&lt;=vLastrow,IF('Match History Data'!F94&lt;&gt;"",'Match History Data'!F94,""),"")</f>
        <v/>
      </c>
      <c r="G94" t="str">
        <f>IF(ROW()&lt;=vLastrow,'Match History Data'!G94,"")</f>
        <v/>
      </c>
      <c r="H94" t="str">
        <f>IF(ROW()&lt;=vLastrow,'Match History Data'!H94,"")</f>
        <v/>
      </c>
      <c r="I94" t="str">
        <f>IF(ROW()&lt;=vLastrow,'Match History Data'!I94,"")</f>
        <v/>
      </c>
      <c r="J94" t="str">
        <f>IF(ROW()&lt;=vLastrow,'Match History Data'!J94,"")</f>
        <v/>
      </c>
      <c r="K94" t="str">
        <f>IF(ROW()&lt;=vLastrow,'Match History Data'!K94,"")</f>
        <v/>
      </c>
      <c r="L94" t="str">
        <f>IF(ROW()&lt;=vLastrow,'Match History Data'!L94,"")</f>
        <v/>
      </c>
      <c r="M94" t="str">
        <f>IF(ROW()&lt;=vLastrow,'Match History Data'!M94,"")</f>
        <v/>
      </c>
      <c r="N94" t="str">
        <f>IF(ROW()&lt;=vLastrow,'Match History Data'!N94,"")</f>
        <v/>
      </c>
      <c r="O94" t="str">
        <f>IF(ROW()&lt;=vLastrow,'Match History Data'!O94,"")</f>
        <v/>
      </c>
      <c r="Q94" t="str">
        <f>IF(ROW()&lt;=vLastrow,VLOOKUP(MONTH(E94),calcs!$S$2:$T$13,2,FALSE),"")</f>
        <v/>
      </c>
      <c r="R94" t="str">
        <f>IF(ROW()&lt;=vLastrow,VLOOKUP(MONTH(F94),calcs!$S$2:$T$13,2,FALSE),"")</f>
        <v/>
      </c>
      <c r="S94" t="str">
        <f t="shared" si="15"/>
        <v/>
      </c>
      <c r="T94" s="26" t="e">
        <f>IF(F94="",DATEDIF(E94,calcs!X$2,"Y"),"")</f>
        <v>#VALUE!</v>
      </c>
      <c r="U94" t="str">
        <f t="shared" si="14"/>
        <v/>
      </c>
      <c r="V94" t="str">
        <f t="shared" si="11"/>
        <v/>
      </c>
      <c r="W94">
        <f t="shared" si="12"/>
        <v>0</v>
      </c>
      <c r="X94">
        <f t="shared" si="13"/>
        <v>0</v>
      </c>
    </row>
    <row r="95" spans="1:24" x14ac:dyDescent="0.35">
      <c r="A95" t="str">
        <f>IF(ROW()&lt;=vLastrow,'Match History Data'!A95,"")</f>
        <v/>
      </c>
      <c r="B95" t="str">
        <f>IF(ROW()&lt;=vLastrow,'Match History Data'!B95,"")</f>
        <v/>
      </c>
      <c r="C95" t="str">
        <f>IF(ROW()&lt;=vLastrow,'Match History Data'!C95,"")</f>
        <v/>
      </c>
      <c r="D95" t="str">
        <f>IF(ROW()&lt;=vLastrow,'Match History Data'!D95,"")</f>
        <v/>
      </c>
      <c r="E95" s="3" t="str">
        <f>IF(ROW()&lt;=vLastrow,IF('Match History Data'!E95&lt;&gt;"",'Match History Data'!E95,""),"")</f>
        <v/>
      </c>
      <c r="F95" s="3" t="str">
        <f>IF(ROW()&lt;=vLastrow,IF('Match History Data'!F95&lt;&gt;"",'Match History Data'!F95,""),"")</f>
        <v/>
      </c>
      <c r="G95" t="str">
        <f>IF(ROW()&lt;=vLastrow,'Match History Data'!G95,"")</f>
        <v/>
      </c>
      <c r="H95" t="str">
        <f>IF(ROW()&lt;=vLastrow,'Match History Data'!H95,"")</f>
        <v/>
      </c>
      <c r="I95" t="str">
        <f>IF(ROW()&lt;=vLastrow,'Match History Data'!I95,"")</f>
        <v/>
      </c>
      <c r="J95" t="str">
        <f>IF(ROW()&lt;=vLastrow,'Match History Data'!J95,"")</f>
        <v/>
      </c>
      <c r="K95" t="str">
        <f>IF(ROW()&lt;=vLastrow,'Match History Data'!K95,"")</f>
        <v/>
      </c>
      <c r="L95" t="str">
        <f>IF(ROW()&lt;=vLastrow,'Match History Data'!L95,"")</f>
        <v/>
      </c>
      <c r="M95" t="str">
        <f>IF(ROW()&lt;=vLastrow,'Match History Data'!M95,"")</f>
        <v/>
      </c>
      <c r="N95" t="str">
        <f>IF(ROW()&lt;=vLastrow,'Match History Data'!N95,"")</f>
        <v/>
      </c>
      <c r="O95" t="str">
        <f>IF(ROW()&lt;=vLastrow,'Match History Data'!O95,"")</f>
        <v/>
      </c>
      <c r="Q95" t="str">
        <f>IF(ROW()&lt;=vLastrow,VLOOKUP(MONTH(E95),calcs!$S$2:$T$13,2,FALSE),"")</f>
        <v/>
      </c>
      <c r="R95" t="str">
        <f>IF(ROW()&lt;=vLastrow,VLOOKUP(MONTH(F95),calcs!$S$2:$T$13,2,FALSE),"")</f>
        <v/>
      </c>
      <c r="S95" t="str">
        <f t="shared" si="15"/>
        <v/>
      </c>
      <c r="T95" s="26" t="e">
        <f>IF(F95="",DATEDIF(E95,calcs!X$2,"Y"),"")</f>
        <v>#VALUE!</v>
      </c>
      <c r="U95" t="str">
        <f t="shared" si="14"/>
        <v/>
      </c>
      <c r="V95" t="str">
        <f t="shared" si="11"/>
        <v/>
      </c>
      <c r="W95">
        <f t="shared" si="12"/>
        <v>0</v>
      </c>
      <c r="X95">
        <f t="shared" si="13"/>
        <v>0</v>
      </c>
    </row>
    <row r="96" spans="1:24" x14ac:dyDescent="0.35">
      <c r="A96" t="str">
        <f>IF(ROW()&lt;=vLastrow,'Match History Data'!A96,"")</f>
        <v/>
      </c>
      <c r="B96" t="str">
        <f>IF(ROW()&lt;=vLastrow,'Match History Data'!B96,"")</f>
        <v/>
      </c>
      <c r="C96" t="str">
        <f>IF(ROW()&lt;=vLastrow,'Match History Data'!C96,"")</f>
        <v/>
      </c>
      <c r="D96" t="str">
        <f>IF(ROW()&lt;=vLastrow,'Match History Data'!D96,"")</f>
        <v/>
      </c>
      <c r="E96" s="3" t="str">
        <f>IF(ROW()&lt;=vLastrow,IF('Match History Data'!E96&lt;&gt;"",'Match History Data'!E96,""),"")</f>
        <v/>
      </c>
      <c r="F96" s="3" t="str">
        <f>IF(ROW()&lt;=vLastrow,IF('Match History Data'!F96&lt;&gt;"",'Match History Data'!F96,""),"")</f>
        <v/>
      </c>
      <c r="G96" t="str">
        <f>IF(ROW()&lt;=vLastrow,'Match History Data'!G96,"")</f>
        <v/>
      </c>
      <c r="H96" t="str">
        <f>IF(ROW()&lt;=vLastrow,'Match History Data'!H96,"")</f>
        <v/>
      </c>
      <c r="I96" t="str">
        <f>IF(ROW()&lt;=vLastrow,'Match History Data'!I96,"")</f>
        <v/>
      </c>
      <c r="J96" t="str">
        <f>IF(ROW()&lt;=vLastrow,'Match History Data'!J96,"")</f>
        <v/>
      </c>
      <c r="K96" t="str">
        <f>IF(ROW()&lt;=vLastrow,'Match History Data'!K96,"")</f>
        <v/>
      </c>
      <c r="L96" t="str">
        <f>IF(ROW()&lt;=vLastrow,'Match History Data'!L96,"")</f>
        <v/>
      </c>
      <c r="M96" t="str">
        <f>IF(ROW()&lt;=vLastrow,'Match History Data'!M96,"")</f>
        <v/>
      </c>
      <c r="N96" t="str">
        <f>IF(ROW()&lt;=vLastrow,'Match History Data'!N96,"")</f>
        <v/>
      </c>
      <c r="O96" t="str">
        <f>IF(ROW()&lt;=vLastrow,'Match History Data'!O96,"")</f>
        <v/>
      </c>
      <c r="Q96" t="str">
        <f>IF(ROW()&lt;=vLastrow,VLOOKUP(MONTH(E96),calcs!$S$2:$T$13,2,FALSE),"")</f>
        <v/>
      </c>
      <c r="R96" t="str">
        <f>IF(ROW()&lt;=vLastrow,VLOOKUP(MONTH(F96),calcs!$S$2:$T$13,2,FALSE),"")</f>
        <v/>
      </c>
      <c r="S96" t="str">
        <f t="shared" si="15"/>
        <v/>
      </c>
      <c r="T96" s="26" t="e">
        <f>IF(F96="",DATEDIF(E96,calcs!X$2,"Y"),"")</f>
        <v>#VALUE!</v>
      </c>
      <c r="U96" t="str">
        <f t="shared" si="14"/>
        <v/>
      </c>
      <c r="V96" t="str">
        <f t="shared" si="11"/>
        <v/>
      </c>
      <c r="W96">
        <f t="shared" si="12"/>
        <v>0</v>
      </c>
      <c r="X96">
        <f t="shared" si="13"/>
        <v>0</v>
      </c>
    </row>
    <row r="97" spans="1:24" x14ac:dyDescent="0.35">
      <c r="A97" t="str">
        <f>IF(ROW()&lt;=vLastrow,'Match History Data'!A97,"")</f>
        <v/>
      </c>
      <c r="B97" t="str">
        <f>IF(ROW()&lt;=vLastrow,'Match History Data'!B97,"")</f>
        <v/>
      </c>
      <c r="C97" t="str">
        <f>IF(ROW()&lt;=vLastrow,'Match History Data'!C97,"")</f>
        <v/>
      </c>
      <c r="D97" t="str">
        <f>IF(ROW()&lt;=vLastrow,'Match History Data'!D97,"")</f>
        <v/>
      </c>
      <c r="E97" s="3" t="str">
        <f>IF(ROW()&lt;=vLastrow,IF('Match History Data'!E97&lt;&gt;"",'Match History Data'!E97,""),"")</f>
        <v/>
      </c>
      <c r="F97" s="3" t="str">
        <f>IF(ROW()&lt;=vLastrow,IF('Match History Data'!F97&lt;&gt;"",'Match History Data'!F97,""),"")</f>
        <v/>
      </c>
      <c r="G97" t="str">
        <f>IF(ROW()&lt;=vLastrow,'Match History Data'!G97,"")</f>
        <v/>
      </c>
      <c r="H97" t="str">
        <f>IF(ROW()&lt;=vLastrow,'Match History Data'!H97,"")</f>
        <v/>
      </c>
      <c r="I97" t="str">
        <f>IF(ROW()&lt;=vLastrow,'Match History Data'!I97,"")</f>
        <v/>
      </c>
      <c r="J97" t="str">
        <f>IF(ROW()&lt;=vLastrow,'Match History Data'!J97,"")</f>
        <v/>
      </c>
      <c r="K97" t="str">
        <f>IF(ROW()&lt;=vLastrow,'Match History Data'!K97,"")</f>
        <v/>
      </c>
      <c r="L97" t="str">
        <f>IF(ROW()&lt;=vLastrow,'Match History Data'!L97,"")</f>
        <v/>
      </c>
      <c r="M97" t="str">
        <f>IF(ROW()&lt;=vLastrow,'Match History Data'!M97,"")</f>
        <v/>
      </c>
      <c r="N97" t="str">
        <f>IF(ROW()&lt;=vLastrow,'Match History Data'!N97,"")</f>
        <v/>
      </c>
      <c r="O97" t="str">
        <f>IF(ROW()&lt;=vLastrow,'Match History Data'!O97,"")</f>
        <v/>
      </c>
      <c r="Q97" t="str">
        <f>IF(ROW()&lt;=vLastrow,VLOOKUP(MONTH(E97),calcs!$S$2:$T$13,2,FALSE),"")</f>
        <v/>
      </c>
      <c r="R97" t="str">
        <f>IF(ROW()&lt;=vLastrow,VLOOKUP(MONTH(F97),calcs!$S$2:$T$13,2,FALSE),"")</f>
        <v/>
      </c>
      <c r="S97" t="str">
        <f t="shared" si="15"/>
        <v/>
      </c>
      <c r="T97" s="26" t="e">
        <f>IF(F97="",DATEDIF(E97,calcs!X$2,"Y"),"")</f>
        <v>#VALUE!</v>
      </c>
      <c r="U97" t="str">
        <f t="shared" si="14"/>
        <v/>
      </c>
      <c r="V97" t="str">
        <f t="shared" si="11"/>
        <v/>
      </c>
      <c r="W97">
        <f t="shared" si="12"/>
        <v>0</v>
      </c>
      <c r="X97">
        <f t="shared" si="13"/>
        <v>0</v>
      </c>
    </row>
    <row r="98" spans="1:24" x14ac:dyDescent="0.35">
      <c r="A98" t="str">
        <f>IF(ROW()&lt;=vLastrow,'Match History Data'!A98,"")</f>
        <v/>
      </c>
      <c r="B98" t="str">
        <f>IF(ROW()&lt;=vLastrow,'Match History Data'!B98,"")</f>
        <v/>
      </c>
      <c r="C98" t="str">
        <f>IF(ROW()&lt;=vLastrow,'Match History Data'!C98,"")</f>
        <v/>
      </c>
      <c r="D98" t="str">
        <f>IF(ROW()&lt;=vLastrow,'Match History Data'!D98,"")</f>
        <v/>
      </c>
      <c r="E98" s="3" t="str">
        <f>IF(ROW()&lt;=vLastrow,IF('Match History Data'!E98&lt;&gt;"",'Match History Data'!E98,""),"")</f>
        <v/>
      </c>
      <c r="F98" s="3" t="str">
        <f>IF(ROW()&lt;=vLastrow,IF('Match History Data'!F98&lt;&gt;"",'Match History Data'!F98,""),"")</f>
        <v/>
      </c>
      <c r="G98" t="str">
        <f>IF(ROW()&lt;=vLastrow,'Match History Data'!G98,"")</f>
        <v/>
      </c>
      <c r="H98" t="str">
        <f>IF(ROW()&lt;=vLastrow,'Match History Data'!H98,"")</f>
        <v/>
      </c>
      <c r="I98" t="str">
        <f>IF(ROW()&lt;=vLastrow,'Match History Data'!I98,"")</f>
        <v/>
      </c>
      <c r="J98" t="str">
        <f>IF(ROW()&lt;=vLastrow,'Match History Data'!J98,"")</f>
        <v/>
      </c>
      <c r="K98" t="str">
        <f>IF(ROW()&lt;=vLastrow,'Match History Data'!K98,"")</f>
        <v/>
      </c>
      <c r="L98" t="str">
        <f>IF(ROW()&lt;=vLastrow,'Match History Data'!L98,"")</f>
        <v/>
      </c>
      <c r="M98" t="str">
        <f>IF(ROW()&lt;=vLastrow,'Match History Data'!M98,"")</f>
        <v/>
      </c>
      <c r="N98" t="str">
        <f>IF(ROW()&lt;=vLastrow,'Match History Data'!N98,"")</f>
        <v/>
      </c>
      <c r="O98" t="str">
        <f>IF(ROW()&lt;=vLastrow,'Match History Data'!O98,"")</f>
        <v/>
      </c>
      <c r="Q98" t="str">
        <f>IF(ROW()&lt;=vLastrow,VLOOKUP(MONTH(E98),calcs!$S$2:$T$13,2,FALSE),"")</f>
        <v/>
      </c>
      <c r="R98" t="str">
        <f>IF(ROW()&lt;=vLastrow,VLOOKUP(MONTH(F98),calcs!$S$2:$T$13,2,FALSE),"")</f>
        <v/>
      </c>
      <c r="S98" t="str">
        <f t="shared" si="15"/>
        <v/>
      </c>
      <c r="T98" s="26" t="e">
        <f>IF(F98="",DATEDIF(E98,calcs!X$2,"Y"),"")</f>
        <v>#VALUE!</v>
      </c>
      <c r="U98" t="str">
        <f t="shared" si="14"/>
        <v/>
      </c>
      <c r="V98" t="str">
        <f t="shared" si="11"/>
        <v/>
      </c>
      <c r="W98">
        <f t="shared" si="12"/>
        <v>0</v>
      </c>
      <c r="X98">
        <f t="shared" si="13"/>
        <v>0</v>
      </c>
    </row>
    <row r="99" spans="1:24" x14ac:dyDescent="0.35">
      <c r="A99" t="str">
        <f>IF(ROW()&lt;=vLastrow,'Match History Data'!A99,"")</f>
        <v/>
      </c>
      <c r="B99" t="str">
        <f>IF(ROW()&lt;=vLastrow,'Match History Data'!B99,"")</f>
        <v/>
      </c>
      <c r="C99" t="str">
        <f>IF(ROW()&lt;=vLastrow,'Match History Data'!C99,"")</f>
        <v/>
      </c>
      <c r="D99" t="str">
        <f>IF(ROW()&lt;=vLastrow,'Match History Data'!D99,"")</f>
        <v/>
      </c>
      <c r="E99" s="3" t="str">
        <f>IF(ROW()&lt;=vLastrow,IF('Match History Data'!E99&lt;&gt;"",'Match History Data'!E99,""),"")</f>
        <v/>
      </c>
      <c r="F99" s="3" t="str">
        <f>IF(ROW()&lt;=vLastrow,IF('Match History Data'!F99&lt;&gt;"",'Match History Data'!F99,""),"")</f>
        <v/>
      </c>
      <c r="G99" t="str">
        <f>IF(ROW()&lt;=vLastrow,'Match History Data'!G99,"")</f>
        <v/>
      </c>
      <c r="H99" t="str">
        <f>IF(ROW()&lt;=vLastrow,'Match History Data'!H99,"")</f>
        <v/>
      </c>
      <c r="I99" t="str">
        <f>IF(ROW()&lt;=vLastrow,'Match History Data'!I99,"")</f>
        <v/>
      </c>
      <c r="J99" t="str">
        <f>IF(ROW()&lt;=vLastrow,'Match History Data'!J99,"")</f>
        <v/>
      </c>
      <c r="K99" t="str">
        <f>IF(ROW()&lt;=vLastrow,'Match History Data'!K99,"")</f>
        <v/>
      </c>
      <c r="L99" t="str">
        <f>IF(ROW()&lt;=vLastrow,'Match History Data'!L99,"")</f>
        <v/>
      </c>
      <c r="M99" t="str">
        <f>IF(ROW()&lt;=vLastrow,'Match History Data'!M99,"")</f>
        <v/>
      </c>
      <c r="N99" t="str">
        <f>IF(ROW()&lt;=vLastrow,'Match History Data'!N99,"")</f>
        <v/>
      </c>
      <c r="O99" t="str">
        <f>IF(ROW()&lt;=vLastrow,'Match History Data'!O99,"")</f>
        <v/>
      </c>
      <c r="Q99" t="str">
        <f>IF(ROW()&lt;=vLastrow,VLOOKUP(MONTH(E99),calcs!$S$2:$T$13,2,FALSE),"")</f>
        <v/>
      </c>
      <c r="R99" t="str">
        <f>IF(ROW()&lt;=vLastrow,VLOOKUP(MONTH(F99),calcs!$S$2:$T$13,2,FALSE),"")</f>
        <v/>
      </c>
      <c r="S99" t="str">
        <f t="shared" si="15"/>
        <v/>
      </c>
      <c r="T99" s="26" t="e">
        <f>IF(F99="",DATEDIF(E99,calcs!X$2,"Y"),"")</f>
        <v>#VALUE!</v>
      </c>
      <c r="U99" t="str">
        <f t="shared" si="14"/>
        <v/>
      </c>
      <c r="V99" t="str">
        <f t="shared" si="11"/>
        <v/>
      </c>
      <c r="W99">
        <f t="shared" si="12"/>
        <v>0</v>
      </c>
      <c r="X99">
        <f t="shared" si="13"/>
        <v>0</v>
      </c>
    </row>
    <row r="100" spans="1:24" x14ac:dyDescent="0.35">
      <c r="A100" t="str">
        <f>IF(ROW()&lt;=vLastrow,'Match History Data'!A100,"")</f>
        <v/>
      </c>
      <c r="B100" t="str">
        <f>IF(ROW()&lt;=vLastrow,'Match History Data'!B100,"")</f>
        <v/>
      </c>
      <c r="C100" t="str">
        <f>IF(ROW()&lt;=vLastrow,'Match History Data'!C100,"")</f>
        <v/>
      </c>
      <c r="D100" t="str">
        <f>IF(ROW()&lt;=vLastrow,'Match History Data'!D100,"")</f>
        <v/>
      </c>
      <c r="E100" s="3" t="str">
        <f>IF(ROW()&lt;=vLastrow,IF('Match History Data'!E100&lt;&gt;"",'Match History Data'!E100,""),"")</f>
        <v/>
      </c>
      <c r="F100" s="3" t="str">
        <f>IF(ROW()&lt;=vLastrow,IF('Match History Data'!F100&lt;&gt;"",'Match History Data'!F100,""),"")</f>
        <v/>
      </c>
      <c r="G100" t="str">
        <f>IF(ROW()&lt;=vLastrow,'Match History Data'!G100,"")</f>
        <v/>
      </c>
      <c r="H100" t="str">
        <f>IF(ROW()&lt;=vLastrow,'Match History Data'!H100,"")</f>
        <v/>
      </c>
      <c r="I100" t="str">
        <f>IF(ROW()&lt;=vLastrow,'Match History Data'!I100,"")</f>
        <v/>
      </c>
      <c r="J100" t="str">
        <f>IF(ROW()&lt;=vLastrow,'Match History Data'!J100,"")</f>
        <v/>
      </c>
      <c r="K100" t="str">
        <f>IF(ROW()&lt;=vLastrow,'Match History Data'!K100,"")</f>
        <v/>
      </c>
      <c r="L100" t="str">
        <f>IF(ROW()&lt;=vLastrow,'Match History Data'!L100,"")</f>
        <v/>
      </c>
      <c r="M100" t="str">
        <f>IF(ROW()&lt;=vLastrow,'Match History Data'!M100,"")</f>
        <v/>
      </c>
      <c r="N100" t="str">
        <f>IF(ROW()&lt;=vLastrow,'Match History Data'!N100,"")</f>
        <v/>
      </c>
      <c r="O100" t="str">
        <f>IF(ROW()&lt;=vLastrow,'Match History Data'!O100,"")</f>
        <v/>
      </c>
      <c r="Q100" t="str">
        <f>IF(ROW()&lt;=vLastrow,VLOOKUP(MONTH(E100),calcs!$S$2:$T$13,2,FALSE),"")</f>
        <v/>
      </c>
      <c r="R100" t="str">
        <f>IF(ROW()&lt;=vLastrow,VLOOKUP(MONTH(F100),calcs!$S$2:$T$13,2,FALSE),"")</f>
        <v/>
      </c>
      <c r="S100" t="str">
        <f t="shared" si="15"/>
        <v/>
      </c>
      <c r="T100" s="26" t="e">
        <f>IF(F100="",DATEDIF(E100,calcs!X$2,"Y"),"")</f>
        <v>#VALUE!</v>
      </c>
      <c r="U100" t="str">
        <f t="shared" si="14"/>
        <v/>
      </c>
      <c r="V100" t="str">
        <f t="shared" si="11"/>
        <v/>
      </c>
      <c r="W100">
        <f t="shared" si="12"/>
        <v>0</v>
      </c>
      <c r="X100">
        <f t="shared" si="13"/>
        <v>0</v>
      </c>
    </row>
    <row r="101" spans="1:24" x14ac:dyDescent="0.35">
      <c r="A101" t="str">
        <f>IF(ROW()&lt;=vLastrow,'Match History Data'!A101,"")</f>
        <v/>
      </c>
      <c r="B101" t="str">
        <f>IF(ROW()&lt;=vLastrow,'Match History Data'!B101,"")</f>
        <v/>
      </c>
      <c r="C101" t="str">
        <f>IF(ROW()&lt;=vLastrow,'Match History Data'!C101,"")</f>
        <v/>
      </c>
      <c r="D101" t="str">
        <f>IF(ROW()&lt;=vLastrow,'Match History Data'!D101,"")</f>
        <v/>
      </c>
      <c r="E101" s="3" t="str">
        <f>IF(ROW()&lt;=vLastrow,IF('Match History Data'!E101&lt;&gt;"",'Match History Data'!E101,""),"")</f>
        <v/>
      </c>
      <c r="F101" s="3" t="str">
        <f>IF(ROW()&lt;=vLastrow,IF('Match History Data'!F101&lt;&gt;"",'Match History Data'!F101,""),"")</f>
        <v/>
      </c>
      <c r="G101" t="str">
        <f>IF(ROW()&lt;=vLastrow,'Match History Data'!G101,"")</f>
        <v/>
      </c>
      <c r="H101" t="str">
        <f>IF(ROW()&lt;=vLastrow,'Match History Data'!H101,"")</f>
        <v/>
      </c>
      <c r="I101" t="str">
        <f>IF(ROW()&lt;=vLastrow,'Match History Data'!I101,"")</f>
        <v/>
      </c>
      <c r="J101" t="str">
        <f>IF(ROW()&lt;=vLastrow,'Match History Data'!J101,"")</f>
        <v/>
      </c>
      <c r="K101" t="str">
        <f>IF(ROW()&lt;=vLastrow,'Match History Data'!K101,"")</f>
        <v/>
      </c>
      <c r="L101" t="str">
        <f>IF(ROW()&lt;=vLastrow,'Match History Data'!L101,"")</f>
        <v/>
      </c>
      <c r="M101" t="str">
        <f>IF(ROW()&lt;=vLastrow,'Match History Data'!M101,"")</f>
        <v/>
      </c>
      <c r="N101" t="str">
        <f>IF(ROW()&lt;=vLastrow,'Match History Data'!N101,"")</f>
        <v/>
      </c>
      <c r="O101" t="str">
        <f>IF(ROW()&lt;=vLastrow,'Match History Data'!O101,"")</f>
        <v/>
      </c>
      <c r="Q101" t="str">
        <f>IF(ROW()&lt;=vLastrow,VLOOKUP(MONTH(E101),calcs!$S$2:$T$13,2,FALSE),"")</f>
        <v/>
      </c>
      <c r="R101" t="str">
        <f>IF(ROW()&lt;=vLastrow,VLOOKUP(MONTH(F101),calcs!$S$2:$T$13,2,FALSE),"")</f>
        <v/>
      </c>
      <c r="S101" t="str">
        <f t="shared" si="15"/>
        <v/>
      </c>
      <c r="T101" s="26" t="e">
        <f>IF(F101="",DATEDIF(E101,calcs!X$2,"Y"),"")</f>
        <v>#VALUE!</v>
      </c>
      <c r="U101" t="str">
        <f t="shared" si="14"/>
        <v/>
      </c>
      <c r="V101" t="str">
        <f t="shared" si="11"/>
        <v/>
      </c>
      <c r="W101">
        <f t="shared" si="12"/>
        <v>0</v>
      </c>
      <c r="X101">
        <f t="shared" si="13"/>
        <v>0</v>
      </c>
    </row>
    <row r="102" spans="1:24" x14ac:dyDescent="0.35">
      <c r="A102" t="str">
        <f>IF(ROW()&lt;=vLastrow,'Match History Data'!A102,"")</f>
        <v/>
      </c>
      <c r="B102" t="str">
        <f>IF(ROW()&lt;=vLastrow,'Match History Data'!B102,"")</f>
        <v/>
      </c>
      <c r="C102" t="str">
        <f>IF(ROW()&lt;=vLastrow,'Match History Data'!C102,"")</f>
        <v/>
      </c>
      <c r="D102" t="str">
        <f>IF(ROW()&lt;=vLastrow,'Match History Data'!D102,"")</f>
        <v/>
      </c>
      <c r="E102" s="3" t="str">
        <f>IF(ROW()&lt;=vLastrow,IF('Match History Data'!E102&lt;&gt;"",'Match History Data'!E102,""),"")</f>
        <v/>
      </c>
      <c r="F102" s="3" t="str">
        <f>IF(ROW()&lt;=vLastrow,IF('Match History Data'!F102&lt;&gt;"",'Match History Data'!F102,""),"")</f>
        <v/>
      </c>
      <c r="G102" t="str">
        <f>IF(ROW()&lt;=vLastrow,'Match History Data'!G102,"")</f>
        <v/>
      </c>
      <c r="H102" t="str">
        <f>IF(ROW()&lt;=vLastrow,'Match History Data'!H102,"")</f>
        <v/>
      </c>
      <c r="I102" t="str">
        <f>IF(ROW()&lt;=vLastrow,'Match History Data'!I102,"")</f>
        <v/>
      </c>
      <c r="J102" t="str">
        <f>IF(ROW()&lt;=vLastrow,'Match History Data'!J102,"")</f>
        <v/>
      </c>
      <c r="K102" t="str">
        <f>IF(ROW()&lt;=vLastrow,'Match History Data'!K102,"")</f>
        <v/>
      </c>
      <c r="L102" t="str">
        <f>IF(ROW()&lt;=vLastrow,'Match History Data'!L102,"")</f>
        <v/>
      </c>
      <c r="M102" t="str">
        <f>IF(ROW()&lt;=vLastrow,'Match History Data'!M102,"")</f>
        <v/>
      </c>
      <c r="N102" t="str">
        <f>IF(ROW()&lt;=vLastrow,'Match History Data'!N102,"")</f>
        <v/>
      </c>
      <c r="O102" t="str">
        <f>IF(ROW()&lt;=vLastrow,'Match History Data'!O102,"")</f>
        <v/>
      </c>
      <c r="Q102" t="str">
        <f>IF(ROW()&lt;=vLastrow,VLOOKUP(MONTH(E102),calcs!$S$2:$T$13,2,FALSE),"")</f>
        <v/>
      </c>
      <c r="R102" t="str">
        <f>IF(ROW()&lt;=vLastrow,VLOOKUP(MONTH(F102),calcs!$S$2:$T$13,2,FALSE),"")</f>
        <v/>
      </c>
      <c r="S102" t="str">
        <f t="shared" si="15"/>
        <v/>
      </c>
      <c r="T102" s="26" t="e">
        <f>IF(F102="",DATEDIF(E102,calcs!X$2,"Y"),"")</f>
        <v>#VALUE!</v>
      </c>
      <c r="U102" t="str">
        <f t="shared" si="14"/>
        <v/>
      </c>
      <c r="V102" t="str">
        <f t="shared" si="11"/>
        <v/>
      </c>
      <c r="W102">
        <f t="shared" si="12"/>
        <v>0</v>
      </c>
      <c r="X102">
        <f t="shared" si="13"/>
        <v>0</v>
      </c>
    </row>
    <row r="103" spans="1:24" x14ac:dyDescent="0.35">
      <c r="A103" t="str">
        <f>IF(ROW()&lt;=vLastrow,'Match History Data'!A103,"")</f>
        <v/>
      </c>
      <c r="B103" t="str">
        <f>IF(ROW()&lt;=vLastrow,'Match History Data'!B103,"")</f>
        <v/>
      </c>
      <c r="C103" t="str">
        <f>IF(ROW()&lt;=vLastrow,'Match History Data'!C103,"")</f>
        <v/>
      </c>
      <c r="D103" t="str">
        <f>IF(ROW()&lt;=vLastrow,'Match History Data'!D103,"")</f>
        <v/>
      </c>
      <c r="E103" s="3" t="str">
        <f>IF(ROW()&lt;=vLastrow,IF('Match History Data'!E103&lt;&gt;"",'Match History Data'!E103,""),"")</f>
        <v/>
      </c>
      <c r="F103" s="3" t="str">
        <f>IF(ROW()&lt;=vLastrow,IF('Match History Data'!F103&lt;&gt;"",'Match History Data'!F103,""),"")</f>
        <v/>
      </c>
      <c r="G103" t="str">
        <f>IF(ROW()&lt;=vLastrow,'Match History Data'!G103,"")</f>
        <v/>
      </c>
      <c r="H103" t="str">
        <f>IF(ROW()&lt;=vLastrow,'Match History Data'!H103,"")</f>
        <v/>
      </c>
      <c r="I103" t="str">
        <f>IF(ROW()&lt;=vLastrow,'Match History Data'!I103,"")</f>
        <v/>
      </c>
      <c r="J103" t="str">
        <f>IF(ROW()&lt;=vLastrow,'Match History Data'!J103,"")</f>
        <v/>
      </c>
      <c r="K103" t="str">
        <f>IF(ROW()&lt;=vLastrow,'Match History Data'!K103,"")</f>
        <v/>
      </c>
      <c r="L103" t="str">
        <f>IF(ROW()&lt;=vLastrow,'Match History Data'!L103,"")</f>
        <v/>
      </c>
      <c r="M103" t="str">
        <f>IF(ROW()&lt;=vLastrow,'Match History Data'!M103,"")</f>
        <v/>
      </c>
      <c r="N103" t="str">
        <f>IF(ROW()&lt;=vLastrow,'Match History Data'!N103,"")</f>
        <v/>
      </c>
      <c r="O103" t="str">
        <f>IF(ROW()&lt;=vLastrow,'Match History Data'!O103,"")</f>
        <v/>
      </c>
      <c r="Q103" t="str">
        <f>IF(ROW()&lt;=vLastrow,VLOOKUP(MONTH(E103),calcs!$S$2:$T$13,2,FALSE),"")</f>
        <v/>
      </c>
      <c r="R103" t="str">
        <f>IF(ROW()&lt;=vLastrow,VLOOKUP(MONTH(F103),calcs!$S$2:$T$13,2,FALSE),"")</f>
        <v/>
      </c>
      <c r="S103" t="str">
        <f t="shared" si="15"/>
        <v/>
      </c>
      <c r="T103" s="26" t="e">
        <f>IF(F103="",DATEDIF(E103,calcs!X$2,"Y"),"")</f>
        <v>#VALUE!</v>
      </c>
      <c r="U103" t="str">
        <f t="shared" si="14"/>
        <v/>
      </c>
      <c r="V103" t="str">
        <f t="shared" si="11"/>
        <v/>
      </c>
      <c r="W103">
        <f t="shared" si="12"/>
        <v>0</v>
      </c>
      <c r="X103">
        <f t="shared" si="13"/>
        <v>0</v>
      </c>
    </row>
    <row r="104" spans="1:24" x14ac:dyDescent="0.35">
      <c r="A104" t="str">
        <f>IF(ROW()&lt;=vLastrow,'Match History Data'!A104,"")</f>
        <v/>
      </c>
      <c r="B104" t="str">
        <f>IF(ROW()&lt;=vLastrow,'Match History Data'!B104,"")</f>
        <v/>
      </c>
      <c r="C104" t="str">
        <f>IF(ROW()&lt;=vLastrow,'Match History Data'!C104,"")</f>
        <v/>
      </c>
      <c r="D104" t="str">
        <f>IF(ROW()&lt;=vLastrow,'Match History Data'!D104,"")</f>
        <v/>
      </c>
      <c r="E104" s="3" t="str">
        <f>IF(ROW()&lt;=vLastrow,IF('Match History Data'!E104&lt;&gt;"",'Match History Data'!E104,""),"")</f>
        <v/>
      </c>
      <c r="F104" s="3" t="str">
        <f>IF(ROW()&lt;=vLastrow,IF('Match History Data'!F104&lt;&gt;"",'Match History Data'!F104,""),"")</f>
        <v/>
      </c>
      <c r="G104" t="str">
        <f>IF(ROW()&lt;=vLastrow,'Match History Data'!G104,"")</f>
        <v/>
      </c>
      <c r="H104" t="str">
        <f>IF(ROW()&lt;=vLastrow,'Match History Data'!H104,"")</f>
        <v/>
      </c>
      <c r="I104" t="str">
        <f>IF(ROW()&lt;=vLastrow,'Match History Data'!I104,"")</f>
        <v/>
      </c>
      <c r="J104" t="str">
        <f>IF(ROW()&lt;=vLastrow,'Match History Data'!J104,"")</f>
        <v/>
      </c>
      <c r="K104" t="str">
        <f>IF(ROW()&lt;=vLastrow,'Match History Data'!K104,"")</f>
        <v/>
      </c>
      <c r="L104" t="str">
        <f>IF(ROW()&lt;=vLastrow,'Match History Data'!L104,"")</f>
        <v/>
      </c>
      <c r="M104" t="str">
        <f>IF(ROW()&lt;=vLastrow,'Match History Data'!M104,"")</f>
        <v/>
      </c>
      <c r="N104" t="str">
        <f>IF(ROW()&lt;=vLastrow,'Match History Data'!N104,"")</f>
        <v/>
      </c>
      <c r="O104" t="str">
        <f>IF(ROW()&lt;=vLastrow,'Match History Data'!O104,"")</f>
        <v/>
      </c>
      <c r="Q104" t="str">
        <f>IF(ROW()&lt;=vLastrow,VLOOKUP(MONTH(E104),calcs!$S$2:$T$13,2,FALSE),"")</f>
        <v/>
      </c>
      <c r="R104" t="str">
        <f>IF(ROW()&lt;=vLastrow,VLOOKUP(MONTH(F104),calcs!$S$2:$T$13,2,FALSE),"")</f>
        <v/>
      </c>
      <c r="S104" t="str">
        <f t="shared" si="15"/>
        <v/>
      </c>
      <c r="T104" s="26" t="e">
        <f>IF(F104="",DATEDIF(E104,calcs!X$2,"Y"),"")</f>
        <v>#VALUE!</v>
      </c>
      <c r="U104" t="str">
        <f t="shared" si="14"/>
        <v/>
      </c>
      <c r="V104" t="str">
        <f t="shared" si="11"/>
        <v/>
      </c>
      <c r="W104">
        <f t="shared" si="12"/>
        <v>0</v>
      </c>
      <c r="X104">
        <f t="shared" si="13"/>
        <v>0</v>
      </c>
    </row>
    <row r="105" spans="1:24" x14ac:dyDescent="0.35">
      <c r="A105" t="str">
        <f>IF(ROW()&lt;=vLastrow,'Match History Data'!A105,"")</f>
        <v/>
      </c>
      <c r="B105" t="str">
        <f>IF(ROW()&lt;=vLastrow,'Match History Data'!B105,"")</f>
        <v/>
      </c>
      <c r="C105" t="str">
        <f>IF(ROW()&lt;=vLastrow,'Match History Data'!C105,"")</f>
        <v/>
      </c>
      <c r="D105" t="str">
        <f>IF(ROW()&lt;=vLastrow,'Match History Data'!D105,"")</f>
        <v/>
      </c>
      <c r="E105" s="3" t="str">
        <f>IF(ROW()&lt;=vLastrow,IF('Match History Data'!E105&lt;&gt;"",'Match History Data'!E105,""),"")</f>
        <v/>
      </c>
      <c r="F105" s="3" t="str">
        <f>IF(ROW()&lt;=vLastrow,IF('Match History Data'!F105&lt;&gt;"",'Match History Data'!F105,""),"")</f>
        <v/>
      </c>
      <c r="G105" t="str">
        <f>IF(ROW()&lt;=vLastrow,'Match History Data'!G105,"")</f>
        <v/>
      </c>
      <c r="H105" t="str">
        <f>IF(ROW()&lt;=vLastrow,'Match History Data'!H105,"")</f>
        <v/>
      </c>
      <c r="I105" t="str">
        <f>IF(ROW()&lt;=vLastrow,'Match History Data'!I105,"")</f>
        <v/>
      </c>
      <c r="J105" t="str">
        <f>IF(ROW()&lt;=vLastrow,'Match History Data'!J105,"")</f>
        <v/>
      </c>
      <c r="K105" t="str">
        <f>IF(ROW()&lt;=vLastrow,'Match History Data'!K105,"")</f>
        <v/>
      </c>
      <c r="L105" t="str">
        <f>IF(ROW()&lt;=vLastrow,'Match History Data'!L105,"")</f>
        <v/>
      </c>
      <c r="M105" t="str">
        <f>IF(ROW()&lt;=vLastrow,'Match History Data'!M105,"")</f>
        <v/>
      </c>
      <c r="N105" t="str">
        <f>IF(ROW()&lt;=vLastrow,'Match History Data'!N105,"")</f>
        <v/>
      </c>
      <c r="O105" t="str">
        <f>IF(ROW()&lt;=vLastrow,'Match History Data'!O105,"")</f>
        <v/>
      </c>
      <c r="Q105" t="str">
        <f>IF(ROW()&lt;=vLastrow,VLOOKUP(MONTH(E105),calcs!$S$2:$T$13,2,FALSE),"")</f>
        <v/>
      </c>
      <c r="R105" t="str">
        <f>IF(ROW()&lt;=vLastrow,VLOOKUP(MONTH(F105),calcs!$S$2:$T$13,2,FALSE),"")</f>
        <v/>
      </c>
      <c r="S105" t="str">
        <f t="shared" si="15"/>
        <v/>
      </c>
      <c r="T105" s="26" t="e">
        <f>IF(F105="",DATEDIF(E105,calcs!X$2,"Y"),"")</f>
        <v>#VALUE!</v>
      </c>
      <c r="U105" t="str">
        <f t="shared" si="14"/>
        <v/>
      </c>
      <c r="V105" t="str">
        <f t="shared" si="11"/>
        <v/>
      </c>
      <c r="W105">
        <f t="shared" si="12"/>
        <v>0</v>
      </c>
      <c r="X105">
        <f t="shared" si="13"/>
        <v>0</v>
      </c>
    </row>
    <row r="106" spans="1:24" x14ac:dyDescent="0.35">
      <c r="A106" t="str">
        <f>IF(ROW()&lt;=vLastrow,'Match History Data'!A106,"")</f>
        <v/>
      </c>
      <c r="B106" t="str">
        <f>IF(ROW()&lt;=vLastrow,'Match History Data'!B106,"")</f>
        <v/>
      </c>
      <c r="C106" t="str">
        <f>IF(ROW()&lt;=vLastrow,'Match History Data'!C106,"")</f>
        <v/>
      </c>
      <c r="D106" t="str">
        <f>IF(ROW()&lt;=vLastrow,'Match History Data'!D106,"")</f>
        <v/>
      </c>
      <c r="E106" s="3" t="str">
        <f>IF(ROW()&lt;=vLastrow,IF('Match History Data'!E106&lt;&gt;"",'Match History Data'!E106,""),"")</f>
        <v/>
      </c>
      <c r="F106" s="3" t="str">
        <f>IF(ROW()&lt;=vLastrow,IF('Match History Data'!F106&lt;&gt;"",'Match History Data'!F106,""),"")</f>
        <v/>
      </c>
      <c r="G106" t="str">
        <f>IF(ROW()&lt;=vLastrow,'Match History Data'!G106,"")</f>
        <v/>
      </c>
      <c r="H106" t="str">
        <f>IF(ROW()&lt;=vLastrow,'Match History Data'!H106,"")</f>
        <v/>
      </c>
      <c r="I106" t="str">
        <f>IF(ROW()&lt;=vLastrow,'Match History Data'!I106,"")</f>
        <v/>
      </c>
      <c r="J106" t="str">
        <f>IF(ROW()&lt;=vLastrow,'Match History Data'!J106,"")</f>
        <v/>
      </c>
      <c r="K106" t="str">
        <f>IF(ROW()&lt;=vLastrow,'Match History Data'!K106,"")</f>
        <v/>
      </c>
      <c r="L106" t="str">
        <f>IF(ROW()&lt;=vLastrow,'Match History Data'!L106,"")</f>
        <v/>
      </c>
      <c r="M106" t="str">
        <f>IF(ROW()&lt;=vLastrow,'Match History Data'!M106,"")</f>
        <v/>
      </c>
      <c r="N106" t="str">
        <f>IF(ROW()&lt;=vLastrow,'Match History Data'!N106,"")</f>
        <v/>
      </c>
      <c r="O106" t="str">
        <f>IF(ROW()&lt;=vLastrow,'Match History Data'!O106,"")</f>
        <v/>
      </c>
      <c r="Q106" t="str">
        <f>IF(ROW()&lt;=vLastrow,VLOOKUP(MONTH(E106),calcs!$S$2:$T$13,2,FALSE),"")</f>
        <v/>
      </c>
      <c r="R106" t="str">
        <f>IF(ROW()&lt;=vLastrow,VLOOKUP(MONTH(F106),calcs!$S$2:$T$13,2,FALSE),"")</f>
        <v/>
      </c>
      <c r="S106" t="str">
        <f t="shared" si="15"/>
        <v/>
      </c>
      <c r="T106" s="26" t="e">
        <f>IF(F106="",DATEDIF(E106,calcs!X$2,"Y"),"")</f>
        <v>#VALUE!</v>
      </c>
      <c r="U106" t="str">
        <f t="shared" si="14"/>
        <v/>
      </c>
      <c r="V106" t="str">
        <f t="shared" si="11"/>
        <v/>
      </c>
      <c r="W106">
        <f t="shared" si="12"/>
        <v>0</v>
      </c>
      <c r="X106">
        <f t="shared" si="13"/>
        <v>0</v>
      </c>
    </row>
    <row r="107" spans="1:24" x14ac:dyDescent="0.35">
      <c r="A107" t="str">
        <f>IF(ROW()&lt;=vLastrow,'Match History Data'!A107,"")</f>
        <v/>
      </c>
      <c r="B107" t="str">
        <f>IF(ROW()&lt;=vLastrow,'Match History Data'!B107,"")</f>
        <v/>
      </c>
      <c r="C107" t="str">
        <f>IF(ROW()&lt;=vLastrow,'Match History Data'!C107,"")</f>
        <v/>
      </c>
      <c r="D107" t="str">
        <f>IF(ROW()&lt;=vLastrow,'Match History Data'!D107,"")</f>
        <v/>
      </c>
      <c r="E107" s="3" t="str">
        <f>IF(ROW()&lt;=vLastrow,IF('Match History Data'!E107&lt;&gt;"",'Match History Data'!E107,""),"")</f>
        <v/>
      </c>
      <c r="F107" s="3" t="str">
        <f>IF(ROW()&lt;=vLastrow,IF('Match History Data'!F107&lt;&gt;"",'Match History Data'!F107,""),"")</f>
        <v/>
      </c>
      <c r="G107" t="str">
        <f>IF(ROW()&lt;=vLastrow,'Match History Data'!G107,"")</f>
        <v/>
      </c>
      <c r="H107" t="str">
        <f>IF(ROW()&lt;=vLastrow,'Match History Data'!H107,"")</f>
        <v/>
      </c>
      <c r="I107" t="str">
        <f>IF(ROW()&lt;=vLastrow,'Match History Data'!I107,"")</f>
        <v/>
      </c>
      <c r="J107" t="str">
        <f>IF(ROW()&lt;=vLastrow,'Match History Data'!J107,"")</f>
        <v/>
      </c>
      <c r="K107" t="str">
        <f>IF(ROW()&lt;=vLastrow,'Match History Data'!K107,"")</f>
        <v/>
      </c>
      <c r="L107" t="str">
        <f>IF(ROW()&lt;=vLastrow,'Match History Data'!L107,"")</f>
        <v/>
      </c>
      <c r="M107" t="str">
        <f>IF(ROW()&lt;=vLastrow,'Match History Data'!M107,"")</f>
        <v/>
      </c>
      <c r="N107" t="str">
        <f>IF(ROW()&lt;=vLastrow,'Match History Data'!N107,"")</f>
        <v/>
      </c>
      <c r="O107" t="str">
        <f>IF(ROW()&lt;=vLastrow,'Match History Data'!O107,"")</f>
        <v/>
      </c>
      <c r="Q107" t="str">
        <f>IF(ROW()&lt;=vLastrow,VLOOKUP(MONTH(E107),calcs!$S$2:$T$13,2,FALSE),"")</f>
        <v/>
      </c>
      <c r="R107" t="str">
        <f>IF(ROW()&lt;=vLastrow,VLOOKUP(MONTH(F107),calcs!$S$2:$T$13,2,FALSE),"")</f>
        <v/>
      </c>
      <c r="S107" t="str">
        <f t="shared" si="15"/>
        <v/>
      </c>
      <c r="T107" s="26" t="e">
        <f>IF(F107="",DATEDIF(E107,calcs!X$2,"Y"),"")</f>
        <v>#VALUE!</v>
      </c>
      <c r="U107" t="str">
        <f t="shared" si="14"/>
        <v/>
      </c>
      <c r="V107" t="str">
        <f t="shared" si="11"/>
        <v/>
      </c>
      <c r="W107">
        <f t="shared" si="12"/>
        <v>0</v>
      </c>
      <c r="X107">
        <f t="shared" si="13"/>
        <v>0</v>
      </c>
    </row>
    <row r="108" spans="1:24" x14ac:dyDescent="0.35">
      <c r="A108" t="str">
        <f>IF(ROW()&lt;=vLastrow,'Match History Data'!A108,"")</f>
        <v/>
      </c>
      <c r="B108" t="str">
        <f>IF(ROW()&lt;=vLastrow,'Match History Data'!B108,"")</f>
        <v/>
      </c>
      <c r="C108" t="str">
        <f>IF(ROW()&lt;=vLastrow,'Match History Data'!C108,"")</f>
        <v/>
      </c>
      <c r="D108" t="str">
        <f>IF(ROW()&lt;=vLastrow,'Match History Data'!D108,"")</f>
        <v/>
      </c>
      <c r="E108" s="3" t="str">
        <f>IF(ROW()&lt;=vLastrow,IF('Match History Data'!E108&lt;&gt;"",'Match History Data'!E108,""),"")</f>
        <v/>
      </c>
      <c r="F108" s="3" t="str">
        <f>IF(ROW()&lt;=vLastrow,IF('Match History Data'!F108&lt;&gt;"",'Match History Data'!F108,""),"")</f>
        <v/>
      </c>
      <c r="G108" t="str">
        <f>IF(ROW()&lt;=vLastrow,'Match History Data'!G108,"")</f>
        <v/>
      </c>
      <c r="H108" t="str">
        <f>IF(ROW()&lt;=vLastrow,'Match History Data'!H108,"")</f>
        <v/>
      </c>
      <c r="I108" t="str">
        <f>IF(ROW()&lt;=vLastrow,'Match History Data'!I108,"")</f>
        <v/>
      </c>
      <c r="J108" t="str">
        <f>IF(ROW()&lt;=vLastrow,'Match History Data'!J108,"")</f>
        <v/>
      </c>
      <c r="K108" t="str">
        <f>IF(ROW()&lt;=vLastrow,'Match History Data'!K108,"")</f>
        <v/>
      </c>
      <c r="L108" t="str">
        <f>IF(ROW()&lt;=vLastrow,'Match History Data'!L108,"")</f>
        <v/>
      </c>
      <c r="M108" t="str">
        <f>IF(ROW()&lt;=vLastrow,'Match History Data'!M108,"")</f>
        <v/>
      </c>
      <c r="N108" t="str">
        <f>IF(ROW()&lt;=vLastrow,'Match History Data'!N108,"")</f>
        <v/>
      </c>
      <c r="O108" t="str">
        <f>IF(ROW()&lt;=vLastrow,'Match History Data'!O108,"")</f>
        <v/>
      </c>
      <c r="Q108" t="str">
        <f>IF(ROW()&lt;=vLastrow,VLOOKUP(MONTH(E108),calcs!$S$2:$T$13,2,FALSE),"")</f>
        <v/>
      </c>
      <c r="R108" t="str">
        <f>IF(ROW()&lt;=vLastrow,VLOOKUP(MONTH(F108),calcs!$S$2:$T$13,2,FALSE),"")</f>
        <v/>
      </c>
      <c r="S108" t="str">
        <f t="shared" si="15"/>
        <v/>
      </c>
      <c r="T108" s="26" t="e">
        <f>IF(F108="",DATEDIF(E108,calcs!X$2,"Y"),"")</f>
        <v>#VALUE!</v>
      </c>
      <c r="U108" t="str">
        <f t="shared" si="14"/>
        <v/>
      </c>
      <c r="V108" t="str">
        <f t="shared" si="11"/>
        <v/>
      </c>
      <c r="W108">
        <f t="shared" si="12"/>
        <v>0</v>
      </c>
      <c r="X108">
        <f t="shared" si="13"/>
        <v>0</v>
      </c>
    </row>
    <row r="109" spans="1:24" x14ac:dyDescent="0.35">
      <c r="A109" t="str">
        <f>IF(ROW()&lt;=vLastrow,'Match History Data'!A109,"")</f>
        <v/>
      </c>
      <c r="B109" t="str">
        <f>IF(ROW()&lt;=vLastrow,'Match History Data'!B109,"")</f>
        <v/>
      </c>
      <c r="C109" t="str">
        <f>IF(ROW()&lt;=vLastrow,'Match History Data'!C109,"")</f>
        <v/>
      </c>
      <c r="D109" t="str">
        <f>IF(ROW()&lt;=vLastrow,'Match History Data'!D109,"")</f>
        <v/>
      </c>
      <c r="E109" s="3" t="str">
        <f>IF(ROW()&lt;=vLastrow,IF('Match History Data'!E109&lt;&gt;"",'Match History Data'!E109,""),"")</f>
        <v/>
      </c>
      <c r="F109" s="3" t="str">
        <f>IF(ROW()&lt;=vLastrow,IF('Match History Data'!F109&lt;&gt;"",'Match History Data'!F109,""),"")</f>
        <v/>
      </c>
      <c r="G109" t="str">
        <f>IF(ROW()&lt;=vLastrow,'Match History Data'!G109,"")</f>
        <v/>
      </c>
      <c r="H109" t="str">
        <f>IF(ROW()&lt;=vLastrow,'Match History Data'!H109,"")</f>
        <v/>
      </c>
      <c r="I109" t="str">
        <f>IF(ROW()&lt;=vLastrow,'Match History Data'!I109,"")</f>
        <v/>
      </c>
      <c r="J109" t="str">
        <f>IF(ROW()&lt;=vLastrow,'Match History Data'!J109,"")</f>
        <v/>
      </c>
      <c r="K109" t="str">
        <f>IF(ROW()&lt;=vLastrow,'Match History Data'!K109,"")</f>
        <v/>
      </c>
      <c r="L109" t="str">
        <f>IF(ROW()&lt;=vLastrow,'Match History Data'!L109,"")</f>
        <v/>
      </c>
      <c r="M109" t="str">
        <f>IF(ROW()&lt;=vLastrow,'Match History Data'!M109,"")</f>
        <v/>
      </c>
      <c r="N109" t="str">
        <f>IF(ROW()&lt;=vLastrow,'Match History Data'!N109,"")</f>
        <v/>
      </c>
      <c r="O109" t="str">
        <f>IF(ROW()&lt;=vLastrow,'Match History Data'!O109,"")</f>
        <v/>
      </c>
      <c r="Q109" t="str">
        <f>IF(ROW()&lt;=vLastrow,VLOOKUP(MONTH(E109),calcs!$S$2:$T$13,2,FALSE),"")</f>
        <v/>
      </c>
      <c r="R109" t="str">
        <f>IF(ROW()&lt;=vLastrow,VLOOKUP(MONTH(F109),calcs!$S$2:$T$13,2,FALSE),"")</f>
        <v/>
      </c>
      <c r="S109" t="str">
        <f t="shared" si="15"/>
        <v/>
      </c>
      <c r="T109" s="26" t="e">
        <f>IF(F109="",DATEDIF(E109,calcs!X$2,"Y"),"")</f>
        <v>#VALUE!</v>
      </c>
      <c r="U109" t="str">
        <f t="shared" si="14"/>
        <v/>
      </c>
      <c r="V109" t="str">
        <f t="shared" si="11"/>
        <v/>
      </c>
      <c r="W109">
        <f t="shared" si="12"/>
        <v>0</v>
      </c>
      <c r="X109">
        <f t="shared" si="13"/>
        <v>0</v>
      </c>
    </row>
    <row r="110" spans="1:24" x14ac:dyDescent="0.35">
      <c r="A110" t="str">
        <f>IF(ROW()&lt;=vLastrow,'Match History Data'!A110,"")</f>
        <v/>
      </c>
      <c r="B110" t="str">
        <f>IF(ROW()&lt;=vLastrow,'Match History Data'!B110,"")</f>
        <v/>
      </c>
      <c r="C110" t="str">
        <f>IF(ROW()&lt;=vLastrow,'Match History Data'!C110,"")</f>
        <v/>
      </c>
      <c r="D110" t="str">
        <f>IF(ROW()&lt;=vLastrow,'Match History Data'!D110,"")</f>
        <v/>
      </c>
      <c r="E110" s="3" t="str">
        <f>IF(ROW()&lt;=vLastrow,IF('Match History Data'!E110&lt;&gt;"",'Match History Data'!E110,""),"")</f>
        <v/>
      </c>
      <c r="F110" s="3" t="str">
        <f>IF(ROW()&lt;=vLastrow,IF('Match History Data'!F110&lt;&gt;"",'Match History Data'!F110,""),"")</f>
        <v/>
      </c>
      <c r="G110" t="str">
        <f>IF(ROW()&lt;=vLastrow,'Match History Data'!G110,"")</f>
        <v/>
      </c>
      <c r="H110" t="str">
        <f>IF(ROW()&lt;=vLastrow,'Match History Data'!H110,"")</f>
        <v/>
      </c>
      <c r="I110" t="str">
        <f>IF(ROW()&lt;=vLastrow,'Match History Data'!I110,"")</f>
        <v/>
      </c>
      <c r="J110" t="str">
        <f>IF(ROW()&lt;=vLastrow,'Match History Data'!J110,"")</f>
        <v/>
      </c>
      <c r="K110" t="str">
        <f>IF(ROW()&lt;=vLastrow,'Match History Data'!K110,"")</f>
        <v/>
      </c>
      <c r="L110" t="str">
        <f>IF(ROW()&lt;=vLastrow,'Match History Data'!L110,"")</f>
        <v/>
      </c>
      <c r="M110" t="str">
        <f>IF(ROW()&lt;=vLastrow,'Match History Data'!M110,"")</f>
        <v/>
      </c>
      <c r="N110" t="str">
        <f>IF(ROW()&lt;=vLastrow,'Match History Data'!N110,"")</f>
        <v/>
      </c>
      <c r="O110" t="str">
        <f>IF(ROW()&lt;=vLastrow,'Match History Data'!O110,"")</f>
        <v/>
      </c>
      <c r="Q110" t="str">
        <f>IF(ROW()&lt;=vLastrow,VLOOKUP(MONTH(E110),calcs!$S$2:$T$13,2,FALSE),"")</f>
        <v/>
      </c>
      <c r="R110" t="str">
        <f>IF(ROW()&lt;=vLastrow,VLOOKUP(MONTH(F110),calcs!$S$2:$T$13,2,FALSE),"")</f>
        <v/>
      </c>
      <c r="S110" t="str">
        <f t="shared" si="15"/>
        <v/>
      </c>
      <c r="T110" s="26" t="e">
        <f>IF(F110="",DATEDIF(E110,calcs!X$2,"Y"),"")</f>
        <v>#VALUE!</v>
      </c>
      <c r="U110" t="str">
        <f t="shared" si="14"/>
        <v/>
      </c>
      <c r="V110" t="str">
        <f t="shared" si="11"/>
        <v/>
      </c>
      <c r="W110">
        <f t="shared" si="12"/>
        <v>0</v>
      </c>
      <c r="X110">
        <f t="shared" si="13"/>
        <v>0</v>
      </c>
    </row>
    <row r="111" spans="1:24" x14ac:dyDescent="0.35">
      <c r="A111" t="str">
        <f>IF(ROW()&lt;=vLastrow,'Match History Data'!A111,"")</f>
        <v/>
      </c>
      <c r="B111" t="str">
        <f>IF(ROW()&lt;=vLastrow,'Match History Data'!B111,"")</f>
        <v/>
      </c>
      <c r="C111" t="str">
        <f>IF(ROW()&lt;=vLastrow,'Match History Data'!C111,"")</f>
        <v/>
      </c>
      <c r="D111" t="str">
        <f>IF(ROW()&lt;=vLastrow,'Match History Data'!D111,"")</f>
        <v/>
      </c>
      <c r="E111" s="3" t="str">
        <f>IF(ROW()&lt;=vLastrow,IF('Match History Data'!E111&lt;&gt;"",'Match History Data'!E111,""),"")</f>
        <v/>
      </c>
      <c r="F111" s="3" t="str">
        <f>IF(ROW()&lt;=vLastrow,IF('Match History Data'!F111&lt;&gt;"",'Match History Data'!F111,""),"")</f>
        <v/>
      </c>
      <c r="G111" t="str">
        <f>IF(ROW()&lt;=vLastrow,'Match History Data'!G111,"")</f>
        <v/>
      </c>
      <c r="H111" t="str">
        <f>IF(ROW()&lt;=vLastrow,'Match History Data'!H111,"")</f>
        <v/>
      </c>
      <c r="I111" t="str">
        <f>IF(ROW()&lt;=vLastrow,'Match History Data'!I111,"")</f>
        <v/>
      </c>
      <c r="J111" t="str">
        <f>IF(ROW()&lt;=vLastrow,'Match History Data'!J111,"")</f>
        <v/>
      </c>
      <c r="K111" t="str">
        <f>IF(ROW()&lt;=vLastrow,'Match History Data'!K111,"")</f>
        <v/>
      </c>
      <c r="L111" t="str">
        <f>IF(ROW()&lt;=vLastrow,'Match History Data'!L111,"")</f>
        <v/>
      </c>
      <c r="M111" t="str">
        <f>IF(ROW()&lt;=vLastrow,'Match History Data'!M111,"")</f>
        <v/>
      </c>
      <c r="N111" t="str">
        <f>IF(ROW()&lt;=vLastrow,'Match History Data'!N111,"")</f>
        <v/>
      </c>
      <c r="O111" t="str">
        <f>IF(ROW()&lt;=vLastrow,'Match History Data'!O111,"")</f>
        <v/>
      </c>
      <c r="Q111" t="str">
        <f>IF(ROW()&lt;=vLastrow,VLOOKUP(MONTH(E111),calcs!$S$2:$T$13,2,FALSE),"")</f>
        <v/>
      </c>
      <c r="R111" t="str">
        <f>IF(ROW()&lt;=vLastrow,VLOOKUP(MONTH(F111),calcs!$S$2:$T$13,2,FALSE),"")</f>
        <v/>
      </c>
      <c r="S111" t="str">
        <f t="shared" si="15"/>
        <v/>
      </c>
      <c r="T111" s="26" t="e">
        <f>IF(F111="",DATEDIF(E111,calcs!X$2,"Y"),"")</f>
        <v>#VALUE!</v>
      </c>
      <c r="U111" t="str">
        <f t="shared" si="14"/>
        <v/>
      </c>
      <c r="V111" t="str">
        <f t="shared" si="11"/>
        <v/>
      </c>
      <c r="W111">
        <f t="shared" si="12"/>
        <v>0</v>
      </c>
      <c r="X111">
        <f t="shared" si="13"/>
        <v>0</v>
      </c>
    </row>
    <row r="112" spans="1:24" x14ac:dyDescent="0.35">
      <c r="A112" t="str">
        <f>IF(ROW()&lt;=vLastrow,'Match History Data'!A112,"")</f>
        <v/>
      </c>
      <c r="B112" t="str">
        <f>IF(ROW()&lt;=vLastrow,'Match History Data'!B112,"")</f>
        <v/>
      </c>
      <c r="C112" t="str">
        <f>IF(ROW()&lt;=vLastrow,'Match History Data'!C112,"")</f>
        <v/>
      </c>
      <c r="D112" t="str">
        <f>IF(ROW()&lt;=vLastrow,'Match History Data'!D112,"")</f>
        <v/>
      </c>
      <c r="E112" s="3" t="str">
        <f>IF(ROW()&lt;=vLastrow,IF('Match History Data'!E112&lt;&gt;"",'Match History Data'!E112,""),"")</f>
        <v/>
      </c>
      <c r="F112" s="3" t="str">
        <f>IF(ROW()&lt;=vLastrow,IF('Match History Data'!F112&lt;&gt;"",'Match History Data'!F112,""),"")</f>
        <v/>
      </c>
      <c r="G112" t="str">
        <f>IF(ROW()&lt;=vLastrow,'Match History Data'!G112,"")</f>
        <v/>
      </c>
      <c r="H112" t="str">
        <f>IF(ROW()&lt;=vLastrow,'Match History Data'!H112,"")</f>
        <v/>
      </c>
      <c r="I112" t="str">
        <f>IF(ROW()&lt;=vLastrow,'Match History Data'!I112,"")</f>
        <v/>
      </c>
      <c r="J112" t="str">
        <f>IF(ROW()&lt;=vLastrow,'Match History Data'!J112,"")</f>
        <v/>
      </c>
      <c r="K112" t="str">
        <f>IF(ROW()&lt;=vLastrow,'Match History Data'!K112,"")</f>
        <v/>
      </c>
      <c r="L112" t="str">
        <f>IF(ROW()&lt;=vLastrow,'Match History Data'!L112,"")</f>
        <v/>
      </c>
      <c r="M112" t="str">
        <f>IF(ROW()&lt;=vLastrow,'Match History Data'!M112,"")</f>
        <v/>
      </c>
      <c r="N112" t="str">
        <f>IF(ROW()&lt;=vLastrow,'Match History Data'!N112,"")</f>
        <v/>
      </c>
      <c r="O112" t="str">
        <f>IF(ROW()&lt;=vLastrow,'Match History Data'!O112,"")</f>
        <v/>
      </c>
      <c r="Q112" t="str">
        <f>IF(ROW()&lt;=vLastrow,VLOOKUP(MONTH(E112),calcs!$S$2:$T$13,2,FALSE),"")</f>
        <v/>
      </c>
      <c r="R112" t="str">
        <f>IF(ROW()&lt;=vLastrow,VLOOKUP(MONTH(F112),calcs!$S$2:$T$13,2,FALSE),"")</f>
        <v/>
      </c>
      <c r="S112" t="str">
        <f t="shared" si="15"/>
        <v/>
      </c>
      <c r="T112" s="26" t="e">
        <f>IF(F112="",DATEDIF(E112,calcs!X$2,"Y"),"")</f>
        <v>#VALUE!</v>
      </c>
      <c r="U112" t="str">
        <f t="shared" si="14"/>
        <v/>
      </c>
      <c r="V112" t="str">
        <f t="shared" si="11"/>
        <v/>
      </c>
      <c r="W112">
        <f t="shared" si="12"/>
        <v>0</v>
      </c>
      <c r="X112">
        <f t="shared" si="13"/>
        <v>0</v>
      </c>
    </row>
    <row r="113" spans="1:24" x14ac:dyDescent="0.35">
      <c r="A113" t="str">
        <f>IF(ROW()&lt;=vLastrow,'Match History Data'!A113,"")</f>
        <v/>
      </c>
      <c r="B113" t="str">
        <f>IF(ROW()&lt;=vLastrow,'Match History Data'!B113,"")</f>
        <v/>
      </c>
      <c r="C113" t="str">
        <f>IF(ROW()&lt;=vLastrow,'Match History Data'!C113,"")</f>
        <v/>
      </c>
      <c r="D113" t="str">
        <f>IF(ROW()&lt;=vLastrow,'Match History Data'!D113,"")</f>
        <v/>
      </c>
      <c r="E113" s="3" t="str">
        <f>IF(ROW()&lt;=vLastrow,IF('Match History Data'!E113&lt;&gt;"",'Match History Data'!E113,""),"")</f>
        <v/>
      </c>
      <c r="F113" s="3" t="str">
        <f>IF(ROW()&lt;=vLastrow,IF('Match History Data'!F113&lt;&gt;"",'Match History Data'!F113,""),"")</f>
        <v/>
      </c>
      <c r="G113" t="str">
        <f>IF(ROW()&lt;=vLastrow,'Match History Data'!G113,"")</f>
        <v/>
      </c>
      <c r="H113" t="str">
        <f>IF(ROW()&lt;=vLastrow,'Match History Data'!H113,"")</f>
        <v/>
      </c>
      <c r="I113" t="str">
        <f>IF(ROW()&lt;=vLastrow,'Match History Data'!I113,"")</f>
        <v/>
      </c>
      <c r="J113" t="str">
        <f>IF(ROW()&lt;=vLastrow,'Match History Data'!J113,"")</f>
        <v/>
      </c>
      <c r="K113" t="str">
        <f>IF(ROW()&lt;=vLastrow,'Match History Data'!K113,"")</f>
        <v/>
      </c>
      <c r="L113" t="str">
        <f>IF(ROW()&lt;=vLastrow,'Match History Data'!L113,"")</f>
        <v/>
      </c>
      <c r="M113" t="str">
        <f>IF(ROW()&lt;=vLastrow,'Match History Data'!M113,"")</f>
        <v/>
      </c>
      <c r="N113" t="str">
        <f>IF(ROW()&lt;=vLastrow,'Match History Data'!N113,"")</f>
        <v/>
      </c>
      <c r="O113" t="str">
        <f>IF(ROW()&lt;=vLastrow,'Match History Data'!O113,"")</f>
        <v/>
      </c>
      <c r="Q113" t="str">
        <f>IF(ROW()&lt;=vLastrow,VLOOKUP(MONTH(E113),calcs!$S$2:$T$13,2,FALSE),"")</f>
        <v/>
      </c>
      <c r="R113" t="str">
        <f>IF(ROW()&lt;=vLastrow,VLOOKUP(MONTH(F113),calcs!$S$2:$T$13,2,FALSE),"")</f>
        <v/>
      </c>
      <c r="S113" t="str">
        <f t="shared" si="15"/>
        <v/>
      </c>
      <c r="T113" s="26" t="e">
        <f>IF(F113="",DATEDIF(E113,calcs!X$2,"Y"),"")</f>
        <v>#VALUE!</v>
      </c>
      <c r="U113" t="str">
        <f t="shared" si="14"/>
        <v/>
      </c>
      <c r="V113" t="str">
        <f t="shared" si="11"/>
        <v/>
      </c>
      <c r="W113">
        <f t="shared" si="12"/>
        <v>0</v>
      </c>
      <c r="X113">
        <f t="shared" si="13"/>
        <v>0</v>
      </c>
    </row>
    <row r="114" spans="1:24" x14ac:dyDescent="0.35">
      <c r="A114" t="str">
        <f>IF(ROW()&lt;=vLastrow,'Match History Data'!A114,"")</f>
        <v/>
      </c>
      <c r="B114" t="str">
        <f>IF(ROW()&lt;=vLastrow,'Match History Data'!B114,"")</f>
        <v/>
      </c>
      <c r="C114" t="str">
        <f>IF(ROW()&lt;=vLastrow,'Match History Data'!C114,"")</f>
        <v/>
      </c>
      <c r="D114" t="str">
        <f>IF(ROW()&lt;=vLastrow,'Match History Data'!D114,"")</f>
        <v/>
      </c>
      <c r="E114" s="3" t="str">
        <f>IF(ROW()&lt;=vLastrow,IF('Match History Data'!E114&lt;&gt;"",'Match History Data'!E114,""),"")</f>
        <v/>
      </c>
      <c r="F114" s="3" t="str">
        <f>IF(ROW()&lt;=vLastrow,IF('Match History Data'!F114&lt;&gt;"",'Match History Data'!F114,""),"")</f>
        <v/>
      </c>
      <c r="G114" t="str">
        <f>IF(ROW()&lt;=vLastrow,'Match History Data'!G114,"")</f>
        <v/>
      </c>
      <c r="H114" t="str">
        <f>IF(ROW()&lt;=vLastrow,'Match History Data'!H114,"")</f>
        <v/>
      </c>
      <c r="I114" t="str">
        <f>IF(ROW()&lt;=vLastrow,'Match History Data'!I114,"")</f>
        <v/>
      </c>
      <c r="J114" t="str">
        <f>IF(ROW()&lt;=vLastrow,'Match History Data'!J114,"")</f>
        <v/>
      </c>
      <c r="K114" t="str">
        <f>IF(ROW()&lt;=vLastrow,'Match History Data'!K114,"")</f>
        <v/>
      </c>
      <c r="L114" t="str">
        <f>IF(ROW()&lt;=vLastrow,'Match History Data'!L114,"")</f>
        <v/>
      </c>
      <c r="M114" t="str">
        <f>IF(ROW()&lt;=vLastrow,'Match History Data'!M114,"")</f>
        <v/>
      </c>
      <c r="N114" t="str">
        <f>IF(ROW()&lt;=vLastrow,'Match History Data'!N114,"")</f>
        <v/>
      </c>
      <c r="O114" t="str">
        <f>IF(ROW()&lt;=vLastrow,'Match History Data'!O114,"")</f>
        <v/>
      </c>
      <c r="Q114" t="str">
        <f>IF(ROW()&lt;=vLastrow,VLOOKUP(MONTH(E114),calcs!$S$2:$T$13,2,FALSE),"")</f>
        <v/>
      </c>
      <c r="R114" t="str">
        <f>IF(ROW()&lt;=vLastrow,VLOOKUP(MONTH(F114),calcs!$S$2:$T$13,2,FALSE),"")</f>
        <v/>
      </c>
      <c r="S114" t="str">
        <f t="shared" si="15"/>
        <v/>
      </c>
      <c r="T114" s="26" t="e">
        <f>IF(F114="",DATEDIF(E114,calcs!X$2,"Y"),"")</f>
        <v>#VALUE!</v>
      </c>
      <c r="U114" t="str">
        <f t="shared" si="14"/>
        <v/>
      </c>
      <c r="V114" t="str">
        <f t="shared" si="11"/>
        <v/>
      </c>
      <c r="W114">
        <f t="shared" si="12"/>
        <v>0</v>
      </c>
      <c r="X114">
        <f t="shared" si="13"/>
        <v>0</v>
      </c>
    </row>
    <row r="115" spans="1:24" x14ac:dyDescent="0.35">
      <c r="A115" t="str">
        <f>IF(ROW()&lt;=vLastrow,'Match History Data'!A115,"")</f>
        <v/>
      </c>
      <c r="B115" t="str">
        <f>IF(ROW()&lt;=vLastrow,'Match History Data'!B115,"")</f>
        <v/>
      </c>
      <c r="C115" t="str">
        <f>IF(ROW()&lt;=vLastrow,'Match History Data'!C115,"")</f>
        <v/>
      </c>
      <c r="D115" t="str">
        <f>IF(ROW()&lt;=vLastrow,'Match History Data'!D115,"")</f>
        <v/>
      </c>
      <c r="E115" s="3" t="str">
        <f>IF(ROW()&lt;=vLastrow,IF('Match History Data'!E115&lt;&gt;"",'Match History Data'!E115,""),"")</f>
        <v/>
      </c>
      <c r="F115" s="3" t="str">
        <f>IF(ROW()&lt;=vLastrow,IF('Match History Data'!F115&lt;&gt;"",'Match History Data'!F115,""),"")</f>
        <v/>
      </c>
      <c r="G115" t="str">
        <f>IF(ROW()&lt;=vLastrow,'Match History Data'!G115,"")</f>
        <v/>
      </c>
      <c r="H115" t="str">
        <f>IF(ROW()&lt;=vLastrow,'Match History Data'!H115,"")</f>
        <v/>
      </c>
      <c r="I115" t="str">
        <f>IF(ROW()&lt;=vLastrow,'Match History Data'!I115,"")</f>
        <v/>
      </c>
      <c r="J115" t="str">
        <f>IF(ROW()&lt;=vLastrow,'Match History Data'!J115,"")</f>
        <v/>
      </c>
      <c r="K115" t="str">
        <f>IF(ROW()&lt;=vLastrow,'Match History Data'!K115,"")</f>
        <v/>
      </c>
      <c r="L115" t="str">
        <f>IF(ROW()&lt;=vLastrow,'Match History Data'!L115,"")</f>
        <v/>
      </c>
      <c r="M115" t="str">
        <f>IF(ROW()&lt;=vLastrow,'Match History Data'!M115,"")</f>
        <v/>
      </c>
      <c r="N115" t="str">
        <f>IF(ROW()&lt;=vLastrow,'Match History Data'!N115,"")</f>
        <v/>
      </c>
      <c r="O115" t="str">
        <f>IF(ROW()&lt;=vLastrow,'Match History Data'!O115,"")</f>
        <v/>
      </c>
      <c r="Q115" t="str">
        <f>IF(ROW()&lt;=vLastrow,VLOOKUP(MONTH(E115),calcs!$S$2:$T$13,2,FALSE),"")</f>
        <v/>
      </c>
      <c r="R115" t="str">
        <f>IF(ROW()&lt;=vLastrow,VLOOKUP(MONTH(F115),calcs!$S$2:$T$13,2,FALSE),"")</f>
        <v/>
      </c>
      <c r="S115" t="str">
        <f t="shared" si="15"/>
        <v/>
      </c>
      <c r="T115" s="26" t="e">
        <f>IF(F115="",DATEDIF(E115,calcs!X$2,"Y"),"")</f>
        <v>#VALUE!</v>
      </c>
      <c r="U115" t="str">
        <f t="shared" si="14"/>
        <v/>
      </c>
      <c r="V115" t="str">
        <f t="shared" si="11"/>
        <v/>
      </c>
      <c r="W115">
        <f t="shared" si="12"/>
        <v>0</v>
      </c>
      <c r="X115">
        <f t="shared" si="13"/>
        <v>0</v>
      </c>
    </row>
    <row r="116" spans="1:24" x14ac:dyDescent="0.35">
      <c r="A116" t="str">
        <f>IF(ROW()&lt;=vLastrow,'Match History Data'!A116,"")</f>
        <v/>
      </c>
      <c r="B116" t="str">
        <f>IF(ROW()&lt;=vLastrow,'Match History Data'!B116,"")</f>
        <v/>
      </c>
      <c r="C116" t="str">
        <f>IF(ROW()&lt;=vLastrow,'Match History Data'!C116,"")</f>
        <v/>
      </c>
      <c r="D116" t="str">
        <f>IF(ROW()&lt;=vLastrow,'Match History Data'!D116,"")</f>
        <v/>
      </c>
      <c r="E116" s="3" t="str">
        <f>IF(ROW()&lt;=vLastrow,IF('Match History Data'!E116&lt;&gt;"",'Match History Data'!E116,""),"")</f>
        <v/>
      </c>
      <c r="F116" s="3" t="str">
        <f>IF(ROW()&lt;=vLastrow,IF('Match History Data'!F116&lt;&gt;"",'Match History Data'!F116,""),"")</f>
        <v/>
      </c>
      <c r="G116" t="str">
        <f>IF(ROW()&lt;=vLastrow,'Match History Data'!G116,"")</f>
        <v/>
      </c>
      <c r="H116" t="str">
        <f>IF(ROW()&lt;=vLastrow,'Match History Data'!H116,"")</f>
        <v/>
      </c>
      <c r="I116" t="str">
        <f>IF(ROW()&lt;=vLastrow,'Match History Data'!I116,"")</f>
        <v/>
      </c>
      <c r="J116" t="str">
        <f>IF(ROW()&lt;=vLastrow,'Match History Data'!J116,"")</f>
        <v/>
      </c>
      <c r="K116" t="str">
        <f>IF(ROW()&lt;=vLastrow,'Match History Data'!K116,"")</f>
        <v/>
      </c>
      <c r="L116" t="str">
        <f>IF(ROW()&lt;=vLastrow,'Match History Data'!L116,"")</f>
        <v/>
      </c>
      <c r="M116" t="str">
        <f>IF(ROW()&lt;=vLastrow,'Match History Data'!M116,"")</f>
        <v/>
      </c>
      <c r="N116" t="str">
        <f>IF(ROW()&lt;=vLastrow,'Match History Data'!N116,"")</f>
        <v/>
      </c>
      <c r="O116" t="str">
        <f>IF(ROW()&lt;=vLastrow,'Match History Data'!O116,"")</f>
        <v/>
      </c>
      <c r="Q116" t="str">
        <f>IF(ROW()&lt;=vLastrow,VLOOKUP(MONTH(E116),calcs!$S$2:$T$13,2,FALSE),"")</f>
        <v/>
      </c>
      <c r="R116" t="str">
        <f>IF(ROW()&lt;=vLastrow,VLOOKUP(MONTH(F116),calcs!$S$2:$T$13,2,FALSE),"")</f>
        <v/>
      </c>
      <c r="S116" t="str">
        <f t="shared" si="15"/>
        <v/>
      </c>
      <c r="T116" s="26" t="e">
        <f>IF(F116="",DATEDIF(E116,calcs!X$2,"Y"),"")</f>
        <v>#VALUE!</v>
      </c>
      <c r="U116" t="str">
        <f t="shared" si="14"/>
        <v/>
      </c>
      <c r="V116" t="str">
        <f t="shared" si="11"/>
        <v/>
      </c>
      <c r="W116">
        <f t="shared" si="12"/>
        <v>0</v>
      </c>
      <c r="X116">
        <f t="shared" si="13"/>
        <v>0</v>
      </c>
    </row>
    <row r="117" spans="1:24" x14ac:dyDescent="0.35">
      <c r="A117" t="str">
        <f>IF(ROW()&lt;=vLastrow,'Match History Data'!A117,"")</f>
        <v/>
      </c>
      <c r="B117" t="str">
        <f>IF(ROW()&lt;=vLastrow,'Match History Data'!B117,"")</f>
        <v/>
      </c>
      <c r="C117" t="str">
        <f>IF(ROW()&lt;=vLastrow,'Match History Data'!C117,"")</f>
        <v/>
      </c>
      <c r="D117" t="str">
        <f>IF(ROW()&lt;=vLastrow,'Match History Data'!D117,"")</f>
        <v/>
      </c>
      <c r="E117" s="3" t="str">
        <f>IF(ROW()&lt;=vLastrow,IF('Match History Data'!E117&lt;&gt;"",'Match History Data'!E117,""),"")</f>
        <v/>
      </c>
      <c r="F117" s="3" t="str">
        <f>IF(ROW()&lt;=vLastrow,IF('Match History Data'!F117&lt;&gt;"",'Match History Data'!F117,""),"")</f>
        <v/>
      </c>
      <c r="G117" t="str">
        <f>IF(ROW()&lt;=vLastrow,'Match History Data'!G117,"")</f>
        <v/>
      </c>
      <c r="H117" t="str">
        <f>IF(ROW()&lt;=vLastrow,'Match History Data'!H117,"")</f>
        <v/>
      </c>
      <c r="I117" t="str">
        <f>IF(ROW()&lt;=vLastrow,'Match History Data'!I117,"")</f>
        <v/>
      </c>
      <c r="J117" t="str">
        <f>IF(ROW()&lt;=vLastrow,'Match History Data'!J117,"")</f>
        <v/>
      </c>
      <c r="K117" t="str">
        <f>IF(ROW()&lt;=vLastrow,'Match History Data'!K117,"")</f>
        <v/>
      </c>
      <c r="L117" t="str">
        <f>IF(ROW()&lt;=vLastrow,'Match History Data'!L117,"")</f>
        <v/>
      </c>
      <c r="M117" t="str">
        <f>IF(ROW()&lt;=vLastrow,'Match History Data'!M117,"")</f>
        <v/>
      </c>
      <c r="N117" t="str">
        <f>IF(ROW()&lt;=vLastrow,'Match History Data'!N117,"")</f>
        <v/>
      </c>
      <c r="O117" t="str">
        <f>IF(ROW()&lt;=vLastrow,'Match History Data'!O117,"")</f>
        <v/>
      </c>
      <c r="Q117" t="str">
        <f>IF(ROW()&lt;=vLastrow,VLOOKUP(MONTH(E117),calcs!$S$2:$T$13,2,FALSE),"")</f>
        <v/>
      </c>
      <c r="R117" t="str">
        <f>IF(ROW()&lt;=vLastrow,VLOOKUP(MONTH(F117),calcs!$S$2:$T$13,2,FALSE),"")</f>
        <v/>
      </c>
      <c r="S117" t="str">
        <f t="shared" si="15"/>
        <v/>
      </c>
      <c r="T117" s="26" t="e">
        <f>IF(F117="",DATEDIF(E117,calcs!X$2,"Y"),"")</f>
        <v>#VALUE!</v>
      </c>
      <c r="U117" t="str">
        <f t="shared" si="14"/>
        <v/>
      </c>
      <c r="V117" t="str">
        <f t="shared" si="11"/>
        <v/>
      </c>
      <c r="W117">
        <f t="shared" si="12"/>
        <v>0</v>
      </c>
      <c r="X117">
        <f t="shared" si="13"/>
        <v>0</v>
      </c>
    </row>
    <row r="118" spans="1:24" x14ac:dyDescent="0.35">
      <c r="A118" t="str">
        <f>IF(ROW()&lt;=vLastrow,'Match History Data'!A118,"")</f>
        <v/>
      </c>
      <c r="B118" t="str">
        <f>IF(ROW()&lt;=vLastrow,'Match History Data'!B118,"")</f>
        <v/>
      </c>
      <c r="C118" t="str">
        <f>IF(ROW()&lt;=vLastrow,'Match History Data'!C118,"")</f>
        <v/>
      </c>
      <c r="D118" t="str">
        <f>IF(ROW()&lt;=vLastrow,'Match History Data'!D118,"")</f>
        <v/>
      </c>
      <c r="E118" s="3" t="str">
        <f>IF(ROW()&lt;=vLastrow,IF('Match History Data'!E118&lt;&gt;"",'Match History Data'!E118,""),"")</f>
        <v/>
      </c>
      <c r="F118" s="3" t="str">
        <f>IF(ROW()&lt;=vLastrow,IF('Match History Data'!F118&lt;&gt;"",'Match History Data'!F118,""),"")</f>
        <v/>
      </c>
      <c r="G118" t="str">
        <f>IF(ROW()&lt;=vLastrow,'Match History Data'!G118,"")</f>
        <v/>
      </c>
      <c r="H118" t="str">
        <f>IF(ROW()&lt;=vLastrow,'Match History Data'!H118,"")</f>
        <v/>
      </c>
      <c r="I118" t="str">
        <f>IF(ROW()&lt;=vLastrow,'Match History Data'!I118,"")</f>
        <v/>
      </c>
      <c r="J118" t="str">
        <f>IF(ROW()&lt;=vLastrow,'Match History Data'!J118,"")</f>
        <v/>
      </c>
      <c r="K118" t="str">
        <f>IF(ROW()&lt;=vLastrow,'Match History Data'!K118,"")</f>
        <v/>
      </c>
      <c r="L118" t="str">
        <f>IF(ROW()&lt;=vLastrow,'Match History Data'!L118,"")</f>
        <v/>
      </c>
      <c r="M118" t="str">
        <f>IF(ROW()&lt;=vLastrow,'Match History Data'!M118,"")</f>
        <v/>
      </c>
      <c r="N118" t="str">
        <f>IF(ROW()&lt;=vLastrow,'Match History Data'!N118,"")</f>
        <v/>
      </c>
      <c r="O118" t="str">
        <f>IF(ROW()&lt;=vLastrow,'Match History Data'!O118,"")</f>
        <v/>
      </c>
      <c r="Q118" t="str">
        <f>IF(ROW()&lt;=vLastrow,VLOOKUP(MONTH(E118),calcs!$S$2:$T$13,2,FALSE),"")</f>
        <v/>
      </c>
      <c r="R118" t="str">
        <f>IF(ROW()&lt;=vLastrow,VLOOKUP(MONTH(F118),calcs!$S$2:$T$13,2,FALSE),"")</f>
        <v/>
      </c>
      <c r="S118" t="str">
        <f t="shared" si="15"/>
        <v/>
      </c>
      <c r="T118" s="26" t="e">
        <f>IF(F118="",DATEDIF(E118,calcs!X$2,"Y"),"")</f>
        <v>#VALUE!</v>
      </c>
      <c r="U118" t="str">
        <f t="shared" si="14"/>
        <v/>
      </c>
      <c r="V118" t="str">
        <f t="shared" si="11"/>
        <v/>
      </c>
      <c r="W118">
        <f t="shared" si="12"/>
        <v>0</v>
      </c>
      <c r="X118">
        <f t="shared" si="13"/>
        <v>0</v>
      </c>
    </row>
    <row r="119" spans="1:24" x14ac:dyDescent="0.35">
      <c r="A119" t="str">
        <f>IF(ROW()&lt;=vLastrow,'Match History Data'!A119,"")</f>
        <v/>
      </c>
      <c r="B119" t="str">
        <f>IF(ROW()&lt;=vLastrow,'Match History Data'!B119,"")</f>
        <v/>
      </c>
      <c r="C119" t="str">
        <f>IF(ROW()&lt;=vLastrow,'Match History Data'!C119,"")</f>
        <v/>
      </c>
      <c r="D119" t="str">
        <f>IF(ROW()&lt;=vLastrow,'Match History Data'!D119,"")</f>
        <v/>
      </c>
      <c r="E119" s="3" t="str">
        <f>IF(ROW()&lt;=vLastrow,IF('Match History Data'!E119&lt;&gt;"",'Match History Data'!E119,""),"")</f>
        <v/>
      </c>
      <c r="F119" s="3" t="str">
        <f>IF(ROW()&lt;=vLastrow,IF('Match History Data'!F119&lt;&gt;"",'Match History Data'!F119,""),"")</f>
        <v/>
      </c>
      <c r="G119" t="str">
        <f>IF(ROW()&lt;=vLastrow,'Match History Data'!G119,"")</f>
        <v/>
      </c>
      <c r="H119" t="str">
        <f>IF(ROW()&lt;=vLastrow,'Match History Data'!H119,"")</f>
        <v/>
      </c>
      <c r="I119" t="str">
        <f>IF(ROW()&lt;=vLastrow,'Match History Data'!I119,"")</f>
        <v/>
      </c>
      <c r="J119" t="str">
        <f>IF(ROW()&lt;=vLastrow,'Match History Data'!J119,"")</f>
        <v/>
      </c>
      <c r="K119" t="str">
        <f>IF(ROW()&lt;=vLastrow,'Match History Data'!K119,"")</f>
        <v/>
      </c>
      <c r="L119" t="str">
        <f>IF(ROW()&lt;=vLastrow,'Match History Data'!L119,"")</f>
        <v/>
      </c>
      <c r="M119" t="str">
        <f>IF(ROW()&lt;=vLastrow,'Match History Data'!M119,"")</f>
        <v/>
      </c>
      <c r="N119" t="str">
        <f>IF(ROW()&lt;=vLastrow,'Match History Data'!N119,"")</f>
        <v/>
      </c>
      <c r="O119" t="str">
        <f>IF(ROW()&lt;=vLastrow,'Match History Data'!O119,"")</f>
        <v/>
      </c>
      <c r="Q119" t="str">
        <f>IF(ROW()&lt;=vLastrow,VLOOKUP(MONTH(E119),calcs!$S$2:$T$13,2,FALSE),"")</f>
        <v/>
      </c>
      <c r="R119" t="str">
        <f>IF(ROW()&lt;=vLastrow,VLOOKUP(MONTH(F119),calcs!$S$2:$T$13,2,FALSE),"")</f>
        <v/>
      </c>
      <c r="S119" t="str">
        <f t="shared" si="15"/>
        <v/>
      </c>
      <c r="T119" s="26" t="e">
        <f>IF(F119="",DATEDIF(E119,calcs!X$2,"Y"),"")</f>
        <v>#VALUE!</v>
      </c>
      <c r="U119" t="str">
        <f t="shared" si="14"/>
        <v/>
      </c>
      <c r="V119" t="str">
        <f t="shared" si="11"/>
        <v/>
      </c>
      <c r="W119">
        <f t="shared" si="12"/>
        <v>0</v>
      </c>
      <c r="X119">
        <f t="shared" si="13"/>
        <v>0</v>
      </c>
    </row>
    <row r="120" spans="1:24" x14ac:dyDescent="0.35">
      <c r="A120" t="str">
        <f>IF(ROW()&lt;=vLastrow,'Match History Data'!A120,"")</f>
        <v/>
      </c>
      <c r="B120" t="str">
        <f>IF(ROW()&lt;=vLastrow,'Match History Data'!B120,"")</f>
        <v/>
      </c>
      <c r="C120" t="str">
        <f>IF(ROW()&lt;=vLastrow,'Match History Data'!C120,"")</f>
        <v/>
      </c>
      <c r="D120" t="str">
        <f>IF(ROW()&lt;=vLastrow,'Match History Data'!D120,"")</f>
        <v/>
      </c>
      <c r="E120" s="3" t="str">
        <f>IF(ROW()&lt;=vLastrow,IF('Match History Data'!E120&lt;&gt;"",'Match History Data'!E120,""),"")</f>
        <v/>
      </c>
      <c r="F120" s="3" t="str">
        <f>IF(ROW()&lt;=vLastrow,IF('Match History Data'!F120&lt;&gt;"",'Match History Data'!F120,""),"")</f>
        <v/>
      </c>
      <c r="G120" t="str">
        <f>IF(ROW()&lt;=vLastrow,'Match History Data'!G120,"")</f>
        <v/>
      </c>
      <c r="H120" t="str">
        <f>IF(ROW()&lt;=vLastrow,'Match History Data'!H120,"")</f>
        <v/>
      </c>
      <c r="I120" t="str">
        <f>IF(ROW()&lt;=vLastrow,'Match History Data'!I120,"")</f>
        <v/>
      </c>
      <c r="J120" t="str">
        <f>IF(ROW()&lt;=vLastrow,'Match History Data'!J120,"")</f>
        <v/>
      </c>
      <c r="K120" t="str">
        <f>IF(ROW()&lt;=vLastrow,'Match History Data'!K120,"")</f>
        <v/>
      </c>
      <c r="L120" t="str">
        <f>IF(ROW()&lt;=vLastrow,'Match History Data'!L120,"")</f>
        <v/>
      </c>
      <c r="M120" t="str">
        <f>IF(ROW()&lt;=vLastrow,'Match History Data'!M120,"")</f>
        <v/>
      </c>
      <c r="N120" t="str">
        <f>IF(ROW()&lt;=vLastrow,'Match History Data'!N120,"")</f>
        <v/>
      </c>
      <c r="O120" t="str">
        <f>IF(ROW()&lt;=vLastrow,'Match History Data'!O120,"")</f>
        <v/>
      </c>
      <c r="Q120" t="str">
        <f>IF(ROW()&lt;=vLastrow,VLOOKUP(MONTH(E120),calcs!$S$2:$T$13,2,FALSE),"")</f>
        <v/>
      </c>
      <c r="R120" t="str">
        <f>IF(ROW()&lt;=vLastrow,VLOOKUP(MONTH(F120),calcs!$S$2:$T$13,2,FALSE),"")</f>
        <v/>
      </c>
      <c r="S120" t="str">
        <f t="shared" si="15"/>
        <v/>
      </c>
      <c r="T120" s="26" t="e">
        <f>IF(F120="",DATEDIF(E120,calcs!X$2,"Y"),"")</f>
        <v>#VALUE!</v>
      </c>
      <c r="U120" t="str">
        <f t="shared" si="14"/>
        <v/>
      </c>
      <c r="V120" t="str">
        <f t="shared" si="11"/>
        <v/>
      </c>
      <c r="W120">
        <f t="shared" si="12"/>
        <v>0</v>
      </c>
      <c r="X120">
        <f t="shared" si="13"/>
        <v>0</v>
      </c>
    </row>
    <row r="121" spans="1:24" x14ac:dyDescent="0.35">
      <c r="A121" t="str">
        <f>IF(ROW()&lt;=vLastrow,'Match History Data'!A121,"")</f>
        <v/>
      </c>
      <c r="B121" t="str">
        <f>IF(ROW()&lt;=vLastrow,'Match History Data'!B121,"")</f>
        <v/>
      </c>
      <c r="C121" t="str">
        <f>IF(ROW()&lt;=vLastrow,'Match History Data'!C121,"")</f>
        <v/>
      </c>
      <c r="D121" t="str">
        <f>IF(ROW()&lt;=vLastrow,'Match History Data'!D121,"")</f>
        <v/>
      </c>
      <c r="E121" s="3" t="str">
        <f>IF(ROW()&lt;=vLastrow,IF('Match History Data'!E121&lt;&gt;"",'Match History Data'!E121,""),"")</f>
        <v/>
      </c>
      <c r="F121" s="3" t="str">
        <f>IF(ROW()&lt;=vLastrow,IF('Match History Data'!F121&lt;&gt;"",'Match History Data'!F121,""),"")</f>
        <v/>
      </c>
      <c r="G121" t="str">
        <f>IF(ROW()&lt;=vLastrow,'Match History Data'!G121,"")</f>
        <v/>
      </c>
      <c r="H121" t="str">
        <f>IF(ROW()&lt;=vLastrow,'Match History Data'!H121,"")</f>
        <v/>
      </c>
      <c r="I121" t="str">
        <f>IF(ROW()&lt;=vLastrow,'Match History Data'!I121,"")</f>
        <v/>
      </c>
      <c r="J121" t="str">
        <f>IF(ROW()&lt;=vLastrow,'Match History Data'!J121,"")</f>
        <v/>
      </c>
      <c r="K121" t="str">
        <f>IF(ROW()&lt;=vLastrow,'Match History Data'!K121,"")</f>
        <v/>
      </c>
      <c r="L121" t="str">
        <f>IF(ROW()&lt;=vLastrow,'Match History Data'!L121,"")</f>
        <v/>
      </c>
      <c r="M121" t="str">
        <f>IF(ROW()&lt;=vLastrow,'Match History Data'!M121,"")</f>
        <v/>
      </c>
      <c r="N121" t="str">
        <f>IF(ROW()&lt;=vLastrow,'Match History Data'!N121,"")</f>
        <v/>
      </c>
      <c r="O121" t="str">
        <f>IF(ROW()&lt;=vLastrow,'Match History Data'!O121,"")</f>
        <v/>
      </c>
      <c r="Q121" t="str">
        <f>IF(ROW()&lt;=vLastrow,VLOOKUP(MONTH(E121),calcs!$S$2:$T$13,2,FALSE),"")</f>
        <v/>
      </c>
      <c r="R121" t="str">
        <f>IF(ROW()&lt;=vLastrow,VLOOKUP(MONTH(F121),calcs!$S$2:$T$13,2,FALSE),"")</f>
        <v/>
      </c>
      <c r="S121" t="str">
        <f t="shared" si="15"/>
        <v/>
      </c>
      <c r="T121" s="26" t="e">
        <f>IF(F121="",DATEDIF(E121,calcs!X$2,"Y"),"")</f>
        <v>#VALUE!</v>
      </c>
      <c r="U121" t="str">
        <f t="shared" si="14"/>
        <v/>
      </c>
      <c r="V121" t="str">
        <f t="shared" si="11"/>
        <v/>
      </c>
      <c r="W121">
        <f t="shared" si="12"/>
        <v>0</v>
      </c>
      <c r="X121">
        <f t="shared" si="13"/>
        <v>0</v>
      </c>
    </row>
    <row r="122" spans="1:24" x14ac:dyDescent="0.35">
      <c r="A122" t="str">
        <f>IF(ROW()&lt;=vLastrow,'Match History Data'!A122,"")</f>
        <v/>
      </c>
      <c r="B122" t="str">
        <f>IF(ROW()&lt;=vLastrow,'Match History Data'!B122,"")</f>
        <v/>
      </c>
      <c r="C122" t="str">
        <f>IF(ROW()&lt;=vLastrow,'Match History Data'!C122,"")</f>
        <v/>
      </c>
      <c r="D122" t="str">
        <f>IF(ROW()&lt;=vLastrow,'Match History Data'!D122,"")</f>
        <v/>
      </c>
      <c r="E122" s="3" t="str">
        <f>IF(ROW()&lt;=vLastrow,IF('Match History Data'!E122&lt;&gt;"",'Match History Data'!E122,""),"")</f>
        <v/>
      </c>
      <c r="F122" s="3" t="str">
        <f>IF(ROW()&lt;=vLastrow,IF('Match History Data'!F122&lt;&gt;"",'Match History Data'!F122,""),"")</f>
        <v/>
      </c>
      <c r="G122" t="str">
        <f>IF(ROW()&lt;=vLastrow,'Match History Data'!G122,"")</f>
        <v/>
      </c>
      <c r="H122" t="str">
        <f>IF(ROW()&lt;=vLastrow,'Match History Data'!H122,"")</f>
        <v/>
      </c>
      <c r="I122" t="str">
        <f>IF(ROW()&lt;=vLastrow,'Match History Data'!I122,"")</f>
        <v/>
      </c>
      <c r="J122" t="str">
        <f>IF(ROW()&lt;=vLastrow,'Match History Data'!J122,"")</f>
        <v/>
      </c>
      <c r="K122" t="str">
        <f>IF(ROW()&lt;=vLastrow,'Match History Data'!K122,"")</f>
        <v/>
      </c>
      <c r="L122" t="str">
        <f>IF(ROW()&lt;=vLastrow,'Match History Data'!L122,"")</f>
        <v/>
      </c>
      <c r="M122" t="str">
        <f>IF(ROW()&lt;=vLastrow,'Match History Data'!M122,"")</f>
        <v/>
      </c>
      <c r="N122" t="str">
        <f>IF(ROW()&lt;=vLastrow,'Match History Data'!N122,"")</f>
        <v/>
      </c>
      <c r="O122" t="str">
        <f>IF(ROW()&lt;=vLastrow,'Match History Data'!O122,"")</f>
        <v/>
      </c>
      <c r="Q122" t="str">
        <f>IF(ROW()&lt;=vLastrow,VLOOKUP(MONTH(E122),calcs!$S$2:$T$13,2,FALSE),"")</f>
        <v/>
      </c>
      <c r="R122" t="str">
        <f>IF(ROW()&lt;=vLastrow,VLOOKUP(MONTH(F122),calcs!$S$2:$T$13,2,FALSE),"")</f>
        <v/>
      </c>
      <c r="S122" t="str">
        <f t="shared" si="15"/>
        <v/>
      </c>
      <c r="T122" s="26" t="e">
        <f>IF(F122="",DATEDIF(E122,calcs!X$2,"Y"),"")</f>
        <v>#VALUE!</v>
      </c>
      <c r="U122" t="str">
        <f t="shared" si="14"/>
        <v/>
      </c>
      <c r="V122" t="str">
        <f t="shared" si="11"/>
        <v/>
      </c>
      <c r="W122">
        <f t="shared" si="12"/>
        <v>0</v>
      </c>
      <c r="X122">
        <f t="shared" si="13"/>
        <v>0</v>
      </c>
    </row>
    <row r="123" spans="1:24" x14ac:dyDescent="0.35">
      <c r="A123" t="str">
        <f>IF(ROW()&lt;=vLastrow,'Match History Data'!A123,"")</f>
        <v/>
      </c>
      <c r="B123" t="str">
        <f>IF(ROW()&lt;=vLastrow,'Match History Data'!B123,"")</f>
        <v/>
      </c>
      <c r="C123" t="str">
        <f>IF(ROW()&lt;=vLastrow,'Match History Data'!C123,"")</f>
        <v/>
      </c>
      <c r="D123" t="str">
        <f>IF(ROW()&lt;=vLastrow,'Match History Data'!D123,"")</f>
        <v/>
      </c>
      <c r="E123" s="3" t="str">
        <f>IF(ROW()&lt;=vLastrow,IF('Match History Data'!E123&lt;&gt;"",'Match History Data'!E123,""),"")</f>
        <v/>
      </c>
      <c r="F123" s="3" t="str">
        <f>IF(ROW()&lt;=vLastrow,IF('Match History Data'!F123&lt;&gt;"",'Match History Data'!F123,""),"")</f>
        <v/>
      </c>
      <c r="G123" t="str">
        <f>IF(ROW()&lt;=vLastrow,'Match History Data'!G123,"")</f>
        <v/>
      </c>
      <c r="H123" t="str">
        <f>IF(ROW()&lt;=vLastrow,'Match History Data'!H123,"")</f>
        <v/>
      </c>
      <c r="I123" t="str">
        <f>IF(ROW()&lt;=vLastrow,'Match History Data'!I123,"")</f>
        <v/>
      </c>
      <c r="J123" t="str">
        <f>IF(ROW()&lt;=vLastrow,'Match History Data'!J123,"")</f>
        <v/>
      </c>
      <c r="K123" t="str">
        <f>IF(ROW()&lt;=vLastrow,'Match History Data'!K123,"")</f>
        <v/>
      </c>
      <c r="L123" t="str">
        <f>IF(ROW()&lt;=vLastrow,'Match History Data'!L123,"")</f>
        <v/>
      </c>
      <c r="M123" t="str">
        <f>IF(ROW()&lt;=vLastrow,'Match History Data'!M123,"")</f>
        <v/>
      </c>
      <c r="N123" t="str">
        <f>IF(ROW()&lt;=vLastrow,'Match History Data'!N123,"")</f>
        <v/>
      </c>
      <c r="O123" t="str">
        <f>IF(ROW()&lt;=vLastrow,'Match History Data'!O123,"")</f>
        <v/>
      </c>
      <c r="Q123" t="str">
        <f>IF(ROW()&lt;=vLastrow,VLOOKUP(MONTH(E123),calcs!$S$2:$T$13,2,FALSE),"")</f>
        <v/>
      </c>
      <c r="R123" t="str">
        <f>IF(ROW()&lt;=vLastrow,VLOOKUP(MONTH(F123),calcs!$S$2:$T$13,2,FALSE),"")</f>
        <v/>
      </c>
      <c r="S123" t="str">
        <f t="shared" si="15"/>
        <v/>
      </c>
      <c r="T123" s="26" t="e">
        <f>IF(F123="",DATEDIF(E123,calcs!X$2,"Y"),"")</f>
        <v>#VALUE!</v>
      </c>
      <c r="U123" t="str">
        <f t="shared" si="14"/>
        <v/>
      </c>
      <c r="V123" t="str">
        <f t="shared" si="11"/>
        <v/>
      </c>
      <c r="W123">
        <f t="shared" si="12"/>
        <v>0</v>
      </c>
      <c r="X123">
        <f t="shared" si="13"/>
        <v>0</v>
      </c>
    </row>
    <row r="124" spans="1:24" x14ac:dyDescent="0.35">
      <c r="A124" t="str">
        <f>IF(ROW()&lt;=vLastrow,'Match History Data'!A124,"")</f>
        <v/>
      </c>
      <c r="B124" t="str">
        <f>IF(ROW()&lt;=vLastrow,'Match History Data'!B124,"")</f>
        <v/>
      </c>
      <c r="C124" t="str">
        <f>IF(ROW()&lt;=vLastrow,'Match History Data'!C124,"")</f>
        <v/>
      </c>
      <c r="D124" t="str">
        <f>IF(ROW()&lt;=vLastrow,'Match History Data'!D124,"")</f>
        <v/>
      </c>
      <c r="E124" s="3" t="str">
        <f>IF(ROW()&lt;=vLastrow,IF('Match History Data'!E124&lt;&gt;"",'Match History Data'!E124,""),"")</f>
        <v/>
      </c>
      <c r="F124" s="3" t="str">
        <f>IF(ROW()&lt;=vLastrow,IF('Match History Data'!F124&lt;&gt;"",'Match History Data'!F124,""),"")</f>
        <v/>
      </c>
      <c r="G124" t="str">
        <f>IF(ROW()&lt;=vLastrow,'Match History Data'!G124,"")</f>
        <v/>
      </c>
      <c r="H124" t="str">
        <f>IF(ROW()&lt;=vLastrow,'Match History Data'!H124,"")</f>
        <v/>
      </c>
      <c r="I124" t="str">
        <f>IF(ROW()&lt;=vLastrow,'Match History Data'!I124,"")</f>
        <v/>
      </c>
      <c r="J124" t="str">
        <f>IF(ROW()&lt;=vLastrow,'Match History Data'!J124,"")</f>
        <v/>
      </c>
      <c r="K124" t="str">
        <f>IF(ROW()&lt;=vLastrow,'Match History Data'!K124,"")</f>
        <v/>
      </c>
      <c r="L124" t="str">
        <f>IF(ROW()&lt;=vLastrow,'Match History Data'!L124,"")</f>
        <v/>
      </c>
      <c r="M124" t="str">
        <f>IF(ROW()&lt;=vLastrow,'Match History Data'!M124,"")</f>
        <v/>
      </c>
      <c r="N124" t="str">
        <f>IF(ROW()&lt;=vLastrow,'Match History Data'!N124,"")</f>
        <v/>
      </c>
      <c r="O124" t="str">
        <f>IF(ROW()&lt;=vLastrow,'Match History Data'!O124,"")</f>
        <v/>
      </c>
      <c r="Q124" t="str">
        <f>IF(ROW()&lt;=vLastrow,VLOOKUP(MONTH(E124),calcs!$S$2:$T$13,2,FALSE),"")</f>
        <v/>
      </c>
      <c r="R124" t="str">
        <f>IF(ROW()&lt;=vLastrow,VLOOKUP(MONTH(F124),calcs!$S$2:$T$13,2,FALSE),"")</f>
        <v/>
      </c>
      <c r="S124" t="str">
        <f t="shared" si="15"/>
        <v/>
      </c>
      <c r="T124" s="26" t="e">
        <f>IF(F124="",DATEDIF(E124,calcs!X$2,"Y"),"")</f>
        <v>#VALUE!</v>
      </c>
      <c r="U124" t="str">
        <f t="shared" si="14"/>
        <v/>
      </c>
      <c r="V124" t="str">
        <f t="shared" si="11"/>
        <v/>
      </c>
      <c r="W124">
        <f t="shared" si="12"/>
        <v>0</v>
      </c>
      <c r="X124">
        <f t="shared" si="13"/>
        <v>0</v>
      </c>
    </row>
    <row r="125" spans="1:24" x14ac:dyDescent="0.35">
      <c r="A125" t="str">
        <f>IF(ROW()&lt;=vLastrow,'Match History Data'!A125,"")</f>
        <v/>
      </c>
      <c r="B125" t="str">
        <f>IF(ROW()&lt;=vLastrow,'Match History Data'!B125,"")</f>
        <v/>
      </c>
      <c r="C125" t="str">
        <f>IF(ROW()&lt;=vLastrow,'Match History Data'!C125,"")</f>
        <v/>
      </c>
      <c r="D125" t="str">
        <f>IF(ROW()&lt;=vLastrow,'Match History Data'!D125,"")</f>
        <v/>
      </c>
      <c r="E125" s="3" t="str">
        <f>IF(ROW()&lt;=vLastrow,IF('Match History Data'!E125&lt;&gt;"",'Match History Data'!E125,""),"")</f>
        <v/>
      </c>
      <c r="F125" s="3" t="str">
        <f>IF(ROW()&lt;=vLastrow,IF('Match History Data'!F125&lt;&gt;"",'Match History Data'!F125,""),"")</f>
        <v/>
      </c>
      <c r="G125" t="str">
        <f>IF(ROW()&lt;=vLastrow,'Match History Data'!G125,"")</f>
        <v/>
      </c>
      <c r="H125" t="str">
        <f>IF(ROW()&lt;=vLastrow,'Match History Data'!H125,"")</f>
        <v/>
      </c>
      <c r="I125" t="str">
        <f>IF(ROW()&lt;=vLastrow,'Match History Data'!I125,"")</f>
        <v/>
      </c>
      <c r="J125" t="str">
        <f>IF(ROW()&lt;=vLastrow,'Match History Data'!J125,"")</f>
        <v/>
      </c>
      <c r="K125" t="str">
        <f>IF(ROW()&lt;=vLastrow,'Match History Data'!K125,"")</f>
        <v/>
      </c>
      <c r="L125" t="str">
        <f>IF(ROW()&lt;=vLastrow,'Match History Data'!L125,"")</f>
        <v/>
      </c>
      <c r="M125" t="str">
        <f>IF(ROW()&lt;=vLastrow,'Match History Data'!M125,"")</f>
        <v/>
      </c>
      <c r="N125" t="str">
        <f>IF(ROW()&lt;=vLastrow,'Match History Data'!N125,"")</f>
        <v/>
      </c>
      <c r="O125" t="str">
        <f>IF(ROW()&lt;=vLastrow,'Match History Data'!O125,"")</f>
        <v/>
      </c>
      <c r="Q125" t="str">
        <f>IF(ROW()&lt;=vLastrow,VLOOKUP(MONTH(E125),calcs!$S$2:$T$13,2,FALSE),"")</f>
        <v/>
      </c>
      <c r="R125" t="str">
        <f>IF(ROW()&lt;=vLastrow,VLOOKUP(MONTH(F125),calcs!$S$2:$T$13,2,FALSE),"")</f>
        <v/>
      </c>
      <c r="S125" t="str">
        <f t="shared" si="15"/>
        <v/>
      </c>
      <c r="T125" s="26" t="e">
        <f>IF(F125="",DATEDIF(E125,calcs!X$2,"Y"),"")</f>
        <v>#VALUE!</v>
      </c>
      <c r="U125" t="str">
        <f t="shared" si="14"/>
        <v/>
      </c>
      <c r="V125" t="str">
        <f t="shared" si="11"/>
        <v/>
      </c>
      <c r="W125">
        <f t="shared" si="12"/>
        <v>0</v>
      </c>
      <c r="X125">
        <f t="shared" si="13"/>
        <v>0</v>
      </c>
    </row>
    <row r="126" spans="1:24" x14ac:dyDescent="0.35">
      <c r="A126" t="str">
        <f>IF(ROW()&lt;=vLastrow,'Match History Data'!A126,"")</f>
        <v/>
      </c>
      <c r="B126" t="str">
        <f>IF(ROW()&lt;=vLastrow,'Match History Data'!B126,"")</f>
        <v/>
      </c>
      <c r="C126" t="str">
        <f>IF(ROW()&lt;=vLastrow,'Match History Data'!C126,"")</f>
        <v/>
      </c>
      <c r="D126" t="str">
        <f>IF(ROW()&lt;=vLastrow,'Match History Data'!D126,"")</f>
        <v/>
      </c>
      <c r="E126" s="3" t="str">
        <f>IF(ROW()&lt;=vLastrow,IF('Match History Data'!E126&lt;&gt;"",'Match History Data'!E126,""),"")</f>
        <v/>
      </c>
      <c r="F126" s="3" t="str">
        <f>IF(ROW()&lt;=vLastrow,IF('Match History Data'!F126&lt;&gt;"",'Match History Data'!F126,""),"")</f>
        <v/>
      </c>
      <c r="G126" t="str">
        <f>IF(ROW()&lt;=vLastrow,'Match History Data'!G126,"")</f>
        <v/>
      </c>
      <c r="H126" t="str">
        <f>IF(ROW()&lt;=vLastrow,'Match History Data'!H126,"")</f>
        <v/>
      </c>
      <c r="I126" t="str">
        <f>IF(ROW()&lt;=vLastrow,'Match History Data'!I126,"")</f>
        <v/>
      </c>
      <c r="J126" t="str">
        <f>IF(ROW()&lt;=vLastrow,'Match History Data'!J126,"")</f>
        <v/>
      </c>
      <c r="K126" t="str">
        <f>IF(ROW()&lt;=vLastrow,'Match History Data'!K126,"")</f>
        <v/>
      </c>
      <c r="L126" t="str">
        <f>IF(ROW()&lt;=vLastrow,'Match History Data'!L126,"")</f>
        <v/>
      </c>
      <c r="M126" t="str">
        <f>IF(ROW()&lt;=vLastrow,'Match History Data'!M126,"")</f>
        <v/>
      </c>
      <c r="N126" t="str">
        <f>IF(ROW()&lt;=vLastrow,'Match History Data'!N126,"")</f>
        <v/>
      </c>
      <c r="O126" t="str">
        <f>IF(ROW()&lt;=vLastrow,'Match History Data'!O126,"")</f>
        <v/>
      </c>
      <c r="Q126" t="str">
        <f>IF(ROW()&lt;=vLastrow,VLOOKUP(MONTH(E126),calcs!$S$2:$T$13,2,FALSE),"")</f>
        <v/>
      </c>
      <c r="R126" t="str">
        <f>IF(ROW()&lt;=vLastrow,VLOOKUP(MONTH(F126),calcs!$S$2:$T$13,2,FALSE),"")</f>
        <v/>
      </c>
      <c r="S126" t="str">
        <f t="shared" si="15"/>
        <v/>
      </c>
      <c r="T126" s="26" t="e">
        <f>IF(F126="",DATEDIF(E126,calcs!X$2,"Y"),"")</f>
        <v>#VALUE!</v>
      </c>
      <c r="U126" t="str">
        <f t="shared" si="14"/>
        <v/>
      </c>
      <c r="V126" t="str">
        <f t="shared" si="11"/>
        <v/>
      </c>
      <c r="W126">
        <f t="shared" si="12"/>
        <v>0</v>
      </c>
      <c r="X126">
        <f t="shared" si="13"/>
        <v>0</v>
      </c>
    </row>
    <row r="127" spans="1:24" x14ac:dyDescent="0.35">
      <c r="A127" t="str">
        <f>IF(ROW()&lt;=vLastrow,'Match History Data'!A127,"")</f>
        <v/>
      </c>
      <c r="B127" t="str">
        <f>IF(ROW()&lt;=vLastrow,'Match History Data'!B127,"")</f>
        <v/>
      </c>
      <c r="C127" t="str">
        <f>IF(ROW()&lt;=vLastrow,'Match History Data'!C127,"")</f>
        <v/>
      </c>
      <c r="D127" t="str">
        <f>IF(ROW()&lt;=vLastrow,'Match History Data'!D127,"")</f>
        <v/>
      </c>
      <c r="E127" s="3" t="str">
        <f>IF(ROW()&lt;=vLastrow,IF('Match History Data'!E127&lt;&gt;"",'Match History Data'!E127,""),"")</f>
        <v/>
      </c>
      <c r="F127" s="3" t="str">
        <f>IF(ROW()&lt;=vLastrow,IF('Match History Data'!F127&lt;&gt;"",'Match History Data'!F127,""),"")</f>
        <v/>
      </c>
      <c r="G127" t="str">
        <f>IF(ROW()&lt;=vLastrow,'Match History Data'!G127,"")</f>
        <v/>
      </c>
      <c r="H127" t="str">
        <f>IF(ROW()&lt;=vLastrow,'Match History Data'!H127,"")</f>
        <v/>
      </c>
      <c r="I127" t="str">
        <f>IF(ROW()&lt;=vLastrow,'Match History Data'!I127,"")</f>
        <v/>
      </c>
      <c r="J127" t="str">
        <f>IF(ROW()&lt;=vLastrow,'Match History Data'!J127,"")</f>
        <v/>
      </c>
      <c r="K127" t="str">
        <f>IF(ROW()&lt;=vLastrow,'Match History Data'!K127,"")</f>
        <v/>
      </c>
      <c r="L127" t="str">
        <f>IF(ROW()&lt;=vLastrow,'Match History Data'!L127,"")</f>
        <v/>
      </c>
      <c r="M127" t="str">
        <f>IF(ROW()&lt;=vLastrow,'Match History Data'!M127,"")</f>
        <v/>
      </c>
      <c r="N127" t="str">
        <f>IF(ROW()&lt;=vLastrow,'Match History Data'!N127,"")</f>
        <v/>
      </c>
      <c r="O127" t="str">
        <f>IF(ROW()&lt;=vLastrow,'Match History Data'!O127,"")</f>
        <v/>
      </c>
      <c r="Q127" t="str">
        <f>IF(ROW()&lt;=vLastrow,VLOOKUP(MONTH(E127),calcs!$S$2:$T$13,2,FALSE),"")</f>
        <v/>
      </c>
      <c r="R127" t="str">
        <f>IF(ROW()&lt;=vLastrow,VLOOKUP(MONTH(F127),calcs!$S$2:$T$13,2,FALSE),"")</f>
        <v/>
      </c>
      <c r="S127" t="str">
        <f t="shared" si="15"/>
        <v/>
      </c>
      <c r="T127" s="26" t="e">
        <f>IF(F127="",DATEDIF(E127,calcs!X$2,"Y"),"")</f>
        <v>#VALUE!</v>
      </c>
      <c r="U127" t="str">
        <f t="shared" si="14"/>
        <v/>
      </c>
      <c r="V127" t="str">
        <f t="shared" si="11"/>
        <v/>
      </c>
      <c r="W127">
        <f t="shared" si="12"/>
        <v>0</v>
      </c>
      <c r="X127">
        <f t="shared" si="13"/>
        <v>0</v>
      </c>
    </row>
    <row r="128" spans="1:24" x14ac:dyDescent="0.35">
      <c r="A128" t="str">
        <f>IF(ROW()&lt;=vLastrow,'Match History Data'!A128,"")</f>
        <v/>
      </c>
      <c r="B128" t="str">
        <f>IF(ROW()&lt;=vLastrow,'Match History Data'!B128,"")</f>
        <v/>
      </c>
      <c r="C128" t="str">
        <f>IF(ROW()&lt;=vLastrow,'Match History Data'!C128,"")</f>
        <v/>
      </c>
      <c r="D128" t="str">
        <f>IF(ROW()&lt;=vLastrow,'Match History Data'!D128,"")</f>
        <v/>
      </c>
      <c r="E128" s="3" t="str">
        <f>IF(ROW()&lt;=vLastrow,IF('Match History Data'!E128&lt;&gt;"",'Match History Data'!E128,""),"")</f>
        <v/>
      </c>
      <c r="F128" s="3" t="str">
        <f>IF(ROW()&lt;=vLastrow,IF('Match History Data'!F128&lt;&gt;"",'Match History Data'!F128,""),"")</f>
        <v/>
      </c>
      <c r="G128" t="str">
        <f>IF(ROW()&lt;=vLastrow,'Match History Data'!G128,"")</f>
        <v/>
      </c>
      <c r="H128" t="str">
        <f>IF(ROW()&lt;=vLastrow,'Match History Data'!H128,"")</f>
        <v/>
      </c>
      <c r="I128" t="str">
        <f>IF(ROW()&lt;=vLastrow,'Match History Data'!I128,"")</f>
        <v/>
      </c>
      <c r="J128" t="str">
        <f>IF(ROW()&lt;=vLastrow,'Match History Data'!J128,"")</f>
        <v/>
      </c>
      <c r="K128" t="str">
        <f>IF(ROW()&lt;=vLastrow,'Match History Data'!K128,"")</f>
        <v/>
      </c>
      <c r="L128" t="str">
        <f>IF(ROW()&lt;=vLastrow,'Match History Data'!L128,"")</f>
        <v/>
      </c>
      <c r="M128" t="str">
        <f>IF(ROW()&lt;=vLastrow,'Match History Data'!M128,"")</f>
        <v/>
      </c>
      <c r="N128" t="str">
        <f>IF(ROW()&lt;=vLastrow,'Match History Data'!N128,"")</f>
        <v/>
      </c>
      <c r="O128" t="str">
        <f>IF(ROW()&lt;=vLastrow,'Match History Data'!O128,"")</f>
        <v/>
      </c>
      <c r="Q128" t="str">
        <f>IF(ROW()&lt;=vLastrow,VLOOKUP(MONTH(E128),calcs!$S$2:$T$13,2,FALSE),"")</f>
        <v/>
      </c>
      <c r="R128" t="str">
        <f>IF(ROW()&lt;=vLastrow,VLOOKUP(MONTH(F128),calcs!$S$2:$T$13,2,FALSE),"")</f>
        <v/>
      </c>
      <c r="S128" t="str">
        <f t="shared" si="15"/>
        <v/>
      </c>
      <c r="T128" s="26" t="e">
        <f>IF(F128="",DATEDIF(E128,calcs!X$2,"Y"),"")</f>
        <v>#VALUE!</v>
      </c>
      <c r="U128" t="str">
        <f t="shared" si="14"/>
        <v/>
      </c>
      <c r="V128" t="str">
        <f t="shared" si="11"/>
        <v/>
      </c>
      <c r="W128">
        <f t="shared" si="12"/>
        <v>0</v>
      </c>
      <c r="X128">
        <f t="shared" si="13"/>
        <v>0</v>
      </c>
    </row>
    <row r="129" spans="1:24" x14ac:dyDescent="0.35">
      <c r="A129" t="str">
        <f>IF(ROW()&lt;=vLastrow,'Match History Data'!A129,"")</f>
        <v/>
      </c>
      <c r="B129" t="str">
        <f>IF(ROW()&lt;=vLastrow,'Match History Data'!B129,"")</f>
        <v/>
      </c>
      <c r="C129" t="str">
        <f>IF(ROW()&lt;=vLastrow,'Match History Data'!C129,"")</f>
        <v/>
      </c>
      <c r="D129" t="str">
        <f>IF(ROW()&lt;=vLastrow,'Match History Data'!D129,"")</f>
        <v/>
      </c>
      <c r="E129" s="3" t="str">
        <f>IF(ROW()&lt;=vLastrow,IF('Match History Data'!E129&lt;&gt;"",'Match History Data'!E129,""),"")</f>
        <v/>
      </c>
      <c r="F129" s="3" t="str">
        <f>IF(ROW()&lt;=vLastrow,IF('Match History Data'!F129&lt;&gt;"",'Match History Data'!F129,""),"")</f>
        <v/>
      </c>
      <c r="G129" t="str">
        <f>IF(ROW()&lt;=vLastrow,'Match History Data'!G129,"")</f>
        <v/>
      </c>
      <c r="H129" t="str">
        <f>IF(ROW()&lt;=vLastrow,'Match History Data'!H129,"")</f>
        <v/>
      </c>
      <c r="I129" t="str">
        <f>IF(ROW()&lt;=vLastrow,'Match History Data'!I129,"")</f>
        <v/>
      </c>
      <c r="J129" t="str">
        <f>IF(ROW()&lt;=vLastrow,'Match History Data'!J129,"")</f>
        <v/>
      </c>
      <c r="K129" t="str">
        <f>IF(ROW()&lt;=vLastrow,'Match History Data'!K129,"")</f>
        <v/>
      </c>
      <c r="L129" t="str">
        <f>IF(ROW()&lt;=vLastrow,'Match History Data'!L129,"")</f>
        <v/>
      </c>
      <c r="M129" t="str">
        <f>IF(ROW()&lt;=vLastrow,'Match History Data'!M129,"")</f>
        <v/>
      </c>
      <c r="N129" t="str">
        <f>IF(ROW()&lt;=vLastrow,'Match History Data'!N129,"")</f>
        <v/>
      </c>
      <c r="O129" t="str">
        <f>IF(ROW()&lt;=vLastrow,'Match History Data'!O129,"")</f>
        <v/>
      </c>
      <c r="Q129" t="str">
        <f>IF(ROW()&lt;=vLastrow,VLOOKUP(MONTH(E129),calcs!$S$2:$T$13,2,FALSE),"")</f>
        <v/>
      </c>
      <c r="R129" t="str">
        <f>IF(ROW()&lt;=vLastrow,VLOOKUP(MONTH(F129),calcs!$S$2:$T$13,2,FALSE),"")</f>
        <v/>
      </c>
      <c r="S129" t="str">
        <f t="shared" si="15"/>
        <v/>
      </c>
      <c r="T129" s="26" t="e">
        <f>IF(F129="",DATEDIF(E129,calcs!X$2,"Y"),"")</f>
        <v>#VALUE!</v>
      </c>
      <c r="U129" t="str">
        <f t="shared" si="14"/>
        <v/>
      </c>
      <c r="V129" t="str">
        <f t="shared" si="11"/>
        <v/>
      </c>
      <c r="W129">
        <f t="shared" si="12"/>
        <v>0</v>
      </c>
      <c r="X129">
        <f t="shared" si="13"/>
        <v>0</v>
      </c>
    </row>
    <row r="130" spans="1:24" x14ac:dyDescent="0.35">
      <c r="A130" t="str">
        <f>IF(ROW()&lt;=vLastrow,'Match History Data'!A130,"")</f>
        <v/>
      </c>
      <c r="B130" t="str">
        <f>IF(ROW()&lt;=vLastrow,'Match History Data'!B130,"")</f>
        <v/>
      </c>
      <c r="C130" t="str">
        <f>IF(ROW()&lt;=vLastrow,'Match History Data'!C130,"")</f>
        <v/>
      </c>
      <c r="D130" t="str">
        <f>IF(ROW()&lt;=vLastrow,'Match History Data'!D130,"")</f>
        <v/>
      </c>
      <c r="E130" s="3" t="str">
        <f>IF(ROW()&lt;=vLastrow,IF('Match History Data'!E130&lt;&gt;"",'Match History Data'!E130,""),"")</f>
        <v/>
      </c>
      <c r="F130" s="3" t="str">
        <f>IF(ROW()&lt;=vLastrow,IF('Match History Data'!F130&lt;&gt;"",'Match History Data'!F130,""),"")</f>
        <v/>
      </c>
      <c r="G130" t="str">
        <f>IF(ROW()&lt;=vLastrow,'Match History Data'!G130,"")</f>
        <v/>
      </c>
      <c r="H130" t="str">
        <f>IF(ROW()&lt;=vLastrow,'Match History Data'!H130,"")</f>
        <v/>
      </c>
      <c r="I130" t="str">
        <f>IF(ROW()&lt;=vLastrow,'Match History Data'!I130,"")</f>
        <v/>
      </c>
      <c r="J130" t="str">
        <f>IF(ROW()&lt;=vLastrow,'Match History Data'!J130,"")</f>
        <v/>
      </c>
      <c r="K130" t="str">
        <f>IF(ROW()&lt;=vLastrow,'Match History Data'!K130,"")</f>
        <v/>
      </c>
      <c r="L130" t="str">
        <f>IF(ROW()&lt;=vLastrow,'Match History Data'!L130,"")</f>
        <v/>
      </c>
      <c r="M130" t="str">
        <f>IF(ROW()&lt;=vLastrow,'Match History Data'!M130,"")</f>
        <v/>
      </c>
      <c r="N130" t="str">
        <f>IF(ROW()&lt;=vLastrow,'Match History Data'!N130,"")</f>
        <v/>
      </c>
      <c r="O130" t="str">
        <f>IF(ROW()&lt;=vLastrow,'Match History Data'!O130,"")</f>
        <v/>
      </c>
      <c r="Q130" t="str">
        <f>IF(ROW()&lt;=vLastrow,VLOOKUP(MONTH(E130),calcs!$S$2:$T$13,2,FALSE),"")</f>
        <v/>
      </c>
      <c r="R130" t="str">
        <f>IF(ROW()&lt;=vLastrow,VLOOKUP(MONTH(F130),calcs!$S$2:$T$13,2,FALSE),"")</f>
        <v/>
      </c>
      <c r="S130" t="str">
        <f t="shared" si="15"/>
        <v/>
      </c>
      <c r="T130" s="26" t="e">
        <f>IF(F130="",DATEDIF(E130,calcs!X$2,"Y"),"")</f>
        <v>#VALUE!</v>
      </c>
      <c r="U130" t="str">
        <f t="shared" si="14"/>
        <v/>
      </c>
      <c r="V130" t="str">
        <f t="shared" ref="V130:V193" si="16">SUBSTITUTE(N130,"White or Caucasian","White")</f>
        <v/>
      </c>
      <c r="W130">
        <f t="shared" ref="W130:W193" si="17">IF(J130&lt;&gt;"",LEN(J130)-LEN(SUBSTITUTE(J130,";",""))+1,0)</f>
        <v>0</v>
      </c>
      <c r="X130">
        <f t="shared" ref="X130:X193" si="18">IF(N130&lt;&gt;"",LEN(N130)-LEN(SUBSTITUTE(N130,";",""))+1,0)</f>
        <v>0</v>
      </c>
    </row>
    <row r="131" spans="1:24" x14ac:dyDescent="0.35">
      <c r="A131" t="str">
        <f>IF(ROW()&lt;=vLastrow,'Match History Data'!A131,"")</f>
        <v/>
      </c>
      <c r="B131" t="str">
        <f>IF(ROW()&lt;=vLastrow,'Match History Data'!B131,"")</f>
        <v/>
      </c>
      <c r="C131" t="str">
        <f>IF(ROW()&lt;=vLastrow,'Match History Data'!C131,"")</f>
        <v/>
      </c>
      <c r="D131" t="str">
        <f>IF(ROW()&lt;=vLastrow,'Match History Data'!D131,"")</f>
        <v/>
      </c>
      <c r="E131" s="3" t="str">
        <f>IF(ROW()&lt;=vLastrow,IF('Match History Data'!E131&lt;&gt;"",'Match History Data'!E131,""),"")</f>
        <v/>
      </c>
      <c r="F131" s="3" t="str">
        <f>IF(ROW()&lt;=vLastrow,IF('Match History Data'!F131&lt;&gt;"",'Match History Data'!F131,""),"")</f>
        <v/>
      </c>
      <c r="G131" t="str">
        <f>IF(ROW()&lt;=vLastrow,'Match History Data'!G131,"")</f>
        <v/>
      </c>
      <c r="H131" t="str">
        <f>IF(ROW()&lt;=vLastrow,'Match History Data'!H131,"")</f>
        <v/>
      </c>
      <c r="I131" t="str">
        <f>IF(ROW()&lt;=vLastrow,'Match History Data'!I131,"")</f>
        <v/>
      </c>
      <c r="J131" t="str">
        <f>IF(ROW()&lt;=vLastrow,'Match History Data'!J131,"")</f>
        <v/>
      </c>
      <c r="K131" t="str">
        <f>IF(ROW()&lt;=vLastrow,'Match History Data'!K131,"")</f>
        <v/>
      </c>
      <c r="L131" t="str">
        <f>IF(ROW()&lt;=vLastrow,'Match History Data'!L131,"")</f>
        <v/>
      </c>
      <c r="M131" t="str">
        <f>IF(ROW()&lt;=vLastrow,'Match History Data'!M131,"")</f>
        <v/>
      </c>
      <c r="N131" t="str">
        <f>IF(ROW()&lt;=vLastrow,'Match History Data'!N131,"")</f>
        <v/>
      </c>
      <c r="O131" t="str">
        <f>IF(ROW()&lt;=vLastrow,'Match History Data'!O131,"")</f>
        <v/>
      </c>
      <c r="Q131" t="str">
        <f>IF(ROW()&lt;=vLastrow,VLOOKUP(MONTH(E131),calcs!$S$2:$T$13,2,FALSE),"")</f>
        <v/>
      </c>
      <c r="R131" t="str">
        <f>IF(ROW()&lt;=vLastrow,VLOOKUP(MONTH(F131),calcs!$S$2:$T$13,2,FALSE),"")</f>
        <v/>
      </c>
      <c r="S131" t="str">
        <f t="shared" si="15"/>
        <v/>
      </c>
      <c r="T131" s="26" t="e">
        <f>IF(F131="",DATEDIF(E131,calcs!X$2,"Y"),"")</f>
        <v>#VALUE!</v>
      </c>
      <c r="U131" t="str">
        <f t="shared" ref="U131:U194" si="19">SUBSTITUTE(J131,"White or Caucasian","White")</f>
        <v/>
      </c>
      <c r="V131" t="str">
        <f t="shared" si="16"/>
        <v/>
      </c>
      <c r="W131">
        <f t="shared" si="17"/>
        <v>0</v>
      </c>
      <c r="X131">
        <f t="shared" si="18"/>
        <v>0</v>
      </c>
    </row>
    <row r="132" spans="1:24" x14ac:dyDescent="0.35">
      <c r="A132" t="str">
        <f>IF(ROW()&lt;=vLastrow,'Match History Data'!A132,"")</f>
        <v/>
      </c>
      <c r="B132" t="str">
        <f>IF(ROW()&lt;=vLastrow,'Match History Data'!B132,"")</f>
        <v/>
      </c>
      <c r="C132" t="str">
        <f>IF(ROW()&lt;=vLastrow,'Match History Data'!C132,"")</f>
        <v/>
      </c>
      <c r="D132" t="str">
        <f>IF(ROW()&lt;=vLastrow,'Match History Data'!D132,"")</f>
        <v/>
      </c>
      <c r="E132" s="3" t="str">
        <f>IF(ROW()&lt;=vLastrow,IF('Match History Data'!E132&lt;&gt;"",'Match History Data'!E132,""),"")</f>
        <v/>
      </c>
      <c r="F132" s="3" t="str">
        <f>IF(ROW()&lt;=vLastrow,IF('Match History Data'!F132&lt;&gt;"",'Match History Data'!F132,""),"")</f>
        <v/>
      </c>
      <c r="G132" t="str">
        <f>IF(ROW()&lt;=vLastrow,'Match History Data'!G132,"")</f>
        <v/>
      </c>
      <c r="H132" t="str">
        <f>IF(ROW()&lt;=vLastrow,'Match History Data'!H132,"")</f>
        <v/>
      </c>
      <c r="I132" t="str">
        <f>IF(ROW()&lt;=vLastrow,'Match History Data'!I132,"")</f>
        <v/>
      </c>
      <c r="J132" t="str">
        <f>IF(ROW()&lt;=vLastrow,'Match History Data'!J132,"")</f>
        <v/>
      </c>
      <c r="K132" t="str">
        <f>IF(ROW()&lt;=vLastrow,'Match History Data'!K132,"")</f>
        <v/>
      </c>
      <c r="L132" t="str">
        <f>IF(ROW()&lt;=vLastrow,'Match History Data'!L132,"")</f>
        <v/>
      </c>
      <c r="M132" t="str">
        <f>IF(ROW()&lt;=vLastrow,'Match History Data'!M132,"")</f>
        <v/>
      </c>
      <c r="N132" t="str">
        <f>IF(ROW()&lt;=vLastrow,'Match History Data'!N132,"")</f>
        <v/>
      </c>
      <c r="O132" t="str">
        <f>IF(ROW()&lt;=vLastrow,'Match History Data'!O132,"")</f>
        <v/>
      </c>
      <c r="Q132" t="str">
        <f>IF(ROW()&lt;=vLastrow,VLOOKUP(MONTH(E132),calcs!$S$2:$T$13,2,FALSE),"")</f>
        <v/>
      </c>
      <c r="R132" t="str">
        <f>IF(ROW()&lt;=vLastrow,VLOOKUP(MONTH(F132),calcs!$S$2:$T$13,2,FALSE),"")</f>
        <v/>
      </c>
      <c r="S132" t="str">
        <f t="shared" si="15"/>
        <v/>
      </c>
      <c r="T132" s="26" t="e">
        <f>IF(F132="",DATEDIF(E132,calcs!X$2,"Y"),"")</f>
        <v>#VALUE!</v>
      </c>
      <c r="U132" t="str">
        <f t="shared" si="19"/>
        <v/>
      </c>
      <c r="V132" t="str">
        <f t="shared" si="16"/>
        <v/>
      </c>
      <c r="W132">
        <f t="shared" si="17"/>
        <v>0</v>
      </c>
      <c r="X132">
        <f t="shared" si="18"/>
        <v>0</v>
      </c>
    </row>
    <row r="133" spans="1:24" x14ac:dyDescent="0.35">
      <c r="A133" t="str">
        <f>IF(ROW()&lt;=vLastrow,'Match History Data'!A133,"")</f>
        <v/>
      </c>
      <c r="B133" t="str">
        <f>IF(ROW()&lt;=vLastrow,'Match History Data'!B133,"")</f>
        <v/>
      </c>
      <c r="C133" t="str">
        <f>IF(ROW()&lt;=vLastrow,'Match History Data'!C133,"")</f>
        <v/>
      </c>
      <c r="D133" t="str">
        <f>IF(ROW()&lt;=vLastrow,'Match History Data'!D133,"")</f>
        <v/>
      </c>
      <c r="E133" s="3" t="str">
        <f>IF(ROW()&lt;=vLastrow,IF('Match History Data'!E133&lt;&gt;"",'Match History Data'!E133,""),"")</f>
        <v/>
      </c>
      <c r="F133" s="3" t="str">
        <f>IF(ROW()&lt;=vLastrow,IF('Match History Data'!F133&lt;&gt;"",'Match History Data'!F133,""),"")</f>
        <v/>
      </c>
      <c r="G133" t="str">
        <f>IF(ROW()&lt;=vLastrow,'Match History Data'!G133,"")</f>
        <v/>
      </c>
      <c r="H133" t="str">
        <f>IF(ROW()&lt;=vLastrow,'Match History Data'!H133,"")</f>
        <v/>
      </c>
      <c r="I133" t="str">
        <f>IF(ROW()&lt;=vLastrow,'Match History Data'!I133,"")</f>
        <v/>
      </c>
      <c r="J133" t="str">
        <f>IF(ROW()&lt;=vLastrow,'Match History Data'!J133,"")</f>
        <v/>
      </c>
      <c r="K133" t="str">
        <f>IF(ROW()&lt;=vLastrow,'Match History Data'!K133,"")</f>
        <v/>
      </c>
      <c r="L133" t="str">
        <f>IF(ROW()&lt;=vLastrow,'Match History Data'!L133,"")</f>
        <v/>
      </c>
      <c r="M133" t="str">
        <f>IF(ROW()&lt;=vLastrow,'Match History Data'!M133,"")</f>
        <v/>
      </c>
      <c r="N133" t="str">
        <f>IF(ROW()&lt;=vLastrow,'Match History Data'!N133,"")</f>
        <v/>
      </c>
      <c r="O133" t="str">
        <f>IF(ROW()&lt;=vLastrow,'Match History Data'!O133,"")</f>
        <v/>
      </c>
      <c r="Q133" t="str">
        <f>IF(ROW()&lt;=vLastrow,VLOOKUP(MONTH(E133),calcs!$S$2:$T$13,2,FALSE),"")</f>
        <v/>
      </c>
      <c r="R133" t="str">
        <f>IF(ROW()&lt;=vLastrow,VLOOKUP(MONTH(F133),calcs!$S$2:$T$13,2,FALSE),"")</f>
        <v/>
      </c>
      <c r="S133" t="str">
        <f t="shared" si="15"/>
        <v/>
      </c>
      <c r="T133" s="26" t="e">
        <f>IF(F133="",DATEDIF(E133,calcs!X$2,"Y"),"")</f>
        <v>#VALUE!</v>
      </c>
      <c r="U133" t="str">
        <f t="shared" si="19"/>
        <v/>
      </c>
      <c r="V133" t="str">
        <f t="shared" si="16"/>
        <v/>
      </c>
      <c r="W133">
        <f t="shared" si="17"/>
        <v>0</v>
      </c>
      <c r="X133">
        <f t="shared" si="18"/>
        <v>0</v>
      </c>
    </row>
    <row r="134" spans="1:24" x14ac:dyDescent="0.35">
      <c r="A134" t="str">
        <f>IF(ROW()&lt;=vLastrow,'Match History Data'!A134,"")</f>
        <v/>
      </c>
      <c r="B134" t="str">
        <f>IF(ROW()&lt;=vLastrow,'Match History Data'!B134,"")</f>
        <v/>
      </c>
      <c r="C134" t="str">
        <f>IF(ROW()&lt;=vLastrow,'Match History Data'!C134,"")</f>
        <v/>
      </c>
      <c r="D134" t="str">
        <f>IF(ROW()&lt;=vLastrow,'Match History Data'!D134,"")</f>
        <v/>
      </c>
      <c r="E134" s="3" t="str">
        <f>IF(ROW()&lt;=vLastrow,IF('Match History Data'!E134&lt;&gt;"",'Match History Data'!E134,""),"")</f>
        <v/>
      </c>
      <c r="F134" s="3" t="str">
        <f>IF(ROW()&lt;=vLastrow,IF('Match History Data'!F134&lt;&gt;"",'Match History Data'!F134,""),"")</f>
        <v/>
      </c>
      <c r="G134" t="str">
        <f>IF(ROW()&lt;=vLastrow,'Match History Data'!G134,"")</f>
        <v/>
      </c>
      <c r="H134" t="str">
        <f>IF(ROW()&lt;=vLastrow,'Match History Data'!H134,"")</f>
        <v/>
      </c>
      <c r="I134" t="str">
        <f>IF(ROW()&lt;=vLastrow,'Match History Data'!I134,"")</f>
        <v/>
      </c>
      <c r="J134" t="str">
        <f>IF(ROW()&lt;=vLastrow,'Match History Data'!J134,"")</f>
        <v/>
      </c>
      <c r="K134" t="str">
        <f>IF(ROW()&lt;=vLastrow,'Match History Data'!K134,"")</f>
        <v/>
      </c>
      <c r="L134" t="str">
        <f>IF(ROW()&lt;=vLastrow,'Match History Data'!L134,"")</f>
        <v/>
      </c>
      <c r="M134" t="str">
        <f>IF(ROW()&lt;=vLastrow,'Match History Data'!M134,"")</f>
        <v/>
      </c>
      <c r="N134" t="str">
        <f>IF(ROW()&lt;=vLastrow,'Match History Data'!N134,"")</f>
        <v/>
      </c>
      <c r="O134" t="str">
        <f>IF(ROW()&lt;=vLastrow,'Match History Data'!O134,"")</f>
        <v/>
      </c>
      <c r="Q134" t="str">
        <f>IF(ROW()&lt;=vLastrow,VLOOKUP(MONTH(E134),calcs!$S$2:$T$13,2,FALSE),"")</f>
        <v/>
      </c>
      <c r="R134" t="str">
        <f>IF(ROW()&lt;=vLastrow,VLOOKUP(MONTH(F134),calcs!$S$2:$T$13,2,FALSE),"")</f>
        <v/>
      </c>
      <c r="S134" t="str">
        <f t="shared" si="15"/>
        <v/>
      </c>
      <c r="T134" s="26" t="e">
        <f>IF(F134="",DATEDIF(E134,calcs!X$2,"Y"),"")</f>
        <v>#VALUE!</v>
      </c>
      <c r="U134" t="str">
        <f t="shared" si="19"/>
        <v/>
      </c>
      <c r="V134" t="str">
        <f t="shared" si="16"/>
        <v/>
      </c>
      <c r="W134">
        <f t="shared" si="17"/>
        <v>0</v>
      </c>
      <c r="X134">
        <f t="shared" si="18"/>
        <v>0</v>
      </c>
    </row>
    <row r="135" spans="1:24" x14ac:dyDescent="0.35">
      <c r="A135" t="str">
        <f>IF(ROW()&lt;=vLastrow,'Match History Data'!A135,"")</f>
        <v/>
      </c>
      <c r="B135" t="str">
        <f>IF(ROW()&lt;=vLastrow,'Match History Data'!B135,"")</f>
        <v/>
      </c>
      <c r="C135" t="str">
        <f>IF(ROW()&lt;=vLastrow,'Match History Data'!C135,"")</f>
        <v/>
      </c>
      <c r="D135" t="str">
        <f>IF(ROW()&lt;=vLastrow,'Match History Data'!D135,"")</f>
        <v/>
      </c>
      <c r="E135" s="3" t="str">
        <f>IF(ROW()&lt;=vLastrow,IF('Match History Data'!E135&lt;&gt;"",'Match History Data'!E135,""),"")</f>
        <v/>
      </c>
      <c r="F135" s="3" t="str">
        <f>IF(ROW()&lt;=vLastrow,IF('Match History Data'!F135&lt;&gt;"",'Match History Data'!F135,""),"")</f>
        <v/>
      </c>
      <c r="G135" t="str">
        <f>IF(ROW()&lt;=vLastrow,'Match History Data'!G135,"")</f>
        <v/>
      </c>
      <c r="H135" t="str">
        <f>IF(ROW()&lt;=vLastrow,'Match History Data'!H135,"")</f>
        <v/>
      </c>
      <c r="I135" t="str">
        <f>IF(ROW()&lt;=vLastrow,'Match History Data'!I135,"")</f>
        <v/>
      </c>
      <c r="J135" t="str">
        <f>IF(ROW()&lt;=vLastrow,'Match History Data'!J135,"")</f>
        <v/>
      </c>
      <c r="K135" t="str">
        <f>IF(ROW()&lt;=vLastrow,'Match History Data'!K135,"")</f>
        <v/>
      </c>
      <c r="L135" t="str">
        <f>IF(ROW()&lt;=vLastrow,'Match History Data'!L135,"")</f>
        <v/>
      </c>
      <c r="M135" t="str">
        <f>IF(ROW()&lt;=vLastrow,'Match History Data'!M135,"")</f>
        <v/>
      </c>
      <c r="N135" t="str">
        <f>IF(ROW()&lt;=vLastrow,'Match History Data'!N135,"")</f>
        <v/>
      </c>
      <c r="O135" t="str">
        <f>IF(ROW()&lt;=vLastrow,'Match History Data'!O135,"")</f>
        <v/>
      </c>
      <c r="Q135" t="str">
        <f>IF(ROW()&lt;=vLastrow,VLOOKUP(MONTH(E135),calcs!$S$2:$T$13,2,FALSE),"")</f>
        <v/>
      </c>
      <c r="R135" t="str">
        <f>IF(ROW()&lt;=vLastrow,VLOOKUP(MONTH(F135),calcs!$S$2:$T$13,2,FALSE),"")</f>
        <v/>
      </c>
      <c r="S135" t="str">
        <f t="shared" si="15"/>
        <v/>
      </c>
      <c r="T135" s="26" t="e">
        <f>IF(F135="",DATEDIF(E135,calcs!X$2,"Y"),"")</f>
        <v>#VALUE!</v>
      </c>
      <c r="U135" t="str">
        <f t="shared" si="19"/>
        <v/>
      </c>
      <c r="V135" t="str">
        <f t="shared" si="16"/>
        <v/>
      </c>
      <c r="W135">
        <f t="shared" si="17"/>
        <v>0</v>
      </c>
      <c r="X135">
        <f t="shared" si="18"/>
        <v>0</v>
      </c>
    </row>
    <row r="136" spans="1:24" x14ac:dyDescent="0.35">
      <c r="A136" t="str">
        <f>IF(ROW()&lt;=vLastrow,'Match History Data'!A136,"")</f>
        <v/>
      </c>
      <c r="B136" t="str">
        <f>IF(ROW()&lt;=vLastrow,'Match History Data'!B136,"")</f>
        <v/>
      </c>
      <c r="C136" t="str">
        <f>IF(ROW()&lt;=vLastrow,'Match History Data'!C136,"")</f>
        <v/>
      </c>
      <c r="D136" t="str">
        <f>IF(ROW()&lt;=vLastrow,'Match History Data'!D136,"")</f>
        <v/>
      </c>
      <c r="E136" s="3" t="str">
        <f>IF(ROW()&lt;=vLastrow,IF('Match History Data'!E136&lt;&gt;"",'Match History Data'!E136,""),"")</f>
        <v/>
      </c>
      <c r="F136" s="3" t="str">
        <f>IF(ROW()&lt;=vLastrow,IF('Match History Data'!F136&lt;&gt;"",'Match History Data'!F136,""),"")</f>
        <v/>
      </c>
      <c r="G136" t="str">
        <f>IF(ROW()&lt;=vLastrow,'Match History Data'!G136,"")</f>
        <v/>
      </c>
      <c r="H136" t="str">
        <f>IF(ROW()&lt;=vLastrow,'Match History Data'!H136,"")</f>
        <v/>
      </c>
      <c r="I136" t="str">
        <f>IF(ROW()&lt;=vLastrow,'Match History Data'!I136,"")</f>
        <v/>
      </c>
      <c r="J136" t="str">
        <f>IF(ROW()&lt;=vLastrow,'Match History Data'!J136,"")</f>
        <v/>
      </c>
      <c r="K136" t="str">
        <f>IF(ROW()&lt;=vLastrow,'Match History Data'!K136,"")</f>
        <v/>
      </c>
      <c r="L136" t="str">
        <f>IF(ROW()&lt;=vLastrow,'Match History Data'!L136,"")</f>
        <v/>
      </c>
      <c r="M136" t="str">
        <f>IF(ROW()&lt;=vLastrow,'Match History Data'!M136,"")</f>
        <v/>
      </c>
      <c r="N136" t="str">
        <f>IF(ROW()&lt;=vLastrow,'Match History Data'!N136,"")</f>
        <v/>
      </c>
      <c r="O136" t="str">
        <f>IF(ROW()&lt;=vLastrow,'Match History Data'!O136,"")</f>
        <v/>
      </c>
      <c r="Q136" t="str">
        <f>IF(ROW()&lt;=vLastrow,VLOOKUP(MONTH(E136),calcs!$S$2:$T$13,2,FALSE),"")</f>
        <v/>
      </c>
      <c r="R136" t="str">
        <f>IF(ROW()&lt;=vLastrow,VLOOKUP(MONTH(F136),calcs!$S$2:$T$13,2,FALSE),"")</f>
        <v/>
      </c>
      <c r="S136" t="str">
        <f t="shared" si="15"/>
        <v/>
      </c>
      <c r="T136" s="26" t="e">
        <f>IF(F136="",DATEDIF(E136,calcs!X$2,"Y"),"")</f>
        <v>#VALUE!</v>
      </c>
      <c r="U136" t="str">
        <f t="shared" si="19"/>
        <v/>
      </c>
      <c r="V136" t="str">
        <f t="shared" si="16"/>
        <v/>
      </c>
      <c r="W136">
        <f t="shared" si="17"/>
        <v>0</v>
      </c>
      <c r="X136">
        <f t="shared" si="18"/>
        <v>0</v>
      </c>
    </row>
    <row r="137" spans="1:24" x14ac:dyDescent="0.35">
      <c r="A137" t="str">
        <f>IF(ROW()&lt;=vLastrow,'Match History Data'!A137,"")</f>
        <v/>
      </c>
      <c r="B137" t="str">
        <f>IF(ROW()&lt;=vLastrow,'Match History Data'!B137,"")</f>
        <v/>
      </c>
      <c r="C137" t="str">
        <f>IF(ROW()&lt;=vLastrow,'Match History Data'!C137,"")</f>
        <v/>
      </c>
      <c r="D137" t="str">
        <f>IF(ROW()&lt;=vLastrow,'Match History Data'!D137,"")</f>
        <v/>
      </c>
      <c r="E137" s="3" t="str">
        <f>IF(ROW()&lt;=vLastrow,IF('Match History Data'!E137&lt;&gt;"",'Match History Data'!E137,""),"")</f>
        <v/>
      </c>
      <c r="F137" s="3" t="str">
        <f>IF(ROW()&lt;=vLastrow,IF('Match History Data'!F137&lt;&gt;"",'Match History Data'!F137,""),"")</f>
        <v/>
      </c>
      <c r="G137" t="str">
        <f>IF(ROW()&lt;=vLastrow,'Match History Data'!G137,"")</f>
        <v/>
      </c>
      <c r="H137" t="str">
        <f>IF(ROW()&lt;=vLastrow,'Match History Data'!H137,"")</f>
        <v/>
      </c>
      <c r="I137" t="str">
        <f>IF(ROW()&lt;=vLastrow,'Match History Data'!I137,"")</f>
        <v/>
      </c>
      <c r="J137" t="str">
        <f>IF(ROW()&lt;=vLastrow,'Match History Data'!J137,"")</f>
        <v/>
      </c>
      <c r="K137" t="str">
        <f>IF(ROW()&lt;=vLastrow,'Match History Data'!K137,"")</f>
        <v/>
      </c>
      <c r="L137" t="str">
        <f>IF(ROW()&lt;=vLastrow,'Match History Data'!L137,"")</f>
        <v/>
      </c>
      <c r="M137" t="str">
        <f>IF(ROW()&lt;=vLastrow,'Match History Data'!M137,"")</f>
        <v/>
      </c>
      <c r="N137" t="str">
        <f>IF(ROW()&lt;=vLastrow,'Match History Data'!N137,"")</f>
        <v/>
      </c>
      <c r="O137" t="str">
        <f>IF(ROW()&lt;=vLastrow,'Match History Data'!O137,"")</f>
        <v/>
      </c>
      <c r="Q137" t="str">
        <f>IF(ROW()&lt;=vLastrow,VLOOKUP(MONTH(E137),calcs!$S$2:$T$13,2,FALSE),"")</f>
        <v/>
      </c>
      <c r="R137" t="str">
        <f>IF(ROW()&lt;=vLastrow,VLOOKUP(MONTH(F137),calcs!$S$2:$T$13,2,FALSE),"")</f>
        <v/>
      </c>
      <c r="S137" t="str">
        <f t="shared" si="15"/>
        <v/>
      </c>
      <c r="T137" s="26" t="e">
        <f>IF(F137="",DATEDIF(E137,calcs!X$2,"Y"),"")</f>
        <v>#VALUE!</v>
      </c>
      <c r="U137" t="str">
        <f t="shared" si="19"/>
        <v/>
      </c>
      <c r="V137" t="str">
        <f t="shared" si="16"/>
        <v/>
      </c>
      <c r="W137">
        <f t="shared" si="17"/>
        <v>0</v>
      </c>
      <c r="X137">
        <f t="shared" si="18"/>
        <v>0</v>
      </c>
    </row>
    <row r="138" spans="1:24" x14ac:dyDescent="0.35">
      <c r="A138" t="str">
        <f>IF(ROW()&lt;=vLastrow,'Match History Data'!A138,"")</f>
        <v/>
      </c>
      <c r="B138" t="str">
        <f>IF(ROW()&lt;=vLastrow,'Match History Data'!B138,"")</f>
        <v/>
      </c>
      <c r="C138" t="str">
        <f>IF(ROW()&lt;=vLastrow,'Match History Data'!C138,"")</f>
        <v/>
      </c>
      <c r="D138" t="str">
        <f>IF(ROW()&lt;=vLastrow,'Match History Data'!D138,"")</f>
        <v/>
      </c>
      <c r="E138" s="3" t="str">
        <f>IF(ROW()&lt;=vLastrow,IF('Match History Data'!E138&lt;&gt;"",'Match History Data'!E138,""),"")</f>
        <v/>
      </c>
      <c r="F138" s="3" t="str">
        <f>IF(ROW()&lt;=vLastrow,IF('Match History Data'!F138&lt;&gt;"",'Match History Data'!F138,""),"")</f>
        <v/>
      </c>
      <c r="G138" t="str">
        <f>IF(ROW()&lt;=vLastrow,'Match History Data'!G138,"")</f>
        <v/>
      </c>
      <c r="H138" t="str">
        <f>IF(ROW()&lt;=vLastrow,'Match History Data'!H138,"")</f>
        <v/>
      </c>
      <c r="I138" t="str">
        <f>IF(ROW()&lt;=vLastrow,'Match History Data'!I138,"")</f>
        <v/>
      </c>
      <c r="J138" t="str">
        <f>IF(ROW()&lt;=vLastrow,'Match History Data'!J138,"")</f>
        <v/>
      </c>
      <c r="K138" t="str">
        <f>IF(ROW()&lt;=vLastrow,'Match History Data'!K138,"")</f>
        <v/>
      </c>
      <c r="L138" t="str">
        <f>IF(ROW()&lt;=vLastrow,'Match History Data'!L138,"")</f>
        <v/>
      </c>
      <c r="M138" t="str">
        <f>IF(ROW()&lt;=vLastrow,'Match History Data'!M138,"")</f>
        <v/>
      </c>
      <c r="N138" t="str">
        <f>IF(ROW()&lt;=vLastrow,'Match History Data'!N138,"")</f>
        <v/>
      </c>
      <c r="O138" t="str">
        <f>IF(ROW()&lt;=vLastrow,'Match History Data'!O138,"")</f>
        <v/>
      </c>
      <c r="Q138" t="str">
        <f>IF(ROW()&lt;=vLastrow,VLOOKUP(MONTH(E138),calcs!$S$2:$T$13,2,FALSE),"")</f>
        <v/>
      </c>
      <c r="R138" t="str">
        <f>IF(ROW()&lt;=vLastrow,VLOOKUP(MONTH(F138),calcs!$S$2:$T$13,2,FALSE),"")</f>
        <v/>
      </c>
      <c r="S138" t="str">
        <f t="shared" ref="S138:S201" si="20">IF(F138&lt;&gt;"",DATEDIF(E138,F138,"y"),"")</f>
        <v/>
      </c>
      <c r="T138" s="26" t="e">
        <f>IF(F138="",DATEDIF(E138,calcs!X$2,"Y"),"")</f>
        <v>#VALUE!</v>
      </c>
      <c r="U138" t="str">
        <f t="shared" si="19"/>
        <v/>
      </c>
      <c r="V138" t="str">
        <f t="shared" si="16"/>
        <v/>
      </c>
      <c r="W138">
        <f t="shared" si="17"/>
        <v>0</v>
      </c>
      <c r="X138">
        <f t="shared" si="18"/>
        <v>0</v>
      </c>
    </row>
    <row r="139" spans="1:24" x14ac:dyDescent="0.35">
      <c r="A139" t="str">
        <f>IF(ROW()&lt;=vLastrow,'Match History Data'!A139,"")</f>
        <v/>
      </c>
      <c r="B139" t="str">
        <f>IF(ROW()&lt;=vLastrow,'Match History Data'!B139,"")</f>
        <v/>
      </c>
      <c r="C139" t="str">
        <f>IF(ROW()&lt;=vLastrow,'Match History Data'!C139,"")</f>
        <v/>
      </c>
      <c r="D139" t="str">
        <f>IF(ROW()&lt;=vLastrow,'Match History Data'!D139,"")</f>
        <v/>
      </c>
      <c r="E139" s="3" t="str">
        <f>IF(ROW()&lt;=vLastrow,IF('Match History Data'!E139&lt;&gt;"",'Match History Data'!E139,""),"")</f>
        <v/>
      </c>
      <c r="F139" s="3" t="str">
        <f>IF(ROW()&lt;=vLastrow,IF('Match History Data'!F139&lt;&gt;"",'Match History Data'!F139,""),"")</f>
        <v/>
      </c>
      <c r="G139" t="str">
        <f>IF(ROW()&lt;=vLastrow,'Match History Data'!G139,"")</f>
        <v/>
      </c>
      <c r="H139" t="str">
        <f>IF(ROW()&lt;=vLastrow,'Match History Data'!H139,"")</f>
        <v/>
      </c>
      <c r="I139" t="str">
        <f>IF(ROW()&lt;=vLastrow,'Match History Data'!I139,"")</f>
        <v/>
      </c>
      <c r="J139" t="str">
        <f>IF(ROW()&lt;=vLastrow,'Match History Data'!J139,"")</f>
        <v/>
      </c>
      <c r="K139" t="str">
        <f>IF(ROW()&lt;=vLastrow,'Match History Data'!K139,"")</f>
        <v/>
      </c>
      <c r="L139" t="str">
        <f>IF(ROW()&lt;=vLastrow,'Match History Data'!L139,"")</f>
        <v/>
      </c>
      <c r="M139" t="str">
        <f>IF(ROW()&lt;=vLastrow,'Match History Data'!M139,"")</f>
        <v/>
      </c>
      <c r="N139" t="str">
        <f>IF(ROW()&lt;=vLastrow,'Match History Data'!N139,"")</f>
        <v/>
      </c>
      <c r="O139" t="str">
        <f>IF(ROW()&lt;=vLastrow,'Match History Data'!O139,"")</f>
        <v/>
      </c>
      <c r="Q139" t="str">
        <f>IF(ROW()&lt;=vLastrow,VLOOKUP(MONTH(E139),calcs!$S$2:$T$13,2,FALSE),"")</f>
        <v/>
      </c>
      <c r="R139" t="str">
        <f>IF(ROW()&lt;=vLastrow,VLOOKUP(MONTH(F139),calcs!$S$2:$T$13,2,FALSE),"")</f>
        <v/>
      </c>
      <c r="S139" t="str">
        <f t="shared" si="20"/>
        <v/>
      </c>
      <c r="T139" s="26" t="e">
        <f>IF(F139="",DATEDIF(E139,calcs!X$2,"Y"),"")</f>
        <v>#VALUE!</v>
      </c>
      <c r="U139" t="str">
        <f t="shared" si="19"/>
        <v/>
      </c>
      <c r="V139" t="str">
        <f t="shared" si="16"/>
        <v/>
      </c>
      <c r="W139">
        <f t="shared" si="17"/>
        <v>0</v>
      </c>
      <c r="X139">
        <f t="shared" si="18"/>
        <v>0</v>
      </c>
    </row>
    <row r="140" spans="1:24" x14ac:dyDescent="0.35">
      <c r="A140" t="str">
        <f>IF(ROW()&lt;=vLastrow,'Match History Data'!A140,"")</f>
        <v/>
      </c>
      <c r="B140" t="str">
        <f>IF(ROW()&lt;=vLastrow,'Match History Data'!B140,"")</f>
        <v/>
      </c>
      <c r="C140" t="str">
        <f>IF(ROW()&lt;=vLastrow,'Match History Data'!C140,"")</f>
        <v/>
      </c>
      <c r="D140" t="str">
        <f>IF(ROW()&lt;=vLastrow,'Match History Data'!D140,"")</f>
        <v/>
      </c>
      <c r="E140" s="3" t="str">
        <f>IF(ROW()&lt;=vLastrow,IF('Match History Data'!E140&lt;&gt;"",'Match History Data'!E140,""),"")</f>
        <v/>
      </c>
      <c r="F140" s="3" t="str">
        <f>IF(ROW()&lt;=vLastrow,IF('Match History Data'!F140&lt;&gt;"",'Match History Data'!F140,""),"")</f>
        <v/>
      </c>
      <c r="G140" t="str">
        <f>IF(ROW()&lt;=vLastrow,'Match History Data'!G140,"")</f>
        <v/>
      </c>
      <c r="H140" t="str">
        <f>IF(ROW()&lt;=vLastrow,'Match History Data'!H140,"")</f>
        <v/>
      </c>
      <c r="I140" t="str">
        <f>IF(ROW()&lt;=vLastrow,'Match History Data'!I140,"")</f>
        <v/>
      </c>
      <c r="J140" t="str">
        <f>IF(ROW()&lt;=vLastrow,'Match History Data'!J140,"")</f>
        <v/>
      </c>
      <c r="K140" t="str">
        <f>IF(ROW()&lt;=vLastrow,'Match History Data'!K140,"")</f>
        <v/>
      </c>
      <c r="L140" t="str">
        <f>IF(ROW()&lt;=vLastrow,'Match History Data'!L140,"")</f>
        <v/>
      </c>
      <c r="M140" t="str">
        <f>IF(ROW()&lt;=vLastrow,'Match History Data'!M140,"")</f>
        <v/>
      </c>
      <c r="N140" t="str">
        <f>IF(ROW()&lt;=vLastrow,'Match History Data'!N140,"")</f>
        <v/>
      </c>
      <c r="O140" t="str">
        <f>IF(ROW()&lt;=vLastrow,'Match History Data'!O140,"")</f>
        <v/>
      </c>
      <c r="Q140" t="str">
        <f>IF(ROW()&lt;=vLastrow,VLOOKUP(MONTH(E140),calcs!$S$2:$T$13,2,FALSE),"")</f>
        <v/>
      </c>
      <c r="R140" t="str">
        <f>IF(ROW()&lt;=vLastrow,VLOOKUP(MONTH(F140),calcs!$S$2:$T$13,2,FALSE),"")</f>
        <v/>
      </c>
      <c r="S140" t="str">
        <f t="shared" si="20"/>
        <v/>
      </c>
      <c r="T140" s="26" t="e">
        <f>IF(F140="",DATEDIF(E140,calcs!X$2,"Y"),"")</f>
        <v>#VALUE!</v>
      </c>
      <c r="U140" t="str">
        <f t="shared" si="19"/>
        <v/>
      </c>
      <c r="V140" t="str">
        <f t="shared" si="16"/>
        <v/>
      </c>
      <c r="W140">
        <f t="shared" si="17"/>
        <v>0</v>
      </c>
      <c r="X140">
        <f t="shared" si="18"/>
        <v>0</v>
      </c>
    </row>
    <row r="141" spans="1:24" x14ac:dyDescent="0.35">
      <c r="A141" t="str">
        <f>IF(ROW()&lt;=vLastrow,'Match History Data'!A141,"")</f>
        <v/>
      </c>
      <c r="B141" t="str">
        <f>IF(ROW()&lt;=vLastrow,'Match History Data'!B141,"")</f>
        <v/>
      </c>
      <c r="C141" t="str">
        <f>IF(ROW()&lt;=vLastrow,'Match History Data'!C141,"")</f>
        <v/>
      </c>
      <c r="D141" t="str">
        <f>IF(ROW()&lt;=vLastrow,'Match History Data'!D141,"")</f>
        <v/>
      </c>
      <c r="E141" s="3" t="str">
        <f>IF(ROW()&lt;=vLastrow,IF('Match History Data'!E141&lt;&gt;"",'Match History Data'!E141,""),"")</f>
        <v/>
      </c>
      <c r="F141" s="3" t="str">
        <f>IF(ROW()&lt;=vLastrow,IF('Match History Data'!F141&lt;&gt;"",'Match History Data'!F141,""),"")</f>
        <v/>
      </c>
      <c r="G141" t="str">
        <f>IF(ROW()&lt;=vLastrow,'Match History Data'!G141,"")</f>
        <v/>
      </c>
      <c r="H141" t="str">
        <f>IF(ROW()&lt;=vLastrow,'Match History Data'!H141,"")</f>
        <v/>
      </c>
      <c r="I141" t="str">
        <f>IF(ROW()&lt;=vLastrow,'Match History Data'!I141,"")</f>
        <v/>
      </c>
      <c r="J141" t="str">
        <f>IF(ROW()&lt;=vLastrow,'Match History Data'!J141,"")</f>
        <v/>
      </c>
      <c r="K141" t="str">
        <f>IF(ROW()&lt;=vLastrow,'Match History Data'!K141,"")</f>
        <v/>
      </c>
      <c r="L141" t="str">
        <f>IF(ROW()&lt;=vLastrow,'Match History Data'!L141,"")</f>
        <v/>
      </c>
      <c r="M141" t="str">
        <f>IF(ROW()&lt;=vLastrow,'Match History Data'!M141,"")</f>
        <v/>
      </c>
      <c r="N141" t="str">
        <f>IF(ROW()&lt;=vLastrow,'Match History Data'!N141,"")</f>
        <v/>
      </c>
      <c r="O141" t="str">
        <f>IF(ROW()&lt;=vLastrow,'Match History Data'!O141,"")</f>
        <v/>
      </c>
      <c r="Q141" t="str">
        <f>IF(ROW()&lt;=vLastrow,VLOOKUP(MONTH(E141),calcs!$S$2:$T$13,2,FALSE),"")</f>
        <v/>
      </c>
      <c r="R141" t="str">
        <f>IF(ROW()&lt;=vLastrow,VLOOKUP(MONTH(F141),calcs!$S$2:$T$13,2,FALSE),"")</f>
        <v/>
      </c>
      <c r="S141" t="str">
        <f t="shared" si="20"/>
        <v/>
      </c>
      <c r="T141" s="26" t="e">
        <f>IF(F141="",DATEDIF(E141,calcs!X$2,"Y"),"")</f>
        <v>#VALUE!</v>
      </c>
      <c r="U141" t="str">
        <f t="shared" si="19"/>
        <v/>
      </c>
      <c r="V141" t="str">
        <f t="shared" si="16"/>
        <v/>
      </c>
      <c r="W141">
        <f t="shared" si="17"/>
        <v>0</v>
      </c>
      <c r="X141">
        <f t="shared" si="18"/>
        <v>0</v>
      </c>
    </row>
    <row r="142" spans="1:24" x14ac:dyDescent="0.35">
      <c r="A142" t="str">
        <f>IF(ROW()&lt;=vLastrow,'Match History Data'!A142,"")</f>
        <v/>
      </c>
      <c r="B142" t="str">
        <f>IF(ROW()&lt;=vLastrow,'Match History Data'!B142,"")</f>
        <v/>
      </c>
      <c r="C142" t="str">
        <f>IF(ROW()&lt;=vLastrow,'Match History Data'!C142,"")</f>
        <v/>
      </c>
      <c r="D142" t="str">
        <f>IF(ROW()&lt;=vLastrow,'Match History Data'!D142,"")</f>
        <v/>
      </c>
      <c r="E142" s="3" t="str">
        <f>IF(ROW()&lt;=vLastrow,IF('Match History Data'!E142&lt;&gt;"",'Match History Data'!E142,""),"")</f>
        <v/>
      </c>
      <c r="F142" s="3" t="str">
        <f>IF(ROW()&lt;=vLastrow,IF('Match History Data'!F142&lt;&gt;"",'Match History Data'!F142,""),"")</f>
        <v/>
      </c>
      <c r="G142" t="str">
        <f>IF(ROW()&lt;=vLastrow,'Match History Data'!G142,"")</f>
        <v/>
      </c>
      <c r="H142" t="str">
        <f>IF(ROW()&lt;=vLastrow,'Match History Data'!H142,"")</f>
        <v/>
      </c>
      <c r="I142" t="str">
        <f>IF(ROW()&lt;=vLastrow,'Match History Data'!I142,"")</f>
        <v/>
      </c>
      <c r="J142" t="str">
        <f>IF(ROW()&lt;=vLastrow,'Match History Data'!J142,"")</f>
        <v/>
      </c>
      <c r="K142" t="str">
        <f>IF(ROW()&lt;=vLastrow,'Match History Data'!K142,"")</f>
        <v/>
      </c>
      <c r="L142" t="str">
        <f>IF(ROW()&lt;=vLastrow,'Match History Data'!L142,"")</f>
        <v/>
      </c>
      <c r="M142" t="str">
        <f>IF(ROW()&lt;=vLastrow,'Match History Data'!M142,"")</f>
        <v/>
      </c>
      <c r="N142" t="str">
        <f>IF(ROW()&lt;=vLastrow,'Match History Data'!N142,"")</f>
        <v/>
      </c>
      <c r="O142" t="str">
        <f>IF(ROW()&lt;=vLastrow,'Match History Data'!O142,"")</f>
        <v/>
      </c>
      <c r="Q142" t="str">
        <f>IF(ROW()&lt;=vLastrow,VLOOKUP(MONTH(E142),calcs!$S$2:$T$13,2,FALSE),"")</f>
        <v/>
      </c>
      <c r="R142" t="str">
        <f>IF(ROW()&lt;=vLastrow,VLOOKUP(MONTH(F142),calcs!$S$2:$T$13,2,FALSE),"")</f>
        <v/>
      </c>
      <c r="S142" t="str">
        <f t="shared" si="20"/>
        <v/>
      </c>
      <c r="T142" s="26" t="e">
        <f>IF(F142="",DATEDIF(E142,calcs!X$2,"Y"),"")</f>
        <v>#VALUE!</v>
      </c>
      <c r="U142" t="str">
        <f t="shared" si="19"/>
        <v/>
      </c>
      <c r="V142" t="str">
        <f t="shared" si="16"/>
        <v/>
      </c>
      <c r="W142">
        <f t="shared" si="17"/>
        <v>0</v>
      </c>
      <c r="X142">
        <f t="shared" si="18"/>
        <v>0</v>
      </c>
    </row>
    <row r="143" spans="1:24" x14ac:dyDescent="0.35">
      <c r="A143" t="str">
        <f>IF(ROW()&lt;=vLastrow,'Match History Data'!A143,"")</f>
        <v/>
      </c>
      <c r="B143" t="str">
        <f>IF(ROW()&lt;=vLastrow,'Match History Data'!B143,"")</f>
        <v/>
      </c>
      <c r="C143" t="str">
        <f>IF(ROW()&lt;=vLastrow,'Match History Data'!C143,"")</f>
        <v/>
      </c>
      <c r="D143" t="str">
        <f>IF(ROW()&lt;=vLastrow,'Match History Data'!D143,"")</f>
        <v/>
      </c>
      <c r="E143" s="3" t="str">
        <f>IF(ROW()&lt;=vLastrow,IF('Match History Data'!E143&lt;&gt;"",'Match History Data'!E143,""),"")</f>
        <v/>
      </c>
      <c r="F143" s="3" t="str">
        <f>IF(ROW()&lt;=vLastrow,IF('Match History Data'!F143&lt;&gt;"",'Match History Data'!F143,""),"")</f>
        <v/>
      </c>
      <c r="G143" t="str">
        <f>IF(ROW()&lt;=vLastrow,'Match History Data'!G143,"")</f>
        <v/>
      </c>
      <c r="H143" t="str">
        <f>IF(ROW()&lt;=vLastrow,'Match History Data'!H143,"")</f>
        <v/>
      </c>
      <c r="I143" t="str">
        <f>IF(ROW()&lt;=vLastrow,'Match History Data'!I143,"")</f>
        <v/>
      </c>
      <c r="J143" t="str">
        <f>IF(ROW()&lt;=vLastrow,'Match History Data'!J143,"")</f>
        <v/>
      </c>
      <c r="K143" t="str">
        <f>IF(ROW()&lt;=vLastrow,'Match History Data'!K143,"")</f>
        <v/>
      </c>
      <c r="L143" t="str">
        <f>IF(ROW()&lt;=vLastrow,'Match History Data'!L143,"")</f>
        <v/>
      </c>
      <c r="M143" t="str">
        <f>IF(ROW()&lt;=vLastrow,'Match History Data'!M143,"")</f>
        <v/>
      </c>
      <c r="N143" t="str">
        <f>IF(ROW()&lt;=vLastrow,'Match History Data'!N143,"")</f>
        <v/>
      </c>
      <c r="O143" t="str">
        <f>IF(ROW()&lt;=vLastrow,'Match History Data'!O143,"")</f>
        <v/>
      </c>
      <c r="Q143" t="str">
        <f>IF(ROW()&lt;=vLastrow,VLOOKUP(MONTH(E143),calcs!$S$2:$T$13,2,FALSE),"")</f>
        <v/>
      </c>
      <c r="R143" t="str">
        <f>IF(ROW()&lt;=vLastrow,VLOOKUP(MONTH(F143),calcs!$S$2:$T$13,2,FALSE),"")</f>
        <v/>
      </c>
      <c r="S143" t="str">
        <f t="shared" si="20"/>
        <v/>
      </c>
      <c r="T143" s="26" t="e">
        <f>IF(F143="",DATEDIF(E143,calcs!X$2,"Y"),"")</f>
        <v>#VALUE!</v>
      </c>
      <c r="U143" t="str">
        <f t="shared" si="19"/>
        <v/>
      </c>
      <c r="V143" t="str">
        <f t="shared" si="16"/>
        <v/>
      </c>
      <c r="W143">
        <f t="shared" si="17"/>
        <v>0</v>
      </c>
      <c r="X143">
        <f t="shared" si="18"/>
        <v>0</v>
      </c>
    </row>
    <row r="144" spans="1:24" x14ac:dyDescent="0.35">
      <c r="A144" t="str">
        <f>IF(ROW()&lt;=vLastrow,'Match History Data'!A144,"")</f>
        <v/>
      </c>
      <c r="B144" t="str">
        <f>IF(ROW()&lt;=vLastrow,'Match History Data'!B144,"")</f>
        <v/>
      </c>
      <c r="C144" t="str">
        <f>IF(ROW()&lt;=vLastrow,'Match History Data'!C144,"")</f>
        <v/>
      </c>
      <c r="D144" t="str">
        <f>IF(ROW()&lt;=vLastrow,'Match History Data'!D144,"")</f>
        <v/>
      </c>
      <c r="E144" s="3" t="str">
        <f>IF(ROW()&lt;=vLastrow,IF('Match History Data'!E144&lt;&gt;"",'Match History Data'!E144,""),"")</f>
        <v/>
      </c>
      <c r="F144" s="3" t="str">
        <f>IF(ROW()&lt;=vLastrow,IF('Match History Data'!F144&lt;&gt;"",'Match History Data'!F144,""),"")</f>
        <v/>
      </c>
      <c r="G144" t="str">
        <f>IF(ROW()&lt;=vLastrow,'Match History Data'!G144,"")</f>
        <v/>
      </c>
      <c r="H144" t="str">
        <f>IF(ROW()&lt;=vLastrow,'Match History Data'!H144,"")</f>
        <v/>
      </c>
      <c r="I144" t="str">
        <f>IF(ROW()&lt;=vLastrow,'Match History Data'!I144,"")</f>
        <v/>
      </c>
      <c r="J144" t="str">
        <f>IF(ROW()&lt;=vLastrow,'Match History Data'!J144,"")</f>
        <v/>
      </c>
      <c r="K144" t="str">
        <f>IF(ROW()&lt;=vLastrow,'Match History Data'!K144,"")</f>
        <v/>
      </c>
      <c r="L144" t="str">
        <f>IF(ROW()&lt;=vLastrow,'Match History Data'!L144,"")</f>
        <v/>
      </c>
      <c r="M144" t="str">
        <f>IF(ROW()&lt;=vLastrow,'Match History Data'!M144,"")</f>
        <v/>
      </c>
      <c r="N144" t="str">
        <f>IF(ROW()&lt;=vLastrow,'Match History Data'!N144,"")</f>
        <v/>
      </c>
      <c r="O144" t="str">
        <f>IF(ROW()&lt;=vLastrow,'Match History Data'!O144,"")</f>
        <v/>
      </c>
      <c r="Q144" t="str">
        <f>IF(ROW()&lt;=vLastrow,VLOOKUP(MONTH(E144),calcs!$S$2:$T$13,2,FALSE),"")</f>
        <v/>
      </c>
      <c r="R144" t="str">
        <f>IF(ROW()&lt;=vLastrow,VLOOKUP(MONTH(F144),calcs!$S$2:$T$13,2,FALSE),"")</f>
        <v/>
      </c>
      <c r="S144" t="str">
        <f t="shared" si="20"/>
        <v/>
      </c>
      <c r="T144" s="26" t="e">
        <f>IF(F144="",DATEDIF(E144,calcs!X$2,"Y"),"")</f>
        <v>#VALUE!</v>
      </c>
      <c r="U144" t="str">
        <f t="shared" si="19"/>
        <v/>
      </c>
      <c r="V144" t="str">
        <f t="shared" si="16"/>
        <v/>
      </c>
      <c r="W144">
        <f t="shared" si="17"/>
        <v>0</v>
      </c>
      <c r="X144">
        <f t="shared" si="18"/>
        <v>0</v>
      </c>
    </row>
    <row r="145" spans="1:24" x14ac:dyDescent="0.35">
      <c r="A145" t="str">
        <f>IF(ROW()&lt;=vLastrow,'Match History Data'!A145,"")</f>
        <v/>
      </c>
      <c r="B145" t="str">
        <f>IF(ROW()&lt;=vLastrow,'Match History Data'!B145,"")</f>
        <v/>
      </c>
      <c r="C145" t="str">
        <f>IF(ROW()&lt;=vLastrow,'Match History Data'!C145,"")</f>
        <v/>
      </c>
      <c r="D145" t="str">
        <f>IF(ROW()&lt;=vLastrow,'Match History Data'!D145,"")</f>
        <v/>
      </c>
      <c r="E145" s="3" t="str">
        <f>IF(ROW()&lt;=vLastrow,IF('Match History Data'!E145&lt;&gt;"",'Match History Data'!E145,""),"")</f>
        <v/>
      </c>
      <c r="F145" s="3" t="str">
        <f>IF(ROW()&lt;=vLastrow,IF('Match History Data'!F145&lt;&gt;"",'Match History Data'!F145,""),"")</f>
        <v/>
      </c>
      <c r="G145" t="str">
        <f>IF(ROW()&lt;=vLastrow,'Match History Data'!G145,"")</f>
        <v/>
      </c>
      <c r="H145" t="str">
        <f>IF(ROW()&lt;=vLastrow,'Match History Data'!H145,"")</f>
        <v/>
      </c>
      <c r="I145" t="str">
        <f>IF(ROW()&lt;=vLastrow,'Match History Data'!I145,"")</f>
        <v/>
      </c>
      <c r="J145" t="str">
        <f>IF(ROW()&lt;=vLastrow,'Match History Data'!J145,"")</f>
        <v/>
      </c>
      <c r="K145" t="str">
        <f>IF(ROW()&lt;=vLastrow,'Match History Data'!K145,"")</f>
        <v/>
      </c>
      <c r="L145" t="str">
        <f>IF(ROW()&lt;=vLastrow,'Match History Data'!L145,"")</f>
        <v/>
      </c>
      <c r="M145" t="str">
        <f>IF(ROW()&lt;=vLastrow,'Match History Data'!M145,"")</f>
        <v/>
      </c>
      <c r="N145" t="str">
        <f>IF(ROW()&lt;=vLastrow,'Match History Data'!N145,"")</f>
        <v/>
      </c>
      <c r="O145" t="str">
        <f>IF(ROW()&lt;=vLastrow,'Match History Data'!O145,"")</f>
        <v/>
      </c>
      <c r="Q145" t="str">
        <f>IF(ROW()&lt;=vLastrow,VLOOKUP(MONTH(E145),calcs!$S$2:$T$13,2,FALSE),"")</f>
        <v/>
      </c>
      <c r="R145" t="str">
        <f>IF(ROW()&lt;=vLastrow,VLOOKUP(MONTH(F145),calcs!$S$2:$T$13,2,FALSE),"")</f>
        <v/>
      </c>
      <c r="S145" t="str">
        <f t="shared" si="20"/>
        <v/>
      </c>
      <c r="T145" s="26" t="e">
        <f>IF(F145="",DATEDIF(E145,calcs!X$2,"Y"),"")</f>
        <v>#VALUE!</v>
      </c>
      <c r="U145" t="str">
        <f t="shared" si="19"/>
        <v/>
      </c>
      <c r="V145" t="str">
        <f t="shared" si="16"/>
        <v/>
      </c>
      <c r="W145">
        <f t="shared" si="17"/>
        <v>0</v>
      </c>
      <c r="X145">
        <f t="shared" si="18"/>
        <v>0</v>
      </c>
    </row>
    <row r="146" spans="1:24" x14ac:dyDescent="0.35">
      <c r="A146" t="str">
        <f>IF(ROW()&lt;=vLastrow,'Match History Data'!A146,"")</f>
        <v/>
      </c>
      <c r="B146" t="str">
        <f>IF(ROW()&lt;=vLastrow,'Match History Data'!B146,"")</f>
        <v/>
      </c>
      <c r="C146" t="str">
        <f>IF(ROW()&lt;=vLastrow,'Match History Data'!C146,"")</f>
        <v/>
      </c>
      <c r="D146" t="str">
        <f>IF(ROW()&lt;=vLastrow,'Match History Data'!D146,"")</f>
        <v/>
      </c>
      <c r="E146" s="3" t="str">
        <f>IF(ROW()&lt;=vLastrow,IF('Match History Data'!E146&lt;&gt;"",'Match History Data'!E146,""),"")</f>
        <v/>
      </c>
      <c r="F146" s="3" t="str">
        <f>IF(ROW()&lt;=vLastrow,IF('Match History Data'!F146&lt;&gt;"",'Match History Data'!F146,""),"")</f>
        <v/>
      </c>
      <c r="G146" t="str">
        <f>IF(ROW()&lt;=vLastrow,'Match History Data'!G146,"")</f>
        <v/>
      </c>
      <c r="H146" t="str">
        <f>IF(ROW()&lt;=vLastrow,'Match History Data'!H146,"")</f>
        <v/>
      </c>
      <c r="I146" t="str">
        <f>IF(ROW()&lt;=vLastrow,'Match History Data'!I146,"")</f>
        <v/>
      </c>
      <c r="J146" t="str">
        <f>IF(ROW()&lt;=vLastrow,'Match History Data'!J146,"")</f>
        <v/>
      </c>
      <c r="K146" t="str">
        <f>IF(ROW()&lt;=vLastrow,'Match History Data'!K146,"")</f>
        <v/>
      </c>
      <c r="L146" t="str">
        <f>IF(ROW()&lt;=vLastrow,'Match History Data'!L146,"")</f>
        <v/>
      </c>
      <c r="M146" t="str">
        <f>IF(ROW()&lt;=vLastrow,'Match History Data'!M146,"")</f>
        <v/>
      </c>
      <c r="N146" t="str">
        <f>IF(ROW()&lt;=vLastrow,'Match History Data'!N146,"")</f>
        <v/>
      </c>
      <c r="O146" t="str">
        <f>IF(ROW()&lt;=vLastrow,'Match History Data'!O146,"")</f>
        <v/>
      </c>
      <c r="Q146" t="str">
        <f>IF(ROW()&lt;=vLastrow,VLOOKUP(MONTH(E146),calcs!$S$2:$T$13,2,FALSE),"")</f>
        <v/>
      </c>
      <c r="R146" t="str">
        <f>IF(ROW()&lt;=vLastrow,VLOOKUP(MONTH(F146),calcs!$S$2:$T$13,2,FALSE),"")</f>
        <v/>
      </c>
      <c r="S146" t="str">
        <f t="shared" si="20"/>
        <v/>
      </c>
      <c r="T146" s="26" t="e">
        <f>IF(F146="",DATEDIF(E146,calcs!X$2,"Y"),"")</f>
        <v>#VALUE!</v>
      </c>
      <c r="U146" t="str">
        <f t="shared" si="19"/>
        <v/>
      </c>
      <c r="V146" t="str">
        <f t="shared" si="16"/>
        <v/>
      </c>
      <c r="W146">
        <f t="shared" si="17"/>
        <v>0</v>
      </c>
      <c r="X146">
        <f t="shared" si="18"/>
        <v>0</v>
      </c>
    </row>
    <row r="147" spans="1:24" x14ac:dyDescent="0.35">
      <c r="A147" t="str">
        <f>IF(ROW()&lt;=vLastrow,'Match History Data'!A147,"")</f>
        <v/>
      </c>
      <c r="B147" t="str">
        <f>IF(ROW()&lt;=vLastrow,'Match History Data'!B147,"")</f>
        <v/>
      </c>
      <c r="C147" t="str">
        <f>IF(ROW()&lt;=vLastrow,'Match History Data'!C147,"")</f>
        <v/>
      </c>
      <c r="D147" t="str">
        <f>IF(ROW()&lt;=vLastrow,'Match History Data'!D147,"")</f>
        <v/>
      </c>
      <c r="E147" s="3" t="str">
        <f>IF(ROW()&lt;=vLastrow,IF('Match History Data'!E147&lt;&gt;"",'Match History Data'!E147,""),"")</f>
        <v/>
      </c>
      <c r="F147" s="3" t="str">
        <f>IF(ROW()&lt;=vLastrow,IF('Match History Data'!F147&lt;&gt;"",'Match History Data'!F147,""),"")</f>
        <v/>
      </c>
      <c r="G147" t="str">
        <f>IF(ROW()&lt;=vLastrow,'Match History Data'!G147,"")</f>
        <v/>
      </c>
      <c r="H147" t="str">
        <f>IF(ROW()&lt;=vLastrow,'Match History Data'!H147,"")</f>
        <v/>
      </c>
      <c r="I147" t="str">
        <f>IF(ROW()&lt;=vLastrow,'Match History Data'!I147,"")</f>
        <v/>
      </c>
      <c r="J147" t="str">
        <f>IF(ROW()&lt;=vLastrow,'Match History Data'!J147,"")</f>
        <v/>
      </c>
      <c r="K147" t="str">
        <f>IF(ROW()&lt;=vLastrow,'Match History Data'!K147,"")</f>
        <v/>
      </c>
      <c r="L147" t="str">
        <f>IF(ROW()&lt;=vLastrow,'Match History Data'!L147,"")</f>
        <v/>
      </c>
      <c r="M147" t="str">
        <f>IF(ROW()&lt;=vLastrow,'Match History Data'!M147,"")</f>
        <v/>
      </c>
      <c r="N147" t="str">
        <f>IF(ROW()&lt;=vLastrow,'Match History Data'!N147,"")</f>
        <v/>
      </c>
      <c r="O147" t="str">
        <f>IF(ROW()&lt;=vLastrow,'Match History Data'!O147,"")</f>
        <v/>
      </c>
      <c r="Q147" t="str">
        <f>IF(ROW()&lt;=vLastrow,VLOOKUP(MONTH(E147),calcs!$S$2:$T$13,2,FALSE),"")</f>
        <v/>
      </c>
      <c r="R147" t="str">
        <f>IF(ROW()&lt;=vLastrow,VLOOKUP(MONTH(F147),calcs!$S$2:$T$13,2,FALSE),"")</f>
        <v/>
      </c>
      <c r="S147" t="str">
        <f t="shared" si="20"/>
        <v/>
      </c>
      <c r="T147" s="26" t="e">
        <f>IF(F147="",DATEDIF(E147,calcs!X$2,"Y"),"")</f>
        <v>#VALUE!</v>
      </c>
      <c r="U147" t="str">
        <f t="shared" si="19"/>
        <v/>
      </c>
      <c r="V147" t="str">
        <f t="shared" si="16"/>
        <v/>
      </c>
      <c r="W147">
        <f t="shared" si="17"/>
        <v>0</v>
      </c>
      <c r="X147">
        <f t="shared" si="18"/>
        <v>0</v>
      </c>
    </row>
    <row r="148" spans="1:24" x14ac:dyDescent="0.35">
      <c r="A148" t="str">
        <f>IF(ROW()&lt;=vLastrow,'Match History Data'!A148,"")</f>
        <v/>
      </c>
      <c r="B148" t="str">
        <f>IF(ROW()&lt;=vLastrow,'Match History Data'!B148,"")</f>
        <v/>
      </c>
      <c r="C148" t="str">
        <f>IF(ROW()&lt;=vLastrow,'Match History Data'!C148,"")</f>
        <v/>
      </c>
      <c r="D148" t="str">
        <f>IF(ROW()&lt;=vLastrow,'Match History Data'!D148,"")</f>
        <v/>
      </c>
      <c r="E148" s="3" t="str">
        <f>IF(ROW()&lt;=vLastrow,IF('Match History Data'!E148&lt;&gt;"",'Match History Data'!E148,""),"")</f>
        <v/>
      </c>
      <c r="F148" s="3" t="str">
        <f>IF(ROW()&lt;=vLastrow,IF('Match History Data'!F148&lt;&gt;"",'Match History Data'!F148,""),"")</f>
        <v/>
      </c>
      <c r="G148" t="str">
        <f>IF(ROW()&lt;=vLastrow,'Match History Data'!G148,"")</f>
        <v/>
      </c>
      <c r="H148" t="str">
        <f>IF(ROW()&lt;=vLastrow,'Match History Data'!H148,"")</f>
        <v/>
      </c>
      <c r="I148" t="str">
        <f>IF(ROW()&lt;=vLastrow,'Match History Data'!I148,"")</f>
        <v/>
      </c>
      <c r="J148" t="str">
        <f>IF(ROW()&lt;=vLastrow,'Match History Data'!J148,"")</f>
        <v/>
      </c>
      <c r="K148" t="str">
        <f>IF(ROW()&lt;=vLastrow,'Match History Data'!K148,"")</f>
        <v/>
      </c>
      <c r="L148" t="str">
        <f>IF(ROW()&lt;=vLastrow,'Match History Data'!L148,"")</f>
        <v/>
      </c>
      <c r="M148" t="str">
        <f>IF(ROW()&lt;=vLastrow,'Match History Data'!M148,"")</f>
        <v/>
      </c>
      <c r="N148" t="str">
        <f>IF(ROW()&lt;=vLastrow,'Match History Data'!N148,"")</f>
        <v/>
      </c>
      <c r="O148" t="str">
        <f>IF(ROW()&lt;=vLastrow,'Match History Data'!O148,"")</f>
        <v/>
      </c>
      <c r="Q148" t="str">
        <f>IF(ROW()&lt;=vLastrow,VLOOKUP(MONTH(E148),calcs!$S$2:$T$13,2,FALSE),"")</f>
        <v/>
      </c>
      <c r="R148" t="str">
        <f>IF(ROW()&lt;=vLastrow,VLOOKUP(MONTH(F148),calcs!$S$2:$T$13,2,FALSE),"")</f>
        <v/>
      </c>
      <c r="S148" t="str">
        <f t="shared" si="20"/>
        <v/>
      </c>
      <c r="T148" s="26" t="e">
        <f>IF(F148="",DATEDIF(E148,calcs!X$2,"Y"),"")</f>
        <v>#VALUE!</v>
      </c>
      <c r="U148" t="str">
        <f t="shared" si="19"/>
        <v/>
      </c>
      <c r="V148" t="str">
        <f t="shared" si="16"/>
        <v/>
      </c>
      <c r="W148">
        <f t="shared" si="17"/>
        <v>0</v>
      </c>
      <c r="X148">
        <f t="shared" si="18"/>
        <v>0</v>
      </c>
    </row>
    <row r="149" spans="1:24" x14ac:dyDescent="0.35">
      <c r="A149" t="str">
        <f>IF(ROW()&lt;=vLastrow,'Match History Data'!A149,"")</f>
        <v/>
      </c>
      <c r="B149" t="str">
        <f>IF(ROW()&lt;=vLastrow,'Match History Data'!B149,"")</f>
        <v/>
      </c>
      <c r="C149" t="str">
        <f>IF(ROW()&lt;=vLastrow,'Match History Data'!C149,"")</f>
        <v/>
      </c>
      <c r="D149" t="str">
        <f>IF(ROW()&lt;=vLastrow,'Match History Data'!D149,"")</f>
        <v/>
      </c>
      <c r="E149" s="3" t="str">
        <f>IF(ROW()&lt;=vLastrow,IF('Match History Data'!E149&lt;&gt;"",'Match History Data'!E149,""),"")</f>
        <v/>
      </c>
      <c r="F149" s="3" t="str">
        <f>IF(ROW()&lt;=vLastrow,IF('Match History Data'!F149&lt;&gt;"",'Match History Data'!F149,""),"")</f>
        <v/>
      </c>
      <c r="G149" t="str">
        <f>IF(ROW()&lt;=vLastrow,'Match History Data'!G149,"")</f>
        <v/>
      </c>
      <c r="H149" t="str">
        <f>IF(ROW()&lt;=vLastrow,'Match History Data'!H149,"")</f>
        <v/>
      </c>
      <c r="I149" t="str">
        <f>IF(ROW()&lt;=vLastrow,'Match History Data'!I149,"")</f>
        <v/>
      </c>
      <c r="J149" t="str">
        <f>IF(ROW()&lt;=vLastrow,'Match History Data'!J149,"")</f>
        <v/>
      </c>
      <c r="K149" t="str">
        <f>IF(ROW()&lt;=vLastrow,'Match History Data'!K149,"")</f>
        <v/>
      </c>
      <c r="L149" t="str">
        <f>IF(ROW()&lt;=vLastrow,'Match History Data'!L149,"")</f>
        <v/>
      </c>
      <c r="M149" t="str">
        <f>IF(ROW()&lt;=vLastrow,'Match History Data'!M149,"")</f>
        <v/>
      </c>
      <c r="N149" t="str">
        <f>IF(ROW()&lt;=vLastrow,'Match History Data'!N149,"")</f>
        <v/>
      </c>
      <c r="O149" t="str">
        <f>IF(ROW()&lt;=vLastrow,'Match History Data'!O149,"")</f>
        <v/>
      </c>
      <c r="Q149" t="str">
        <f>IF(ROW()&lt;=vLastrow,VLOOKUP(MONTH(E149),calcs!$S$2:$T$13,2,FALSE),"")</f>
        <v/>
      </c>
      <c r="R149" t="str">
        <f>IF(ROW()&lt;=vLastrow,VLOOKUP(MONTH(F149),calcs!$S$2:$T$13,2,FALSE),"")</f>
        <v/>
      </c>
      <c r="S149" t="str">
        <f t="shared" si="20"/>
        <v/>
      </c>
      <c r="T149" s="26" t="e">
        <f>IF(F149="",DATEDIF(E149,calcs!X$2,"Y"),"")</f>
        <v>#VALUE!</v>
      </c>
      <c r="U149" t="str">
        <f t="shared" si="19"/>
        <v/>
      </c>
      <c r="V149" t="str">
        <f t="shared" si="16"/>
        <v/>
      </c>
      <c r="W149">
        <f t="shared" si="17"/>
        <v>0</v>
      </c>
      <c r="X149">
        <f t="shared" si="18"/>
        <v>0</v>
      </c>
    </row>
    <row r="150" spans="1:24" x14ac:dyDescent="0.35">
      <c r="A150" t="str">
        <f>IF(ROW()&lt;=vLastrow,'Match History Data'!A150,"")</f>
        <v/>
      </c>
      <c r="B150" t="str">
        <f>IF(ROW()&lt;=vLastrow,'Match History Data'!B150,"")</f>
        <v/>
      </c>
      <c r="C150" t="str">
        <f>IF(ROW()&lt;=vLastrow,'Match History Data'!C150,"")</f>
        <v/>
      </c>
      <c r="D150" t="str">
        <f>IF(ROW()&lt;=vLastrow,'Match History Data'!D150,"")</f>
        <v/>
      </c>
      <c r="E150" s="3" t="str">
        <f>IF(ROW()&lt;=vLastrow,IF('Match History Data'!E150&lt;&gt;"",'Match History Data'!E150,""),"")</f>
        <v/>
      </c>
      <c r="F150" s="3" t="str">
        <f>IF(ROW()&lt;=vLastrow,IF('Match History Data'!F150&lt;&gt;"",'Match History Data'!F150,""),"")</f>
        <v/>
      </c>
      <c r="G150" t="str">
        <f>IF(ROW()&lt;=vLastrow,'Match History Data'!G150,"")</f>
        <v/>
      </c>
      <c r="H150" t="str">
        <f>IF(ROW()&lt;=vLastrow,'Match History Data'!H150,"")</f>
        <v/>
      </c>
      <c r="I150" t="str">
        <f>IF(ROW()&lt;=vLastrow,'Match History Data'!I150,"")</f>
        <v/>
      </c>
      <c r="J150" t="str">
        <f>IF(ROW()&lt;=vLastrow,'Match History Data'!J150,"")</f>
        <v/>
      </c>
      <c r="K150" t="str">
        <f>IF(ROW()&lt;=vLastrow,'Match History Data'!K150,"")</f>
        <v/>
      </c>
      <c r="L150" t="str">
        <f>IF(ROW()&lt;=vLastrow,'Match History Data'!L150,"")</f>
        <v/>
      </c>
      <c r="M150" t="str">
        <f>IF(ROW()&lt;=vLastrow,'Match History Data'!M150,"")</f>
        <v/>
      </c>
      <c r="N150" t="str">
        <f>IF(ROW()&lt;=vLastrow,'Match History Data'!N150,"")</f>
        <v/>
      </c>
      <c r="O150" t="str">
        <f>IF(ROW()&lt;=vLastrow,'Match History Data'!O150,"")</f>
        <v/>
      </c>
      <c r="Q150" t="str">
        <f>IF(ROW()&lt;=vLastrow,VLOOKUP(MONTH(E150),calcs!$S$2:$T$13,2,FALSE),"")</f>
        <v/>
      </c>
      <c r="R150" t="str">
        <f>IF(ROW()&lt;=vLastrow,VLOOKUP(MONTH(F150),calcs!$S$2:$T$13,2,FALSE),"")</f>
        <v/>
      </c>
      <c r="S150" t="str">
        <f t="shared" si="20"/>
        <v/>
      </c>
      <c r="T150" s="26" t="e">
        <f>IF(F150="",DATEDIF(E150,calcs!X$2,"Y"),"")</f>
        <v>#VALUE!</v>
      </c>
      <c r="U150" t="str">
        <f t="shared" si="19"/>
        <v/>
      </c>
      <c r="V150" t="str">
        <f t="shared" si="16"/>
        <v/>
      </c>
      <c r="W150">
        <f t="shared" si="17"/>
        <v>0</v>
      </c>
      <c r="X150">
        <f t="shared" si="18"/>
        <v>0</v>
      </c>
    </row>
    <row r="151" spans="1:24" x14ac:dyDescent="0.35">
      <c r="A151" t="str">
        <f>IF(ROW()&lt;=vLastrow,'Match History Data'!A151,"")</f>
        <v/>
      </c>
      <c r="B151" t="str">
        <f>IF(ROW()&lt;=vLastrow,'Match History Data'!B151,"")</f>
        <v/>
      </c>
      <c r="C151" t="str">
        <f>IF(ROW()&lt;=vLastrow,'Match History Data'!C151,"")</f>
        <v/>
      </c>
      <c r="D151" t="str">
        <f>IF(ROW()&lt;=vLastrow,'Match History Data'!D151,"")</f>
        <v/>
      </c>
      <c r="E151" s="3" t="str">
        <f>IF(ROW()&lt;=vLastrow,IF('Match History Data'!E151&lt;&gt;"",'Match History Data'!E151,""),"")</f>
        <v/>
      </c>
      <c r="F151" s="3" t="str">
        <f>IF(ROW()&lt;=vLastrow,IF('Match History Data'!F151&lt;&gt;"",'Match History Data'!F151,""),"")</f>
        <v/>
      </c>
      <c r="G151" t="str">
        <f>IF(ROW()&lt;=vLastrow,'Match History Data'!G151,"")</f>
        <v/>
      </c>
      <c r="H151" t="str">
        <f>IF(ROW()&lt;=vLastrow,'Match History Data'!H151,"")</f>
        <v/>
      </c>
      <c r="I151" t="str">
        <f>IF(ROW()&lt;=vLastrow,'Match History Data'!I151,"")</f>
        <v/>
      </c>
      <c r="J151" t="str">
        <f>IF(ROW()&lt;=vLastrow,'Match History Data'!J151,"")</f>
        <v/>
      </c>
      <c r="K151" t="str">
        <f>IF(ROW()&lt;=vLastrow,'Match History Data'!K151,"")</f>
        <v/>
      </c>
      <c r="L151" t="str">
        <f>IF(ROW()&lt;=vLastrow,'Match History Data'!L151,"")</f>
        <v/>
      </c>
      <c r="M151" t="str">
        <f>IF(ROW()&lt;=vLastrow,'Match History Data'!M151,"")</f>
        <v/>
      </c>
      <c r="N151" t="str">
        <f>IF(ROW()&lt;=vLastrow,'Match History Data'!N151,"")</f>
        <v/>
      </c>
      <c r="O151" t="str">
        <f>IF(ROW()&lt;=vLastrow,'Match History Data'!O151,"")</f>
        <v/>
      </c>
      <c r="Q151" t="str">
        <f>IF(ROW()&lt;=vLastrow,VLOOKUP(MONTH(E151),calcs!$S$2:$T$13,2,FALSE),"")</f>
        <v/>
      </c>
      <c r="R151" t="str">
        <f>IF(ROW()&lt;=vLastrow,VLOOKUP(MONTH(F151),calcs!$S$2:$T$13,2,FALSE),"")</f>
        <v/>
      </c>
      <c r="S151" t="str">
        <f t="shared" si="20"/>
        <v/>
      </c>
      <c r="T151" s="26" t="e">
        <f>IF(F151="",DATEDIF(E151,calcs!X$2,"Y"),"")</f>
        <v>#VALUE!</v>
      </c>
      <c r="U151" t="str">
        <f t="shared" si="19"/>
        <v/>
      </c>
      <c r="V151" t="str">
        <f t="shared" si="16"/>
        <v/>
      </c>
      <c r="W151">
        <f t="shared" si="17"/>
        <v>0</v>
      </c>
      <c r="X151">
        <f t="shared" si="18"/>
        <v>0</v>
      </c>
    </row>
    <row r="152" spans="1:24" x14ac:dyDescent="0.35">
      <c r="A152" t="str">
        <f>IF(ROW()&lt;=vLastrow,'Match History Data'!A152,"")</f>
        <v/>
      </c>
      <c r="B152" t="str">
        <f>IF(ROW()&lt;=vLastrow,'Match History Data'!B152,"")</f>
        <v/>
      </c>
      <c r="C152" t="str">
        <f>IF(ROW()&lt;=vLastrow,'Match History Data'!C152,"")</f>
        <v/>
      </c>
      <c r="D152" t="str">
        <f>IF(ROW()&lt;=vLastrow,'Match History Data'!D152,"")</f>
        <v/>
      </c>
      <c r="E152" s="3" t="str">
        <f>IF(ROW()&lt;=vLastrow,IF('Match History Data'!E152&lt;&gt;"",'Match History Data'!E152,""),"")</f>
        <v/>
      </c>
      <c r="F152" s="3" t="str">
        <f>IF(ROW()&lt;=vLastrow,IF('Match History Data'!F152&lt;&gt;"",'Match History Data'!F152,""),"")</f>
        <v/>
      </c>
      <c r="G152" t="str">
        <f>IF(ROW()&lt;=vLastrow,'Match History Data'!G152,"")</f>
        <v/>
      </c>
      <c r="H152" t="str">
        <f>IF(ROW()&lt;=vLastrow,'Match History Data'!H152,"")</f>
        <v/>
      </c>
      <c r="I152" t="str">
        <f>IF(ROW()&lt;=vLastrow,'Match History Data'!I152,"")</f>
        <v/>
      </c>
      <c r="J152" t="str">
        <f>IF(ROW()&lt;=vLastrow,'Match History Data'!J152,"")</f>
        <v/>
      </c>
      <c r="K152" t="str">
        <f>IF(ROW()&lt;=vLastrow,'Match History Data'!K152,"")</f>
        <v/>
      </c>
      <c r="L152" t="str">
        <f>IF(ROW()&lt;=vLastrow,'Match History Data'!L152,"")</f>
        <v/>
      </c>
      <c r="M152" t="str">
        <f>IF(ROW()&lt;=vLastrow,'Match History Data'!M152,"")</f>
        <v/>
      </c>
      <c r="N152" t="str">
        <f>IF(ROW()&lt;=vLastrow,'Match History Data'!N152,"")</f>
        <v/>
      </c>
      <c r="O152" t="str">
        <f>IF(ROW()&lt;=vLastrow,'Match History Data'!O152,"")</f>
        <v/>
      </c>
      <c r="Q152" t="str">
        <f>IF(ROW()&lt;=vLastrow,VLOOKUP(MONTH(E152),calcs!$S$2:$T$13,2,FALSE),"")</f>
        <v/>
      </c>
      <c r="R152" t="str">
        <f>IF(ROW()&lt;=vLastrow,VLOOKUP(MONTH(F152),calcs!$S$2:$T$13,2,FALSE),"")</f>
        <v/>
      </c>
      <c r="S152" t="str">
        <f t="shared" si="20"/>
        <v/>
      </c>
      <c r="T152" s="26" t="e">
        <f>IF(F152="",DATEDIF(E152,calcs!X$2,"Y"),"")</f>
        <v>#VALUE!</v>
      </c>
      <c r="U152" t="str">
        <f t="shared" si="19"/>
        <v/>
      </c>
      <c r="V152" t="str">
        <f t="shared" si="16"/>
        <v/>
      </c>
      <c r="W152">
        <f t="shared" si="17"/>
        <v>0</v>
      </c>
      <c r="X152">
        <f t="shared" si="18"/>
        <v>0</v>
      </c>
    </row>
    <row r="153" spans="1:24" x14ac:dyDescent="0.35">
      <c r="A153" t="str">
        <f>IF(ROW()&lt;=vLastrow,'Match History Data'!A153,"")</f>
        <v/>
      </c>
      <c r="B153" t="str">
        <f>IF(ROW()&lt;=vLastrow,'Match History Data'!B153,"")</f>
        <v/>
      </c>
      <c r="C153" t="str">
        <f>IF(ROW()&lt;=vLastrow,'Match History Data'!C153,"")</f>
        <v/>
      </c>
      <c r="D153" t="str">
        <f>IF(ROW()&lt;=vLastrow,'Match History Data'!D153,"")</f>
        <v/>
      </c>
      <c r="E153" s="3" t="str">
        <f>IF(ROW()&lt;=vLastrow,IF('Match History Data'!E153&lt;&gt;"",'Match History Data'!E153,""),"")</f>
        <v/>
      </c>
      <c r="F153" s="3" t="str">
        <f>IF(ROW()&lt;=vLastrow,IF('Match History Data'!F153&lt;&gt;"",'Match History Data'!F153,""),"")</f>
        <v/>
      </c>
      <c r="G153" t="str">
        <f>IF(ROW()&lt;=vLastrow,'Match History Data'!G153,"")</f>
        <v/>
      </c>
      <c r="H153" t="str">
        <f>IF(ROW()&lt;=vLastrow,'Match History Data'!H153,"")</f>
        <v/>
      </c>
      <c r="I153" t="str">
        <f>IF(ROW()&lt;=vLastrow,'Match History Data'!I153,"")</f>
        <v/>
      </c>
      <c r="J153" t="str">
        <f>IF(ROW()&lt;=vLastrow,'Match History Data'!J153,"")</f>
        <v/>
      </c>
      <c r="K153" t="str">
        <f>IF(ROW()&lt;=vLastrow,'Match History Data'!K153,"")</f>
        <v/>
      </c>
      <c r="L153" t="str">
        <f>IF(ROW()&lt;=vLastrow,'Match History Data'!L153,"")</f>
        <v/>
      </c>
      <c r="M153" t="str">
        <f>IF(ROW()&lt;=vLastrow,'Match History Data'!M153,"")</f>
        <v/>
      </c>
      <c r="N153" t="str">
        <f>IF(ROW()&lt;=vLastrow,'Match History Data'!N153,"")</f>
        <v/>
      </c>
      <c r="O153" t="str">
        <f>IF(ROW()&lt;=vLastrow,'Match History Data'!O153,"")</f>
        <v/>
      </c>
      <c r="Q153" t="str">
        <f>IF(ROW()&lt;=vLastrow,VLOOKUP(MONTH(E153),calcs!$S$2:$T$13,2,FALSE),"")</f>
        <v/>
      </c>
      <c r="R153" t="str">
        <f>IF(ROW()&lt;=vLastrow,VLOOKUP(MONTH(F153),calcs!$S$2:$T$13,2,FALSE),"")</f>
        <v/>
      </c>
      <c r="S153" t="str">
        <f t="shared" si="20"/>
        <v/>
      </c>
      <c r="T153" s="26" t="e">
        <f>IF(F153="",DATEDIF(E153,calcs!X$2,"Y"),"")</f>
        <v>#VALUE!</v>
      </c>
      <c r="U153" t="str">
        <f t="shared" si="19"/>
        <v/>
      </c>
      <c r="V153" t="str">
        <f t="shared" si="16"/>
        <v/>
      </c>
      <c r="W153">
        <f t="shared" si="17"/>
        <v>0</v>
      </c>
      <c r="X153">
        <f t="shared" si="18"/>
        <v>0</v>
      </c>
    </row>
    <row r="154" spans="1:24" x14ac:dyDescent="0.35">
      <c r="A154" t="str">
        <f>IF(ROW()&lt;=vLastrow,'Match History Data'!A154,"")</f>
        <v/>
      </c>
      <c r="B154" t="str">
        <f>IF(ROW()&lt;=vLastrow,'Match History Data'!B154,"")</f>
        <v/>
      </c>
      <c r="C154" t="str">
        <f>IF(ROW()&lt;=vLastrow,'Match History Data'!C154,"")</f>
        <v/>
      </c>
      <c r="D154" t="str">
        <f>IF(ROW()&lt;=vLastrow,'Match History Data'!D154,"")</f>
        <v/>
      </c>
      <c r="E154" s="3" t="str">
        <f>IF(ROW()&lt;=vLastrow,IF('Match History Data'!E154&lt;&gt;"",'Match History Data'!E154,""),"")</f>
        <v/>
      </c>
      <c r="F154" s="3" t="str">
        <f>IF(ROW()&lt;=vLastrow,IF('Match History Data'!F154&lt;&gt;"",'Match History Data'!F154,""),"")</f>
        <v/>
      </c>
      <c r="G154" t="str">
        <f>IF(ROW()&lt;=vLastrow,'Match History Data'!G154,"")</f>
        <v/>
      </c>
      <c r="H154" t="str">
        <f>IF(ROW()&lt;=vLastrow,'Match History Data'!H154,"")</f>
        <v/>
      </c>
      <c r="I154" t="str">
        <f>IF(ROW()&lt;=vLastrow,'Match History Data'!I154,"")</f>
        <v/>
      </c>
      <c r="J154" t="str">
        <f>IF(ROW()&lt;=vLastrow,'Match History Data'!J154,"")</f>
        <v/>
      </c>
      <c r="K154" t="str">
        <f>IF(ROW()&lt;=vLastrow,'Match History Data'!K154,"")</f>
        <v/>
      </c>
      <c r="L154" t="str">
        <f>IF(ROW()&lt;=vLastrow,'Match History Data'!L154,"")</f>
        <v/>
      </c>
      <c r="M154" t="str">
        <f>IF(ROW()&lt;=vLastrow,'Match History Data'!M154,"")</f>
        <v/>
      </c>
      <c r="N154" t="str">
        <f>IF(ROW()&lt;=vLastrow,'Match History Data'!N154,"")</f>
        <v/>
      </c>
      <c r="O154" t="str">
        <f>IF(ROW()&lt;=vLastrow,'Match History Data'!O154,"")</f>
        <v/>
      </c>
      <c r="Q154" t="str">
        <f>IF(ROW()&lt;=vLastrow,VLOOKUP(MONTH(E154),calcs!$S$2:$T$13,2,FALSE),"")</f>
        <v/>
      </c>
      <c r="R154" t="str">
        <f>IF(ROW()&lt;=vLastrow,VLOOKUP(MONTH(F154),calcs!$S$2:$T$13,2,FALSE),"")</f>
        <v/>
      </c>
      <c r="S154" t="str">
        <f t="shared" si="20"/>
        <v/>
      </c>
      <c r="T154" s="26" t="e">
        <f>IF(F154="",DATEDIF(E154,calcs!X$2,"Y"),"")</f>
        <v>#VALUE!</v>
      </c>
      <c r="U154" t="str">
        <f t="shared" si="19"/>
        <v/>
      </c>
      <c r="V154" t="str">
        <f t="shared" si="16"/>
        <v/>
      </c>
      <c r="W154">
        <f t="shared" si="17"/>
        <v>0</v>
      </c>
      <c r="X154">
        <f t="shared" si="18"/>
        <v>0</v>
      </c>
    </row>
    <row r="155" spans="1:24" x14ac:dyDescent="0.35">
      <c r="A155" t="str">
        <f>IF(ROW()&lt;=vLastrow,'Match History Data'!A155,"")</f>
        <v/>
      </c>
      <c r="B155" t="str">
        <f>IF(ROW()&lt;=vLastrow,'Match History Data'!B155,"")</f>
        <v/>
      </c>
      <c r="C155" t="str">
        <f>IF(ROW()&lt;=vLastrow,'Match History Data'!C155,"")</f>
        <v/>
      </c>
      <c r="D155" t="str">
        <f>IF(ROW()&lt;=vLastrow,'Match History Data'!D155,"")</f>
        <v/>
      </c>
      <c r="E155" s="3" t="str">
        <f>IF(ROW()&lt;=vLastrow,IF('Match History Data'!E155&lt;&gt;"",'Match History Data'!E155,""),"")</f>
        <v/>
      </c>
      <c r="F155" s="3" t="str">
        <f>IF(ROW()&lt;=vLastrow,IF('Match History Data'!F155&lt;&gt;"",'Match History Data'!F155,""),"")</f>
        <v/>
      </c>
      <c r="G155" t="str">
        <f>IF(ROW()&lt;=vLastrow,'Match History Data'!G155,"")</f>
        <v/>
      </c>
      <c r="H155" t="str">
        <f>IF(ROW()&lt;=vLastrow,'Match History Data'!H155,"")</f>
        <v/>
      </c>
      <c r="I155" t="str">
        <f>IF(ROW()&lt;=vLastrow,'Match History Data'!I155,"")</f>
        <v/>
      </c>
      <c r="J155" t="str">
        <f>IF(ROW()&lt;=vLastrow,'Match History Data'!J155,"")</f>
        <v/>
      </c>
      <c r="K155" t="str">
        <f>IF(ROW()&lt;=vLastrow,'Match History Data'!K155,"")</f>
        <v/>
      </c>
      <c r="L155" t="str">
        <f>IF(ROW()&lt;=vLastrow,'Match History Data'!L155,"")</f>
        <v/>
      </c>
      <c r="M155" t="str">
        <f>IF(ROW()&lt;=vLastrow,'Match History Data'!M155,"")</f>
        <v/>
      </c>
      <c r="N155" t="str">
        <f>IF(ROW()&lt;=vLastrow,'Match History Data'!N155,"")</f>
        <v/>
      </c>
      <c r="O155" t="str">
        <f>IF(ROW()&lt;=vLastrow,'Match History Data'!O155,"")</f>
        <v/>
      </c>
      <c r="Q155" t="str">
        <f>IF(ROW()&lt;=vLastrow,VLOOKUP(MONTH(E155),calcs!$S$2:$T$13,2,FALSE),"")</f>
        <v/>
      </c>
      <c r="R155" t="str">
        <f>IF(ROW()&lt;=vLastrow,VLOOKUP(MONTH(F155),calcs!$S$2:$T$13,2,FALSE),"")</f>
        <v/>
      </c>
      <c r="S155" t="str">
        <f t="shared" si="20"/>
        <v/>
      </c>
      <c r="T155" s="26" t="e">
        <f>IF(F155="",DATEDIF(E155,calcs!X$2,"Y"),"")</f>
        <v>#VALUE!</v>
      </c>
      <c r="U155" t="str">
        <f t="shared" si="19"/>
        <v/>
      </c>
      <c r="V155" t="str">
        <f t="shared" si="16"/>
        <v/>
      </c>
      <c r="W155">
        <f t="shared" si="17"/>
        <v>0</v>
      </c>
      <c r="X155">
        <f t="shared" si="18"/>
        <v>0</v>
      </c>
    </row>
    <row r="156" spans="1:24" x14ac:dyDescent="0.35">
      <c r="A156" t="str">
        <f>IF(ROW()&lt;=vLastrow,'Match History Data'!A156,"")</f>
        <v/>
      </c>
      <c r="B156" t="str">
        <f>IF(ROW()&lt;=vLastrow,'Match History Data'!B156,"")</f>
        <v/>
      </c>
      <c r="C156" t="str">
        <f>IF(ROW()&lt;=vLastrow,'Match History Data'!C156,"")</f>
        <v/>
      </c>
      <c r="D156" t="str">
        <f>IF(ROW()&lt;=vLastrow,'Match History Data'!D156,"")</f>
        <v/>
      </c>
      <c r="E156" s="3" t="str">
        <f>IF(ROW()&lt;=vLastrow,IF('Match History Data'!E156&lt;&gt;"",'Match History Data'!E156,""),"")</f>
        <v/>
      </c>
      <c r="F156" s="3" t="str">
        <f>IF(ROW()&lt;=vLastrow,IF('Match History Data'!F156&lt;&gt;"",'Match History Data'!F156,""),"")</f>
        <v/>
      </c>
      <c r="G156" t="str">
        <f>IF(ROW()&lt;=vLastrow,'Match History Data'!G156,"")</f>
        <v/>
      </c>
      <c r="H156" t="str">
        <f>IF(ROW()&lt;=vLastrow,'Match History Data'!H156,"")</f>
        <v/>
      </c>
      <c r="I156" t="str">
        <f>IF(ROW()&lt;=vLastrow,'Match History Data'!I156,"")</f>
        <v/>
      </c>
      <c r="J156" t="str">
        <f>IF(ROW()&lt;=vLastrow,'Match History Data'!J156,"")</f>
        <v/>
      </c>
      <c r="K156" t="str">
        <f>IF(ROW()&lt;=vLastrow,'Match History Data'!K156,"")</f>
        <v/>
      </c>
      <c r="L156" t="str">
        <f>IF(ROW()&lt;=vLastrow,'Match History Data'!L156,"")</f>
        <v/>
      </c>
      <c r="M156" t="str">
        <f>IF(ROW()&lt;=vLastrow,'Match History Data'!M156,"")</f>
        <v/>
      </c>
      <c r="N156" t="str">
        <f>IF(ROW()&lt;=vLastrow,'Match History Data'!N156,"")</f>
        <v/>
      </c>
      <c r="O156" t="str">
        <f>IF(ROW()&lt;=vLastrow,'Match History Data'!O156,"")</f>
        <v/>
      </c>
      <c r="Q156" t="str">
        <f>IF(ROW()&lt;=vLastrow,VLOOKUP(MONTH(E156),calcs!$S$2:$T$13,2,FALSE),"")</f>
        <v/>
      </c>
      <c r="R156" t="str">
        <f>IF(ROW()&lt;=vLastrow,VLOOKUP(MONTH(F156),calcs!$S$2:$T$13,2,FALSE),"")</f>
        <v/>
      </c>
      <c r="S156" t="str">
        <f t="shared" si="20"/>
        <v/>
      </c>
      <c r="T156" s="26" t="e">
        <f>IF(F156="",DATEDIF(E156,calcs!X$2,"Y"),"")</f>
        <v>#VALUE!</v>
      </c>
      <c r="U156" t="str">
        <f t="shared" si="19"/>
        <v/>
      </c>
      <c r="V156" t="str">
        <f t="shared" si="16"/>
        <v/>
      </c>
      <c r="W156">
        <f t="shared" si="17"/>
        <v>0</v>
      </c>
      <c r="X156">
        <f t="shared" si="18"/>
        <v>0</v>
      </c>
    </row>
    <row r="157" spans="1:24" x14ac:dyDescent="0.35">
      <c r="A157" t="str">
        <f>IF(ROW()&lt;=vLastrow,'Match History Data'!A157,"")</f>
        <v/>
      </c>
      <c r="B157" t="str">
        <f>IF(ROW()&lt;=vLastrow,'Match History Data'!B157,"")</f>
        <v/>
      </c>
      <c r="C157" t="str">
        <f>IF(ROW()&lt;=vLastrow,'Match History Data'!C157,"")</f>
        <v/>
      </c>
      <c r="D157" t="str">
        <f>IF(ROW()&lt;=vLastrow,'Match History Data'!D157,"")</f>
        <v/>
      </c>
      <c r="E157" s="3" t="str">
        <f>IF(ROW()&lt;=vLastrow,IF('Match History Data'!E157&lt;&gt;"",'Match History Data'!E157,""),"")</f>
        <v/>
      </c>
      <c r="F157" s="3" t="str">
        <f>IF(ROW()&lt;=vLastrow,IF('Match History Data'!F157&lt;&gt;"",'Match History Data'!F157,""),"")</f>
        <v/>
      </c>
      <c r="G157" t="str">
        <f>IF(ROW()&lt;=vLastrow,'Match History Data'!G157,"")</f>
        <v/>
      </c>
      <c r="H157" t="str">
        <f>IF(ROW()&lt;=vLastrow,'Match History Data'!H157,"")</f>
        <v/>
      </c>
      <c r="I157" t="str">
        <f>IF(ROW()&lt;=vLastrow,'Match History Data'!I157,"")</f>
        <v/>
      </c>
      <c r="J157" t="str">
        <f>IF(ROW()&lt;=vLastrow,'Match History Data'!J157,"")</f>
        <v/>
      </c>
      <c r="K157" t="str">
        <f>IF(ROW()&lt;=vLastrow,'Match History Data'!K157,"")</f>
        <v/>
      </c>
      <c r="L157" t="str">
        <f>IF(ROW()&lt;=vLastrow,'Match History Data'!L157,"")</f>
        <v/>
      </c>
      <c r="M157" t="str">
        <f>IF(ROW()&lt;=vLastrow,'Match History Data'!M157,"")</f>
        <v/>
      </c>
      <c r="N157" t="str">
        <f>IF(ROW()&lt;=vLastrow,'Match History Data'!N157,"")</f>
        <v/>
      </c>
      <c r="O157" t="str">
        <f>IF(ROW()&lt;=vLastrow,'Match History Data'!O157,"")</f>
        <v/>
      </c>
      <c r="Q157" t="str">
        <f>IF(ROW()&lt;=vLastrow,VLOOKUP(MONTH(E157),calcs!$S$2:$T$13,2,FALSE),"")</f>
        <v/>
      </c>
      <c r="R157" t="str">
        <f>IF(ROW()&lt;=vLastrow,VLOOKUP(MONTH(F157),calcs!$S$2:$T$13,2,FALSE),"")</f>
        <v/>
      </c>
      <c r="S157" t="str">
        <f t="shared" si="20"/>
        <v/>
      </c>
      <c r="T157" s="26" t="e">
        <f>IF(F157="",DATEDIF(E157,calcs!X$2,"Y"),"")</f>
        <v>#VALUE!</v>
      </c>
      <c r="U157" t="str">
        <f t="shared" si="19"/>
        <v/>
      </c>
      <c r="V157" t="str">
        <f t="shared" si="16"/>
        <v/>
      </c>
      <c r="W157">
        <f t="shared" si="17"/>
        <v>0</v>
      </c>
      <c r="X157">
        <f t="shared" si="18"/>
        <v>0</v>
      </c>
    </row>
    <row r="158" spans="1:24" x14ac:dyDescent="0.35">
      <c r="A158" t="str">
        <f>IF(ROW()&lt;=vLastrow,'Match History Data'!A158,"")</f>
        <v/>
      </c>
      <c r="B158" t="str">
        <f>IF(ROW()&lt;=vLastrow,'Match History Data'!B158,"")</f>
        <v/>
      </c>
      <c r="C158" t="str">
        <f>IF(ROW()&lt;=vLastrow,'Match History Data'!C158,"")</f>
        <v/>
      </c>
      <c r="D158" t="str">
        <f>IF(ROW()&lt;=vLastrow,'Match History Data'!D158,"")</f>
        <v/>
      </c>
      <c r="E158" s="3" t="str">
        <f>IF(ROW()&lt;=vLastrow,IF('Match History Data'!E158&lt;&gt;"",'Match History Data'!E158,""),"")</f>
        <v/>
      </c>
      <c r="F158" s="3" t="str">
        <f>IF(ROW()&lt;=vLastrow,IF('Match History Data'!F158&lt;&gt;"",'Match History Data'!F158,""),"")</f>
        <v/>
      </c>
      <c r="G158" t="str">
        <f>IF(ROW()&lt;=vLastrow,'Match History Data'!G158,"")</f>
        <v/>
      </c>
      <c r="H158" t="str">
        <f>IF(ROW()&lt;=vLastrow,'Match History Data'!H158,"")</f>
        <v/>
      </c>
      <c r="I158" t="str">
        <f>IF(ROW()&lt;=vLastrow,'Match History Data'!I158,"")</f>
        <v/>
      </c>
      <c r="J158" t="str">
        <f>IF(ROW()&lt;=vLastrow,'Match History Data'!J158,"")</f>
        <v/>
      </c>
      <c r="K158" t="str">
        <f>IF(ROW()&lt;=vLastrow,'Match History Data'!K158,"")</f>
        <v/>
      </c>
      <c r="L158" t="str">
        <f>IF(ROW()&lt;=vLastrow,'Match History Data'!L158,"")</f>
        <v/>
      </c>
      <c r="M158" t="str">
        <f>IF(ROW()&lt;=vLastrow,'Match History Data'!M158,"")</f>
        <v/>
      </c>
      <c r="N158" t="str">
        <f>IF(ROW()&lt;=vLastrow,'Match History Data'!N158,"")</f>
        <v/>
      </c>
      <c r="O158" t="str">
        <f>IF(ROW()&lt;=vLastrow,'Match History Data'!O158,"")</f>
        <v/>
      </c>
      <c r="Q158" t="str">
        <f>IF(ROW()&lt;=vLastrow,VLOOKUP(MONTH(E158),calcs!$S$2:$T$13,2,FALSE),"")</f>
        <v/>
      </c>
      <c r="R158" t="str">
        <f>IF(ROW()&lt;=vLastrow,VLOOKUP(MONTH(F158),calcs!$S$2:$T$13,2,FALSE),"")</f>
        <v/>
      </c>
      <c r="S158" t="str">
        <f t="shared" si="20"/>
        <v/>
      </c>
      <c r="T158" s="26" t="e">
        <f>IF(F158="",DATEDIF(E158,calcs!X$2,"Y"),"")</f>
        <v>#VALUE!</v>
      </c>
      <c r="U158" t="str">
        <f t="shared" si="19"/>
        <v/>
      </c>
      <c r="V158" t="str">
        <f t="shared" si="16"/>
        <v/>
      </c>
      <c r="W158">
        <f t="shared" si="17"/>
        <v>0</v>
      </c>
      <c r="X158">
        <f t="shared" si="18"/>
        <v>0</v>
      </c>
    </row>
    <row r="159" spans="1:24" x14ac:dyDescent="0.35">
      <c r="A159" t="str">
        <f>IF(ROW()&lt;=vLastrow,'Match History Data'!A159,"")</f>
        <v/>
      </c>
      <c r="B159" t="str">
        <f>IF(ROW()&lt;=vLastrow,'Match History Data'!B159,"")</f>
        <v/>
      </c>
      <c r="C159" t="str">
        <f>IF(ROW()&lt;=vLastrow,'Match History Data'!C159,"")</f>
        <v/>
      </c>
      <c r="D159" t="str">
        <f>IF(ROW()&lt;=vLastrow,'Match History Data'!D159,"")</f>
        <v/>
      </c>
      <c r="E159" s="3" t="str">
        <f>IF(ROW()&lt;=vLastrow,IF('Match History Data'!E159&lt;&gt;"",'Match History Data'!E159,""),"")</f>
        <v/>
      </c>
      <c r="F159" s="3" t="str">
        <f>IF(ROW()&lt;=vLastrow,IF('Match History Data'!F159&lt;&gt;"",'Match History Data'!F159,""),"")</f>
        <v/>
      </c>
      <c r="G159" t="str">
        <f>IF(ROW()&lt;=vLastrow,'Match History Data'!G159,"")</f>
        <v/>
      </c>
      <c r="H159" t="str">
        <f>IF(ROW()&lt;=vLastrow,'Match History Data'!H159,"")</f>
        <v/>
      </c>
      <c r="I159" t="str">
        <f>IF(ROW()&lt;=vLastrow,'Match History Data'!I159,"")</f>
        <v/>
      </c>
      <c r="J159" t="str">
        <f>IF(ROW()&lt;=vLastrow,'Match History Data'!J159,"")</f>
        <v/>
      </c>
      <c r="K159" t="str">
        <f>IF(ROW()&lt;=vLastrow,'Match History Data'!K159,"")</f>
        <v/>
      </c>
      <c r="L159" t="str">
        <f>IF(ROW()&lt;=vLastrow,'Match History Data'!L159,"")</f>
        <v/>
      </c>
      <c r="M159" t="str">
        <f>IF(ROW()&lt;=vLastrow,'Match History Data'!M159,"")</f>
        <v/>
      </c>
      <c r="N159" t="str">
        <f>IF(ROW()&lt;=vLastrow,'Match History Data'!N159,"")</f>
        <v/>
      </c>
      <c r="O159" t="str">
        <f>IF(ROW()&lt;=vLastrow,'Match History Data'!O159,"")</f>
        <v/>
      </c>
      <c r="Q159" t="str">
        <f>IF(ROW()&lt;=vLastrow,VLOOKUP(MONTH(E159),calcs!$S$2:$T$13,2,FALSE),"")</f>
        <v/>
      </c>
      <c r="R159" t="str">
        <f>IF(ROW()&lt;=vLastrow,VLOOKUP(MONTH(F159),calcs!$S$2:$T$13,2,FALSE),"")</f>
        <v/>
      </c>
      <c r="S159" t="str">
        <f t="shared" si="20"/>
        <v/>
      </c>
      <c r="T159" s="26" t="e">
        <f>IF(F159="",DATEDIF(E159,calcs!X$2,"Y"),"")</f>
        <v>#VALUE!</v>
      </c>
      <c r="U159" t="str">
        <f t="shared" si="19"/>
        <v/>
      </c>
      <c r="V159" t="str">
        <f t="shared" si="16"/>
        <v/>
      </c>
      <c r="W159">
        <f t="shared" si="17"/>
        <v>0</v>
      </c>
      <c r="X159">
        <f t="shared" si="18"/>
        <v>0</v>
      </c>
    </row>
    <row r="160" spans="1:24" x14ac:dyDescent="0.35">
      <c r="A160" t="str">
        <f>IF(ROW()&lt;=vLastrow,'Match History Data'!A160,"")</f>
        <v/>
      </c>
      <c r="B160" t="str">
        <f>IF(ROW()&lt;=vLastrow,'Match History Data'!B160,"")</f>
        <v/>
      </c>
      <c r="C160" t="str">
        <f>IF(ROW()&lt;=vLastrow,'Match History Data'!C160,"")</f>
        <v/>
      </c>
      <c r="D160" t="str">
        <f>IF(ROW()&lt;=vLastrow,'Match History Data'!D160,"")</f>
        <v/>
      </c>
      <c r="E160" s="3" t="str">
        <f>IF(ROW()&lt;=vLastrow,IF('Match History Data'!E160&lt;&gt;"",'Match History Data'!E160,""),"")</f>
        <v/>
      </c>
      <c r="F160" s="3" t="str">
        <f>IF(ROW()&lt;=vLastrow,IF('Match History Data'!F160&lt;&gt;"",'Match History Data'!F160,""),"")</f>
        <v/>
      </c>
      <c r="G160" t="str">
        <f>IF(ROW()&lt;=vLastrow,'Match History Data'!G160,"")</f>
        <v/>
      </c>
      <c r="H160" t="str">
        <f>IF(ROW()&lt;=vLastrow,'Match History Data'!H160,"")</f>
        <v/>
      </c>
      <c r="I160" t="str">
        <f>IF(ROW()&lt;=vLastrow,'Match History Data'!I160,"")</f>
        <v/>
      </c>
      <c r="J160" t="str">
        <f>IF(ROW()&lt;=vLastrow,'Match History Data'!J160,"")</f>
        <v/>
      </c>
      <c r="K160" t="str">
        <f>IF(ROW()&lt;=vLastrow,'Match History Data'!K160,"")</f>
        <v/>
      </c>
      <c r="L160" t="str">
        <f>IF(ROW()&lt;=vLastrow,'Match History Data'!L160,"")</f>
        <v/>
      </c>
      <c r="M160" t="str">
        <f>IF(ROW()&lt;=vLastrow,'Match History Data'!M160,"")</f>
        <v/>
      </c>
      <c r="N160" t="str">
        <f>IF(ROW()&lt;=vLastrow,'Match History Data'!N160,"")</f>
        <v/>
      </c>
      <c r="O160" t="str">
        <f>IF(ROW()&lt;=vLastrow,'Match History Data'!O160,"")</f>
        <v/>
      </c>
      <c r="Q160" t="str">
        <f>IF(ROW()&lt;=vLastrow,VLOOKUP(MONTH(E160),calcs!$S$2:$T$13,2,FALSE),"")</f>
        <v/>
      </c>
      <c r="R160" t="str">
        <f>IF(ROW()&lt;=vLastrow,VLOOKUP(MONTH(F160),calcs!$S$2:$T$13,2,FALSE),"")</f>
        <v/>
      </c>
      <c r="S160" t="str">
        <f t="shared" si="20"/>
        <v/>
      </c>
      <c r="T160" s="26" t="e">
        <f>IF(F160="",DATEDIF(E160,calcs!X$2,"Y"),"")</f>
        <v>#VALUE!</v>
      </c>
      <c r="U160" t="str">
        <f t="shared" si="19"/>
        <v/>
      </c>
      <c r="V160" t="str">
        <f t="shared" si="16"/>
        <v/>
      </c>
      <c r="W160">
        <f t="shared" si="17"/>
        <v>0</v>
      </c>
      <c r="X160">
        <f t="shared" si="18"/>
        <v>0</v>
      </c>
    </row>
    <row r="161" spans="1:24" x14ac:dyDescent="0.35">
      <c r="A161" t="str">
        <f>IF(ROW()&lt;=vLastrow,'Match History Data'!A161,"")</f>
        <v/>
      </c>
      <c r="B161" t="str">
        <f>IF(ROW()&lt;=vLastrow,'Match History Data'!B161,"")</f>
        <v/>
      </c>
      <c r="C161" t="str">
        <f>IF(ROW()&lt;=vLastrow,'Match History Data'!C161,"")</f>
        <v/>
      </c>
      <c r="D161" t="str">
        <f>IF(ROW()&lt;=vLastrow,'Match History Data'!D161,"")</f>
        <v/>
      </c>
      <c r="E161" s="3" t="str">
        <f>IF(ROW()&lt;=vLastrow,IF('Match History Data'!E161&lt;&gt;"",'Match History Data'!E161,""),"")</f>
        <v/>
      </c>
      <c r="F161" s="3" t="str">
        <f>IF(ROW()&lt;=vLastrow,IF('Match History Data'!F161&lt;&gt;"",'Match History Data'!F161,""),"")</f>
        <v/>
      </c>
      <c r="G161" t="str">
        <f>IF(ROW()&lt;=vLastrow,'Match History Data'!G161,"")</f>
        <v/>
      </c>
      <c r="H161" t="str">
        <f>IF(ROW()&lt;=vLastrow,'Match History Data'!H161,"")</f>
        <v/>
      </c>
      <c r="I161" t="str">
        <f>IF(ROW()&lt;=vLastrow,'Match History Data'!I161,"")</f>
        <v/>
      </c>
      <c r="J161" t="str">
        <f>IF(ROW()&lt;=vLastrow,'Match History Data'!J161,"")</f>
        <v/>
      </c>
      <c r="K161" t="str">
        <f>IF(ROW()&lt;=vLastrow,'Match History Data'!K161,"")</f>
        <v/>
      </c>
      <c r="L161" t="str">
        <f>IF(ROW()&lt;=vLastrow,'Match History Data'!L161,"")</f>
        <v/>
      </c>
      <c r="M161" t="str">
        <f>IF(ROW()&lt;=vLastrow,'Match History Data'!M161,"")</f>
        <v/>
      </c>
      <c r="N161" t="str">
        <f>IF(ROW()&lt;=vLastrow,'Match History Data'!N161,"")</f>
        <v/>
      </c>
      <c r="O161" t="str">
        <f>IF(ROW()&lt;=vLastrow,'Match History Data'!O161,"")</f>
        <v/>
      </c>
      <c r="Q161" t="str">
        <f>IF(ROW()&lt;=vLastrow,VLOOKUP(MONTH(E161),calcs!$S$2:$T$13,2,FALSE),"")</f>
        <v/>
      </c>
      <c r="R161" t="str">
        <f>IF(ROW()&lt;=vLastrow,VLOOKUP(MONTH(F161),calcs!$S$2:$T$13,2,FALSE),"")</f>
        <v/>
      </c>
      <c r="S161" t="str">
        <f t="shared" si="20"/>
        <v/>
      </c>
      <c r="T161" s="26" t="e">
        <f>IF(F161="",DATEDIF(E161,calcs!X$2,"Y"),"")</f>
        <v>#VALUE!</v>
      </c>
      <c r="U161" t="str">
        <f t="shared" si="19"/>
        <v/>
      </c>
      <c r="V161" t="str">
        <f t="shared" si="16"/>
        <v/>
      </c>
      <c r="W161">
        <f t="shared" si="17"/>
        <v>0</v>
      </c>
      <c r="X161">
        <f t="shared" si="18"/>
        <v>0</v>
      </c>
    </row>
    <row r="162" spans="1:24" x14ac:dyDescent="0.35">
      <c r="A162" t="str">
        <f>IF(ROW()&lt;=vLastrow,'Match History Data'!A162,"")</f>
        <v/>
      </c>
      <c r="B162" t="str">
        <f>IF(ROW()&lt;=vLastrow,'Match History Data'!B162,"")</f>
        <v/>
      </c>
      <c r="C162" t="str">
        <f>IF(ROW()&lt;=vLastrow,'Match History Data'!C162,"")</f>
        <v/>
      </c>
      <c r="D162" t="str">
        <f>IF(ROW()&lt;=vLastrow,'Match History Data'!D162,"")</f>
        <v/>
      </c>
      <c r="E162" s="3" t="str">
        <f>IF(ROW()&lt;=vLastrow,IF('Match History Data'!E162&lt;&gt;"",'Match History Data'!E162,""),"")</f>
        <v/>
      </c>
      <c r="F162" s="3" t="str">
        <f>IF(ROW()&lt;=vLastrow,IF('Match History Data'!F162&lt;&gt;"",'Match History Data'!F162,""),"")</f>
        <v/>
      </c>
      <c r="G162" t="str">
        <f>IF(ROW()&lt;=vLastrow,'Match History Data'!G162,"")</f>
        <v/>
      </c>
      <c r="H162" t="str">
        <f>IF(ROW()&lt;=vLastrow,'Match History Data'!H162,"")</f>
        <v/>
      </c>
      <c r="I162" t="str">
        <f>IF(ROW()&lt;=vLastrow,'Match History Data'!I162,"")</f>
        <v/>
      </c>
      <c r="J162" t="str">
        <f>IF(ROW()&lt;=vLastrow,'Match History Data'!J162,"")</f>
        <v/>
      </c>
      <c r="K162" t="str">
        <f>IF(ROW()&lt;=vLastrow,'Match History Data'!K162,"")</f>
        <v/>
      </c>
      <c r="L162" t="str">
        <f>IF(ROW()&lt;=vLastrow,'Match History Data'!L162,"")</f>
        <v/>
      </c>
      <c r="M162" t="str">
        <f>IF(ROW()&lt;=vLastrow,'Match History Data'!M162,"")</f>
        <v/>
      </c>
      <c r="N162" t="str">
        <f>IF(ROW()&lt;=vLastrow,'Match History Data'!N162,"")</f>
        <v/>
      </c>
      <c r="O162" t="str">
        <f>IF(ROW()&lt;=vLastrow,'Match History Data'!O162,"")</f>
        <v/>
      </c>
      <c r="Q162" t="str">
        <f>IF(ROW()&lt;=vLastrow,VLOOKUP(MONTH(E162),calcs!$S$2:$T$13,2,FALSE),"")</f>
        <v/>
      </c>
      <c r="R162" t="str">
        <f>IF(ROW()&lt;=vLastrow,VLOOKUP(MONTH(F162),calcs!$S$2:$T$13,2,FALSE),"")</f>
        <v/>
      </c>
      <c r="S162" t="str">
        <f t="shared" si="20"/>
        <v/>
      </c>
      <c r="T162" s="26" t="e">
        <f>IF(F162="",DATEDIF(E162,calcs!X$2,"Y"),"")</f>
        <v>#VALUE!</v>
      </c>
      <c r="U162" t="str">
        <f t="shared" si="19"/>
        <v/>
      </c>
      <c r="V162" t="str">
        <f t="shared" si="16"/>
        <v/>
      </c>
      <c r="W162">
        <f t="shared" si="17"/>
        <v>0</v>
      </c>
      <c r="X162">
        <f t="shared" si="18"/>
        <v>0</v>
      </c>
    </row>
    <row r="163" spans="1:24" x14ac:dyDescent="0.35">
      <c r="A163" t="str">
        <f>IF(ROW()&lt;=vLastrow,'Match History Data'!A163,"")</f>
        <v/>
      </c>
      <c r="B163" t="str">
        <f>IF(ROW()&lt;=vLastrow,'Match History Data'!B163,"")</f>
        <v/>
      </c>
      <c r="C163" t="str">
        <f>IF(ROW()&lt;=vLastrow,'Match History Data'!C163,"")</f>
        <v/>
      </c>
      <c r="D163" t="str">
        <f>IF(ROW()&lt;=vLastrow,'Match History Data'!D163,"")</f>
        <v/>
      </c>
      <c r="E163" s="3" t="str">
        <f>IF(ROW()&lt;=vLastrow,IF('Match History Data'!E163&lt;&gt;"",'Match History Data'!E163,""),"")</f>
        <v/>
      </c>
      <c r="F163" s="3" t="str">
        <f>IF(ROW()&lt;=vLastrow,IF('Match History Data'!F163&lt;&gt;"",'Match History Data'!F163,""),"")</f>
        <v/>
      </c>
      <c r="G163" t="str">
        <f>IF(ROW()&lt;=vLastrow,'Match History Data'!G163,"")</f>
        <v/>
      </c>
      <c r="H163" t="str">
        <f>IF(ROW()&lt;=vLastrow,'Match History Data'!H163,"")</f>
        <v/>
      </c>
      <c r="I163" t="str">
        <f>IF(ROW()&lt;=vLastrow,'Match History Data'!I163,"")</f>
        <v/>
      </c>
      <c r="J163" t="str">
        <f>IF(ROW()&lt;=vLastrow,'Match History Data'!J163,"")</f>
        <v/>
      </c>
      <c r="K163" t="str">
        <f>IF(ROW()&lt;=vLastrow,'Match History Data'!K163,"")</f>
        <v/>
      </c>
      <c r="L163" t="str">
        <f>IF(ROW()&lt;=vLastrow,'Match History Data'!L163,"")</f>
        <v/>
      </c>
      <c r="M163" t="str">
        <f>IF(ROW()&lt;=vLastrow,'Match History Data'!M163,"")</f>
        <v/>
      </c>
      <c r="N163" t="str">
        <f>IF(ROW()&lt;=vLastrow,'Match History Data'!N163,"")</f>
        <v/>
      </c>
      <c r="O163" t="str">
        <f>IF(ROW()&lt;=vLastrow,'Match History Data'!O163,"")</f>
        <v/>
      </c>
      <c r="Q163" t="str">
        <f>IF(ROW()&lt;=vLastrow,VLOOKUP(MONTH(E163),calcs!$S$2:$T$13,2,FALSE),"")</f>
        <v/>
      </c>
      <c r="R163" t="str">
        <f>IF(ROW()&lt;=vLastrow,VLOOKUP(MONTH(F163),calcs!$S$2:$T$13,2,FALSE),"")</f>
        <v/>
      </c>
      <c r="S163" t="str">
        <f t="shared" si="20"/>
        <v/>
      </c>
      <c r="T163" s="26" t="e">
        <f>IF(F163="",DATEDIF(E163,calcs!X$2,"Y"),"")</f>
        <v>#VALUE!</v>
      </c>
      <c r="U163" t="str">
        <f t="shared" si="19"/>
        <v/>
      </c>
      <c r="V163" t="str">
        <f t="shared" si="16"/>
        <v/>
      </c>
      <c r="W163">
        <f t="shared" si="17"/>
        <v>0</v>
      </c>
      <c r="X163">
        <f t="shared" si="18"/>
        <v>0</v>
      </c>
    </row>
    <row r="164" spans="1:24" x14ac:dyDescent="0.35">
      <c r="A164" t="str">
        <f>IF(ROW()&lt;=vLastrow,'Match History Data'!A164,"")</f>
        <v/>
      </c>
      <c r="B164" t="str">
        <f>IF(ROW()&lt;=vLastrow,'Match History Data'!B164,"")</f>
        <v/>
      </c>
      <c r="C164" t="str">
        <f>IF(ROW()&lt;=vLastrow,'Match History Data'!C164,"")</f>
        <v/>
      </c>
      <c r="D164" t="str">
        <f>IF(ROW()&lt;=vLastrow,'Match History Data'!D164,"")</f>
        <v/>
      </c>
      <c r="E164" s="3" t="str">
        <f>IF(ROW()&lt;=vLastrow,IF('Match History Data'!E164&lt;&gt;"",'Match History Data'!E164,""),"")</f>
        <v/>
      </c>
      <c r="F164" s="3" t="str">
        <f>IF(ROW()&lt;=vLastrow,IF('Match History Data'!F164&lt;&gt;"",'Match History Data'!F164,""),"")</f>
        <v/>
      </c>
      <c r="G164" t="str">
        <f>IF(ROW()&lt;=vLastrow,'Match History Data'!G164,"")</f>
        <v/>
      </c>
      <c r="H164" t="str">
        <f>IF(ROW()&lt;=vLastrow,'Match History Data'!H164,"")</f>
        <v/>
      </c>
      <c r="I164" t="str">
        <f>IF(ROW()&lt;=vLastrow,'Match History Data'!I164,"")</f>
        <v/>
      </c>
      <c r="J164" t="str">
        <f>IF(ROW()&lt;=vLastrow,'Match History Data'!J164,"")</f>
        <v/>
      </c>
      <c r="K164" t="str">
        <f>IF(ROW()&lt;=vLastrow,'Match History Data'!K164,"")</f>
        <v/>
      </c>
      <c r="L164" t="str">
        <f>IF(ROW()&lt;=vLastrow,'Match History Data'!L164,"")</f>
        <v/>
      </c>
      <c r="M164" t="str">
        <f>IF(ROW()&lt;=vLastrow,'Match History Data'!M164,"")</f>
        <v/>
      </c>
      <c r="N164" t="str">
        <f>IF(ROW()&lt;=vLastrow,'Match History Data'!N164,"")</f>
        <v/>
      </c>
      <c r="O164" t="str">
        <f>IF(ROW()&lt;=vLastrow,'Match History Data'!O164,"")</f>
        <v/>
      </c>
      <c r="Q164" t="str">
        <f>IF(ROW()&lt;=vLastrow,VLOOKUP(MONTH(E164),calcs!$S$2:$T$13,2,FALSE),"")</f>
        <v/>
      </c>
      <c r="R164" t="str">
        <f>IF(ROW()&lt;=vLastrow,VLOOKUP(MONTH(F164),calcs!$S$2:$T$13,2,FALSE),"")</f>
        <v/>
      </c>
      <c r="S164" t="str">
        <f t="shared" si="20"/>
        <v/>
      </c>
      <c r="T164" s="26" t="e">
        <f>IF(F164="",DATEDIF(E164,calcs!X$2,"Y"),"")</f>
        <v>#VALUE!</v>
      </c>
      <c r="U164" t="str">
        <f t="shared" si="19"/>
        <v/>
      </c>
      <c r="V164" t="str">
        <f t="shared" si="16"/>
        <v/>
      </c>
      <c r="W164">
        <f t="shared" si="17"/>
        <v>0</v>
      </c>
      <c r="X164">
        <f t="shared" si="18"/>
        <v>0</v>
      </c>
    </row>
    <row r="165" spans="1:24" x14ac:dyDescent="0.35">
      <c r="A165" t="str">
        <f>IF(ROW()&lt;=vLastrow,'Match History Data'!A165,"")</f>
        <v/>
      </c>
      <c r="B165" t="str">
        <f>IF(ROW()&lt;=vLastrow,'Match History Data'!B165,"")</f>
        <v/>
      </c>
      <c r="C165" t="str">
        <f>IF(ROW()&lt;=vLastrow,'Match History Data'!C165,"")</f>
        <v/>
      </c>
      <c r="D165" t="str">
        <f>IF(ROW()&lt;=vLastrow,'Match History Data'!D165,"")</f>
        <v/>
      </c>
      <c r="E165" s="3" t="str">
        <f>IF(ROW()&lt;=vLastrow,IF('Match History Data'!E165&lt;&gt;"",'Match History Data'!E165,""),"")</f>
        <v/>
      </c>
      <c r="F165" s="3" t="str">
        <f>IF(ROW()&lt;=vLastrow,IF('Match History Data'!F165&lt;&gt;"",'Match History Data'!F165,""),"")</f>
        <v/>
      </c>
      <c r="G165" t="str">
        <f>IF(ROW()&lt;=vLastrow,'Match History Data'!G165,"")</f>
        <v/>
      </c>
      <c r="H165" t="str">
        <f>IF(ROW()&lt;=vLastrow,'Match History Data'!H165,"")</f>
        <v/>
      </c>
      <c r="I165" t="str">
        <f>IF(ROW()&lt;=vLastrow,'Match History Data'!I165,"")</f>
        <v/>
      </c>
      <c r="J165" t="str">
        <f>IF(ROW()&lt;=vLastrow,'Match History Data'!J165,"")</f>
        <v/>
      </c>
      <c r="K165" t="str">
        <f>IF(ROW()&lt;=vLastrow,'Match History Data'!K165,"")</f>
        <v/>
      </c>
      <c r="L165" t="str">
        <f>IF(ROW()&lt;=vLastrow,'Match History Data'!L165,"")</f>
        <v/>
      </c>
      <c r="M165" t="str">
        <f>IF(ROW()&lt;=vLastrow,'Match History Data'!M165,"")</f>
        <v/>
      </c>
      <c r="N165" t="str">
        <f>IF(ROW()&lt;=vLastrow,'Match History Data'!N165,"")</f>
        <v/>
      </c>
      <c r="O165" t="str">
        <f>IF(ROW()&lt;=vLastrow,'Match History Data'!O165,"")</f>
        <v/>
      </c>
      <c r="Q165" t="str">
        <f>IF(ROW()&lt;=vLastrow,VLOOKUP(MONTH(E165),calcs!$S$2:$T$13,2,FALSE),"")</f>
        <v/>
      </c>
      <c r="R165" t="str">
        <f>IF(ROW()&lt;=vLastrow,VLOOKUP(MONTH(F165),calcs!$S$2:$T$13,2,FALSE),"")</f>
        <v/>
      </c>
      <c r="S165" t="str">
        <f t="shared" si="20"/>
        <v/>
      </c>
      <c r="T165" s="26" t="e">
        <f>IF(F165="",DATEDIF(E165,calcs!X$2,"Y"),"")</f>
        <v>#VALUE!</v>
      </c>
      <c r="U165" t="str">
        <f t="shared" si="19"/>
        <v/>
      </c>
      <c r="V165" t="str">
        <f t="shared" si="16"/>
        <v/>
      </c>
      <c r="W165">
        <f t="shared" si="17"/>
        <v>0</v>
      </c>
      <c r="X165">
        <f t="shared" si="18"/>
        <v>0</v>
      </c>
    </row>
    <row r="166" spans="1:24" x14ac:dyDescent="0.35">
      <c r="A166" t="str">
        <f>IF(ROW()&lt;=vLastrow,'Match History Data'!A166,"")</f>
        <v/>
      </c>
      <c r="B166" t="str">
        <f>IF(ROW()&lt;=vLastrow,'Match History Data'!B166,"")</f>
        <v/>
      </c>
      <c r="C166" t="str">
        <f>IF(ROW()&lt;=vLastrow,'Match History Data'!C166,"")</f>
        <v/>
      </c>
      <c r="D166" t="str">
        <f>IF(ROW()&lt;=vLastrow,'Match History Data'!D166,"")</f>
        <v/>
      </c>
      <c r="E166" s="3" t="str">
        <f>IF(ROW()&lt;=vLastrow,IF('Match History Data'!E166&lt;&gt;"",'Match History Data'!E166,""),"")</f>
        <v/>
      </c>
      <c r="F166" s="3" t="str">
        <f>IF(ROW()&lt;=vLastrow,IF('Match History Data'!F166&lt;&gt;"",'Match History Data'!F166,""),"")</f>
        <v/>
      </c>
      <c r="G166" t="str">
        <f>IF(ROW()&lt;=vLastrow,'Match History Data'!G166,"")</f>
        <v/>
      </c>
      <c r="H166" t="str">
        <f>IF(ROW()&lt;=vLastrow,'Match History Data'!H166,"")</f>
        <v/>
      </c>
      <c r="I166" t="str">
        <f>IF(ROW()&lt;=vLastrow,'Match History Data'!I166,"")</f>
        <v/>
      </c>
      <c r="J166" t="str">
        <f>IF(ROW()&lt;=vLastrow,'Match History Data'!J166,"")</f>
        <v/>
      </c>
      <c r="K166" t="str">
        <f>IF(ROW()&lt;=vLastrow,'Match History Data'!K166,"")</f>
        <v/>
      </c>
      <c r="L166" t="str">
        <f>IF(ROW()&lt;=vLastrow,'Match History Data'!L166,"")</f>
        <v/>
      </c>
      <c r="M166" t="str">
        <f>IF(ROW()&lt;=vLastrow,'Match History Data'!M166,"")</f>
        <v/>
      </c>
      <c r="N166" t="str">
        <f>IF(ROW()&lt;=vLastrow,'Match History Data'!N166,"")</f>
        <v/>
      </c>
      <c r="O166" t="str">
        <f>IF(ROW()&lt;=vLastrow,'Match History Data'!O166,"")</f>
        <v/>
      </c>
      <c r="Q166" t="str">
        <f>IF(ROW()&lt;=vLastrow,VLOOKUP(MONTH(E166),calcs!$S$2:$T$13,2,FALSE),"")</f>
        <v/>
      </c>
      <c r="R166" t="str">
        <f>IF(ROW()&lt;=vLastrow,VLOOKUP(MONTH(F166),calcs!$S$2:$T$13,2,FALSE),"")</f>
        <v/>
      </c>
      <c r="S166" t="str">
        <f t="shared" si="20"/>
        <v/>
      </c>
      <c r="T166" s="26" t="e">
        <f>IF(F166="",DATEDIF(E166,calcs!X$2,"Y"),"")</f>
        <v>#VALUE!</v>
      </c>
      <c r="U166" t="str">
        <f t="shared" si="19"/>
        <v/>
      </c>
      <c r="V166" t="str">
        <f t="shared" si="16"/>
        <v/>
      </c>
      <c r="W166">
        <f t="shared" si="17"/>
        <v>0</v>
      </c>
      <c r="X166">
        <f t="shared" si="18"/>
        <v>0</v>
      </c>
    </row>
    <row r="167" spans="1:24" x14ac:dyDescent="0.35">
      <c r="A167" t="str">
        <f>IF(ROW()&lt;=vLastrow,'Match History Data'!A167,"")</f>
        <v/>
      </c>
      <c r="B167" t="str">
        <f>IF(ROW()&lt;=vLastrow,'Match History Data'!B167,"")</f>
        <v/>
      </c>
      <c r="C167" t="str">
        <f>IF(ROW()&lt;=vLastrow,'Match History Data'!C167,"")</f>
        <v/>
      </c>
      <c r="D167" t="str">
        <f>IF(ROW()&lt;=vLastrow,'Match History Data'!D167,"")</f>
        <v/>
      </c>
      <c r="E167" s="3" t="str">
        <f>IF(ROW()&lt;=vLastrow,IF('Match History Data'!E167&lt;&gt;"",'Match History Data'!E167,""),"")</f>
        <v/>
      </c>
      <c r="F167" s="3" t="str">
        <f>IF(ROW()&lt;=vLastrow,IF('Match History Data'!F167&lt;&gt;"",'Match History Data'!F167,""),"")</f>
        <v/>
      </c>
      <c r="G167" t="str">
        <f>IF(ROW()&lt;=vLastrow,'Match History Data'!G167,"")</f>
        <v/>
      </c>
      <c r="H167" t="str">
        <f>IF(ROW()&lt;=vLastrow,'Match History Data'!H167,"")</f>
        <v/>
      </c>
      <c r="I167" t="str">
        <f>IF(ROW()&lt;=vLastrow,'Match History Data'!I167,"")</f>
        <v/>
      </c>
      <c r="J167" t="str">
        <f>IF(ROW()&lt;=vLastrow,'Match History Data'!J167,"")</f>
        <v/>
      </c>
      <c r="K167" t="str">
        <f>IF(ROW()&lt;=vLastrow,'Match History Data'!K167,"")</f>
        <v/>
      </c>
      <c r="L167" t="str">
        <f>IF(ROW()&lt;=vLastrow,'Match History Data'!L167,"")</f>
        <v/>
      </c>
      <c r="M167" t="str">
        <f>IF(ROW()&lt;=vLastrow,'Match History Data'!M167,"")</f>
        <v/>
      </c>
      <c r="N167" t="str">
        <f>IF(ROW()&lt;=vLastrow,'Match History Data'!N167,"")</f>
        <v/>
      </c>
      <c r="O167" t="str">
        <f>IF(ROW()&lt;=vLastrow,'Match History Data'!O167,"")</f>
        <v/>
      </c>
      <c r="Q167" t="str">
        <f>IF(ROW()&lt;=vLastrow,VLOOKUP(MONTH(E167),calcs!$S$2:$T$13,2,FALSE),"")</f>
        <v/>
      </c>
      <c r="R167" t="str">
        <f>IF(ROW()&lt;=vLastrow,VLOOKUP(MONTH(F167),calcs!$S$2:$T$13,2,FALSE),"")</f>
        <v/>
      </c>
      <c r="S167" t="str">
        <f t="shared" si="20"/>
        <v/>
      </c>
      <c r="T167" s="26" t="e">
        <f>IF(F167="",DATEDIF(E167,calcs!X$2,"Y"),"")</f>
        <v>#VALUE!</v>
      </c>
      <c r="U167" t="str">
        <f t="shared" si="19"/>
        <v/>
      </c>
      <c r="V167" t="str">
        <f t="shared" si="16"/>
        <v/>
      </c>
      <c r="W167">
        <f t="shared" si="17"/>
        <v>0</v>
      </c>
      <c r="X167">
        <f t="shared" si="18"/>
        <v>0</v>
      </c>
    </row>
    <row r="168" spans="1:24" x14ac:dyDescent="0.35">
      <c r="A168" t="str">
        <f>IF(ROW()&lt;=vLastrow,'Match History Data'!A168,"")</f>
        <v/>
      </c>
      <c r="B168" t="str">
        <f>IF(ROW()&lt;=vLastrow,'Match History Data'!B168,"")</f>
        <v/>
      </c>
      <c r="C168" t="str">
        <f>IF(ROW()&lt;=vLastrow,'Match History Data'!C168,"")</f>
        <v/>
      </c>
      <c r="D168" t="str">
        <f>IF(ROW()&lt;=vLastrow,'Match History Data'!D168,"")</f>
        <v/>
      </c>
      <c r="E168" s="3" t="str">
        <f>IF(ROW()&lt;=vLastrow,IF('Match History Data'!E168&lt;&gt;"",'Match History Data'!E168,""),"")</f>
        <v/>
      </c>
      <c r="F168" s="3" t="str">
        <f>IF(ROW()&lt;=vLastrow,IF('Match History Data'!F168&lt;&gt;"",'Match History Data'!F168,""),"")</f>
        <v/>
      </c>
      <c r="G168" t="str">
        <f>IF(ROW()&lt;=vLastrow,'Match History Data'!G168,"")</f>
        <v/>
      </c>
      <c r="H168" t="str">
        <f>IF(ROW()&lt;=vLastrow,'Match History Data'!H168,"")</f>
        <v/>
      </c>
      <c r="I168" t="str">
        <f>IF(ROW()&lt;=vLastrow,'Match History Data'!I168,"")</f>
        <v/>
      </c>
      <c r="J168" t="str">
        <f>IF(ROW()&lt;=vLastrow,'Match History Data'!J168,"")</f>
        <v/>
      </c>
      <c r="K168" t="str">
        <f>IF(ROW()&lt;=vLastrow,'Match History Data'!K168,"")</f>
        <v/>
      </c>
      <c r="L168" t="str">
        <f>IF(ROW()&lt;=vLastrow,'Match History Data'!L168,"")</f>
        <v/>
      </c>
      <c r="M168" t="str">
        <f>IF(ROW()&lt;=vLastrow,'Match History Data'!M168,"")</f>
        <v/>
      </c>
      <c r="N168" t="str">
        <f>IF(ROW()&lt;=vLastrow,'Match History Data'!N168,"")</f>
        <v/>
      </c>
      <c r="O168" t="str">
        <f>IF(ROW()&lt;=vLastrow,'Match History Data'!O168,"")</f>
        <v/>
      </c>
      <c r="Q168" t="str">
        <f>IF(ROW()&lt;=vLastrow,VLOOKUP(MONTH(E168),calcs!$S$2:$T$13,2,FALSE),"")</f>
        <v/>
      </c>
      <c r="R168" t="str">
        <f>IF(ROW()&lt;=vLastrow,VLOOKUP(MONTH(F168),calcs!$S$2:$T$13,2,FALSE),"")</f>
        <v/>
      </c>
      <c r="S168" t="str">
        <f t="shared" si="20"/>
        <v/>
      </c>
      <c r="T168" s="26" t="e">
        <f>IF(F168="",DATEDIF(E168,calcs!X$2,"Y"),"")</f>
        <v>#VALUE!</v>
      </c>
      <c r="U168" t="str">
        <f t="shared" si="19"/>
        <v/>
      </c>
      <c r="V168" t="str">
        <f t="shared" si="16"/>
        <v/>
      </c>
      <c r="W168">
        <f t="shared" si="17"/>
        <v>0</v>
      </c>
      <c r="X168">
        <f t="shared" si="18"/>
        <v>0</v>
      </c>
    </row>
    <row r="169" spans="1:24" x14ac:dyDescent="0.35">
      <c r="A169" t="str">
        <f>IF(ROW()&lt;=vLastrow,'Match History Data'!A169,"")</f>
        <v/>
      </c>
      <c r="B169" t="str">
        <f>IF(ROW()&lt;=vLastrow,'Match History Data'!B169,"")</f>
        <v/>
      </c>
      <c r="C169" t="str">
        <f>IF(ROW()&lt;=vLastrow,'Match History Data'!C169,"")</f>
        <v/>
      </c>
      <c r="D169" t="str">
        <f>IF(ROW()&lt;=vLastrow,'Match History Data'!D169,"")</f>
        <v/>
      </c>
      <c r="E169" s="3" t="str">
        <f>IF(ROW()&lt;=vLastrow,IF('Match History Data'!E169&lt;&gt;"",'Match History Data'!E169,""),"")</f>
        <v/>
      </c>
      <c r="F169" s="3" t="str">
        <f>IF(ROW()&lt;=vLastrow,IF('Match History Data'!F169&lt;&gt;"",'Match History Data'!F169,""),"")</f>
        <v/>
      </c>
      <c r="G169" t="str">
        <f>IF(ROW()&lt;=vLastrow,'Match History Data'!G169,"")</f>
        <v/>
      </c>
      <c r="H169" t="str">
        <f>IF(ROW()&lt;=vLastrow,'Match History Data'!H169,"")</f>
        <v/>
      </c>
      <c r="I169" t="str">
        <f>IF(ROW()&lt;=vLastrow,'Match History Data'!I169,"")</f>
        <v/>
      </c>
      <c r="J169" t="str">
        <f>IF(ROW()&lt;=vLastrow,'Match History Data'!J169,"")</f>
        <v/>
      </c>
      <c r="K169" t="str">
        <f>IF(ROW()&lt;=vLastrow,'Match History Data'!K169,"")</f>
        <v/>
      </c>
      <c r="L169" t="str">
        <f>IF(ROW()&lt;=vLastrow,'Match History Data'!L169,"")</f>
        <v/>
      </c>
      <c r="M169" t="str">
        <f>IF(ROW()&lt;=vLastrow,'Match History Data'!M169,"")</f>
        <v/>
      </c>
      <c r="N169" t="str">
        <f>IF(ROW()&lt;=vLastrow,'Match History Data'!N169,"")</f>
        <v/>
      </c>
      <c r="O169" t="str">
        <f>IF(ROW()&lt;=vLastrow,'Match History Data'!O169,"")</f>
        <v/>
      </c>
      <c r="Q169" t="str">
        <f>IF(ROW()&lt;=vLastrow,VLOOKUP(MONTH(E169),calcs!$S$2:$T$13,2,FALSE),"")</f>
        <v/>
      </c>
      <c r="R169" t="str">
        <f>IF(ROW()&lt;=vLastrow,VLOOKUP(MONTH(F169),calcs!$S$2:$T$13,2,FALSE),"")</f>
        <v/>
      </c>
      <c r="S169" t="str">
        <f t="shared" si="20"/>
        <v/>
      </c>
      <c r="T169" s="26" t="e">
        <f>IF(F169="",DATEDIF(E169,calcs!X$2,"Y"),"")</f>
        <v>#VALUE!</v>
      </c>
      <c r="U169" t="str">
        <f t="shared" si="19"/>
        <v/>
      </c>
      <c r="V169" t="str">
        <f t="shared" si="16"/>
        <v/>
      </c>
      <c r="W169">
        <f t="shared" si="17"/>
        <v>0</v>
      </c>
      <c r="X169">
        <f t="shared" si="18"/>
        <v>0</v>
      </c>
    </row>
    <row r="170" spans="1:24" x14ac:dyDescent="0.35">
      <c r="A170" t="str">
        <f>IF(ROW()&lt;=vLastrow,'Match History Data'!A170,"")</f>
        <v/>
      </c>
      <c r="B170" t="str">
        <f>IF(ROW()&lt;=vLastrow,'Match History Data'!B170,"")</f>
        <v/>
      </c>
      <c r="C170" t="str">
        <f>IF(ROW()&lt;=vLastrow,'Match History Data'!C170,"")</f>
        <v/>
      </c>
      <c r="D170" t="str">
        <f>IF(ROW()&lt;=vLastrow,'Match History Data'!D170,"")</f>
        <v/>
      </c>
      <c r="E170" s="3" t="str">
        <f>IF(ROW()&lt;=vLastrow,IF('Match History Data'!E170&lt;&gt;"",'Match History Data'!E170,""),"")</f>
        <v/>
      </c>
      <c r="F170" s="3" t="str">
        <f>IF(ROW()&lt;=vLastrow,IF('Match History Data'!F170&lt;&gt;"",'Match History Data'!F170,""),"")</f>
        <v/>
      </c>
      <c r="G170" t="str">
        <f>IF(ROW()&lt;=vLastrow,'Match History Data'!G170,"")</f>
        <v/>
      </c>
      <c r="H170" t="str">
        <f>IF(ROW()&lt;=vLastrow,'Match History Data'!H170,"")</f>
        <v/>
      </c>
      <c r="I170" t="str">
        <f>IF(ROW()&lt;=vLastrow,'Match History Data'!I170,"")</f>
        <v/>
      </c>
      <c r="J170" t="str">
        <f>IF(ROW()&lt;=vLastrow,'Match History Data'!J170,"")</f>
        <v/>
      </c>
      <c r="K170" t="str">
        <f>IF(ROW()&lt;=vLastrow,'Match History Data'!K170,"")</f>
        <v/>
      </c>
      <c r="L170" t="str">
        <f>IF(ROW()&lt;=vLastrow,'Match History Data'!L170,"")</f>
        <v/>
      </c>
      <c r="M170" t="str">
        <f>IF(ROW()&lt;=vLastrow,'Match History Data'!M170,"")</f>
        <v/>
      </c>
      <c r="N170" t="str">
        <f>IF(ROW()&lt;=vLastrow,'Match History Data'!N170,"")</f>
        <v/>
      </c>
      <c r="O170" t="str">
        <f>IF(ROW()&lt;=vLastrow,'Match History Data'!O170,"")</f>
        <v/>
      </c>
      <c r="Q170" t="str">
        <f>IF(ROW()&lt;=vLastrow,VLOOKUP(MONTH(E170),calcs!$S$2:$T$13,2,FALSE),"")</f>
        <v/>
      </c>
      <c r="R170" t="str">
        <f>IF(ROW()&lt;=vLastrow,VLOOKUP(MONTH(F170),calcs!$S$2:$T$13,2,FALSE),"")</f>
        <v/>
      </c>
      <c r="S170" t="str">
        <f t="shared" si="20"/>
        <v/>
      </c>
      <c r="T170" s="26" t="e">
        <f>IF(F170="",DATEDIF(E170,calcs!X$2,"Y"),"")</f>
        <v>#VALUE!</v>
      </c>
      <c r="U170" t="str">
        <f t="shared" si="19"/>
        <v/>
      </c>
      <c r="V170" t="str">
        <f t="shared" si="16"/>
        <v/>
      </c>
      <c r="W170">
        <f t="shared" si="17"/>
        <v>0</v>
      </c>
      <c r="X170">
        <f t="shared" si="18"/>
        <v>0</v>
      </c>
    </row>
    <row r="171" spans="1:24" x14ac:dyDescent="0.35">
      <c r="A171" t="str">
        <f>IF(ROW()&lt;=vLastrow,'Match History Data'!A171,"")</f>
        <v/>
      </c>
      <c r="B171" t="str">
        <f>IF(ROW()&lt;=vLastrow,'Match History Data'!B171,"")</f>
        <v/>
      </c>
      <c r="C171" t="str">
        <f>IF(ROW()&lt;=vLastrow,'Match History Data'!C171,"")</f>
        <v/>
      </c>
      <c r="D171" t="str">
        <f>IF(ROW()&lt;=vLastrow,'Match History Data'!D171,"")</f>
        <v/>
      </c>
      <c r="E171" s="3" t="str">
        <f>IF(ROW()&lt;=vLastrow,IF('Match History Data'!E171&lt;&gt;"",'Match History Data'!E171,""),"")</f>
        <v/>
      </c>
      <c r="F171" s="3" t="str">
        <f>IF(ROW()&lt;=vLastrow,IF('Match History Data'!F171&lt;&gt;"",'Match History Data'!F171,""),"")</f>
        <v/>
      </c>
      <c r="G171" t="str">
        <f>IF(ROW()&lt;=vLastrow,'Match History Data'!G171,"")</f>
        <v/>
      </c>
      <c r="H171" t="str">
        <f>IF(ROW()&lt;=vLastrow,'Match History Data'!H171,"")</f>
        <v/>
      </c>
      <c r="I171" t="str">
        <f>IF(ROW()&lt;=vLastrow,'Match History Data'!I171,"")</f>
        <v/>
      </c>
      <c r="J171" t="str">
        <f>IF(ROW()&lt;=vLastrow,'Match History Data'!J171,"")</f>
        <v/>
      </c>
      <c r="K171" t="str">
        <f>IF(ROW()&lt;=vLastrow,'Match History Data'!K171,"")</f>
        <v/>
      </c>
      <c r="L171" t="str">
        <f>IF(ROW()&lt;=vLastrow,'Match History Data'!L171,"")</f>
        <v/>
      </c>
      <c r="M171" t="str">
        <f>IF(ROW()&lt;=vLastrow,'Match History Data'!M171,"")</f>
        <v/>
      </c>
      <c r="N171" t="str">
        <f>IF(ROW()&lt;=vLastrow,'Match History Data'!N171,"")</f>
        <v/>
      </c>
      <c r="O171" t="str">
        <f>IF(ROW()&lt;=vLastrow,'Match History Data'!O171,"")</f>
        <v/>
      </c>
      <c r="Q171" t="str">
        <f>IF(ROW()&lt;=vLastrow,VLOOKUP(MONTH(E171),calcs!$S$2:$T$13,2,FALSE),"")</f>
        <v/>
      </c>
      <c r="R171" t="str">
        <f>IF(ROW()&lt;=vLastrow,VLOOKUP(MONTH(F171),calcs!$S$2:$T$13,2,FALSE),"")</f>
        <v/>
      </c>
      <c r="S171" t="str">
        <f t="shared" si="20"/>
        <v/>
      </c>
      <c r="T171" s="26" t="e">
        <f>IF(F171="",DATEDIF(E171,calcs!X$2,"Y"),"")</f>
        <v>#VALUE!</v>
      </c>
      <c r="U171" t="str">
        <f t="shared" si="19"/>
        <v/>
      </c>
      <c r="V171" t="str">
        <f t="shared" si="16"/>
        <v/>
      </c>
      <c r="W171">
        <f t="shared" si="17"/>
        <v>0</v>
      </c>
      <c r="X171">
        <f t="shared" si="18"/>
        <v>0</v>
      </c>
    </row>
    <row r="172" spans="1:24" x14ac:dyDescent="0.35">
      <c r="A172" t="str">
        <f>IF(ROW()&lt;=vLastrow,'Match History Data'!A172,"")</f>
        <v/>
      </c>
      <c r="B172" t="str">
        <f>IF(ROW()&lt;=vLastrow,'Match History Data'!B172,"")</f>
        <v/>
      </c>
      <c r="C172" t="str">
        <f>IF(ROW()&lt;=vLastrow,'Match History Data'!C172,"")</f>
        <v/>
      </c>
      <c r="D172" t="str">
        <f>IF(ROW()&lt;=vLastrow,'Match History Data'!D172,"")</f>
        <v/>
      </c>
      <c r="E172" s="3" t="str">
        <f>IF(ROW()&lt;=vLastrow,IF('Match History Data'!E172&lt;&gt;"",'Match History Data'!E172,""),"")</f>
        <v/>
      </c>
      <c r="F172" s="3" t="str">
        <f>IF(ROW()&lt;=vLastrow,IF('Match History Data'!F172&lt;&gt;"",'Match History Data'!F172,""),"")</f>
        <v/>
      </c>
      <c r="G172" t="str">
        <f>IF(ROW()&lt;=vLastrow,'Match History Data'!G172,"")</f>
        <v/>
      </c>
      <c r="H172" t="str">
        <f>IF(ROW()&lt;=vLastrow,'Match History Data'!H172,"")</f>
        <v/>
      </c>
      <c r="I172" t="str">
        <f>IF(ROW()&lt;=vLastrow,'Match History Data'!I172,"")</f>
        <v/>
      </c>
      <c r="J172" t="str">
        <f>IF(ROW()&lt;=vLastrow,'Match History Data'!J172,"")</f>
        <v/>
      </c>
      <c r="K172" t="str">
        <f>IF(ROW()&lt;=vLastrow,'Match History Data'!K172,"")</f>
        <v/>
      </c>
      <c r="L172" t="str">
        <f>IF(ROW()&lt;=vLastrow,'Match History Data'!L172,"")</f>
        <v/>
      </c>
      <c r="M172" t="str">
        <f>IF(ROW()&lt;=vLastrow,'Match History Data'!M172,"")</f>
        <v/>
      </c>
      <c r="N172" t="str">
        <f>IF(ROW()&lt;=vLastrow,'Match History Data'!N172,"")</f>
        <v/>
      </c>
      <c r="O172" t="str">
        <f>IF(ROW()&lt;=vLastrow,'Match History Data'!O172,"")</f>
        <v/>
      </c>
      <c r="Q172" t="str">
        <f>IF(ROW()&lt;=vLastrow,VLOOKUP(MONTH(E172),calcs!$S$2:$T$13,2,FALSE),"")</f>
        <v/>
      </c>
      <c r="R172" t="str">
        <f>IF(ROW()&lt;=vLastrow,VLOOKUP(MONTH(F172),calcs!$S$2:$T$13,2,FALSE),"")</f>
        <v/>
      </c>
      <c r="S172" t="str">
        <f t="shared" si="20"/>
        <v/>
      </c>
      <c r="T172" s="26" t="e">
        <f>IF(F172="",DATEDIF(E172,calcs!X$2,"Y"),"")</f>
        <v>#VALUE!</v>
      </c>
      <c r="U172" t="str">
        <f t="shared" si="19"/>
        <v/>
      </c>
      <c r="V172" t="str">
        <f t="shared" si="16"/>
        <v/>
      </c>
      <c r="W172">
        <f t="shared" si="17"/>
        <v>0</v>
      </c>
      <c r="X172">
        <f t="shared" si="18"/>
        <v>0</v>
      </c>
    </row>
    <row r="173" spans="1:24" x14ac:dyDescent="0.35">
      <c r="A173" t="str">
        <f>IF(ROW()&lt;=vLastrow,'Match History Data'!A173,"")</f>
        <v/>
      </c>
      <c r="B173" t="str">
        <f>IF(ROW()&lt;=vLastrow,'Match History Data'!B173,"")</f>
        <v/>
      </c>
      <c r="C173" t="str">
        <f>IF(ROW()&lt;=vLastrow,'Match History Data'!C173,"")</f>
        <v/>
      </c>
      <c r="D173" t="str">
        <f>IF(ROW()&lt;=vLastrow,'Match History Data'!D173,"")</f>
        <v/>
      </c>
      <c r="E173" s="3" t="str">
        <f>IF(ROW()&lt;=vLastrow,IF('Match History Data'!E173&lt;&gt;"",'Match History Data'!E173,""),"")</f>
        <v/>
      </c>
      <c r="F173" s="3" t="str">
        <f>IF(ROW()&lt;=vLastrow,IF('Match History Data'!F173&lt;&gt;"",'Match History Data'!F173,""),"")</f>
        <v/>
      </c>
      <c r="G173" t="str">
        <f>IF(ROW()&lt;=vLastrow,'Match History Data'!G173,"")</f>
        <v/>
      </c>
      <c r="H173" t="str">
        <f>IF(ROW()&lt;=vLastrow,'Match History Data'!H173,"")</f>
        <v/>
      </c>
      <c r="I173" t="str">
        <f>IF(ROW()&lt;=vLastrow,'Match History Data'!I173,"")</f>
        <v/>
      </c>
      <c r="J173" t="str">
        <f>IF(ROW()&lt;=vLastrow,'Match History Data'!J173,"")</f>
        <v/>
      </c>
      <c r="K173" t="str">
        <f>IF(ROW()&lt;=vLastrow,'Match History Data'!K173,"")</f>
        <v/>
      </c>
      <c r="L173" t="str">
        <f>IF(ROW()&lt;=vLastrow,'Match History Data'!L173,"")</f>
        <v/>
      </c>
      <c r="M173" t="str">
        <f>IF(ROW()&lt;=vLastrow,'Match History Data'!M173,"")</f>
        <v/>
      </c>
      <c r="N173" t="str">
        <f>IF(ROW()&lt;=vLastrow,'Match History Data'!N173,"")</f>
        <v/>
      </c>
      <c r="O173" t="str">
        <f>IF(ROW()&lt;=vLastrow,'Match History Data'!O173,"")</f>
        <v/>
      </c>
      <c r="Q173" t="str">
        <f>IF(ROW()&lt;=vLastrow,VLOOKUP(MONTH(E173),calcs!$S$2:$T$13,2,FALSE),"")</f>
        <v/>
      </c>
      <c r="R173" t="str">
        <f>IF(ROW()&lt;=vLastrow,VLOOKUP(MONTH(F173),calcs!$S$2:$T$13,2,FALSE),"")</f>
        <v/>
      </c>
      <c r="S173" t="str">
        <f t="shared" si="20"/>
        <v/>
      </c>
      <c r="T173" s="26" t="e">
        <f>IF(F173="",DATEDIF(E173,calcs!X$2,"Y"),"")</f>
        <v>#VALUE!</v>
      </c>
      <c r="U173" t="str">
        <f t="shared" si="19"/>
        <v/>
      </c>
      <c r="V173" t="str">
        <f t="shared" si="16"/>
        <v/>
      </c>
      <c r="W173">
        <f t="shared" si="17"/>
        <v>0</v>
      </c>
      <c r="X173">
        <f t="shared" si="18"/>
        <v>0</v>
      </c>
    </row>
    <row r="174" spans="1:24" x14ac:dyDescent="0.35">
      <c r="A174" t="str">
        <f>IF(ROW()&lt;=vLastrow,'Match History Data'!A174,"")</f>
        <v/>
      </c>
      <c r="B174" t="str">
        <f>IF(ROW()&lt;=vLastrow,'Match History Data'!B174,"")</f>
        <v/>
      </c>
      <c r="C174" t="str">
        <f>IF(ROW()&lt;=vLastrow,'Match History Data'!C174,"")</f>
        <v/>
      </c>
      <c r="D174" t="str">
        <f>IF(ROW()&lt;=vLastrow,'Match History Data'!D174,"")</f>
        <v/>
      </c>
      <c r="E174" s="3" t="str">
        <f>IF(ROW()&lt;=vLastrow,IF('Match History Data'!E174&lt;&gt;"",'Match History Data'!E174,""),"")</f>
        <v/>
      </c>
      <c r="F174" s="3" t="str">
        <f>IF(ROW()&lt;=vLastrow,IF('Match History Data'!F174&lt;&gt;"",'Match History Data'!F174,""),"")</f>
        <v/>
      </c>
      <c r="G174" t="str">
        <f>IF(ROW()&lt;=vLastrow,'Match History Data'!G174,"")</f>
        <v/>
      </c>
      <c r="H174" t="str">
        <f>IF(ROW()&lt;=vLastrow,'Match History Data'!H174,"")</f>
        <v/>
      </c>
      <c r="I174" t="str">
        <f>IF(ROW()&lt;=vLastrow,'Match History Data'!I174,"")</f>
        <v/>
      </c>
      <c r="J174" t="str">
        <f>IF(ROW()&lt;=vLastrow,'Match History Data'!J174,"")</f>
        <v/>
      </c>
      <c r="K174" t="str">
        <f>IF(ROW()&lt;=vLastrow,'Match History Data'!K174,"")</f>
        <v/>
      </c>
      <c r="L174" t="str">
        <f>IF(ROW()&lt;=vLastrow,'Match History Data'!L174,"")</f>
        <v/>
      </c>
      <c r="M174" t="str">
        <f>IF(ROW()&lt;=vLastrow,'Match History Data'!M174,"")</f>
        <v/>
      </c>
      <c r="N174" t="str">
        <f>IF(ROW()&lt;=vLastrow,'Match History Data'!N174,"")</f>
        <v/>
      </c>
      <c r="O174" t="str">
        <f>IF(ROW()&lt;=vLastrow,'Match History Data'!O174,"")</f>
        <v/>
      </c>
      <c r="Q174" t="str">
        <f>IF(ROW()&lt;=vLastrow,VLOOKUP(MONTH(E174),calcs!$S$2:$T$13,2,FALSE),"")</f>
        <v/>
      </c>
      <c r="R174" t="str">
        <f>IF(ROW()&lt;=vLastrow,VLOOKUP(MONTH(F174),calcs!$S$2:$T$13,2,FALSE),"")</f>
        <v/>
      </c>
      <c r="S174" t="str">
        <f t="shared" si="20"/>
        <v/>
      </c>
      <c r="T174" s="26" t="e">
        <f>IF(F174="",DATEDIF(E174,calcs!X$2,"Y"),"")</f>
        <v>#VALUE!</v>
      </c>
      <c r="U174" t="str">
        <f t="shared" si="19"/>
        <v/>
      </c>
      <c r="V174" t="str">
        <f t="shared" si="16"/>
        <v/>
      </c>
      <c r="W174">
        <f t="shared" si="17"/>
        <v>0</v>
      </c>
      <c r="X174">
        <f t="shared" si="18"/>
        <v>0</v>
      </c>
    </row>
    <row r="175" spans="1:24" x14ac:dyDescent="0.35">
      <c r="A175" t="str">
        <f>IF(ROW()&lt;=vLastrow,'Match History Data'!A175,"")</f>
        <v/>
      </c>
      <c r="B175" t="str">
        <f>IF(ROW()&lt;=vLastrow,'Match History Data'!B175,"")</f>
        <v/>
      </c>
      <c r="C175" t="str">
        <f>IF(ROW()&lt;=vLastrow,'Match History Data'!C175,"")</f>
        <v/>
      </c>
      <c r="D175" t="str">
        <f>IF(ROW()&lt;=vLastrow,'Match History Data'!D175,"")</f>
        <v/>
      </c>
      <c r="E175" s="3" t="str">
        <f>IF(ROW()&lt;=vLastrow,IF('Match History Data'!E175&lt;&gt;"",'Match History Data'!E175,""),"")</f>
        <v/>
      </c>
      <c r="F175" s="3" t="str">
        <f>IF(ROW()&lt;=vLastrow,IF('Match History Data'!F175&lt;&gt;"",'Match History Data'!F175,""),"")</f>
        <v/>
      </c>
      <c r="G175" t="str">
        <f>IF(ROW()&lt;=vLastrow,'Match History Data'!G175,"")</f>
        <v/>
      </c>
      <c r="H175" t="str">
        <f>IF(ROW()&lt;=vLastrow,'Match History Data'!H175,"")</f>
        <v/>
      </c>
      <c r="I175" t="str">
        <f>IF(ROW()&lt;=vLastrow,'Match History Data'!I175,"")</f>
        <v/>
      </c>
      <c r="J175" t="str">
        <f>IF(ROW()&lt;=vLastrow,'Match History Data'!J175,"")</f>
        <v/>
      </c>
      <c r="K175" t="str">
        <f>IF(ROW()&lt;=vLastrow,'Match History Data'!K175,"")</f>
        <v/>
      </c>
      <c r="L175" t="str">
        <f>IF(ROW()&lt;=vLastrow,'Match History Data'!L175,"")</f>
        <v/>
      </c>
      <c r="M175" t="str">
        <f>IF(ROW()&lt;=vLastrow,'Match History Data'!M175,"")</f>
        <v/>
      </c>
      <c r="N175" t="str">
        <f>IF(ROW()&lt;=vLastrow,'Match History Data'!N175,"")</f>
        <v/>
      </c>
      <c r="O175" t="str">
        <f>IF(ROW()&lt;=vLastrow,'Match History Data'!O175,"")</f>
        <v/>
      </c>
      <c r="Q175" t="str">
        <f>IF(ROW()&lt;=vLastrow,VLOOKUP(MONTH(E175),calcs!$S$2:$T$13,2,FALSE),"")</f>
        <v/>
      </c>
      <c r="R175" t="str">
        <f>IF(ROW()&lt;=vLastrow,VLOOKUP(MONTH(F175),calcs!$S$2:$T$13,2,FALSE),"")</f>
        <v/>
      </c>
      <c r="S175" t="str">
        <f t="shared" si="20"/>
        <v/>
      </c>
      <c r="T175" s="26" t="e">
        <f>IF(F175="",DATEDIF(E175,calcs!X$2,"Y"),"")</f>
        <v>#VALUE!</v>
      </c>
      <c r="U175" t="str">
        <f t="shared" si="19"/>
        <v/>
      </c>
      <c r="V175" t="str">
        <f t="shared" si="16"/>
        <v/>
      </c>
      <c r="W175">
        <f t="shared" si="17"/>
        <v>0</v>
      </c>
      <c r="X175">
        <f t="shared" si="18"/>
        <v>0</v>
      </c>
    </row>
    <row r="176" spans="1:24" x14ac:dyDescent="0.35">
      <c r="A176" t="str">
        <f>IF(ROW()&lt;=vLastrow,'Match History Data'!A176,"")</f>
        <v/>
      </c>
      <c r="B176" t="str">
        <f>IF(ROW()&lt;=vLastrow,'Match History Data'!B176,"")</f>
        <v/>
      </c>
      <c r="C176" t="str">
        <f>IF(ROW()&lt;=vLastrow,'Match History Data'!C176,"")</f>
        <v/>
      </c>
      <c r="D176" t="str">
        <f>IF(ROW()&lt;=vLastrow,'Match History Data'!D176,"")</f>
        <v/>
      </c>
      <c r="E176" s="3" t="str">
        <f>IF(ROW()&lt;=vLastrow,IF('Match History Data'!E176&lt;&gt;"",'Match History Data'!E176,""),"")</f>
        <v/>
      </c>
      <c r="F176" s="3" t="str">
        <f>IF(ROW()&lt;=vLastrow,IF('Match History Data'!F176&lt;&gt;"",'Match History Data'!F176,""),"")</f>
        <v/>
      </c>
      <c r="G176" t="str">
        <f>IF(ROW()&lt;=vLastrow,'Match History Data'!G176,"")</f>
        <v/>
      </c>
      <c r="H176" t="str">
        <f>IF(ROW()&lt;=vLastrow,'Match History Data'!H176,"")</f>
        <v/>
      </c>
      <c r="I176" t="str">
        <f>IF(ROW()&lt;=vLastrow,'Match History Data'!I176,"")</f>
        <v/>
      </c>
      <c r="J176" t="str">
        <f>IF(ROW()&lt;=vLastrow,'Match History Data'!J176,"")</f>
        <v/>
      </c>
      <c r="K176" t="str">
        <f>IF(ROW()&lt;=vLastrow,'Match History Data'!K176,"")</f>
        <v/>
      </c>
      <c r="L176" t="str">
        <f>IF(ROW()&lt;=vLastrow,'Match History Data'!L176,"")</f>
        <v/>
      </c>
      <c r="M176" t="str">
        <f>IF(ROW()&lt;=vLastrow,'Match History Data'!M176,"")</f>
        <v/>
      </c>
      <c r="N176" t="str">
        <f>IF(ROW()&lt;=vLastrow,'Match History Data'!N176,"")</f>
        <v/>
      </c>
      <c r="O176" t="str">
        <f>IF(ROW()&lt;=vLastrow,'Match History Data'!O176,"")</f>
        <v/>
      </c>
      <c r="Q176" t="str">
        <f>IF(ROW()&lt;=vLastrow,VLOOKUP(MONTH(E176),calcs!$S$2:$T$13,2,FALSE),"")</f>
        <v/>
      </c>
      <c r="R176" t="str">
        <f>IF(ROW()&lt;=vLastrow,VLOOKUP(MONTH(F176),calcs!$S$2:$T$13,2,FALSE),"")</f>
        <v/>
      </c>
      <c r="S176" t="str">
        <f t="shared" si="20"/>
        <v/>
      </c>
      <c r="T176" s="26" t="e">
        <f>IF(F176="",DATEDIF(E176,calcs!X$2,"Y"),"")</f>
        <v>#VALUE!</v>
      </c>
      <c r="U176" t="str">
        <f t="shared" si="19"/>
        <v/>
      </c>
      <c r="V176" t="str">
        <f t="shared" si="16"/>
        <v/>
      </c>
      <c r="W176">
        <f t="shared" si="17"/>
        <v>0</v>
      </c>
      <c r="X176">
        <f t="shared" si="18"/>
        <v>0</v>
      </c>
    </row>
    <row r="177" spans="1:24" x14ac:dyDescent="0.35">
      <c r="A177" t="str">
        <f>IF(ROW()&lt;=vLastrow,'Match History Data'!A177,"")</f>
        <v/>
      </c>
      <c r="B177" t="str">
        <f>IF(ROW()&lt;=vLastrow,'Match History Data'!B177,"")</f>
        <v/>
      </c>
      <c r="C177" t="str">
        <f>IF(ROW()&lt;=vLastrow,'Match History Data'!C177,"")</f>
        <v/>
      </c>
      <c r="D177" t="str">
        <f>IF(ROW()&lt;=vLastrow,'Match History Data'!D177,"")</f>
        <v/>
      </c>
      <c r="E177" s="3" t="str">
        <f>IF(ROW()&lt;=vLastrow,IF('Match History Data'!E177&lt;&gt;"",'Match History Data'!E177,""),"")</f>
        <v/>
      </c>
      <c r="F177" s="3" t="str">
        <f>IF(ROW()&lt;=vLastrow,IF('Match History Data'!F177&lt;&gt;"",'Match History Data'!F177,""),"")</f>
        <v/>
      </c>
      <c r="G177" t="str">
        <f>IF(ROW()&lt;=vLastrow,'Match History Data'!G177,"")</f>
        <v/>
      </c>
      <c r="H177" t="str">
        <f>IF(ROW()&lt;=vLastrow,'Match History Data'!H177,"")</f>
        <v/>
      </c>
      <c r="I177" t="str">
        <f>IF(ROW()&lt;=vLastrow,'Match History Data'!I177,"")</f>
        <v/>
      </c>
      <c r="J177" t="str">
        <f>IF(ROW()&lt;=vLastrow,'Match History Data'!J177,"")</f>
        <v/>
      </c>
      <c r="K177" t="str">
        <f>IF(ROW()&lt;=vLastrow,'Match History Data'!K177,"")</f>
        <v/>
      </c>
      <c r="L177" t="str">
        <f>IF(ROW()&lt;=vLastrow,'Match History Data'!L177,"")</f>
        <v/>
      </c>
      <c r="M177" t="str">
        <f>IF(ROW()&lt;=vLastrow,'Match History Data'!M177,"")</f>
        <v/>
      </c>
      <c r="N177" t="str">
        <f>IF(ROW()&lt;=vLastrow,'Match History Data'!N177,"")</f>
        <v/>
      </c>
      <c r="O177" t="str">
        <f>IF(ROW()&lt;=vLastrow,'Match History Data'!O177,"")</f>
        <v/>
      </c>
      <c r="Q177" t="str">
        <f>IF(ROW()&lt;=vLastrow,VLOOKUP(MONTH(E177),calcs!$S$2:$T$13,2,FALSE),"")</f>
        <v/>
      </c>
      <c r="R177" t="str">
        <f>IF(ROW()&lt;=vLastrow,VLOOKUP(MONTH(F177),calcs!$S$2:$T$13,2,FALSE),"")</f>
        <v/>
      </c>
      <c r="S177" t="str">
        <f t="shared" si="20"/>
        <v/>
      </c>
      <c r="T177" s="26" t="e">
        <f>IF(F177="",DATEDIF(E177,calcs!X$2,"Y"),"")</f>
        <v>#VALUE!</v>
      </c>
      <c r="U177" t="str">
        <f t="shared" si="19"/>
        <v/>
      </c>
      <c r="V177" t="str">
        <f t="shared" si="16"/>
        <v/>
      </c>
      <c r="W177">
        <f t="shared" si="17"/>
        <v>0</v>
      </c>
      <c r="X177">
        <f t="shared" si="18"/>
        <v>0</v>
      </c>
    </row>
    <row r="178" spans="1:24" x14ac:dyDescent="0.35">
      <c r="A178" t="str">
        <f>IF(ROW()&lt;=vLastrow,'Match History Data'!A178,"")</f>
        <v/>
      </c>
      <c r="B178" t="str">
        <f>IF(ROW()&lt;=vLastrow,'Match History Data'!B178,"")</f>
        <v/>
      </c>
      <c r="C178" t="str">
        <f>IF(ROW()&lt;=vLastrow,'Match History Data'!C178,"")</f>
        <v/>
      </c>
      <c r="D178" t="str">
        <f>IF(ROW()&lt;=vLastrow,'Match History Data'!D178,"")</f>
        <v/>
      </c>
      <c r="E178" s="3" t="str">
        <f>IF(ROW()&lt;=vLastrow,IF('Match History Data'!E178&lt;&gt;"",'Match History Data'!E178,""),"")</f>
        <v/>
      </c>
      <c r="F178" s="3" t="str">
        <f>IF(ROW()&lt;=vLastrow,IF('Match History Data'!F178&lt;&gt;"",'Match History Data'!F178,""),"")</f>
        <v/>
      </c>
      <c r="G178" t="str">
        <f>IF(ROW()&lt;=vLastrow,'Match History Data'!G178,"")</f>
        <v/>
      </c>
      <c r="H178" t="str">
        <f>IF(ROW()&lt;=vLastrow,'Match History Data'!H178,"")</f>
        <v/>
      </c>
      <c r="I178" t="str">
        <f>IF(ROW()&lt;=vLastrow,'Match History Data'!I178,"")</f>
        <v/>
      </c>
      <c r="J178" t="str">
        <f>IF(ROW()&lt;=vLastrow,'Match History Data'!J178,"")</f>
        <v/>
      </c>
      <c r="K178" t="str">
        <f>IF(ROW()&lt;=vLastrow,'Match History Data'!K178,"")</f>
        <v/>
      </c>
      <c r="L178" t="str">
        <f>IF(ROW()&lt;=vLastrow,'Match History Data'!L178,"")</f>
        <v/>
      </c>
      <c r="M178" t="str">
        <f>IF(ROW()&lt;=vLastrow,'Match History Data'!M178,"")</f>
        <v/>
      </c>
      <c r="N178" t="str">
        <f>IF(ROW()&lt;=vLastrow,'Match History Data'!N178,"")</f>
        <v/>
      </c>
      <c r="O178" t="str">
        <f>IF(ROW()&lt;=vLastrow,'Match History Data'!O178,"")</f>
        <v/>
      </c>
      <c r="Q178" t="str">
        <f>IF(ROW()&lt;=vLastrow,VLOOKUP(MONTH(E178),calcs!$S$2:$T$13,2,FALSE),"")</f>
        <v/>
      </c>
      <c r="R178" t="str">
        <f>IF(ROW()&lt;=vLastrow,VLOOKUP(MONTH(F178),calcs!$S$2:$T$13,2,FALSE),"")</f>
        <v/>
      </c>
      <c r="S178" t="str">
        <f t="shared" si="20"/>
        <v/>
      </c>
      <c r="T178" s="26" t="e">
        <f>IF(F178="",DATEDIF(E178,calcs!X$2,"Y"),"")</f>
        <v>#VALUE!</v>
      </c>
      <c r="U178" t="str">
        <f t="shared" si="19"/>
        <v/>
      </c>
      <c r="V178" t="str">
        <f t="shared" si="16"/>
        <v/>
      </c>
      <c r="W178">
        <f t="shared" si="17"/>
        <v>0</v>
      </c>
      <c r="X178">
        <f t="shared" si="18"/>
        <v>0</v>
      </c>
    </row>
    <row r="179" spans="1:24" x14ac:dyDescent="0.35">
      <c r="A179" t="str">
        <f>IF(ROW()&lt;=vLastrow,'Match History Data'!A179,"")</f>
        <v/>
      </c>
      <c r="B179" t="str">
        <f>IF(ROW()&lt;=vLastrow,'Match History Data'!B179,"")</f>
        <v/>
      </c>
      <c r="C179" t="str">
        <f>IF(ROW()&lt;=vLastrow,'Match History Data'!C179,"")</f>
        <v/>
      </c>
      <c r="D179" t="str">
        <f>IF(ROW()&lt;=vLastrow,'Match History Data'!D179,"")</f>
        <v/>
      </c>
      <c r="E179" s="3" t="str">
        <f>IF(ROW()&lt;=vLastrow,IF('Match History Data'!E179&lt;&gt;"",'Match History Data'!E179,""),"")</f>
        <v/>
      </c>
      <c r="F179" s="3" t="str">
        <f>IF(ROW()&lt;=vLastrow,IF('Match History Data'!F179&lt;&gt;"",'Match History Data'!F179,""),"")</f>
        <v/>
      </c>
      <c r="G179" t="str">
        <f>IF(ROW()&lt;=vLastrow,'Match History Data'!G179,"")</f>
        <v/>
      </c>
      <c r="H179" t="str">
        <f>IF(ROW()&lt;=vLastrow,'Match History Data'!H179,"")</f>
        <v/>
      </c>
      <c r="I179" t="str">
        <f>IF(ROW()&lt;=vLastrow,'Match History Data'!I179,"")</f>
        <v/>
      </c>
      <c r="J179" t="str">
        <f>IF(ROW()&lt;=vLastrow,'Match History Data'!J179,"")</f>
        <v/>
      </c>
      <c r="K179" t="str">
        <f>IF(ROW()&lt;=vLastrow,'Match History Data'!K179,"")</f>
        <v/>
      </c>
      <c r="L179" t="str">
        <f>IF(ROW()&lt;=vLastrow,'Match History Data'!L179,"")</f>
        <v/>
      </c>
      <c r="M179" t="str">
        <f>IF(ROW()&lt;=vLastrow,'Match History Data'!M179,"")</f>
        <v/>
      </c>
      <c r="N179" t="str">
        <f>IF(ROW()&lt;=vLastrow,'Match History Data'!N179,"")</f>
        <v/>
      </c>
      <c r="O179" t="str">
        <f>IF(ROW()&lt;=vLastrow,'Match History Data'!O179,"")</f>
        <v/>
      </c>
      <c r="Q179" t="str">
        <f>IF(ROW()&lt;=vLastrow,VLOOKUP(MONTH(E179),calcs!$S$2:$T$13,2,FALSE),"")</f>
        <v/>
      </c>
      <c r="R179" t="str">
        <f>IF(ROW()&lt;=vLastrow,VLOOKUP(MONTH(F179),calcs!$S$2:$T$13,2,FALSE),"")</f>
        <v/>
      </c>
      <c r="S179" t="str">
        <f t="shared" si="20"/>
        <v/>
      </c>
      <c r="T179" s="26" t="e">
        <f>IF(F179="",DATEDIF(E179,calcs!X$2,"Y"),"")</f>
        <v>#VALUE!</v>
      </c>
      <c r="U179" t="str">
        <f t="shared" si="19"/>
        <v/>
      </c>
      <c r="V179" t="str">
        <f t="shared" si="16"/>
        <v/>
      </c>
      <c r="W179">
        <f t="shared" si="17"/>
        <v>0</v>
      </c>
      <c r="X179">
        <f t="shared" si="18"/>
        <v>0</v>
      </c>
    </row>
    <row r="180" spans="1:24" x14ac:dyDescent="0.35">
      <c r="A180" t="str">
        <f>IF(ROW()&lt;=vLastrow,'Match History Data'!A180,"")</f>
        <v/>
      </c>
      <c r="B180" t="str">
        <f>IF(ROW()&lt;=vLastrow,'Match History Data'!B180,"")</f>
        <v/>
      </c>
      <c r="C180" t="str">
        <f>IF(ROW()&lt;=vLastrow,'Match History Data'!C180,"")</f>
        <v/>
      </c>
      <c r="D180" t="str">
        <f>IF(ROW()&lt;=vLastrow,'Match History Data'!D180,"")</f>
        <v/>
      </c>
      <c r="E180" s="3" t="str">
        <f>IF(ROW()&lt;=vLastrow,IF('Match History Data'!E180&lt;&gt;"",'Match History Data'!E180,""),"")</f>
        <v/>
      </c>
      <c r="F180" s="3" t="str">
        <f>IF(ROW()&lt;=vLastrow,IF('Match History Data'!F180&lt;&gt;"",'Match History Data'!F180,""),"")</f>
        <v/>
      </c>
      <c r="G180" t="str">
        <f>IF(ROW()&lt;=vLastrow,'Match History Data'!G180,"")</f>
        <v/>
      </c>
      <c r="H180" t="str">
        <f>IF(ROW()&lt;=vLastrow,'Match History Data'!H180,"")</f>
        <v/>
      </c>
      <c r="I180" t="str">
        <f>IF(ROW()&lt;=vLastrow,'Match History Data'!I180,"")</f>
        <v/>
      </c>
      <c r="J180" t="str">
        <f>IF(ROW()&lt;=vLastrow,'Match History Data'!J180,"")</f>
        <v/>
      </c>
      <c r="K180" t="str">
        <f>IF(ROW()&lt;=vLastrow,'Match History Data'!K180,"")</f>
        <v/>
      </c>
      <c r="L180" t="str">
        <f>IF(ROW()&lt;=vLastrow,'Match History Data'!L180,"")</f>
        <v/>
      </c>
      <c r="M180" t="str">
        <f>IF(ROW()&lt;=vLastrow,'Match History Data'!M180,"")</f>
        <v/>
      </c>
      <c r="N180" t="str">
        <f>IF(ROW()&lt;=vLastrow,'Match History Data'!N180,"")</f>
        <v/>
      </c>
      <c r="O180" t="str">
        <f>IF(ROW()&lt;=vLastrow,'Match History Data'!O180,"")</f>
        <v/>
      </c>
      <c r="Q180" t="str">
        <f>IF(ROW()&lt;=vLastrow,VLOOKUP(MONTH(E180),calcs!$S$2:$T$13,2,FALSE),"")</f>
        <v/>
      </c>
      <c r="R180" t="str">
        <f>IF(ROW()&lt;=vLastrow,VLOOKUP(MONTH(F180),calcs!$S$2:$T$13,2,FALSE),"")</f>
        <v/>
      </c>
      <c r="S180" t="str">
        <f t="shared" si="20"/>
        <v/>
      </c>
      <c r="T180" s="26" t="e">
        <f>IF(F180="",DATEDIF(E180,calcs!X$2,"Y"),"")</f>
        <v>#VALUE!</v>
      </c>
      <c r="U180" t="str">
        <f t="shared" si="19"/>
        <v/>
      </c>
      <c r="V180" t="str">
        <f t="shared" si="16"/>
        <v/>
      </c>
      <c r="W180">
        <f t="shared" si="17"/>
        <v>0</v>
      </c>
      <c r="X180">
        <f t="shared" si="18"/>
        <v>0</v>
      </c>
    </row>
    <row r="181" spans="1:24" x14ac:dyDescent="0.35">
      <c r="A181" t="str">
        <f>IF(ROW()&lt;=vLastrow,'Match History Data'!A181,"")</f>
        <v/>
      </c>
      <c r="B181" t="str">
        <f>IF(ROW()&lt;=vLastrow,'Match History Data'!B181,"")</f>
        <v/>
      </c>
      <c r="C181" t="str">
        <f>IF(ROW()&lt;=vLastrow,'Match History Data'!C181,"")</f>
        <v/>
      </c>
      <c r="D181" t="str">
        <f>IF(ROW()&lt;=vLastrow,'Match History Data'!D181,"")</f>
        <v/>
      </c>
      <c r="E181" s="3" t="str">
        <f>IF(ROW()&lt;=vLastrow,IF('Match History Data'!E181&lt;&gt;"",'Match History Data'!E181,""),"")</f>
        <v/>
      </c>
      <c r="F181" s="3" t="str">
        <f>IF(ROW()&lt;=vLastrow,IF('Match History Data'!F181&lt;&gt;"",'Match History Data'!F181,""),"")</f>
        <v/>
      </c>
      <c r="G181" t="str">
        <f>IF(ROW()&lt;=vLastrow,'Match History Data'!G181,"")</f>
        <v/>
      </c>
      <c r="H181" t="str">
        <f>IF(ROW()&lt;=vLastrow,'Match History Data'!H181,"")</f>
        <v/>
      </c>
      <c r="I181" t="str">
        <f>IF(ROW()&lt;=vLastrow,'Match History Data'!I181,"")</f>
        <v/>
      </c>
      <c r="J181" t="str">
        <f>IF(ROW()&lt;=vLastrow,'Match History Data'!J181,"")</f>
        <v/>
      </c>
      <c r="K181" t="str">
        <f>IF(ROW()&lt;=vLastrow,'Match History Data'!K181,"")</f>
        <v/>
      </c>
      <c r="L181" t="str">
        <f>IF(ROW()&lt;=vLastrow,'Match History Data'!L181,"")</f>
        <v/>
      </c>
      <c r="M181" t="str">
        <f>IF(ROW()&lt;=vLastrow,'Match History Data'!M181,"")</f>
        <v/>
      </c>
      <c r="N181" t="str">
        <f>IF(ROW()&lt;=vLastrow,'Match History Data'!N181,"")</f>
        <v/>
      </c>
      <c r="O181" t="str">
        <f>IF(ROW()&lt;=vLastrow,'Match History Data'!O181,"")</f>
        <v/>
      </c>
      <c r="Q181" t="str">
        <f>IF(ROW()&lt;=vLastrow,VLOOKUP(MONTH(E181),calcs!$S$2:$T$13,2,FALSE),"")</f>
        <v/>
      </c>
      <c r="R181" t="str">
        <f>IF(ROW()&lt;=vLastrow,VLOOKUP(MONTH(F181),calcs!$S$2:$T$13,2,FALSE),"")</f>
        <v/>
      </c>
      <c r="S181" t="str">
        <f t="shared" si="20"/>
        <v/>
      </c>
      <c r="T181" s="26" t="e">
        <f>IF(F181="",DATEDIF(E181,calcs!X$2,"Y"),"")</f>
        <v>#VALUE!</v>
      </c>
      <c r="U181" t="str">
        <f t="shared" si="19"/>
        <v/>
      </c>
      <c r="V181" t="str">
        <f t="shared" si="16"/>
        <v/>
      </c>
      <c r="W181">
        <f t="shared" si="17"/>
        <v>0</v>
      </c>
      <c r="X181">
        <f t="shared" si="18"/>
        <v>0</v>
      </c>
    </row>
    <row r="182" spans="1:24" x14ac:dyDescent="0.35">
      <c r="A182" t="str">
        <f>IF(ROW()&lt;=vLastrow,'Match History Data'!A182,"")</f>
        <v/>
      </c>
      <c r="B182" t="str">
        <f>IF(ROW()&lt;=vLastrow,'Match History Data'!B182,"")</f>
        <v/>
      </c>
      <c r="C182" t="str">
        <f>IF(ROW()&lt;=vLastrow,'Match History Data'!C182,"")</f>
        <v/>
      </c>
      <c r="D182" t="str">
        <f>IF(ROW()&lt;=vLastrow,'Match History Data'!D182,"")</f>
        <v/>
      </c>
      <c r="E182" s="3" t="str">
        <f>IF(ROW()&lt;=vLastrow,IF('Match History Data'!E182&lt;&gt;"",'Match History Data'!E182,""),"")</f>
        <v/>
      </c>
      <c r="F182" s="3" t="str">
        <f>IF(ROW()&lt;=vLastrow,IF('Match History Data'!F182&lt;&gt;"",'Match History Data'!F182,""),"")</f>
        <v/>
      </c>
      <c r="G182" t="str">
        <f>IF(ROW()&lt;=vLastrow,'Match History Data'!G182,"")</f>
        <v/>
      </c>
      <c r="H182" t="str">
        <f>IF(ROW()&lt;=vLastrow,'Match History Data'!H182,"")</f>
        <v/>
      </c>
      <c r="I182" t="str">
        <f>IF(ROW()&lt;=vLastrow,'Match History Data'!I182,"")</f>
        <v/>
      </c>
      <c r="J182" t="str">
        <f>IF(ROW()&lt;=vLastrow,'Match History Data'!J182,"")</f>
        <v/>
      </c>
      <c r="K182" t="str">
        <f>IF(ROW()&lt;=vLastrow,'Match History Data'!K182,"")</f>
        <v/>
      </c>
      <c r="L182" t="str">
        <f>IF(ROW()&lt;=vLastrow,'Match History Data'!L182,"")</f>
        <v/>
      </c>
      <c r="M182" t="str">
        <f>IF(ROW()&lt;=vLastrow,'Match History Data'!M182,"")</f>
        <v/>
      </c>
      <c r="N182" t="str">
        <f>IF(ROW()&lt;=vLastrow,'Match History Data'!N182,"")</f>
        <v/>
      </c>
      <c r="O182" t="str">
        <f>IF(ROW()&lt;=vLastrow,'Match History Data'!O182,"")</f>
        <v/>
      </c>
      <c r="Q182" t="str">
        <f>IF(ROW()&lt;=vLastrow,VLOOKUP(MONTH(E182),calcs!$S$2:$T$13,2,FALSE),"")</f>
        <v/>
      </c>
      <c r="R182" t="str">
        <f>IF(ROW()&lt;=vLastrow,VLOOKUP(MONTH(F182),calcs!$S$2:$T$13,2,FALSE),"")</f>
        <v/>
      </c>
      <c r="S182" t="str">
        <f t="shared" si="20"/>
        <v/>
      </c>
      <c r="T182" s="26" t="e">
        <f>IF(F182="",DATEDIF(E182,calcs!X$2,"Y"),"")</f>
        <v>#VALUE!</v>
      </c>
      <c r="U182" t="str">
        <f t="shared" si="19"/>
        <v/>
      </c>
      <c r="V182" t="str">
        <f t="shared" si="16"/>
        <v/>
      </c>
      <c r="W182">
        <f t="shared" si="17"/>
        <v>0</v>
      </c>
      <c r="X182">
        <f t="shared" si="18"/>
        <v>0</v>
      </c>
    </row>
    <row r="183" spans="1:24" x14ac:dyDescent="0.35">
      <c r="A183" t="str">
        <f>IF(ROW()&lt;=vLastrow,'Match History Data'!A183,"")</f>
        <v/>
      </c>
      <c r="B183" t="str">
        <f>IF(ROW()&lt;=vLastrow,'Match History Data'!B183,"")</f>
        <v/>
      </c>
      <c r="C183" t="str">
        <f>IF(ROW()&lt;=vLastrow,'Match History Data'!C183,"")</f>
        <v/>
      </c>
      <c r="D183" t="str">
        <f>IF(ROW()&lt;=vLastrow,'Match History Data'!D183,"")</f>
        <v/>
      </c>
      <c r="E183" s="3" t="str">
        <f>IF(ROW()&lt;=vLastrow,IF('Match History Data'!E183&lt;&gt;"",'Match History Data'!E183,""),"")</f>
        <v/>
      </c>
      <c r="F183" s="3" t="str">
        <f>IF(ROW()&lt;=vLastrow,IF('Match History Data'!F183&lt;&gt;"",'Match History Data'!F183,""),"")</f>
        <v/>
      </c>
      <c r="G183" t="str">
        <f>IF(ROW()&lt;=vLastrow,'Match History Data'!G183,"")</f>
        <v/>
      </c>
      <c r="H183" t="str">
        <f>IF(ROW()&lt;=vLastrow,'Match History Data'!H183,"")</f>
        <v/>
      </c>
      <c r="I183" t="str">
        <f>IF(ROW()&lt;=vLastrow,'Match History Data'!I183,"")</f>
        <v/>
      </c>
      <c r="J183" t="str">
        <f>IF(ROW()&lt;=vLastrow,'Match History Data'!J183,"")</f>
        <v/>
      </c>
      <c r="K183" t="str">
        <f>IF(ROW()&lt;=vLastrow,'Match History Data'!K183,"")</f>
        <v/>
      </c>
      <c r="L183" t="str">
        <f>IF(ROW()&lt;=vLastrow,'Match History Data'!L183,"")</f>
        <v/>
      </c>
      <c r="M183" t="str">
        <f>IF(ROW()&lt;=vLastrow,'Match History Data'!M183,"")</f>
        <v/>
      </c>
      <c r="N183" t="str">
        <f>IF(ROW()&lt;=vLastrow,'Match History Data'!N183,"")</f>
        <v/>
      </c>
      <c r="O183" t="str">
        <f>IF(ROW()&lt;=vLastrow,'Match History Data'!O183,"")</f>
        <v/>
      </c>
      <c r="Q183" t="str">
        <f>IF(ROW()&lt;=vLastrow,VLOOKUP(MONTH(E183),calcs!$S$2:$T$13,2,FALSE),"")</f>
        <v/>
      </c>
      <c r="R183" t="str">
        <f>IF(ROW()&lt;=vLastrow,VLOOKUP(MONTH(F183),calcs!$S$2:$T$13,2,FALSE),"")</f>
        <v/>
      </c>
      <c r="S183" t="str">
        <f t="shared" si="20"/>
        <v/>
      </c>
      <c r="T183" s="26" t="e">
        <f>IF(F183="",DATEDIF(E183,calcs!X$2,"Y"),"")</f>
        <v>#VALUE!</v>
      </c>
      <c r="U183" t="str">
        <f t="shared" si="19"/>
        <v/>
      </c>
      <c r="V183" t="str">
        <f t="shared" si="16"/>
        <v/>
      </c>
      <c r="W183">
        <f t="shared" si="17"/>
        <v>0</v>
      </c>
      <c r="X183">
        <f t="shared" si="18"/>
        <v>0</v>
      </c>
    </row>
    <row r="184" spans="1:24" x14ac:dyDescent="0.35">
      <c r="A184" t="str">
        <f>IF(ROW()&lt;=vLastrow,'Match History Data'!A184,"")</f>
        <v/>
      </c>
      <c r="B184" t="str">
        <f>IF(ROW()&lt;=vLastrow,'Match History Data'!B184,"")</f>
        <v/>
      </c>
      <c r="C184" t="str">
        <f>IF(ROW()&lt;=vLastrow,'Match History Data'!C184,"")</f>
        <v/>
      </c>
      <c r="D184" t="str">
        <f>IF(ROW()&lt;=vLastrow,'Match History Data'!D184,"")</f>
        <v/>
      </c>
      <c r="E184" s="3" t="str">
        <f>IF(ROW()&lt;=vLastrow,IF('Match History Data'!E184&lt;&gt;"",'Match History Data'!E184,""),"")</f>
        <v/>
      </c>
      <c r="F184" s="3" t="str">
        <f>IF(ROW()&lt;=vLastrow,IF('Match History Data'!F184&lt;&gt;"",'Match History Data'!F184,""),"")</f>
        <v/>
      </c>
      <c r="G184" t="str">
        <f>IF(ROW()&lt;=vLastrow,'Match History Data'!G184,"")</f>
        <v/>
      </c>
      <c r="H184" t="str">
        <f>IF(ROW()&lt;=vLastrow,'Match History Data'!H184,"")</f>
        <v/>
      </c>
      <c r="I184" t="str">
        <f>IF(ROW()&lt;=vLastrow,'Match History Data'!I184,"")</f>
        <v/>
      </c>
      <c r="J184" t="str">
        <f>IF(ROW()&lt;=vLastrow,'Match History Data'!J184,"")</f>
        <v/>
      </c>
      <c r="K184" t="str">
        <f>IF(ROW()&lt;=vLastrow,'Match History Data'!K184,"")</f>
        <v/>
      </c>
      <c r="L184" t="str">
        <f>IF(ROW()&lt;=vLastrow,'Match History Data'!L184,"")</f>
        <v/>
      </c>
      <c r="M184" t="str">
        <f>IF(ROW()&lt;=vLastrow,'Match History Data'!M184,"")</f>
        <v/>
      </c>
      <c r="N184" t="str">
        <f>IF(ROW()&lt;=vLastrow,'Match History Data'!N184,"")</f>
        <v/>
      </c>
      <c r="O184" t="str">
        <f>IF(ROW()&lt;=vLastrow,'Match History Data'!O184,"")</f>
        <v/>
      </c>
      <c r="Q184" t="str">
        <f>IF(ROW()&lt;=vLastrow,VLOOKUP(MONTH(E184),calcs!$S$2:$T$13,2,FALSE),"")</f>
        <v/>
      </c>
      <c r="R184" t="str">
        <f>IF(ROW()&lt;=vLastrow,VLOOKUP(MONTH(F184),calcs!$S$2:$T$13,2,FALSE),"")</f>
        <v/>
      </c>
      <c r="S184" t="str">
        <f t="shared" si="20"/>
        <v/>
      </c>
      <c r="T184" s="26" t="e">
        <f>IF(F184="",DATEDIF(E184,calcs!X$2,"Y"),"")</f>
        <v>#VALUE!</v>
      </c>
      <c r="U184" t="str">
        <f t="shared" si="19"/>
        <v/>
      </c>
      <c r="V184" t="str">
        <f t="shared" si="16"/>
        <v/>
      </c>
      <c r="W184">
        <f t="shared" si="17"/>
        <v>0</v>
      </c>
      <c r="X184">
        <f t="shared" si="18"/>
        <v>0</v>
      </c>
    </row>
    <row r="185" spans="1:24" x14ac:dyDescent="0.35">
      <c r="A185" t="str">
        <f>IF(ROW()&lt;=vLastrow,'Match History Data'!A185,"")</f>
        <v/>
      </c>
      <c r="B185" t="str">
        <f>IF(ROW()&lt;=vLastrow,'Match History Data'!B185,"")</f>
        <v/>
      </c>
      <c r="C185" t="str">
        <f>IF(ROW()&lt;=vLastrow,'Match History Data'!C185,"")</f>
        <v/>
      </c>
      <c r="D185" t="str">
        <f>IF(ROW()&lt;=vLastrow,'Match History Data'!D185,"")</f>
        <v/>
      </c>
      <c r="E185" s="3" t="str">
        <f>IF(ROW()&lt;=vLastrow,IF('Match History Data'!E185&lt;&gt;"",'Match History Data'!E185,""),"")</f>
        <v/>
      </c>
      <c r="F185" s="3" t="str">
        <f>IF(ROW()&lt;=vLastrow,IF('Match History Data'!F185&lt;&gt;"",'Match History Data'!F185,""),"")</f>
        <v/>
      </c>
      <c r="G185" t="str">
        <f>IF(ROW()&lt;=vLastrow,'Match History Data'!G185,"")</f>
        <v/>
      </c>
      <c r="H185" t="str">
        <f>IF(ROW()&lt;=vLastrow,'Match History Data'!H185,"")</f>
        <v/>
      </c>
      <c r="I185" t="str">
        <f>IF(ROW()&lt;=vLastrow,'Match History Data'!I185,"")</f>
        <v/>
      </c>
      <c r="J185" t="str">
        <f>IF(ROW()&lt;=vLastrow,'Match History Data'!J185,"")</f>
        <v/>
      </c>
      <c r="K185" t="str">
        <f>IF(ROW()&lt;=vLastrow,'Match History Data'!K185,"")</f>
        <v/>
      </c>
      <c r="L185" t="str">
        <f>IF(ROW()&lt;=vLastrow,'Match History Data'!L185,"")</f>
        <v/>
      </c>
      <c r="M185" t="str">
        <f>IF(ROW()&lt;=vLastrow,'Match History Data'!M185,"")</f>
        <v/>
      </c>
      <c r="N185" t="str">
        <f>IF(ROW()&lt;=vLastrow,'Match History Data'!N185,"")</f>
        <v/>
      </c>
      <c r="O185" t="str">
        <f>IF(ROW()&lt;=vLastrow,'Match History Data'!O185,"")</f>
        <v/>
      </c>
      <c r="Q185" t="str">
        <f>IF(ROW()&lt;=vLastrow,VLOOKUP(MONTH(E185),calcs!$S$2:$T$13,2,FALSE),"")</f>
        <v/>
      </c>
      <c r="R185" t="str">
        <f>IF(ROW()&lt;=vLastrow,VLOOKUP(MONTH(F185),calcs!$S$2:$T$13,2,FALSE),"")</f>
        <v/>
      </c>
      <c r="S185" t="str">
        <f t="shared" si="20"/>
        <v/>
      </c>
      <c r="T185" s="26" t="e">
        <f>IF(F185="",DATEDIF(E185,calcs!X$2,"Y"),"")</f>
        <v>#VALUE!</v>
      </c>
      <c r="U185" t="str">
        <f t="shared" si="19"/>
        <v/>
      </c>
      <c r="V185" t="str">
        <f t="shared" si="16"/>
        <v/>
      </c>
      <c r="W185">
        <f t="shared" si="17"/>
        <v>0</v>
      </c>
      <c r="X185">
        <f t="shared" si="18"/>
        <v>0</v>
      </c>
    </row>
    <row r="186" spans="1:24" x14ac:dyDescent="0.35">
      <c r="A186" t="str">
        <f>IF(ROW()&lt;=vLastrow,'Match History Data'!A186,"")</f>
        <v/>
      </c>
      <c r="B186" t="str">
        <f>IF(ROW()&lt;=vLastrow,'Match History Data'!B186,"")</f>
        <v/>
      </c>
      <c r="C186" t="str">
        <f>IF(ROW()&lt;=vLastrow,'Match History Data'!C186,"")</f>
        <v/>
      </c>
      <c r="D186" t="str">
        <f>IF(ROW()&lt;=vLastrow,'Match History Data'!D186,"")</f>
        <v/>
      </c>
      <c r="E186" s="3" t="str">
        <f>IF(ROW()&lt;=vLastrow,IF('Match History Data'!E186&lt;&gt;"",'Match History Data'!E186,""),"")</f>
        <v/>
      </c>
      <c r="F186" s="3" t="str">
        <f>IF(ROW()&lt;=vLastrow,IF('Match History Data'!F186&lt;&gt;"",'Match History Data'!F186,""),"")</f>
        <v/>
      </c>
      <c r="G186" t="str">
        <f>IF(ROW()&lt;=vLastrow,'Match History Data'!G186,"")</f>
        <v/>
      </c>
      <c r="H186" t="str">
        <f>IF(ROW()&lt;=vLastrow,'Match History Data'!H186,"")</f>
        <v/>
      </c>
      <c r="I186" t="str">
        <f>IF(ROW()&lt;=vLastrow,'Match History Data'!I186,"")</f>
        <v/>
      </c>
      <c r="J186" t="str">
        <f>IF(ROW()&lt;=vLastrow,'Match History Data'!J186,"")</f>
        <v/>
      </c>
      <c r="K186" t="str">
        <f>IF(ROW()&lt;=vLastrow,'Match History Data'!K186,"")</f>
        <v/>
      </c>
      <c r="L186" t="str">
        <f>IF(ROW()&lt;=vLastrow,'Match History Data'!L186,"")</f>
        <v/>
      </c>
      <c r="M186" t="str">
        <f>IF(ROW()&lt;=vLastrow,'Match History Data'!M186,"")</f>
        <v/>
      </c>
      <c r="N186" t="str">
        <f>IF(ROW()&lt;=vLastrow,'Match History Data'!N186,"")</f>
        <v/>
      </c>
      <c r="O186" t="str">
        <f>IF(ROW()&lt;=vLastrow,'Match History Data'!O186,"")</f>
        <v/>
      </c>
      <c r="Q186" t="str">
        <f>IF(ROW()&lt;=vLastrow,VLOOKUP(MONTH(E186),calcs!$S$2:$T$13,2,FALSE),"")</f>
        <v/>
      </c>
      <c r="R186" t="str">
        <f>IF(ROW()&lt;=vLastrow,VLOOKUP(MONTH(F186),calcs!$S$2:$T$13,2,FALSE),"")</f>
        <v/>
      </c>
      <c r="S186" t="str">
        <f t="shared" si="20"/>
        <v/>
      </c>
      <c r="T186" s="26" t="e">
        <f>IF(F186="",DATEDIF(E186,calcs!X$2,"Y"),"")</f>
        <v>#VALUE!</v>
      </c>
      <c r="U186" t="str">
        <f t="shared" si="19"/>
        <v/>
      </c>
      <c r="V186" t="str">
        <f t="shared" si="16"/>
        <v/>
      </c>
      <c r="W186">
        <f t="shared" si="17"/>
        <v>0</v>
      </c>
      <c r="X186">
        <f t="shared" si="18"/>
        <v>0</v>
      </c>
    </row>
    <row r="187" spans="1:24" x14ac:dyDescent="0.35">
      <c r="A187" t="str">
        <f>IF(ROW()&lt;=vLastrow,'Match History Data'!A187,"")</f>
        <v/>
      </c>
      <c r="B187" t="str">
        <f>IF(ROW()&lt;=vLastrow,'Match History Data'!B187,"")</f>
        <v/>
      </c>
      <c r="C187" t="str">
        <f>IF(ROW()&lt;=vLastrow,'Match History Data'!C187,"")</f>
        <v/>
      </c>
      <c r="D187" t="str">
        <f>IF(ROW()&lt;=vLastrow,'Match History Data'!D187,"")</f>
        <v/>
      </c>
      <c r="E187" s="3" t="str">
        <f>IF(ROW()&lt;=vLastrow,IF('Match History Data'!E187&lt;&gt;"",'Match History Data'!E187,""),"")</f>
        <v/>
      </c>
      <c r="F187" s="3" t="str">
        <f>IF(ROW()&lt;=vLastrow,IF('Match History Data'!F187&lt;&gt;"",'Match History Data'!F187,""),"")</f>
        <v/>
      </c>
      <c r="G187" t="str">
        <f>IF(ROW()&lt;=vLastrow,'Match History Data'!G187,"")</f>
        <v/>
      </c>
      <c r="H187" t="str">
        <f>IF(ROW()&lt;=vLastrow,'Match History Data'!H187,"")</f>
        <v/>
      </c>
      <c r="I187" t="str">
        <f>IF(ROW()&lt;=vLastrow,'Match History Data'!I187,"")</f>
        <v/>
      </c>
      <c r="J187" t="str">
        <f>IF(ROW()&lt;=vLastrow,'Match History Data'!J187,"")</f>
        <v/>
      </c>
      <c r="K187" t="str">
        <f>IF(ROW()&lt;=vLastrow,'Match History Data'!K187,"")</f>
        <v/>
      </c>
      <c r="L187" t="str">
        <f>IF(ROW()&lt;=vLastrow,'Match History Data'!L187,"")</f>
        <v/>
      </c>
      <c r="M187" t="str">
        <f>IF(ROW()&lt;=vLastrow,'Match History Data'!M187,"")</f>
        <v/>
      </c>
      <c r="N187" t="str">
        <f>IF(ROW()&lt;=vLastrow,'Match History Data'!N187,"")</f>
        <v/>
      </c>
      <c r="O187" t="str">
        <f>IF(ROW()&lt;=vLastrow,'Match History Data'!O187,"")</f>
        <v/>
      </c>
      <c r="Q187" t="str">
        <f>IF(ROW()&lt;=vLastrow,VLOOKUP(MONTH(E187),calcs!$S$2:$T$13,2,FALSE),"")</f>
        <v/>
      </c>
      <c r="R187" t="str">
        <f>IF(ROW()&lt;=vLastrow,VLOOKUP(MONTH(F187),calcs!$S$2:$T$13,2,FALSE),"")</f>
        <v/>
      </c>
      <c r="S187" t="str">
        <f t="shared" si="20"/>
        <v/>
      </c>
      <c r="T187" s="26" t="e">
        <f>IF(F187="",DATEDIF(E187,calcs!X$2,"Y"),"")</f>
        <v>#VALUE!</v>
      </c>
      <c r="U187" t="str">
        <f t="shared" si="19"/>
        <v/>
      </c>
      <c r="V187" t="str">
        <f t="shared" si="16"/>
        <v/>
      </c>
      <c r="W187">
        <f t="shared" si="17"/>
        <v>0</v>
      </c>
      <c r="X187">
        <f t="shared" si="18"/>
        <v>0</v>
      </c>
    </row>
    <row r="188" spans="1:24" x14ac:dyDescent="0.35">
      <c r="A188" t="str">
        <f>IF(ROW()&lt;=vLastrow,'Match History Data'!A188,"")</f>
        <v/>
      </c>
      <c r="B188" t="str">
        <f>IF(ROW()&lt;=vLastrow,'Match History Data'!B188,"")</f>
        <v/>
      </c>
      <c r="C188" t="str">
        <f>IF(ROW()&lt;=vLastrow,'Match History Data'!C188,"")</f>
        <v/>
      </c>
      <c r="D188" t="str">
        <f>IF(ROW()&lt;=vLastrow,'Match History Data'!D188,"")</f>
        <v/>
      </c>
      <c r="E188" s="3" t="str">
        <f>IF(ROW()&lt;=vLastrow,IF('Match History Data'!E188&lt;&gt;"",'Match History Data'!E188,""),"")</f>
        <v/>
      </c>
      <c r="F188" s="3" t="str">
        <f>IF(ROW()&lt;=vLastrow,IF('Match History Data'!F188&lt;&gt;"",'Match History Data'!F188,""),"")</f>
        <v/>
      </c>
      <c r="G188" t="str">
        <f>IF(ROW()&lt;=vLastrow,'Match History Data'!G188,"")</f>
        <v/>
      </c>
      <c r="H188" t="str">
        <f>IF(ROW()&lt;=vLastrow,'Match History Data'!H188,"")</f>
        <v/>
      </c>
      <c r="I188" t="str">
        <f>IF(ROW()&lt;=vLastrow,'Match History Data'!I188,"")</f>
        <v/>
      </c>
      <c r="J188" t="str">
        <f>IF(ROW()&lt;=vLastrow,'Match History Data'!J188,"")</f>
        <v/>
      </c>
      <c r="K188" t="str">
        <f>IF(ROW()&lt;=vLastrow,'Match History Data'!K188,"")</f>
        <v/>
      </c>
      <c r="L188" t="str">
        <f>IF(ROW()&lt;=vLastrow,'Match History Data'!L188,"")</f>
        <v/>
      </c>
      <c r="M188" t="str">
        <f>IF(ROW()&lt;=vLastrow,'Match History Data'!M188,"")</f>
        <v/>
      </c>
      <c r="N188" t="str">
        <f>IF(ROW()&lt;=vLastrow,'Match History Data'!N188,"")</f>
        <v/>
      </c>
      <c r="O188" t="str">
        <f>IF(ROW()&lt;=vLastrow,'Match History Data'!O188,"")</f>
        <v/>
      </c>
      <c r="Q188" t="str">
        <f>IF(ROW()&lt;=vLastrow,VLOOKUP(MONTH(E188),calcs!$S$2:$T$13,2,FALSE),"")</f>
        <v/>
      </c>
      <c r="R188" t="str">
        <f>IF(ROW()&lt;=vLastrow,VLOOKUP(MONTH(F188),calcs!$S$2:$T$13,2,FALSE),"")</f>
        <v/>
      </c>
      <c r="S188" t="str">
        <f t="shared" si="20"/>
        <v/>
      </c>
      <c r="T188" s="26" t="e">
        <f>IF(F188="",DATEDIF(E188,calcs!X$2,"Y"),"")</f>
        <v>#VALUE!</v>
      </c>
      <c r="U188" t="str">
        <f t="shared" si="19"/>
        <v/>
      </c>
      <c r="V188" t="str">
        <f t="shared" si="16"/>
        <v/>
      </c>
      <c r="W188">
        <f t="shared" si="17"/>
        <v>0</v>
      </c>
      <c r="X188">
        <f t="shared" si="18"/>
        <v>0</v>
      </c>
    </row>
    <row r="189" spans="1:24" x14ac:dyDescent="0.35">
      <c r="A189" t="str">
        <f>IF(ROW()&lt;=vLastrow,'Match History Data'!A189,"")</f>
        <v/>
      </c>
      <c r="B189" t="str">
        <f>IF(ROW()&lt;=vLastrow,'Match History Data'!B189,"")</f>
        <v/>
      </c>
      <c r="C189" t="str">
        <f>IF(ROW()&lt;=vLastrow,'Match History Data'!C189,"")</f>
        <v/>
      </c>
      <c r="D189" t="str">
        <f>IF(ROW()&lt;=vLastrow,'Match History Data'!D189,"")</f>
        <v/>
      </c>
      <c r="E189" s="3" t="str">
        <f>IF(ROW()&lt;=vLastrow,IF('Match History Data'!E189&lt;&gt;"",'Match History Data'!E189,""),"")</f>
        <v/>
      </c>
      <c r="F189" s="3" t="str">
        <f>IF(ROW()&lt;=vLastrow,IF('Match History Data'!F189&lt;&gt;"",'Match History Data'!F189,""),"")</f>
        <v/>
      </c>
      <c r="G189" t="str">
        <f>IF(ROW()&lt;=vLastrow,'Match History Data'!G189,"")</f>
        <v/>
      </c>
      <c r="H189" t="str">
        <f>IF(ROW()&lt;=vLastrow,'Match History Data'!H189,"")</f>
        <v/>
      </c>
      <c r="I189" t="str">
        <f>IF(ROW()&lt;=vLastrow,'Match History Data'!I189,"")</f>
        <v/>
      </c>
      <c r="J189" t="str">
        <f>IF(ROW()&lt;=vLastrow,'Match History Data'!J189,"")</f>
        <v/>
      </c>
      <c r="K189" t="str">
        <f>IF(ROW()&lt;=vLastrow,'Match History Data'!K189,"")</f>
        <v/>
      </c>
      <c r="L189" t="str">
        <f>IF(ROW()&lt;=vLastrow,'Match History Data'!L189,"")</f>
        <v/>
      </c>
      <c r="M189" t="str">
        <f>IF(ROW()&lt;=vLastrow,'Match History Data'!M189,"")</f>
        <v/>
      </c>
      <c r="N189" t="str">
        <f>IF(ROW()&lt;=vLastrow,'Match History Data'!N189,"")</f>
        <v/>
      </c>
      <c r="O189" t="str">
        <f>IF(ROW()&lt;=vLastrow,'Match History Data'!O189,"")</f>
        <v/>
      </c>
      <c r="Q189" t="str">
        <f>IF(ROW()&lt;=vLastrow,VLOOKUP(MONTH(E189),calcs!$S$2:$T$13,2,FALSE),"")</f>
        <v/>
      </c>
      <c r="R189" t="str">
        <f>IF(ROW()&lt;=vLastrow,VLOOKUP(MONTH(F189),calcs!$S$2:$T$13,2,FALSE),"")</f>
        <v/>
      </c>
      <c r="S189" t="str">
        <f t="shared" si="20"/>
        <v/>
      </c>
      <c r="T189" s="26" t="e">
        <f>IF(F189="",DATEDIF(E189,calcs!X$2,"Y"),"")</f>
        <v>#VALUE!</v>
      </c>
      <c r="U189" t="str">
        <f t="shared" si="19"/>
        <v/>
      </c>
      <c r="V189" t="str">
        <f t="shared" si="16"/>
        <v/>
      </c>
      <c r="W189">
        <f t="shared" si="17"/>
        <v>0</v>
      </c>
      <c r="X189">
        <f t="shared" si="18"/>
        <v>0</v>
      </c>
    </row>
    <row r="190" spans="1:24" x14ac:dyDescent="0.35">
      <c r="A190" t="str">
        <f>IF(ROW()&lt;=vLastrow,'Match History Data'!A190,"")</f>
        <v/>
      </c>
      <c r="B190" t="str">
        <f>IF(ROW()&lt;=vLastrow,'Match History Data'!B190,"")</f>
        <v/>
      </c>
      <c r="C190" t="str">
        <f>IF(ROW()&lt;=vLastrow,'Match History Data'!C190,"")</f>
        <v/>
      </c>
      <c r="D190" t="str">
        <f>IF(ROW()&lt;=vLastrow,'Match History Data'!D190,"")</f>
        <v/>
      </c>
      <c r="E190" s="3" t="str">
        <f>IF(ROW()&lt;=vLastrow,IF('Match History Data'!E190&lt;&gt;"",'Match History Data'!E190,""),"")</f>
        <v/>
      </c>
      <c r="F190" s="3" t="str">
        <f>IF(ROW()&lt;=vLastrow,IF('Match History Data'!F190&lt;&gt;"",'Match History Data'!F190,""),"")</f>
        <v/>
      </c>
      <c r="G190" t="str">
        <f>IF(ROW()&lt;=vLastrow,'Match History Data'!G190,"")</f>
        <v/>
      </c>
      <c r="H190" t="str">
        <f>IF(ROW()&lt;=vLastrow,'Match History Data'!H190,"")</f>
        <v/>
      </c>
      <c r="I190" t="str">
        <f>IF(ROW()&lt;=vLastrow,'Match History Data'!I190,"")</f>
        <v/>
      </c>
      <c r="J190" t="str">
        <f>IF(ROW()&lt;=vLastrow,'Match History Data'!J190,"")</f>
        <v/>
      </c>
      <c r="K190" t="str">
        <f>IF(ROW()&lt;=vLastrow,'Match History Data'!K190,"")</f>
        <v/>
      </c>
      <c r="L190" t="str">
        <f>IF(ROW()&lt;=vLastrow,'Match History Data'!L190,"")</f>
        <v/>
      </c>
      <c r="M190" t="str">
        <f>IF(ROW()&lt;=vLastrow,'Match History Data'!M190,"")</f>
        <v/>
      </c>
      <c r="N190" t="str">
        <f>IF(ROW()&lt;=vLastrow,'Match History Data'!N190,"")</f>
        <v/>
      </c>
      <c r="O190" t="str">
        <f>IF(ROW()&lt;=vLastrow,'Match History Data'!O190,"")</f>
        <v/>
      </c>
      <c r="Q190" t="str">
        <f>IF(ROW()&lt;=vLastrow,VLOOKUP(MONTH(E190),calcs!$S$2:$T$13,2,FALSE),"")</f>
        <v/>
      </c>
      <c r="R190" t="str">
        <f>IF(ROW()&lt;=vLastrow,VLOOKUP(MONTH(F190),calcs!$S$2:$T$13,2,FALSE),"")</f>
        <v/>
      </c>
      <c r="S190" t="str">
        <f t="shared" si="20"/>
        <v/>
      </c>
      <c r="T190" s="26" t="e">
        <f>IF(F190="",DATEDIF(E190,calcs!X$2,"Y"),"")</f>
        <v>#VALUE!</v>
      </c>
      <c r="U190" t="str">
        <f t="shared" si="19"/>
        <v/>
      </c>
      <c r="V190" t="str">
        <f t="shared" si="16"/>
        <v/>
      </c>
      <c r="W190">
        <f t="shared" si="17"/>
        <v>0</v>
      </c>
      <c r="X190">
        <f t="shared" si="18"/>
        <v>0</v>
      </c>
    </row>
    <row r="191" spans="1:24" x14ac:dyDescent="0.35">
      <c r="A191" t="str">
        <f>IF(ROW()&lt;=vLastrow,'Match History Data'!A191,"")</f>
        <v/>
      </c>
      <c r="B191" t="str">
        <f>IF(ROW()&lt;=vLastrow,'Match History Data'!B191,"")</f>
        <v/>
      </c>
      <c r="C191" t="str">
        <f>IF(ROW()&lt;=vLastrow,'Match History Data'!C191,"")</f>
        <v/>
      </c>
      <c r="D191" t="str">
        <f>IF(ROW()&lt;=vLastrow,'Match History Data'!D191,"")</f>
        <v/>
      </c>
      <c r="E191" s="3" t="str">
        <f>IF(ROW()&lt;=vLastrow,IF('Match History Data'!E191&lt;&gt;"",'Match History Data'!E191,""),"")</f>
        <v/>
      </c>
      <c r="F191" s="3" t="str">
        <f>IF(ROW()&lt;=vLastrow,IF('Match History Data'!F191&lt;&gt;"",'Match History Data'!F191,""),"")</f>
        <v/>
      </c>
      <c r="G191" t="str">
        <f>IF(ROW()&lt;=vLastrow,'Match History Data'!G191,"")</f>
        <v/>
      </c>
      <c r="H191" t="str">
        <f>IF(ROW()&lt;=vLastrow,'Match History Data'!H191,"")</f>
        <v/>
      </c>
      <c r="I191" t="str">
        <f>IF(ROW()&lt;=vLastrow,'Match History Data'!I191,"")</f>
        <v/>
      </c>
      <c r="J191" t="str">
        <f>IF(ROW()&lt;=vLastrow,'Match History Data'!J191,"")</f>
        <v/>
      </c>
      <c r="K191" t="str">
        <f>IF(ROW()&lt;=vLastrow,'Match History Data'!K191,"")</f>
        <v/>
      </c>
      <c r="L191" t="str">
        <f>IF(ROW()&lt;=vLastrow,'Match History Data'!L191,"")</f>
        <v/>
      </c>
      <c r="M191" t="str">
        <f>IF(ROW()&lt;=vLastrow,'Match History Data'!M191,"")</f>
        <v/>
      </c>
      <c r="N191" t="str">
        <f>IF(ROW()&lt;=vLastrow,'Match History Data'!N191,"")</f>
        <v/>
      </c>
      <c r="O191" t="str">
        <f>IF(ROW()&lt;=vLastrow,'Match History Data'!O191,"")</f>
        <v/>
      </c>
      <c r="Q191" t="str">
        <f>IF(ROW()&lt;=vLastrow,VLOOKUP(MONTH(E191),calcs!$S$2:$T$13,2,FALSE),"")</f>
        <v/>
      </c>
      <c r="R191" t="str">
        <f>IF(ROW()&lt;=vLastrow,VLOOKUP(MONTH(F191),calcs!$S$2:$T$13,2,FALSE),"")</f>
        <v/>
      </c>
      <c r="S191" t="str">
        <f t="shared" si="20"/>
        <v/>
      </c>
      <c r="T191" s="26" t="e">
        <f>IF(F191="",DATEDIF(E191,calcs!X$2,"Y"),"")</f>
        <v>#VALUE!</v>
      </c>
      <c r="U191" t="str">
        <f t="shared" si="19"/>
        <v/>
      </c>
      <c r="V191" t="str">
        <f t="shared" si="16"/>
        <v/>
      </c>
      <c r="W191">
        <f t="shared" si="17"/>
        <v>0</v>
      </c>
      <c r="X191">
        <f t="shared" si="18"/>
        <v>0</v>
      </c>
    </row>
    <row r="192" spans="1:24" x14ac:dyDescent="0.35">
      <c r="A192" t="str">
        <f>IF(ROW()&lt;=vLastrow,'Match History Data'!A192,"")</f>
        <v/>
      </c>
      <c r="B192" t="str">
        <f>IF(ROW()&lt;=vLastrow,'Match History Data'!B192,"")</f>
        <v/>
      </c>
      <c r="C192" t="str">
        <f>IF(ROW()&lt;=vLastrow,'Match History Data'!C192,"")</f>
        <v/>
      </c>
      <c r="D192" t="str">
        <f>IF(ROW()&lt;=vLastrow,'Match History Data'!D192,"")</f>
        <v/>
      </c>
      <c r="E192" s="3" t="str">
        <f>IF(ROW()&lt;=vLastrow,IF('Match History Data'!E192&lt;&gt;"",'Match History Data'!E192,""),"")</f>
        <v/>
      </c>
      <c r="F192" s="3" t="str">
        <f>IF(ROW()&lt;=vLastrow,IF('Match History Data'!F192&lt;&gt;"",'Match History Data'!F192,""),"")</f>
        <v/>
      </c>
      <c r="G192" t="str">
        <f>IF(ROW()&lt;=vLastrow,'Match History Data'!G192,"")</f>
        <v/>
      </c>
      <c r="H192" t="str">
        <f>IF(ROW()&lt;=vLastrow,'Match History Data'!H192,"")</f>
        <v/>
      </c>
      <c r="I192" t="str">
        <f>IF(ROW()&lt;=vLastrow,'Match History Data'!I192,"")</f>
        <v/>
      </c>
      <c r="J192" t="str">
        <f>IF(ROW()&lt;=vLastrow,'Match History Data'!J192,"")</f>
        <v/>
      </c>
      <c r="K192" t="str">
        <f>IF(ROW()&lt;=vLastrow,'Match History Data'!K192,"")</f>
        <v/>
      </c>
      <c r="L192" t="str">
        <f>IF(ROW()&lt;=vLastrow,'Match History Data'!L192,"")</f>
        <v/>
      </c>
      <c r="M192" t="str">
        <f>IF(ROW()&lt;=vLastrow,'Match History Data'!M192,"")</f>
        <v/>
      </c>
      <c r="N192" t="str">
        <f>IF(ROW()&lt;=vLastrow,'Match History Data'!N192,"")</f>
        <v/>
      </c>
      <c r="O192" t="str">
        <f>IF(ROW()&lt;=vLastrow,'Match History Data'!O192,"")</f>
        <v/>
      </c>
      <c r="Q192" t="str">
        <f>IF(ROW()&lt;=vLastrow,VLOOKUP(MONTH(E192),calcs!$S$2:$T$13,2,FALSE),"")</f>
        <v/>
      </c>
      <c r="R192" t="str">
        <f>IF(ROW()&lt;=vLastrow,VLOOKUP(MONTH(F192),calcs!$S$2:$T$13,2,FALSE),"")</f>
        <v/>
      </c>
      <c r="S192" t="str">
        <f t="shared" si="20"/>
        <v/>
      </c>
      <c r="T192" s="26" t="e">
        <f>IF(F192="",DATEDIF(E192,calcs!X$2,"Y"),"")</f>
        <v>#VALUE!</v>
      </c>
      <c r="U192" t="str">
        <f t="shared" si="19"/>
        <v/>
      </c>
      <c r="V192" t="str">
        <f t="shared" si="16"/>
        <v/>
      </c>
      <c r="W192">
        <f t="shared" si="17"/>
        <v>0</v>
      </c>
      <c r="X192">
        <f t="shared" si="18"/>
        <v>0</v>
      </c>
    </row>
    <row r="193" spans="1:24" x14ac:dyDescent="0.35">
      <c r="A193" t="str">
        <f>IF(ROW()&lt;=vLastrow,'Match History Data'!A193,"")</f>
        <v/>
      </c>
      <c r="B193" t="str">
        <f>IF(ROW()&lt;=vLastrow,'Match History Data'!B193,"")</f>
        <v/>
      </c>
      <c r="C193" t="str">
        <f>IF(ROW()&lt;=vLastrow,'Match History Data'!C193,"")</f>
        <v/>
      </c>
      <c r="D193" t="str">
        <f>IF(ROW()&lt;=vLastrow,'Match History Data'!D193,"")</f>
        <v/>
      </c>
      <c r="E193" s="3" t="str">
        <f>IF(ROW()&lt;=vLastrow,IF('Match History Data'!E193&lt;&gt;"",'Match History Data'!E193,""),"")</f>
        <v/>
      </c>
      <c r="F193" s="3" t="str">
        <f>IF(ROW()&lt;=vLastrow,IF('Match History Data'!F193&lt;&gt;"",'Match History Data'!F193,""),"")</f>
        <v/>
      </c>
      <c r="G193" t="str">
        <f>IF(ROW()&lt;=vLastrow,'Match History Data'!G193,"")</f>
        <v/>
      </c>
      <c r="H193" t="str">
        <f>IF(ROW()&lt;=vLastrow,'Match History Data'!H193,"")</f>
        <v/>
      </c>
      <c r="I193" t="str">
        <f>IF(ROW()&lt;=vLastrow,'Match History Data'!I193,"")</f>
        <v/>
      </c>
      <c r="J193" t="str">
        <f>IF(ROW()&lt;=vLastrow,'Match History Data'!J193,"")</f>
        <v/>
      </c>
      <c r="K193" t="str">
        <f>IF(ROW()&lt;=vLastrow,'Match History Data'!K193,"")</f>
        <v/>
      </c>
      <c r="L193" t="str">
        <f>IF(ROW()&lt;=vLastrow,'Match History Data'!L193,"")</f>
        <v/>
      </c>
      <c r="M193" t="str">
        <f>IF(ROW()&lt;=vLastrow,'Match History Data'!M193,"")</f>
        <v/>
      </c>
      <c r="N193" t="str">
        <f>IF(ROW()&lt;=vLastrow,'Match History Data'!N193,"")</f>
        <v/>
      </c>
      <c r="O193" t="str">
        <f>IF(ROW()&lt;=vLastrow,'Match History Data'!O193,"")</f>
        <v/>
      </c>
      <c r="Q193" t="str">
        <f>IF(ROW()&lt;=vLastrow,VLOOKUP(MONTH(E193),calcs!$S$2:$T$13,2,FALSE),"")</f>
        <v/>
      </c>
      <c r="R193" t="str">
        <f>IF(ROW()&lt;=vLastrow,VLOOKUP(MONTH(F193),calcs!$S$2:$T$13,2,FALSE),"")</f>
        <v/>
      </c>
      <c r="S193" t="str">
        <f t="shared" si="20"/>
        <v/>
      </c>
      <c r="T193" s="26" t="e">
        <f>IF(F193="",DATEDIF(E193,calcs!X$2,"Y"),"")</f>
        <v>#VALUE!</v>
      </c>
      <c r="U193" t="str">
        <f t="shared" si="19"/>
        <v/>
      </c>
      <c r="V193" t="str">
        <f t="shared" si="16"/>
        <v/>
      </c>
      <c r="W193">
        <f t="shared" si="17"/>
        <v>0</v>
      </c>
      <c r="X193">
        <f t="shared" si="18"/>
        <v>0</v>
      </c>
    </row>
    <row r="194" spans="1:24" x14ac:dyDescent="0.35">
      <c r="A194" t="str">
        <f>IF(ROW()&lt;=vLastrow,'Match History Data'!A194,"")</f>
        <v/>
      </c>
      <c r="B194" t="str">
        <f>IF(ROW()&lt;=vLastrow,'Match History Data'!B194,"")</f>
        <v/>
      </c>
      <c r="C194" t="str">
        <f>IF(ROW()&lt;=vLastrow,'Match History Data'!C194,"")</f>
        <v/>
      </c>
      <c r="D194" t="str">
        <f>IF(ROW()&lt;=vLastrow,'Match History Data'!D194,"")</f>
        <v/>
      </c>
      <c r="E194" s="3" t="str">
        <f>IF(ROW()&lt;=vLastrow,IF('Match History Data'!E194&lt;&gt;"",'Match History Data'!E194,""),"")</f>
        <v/>
      </c>
      <c r="F194" s="3" t="str">
        <f>IF(ROW()&lt;=vLastrow,IF('Match History Data'!F194&lt;&gt;"",'Match History Data'!F194,""),"")</f>
        <v/>
      </c>
      <c r="G194" t="str">
        <f>IF(ROW()&lt;=vLastrow,'Match History Data'!G194,"")</f>
        <v/>
      </c>
      <c r="H194" t="str">
        <f>IF(ROW()&lt;=vLastrow,'Match History Data'!H194,"")</f>
        <v/>
      </c>
      <c r="I194" t="str">
        <f>IF(ROW()&lt;=vLastrow,'Match History Data'!I194,"")</f>
        <v/>
      </c>
      <c r="J194" t="str">
        <f>IF(ROW()&lt;=vLastrow,'Match History Data'!J194,"")</f>
        <v/>
      </c>
      <c r="K194" t="str">
        <f>IF(ROW()&lt;=vLastrow,'Match History Data'!K194,"")</f>
        <v/>
      </c>
      <c r="L194" t="str">
        <f>IF(ROW()&lt;=vLastrow,'Match History Data'!L194,"")</f>
        <v/>
      </c>
      <c r="M194" t="str">
        <f>IF(ROW()&lt;=vLastrow,'Match History Data'!M194,"")</f>
        <v/>
      </c>
      <c r="N194" t="str">
        <f>IF(ROW()&lt;=vLastrow,'Match History Data'!N194,"")</f>
        <v/>
      </c>
      <c r="O194" t="str">
        <f>IF(ROW()&lt;=vLastrow,'Match History Data'!O194,"")</f>
        <v/>
      </c>
      <c r="Q194" t="str">
        <f>IF(ROW()&lt;=vLastrow,VLOOKUP(MONTH(E194),calcs!$S$2:$T$13,2,FALSE),"")</f>
        <v/>
      </c>
      <c r="R194" t="str">
        <f>IF(ROW()&lt;=vLastrow,VLOOKUP(MONTH(F194),calcs!$S$2:$T$13,2,FALSE),"")</f>
        <v/>
      </c>
      <c r="S194" t="str">
        <f t="shared" si="20"/>
        <v/>
      </c>
      <c r="T194" s="26" t="e">
        <f>IF(F194="",DATEDIF(E194,calcs!X$2,"Y"),"")</f>
        <v>#VALUE!</v>
      </c>
      <c r="U194" t="str">
        <f t="shared" si="19"/>
        <v/>
      </c>
      <c r="V194" t="str">
        <f t="shared" ref="V194:V257" si="21">SUBSTITUTE(N194,"White or Caucasian","White")</f>
        <v/>
      </c>
      <c r="W194">
        <f t="shared" ref="W194:W257" si="22">IF(J194&lt;&gt;"",LEN(J194)-LEN(SUBSTITUTE(J194,";",""))+1,0)</f>
        <v>0</v>
      </c>
      <c r="X194">
        <f t="shared" ref="X194:X257" si="23">IF(N194&lt;&gt;"",LEN(N194)-LEN(SUBSTITUTE(N194,";",""))+1,0)</f>
        <v>0</v>
      </c>
    </row>
    <row r="195" spans="1:24" x14ac:dyDescent="0.35">
      <c r="A195" t="str">
        <f>IF(ROW()&lt;=vLastrow,'Match History Data'!A195,"")</f>
        <v/>
      </c>
      <c r="B195" t="str">
        <f>IF(ROW()&lt;=vLastrow,'Match History Data'!B195,"")</f>
        <v/>
      </c>
      <c r="C195" t="str">
        <f>IF(ROW()&lt;=vLastrow,'Match History Data'!C195,"")</f>
        <v/>
      </c>
      <c r="D195" t="str">
        <f>IF(ROW()&lt;=vLastrow,'Match History Data'!D195,"")</f>
        <v/>
      </c>
      <c r="E195" s="3" t="str">
        <f>IF(ROW()&lt;=vLastrow,IF('Match History Data'!E195&lt;&gt;"",'Match History Data'!E195,""),"")</f>
        <v/>
      </c>
      <c r="F195" s="3" t="str">
        <f>IF(ROW()&lt;=vLastrow,IF('Match History Data'!F195&lt;&gt;"",'Match History Data'!F195,""),"")</f>
        <v/>
      </c>
      <c r="G195" t="str">
        <f>IF(ROW()&lt;=vLastrow,'Match History Data'!G195,"")</f>
        <v/>
      </c>
      <c r="H195" t="str">
        <f>IF(ROW()&lt;=vLastrow,'Match History Data'!H195,"")</f>
        <v/>
      </c>
      <c r="I195" t="str">
        <f>IF(ROW()&lt;=vLastrow,'Match History Data'!I195,"")</f>
        <v/>
      </c>
      <c r="J195" t="str">
        <f>IF(ROW()&lt;=vLastrow,'Match History Data'!J195,"")</f>
        <v/>
      </c>
      <c r="K195" t="str">
        <f>IF(ROW()&lt;=vLastrow,'Match History Data'!K195,"")</f>
        <v/>
      </c>
      <c r="L195" t="str">
        <f>IF(ROW()&lt;=vLastrow,'Match History Data'!L195,"")</f>
        <v/>
      </c>
      <c r="M195" t="str">
        <f>IF(ROW()&lt;=vLastrow,'Match History Data'!M195,"")</f>
        <v/>
      </c>
      <c r="N195" t="str">
        <f>IF(ROW()&lt;=vLastrow,'Match History Data'!N195,"")</f>
        <v/>
      </c>
      <c r="O195" t="str">
        <f>IF(ROW()&lt;=vLastrow,'Match History Data'!O195,"")</f>
        <v/>
      </c>
      <c r="Q195" t="str">
        <f>IF(ROW()&lt;=vLastrow,VLOOKUP(MONTH(E195),calcs!$S$2:$T$13,2,FALSE),"")</f>
        <v/>
      </c>
      <c r="R195" t="str">
        <f>IF(ROW()&lt;=vLastrow,VLOOKUP(MONTH(F195),calcs!$S$2:$T$13,2,FALSE),"")</f>
        <v/>
      </c>
      <c r="S195" t="str">
        <f t="shared" si="20"/>
        <v/>
      </c>
      <c r="T195" s="26" t="e">
        <f>IF(F195="",DATEDIF(E195,calcs!X$2,"Y"),"")</f>
        <v>#VALUE!</v>
      </c>
      <c r="U195" t="str">
        <f t="shared" ref="U195:U258" si="24">SUBSTITUTE(J195,"White or Caucasian","White")</f>
        <v/>
      </c>
      <c r="V195" t="str">
        <f t="shared" si="21"/>
        <v/>
      </c>
      <c r="W195">
        <f t="shared" si="22"/>
        <v>0</v>
      </c>
      <c r="X195">
        <f t="shared" si="23"/>
        <v>0</v>
      </c>
    </row>
    <row r="196" spans="1:24" x14ac:dyDescent="0.35">
      <c r="A196" t="str">
        <f>IF(ROW()&lt;=vLastrow,'Match History Data'!A196,"")</f>
        <v/>
      </c>
      <c r="B196" t="str">
        <f>IF(ROW()&lt;=vLastrow,'Match History Data'!B196,"")</f>
        <v/>
      </c>
      <c r="C196" t="str">
        <f>IF(ROW()&lt;=vLastrow,'Match History Data'!C196,"")</f>
        <v/>
      </c>
      <c r="D196" t="str">
        <f>IF(ROW()&lt;=vLastrow,'Match History Data'!D196,"")</f>
        <v/>
      </c>
      <c r="E196" s="3" t="str">
        <f>IF(ROW()&lt;=vLastrow,IF('Match History Data'!E196&lt;&gt;"",'Match History Data'!E196,""),"")</f>
        <v/>
      </c>
      <c r="F196" s="3" t="str">
        <f>IF(ROW()&lt;=vLastrow,IF('Match History Data'!F196&lt;&gt;"",'Match History Data'!F196,""),"")</f>
        <v/>
      </c>
      <c r="G196" t="str">
        <f>IF(ROW()&lt;=vLastrow,'Match History Data'!G196,"")</f>
        <v/>
      </c>
      <c r="H196" t="str">
        <f>IF(ROW()&lt;=vLastrow,'Match History Data'!H196,"")</f>
        <v/>
      </c>
      <c r="I196" t="str">
        <f>IF(ROW()&lt;=vLastrow,'Match History Data'!I196,"")</f>
        <v/>
      </c>
      <c r="J196" t="str">
        <f>IF(ROW()&lt;=vLastrow,'Match History Data'!J196,"")</f>
        <v/>
      </c>
      <c r="K196" t="str">
        <f>IF(ROW()&lt;=vLastrow,'Match History Data'!K196,"")</f>
        <v/>
      </c>
      <c r="L196" t="str">
        <f>IF(ROW()&lt;=vLastrow,'Match History Data'!L196,"")</f>
        <v/>
      </c>
      <c r="M196" t="str">
        <f>IF(ROW()&lt;=vLastrow,'Match History Data'!M196,"")</f>
        <v/>
      </c>
      <c r="N196" t="str">
        <f>IF(ROW()&lt;=vLastrow,'Match History Data'!N196,"")</f>
        <v/>
      </c>
      <c r="O196" t="str">
        <f>IF(ROW()&lt;=vLastrow,'Match History Data'!O196,"")</f>
        <v/>
      </c>
      <c r="Q196" t="str">
        <f>IF(ROW()&lt;=vLastrow,VLOOKUP(MONTH(E196),calcs!$S$2:$T$13,2,FALSE),"")</f>
        <v/>
      </c>
      <c r="R196" t="str">
        <f>IF(ROW()&lt;=vLastrow,VLOOKUP(MONTH(F196),calcs!$S$2:$T$13,2,FALSE),"")</f>
        <v/>
      </c>
      <c r="S196" t="str">
        <f t="shared" si="20"/>
        <v/>
      </c>
      <c r="T196" s="26" t="e">
        <f>IF(F196="",DATEDIF(E196,calcs!X$2,"Y"),"")</f>
        <v>#VALUE!</v>
      </c>
      <c r="U196" t="str">
        <f t="shared" si="24"/>
        <v/>
      </c>
      <c r="V196" t="str">
        <f t="shared" si="21"/>
        <v/>
      </c>
      <c r="W196">
        <f t="shared" si="22"/>
        <v>0</v>
      </c>
      <c r="X196">
        <f t="shared" si="23"/>
        <v>0</v>
      </c>
    </row>
    <row r="197" spans="1:24" x14ac:dyDescent="0.35">
      <c r="A197" t="str">
        <f>IF(ROW()&lt;=vLastrow,'Match History Data'!A197,"")</f>
        <v/>
      </c>
      <c r="B197" t="str">
        <f>IF(ROW()&lt;=vLastrow,'Match History Data'!B197,"")</f>
        <v/>
      </c>
      <c r="C197" t="str">
        <f>IF(ROW()&lt;=vLastrow,'Match History Data'!C197,"")</f>
        <v/>
      </c>
      <c r="D197" t="str">
        <f>IF(ROW()&lt;=vLastrow,'Match History Data'!D197,"")</f>
        <v/>
      </c>
      <c r="E197" s="3" t="str">
        <f>IF(ROW()&lt;=vLastrow,IF('Match History Data'!E197&lt;&gt;"",'Match History Data'!E197,""),"")</f>
        <v/>
      </c>
      <c r="F197" s="3" t="str">
        <f>IF(ROW()&lt;=vLastrow,IF('Match History Data'!F197&lt;&gt;"",'Match History Data'!F197,""),"")</f>
        <v/>
      </c>
      <c r="G197" t="str">
        <f>IF(ROW()&lt;=vLastrow,'Match History Data'!G197,"")</f>
        <v/>
      </c>
      <c r="H197" t="str">
        <f>IF(ROW()&lt;=vLastrow,'Match History Data'!H197,"")</f>
        <v/>
      </c>
      <c r="I197" t="str">
        <f>IF(ROW()&lt;=vLastrow,'Match History Data'!I197,"")</f>
        <v/>
      </c>
      <c r="J197" t="str">
        <f>IF(ROW()&lt;=vLastrow,'Match History Data'!J197,"")</f>
        <v/>
      </c>
      <c r="K197" t="str">
        <f>IF(ROW()&lt;=vLastrow,'Match History Data'!K197,"")</f>
        <v/>
      </c>
      <c r="L197" t="str">
        <f>IF(ROW()&lt;=vLastrow,'Match History Data'!L197,"")</f>
        <v/>
      </c>
      <c r="M197" t="str">
        <f>IF(ROW()&lt;=vLastrow,'Match History Data'!M197,"")</f>
        <v/>
      </c>
      <c r="N197" t="str">
        <f>IF(ROW()&lt;=vLastrow,'Match History Data'!N197,"")</f>
        <v/>
      </c>
      <c r="O197" t="str">
        <f>IF(ROW()&lt;=vLastrow,'Match History Data'!O197,"")</f>
        <v/>
      </c>
      <c r="Q197" t="str">
        <f>IF(ROW()&lt;=vLastrow,VLOOKUP(MONTH(E197),calcs!$S$2:$T$13,2,FALSE),"")</f>
        <v/>
      </c>
      <c r="R197" t="str">
        <f>IF(ROW()&lt;=vLastrow,VLOOKUP(MONTH(F197),calcs!$S$2:$T$13,2,FALSE),"")</f>
        <v/>
      </c>
      <c r="S197" t="str">
        <f t="shared" si="20"/>
        <v/>
      </c>
      <c r="T197" s="26" t="e">
        <f>IF(F197="",DATEDIF(E197,calcs!X$2,"Y"),"")</f>
        <v>#VALUE!</v>
      </c>
      <c r="U197" t="str">
        <f t="shared" si="24"/>
        <v/>
      </c>
      <c r="V197" t="str">
        <f t="shared" si="21"/>
        <v/>
      </c>
      <c r="W197">
        <f t="shared" si="22"/>
        <v>0</v>
      </c>
      <c r="X197">
        <f t="shared" si="23"/>
        <v>0</v>
      </c>
    </row>
    <row r="198" spans="1:24" x14ac:dyDescent="0.35">
      <c r="A198" t="str">
        <f>IF(ROW()&lt;=vLastrow,'Match History Data'!A198,"")</f>
        <v/>
      </c>
      <c r="B198" t="str">
        <f>IF(ROW()&lt;=vLastrow,'Match History Data'!B198,"")</f>
        <v/>
      </c>
      <c r="C198" t="str">
        <f>IF(ROW()&lt;=vLastrow,'Match History Data'!C198,"")</f>
        <v/>
      </c>
      <c r="D198" t="str">
        <f>IF(ROW()&lt;=vLastrow,'Match History Data'!D198,"")</f>
        <v/>
      </c>
      <c r="E198" s="3" t="str">
        <f>IF(ROW()&lt;=vLastrow,IF('Match History Data'!E198&lt;&gt;"",'Match History Data'!E198,""),"")</f>
        <v/>
      </c>
      <c r="F198" s="3" t="str">
        <f>IF(ROW()&lt;=vLastrow,IF('Match History Data'!F198&lt;&gt;"",'Match History Data'!F198,""),"")</f>
        <v/>
      </c>
      <c r="G198" t="str">
        <f>IF(ROW()&lt;=vLastrow,'Match History Data'!G198,"")</f>
        <v/>
      </c>
      <c r="H198" t="str">
        <f>IF(ROW()&lt;=vLastrow,'Match History Data'!H198,"")</f>
        <v/>
      </c>
      <c r="I198" t="str">
        <f>IF(ROW()&lt;=vLastrow,'Match History Data'!I198,"")</f>
        <v/>
      </c>
      <c r="J198" t="str">
        <f>IF(ROW()&lt;=vLastrow,'Match History Data'!J198,"")</f>
        <v/>
      </c>
      <c r="K198" t="str">
        <f>IF(ROW()&lt;=vLastrow,'Match History Data'!K198,"")</f>
        <v/>
      </c>
      <c r="L198" t="str">
        <f>IF(ROW()&lt;=vLastrow,'Match History Data'!L198,"")</f>
        <v/>
      </c>
      <c r="M198" t="str">
        <f>IF(ROW()&lt;=vLastrow,'Match History Data'!M198,"")</f>
        <v/>
      </c>
      <c r="N198" t="str">
        <f>IF(ROW()&lt;=vLastrow,'Match History Data'!N198,"")</f>
        <v/>
      </c>
      <c r="O198" t="str">
        <f>IF(ROW()&lt;=vLastrow,'Match History Data'!O198,"")</f>
        <v/>
      </c>
      <c r="Q198" t="str">
        <f>IF(ROW()&lt;=vLastrow,VLOOKUP(MONTH(E198),calcs!$S$2:$T$13,2,FALSE),"")</f>
        <v/>
      </c>
      <c r="R198" t="str">
        <f>IF(ROW()&lt;=vLastrow,VLOOKUP(MONTH(F198),calcs!$S$2:$T$13,2,FALSE),"")</f>
        <v/>
      </c>
      <c r="S198" t="str">
        <f t="shared" si="20"/>
        <v/>
      </c>
      <c r="T198" s="26" t="e">
        <f>IF(F198="",DATEDIF(E198,calcs!X$2,"Y"),"")</f>
        <v>#VALUE!</v>
      </c>
      <c r="U198" t="str">
        <f t="shared" si="24"/>
        <v/>
      </c>
      <c r="V198" t="str">
        <f t="shared" si="21"/>
        <v/>
      </c>
      <c r="W198">
        <f t="shared" si="22"/>
        <v>0</v>
      </c>
      <c r="X198">
        <f t="shared" si="23"/>
        <v>0</v>
      </c>
    </row>
    <row r="199" spans="1:24" x14ac:dyDescent="0.35">
      <c r="A199" t="str">
        <f>IF(ROW()&lt;=vLastrow,'Match History Data'!A199,"")</f>
        <v/>
      </c>
      <c r="B199" t="str">
        <f>IF(ROW()&lt;=vLastrow,'Match History Data'!B199,"")</f>
        <v/>
      </c>
      <c r="C199" t="str">
        <f>IF(ROW()&lt;=vLastrow,'Match History Data'!C199,"")</f>
        <v/>
      </c>
      <c r="D199" t="str">
        <f>IF(ROW()&lt;=vLastrow,'Match History Data'!D199,"")</f>
        <v/>
      </c>
      <c r="E199" s="3" t="str">
        <f>IF(ROW()&lt;=vLastrow,IF('Match History Data'!E199&lt;&gt;"",'Match History Data'!E199,""),"")</f>
        <v/>
      </c>
      <c r="F199" s="3" t="str">
        <f>IF(ROW()&lt;=vLastrow,IF('Match History Data'!F199&lt;&gt;"",'Match History Data'!F199,""),"")</f>
        <v/>
      </c>
      <c r="G199" t="str">
        <f>IF(ROW()&lt;=vLastrow,'Match History Data'!G199,"")</f>
        <v/>
      </c>
      <c r="H199" t="str">
        <f>IF(ROW()&lt;=vLastrow,'Match History Data'!H199,"")</f>
        <v/>
      </c>
      <c r="I199" t="str">
        <f>IF(ROW()&lt;=vLastrow,'Match History Data'!I199,"")</f>
        <v/>
      </c>
      <c r="J199" t="str">
        <f>IF(ROW()&lt;=vLastrow,'Match History Data'!J199,"")</f>
        <v/>
      </c>
      <c r="K199" t="str">
        <f>IF(ROW()&lt;=vLastrow,'Match History Data'!K199,"")</f>
        <v/>
      </c>
      <c r="L199" t="str">
        <f>IF(ROW()&lt;=vLastrow,'Match History Data'!L199,"")</f>
        <v/>
      </c>
      <c r="M199" t="str">
        <f>IF(ROW()&lt;=vLastrow,'Match History Data'!M199,"")</f>
        <v/>
      </c>
      <c r="N199" t="str">
        <f>IF(ROW()&lt;=vLastrow,'Match History Data'!N199,"")</f>
        <v/>
      </c>
      <c r="O199" t="str">
        <f>IF(ROW()&lt;=vLastrow,'Match History Data'!O199,"")</f>
        <v/>
      </c>
      <c r="Q199" t="str">
        <f>IF(ROW()&lt;=vLastrow,VLOOKUP(MONTH(E199),calcs!$S$2:$T$13,2,FALSE),"")</f>
        <v/>
      </c>
      <c r="R199" t="str">
        <f>IF(ROW()&lt;=vLastrow,VLOOKUP(MONTH(F199),calcs!$S$2:$T$13,2,FALSE),"")</f>
        <v/>
      </c>
      <c r="S199" t="str">
        <f t="shared" si="20"/>
        <v/>
      </c>
      <c r="T199" s="26" t="e">
        <f>IF(F199="",DATEDIF(E199,calcs!X$2,"Y"),"")</f>
        <v>#VALUE!</v>
      </c>
      <c r="U199" t="str">
        <f t="shared" si="24"/>
        <v/>
      </c>
      <c r="V199" t="str">
        <f t="shared" si="21"/>
        <v/>
      </c>
      <c r="W199">
        <f t="shared" si="22"/>
        <v>0</v>
      </c>
      <c r="X199">
        <f t="shared" si="23"/>
        <v>0</v>
      </c>
    </row>
    <row r="200" spans="1:24" x14ac:dyDescent="0.35">
      <c r="A200" t="str">
        <f>IF(ROW()&lt;=vLastrow,'Match History Data'!A200,"")</f>
        <v/>
      </c>
      <c r="B200" t="str">
        <f>IF(ROW()&lt;=vLastrow,'Match History Data'!B200,"")</f>
        <v/>
      </c>
      <c r="C200" t="str">
        <f>IF(ROW()&lt;=vLastrow,'Match History Data'!C200,"")</f>
        <v/>
      </c>
      <c r="D200" t="str">
        <f>IF(ROW()&lt;=vLastrow,'Match History Data'!D200,"")</f>
        <v/>
      </c>
      <c r="E200" s="3" t="str">
        <f>IF(ROW()&lt;=vLastrow,IF('Match History Data'!E200&lt;&gt;"",'Match History Data'!E200,""),"")</f>
        <v/>
      </c>
      <c r="F200" s="3" t="str">
        <f>IF(ROW()&lt;=vLastrow,IF('Match History Data'!F200&lt;&gt;"",'Match History Data'!F200,""),"")</f>
        <v/>
      </c>
      <c r="G200" t="str">
        <f>IF(ROW()&lt;=vLastrow,'Match History Data'!G200,"")</f>
        <v/>
      </c>
      <c r="H200" t="str">
        <f>IF(ROW()&lt;=vLastrow,'Match History Data'!H200,"")</f>
        <v/>
      </c>
      <c r="I200" t="str">
        <f>IF(ROW()&lt;=vLastrow,'Match History Data'!I200,"")</f>
        <v/>
      </c>
      <c r="J200" t="str">
        <f>IF(ROW()&lt;=vLastrow,'Match History Data'!J200,"")</f>
        <v/>
      </c>
      <c r="K200" t="str">
        <f>IF(ROW()&lt;=vLastrow,'Match History Data'!K200,"")</f>
        <v/>
      </c>
      <c r="L200" t="str">
        <f>IF(ROW()&lt;=vLastrow,'Match History Data'!L200,"")</f>
        <v/>
      </c>
      <c r="M200" t="str">
        <f>IF(ROW()&lt;=vLastrow,'Match History Data'!M200,"")</f>
        <v/>
      </c>
      <c r="N200" t="str">
        <f>IF(ROW()&lt;=vLastrow,'Match History Data'!N200,"")</f>
        <v/>
      </c>
      <c r="O200" t="str">
        <f>IF(ROW()&lt;=vLastrow,'Match History Data'!O200,"")</f>
        <v/>
      </c>
      <c r="Q200" t="str">
        <f>IF(ROW()&lt;=vLastrow,VLOOKUP(MONTH(E200),calcs!$S$2:$T$13,2,FALSE),"")</f>
        <v/>
      </c>
      <c r="R200" t="str">
        <f>IF(ROW()&lt;=vLastrow,VLOOKUP(MONTH(F200),calcs!$S$2:$T$13,2,FALSE),"")</f>
        <v/>
      </c>
      <c r="S200" t="str">
        <f t="shared" si="20"/>
        <v/>
      </c>
      <c r="T200" s="26" t="e">
        <f>IF(F200="",DATEDIF(E200,calcs!X$2,"Y"),"")</f>
        <v>#VALUE!</v>
      </c>
      <c r="U200" t="str">
        <f t="shared" si="24"/>
        <v/>
      </c>
      <c r="V200" t="str">
        <f t="shared" si="21"/>
        <v/>
      </c>
      <c r="W200">
        <f t="shared" si="22"/>
        <v>0</v>
      </c>
      <c r="X200">
        <f t="shared" si="23"/>
        <v>0</v>
      </c>
    </row>
    <row r="201" spans="1:24" x14ac:dyDescent="0.35">
      <c r="A201" t="str">
        <f>IF(ROW()&lt;=vLastrow,'Match History Data'!A201,"")</f>
        <v/>
      </c>
      <c r="B201" t="str">
        <f>IF(ROW()&lt;=vLastrow,'Match History Data'!B201,"")</f>
        <v/>
      </c>
      <c r="C201" t="str">
        <f>IF(ROW()&lt;=vLastrow,'Match History Data'!C201,"")</f>
        <v/>
      </c>
      <c r="D201" t="str">
        <f>IF(ROW()&lt;=vLastrow,'Match History Data'!D201,"")</f>
        <v/>
      </c>
      <c r="E201" s="3" t="str">
        <f>IF(ROW()&lt;=vLastrow,IF('Match History Data'!E201&lt;&gt;"",'Match History Data'!E201,""),"")</f>
        <v/>
      </c>
      <c r="F201" s="3" t="str">
        <f>IF(ROW()&lt;=vLastrow,IF('Match History Data'!F201&lt;&gt;"",'Match History Data'!F201,""),"")</f>
        <v/>
      </c>
      <c r="G201" t="str">
        <f>IF(ROW()&lt;=vLastrow,'Match History Data'!G201,"")</f>
        <v/>
      </c>
      <c r="H201" t="str">
        <f>IF(ROW()&lt;=vLastrow,'Match History Data'!H201,"")</f>
        <v/>
      </c>
      <c r="I201" t="str">
        <f>IF(ROW()&lt;=vLastrow,'Match History Data'!I201,"")</f>
        <v/>
      </c>
      <c r="J201" t="str">
        <f>IF(ROW()&lt;=vLastrow,'Match History Data'!J201,"")</f>
        <v/>
      </c>
      <c r="K201" t="str">
        <f>IF(ROW()&lt;=vLastrow,'Match History Data'!K201,"")</f>
        <v/>
      </c>
      <c r="L201" t="str">
        <f>IF(ROW()&lt;=vLastrow,'Match History Data'!L201,"")</f>
        <v/>
      </c>
      <c r="M201" t="str">
        <f>IF(ROW()&lt;=vLastrow,'Match History Data'!M201,"")</f>
        <v/>
      </c>
      <c r="N201" t="str">
        <f>IF(ROW()&lt;=vLastrow,'Match History Data'!N201,"")</f>
        <v/>
      </c>
      <c r="O201" t="str">
        <f>IF(ROW()&lt;=vLastrow,'Match History Data'!O201,"")</f>
        <v/>
      </c>
      <c r="Q201" t="str">
        <f>IF(ROW()&lt;=vLastrow,VLOOKUP(MONTH(E201),calcs!$S$2:$T$13,2,FALSE),"")</f>
        <v/>
      </c>
      <c r="R201" t="str">
        <f>IF(ROW()&lt;=vLastrow,VLOOKUP(MONTH(F201),calcs!$S$2:$T$13,2,FALSE),"")</f>
        <v/>
      </c>
      <c r="S201" t="str">
        <f t="shared" si="20"/>
        <v/>
      </c>
      <c r="T201" s="26" t="e">
        <f>IF(F201="",DATEDIF(E201,calcs!X$2,"Y"),"")</f>
        <v>#VALUE!</v>
      </c>
      <c r="U201" t="str">
        <f t="shared" si="24"/>
        <v/>
      </c>
      <c r="V201" t="str">
        <f t="shared" si="21"/>
        <v/>
      </c>
      <c r="W201">
        <f t="shared" si="22"/>
        <v>0</v>
      </c>
      <c r="X201">
        <f t="shared" si="23"/>
        <v>0</v>
      </c>
    </row>
    <row r="202" spans="1:24" x14ac:dyDescent="0.35">
      <c r="A202" t="str">
        <f>IF(ROW()&lt;=vLastrow,'Match History Data'!A202,"")</f>
        <v/>
      </c>
      <c r="B202" t="str">
        <f>IF(ROW()&lt;=vLastrow,'Match History Data'!B202,"")</f>
        <v/>
      </c>
      <c r="C202" t="str">
        <f>IF(ROW()&lt;=vLastrow,'Match History Data'!C202,"")</f>
        <v/>
      </c>
      <c r="D202" t="str">
        <f>IF(ROW()&lt;=vLastrow,'Match History Data'!D202,"")</f>
        <v/>
      </c>
      <c r="E202" s="3" t="str">
        <f>IF(ROW()&lt;=vLastrow,IF('Match History Data'!E202&lt;&gt;"",'Match History Data'!E202,""),"")</f>
        <v/>
      </c>
      <c r="F202" s="3" t="str">
        <f>IF(ROW()&lt;=vLastrow,IF('Match History Data'!F202&lt;&gt;"",'Match History Data'!F202,""),"")</f>
        <v/>
      </c>
      <c r="G202" t="str">
        <f>IF(ROW()&lt;=vLastrow,'Match History Data'!G202,"")</f>
        <v/>
      </c>
      <c r="H202" t="str">
        <f>IF(ROW()&lt;=vLastrow,'Match History Data'!H202,"")</f>
        <v/>
      </c>
      <c r="I202" t="str">
        <f>IF(ROW()&lt;=vLastrow,'Match History Data'!I202,"")</f>
        <v/>
      </c>
      <c r="J202" t="str">
        <f>IF(ROW()&lt;=vLastrow,'Match History Data'!J202,"")</f>
        <v/>
      </c>
      <c r="K202" t="str">
        <f>IF(ROW()&lt;=vLastrow,'Match History Data'!K202,"")</f>
        <v/>
      </c>
      <c r="L202" t="str">
        <f>IF(ROW()&lt;=vLastrow,'Match History Data'!L202,"")</f>
        <v/>
      </c>
      <c r="M202" t="str">
        <f>IF(ROW()&lt;=vLastrow,'Match History Data'!M202,"")</f>
        <v/>
      </c>
      <c r="N202" t="str">
        <f>IF(ROW()&lt;=vLastrow,'Match History Data'!N202,"")</f>
        <v/>
      </c>
      <c r="O202" t="str">
        <f>IF(ROW()&lt;=vLastrow,'Match History Data'!O202,"")</f>
        <v/>
      </c>
      <c r="Q202" t="str">
        <f>IF(ROW()&lt;=vLastrow,VLOOKUP(MONTH(E202),calcs!$S$2:$T$13,2,FALSE),"")</f>
        <v/>
      </c>
      <c r="R202" t="str">
        <f>IF(ROW()&lt;=vLastrow,VLOOKUP(MONTH(F202),calcs!$S$2:$T$13,2,FALSE),"")</f>
        <v/>
      </c>
      <c r="S202" t="str">
        <f t="shared" ref="S202:S265" si="25">IF(F202&lt;&gt;"",DATEDIF(E202,F202,"y"),"")</f>
        <v/>
      </c>
      <c r="T202" s="26" t="e">
        <f>IF(F202="",DATEDIF(E202,calcs!X$2,"Y"),"")</f>
        <v>#VALUE!</v>
      </c>
      <c r="U202" t="str">
        <f t="shared" si="24"/>
        <v/>
      </c>
      <c r="V202" t="str">
        <f t="shared" si="21"/>
        <v/>
      </c>
      <c r="W202">
        <f t="shared" si="22"/>
        <v>0</v>
      </c>
      <c r="X202">
        <f t="shared" si="23"/>
        <v>0</v>
      </c>
    </row>
    <row r="203" spans="1:24" x14ac:dyDescent="0.35">
      <c r="A203" t="str">
        <f>IF(ROW()&lt;=vLastrow,'Match History Data'!A203,"")</f>
        <v/>
      </c>
      <c r="B203" t="str">
        <f>IF(ROW()&lt;=vLastrow,'Match History Data'!B203,"")</f>
        <v/>
      </c>
      <c r="C203" t="str">
        <f>IF(ROW()&lt;=vLastrow,'Match History Data'!C203,"")</f>
        <v/>
      </c>
      <c r="D203" t="str">
        <f>IF(ROW()&lt;=vLastrow,'Match History Data'!D203,"")</f>
        <v/>
      </c>
      <c r="E203" s="3" t="str">
        <f>IF(ROW()&lt;=vLastrow,IF('Match History Data'!E203&lt;&gt;"",'Match History Data'!E203,""),"")</f>
        <v/>
      </c>
      <c r="F203" s="3" t="str">
        <f>IF(ROW()&lt;=vLastrow,IF('Match History Data'!F203&lt;&gt;"",'Match History Data'!F203,""),"")</f>
        <v/>
      </c>
      <c r="G203" t="str">
        <f>IF(ROW()&lt;=vLastrow,'Match History Data'!G203,"")</f>
        <v/>
      </c>
      <c r="H203" t="str">
        <f>IF(ROW()&lt;=vLastrow,'Match History Data'!H203,"")</f>
        <v/>
      </c>
      <c r="I203" t="str">
        <f>IF(ROW()&lt;=vLastrow,'Match History Data'!I203,"")</f>
        <v/>
      </c>
      <c r="J203" t="str">
        <f>IF(ROW()&lt;=vLastrow,'Match History Data'!J203,"")</f>
        <v/>
      </c>
      <c r="K203" t="str">
        <f>IF(ROW()&lt;=vLastrow,'Match History Data'!K203,"")</f>
        <v/>
      </c>
      <c r="L203" t="str">
        <f>IF(ROW()&lt;=vLastrow,'Match History Data'!L203,"")</f>
        <v/>
      </c>
      <c r="M203" t="str">
        <f>IF(ROW()&lt;=vLastrow,'Match History Data'!M203,"")</f>
        <v/>
      </c>
      <c r="N203" t="str">
        <f>IF(ROW()&lt;=vLastrow,'Match History Data'!N203,"")</f>
        <v/>
      </c>
      <c r="O203" t="str">
        <f>IF(ROW()&lt;=vLastrow,'Match History Data'!O203,"")</f>
        <v/>
      </c>
      <c r="Q203" t="str">
        <f>IF(ROW()&lt;=vLastrow,VLOOKUP(MONTH(E203),calcs!$S$2:$T$13,2,FALSE),"")</f>
        <v/>
      </c>
      <c r="R203" t="str">
        <f>IF(ROW()&lt;=vLastrow,VLOOKUP(MONTH(F203),calcs!$S$2:$T$13,2,FALSE),"")</f>
        <v/>
      </c>
      <c r="S203" t="str">
        <f t="shared" si="25"/>
        <v/>
      </c>
      <c r="T203" s="26" t="e">
        <f>IF(F203="",DATEDIF(E203,calcs!X$2,"Y"),"")</f>
        <v>#VALUE!</v>
      </c>
      <c r="U203" t="str">
        <f t="shared" si="24"/>
        <v/>
      </c>
      <c r="V203" t="str">
        <f t="shared" si="21"/>
        <v/>
      </c>
      <c r="W203">
        <f t="shared" si="22"/>
        <v>0</v>
      </c>
      <c r="X203">
        <f t="shared" si="23"/>
        <v>0</v>
      </c>
    </row>
    <row r="204" spans="1:24" x14ac:dyDescent="0.35">
      <c r="A204" t="str">
        <f>IF(ROW()&lt;=vLastrow,'Match History Data'!A204,"")</f>
        <v/>
      </c>
      <c r="B204" t="str">
        <f>IF(ROW()&lt;=vLastrow,'Match History Data'!B204,"")</f>
        <v/>
      </c>
      <c r="C204" t="str">
        <f>IF(ROW()&lt;=vLastrow,'Match History Data'!C204,"")</f>
        <v/>
      </c>
      <c r="D204" t="str">
        <f>IF(ROW()&lt;=vLastrow,'Match History Data'!D204,"")</f>
        <v/>
      </c>
      <c r="E204" s="3" t="str">
        <f>IF(ROW()&lt;=vLastrow,IF('Match History Data'!E204&lt;&gt;"",'Match History Data'!E204,""),"")</f>
        <v/>
      </c>
      <c r="F204" s="3" t="str">
        <f>IF(ROW()&lt;=vLastrow,IF('Match History Data'!F204&lt;&gt;"",'Match History Data'!F204,""),"")</f>
        <v/>
      </c>
      <c r="G204" t="str">
        <f>IF(ROW()&lt;=vLastrow,'Match History Data'!G204,"")</f>
        <v/>
      </c>
      <c r="H204" t="str">
        <f>IF(ROW()&lt;=vLastrow,'Match History Data'!H204,"")</f>
        <v/>
      </c>
      <c r="I204" t="str">
        <f>IF(ROW()&lt;=vLastrow,'Match History Data'!I204,"")</f>
        <v/>
      </c>
      <c r="J204" t="str">
        <f>IF(ROW()&lt;=vLastrow,'Match History Data'!J204,"")</f>
        <v/>
      </c>
      <c r="K204" t="str">
        <f>IF(ROW()&lt;=vLastrow,'Match History Data'!K204,"")</f>
        <v/>
      </c>
      <c r="L204" t="str">
        <f>IF(ROW()&lt;=vLastrow,'Match History Data'!L204,"")</f>
        <v/>
      </c>
      <c r="M204" t="str">
        <f>IF(ROW()&lt;=vLastrow,'Match History Data'!M204,"")</f>
        <v/>
      </c>
      <c r="N204" t="str">
        <f>IF(ROW()&lt;=vLastrow,'Match History Data'!N204,"")</f>
        <v/>
      </c>
      <c r="O204" t="str">
        <f>IF(ROW()&lt;=vLastrow,'Match History Data'!O204,"")</f>
        <v/>
      </c>
      <c r="Q204" t="str">
        <f>IF(ROW()&lt;=vLastrow,VLOOKUP(MONTH(E204),calcs!$S$2:$T$13,2,FALSE),"")</f>
        <v/>
      </c>
      <c r="R204" t="str">
        <f>IF(ROW()&lt;=vLastrow,VLOOKUP(MONTH(F204),calcs!$S$2:$T$13,2,FALSE),"")</f>
        <v/>
      </c>
      <c r="S204" t="str">
        <f t="shared" si="25"/>
        <v/>
      </c>
      <c r="T204" s="26" t="e">
        <f>IF(F204="",DATEDIF(E204,calcs!X$2,"Y"),"")</f>
        <v>#VALUE!</v>
      </c>
      <c r="U204" t="str">
        <f t="shared" si="24"/>
        <v/>
      </c>
      <c r="V204" t="str">
        <f t="shared" si="21"/>
        <v/>
      </c>
      <c r="W204">
        <f t="shared" si="22"/>
        <v>0</v>
      </c>
      <c r="X204">
        <f t="shared" si="23"/>
        <v>0</v>
      </c>
    </row>
    <row r="205" spans="1:24" x14ac:dyDescent="0.35">
      <c r="A205" t="str">
        <f>IF(ROW()&lt;=vLastrow,'Match History Data'!A205,"")</f>
        <v/>
      </c>
      <c r="B205" t="str">
        <f>IF(ROW()&lt;=vLastrow,'Match History Data'!B205,"")</f>
        <v/>
      </c>
      <c r="C205" t="str">
        <f>IF(ROW()&lt;=vLastrow,'Match History Data'!C205,"")</f>
        <v/>
      </c>
      <c r="D205" t="str">
        <f>IF(ROW()&lt;=vLastrow,'Match History Data'!D205,"")</f>
        <v/>
      </c>
      <c r="E205" s="3" t="str">
        <f>IF(ROW()&lt;=vLastrow,IF('Match History Data'!E205&lt;&gt;"",'Match History Data'!E205,""),"")</f>
        <v/>
      </c>
      <c r="F205" s="3" t="str">
        <f>IF(ROW()&lt;=vLastrow,IF('Match History Data'!F205&lt;&gt;"",'Match History Data'!F205,""),"")</f>
        <v/>
      </c>
      <c r="G205" t="str">
        <f>IF(ROW()&lt;=vLastrow,'Match History Data'!G205,"")</f>
        <v/>
      </c>
      <c r="H205" t="str">
        <f>IF(ROW()&lt;=vLastrow,'Match History Data'!H205,"")</f>
        <v/>
      </c>
      <c r="I205" t="str">
        <f>IF(ROW()&lt;=vLastrow,'Match History Data'!I205,"")</f>
        <v/>
      </c>
      <c r="J205" t="str">
        <f>IF(ROW()&lt;=vLastrow,'Match History Data'!J205,"")</f>
        <v/>
      </c>
      <c r="K205" t="str">
        <f>IF(ROW()&lt;=vLastrow,'Match History Data'!K205,"")</f>
        <v/>
      </c>
      <c r="L205" t="str">
        <f>IF(ROW()&lt;=vLastrow,'Match History Data'!L205,"")</f>
        <v/>
      </c>
      <c r="M205" t="str">
        <f>IF(ROW()&lt;=vLastrow,'Match History Data'!M205,"")</f>
        <v/>
      </c>
      <c r="N205" t="str">
        <f>IF(ROW()&lt;=vLastrow,'Match History Data'!N205,"")</f>
        <v/>
      </c>
      <c r="O205" t="str">
        <f>IF(ROW()&lt;=vLastrow,'Match History Data'!O205,"")</f>
        <v/>
      </c>
      <c r="Q205" t="str">
        <f>IF(ROW()&lt;=vLastrow,VLOOKUP(MONTH(E205),calcs!$S$2:$T$13,2,FALSE),"")</f>
        <v/>
      </c>
      <c r="R205" t="str">
        <f>IF(ROW()&lt;=vLastrow,VLOOKUP(MONTH(F205),calcs!$S$2:$T$13,2,FALSE),"")</f>
        <v/>
      </c>
      <c r="S205" t="str">
        <f t="shared" si="25"/>
        <v/>
      </c>
      <c r="T205" s="26" t="e">
        <f>IF(F205="",DATEDIF(E205,calcs!X$2,"Y"),"")</f>
        <v>#VALUE!</v>
      </c>
      <c r="U205" t="str">
        <f t="shared" si="24"/>
        <v/>
      </c>
      <c r="V205" t="str">
        <f t="shared" si="21"/>
        <v/>
      </c>
      <c r="W205">
        <f t="shared" si="22"/>
        <v>0</v>
      </c>
      <c r="X205">
        <f t="shared" si="23"/>
        <v>0</v>
      </c>
    </row>
    <row r="206" spans="1:24" x14ac:dyDescent="0.35">
      <c r="A206" t="str">
        <f>IF(ROW()&lt;=vLastrow,'Match History Data'!A206,"")</f>
        <v/>
      </c>
      <c r="B206" t="str">
        <f>IF(ROW()&lt;=vLastrow,'Match History Data'!B206,"")</f>
        <v/>
      </c>
      <c r="C206" t="str">
        <f>IF(ROW()&lt;=vLastrow,'Match History Data'!C206,"")</f>
        <v/>
      </c>
      <c r="D206" t="str">
        <f>IF(ROW()&lt;=vLastrow,'Match History Data'!D206,"")</f>
        <v/>
      </c>
      <c r="E206" s="3" t="str">
        <f>IF(ROW()&lt;=vLastrow,IF('Match History Data'!E206&lt;&gt;"",'Match History Data'!E206,""),"")</f>
        <v/>
      </c>
      <c r="F206" s="3" t="str">
        <f>IF(ROW()&lt;=vLastrow,IF('Match History Data'!F206&lt;&gt;"",'Match History Data'!F206,""),"")</f>
        <v/>
      </c>
      <c r="G206" t="str">
        <f>IF(ROW()&lt;=vLastrow,'Match History Data'!G206,"")</f>
        <v/>
      </c>
      <c r="H206" t="str">
        <f>IF(ROW()&lt;=vLastrow,'Match History Data'!H206,"")</f>
        <v/>
      </c>
      <c r="I206" t="str">
        <f>IF(ROW()&lt;=vLastrow,'Match History Data'!I206,"")</f>
        <v/>
      </c>
      <c r="J206" t="str">
        <f>IF(ROW()&lt;=vLastrow,'Match History Data'!J206,"")</f>
        <v/>
      </c>
      <c r="K206" t="str">
        <f>IF(ROW()&lt;=vLastrow,'Match History Data'!K206,"")</f>
        <v/>
      </c>
      <c r="L206" t="str">
        <f>IF(ROW()&lt;=vLastrow,'Match History Data'!L206,"")</f>
        <v/>
      </c>
      <c r="M206" t="str">
        <f>IF(ROW()&lt;=vLastrow,'Match History Data'!M206,"")</f>
        <v/>
      </c>
      <c r="N206" t="str">
        <f>IF(ROW()&lt;=vLastrow,'Match History Data'!N206,"")</f>
        <v/>
      </c>
      <c r="O206" t="str">
        <f>IF(ROW()&lt;=vLastrow,'Match History Data'!O206,"")</f>
        <v/>
      </c>
      <c r="Q206" t="str">
        <f>IF(ROW()&lt;=vLastrow,VLOOKUP(MONTH(E206),calcs!$S$2:$T$13,2,FALSE),"")</f>
        <v/>
      </c>
      <c r="R206" t="str">
        <f>IF(ROW()&lt;=vLastrow,VLOOKUP(MONTH(F206),calcs!$S$2:$T$13,2,FALSE),"")</f>
        <v/>
      </c>
      <c r="S206" t="str">
        <f t="shared" si="25"/>
        <v/>
      </c>
      <c r="T206" s="26" t="e">
        <f>IF(F206="",DATEDIF(E206,calcs!X$2,"Y"),"")</f>
        <v>#VALUE!</v>
      </c>
      <c r="U206" t="str">
        <f t="shared" si="24"/>
        <v/>
      </c>
      <c r="V206" t="str">
        <f t="shared" si="21"/>
        <v/>
      </c>
      <c r="W206">
        <f t="shared" si="22"/>
        <v>0</v>
      </c>
      <c r="X206">
        <f t="shared" si="23"/>
        <v>0</v>
      </c>
    </row>
    <row r="207" spans="1:24" x14ac:dyDescent="0.35">
      <c r="A207" t="str">
        <f>IF(ROW()&lt;=vLastrow,'Match History Data'!A207,"")</f>
        <v/>
      </c>
      <c r="B207" t="str">
        <f>IF(ROW()&lt;=vLastrow,'Match History Data'!B207,"")</f>
        <v/>
      </c>
      <c r="C207" t="str">
        <f>IF(ROW()&lt;=vLastrow,'Match History Data'!C207,"")</f>
        <v/>
      </c>
      <c r="D207" t="str">
        <f>IF(ROW()&lt;=vLastrow,'Match History Data'!D207,"")</f>
        <v/>
      </c>
      <c r="E207" s="3" t="str">
        <f>IF(ROW()&lt;=vLastrow,IF('Match History Data'!E207&lt;&gt;"",'Match History Data'!E207,""),"")</f>
        <v/>
      </c>
      <c r="F207" s="3" t="str">
        <f>IF(ROW()&lt;=vLastrow,IF('Match History Data'!F207&lt;&gt;"",'Match History Data'!F207,""),"")</f>
        <v/>
      </c>
      <c r="G207" t="str">
        <f>IF(ROW()&lt;=vLastrow,'Match History Data'!G207,"")</f>
        <v/>
      </c>
      <c r="H207" t="str">
        <f>IF(ROW()&lt;=vLastrow,'Match History Data'!H207,"")</f>
        <v/>
      </c>
      <c r="I207" t="str">
        <f>IF(ROW()&lt;=vLastrow,'Match History Data'!I207,"")</f>
        <v/>
      </c>
      <c r="J207" t="str">
        <f>IF(ROW()&lt;=vLastrow,'Match History Data'!J207,"")</f>
        <v/>
      </c>
      <c r="K207" t="str">
        <f>IF(ROW()&lt;=vLastrow,'Match History Data'!K207,"")</f>
        <v/>
      </c>
      <c r="L207" t="str">
        <f>IF(ROW()&lt;=vLastrow,'Match History Data'!L207,"")</f>
        <v/>
      </c>
      <c r="M207" t="str">
        <f>IF(ROW()&lt;=vLastrow,'Match History Data'!M207,"")</f>
        <v/>
      </c>
      <c r="N207" t="str">
        <f>IF(ROW()&lt;=vLastrow,'Match History Data'!N207,"")</f>
        <v/>
      </c>
      <c r="O207" t="str">
        <f>IF(ROW()&lt;=vLastrow,'Match History Data'!O207,"")</f>
        <v/>
      </c>
      <c r="Q207" t="str">
        <f>IF(ROW()&lt;=vLastrow,VLOOKUP(MONTH(E207),calcs!$S$2:$T$13,2,FALSE),"")</f>
        <v/>
      </c>
      <c r="R207" t="str">
        <f>IF(ROW()&lt;=vLastrow,VLOOKUP(MONTH(F207),calcs!$S$2:$T$13,2,FALSE),"")</f>
        <v/>
      </c>
      <c r="S207" t="str">
        <f t="shared" si="25"/>
        <v/>
      </c>
      <c r="T207" s="26" t="e">
        <f>IF(F207="",DATEDIF(E207,calcs!X$2,"Y"),"")</f>
        <v>#VALUE!</v>
      </c>
      <c r="U207" t="str">
        <f t="shared" si="24"/>
        <v/>
      </c>
      <c r="V207" t="str">
        <f t="shared" si="21"/>
        <v/>
      </c>
      <c r="W207">
        <f t="shared" si="22"/>
        <v>0</v>
      </c>
      <c r="X207">
        <f t="shared" si="23"/>
        <v>0</v>
      </c>
    </row>
    <row r="208" spans="1:24" x14ac:dyDescent="0.35">
      <c r="A208" t="str">
        <f>IF(ROW()&lt;=vLastrow,'Match History Data'!A208,"")</f>
        <v/>
      </c>
      <c r="B208" t="str">
        <f>IF(ROW()&lt;=vLastrow,'Match History Data'!B208,"")</f>
        <v/>
      </c>
      <c r="C208" t="str">
        <f>IF(ROW()&lt;=vLastrow,'Match History Data'!C208,"")</f>
        <v/>
      </c>
      <c r="D208" t="str">
        <f>IF(ROW()&lt;=vLastrow,'Match History Data'!D208,"")</f>
        <v/>
      </c>
      <c r="E208" s="3" t="str">
        <f>IF(ROW()&lt;=vLastrow,IF('Match History Data'!E208&lt;&gt;"",'Match History Data'!E208,""),"")</f>
        <v/>
      </c>
      <c r="F208" s="3" t="str">
        <f>IF(ROW()&lt;=vLastrow,IF('Match History Data'!F208&lt;&gt;"",'Match History Data'!F208,""),"")</f>
        <v/>
      </c>
      <c r="G208" t="str">
        <f>IF(ROW()&lt;=vLastrow,'Match History Data'!G208,"")</f>
        <v/>
      </c>
      <c r="H208" t="str">
        <f>IF(ROW()&lt;=vLastrow,'Match History Data'!H208,"")</f>
        <v/>
      </c>
      <c r="I208" t="str">
        <f>IF(ROW()&lt;=vLastrow,'Match History Data'!I208,"")</f>
        <v/>
      </c>
      <c r="J208" t="str">
        <f>IF(ROW()&lt;=vLastrow,'Match History Data'!J208,"")</f>
        <v/>
      </c>
      <c r="K208" t="str">
        <f>IF(ROW()&lt;=vLastrow,'Match History Data'!K208,"")</f>
        <v/>
      </c>
      <c r="L208" t="str">
        <f>IF(ROW()&lt;=vLastrow,'Match History Data'!L208,"")</f>
        <v/>
      </c>
      <c r="M208" t="str">
        <f>IF(ROW()&lt;=vLastrow,'Match History Data'!M208,"")</f>
        <v/>
      </c>
      <c r="N208" t="str">
        <f>IF(ROW()&lt;=vLastrow,'Match History Data'!N208,"")</f>
        <v/>
      </c>
      <c r="O208" t="str">
        <f>IF(ROW()&lt;=vLastrow,'Match History Data'!O208,"")</f>
        <v/>
      </c>
      <c r="Q208" t="str">
        <f>IF(ROW()&lt;=vLastrow,VLOOKUP(MONTH(E208),calcs!$S$2:$T$13,2,FALSE),"")</f>
        <v/>
      </c>
      <c r="R208" t="str">
        <f>IF(ROW()&lt;=vLastrow,VLOOKUP(MONTH(F208),calcs!$S$2:$T$13,2,FALSE),"")</f>
        <v/>
      </c>
      <c r="S208" t="str">
        <f t="shared" si="25"/>
        <v/>
      </c>
      <c r="T208" s="26" t="e">
        <f>IF(F208="",DATEDIF(E208,calcs!X$2,"Y"),"")</f>
        <v>#VALUE!</v>
      </c>
      <c r="U208" t="str">
        <f t="shared" si="24"/>
        <v/>
      </c>
      <c r="V208" t="str">
        <f t="shared" si="21"/>
        <v/>
      </c>
      <c r="W208">
        <f t="shared" si="22"/>
        <v>0</v>
      </c>
      <c r="X208">
        <f t="shared" si="23"/>
        <v>0</v>
      </c>
    </row>
    <row r="209" spans="1:24" x14ac:dyDescent="0.35">
      <c r="A209" t="str">
        <f>IF(ROW()&lt;=vLastrow,'Match History Data'!A209,"")</f>
        <v/>
      </c>
      <c r="B209" t="str">
        <f>IF(ROW()&lt;=vLastrow,'Match History Data'!B209,"")</f>
        <v/>
      </c>
      <c r="C209" t="str">
        <f>IF(ROW()&lt;=vLastrow,'Match History Data'!C209,"")</f>
        <v/>
      </c>
      <c r="D209" t="str">
        <f>IF(ROW()&lt;=vLastrow,'Match History Data'!D209,"")</f>
        <v/>
      </c>
      <c r="E209" s="3" t="str">
        <f>IF(ROW()&lt;=vLastrow,IF('Match History Data'!E209&lt;&gt;"",'Match History Data'!E209,""),"")</f>
        <v/>
      </c>
      <c r="F209" s="3" t="str">
        <f>IF(ROW()&lt;=vLastrow,IF('Match History Data'!F209&lt;&gt;"",'Match History Data'!F209,""),"")</f>
        <v/>
      </c>
      <c r="G209" t="str">
        <f>IF(ROW()&lt;=vLastrow,'Match History Data'!G209,"")</f>
        <v/>
      </c>
      <c r="H209" t="str">
        <f>IF(ROW()&lt;=vLastrow,'Match History Data'!H209,"")</f>
        <v/>
      </c>
      <c r="I209" t="str">
        <f>IF(ROW()&lt;=vLastrow,'Match History Data'!I209,"")</f>
        <v/>
      </c>
      <c r="J209" t="str">
        <f>IF(ROW()&lt;=vLastrow,'Match History Data'!J209,"")</f>
        <v/>
      </c>
      <c r="K209" t="str">
        <f>IF(ROW()&lt;=vLastrow,'Match History Data'!K209,"")</f>
        <v/>
      </c>
      <c r="L209" t="str">
        <f>IF(ROW()&lt;=vLastrow,'Match History Data'!L209,"")</f>
        <v/>
      </c>
      <c r="M209" t="str">
        <f>IF(ROW()&lt;=vLastrow,'Match History Data'!M209,"")</f>
        <v/>
      </c>
      <c r="N209" t="str">
        <f>IF(ROW()&lt;=vLastrow,'Match History Data'!N209,"")</f>
        <v/>
      </c>
      <c r="O209" t="str">
        <f>IF(ROW()&lt;=vLastrow,'Match History Data'!O209,"")</f>
        <v/>
      </c>
      <c r="Q209" t="str">
        <f>IF(ROW()&lt;=vLastrow,VLOOKUP(MONTH(E209),calcs!$S$2:$T$13,2,FALSE),"")</f>
        <v/>
      </c>
      <c r="R209" t="str">
        <f>IF(ROW()&lt;=vLastrow,VLOOKUP(MONTH(F209),calcs!$S$2:$T$13,2,FALSE),"")</f>
        <v/>
      </c>
      <c r="S209" t="str">
        <f t="shared" si="25"/>
        <v/>
      </c>
      <c r="T209" s="26" t="e">
        <f>IF(F209="",DATEDIF(E209,calcs!X$2,"Y"),"")</f>
        <v>#VALUE!</v>
      </c>
      <c r="U209" t="str">
        <f t="shared" si="24"/>
        <v/>
      </c>
      <c r="V209" t="str">
        <f t="shared" si="21"/>
        <v/>
      </c>
      <c r="W209">
        <f t="shared" si="22"/>
        <v>0</v>
      </c>
      <c r="X209">
        <f t="shared" si="23"/>
        <v>0</v>
      </c>
    </row>
    <row r="210" spans="1:24" x14ac:dyDescent="0.35">
      <c r="A210" t="str">
        <f>IF(ROW()&lt;=vLastrow,'Match History Data'!A210,"")</f>
        <v/>
      </c>
      <c r="B210" t="str">
        <f>IF(ROW()&lt;=vLastrow,'Match History Data'!B210,"")</f>
        <v/>
      </c>
      <c r="C210" t="str">
        <f>IF(ROW()&lt;=vLastrow,'Match History Data'!C210,"")</f>
        <v/>
      </c>
      <c r="D210" t="str">
        <f>IF(ROW()&lt;=vLastrow,'Match History Data'!D210,"")</f>
        <v/>
      </c>
      <c r="E210" s="3" t="str">
        <f>IF(ROW()&lt;=vLastrow,IF('Match History Data'!E210&lt;&gt;"",'Match History Data'!E210,""),"")</f>
        <v/>
      </c>
      <c r="F210" s="3" t="str">
        <f>IF(ROW()&lt;=vLastrow,IF('Match History Data'!F210&lt;&gt;"",'Match History Data'!F210,""),"")</f>
        <v/>
      </c>
      <c r="G210" t="str">
        <f>IF(ROW()&lt;=vLastrow,'Match History Data'!G210,"")</f>
        <v/>
      </c>
      <c r="H210" t="str">
        <f>IF(ROW()&lt;=vLastrow,'Match History Data'!H210,"")</f>
        <v/>
      </c>
      <c r="I210" t="str">
        <f>IF(ROW()&lt;=vLastrow,'Match History Data'!I210,"")</f>
        <v/>
      </c>
      <c r="J210" t="str">
        <f>IF(ROW()&lt;=vLastrow,'Match History Data'!J210,"")</f>
        <v/>
      </c>
      <c r="K210" t="str">
        <f>IF(ROW()&lt;=vLastrow,'Match History Data'!K210,"")</f>
        <v/>
      </c>
      <c r="L210" t="str">
        <f>IF(ROW()&lt;=vLastrow,'Match History Data'!L210,"")</f>
        <v/>
      </c>
      <c r="M210" t="str">
        <f>IF(ROW()&lt;=vLastrow,'Match History Data'!M210,"")</f>
        <v/>
      </c>
      <c r="N210" t="str">
        <f>IF(ROW()&lt;=vLastrow,'Match History Data'!N210,"")</f>
        <v/>
      </c>
      <c r="O210" t="str">
        <f>IF(ROW()&lt;=vLastrow,'Match History Data'!O210,"")</f>
        <v/>
      </c>
      <c r="Q210" t="str">
        <f>IF(ROW()&lt;=vLastrow,VLOOKUP(MONTH(E210),calcs!$S$2:$T$13,2,FALSE),"")</f>
        <v/>
      </c>
      <c r="R210" t="str">
        <f>IF(ROW()&lt;=vLastrow,VLOOKUP(MONTH(F210),calcs!$S$2:$T$13,2,FALSE),"")</f>
        <v/>
      </c>
      <c r="S210" t="str">
        <f t="shared" si="25"/>
        <v/>
      </c>
      <c r="T210" s="26" t="e">
        <f>IF(F210="",DATEDIF(E210,calcs!X$2,"Y"),"")</f>
        <v>#VALUE!</v>
      </c>
      <c r="U210" t="str">
        <f t="shared" si="24"/>
        <v/>
      </c>
      <c r="V210" t="str">
        <f t="shared" si="21"/>
        <v/>
      </c>
      <c r="W210">
        <f t="shared" si="22"/>
        <v>0</v>
      </c>
      <c r="X210">
        <f t="shared" si="23"/>
        <v>0</v>
      </c>
    </row>
    <row r="211" spans="1:24" x14ac:dyDescent="0.35">
      <c r="A211" t="str">
        <f>IF(ROW()&lt;=vLastrow,'Match History Data'!A211,"")</f>
        <v/>
      </c>
      <c r="B211" t="str">
        <f>IF(ROW()&lt;=vLastrow,'Match History Data'!B211,"")</f>
        <v/>
      </c>
      <c r="C211" t="str">
        <f>IF(ROW()&lt;=vLastrow,'Match History Data'!C211,"")</f>
        <v/>
      </c>
      <c r="D211" t="str">
        <f>IF(ROW()&lt;=vLastrow,'Match History Data'!D211,"")</f>
        <v/>
      </c>
      <c r="E211" s="3" t="str">
        <f>IF(ROW()&lt;=vLastrow,IF('Match History Data'!E211&lt;&gt;"",'Match History Data'!E211,""),"")</f>
        <v/>
      </c>
      <c r="F211" s="3" t="str">
        <f>IF(ROW()&lt;=vLastrow,IF('Match History Data'!F211&lt;&gt;"",'Match History Data'!F211,""),"")</f>
        <v/>
      </c>
      <c r="G211" t="str">
        <f>IF(ROW()&lt;=vLastrow,'Match History Data'!G211,"")</f>
        <v/>
      </c>
      <c r="H211" t="str">
        <f>IF(ROW()&lt;=vLastrow,'Match History Data'!H211,"")</f>
        <v/>
      </c>
      <c r="I211" t="str">
        <f>IF(ROW()&lt;=vLastrow,'Match History Data'!I211,"")</f>
        <v/>
      </c>
      <c r="J211" t="str">
        <f>IF(ROW()&lt;=vLastrow,'Match History Data'!J211,"")</f>
        <v/>
      </c>
      <c r="K211" t="str">
        <f>IF(ROW()&lt;=vLastrow,'Match History Data'!K211,"")</f>
        <v/>
      </c>
      <c r="L211" t="str">
        <f>IF(ROW()&lt;=vLastrow,'Match History Data'!L211,"")</f>
        <v/>
      </c>
      <c r="M211" t="str">
        <f>IF(ROW()&lt;=vLastrow,'Match History Data'!M211,"")</f>
        <v/>
      </c>
      <c r="N211" t="str">
        <f>IF(ROW()&lt;=vLastrow,'Match History Data'!N211,"")</f>
        <v/>
      </c>
      <c r="O211" t="str">
        <f>IF(ROW()&lt;=vLastrow,'Match History Data'!O211,"")</f>
        <v/>
      </c>
      <c r="Q211" t="str">
        <f>IF(ROW()&lt;=vLastrow,VLOOKUP(MONTH(E211),calcs!$S$2:$T$13,2,FALSE),"")</f>
        <v/>
      </c>
      <c r="R211" t="str">
        <f>IF(ROW()&lt;=vLastrow,VLOOKUP(MONTH(F211),calcs!$S$2:$T$13,2,FALSE),"")</f>
        <v/>
      </c>
      <c r="S211" t="str">
        <f t="shared" si="25"/>
        <v/>
      </c>
      <c r="T211" s="26" t="e">
        <f>IF(F211="",DATEDIF(E211,calcs!X$2,"Y"),"")</f>
        <v>#VALUE!</v>
      </c>
      <c r="U211" t="str">
        <f t="shared" si="24"/>
        <v/>
      </c>
      <c r="V211" t="str">
        <f t="shared" si="21"/>
        <v/>
      </c>
      <c r="W211">
        <f t="shared" si="22"/>
        <v>0</v>
      </c>
      <c r="X211">
        <f t="shared" si="23"/>
        <v>0</v>
      </c>
    </row>
    <row r="212" spans="1:24" x14ac:dyDescent="0.35">
      <c r="A212" t="str">
        <f>IF(ROW()&lt;=vLastrow,'Match History Data'!A212,"")</f>
        <v/>
      </c>
      <c r="B212" t="str">
        <f>IF(ROW()&lt;=vLastrow,'Match History Data'!B212,"")</f>
        <v/>
      </c>
      <c r="C212" t="str">
        <f>IF(ROW()&lt;=vLastrow,'Match History Data'!C212,"")</f>
        <v/>
      </c>
      <c r="D212" t="str">
        <f>IF(ROW()&lt;=vLastrow,'Match History Data'!D212,"")</f>
        <v/>
      </c>
      <c r="E212" s="3" t="str">
        <f>IF(ROW()&lt;=vLastrow,IF('Match History Data'!E212&lt;&gt;"",'Match History Data'!E212,""),"")</f>
        <v/>
      </c>
      <c r="F212" s="3" t="str">
        <f>IF(ROW()&lt;=vLastrow,IF('Match History Data'!F212&lt;&gt;"",'Match History Data'!F212,""),"")</f>
        <v/>
      </c>
      <c r="G212" t="str">
        <f>IF(ROW()&lt;=vLastrow,'Match History Data'!G212,"")</f>
        <v/>
      </c>
      <c r="H212" t="str">
        <f>IF(ROW()&lt;=vLastrow,'Match History Data'!H212,"")</f>
        <v/>
      </c>
      <c r="I212" t="str">
        <f>IF(ROW()&lt;=vLastrow,'Match History Data'!I212,"")</f>
        <v/>
      </c>
      <c r="J212" t="str">
        <f>IF(ROW()&lt;=vLastrow,'Match History Data'!J212,"")</f>
        <v/>
      </c>
      <c r="K212" t="str">
        <f>IF(ROW()&lt;=vLastrow,'Match History Data'!K212,"")</f>
        <v/>
      </c>
      <c r="L212" t="str">
        <f>IF(ROW()&lt;=vLastrow,'Match History Data'!L212,"")</f>
        <v/>
      </c>
      <c r="M212" t="str">
        <f>IF(ROW()&lt;=vLastrow,'Match History Data'!M212,"")</f>
        <v/>
      </c>
      <c r="N212" t="str">
        <f>IF(ROW()&lt;=vLastrow,'Match History Data'!N212,"")</f>
        <v/>
      </c>
      <c r="O212" t="str">
        <f>IF(ROW()&lt;=vLastrow,'Match History Data'!O212,"")</f>
        <v/>
      </c>
      <c r="Q212" t="str">
        <f>IF(ROW()&lt;=vLastrow,VLOOKUP(MONTH(E212),calcs!$S$2:$T$13,2,FALSE),"")</f>
        <v/>
      </c>
      <c r="R212" t="str">
        <f>IF(ROW()&lt;=vLastrow,VLOOKUP(MONTH(F212),calcs!$S$2:$T$13,2,FALSE),"")</f>
        <v/>
      </c>
      <c r="S212" t="str">
        <f t="shared" si="25"/>
        <v/>
      </c>
      <c r="T212" s="26" t="e">
        <f>IF(F212="",DATEDIF(E212,calcs!X$2,"Y"),"")</f>
        <v>#VALUE!</v>
      </c>
      <c r="U212" t="str">
        <f t="shared" si="24"/>
        <v/>
      </c>
      <c r="V212" t="str">
        <f t="shared" si="21"/>
        <v/>
      </c>
      <c r="W212">
        <f t="shared" si="22"/>
        <v>0</v>
      </c>
      <c r="X212">
        <f t="shared" si="23"/>
        <v>0</v>
      </c>
    </row>
    <row r="213" spans="1:24" x14ac:dyDescent="0.35">
      <c r="A213" t="str">
        <f>IF(ROW()&lt;=vLastrow,'Match History Data'!A213,"")</f>
        <v/>
      </c>
      <c r="B213" t="str">
        <f>IF(ROW()&lt;=vLastrow,'Match History Data'!B213,"")</f>
        <v/>
      </c>
      <c r="C213" t="str">
        <f>IF(ROW()&lt;=vLastrow,'Match History Data'!C213,"")</f>
        <v/>
      </c>
      <c r="D213" t="str">
        <f>IF(ROW()&lt;=vLastrow,'Match History Data'!D213,"")</f>
        <v/>
      </c>
      <c r="E213" s="3" t="str">
        <f>IF(ROW()&lt;=vLastrow,IF('Match History Data'!E213&lt;&gt;"",'Match History Data'!E213,""),"")</f>
        <v/>
      </c>
      <c r="F213" s="3" t="str">
        <f>IF(ROW()&lt;=vLastrow,IF('Match History Data'!F213&lt;&gt;"",'Match History Data'!F213,""),"")</f>
        <v/>
      </c>
      <c r="G213" t="str">
        <f>IF(ROW()&lt;=vLastrow,'Match History Data'!G213,"")</f>
        <v/>
      </c>
      <c r="H213" t="str">
        <f>IF(ROW()&lt;=vLastrow,'Match History Data'!H213,"")</f>
        <v/>
      </c>
      <c r="I213" t="str">
        <f>IF(ROW()&lt;=vLastrow,'Match History Data'!I213,"")</f>
        <v/>
      </c>
      <c r="J213" t="str">
        <f>IF(ROW()&lt;=vLastrow,'Match History Data'!J213,"")</f>
        <v/>
      </c>
      <c r="K213" t="str">
        <f>IF(ROW()&lt;=vLastrow,'Match History Data'!K213,"")</f>
        <v/>
      </c>
      <c r="L213" t="str">
        <f>IF(ROW()&lt;=vLastrow,'Match History Data'!L213,"")</f>
        <v/>
      </c>
      <c r="M213" t="str">
        <f>IF(ROW()&lt;=vLastrow,'Match History Data'!M213,"")</f>
        <v/>
      </c>
      <c r="N213" t="str">
        <f>IF(ROW()&lt;=vLastrow,'Match History Data'!N213,"")</f>
        <v/>
      </c>
      <c r="O213" t="str">
        <f>IF(ROW()&lt;=vLastrow,'Match History Data'!O213,"")</f>
        <v/>
      </c>
      <c r="Q213" t="str">
        <f>IF(ROW()&lt;=vLastrow,VLOOKUP(MONTH(E213),calcs!$S$2:$T$13,2,FALSE),"")</f>
        <v/>
      </c>
      <c r="R213" t="str">
        <f>IF(ROW()&lt;=vLastrow,VLOOKUP(MONTH(F213),calcs!$S$2:$T$13,2,FALSE),"")</f>
        <v/>
      </c>
      <c r="S213" t="str">
        <f t="shared" si="25"/>
        <v/>
      </c>
      <c r="T213" s="26" t="e">
        <f>IF(F213="",DATEDIF(E213,calcs!X$2,"Y"),"")</f>
        <v>#VALUE!</v>
      </c>
      <c r="U213" t="str">
        <f t="shared" si="24"/>
        <v/>
      </c>
      <c r="V213" t="str">
        <f t="shared" si="21"/>
        <v/>
      </c>
      <c r="W213">
        <f t="shared" si="22"/>
        <v>0</v>
      </c>
      <c r="X213">
        <f t="shared" si="23"/>
        <v>0</v>
      </c>
    </row>
    <row r="214" spans="1:24" x14ac:dyDescent="0.35">
      <c r="A214" t="str">
        <f>IF(ROW()&lt;=vLastrow,'Match History Data'!A214,"")</f>
        <v/>
      </c>
      <c r="B214" t="str">
        <f>IF(ROW()&lt;=vLastrow,'Match History Data'!B214,"")</f>
        <v/>
      </c>
      <c r="C214" t="str">
        <f>IF(ROW()&lt;=vLastrow,'Match History Data'!C214,"")</f>
        <v/>
      </c>
      <c r="D214" t="str">
        <f>IF(ROW()&lt;=vLastrow,'Match History Data'!D214,"")</f>
        <v/>
      </c>
      <c r="E214" s="3" t="str">
        <f>IF(ROW()&lt;=vLastrow,IF('Match History Data'!E214&lt;&gt;"",'Match History Data'!E214,""),"")</f>
        <v/>
      </c>
      <c r="F214" s="3" t="str">
        <f>IF(ROW()&lt;=vLastrow,IF('Match History Data'!F214&lt;&gt;"",'Match History Data'!F214,""),"")</f>
        <v/>
      </c>
      <c r="G214" t="str">
        <f>IF(ROW()&lt;=vLastrow,'Match History Data'!G214,"")</f>
        <v/>
      </c>
      <c r="H214" t="str">
        <f>IF(ROW()&lt;=vLastrow,'Match History Data'!H214,"")</f>
        <v/>
      </c>
      <c r="I214" t="str">
        <f>IF(ROW()&lt;=vLastrow,'Match History Data'!I214,"")</f>
        <v/>
      </c>
      <c r="J214" t="str">
        <f>IF(ROW()&lt;=vLastrow,'Match History Data'!J214,"")</f>
        <v/>
      </c>
      <c r="K214" t="str">
        <f>IF(ROW()&lt;=vLastrow,'Match History Data'!K214,"")</f>
        <v/>
      </c>
      <c r="L214" t="str">
        <f>IF(ROW()&lt;=vLastrow,'Match History Data'!L214,"")</f>
        <v/>
      </c>
      <c r="M214" t="str">
        <f>IF(ROW()&lt;=vLastrow,'Match History Data'!M214,"")</f>
        <v/>
      </c>
      <c r="N214" t="str">
        <f>IF(ROW()&lt;=vLastrow,'Match History Data'!N214,"")</f>
        <v/>
      </c>
      <c r="O214" t="str">
        <f>IF(ROW()&lt;=vLastrow,'Match History Data'!O214,"")</f>
        <v/>
      </c>
      <c r="Q214" t="str">
        <f>IF(ROW()&lt;=vLastrow,VLOOKUP(MONTH(E214),calcs!$S$2:$T$13,2,FALSE),"")</f>
        <v/>
      </c>
      <c r="R214" t="str">
        <f>IF(ROW()&lt;=vLastrow,VLOOKUP(MONTH(F214),calcs!$S$2:$T$13,2,FALSE),"")</f>
        <v/>
      </c>
      <c r="S214" t="str">
        <f t="shared" si="25"/>
        <v/>
      </c>
      <c r="T214" s="26" t="e">
        <f>IF(F214="",DATEDIF(E214,calcs!X$2,"Y"),"")</f>
        <v>#VALUE!</v>
      </c>
      <c r="U214" t="str">
        <f t="shared" si="24"/>
        <v/>
      </c>
      <c r="V214" t="str">
        <f t="shared" si="21"/>
        <v/>
      </c>
      <c r="W214">
        <f t="shared" si="22"/>
        <v>0</v>
      </c>
      <c r="X214">
        <f t="shared" si="23"/>
        <v>0</v>
      </c>
    </row>
    <row r="215" spans="1:24" x14ac:dyDescent="0.35">
      <c r="A215" t="str">
        <f>IF(ROW()&lt;=vLastrow,'Match History Data'!A215,"")</f>
        <v/>
      </c>
      <c r="B215" t="str">
        <f>IF(ROW()&lt;=vLastrow,'Match History Data'!B215,"")</f>
        <v/>
      </c>
      <c r="C215" t="str">
        <f>IF(ROW()&lt;=vLastrow,'Match History Data'!C215,"")</f>
        <v/>
      </c>
      <c r="D215" t="str">
        <f>IF(ROW()&lt;=vLastrow,'Match History Data'!D215,"")</f>
        <v/>
      </c>
      <c r="E215" s="3" t="str">
        <f>IF(ROW()&lt;=vLastrow,IF('Match History Data'!E215&lt;&gt;"",'Match History Data'!E215,""),"")</f>
        <v/>
      </c>
      <c r="F215" s="3" t="str">
        <f>IF(ROW()&lt;=vLastrow,IF('Match History Data'!F215&lt;&gt;"",'Match History Data'!F215,""),"")</f>
        <v/>
      </c>
      <c r="G215" t="str">
        <f>IF(ROW()&lt;=vLastrow,'Match History Data'!G215,"")</f>
        <v/>
      </c>
      <c r="H215" t="str">
        <f>IF(ROW()&lt;=vLastrow,'Match History Data'!H215,"")</f>
        <v/>
      </c>
      <c r="I215" t="str">
        <f>IF(ROW()&lt;=vLastrow,'Match History Data'!I215,"")</f>
        <v/>
      </c>
      <c r="J215" t="str">
        <f>IF(ROW()&lt;=vLastrow,'Match History Data'!J215,"")</f>
        <v/>
      </c>
      <c r="K215" t="str">
        <f>IF(ROW()&lt;=vLastrow,'Match History Data'!K215,"")</f>
        <v/>
      </c>
      <c r="L215" t="str">
        <f>IF(ROW()&lt;=vLastrow,'Match History Data'!L215,"")</f>
        <v/>
      </c>
      <c r="M215" t="str">
        <f>IF(ROW()&lt;=vLastrow,'Match History Data'!M215,"")</f>
        <v/>
      </c>
      <c r="N215" t="str">
        <f>IF(ROW()&lt;=vLastrow,'Match History Data'!N215,"")</f>
        <v/>
      </c>
      <c r="O215" t="str">
        <f>IF(ROW()&lt;=vLastrow,'Match History Data'!O215,"")</f>
        <v/>
      </c>
      <c r="Q215" t="str">
        <f>IF(ROW()&lt;=vLastrow,VLOOKUP(MONTH(E215),calcs!$S$2:$T$13,2,FALSE),"")</f>
        <v/>
      </c>
      <c r="R215" t="str">
        <f>IF(ROW()&lt;=vLastrow,VLOOKUP(MONTH(F215),calcs!$S$2:$T$13,2,FALSE),"")</f>
        <v/>
      </c>
      <c r="S215" t="str">
        <f t="shared" si="25"/>
        <v/>
      </c>
      <c r="T215" s="26" t="e">
        <f>IF(F215="",DATEDIF(E215,calcs!X$2,"Y"),"")</f>
        <v>#VALUE!</v>
      </c>
      <c r="U215" t="str">
        <f t="shared" si="24"/>
        <v/>
      </c>
      <c r="V215" t="str">
        <f t="shared" si="21"/>
        <v/>
      </c>
      <c r="W215">
        <f t="shared" si="22"/>
        <v>0</v>
      </c>
      <c r="X215">
        <f t="shared" si="23"/>
        <v>0</v>
      </c>
    </row>
    <row r="216" spans="1:24" x14ac:dyDescent="0.35">
      <c r="A216" t="str">
        <f>IF(ROW()&lt;=vLastrow,'Match History Data'!A216,"")</f>
        <v/>
      </c>
      <c r="B216" t="str">
        <f>IF(ROW()&lt;=vLastrow,'Match History Data'!B216,"")</f>
        <v/>
      </c>
      <c r="C216" t="str">
        <f>IF(ROW()&lt;=vLastrow,'Match History Data'!C216,"")</f>
        <v/>
      </c>
      <c r="D216" t="str">
        <f>IF(ROW()&lt;=vLastrow,'Match History Data'!D216,"")</f>
        <v/>
      </c>
      <c r="E216" s="3" t="str">
        <f>IF(ROW()&lt;=vLastrow,IF('Match History Data'!E216&lt;&gt;"",'Match History Data'!E216,""),"")</f>
        <v/>
      </c>
      <c r="F216" s="3" t="str">
        <f>IF(ROW()&lt;=vLastrow,IF('Match History Data'!F216&lt;&gt;"",'Match History Data'!F216,""),"")</f>
        <v/>
      </c>
      <c r="G216" t="str">
        <f>IF(ROW()&lt;=vLastrow,'Match History Data'!G216,"")</f>
        <v/>
      </c>
      <c r="H216" t="str">
        <f>IF(ROW()&lt;=vLastrow,'Match History Data'!H216,"")</f>
        <v/>
      </c>
      <c r="I216" t="str">
        <f>IF(ROW()&lt;=vLastrow,'Match History Data'!I216,"")</f>
        <v/>
      </c>
      <c r="J216" t="str">
        <f>IF(ROW()&lt;=vLastrow,'Match History Data'!J216,"")</f>
        <v/>
      </c>
      <c r="K216" t="str">
        <f>IF(ROW()&lt;=vLastrow,'Match History Data'!K216,"")</f>
        <v/>
      </c>
      <c r="L216" t="str">
        <f>IF(ROW()&lt;=vLastrow,'Match History Data'!L216,"")</f>
        <v/>
      </c>
      <c r="M216" t="str">
        <f>IF(ROW()&lt;=vLastrow,'Match History Data'!M216,"")</f>
        <v/>
      </c>
      <c r="N216" t="str">
        <f>IF(ROW()&lt;=vLastrow,'Match History Data'!N216,"")</f>
        <v/>
      </c>
      <c r="O216" t="str">
        <f>IF(ROW()&lt;=vLastrow,'Match History Data'!O216,"")</f>
        <v/>
      </c>
      <c r="Q216" t="str">
        <f>IF(ROW()&lt;=vLastrow,VLOOKUP(MONTH(E216),calcs!$S$2:$T$13,2,FALSE),"")</f>
        <v/>
      </c>
      <c r="R216" t="str">
        <f>IF(ROW()&lt;=vLastrow,VLOOKUP(MONTH(F216),calcs!$S$2:$T$13,2,FALSE),"")</f>
        <v/>
      </c>
      <c r="S216" t="str">
        <f t="shared" si="25"/>
        <v/>
      </c>
      <c r="T216" s="26" t="e">
        <f>IF(F216="",DATEDIF(E216,calcs!X$2,"Y"),"")</f>
        <v>#VALUE!</v>
      </c>
      <c r="U216" t="str">
        <f t="shared" si="24"/>
        <v/>
      </c>
      <c r="V216" t="str">
        <f t="shared" si="21"/>
        <v/>
      </c>
      <c r="W216">
        <f t="shared" si="22"/>
        <v>0</v>
      </c>
      <c r="X216">
        <f t="shared" si="23"/>
        <v>0</v>
      </c>
    </row>
    <row r="217" spans="1:24" x14ac:dyDescent="0.35">
      <c r="A217" t="str">
        <f>IF(ROW()&lt;=vLastrow,'Match History Data'!A217,"")</f>
        <v/>
      </c>
      <c r="B217" t="str">
        <f>IF(ROW()&lt;=vLastrow,'Match History Data'!B217,"")</f>
        <v/>
      </c>
      <c r="C217" t="str">
        <f>IF(ROW()&lt;=vLastrow,'Match History Data'!C217,"")</f>
        <v/>
      </c>
      <c r="D217" t="str">
        <f>IF(ROW()&lt;=vLastrow,'Match History Data'!D217,"")</f>
        <v/>
      </c>
      <c r="E217" s="3" t="str">
        <f>IF(ROW()&lt;=vLastrow,IF('Match History Data'!E217&lt;&gt;"",'Match History Data'!E217,""),"")</f>
        <v/>
      </c>
      <c r="F217" s="3" t="str">
        <f>IF(ROW()&lt;=vLastrow,IF('Match History Data'!F217&lt;&gt;"",'Match History Data'!F217,""),"")</f>
        <v/>
      </c>
      <c r="G217" t="str">
        <f>IF(ROW()&lt;=vLastrow,'Match History Data'!G217,"")</f>
        <v/>
      </c>
      <c r="H217" t="str">
        <f>IF(ROW()&lt;=vLastrow,'Match History Data'!H217,"")</f>
        <v/>
      </c>
      <c r="I217" t="str">
        <f>IF(ROW()&lt;=vLastrow,'Match History Data'!I217,"")</f>
        <v/>
      </c>
      <c r="J217" t="str">
        <f>IF(ROW()&lt;=vLastrow,'Match History Data'!J217,"")</f>
        <v/>
      </c>
      <c r="K217" t="str">
        <f>IF(ROW()&lt;=vLastrow,'Match History Data'!K217,"")</f>
        <v/>
      </c>
      <c r="L217" t="str">
        <f>IF(ROW()&lt;=vLastrow,'Match History Data'!L217,"")</f>
        <v/>
      </c>
      <c r="M217" t="str">
        <f>IF(ROW()&lt;=vLastrow,'Match History Data'!M217,"")</f>
        <v/>
      </c>
      <c r="N217" t="str">
        <f>IF(ROW()&lt;=vLastrow,'Match History Data'!N217,"")</f>
        <v/>
      </c>
      <c r="O217" t="str">
        <f>IF(ROW()&lt;=vLastrow,'Match History Data'!O217,"")</f>
        <v/>
      </c>
      <c r="Q217" t="str">
        <f>IF(ROW()&lt;=vLastrow,VLOOKUP(MONTH(E217),calcs!$S$2:$T$13,2,FALSE),"")</f>
        <v/>
      </c>
      <c r="R217" t="str">
        <f>IF(ROW()&lt;=vLastrow,VLOOKUP(MONTH(F217),calcs!$S$2:$T$13,2,FALSE),"")</f>
        <v/>
      </c>
      <c r="S217" t="str">
        <f t="shared" si="25"/>
        <v/>
      </c>
      <c r="T217" s="26" t="e">
        <f>IF(F217="",DATEDIF(E217,calcs!X$2,"Y"),"")</f>
        <v>#VALUE!</v>
      </c>
      <c r="U217" t="str">
        <f t="shared" si="24"/>
        <v/>
      </c>
      <c r="V217" t="str">
        <f t="shared" si="21"/>
        <v/>
      </c>
      <c r="W217">
        <f t="shared" si="22"/>
        <v>0</v>
      </c>
      <c r="X217">
        <f t="shared" si="23"/>
        <v>0</v>
      </c>
    </row>
    <row r="218" spans="1:24" x14ac:dyDescent="0.35">
      <c r="A218" t="str">
        <f>IF(ROW()&lt;=vLastrow,'Match History Data'!A218,"")</f>
        <v/>
      </c>
      <c r="B218" t="str">
        <f>IF(ROW()&lt;=vLastrow,'Match History Data'!B218,"")</f>
        <v/>
      </c>
      <c r="C218" t="str">
        <f>IF(ROW()&lt;=vLastrow,'Match History Data'!C218,"")</f>
        <v/>
      </c>
      <c r="D218" t="str">
        <f>IF(ROW()&lt;=vLastrow,'Match History Data'!D218,"")</f>
        <v/>
      </c>
      <c r="E218" s="3" t="str">
        <f>IF(ROW()&lt;=vLastrow,IF('Match History Data'!E218&lt;&gt;"",'Match History Data'!E218,""),"")</f>
        <v/>
      </c>
      <c r="F218" s="3" t="str">
        <f>IF(ROW()&lt;=vLastrow,IF('Match History Data'!F218&lt;&gt;"",'Match History Data'!F218,""),"")</f>
        <v/>
      </c>
      <c r="G218" t="str">
        <f>IF(ROW()&lt;=vLastrow,'Match History Data'!G218,"")</f>
        <v/>
      </c>
      <c r="H218" t="str">
        <f>IF(ROW()&lt;=vLastrow,'Match History Data'!H218,"")</f>
        <v/>
      </c>
      <c r="I218" t="str">
        <f>IF(ROW()&lt;=vLastrow,'Match History Data'!I218,"")</f>
        <v/>
      </c>
      <c r="J218" t="str">
        <f>IF(ROW()&lt;=vLastrow,'Match History Data'!J218,"")</f>
        <v/>
      </c>
      <c r="K218" t="str">
        <f>IF(ROW()&lt;=vLastrow,'Match History Data'!K218,"")</f>
        <v/>
      </c>
      <c r="L218" t="str">
        <f>IF(ROW()&lt;=vLastrow,'Match History Data'!L218,"")</f>
        <v/>
      </c>
      <c r="M218" t="str">
        <f>IF(ROW()&lt;=vLastrow,'Match History Data'!M218,"")</f>
        <v/>
      </c>
      <c r="N218" t="str">
        <f>IF(ROW()&lt;=vLastrow,'Match History Data'!N218,"")</f>
        <v/>
      </c>
      <c r="O218" t="str">
        <f>IF(ROW()&lt;=vLastrow,'Match History Data'!O218,"")</f>
        <v/>
      </c>
      <c r="Q218" t="str">
        <f>IF(ROW()&lt;=vLastrow,VLOOKUP(MONTH(E218),calcs!$S$2:$T$13,2,FALSE),"")</f>
        <v/>
      </c>
      <c r="R218" t="str">
        <f>IF(ROW()&lt;=vLastrow,VLOOKUP(MONTH(F218),calcs!$S$2:$T$13,2,FALSE),"")</f>
        <v/>
      </c>
      <c r="S218" t="str">
        <f t="shared" si="25"/>
        <v/>
      </c>
      <c r="T218" s="26" t="e">
        <f>IF(F218="",DATEDIF(E218,calcs!X$2,"Y"),"")</f>
        <v>#VALUE!</v>
      </c>
      <c r="U218" t="str">
        <f t="shared" si="24"/>
        <v/>
      </c>
      <c r="V218" t="str">
        <f t="shared" si="21"/>
        <v/>
      </c>
      <c r="W218">
        <f t="shared" si="22"/>
        <v>0</v>
      </c>
      <c r="X218">
        <f t="shared" si="23"/>
        <v>0</v>
      </c>
    </row>
    <row r="219" spans="1:24" x14ac:dyDescent="0.35">
      <c r="A219" t="str">
        <f>IF(ROW()&lt;=vLastrow,'Match History Data'!A219,"")</f>
        <v/>
      </c>
      <c r="B219" t="str">
        <f>IF(ROW()&lt;=vLastrow,'Match History Data'!B219,"")</f>
        <v/>
      </c>
      <c r="C219" t="str">
        <f>IF(ROW()&lt;=vLastrow,'Match History Data'!C219,"")</f>
        <v/>
      </c>
      <c r="D219" t="str">
        <f>IF(ROW()&lt;=vLastrow,'Match History Data'!D219,"")</f>
        <v/>
      </c>
      <c r="E219" s="3" t="str">
        <f>IF(ROW()&lt;=vLastrow,IF('Match History Data'!E219&lt;&gt;"",'Match History Data'!E219,""),"")</f>
        <v/>
      </c>
      <c r="F219" s="3" t="str">
        <f>IF(ROW()&lt;=vLastrow,IF('Match History Data'!F219&lt;&gt;"",'Match History Data'!F219,""),"")</f>
        <v/>
      </c>
      <c r="G219" t="str">
        <f>IF(ROW()&lt;=vLastrow,'Match History Data'!G219,"")</f>
        <v/>
      </c>
      <c r="H219" t="str">
        <f>IF(ROW()&lt;=vLastrow,'Match History Data'!H219,"")</f>
        <v/>
      </c>
      <c r="I219" t="str">
        <f>IF(ROW()&lt;=vLastrow,'Match History Data'!I219,"")</f>
        <v/>
      </c>
      <c r="J219" t="str">
        <f>IF(ROW()&lt;=vLastrow,'Match History Data'!J219,"")</f>
        <v/>
      </c>
      <c r="K219" t="str">
        <f>IF(ROW()&lt;=vLastrow,'Match History Data'!K219,"")</f>
        <v/>
      </c>
      <c r="L219" t="str">
        <f>IF(ROW()&lt;=vLastrow,'Match History Data'!L219,"")</f>
        <v/>
      </c>
      <c r="M219" t="str">
        <f>IF(ROW()&lt;=vLastrow,'Match History Data'!M219,"")</f>
        <v/>
      </c>
      <c r="N219" t="str">
        <f>IF(ROW()&lt;=vLastrow,'Match History Data'!N219,"")</f>
        <v/>
      </c>
      <c r="O219" t="str">
        <f>IF(ROW()&lt;=vLastrow,'Match History Data'!O219,"")</f>
        <v/>
      </c>
      <c r="Q219" t="str">
        <f>IF(ROW()&lt;=vLastrow,VLOOKUP(MONTH(E219),calcs!$S$2:$T$13,2,FALSE),"")</f>
        <v/>
      </c>
      <c r="R219" t="str">
        <f>IF(ROW()&lt;=vLastrow,VLOOKUP(MONTH(F219),calcs!$S$2:$T$13,2,FALSE),"")</f>
        <v/>
      </c>
      <c r="S219" t="str">
        <f t="shared" si="25"/>
        <v/>
      </c>
      <c r="T219" s="26" t="e">
        <f>IF(F219="",DATEDIF(E219,calcs!X$2,"Y"),"")</f>
        <v>#VALUE!</v>
      </c>
      <c r="U219" t="str">
        <f t="shared" si="24"/>
        <v/>
      </c>
      <c r="V219" t="str">
        <f t="shared" si="21"/>
        <v/>
      </c>
      <c r="W219">
        <f t="shared" si="22"/>
        <v>0</v>
      </c>
      <c r="X219">
        <f t="shared" si="23"/>
        <v>0</v>
      </c>
    </row>
    <row r="220" spans="1:24" x14ac:dyDescent="0.35">
      <c r="A220" t="str">
        <f>IF(ROW()&lt;=vLastrow,'Match History Data'!A220,"")</f>
        <v/>
      </c>
      <c r="B220" t="str">
        <f>IF(ROW()&lt;=vLastrow,'Match History Data'!B220,"")</f>
        <v/>
      </c>
      <c r="C220" t="str">
        <f>IF(ROW()&lt;=vLastrow,'Match History Data'!C220,"")</f>
        <v/>
      </c>
      <c r="D220" t="str">
        <f>IF(ROW()&lt;=vLastrow,'Match History Data'!D220,"")</f>
        <v/>
      </c>
      <c r="E220" s="3" t="str">
        <f>IF(ROW()&lt;=vLastrow,IF('Match History Data'!E220&lt;&gt;"",'Match History Data'!E220,""),"")</f>
        <v/>
      </c>
      <c r="F220" s="3" t="str">
        <f>IF(ROW()&lt;=vLastrow,IF('Match History Data'!F220&lt;&gt;"",'Match History Data'!F220,""),"")</f>
        <v/>
      </c>
      <c r="G220" t="str">
        <f>IF(ROW()&lt;=vLastrow,'Match History Data'!G220,"")</f>
        <v/>
      </c>
      <c r="H220" t="str">
        <f>IF(ROW()&lt;=vLastrow,'Match History Data'!H220,"")</f>
        <v/>
      </c>
      <c r="I220" t="str">
        <f>IF(ROW()&lt;=vLastrow,'Match History Data'!I220,"")</f>
        <v/>
      </c>
      <c r="J220" t="str">
        <f>IF(ROW()&lt;=vLastrow,'Match History Data'!J220,"")</f>
        <v/>
      </c>
      <c r="K220" t="str">
        <f>IF(ROW()&lt;=vLastrow,'Match History Data'!K220,"")</f>
        <v/>
      </c>
      <c r="L220" t="str">
        <f>IF(ROW()&lt;=vLastrow,'Match History Data'!L220,"")</f>
        <v/>
      </c>
      <c r="M220" t="str">
        <f>IF(ROW()&lt;=vLastrow,'Match History Data'!M220,"")</f>
        <v/>
      </c>
      <c r="N220" t="str">
        <f>IF(ROW()&lt;=vLastrow,'Match History Data'!N220,"")</f>
        <v/>
      </c>
      <c r="O220" t="str">
        <f>IF(ROW()&lt;=vLastrow,'Match History Data'!O220,"")</f>
        <v/>
      </c>
      <c r="Q220" t="str">
        <f>IF(ROW()&lt;=vLastrow,VLOOKUP(MONTH(E220),calcs!$S$2:$T$13,2,FALSE),"")</f>
        <v/>
      </c>
      <c r="R220" t="str">
        <f>IF(ROW()&lt;=vLastrow,VLOOKUP(MONTH(F220),calcs!$S$2:$T$13,2,FALSE),"")</f>
        <v/>
      </c>
      <c r="S220" t="str">
        <f t="shared" si="25"/>
        <v/>
      </c>
      <c r="T220" s="26" t="e">
        <f>IF(F220="",DATEDIF(E220,calcs!X$2,"Y"),"")</f>
        <v>#VALUE!</v>
      </c>
      <c r="U220" t="str">
        <f t="shared" si="24"/>
        <v/>
      </c>
      <c r="V220" t="str">
        <f t="shared" si="21"/>
        <v/>
      </c>
      <c r="W220">
        <f t="shared" si="22"/>
        <v>0</v>
      </c>
      <c r="X220">
        <f t="shared" si="23"/>
        <v>0</v>
      </c>
    </row>
    <row r="221" spans="1:24" x14ac:dyDescent="0.35">
      <c r="A221" t="str">
        <f>IF(ROW()&lt;=vLastrow,'Match History Data'!A221,"")</f>
        <v/>
      </c>
      <c r="B221" t="str">
        <f>IF(ROW()&lt;=vLastrow,'Match History Data'!B221,"")</f>
        <v/>
      </c>
      <c r="C221" t="str">
        <f>IF(ROW()&lt;=vLastrow,'Match History Data'!C221,"")</f>
        <v/>
      </c>
      <c r="D221" t="str">
        <f>IF(ROW()&lt;=vLastrow,'Match History Data'!D221,"")</f>
        <v/>
      </c>
      <c r="E221" s="3" t="str">
        <f>IF(ROW()&lt;=vLastrow,IF('Match History Data'!E221&lt;&gt;"",'Match History Data'!E221,""),"")</f>
        <v/>
      </c>
      <c r="F221" s="3" t="str">
        <f>IF(ROW()&lt;=vLastrow,IF('Match History Data'!F221&lt;&gt;"",'Match History Data'!F221,""),"")</f>
        <v/>
      </c>
      <c r="G221" t="str">
        <f>IF(ROW()&lt;=vLastrow,'Match History Data'!G221,"")</f>
        <v/>
      </c>
      <c r="H221" t="str">
        <f>IF(ROW()&lt;=vLastrow,'Match History Data'!H221,"")</f>
        <v/>
      </c>
      <c r="I221" t="str">
        <f>IF(ROW()&lt;=vLastrow,'Match History Data'!I221,"")</f>
        <v/>
      </c>
      <c r="J221" t="str">
        <f>IF(ROW()&lt;=vLastrow,'Match History Data'!J221,"")</f>
        <v/>
      </c>
      <c r="K221" t="str">
        <f>IF(ROW()&lt;=vLastrow,'Match History Data'!K221,"")</f>
        <v/>
      </c>
      <c r="L221" t="str">
        <f>IF(ROW()&lt;=vLastrow,'Match History Data'!L221,"")</f>
        <v/>
      </c>
      <c r="M221" t="str">
        <f>IF(ROW()&lt;=vLastrow,'Match History Data'!M221,"")</f>
        <v/>
      </c>
      <c r="N221" t="str">
        <f>IF(ROW()&lt;=vLastrow,'Match History Data'!N221,"")</f>
        <v/>
      </c>
      <c r="O221" t="str">
        <f>IF(ROW()&lt;=vLastrow,'Match History Data'!O221,"")</f>
        <v/>
      </c>
      <c r="Q221" t="str">
        <f>IF(ROW()&lt;=vLastrow,VLOOKUP(MONTH(E221),calcs!$S$2:$T$13,2,FALSE),"")</f>
        <v/>
      </c>
      <c r="R221" t="str">
        <f>IF(ROW()&lt;=vLastrow,VLOOKUP(MONTH(F221),calcs!$S$2:$T$13,2,FALSE),"")</f>
        <v/>
      </c>
      <c r="S221" t="str">
        <f t="shared" si="25"/>
        <v/>
      </c>
      <c r="T221" s="26" t="e">
        <f>IF(F221="",DATEDIF(E221,calcs!X$2,"Y"),"")</f>
        <v>#VALUE!</v>
      </c>
      <c r="U221" t="str">
        <f t="shared" si="24"/>
        <v/>
      </c>
      <c r="V221" t="str">
        <f t="shared" si="21"/>
        <v/>
      </c>
      <c r="W221">
        <f t="shared" si="22"/>
        <v>0</v>
      </c>
      <c r="X221">
        <f t="shared" si="23"/>
        <v>0</v>
      </c>
    </row>
    <row r="222" spans="1:24" x14ac:dyDescent="0.35">
      <c r="A222" t="str">
        <f>IF(ROW()&lt;=vLastrow,'Match History Data'!A222,"")</f>
        <v/>
      </c>
      <c r="B222" t="str">
        <f>IF(ROW()&lt;=vLastrow,'Match History Data'!B222,"")</f>
        <v/>
      </c>
      <c r="C222" t="str">
        <f>IF(ROW()&lt;=vLastrow,'Match History Data'!C222,"")</f>
        <v/>
      </c>
      <c r="D222" t="str">
        <f>IF(ROW()&lt;=vLastrow,'Match History Data'!D222,"")</f>
        <v/>
      </c>
      <c r="E222" s="3" t="str">
        <f>IF(ROW()&lt;=vLastrow,IF('Match History Data'!E222&lt;&gt;"",'Match History Data'!E222,""),"")</f>
        <v/>
      </c>
      <c r="F222" s="3" t="str">
        <f>IF(ROW()&lt;=vLastrow,IF('Match History Data'!F222&lt;&gt;"",'Match History Data'!F222,""),"")</f>
        <v/>
      </c>
      <c r="G222" t="str">
        <f>IF(ROW()&lt;=vLastrow,'Match History Data'!G222,"")</f>
        <v/>
      </c>
      <c r="H222" t="str">
        <f>IF(ROW()&lt;=vLastrow,'Match History Data'!H222,"")</f>
        <v/>
      </c>
      <c r="I222" t="str">
        <f>IF(ROW()&lt;=vLastrow,'Match History Data'!I222,"")</f>
        <v/>
      </c>
      <c r="J222" t="str">
        <f>IF(ROW()&lt;=vLastrow,'Match History Data'!J222,"")</f>
        <v/>
      </c>
      <c r="K222" t="str">
        <f>IF(ROW()&lt;=vLastrow,'Match History Data'!K222,"")</f>
        <v/>
      </c>
      <c r="L222" t="str">
        <f>IF(ROW()&lt;=vLastrow,'Match History Data'!L222,"")</f>
        <v/>
      </c>
      <c r="M222" t="str">
        <f>IF(ROW()&lt;=vLastrow,'Match History Data'!M222,"")</f>
        <v/>
      </c>
      <c r="N222" t="str">
        <f>IF(ROW()&lt;=vLastrow,'Match History Data'!N222,"")</f>
        <v/>
      </c>
      <c r="O222" t="str">
        <f>IF(ROW()&lt;=vLastrow,'Match History Data'!O222,"")</f>
        <v/>
      </c>
      <c r="Q222" t="str">
        <f>IF(ROW()&lt;=vLastrow,VLOOKUP(MONTH(E222),calcs!$S$2:$T$13,2,FALSE),"")</f>
        <v/>
      </c>
      <c r="R222" t="str">
        <f>IF(ROW()&lt;=vLastrow,VLOOKUP(MONTH(F222),calcs!$S$2:$T$13,2,FALSE),"")</f>
        <v/>
      </c>
      <c r="S222" t="str">
        <f t="shared" si="25"/>
        <v/>
      </c>
      <c r="T222" s="26" t="e">
        <f>IF(F222="",DATEDIF(E222,calcs!X$2,"Y"),"")</f>
        <v>#VALUE!</v>
      </c>
      <c r="U222" t="str">
        <f t="shared" si="24"/>
        <v/>
      </c>
      <c r="V222" t="str">
        <f t="shared" si="21"/>
        <v/>
      </c>
      <c r="W222">
        <f t="shared" si="22"/>
        <v>0</v>
      </c>
      <c r="X222">
        <f t="shared" si="23"/>
        <v>0</v>
      </c>
    </row>
    <row r="223" spans="1:24" x14ac:dyDescent="0.35">
      <c r="A223" t="str">
        <f>IF(ROW()&lt;=vLastrow,'Match History Data'!A223,"")</f>
        <v/>
      </c>
      <c r="B223" t="str">
        <f>IF(ROW()&lt;=vLastrow,'Match History Data'!B223,"")</f>
        <v/>
      </c>
      <c r="C223" t="str">
        <f>IF(ROW()&lt;=vLastrow,'Match History Data'!C223,"")</f>
        <v/>
      </c>
      <c r="D223" t="str">
        <f>IF(ROW()&lt;=vLastrow,'Match History Data'!D223,"")</f>
        <v/>
      </c>
      <c r="E223" s="3" t="str">
        <f>IF(ROW()&lt;=vLastrow,IF('Match History Data'!E223&lt;&gt;"",'Match History Data'!E223,""),"")</f>
        <v/>
      </c>
      <c r="F223" s="3" t="str">
        <f>IF(ROW()&lt;=vLastrow,IF('Match History Data'!F223&lt;&gt;"",'Match History Data'!F223,""),"")</f>
        <v/>
      </c>
      <c r="G223" t="str">
        <f>IF(ROW()&lt;=vLastrow,'Match History Data'!G223,"")</f>
        <v/>
      </c>
      <c r="H223" t="str">
        <f>IF(ROW()&lt;=vLastrow,'Match History Data'!H223,"")</f>
        <v/>
      </c>
      <c r="I223" t="str">
        <f>IF(ROW()&lt;=vLastrow,'Match History Data'!I223,"")</f>
        <v/>
      </c>
      <c r="J223" t="str">
        <f>IF(ROW()&lt;=vLastrow,'Match History Data'!J223,"")</f>
        <v/>
      </c>
      <c r="K223" t="str">
        <f>IF(ROW()&lt;=vLastrow,'Match History Data'!K223,"")</f>
        <v/>
      </c>
      <c r="L223" t="str">
        <f>IF(ROW()&lt;=vLastrow,'Match History Data'!L223,"")</f>
        <v/>
      </c>
      <c r="M223" t="str">
        <f>IF(ROW()&lt;=vLastrow,'Match History Data'!M223,"")</f>
        <v/>
      </c>
      <c r="N223" t="str">
        <f>IF(ROW()&lt;=vLastrow,'Match History Data'!N223,"")</f>
        <v/>
      </c>
      <c r="O223" t="str">
        <f>IF(ROW()&lt;=vLastrow,'Match History Data'!O223,"")</f>
        <v/>
      </c>
      <c r="Q223" t="str">
        <f>IF(ROW()&lt;=vLastrow,VLOOKUP(MONTH(E223),calcs!$S$2:$T$13,2,FALSE),"")</f>
        <v/>
      </c>
      <c r="R223" t="str">
        <f>IF(ROW()&lt;=vLastrow,VLOOKUP(MONTH(F223),calcs!$S$2:$T$13,2,FALSE),"")</f>
        <v/>
      </c>
      <c r="S223" t="str">
        <f t="shared" si="25"/>
        <v/>
      </c>
      <c r="T223" s="26" t="e">
        <f>IF(F223="",DATEDIF(E223,calcs!X$2,"Y"),"")</f>
        <v>#VALUE!</v>
      </c>
      <c r="U223" t="str">
        <f t="shared" si="24"/>
        <v/>
      </c>
      <c r="V223" t="str">
        <f t="shared" si="21"/>
        <v/>
      </c>
      <c r="W223">
        <f t="shared" si="22"/>
        <v>0</v>
      </c>
      <c r="X223">
        <f t="shared" si="23"/>
        <v>0</v>
      </c>
    </row>
    <row r="224" spans="1:24" x14ac:dyDescent="0.35">
      <c r="A224" t="str">
        <f>IF(ROW()&lt;=vLastrow,'Match History Data'!A224,"")</f>
        <v/>
      </c>
      <c r="B224" t="str">
        <f>IF(ROW()&lt;=vLastrow,'Match History Data'!B224,"")</f>
        <v/>
      </c>
      <c r="C224" t="str">
        <f>IF(ROW()&lt;=vLastrow,'Match History Data'!C224,"")</f>
        <v/>
      </c>
      <c r="D224" t="str">
        <f>IF(ROW()&lt;=vLastrow,'Match History Data'!D224,"")</f>
        <v/>
      </c>
      <c r="E224" s="3" t="str">
        <f>IF(ROW()&lt;=vLastrow,IF('Match History Data'!E224&lt;&gt;"",'Match History Data'!E224,""),"")</f>
        <v/>
      </c>
      <c r="F224" s="3" t="str">
        <f>IF(ROW()&lt;=vLastrow,IF('Match History Data'!F224&lt;&gt;"",'Match History Data'!F224,""),"")</f>
        <v/>
      </c>
      <c r="G224" t="str">
        <f>IF(ROW()&lt;=vLastrow,'Match History Data'!G224,"")</f>
        <v/>
      </c>
      <c r="H224" t="str">
        <f>IF(ROW()&lt;=vLastrow,'Match History Data'!H224,"")</f>
        <v/>
      </c>
      <c r="I224" t="str">
        <f>IF(ROW()&lt;=vLastrow,'Match History Data'!I224,"")</f>
        <v/>
      </c>
      <c r="J224" t="str">
        <f>IF(ROW()&lt;=vLastrow,'Match History Data'!J224,"")</f>
        <v/>
      </c>
      <c r="K224" t="str">
        <f>IF(ROW()&lt;=vLastrow,'Match History Data'!K224,"")</f>
        <v/>
      </c>
      <c r="L224" t="str">
        <f>IF(ROW()&lt;=vLastrow,'Match History Data'!L224,"")</f>
        <v/>
      </c>
      <c r="M224" t="str">
        <f>IF(ROW()&lt;=vLastrow,'Match History Data'!M224,"")</f>
        <v/>
      </c>
      <c r="N224" t="str">
        <f>IF(ROW()&lt;=vLastrow,'Match History Data'!N224,"")</f>
        <v/>
      </c>
      <c r="O224" t="str">
        <f>IF(ROW()&lt;=vLastrow,'Match History Data'!O224,"")</f>
        <v/>
      </c>
      <c r="Q224" t="str">
        <f>IF(ROW()&lt;=vLastrow,VLOOKUP(MONTH(E224),calcs!$S$2:$T$13,2,FALSE),"")</f>
        <v/>
      </c>
      <c r="R224" t="str">
        <f>IF(ROW()&lt;=vLastrow,VLOOKUP(MONTH(F224),calcs!$S$2:$T$13,2,FALSE),"")</f>
        <v/>
      </c>
      <c r="S224" t="str">
        <f t="shared" si="25"/>
        <v/>
      </c>
      <c r="T224" s="26" t="e">
        <f>IF(F224="",DATEDIF(E224,calcs!X$2,"Y"),"")</f>
        <v>#VALUE!</v>
      </c>
      <c r="U224" t="str">
        <f t="shared" si="24"/>
        <v/>
      </c>
      <c r="V224" t="str">
        <f t="shared" si="21"/>
        <v/>
      </c>
      <c r="W224">
        <f t="shared" si="22"/>
        <v>0</v>
      </c>
      <c r="X224">
        <f t="shared" si="23"/>
        <v>0</v>
      </c>
    </row>
    <row r="225" spans="1:24" x14ac:dyDescent="0.35">
      <c r="A225" t="str">
        <f>IF(ROW()&lt;=vLastrow,'Match History Data'!A225,"")</f>
        <v/>
      </c>
      <c r="B225" t="str">
        <f>IF(ROW()&lt;=vLastrow,'Match History Data'!B225,"")</f>
        <v/>
      </c>
      <c r="C225" t="str">
        <f>IF(ROW()&lt;=vLastrow,'Match History Data'!C225,"")</f>
        <v/>
      </c>
      <c r="D225" t="str">
        <f>IF(ROW()&lt;=vLastrow,'Match History Data'!D225,"")</f>
        <v/>
      </c>
      <c r="E225" s="3" t="str">
        <f>IF(ROW()&lt;=vLastrow,IF('Match History Data'!E225&lt;&gt;"",'Match History Data'!E225,""),"")</f>
        <v/>
      </c>
      <c r="F225" s="3" t="str">
        <f>IF(ROW()&lt;=vLastrow,IF('Match History Data'!F225&lt;&gt;"",'Match History Data'!F225,""),"")</f>
        <v/>
      </c>
      <c r="G225" t="str">
        <f>IF(ROW()&lt;=vLastrow,'Match History Data'!G225,"")</f>
        <v/>
      </c>
      <c r="H225" t="str">
        <f>IF(ROW()&lt;=vLastrow,'Match History Data'!H225,"")</f>
        <v/>
      </c>
      <c r="I225" t="str">
        <f>IF(ROW()&lt;=vLastrow,'Match History Data'!I225,"")</f>
        <v/>
      </c>
      <c r="J225" t="str">
        <f>IF(ROW()&lt;=vLastrow,'Match History Data'!J225,"")</f>
        <v/>
      </c>
      <c r="K225" t="str">
        <f>IF(ROW()&lt;=vLastrow,'Match History Data'!K225,"")</f>
        <v/>
      </c>
      <c r="L225" t="str">
        <f>IF(ROW()&lt;=vLastrow,'Match History Data'!L225,"")</f>
        <v/>
      </c>
      <c r="M225" t="str">
        <f>IF(ROW()&lt;=vLastrow,'Match History Data'!M225,"")</f>
        <v/>
      </c>
      <c r="N225" t="str">
        <f>IF(ROW()&lt;=vLastrow,'Match History Data'!N225,"")</f>
        <v/>
      </c>
      <c r="O225" t="str">
        <f>IF(ROW()&lt;=vLastrow,'Match History Data'!O225,"")</f>
        <v/>
      </c>
      <c r="Q225" t="str">
        <f>IF(ROW()&lt;=vLastrow,VLOOKUP(MONTH(E225),calcs!$S$2:$T$13,2,FALSE),"")</f>
        <v/>
      </c>
      <c r="R225" t="str">
        <f>IF(ROW()&lt;=vLastrow,VLOOKUP(MONTH(F225),calcs!$S$2:$T$13,2,FALSE),"")</f>
        <v/>
      </c>
      <c r="S225" t="str">
        <f t="shared" si="25"/>
        <v/>
      </c>
      <c r="T225" s="26" t="e">
        <f>IF(F225="",DATEDIF(E225,calcs!X$2,"Y"),"")</f>
        <v>#VALUE!</v>
      </c>
      <c r="U225" t="str">
        <f t="shared" si="24"/>
        <v/>
      </c>
      <c r="V225" t="str">
        <f t="shared" si="21"/>
        <v/>
      </c>
      <c r="W225">
        <f t="shared" si="22"/>
        <v>0</v>
      </c>
      <c r="X225">
        <f t="shared" si="23"/>
        <v>0</v>
      </c>
    </row>
    <row r="226" spans="1:24" x14ac:dyDescent="0.35">
      <c r="A226" t="str">
        <f>IF(ROW()&lt;=vLastrow,'Match History Data'!A226,"")</f>
        <v/>
      </c>
      <c r="B226" t="str">
        <f>IF(ROW()&lt;=vLastrow,'Match History Data'!B226,"")</f>
        <v/>
      </c>
      <c r="C226" t="str">
        <f>IF(ROW()&lt;=vLastrow,'Match History Data'!C226,"")</f>
        <v/>
      </c>
      <c r="D226" t="str">
        <f>IF(ROW()&lt;=vLastrow,'Match History Data'!D226,"")</f>
        <v/>
      </c>
      <c r="E226" s="3" t="str">
        <f>IF(ROW()&lt;=vLastrow,IF('Match History Data'!E226&lt;&gt;"",'Match History Data'!E226,""),"")</f>
        <v/>
      </c>
      <c r="F226" s="3" t="str">
        <f>IF(ROW()&lt;=vLastrow,IF('Match History Data'!F226&lt;&gt;"",'Match History Data'!F226,""),"")</f>
        <v/>
      </c>
      <c r="G226" t="str">
        <f>IF(ROW()&lt;=vLastrow,'Match History Data'!G226,"")</f>
        <v/>
      </c>
      <c r="H226" t="str">
        <f>IF(ROW()&lt;=vLastrow,'Match History Data'!H226,"")</f>
        <v/>
      </c>
      <c r="I226" t="str">
        <f>IF(ROW()&lt;=vLastrow,'Match History Data'!I226,"")</f>
        <v/>
      </c>
      <c r="J226" t="str">
        <f>IF(ROW()&lt;=vLastrow,'Match History Data'!J226,"")</f>
        <v/>
      </c>
      <c r="K226" t="str">
        <f>IF(ROW()&lt;=vLastrow,'Match History Data'!K226,"")</f>
        <v/>
      </c>
      <c r="L226" t="str">
        <f>IF(ROW()&lt;=vLastrow,'Match History Data'!L226,"")</f>
        <v/>
      </c>
      <c r="M226" t="str">
        <f>IF(ROW()&lt;=vLastrow,'Match History Data'!M226,"")</f>
        <v/>
      </c>
      <c r="N226" t="str">
        <f>IF(ROW()&lt;=vLastrow,'Match History Data'!N226,"")</f>
        <v/>
      </c>
      <c r="O226" t="str">
        <f>IF(ROW()&lt;=vLastrow,'Match History Data'!O226,"")</f>
        <v/>
      </c>
      <c r="Q226" t="str">
        <f>IF(ROW()&lt;=vLastrow,VLOOKUP(MONTH(E226),calcs!$S$2:$T$13,2,FALSE),"")</f>
        <v/>
      </c>
      <c r="R226" t="str">
        <f>IF(ROW()&lt;=vLastrow,VLOOKUP(MONTH(F226),calcs!$S$2:$T$13,2,FALSE),"")</f>
        <v/>
      </c>
      <c r="S226" t="str">
        <f t="shared" si="25"/>
        <v/>
      </c>
      <c r="T226" s="26" t="e">
        <f>IF(F226="",DATEDIF(E226,calcs!X$2,"Y"),"")</f>
        <v>#VALUE!</v>
      </c>
      <c r="U226" t="str">
        <f t="shared" si="24"/>
        <v/>
      </c>
      <c r="V226" t="str">
        <f t="shared" si="21"/>
        <v/>
      </c>
      <c r="W226">
        <f t="shared" si="22"/>
        <v>0</v>
      </c>
      <c r="X226">
        <f t="shared" si="23"/>
        <v>0</v>
      </c>
    </row>
    <row r="227" spans="1:24" x14ac:dyDescent="0.35">
      <c r="A227" t="str">
        <f>IF(ROW()&lt;=vLastrow,'Match History Data'!A227,"")</f>
        <v/>
      </c>
      <c r="B227" t="str">
        <f>IF(ROW()&lt;=vLastrow,'Match History Data'!B227,"")</f>
        <v/>
      </c>
      <c r="C227" t="str">
        <f>IF(ROW()&lt;=vLastrow,'Match History Data'!C227,"")</f>
        <v/>
      </c>
      <c r="D227" t="str">
        <f>IF(ROW()&lt;=vLastrow,'Match History Data'!D227,"")</f>
        <v/>
      </c>
      <c r="E227" s="3" t="str">
        <f>IF(ROW()&lt;=vLastrow,IF('Match History Data'!E227&lt;&gt;"",'Match History Data'!E227,""),"")</f>
        <v/>
      </c>
      <c r="F227" s="3" t="str">
        <f>IF(ROW()&lt;=vLastrow,IF('Match History Data'!F227&lt;&gt;"",'Match History Data'!F227,""),"")</f>
        <v/>
      </c>
      <c r="G227" t="str">
        <f>IF(ROW()&lt;=vLastrow,'Match History Data'!G227,"")</f>
        <v/>
      </c>
      <c r="H227" t="str">
        <f>IF(ROW()&lt;=vLastrow,'Match History Data'!H227,"")</f>
        <v/>
      </c>
      <c r="I227" t="str">
        <f>IF(ROW()&lt;=vLastrow,'Match History Data'!I227,"")</f>
        <v/>
      </c>
      <c r="J227" t="str">
        <f>IF(ROW()&lt;=vLastrow,'Match History Data'!J227,"")</f>
        <v/>
      </c>
      <c r="K227" t="str">
        <f>IF(ROW()&lt;=vLastrow,'Match History Data'!K227,"")</f>
        <v/>
      </c>
      <c r="L227" t="str">
        <f>IF(ROW()&lt;=vLastrow,'Match History Data'!L227,"")</f>
        <v/>
      </c>
      <c r="M227" t="str">
        <f>IF(ROW()&lt;=vLastrow,'Match History Data'!M227,"")</f>
        <v/>
      </c>
      <c r="N227" t="str">
        <f>IF(ROW()&lt;=vLastrow,'Match History Data'!N227,"")</f>
        <v/>
      </c>
      <c r="O227" t="str">
        <f>IF(ROW()&lt;=vLastrow,'Match History Data'!O227,"")</f>
        <v/>
      </c>
      <c r="Q227" t="str">
        <f>IF(ROW()&lt;=vLastrow,VLOOKUP(MONTH(E227),calcs!$S$2:$T$13,2,FALSE),"")</f>
        <v/>
      </c>
      <c r="R227" t="str">
        <f>IF(ROW()&lt;=vLastrow,VLOOKUP(MONTH(F227),calcs!$S$2:$T$13,2,FALSE),"")</f>
        <v/>
      </c>
      <c r="S227" t="str">
        <f t="shared" si="25"/>
        <v/>
      </c>
      <c r="T227" s="26" t="e">
        <f>IF(F227="",DATEDIF(E227,calcs!X$2,"Y"),"")</f>
        <v>#VALUE!</v>
      </c>
      <c r="U227" t="str">
        <f t="shared" si="24"/>
        <v/>
      </c>
      <c r="V227" t="str">
        <f t="shared" si="21"/>
        <v/>
      </c>
      <c r="W227">
        <f t="shared" si="22"/>
        <v>0</v>
      </c>
      <c r="X227">
        <f t="shared" si="23"/>
        <v>0</v>
      </c>
    </row>
    <row r="228" spans="1:24" x14ac:dyDescent="0.35">
      <c r="A228" t="str">
        <f>IF(ROW()&lt;=vLastrow,'Match History Data'!A228,"")</f>
        <v/>
      </c>
      <c r="B228" t="str">
        <f>IF(ROW()&lt;=vLastrow,'Match History Data'!B228,"")</f>
        <v/>
      </c>
      <c r="C228" t="str">
        <f>IF(ROW()&lt;=vLastrow,'Match History Data'!C228,"")</f>
        <v/>
      </c>
      <c r="D228" t="str">
        <f>IF(ROW()&lt;=vLastrow,'Match History Data'!D228,"")</f>
        <v/>
      </c>
      <c r="E228" s="3" t="str">
        <f>IF(ROW()&lt;=vLastrow,IF('Match History Data'!E228&lt;&gt;"",'Match History Data'!E228,""),"")</f>
        <v/>
      </c>
      <c r="F228" s="3" t="str">
        <f>IF(ROW()&lt;=vLastrow,IF('Match History Data'!F228&lt;&gt;"",'Match History Data'!F228,""),"")</f>
        <v/>
      </c>
      <c r="G228" t="str">
        <f>IF(ROW()&lt;=vLastrow,'Match History Data'!G228,"")</f>
        <v/>
      </c>
      <c r="H228" t="str">
        <f>IF(ROW()&lt;=vLastrow,'Match History Data'!H228,"")</f>
        <v/>
      </c>
      <c r="I228" t="str">
        <f>IF(ROW()&lt;=vLastrow,'Match History Data'!I228,"")</f>
        <v/>
      </c>
      <c r="J228" t="str">
        <f>IF(ROW()&lt;=vLastrow,'Match History Data'!J228,"")</f>
        <v/>
      </c>
      <c r="K228" t="str">
        <f>IF(ROW()&lt;=vLastrow,'Match History Data'!K228,"")</f>
        <v/>
      </c>
      <c r="L228" t="str">
        <f>IF(ROW()&lt;=vLastrow,'Match History Data'!L228,"")</f>
        <v/>
      </c>
      <c r="M228" t="str">
        <f>IF(ROW()&lt;=vLastrow,'Match History Data'!M228,"")</f>
        <v/>
      </c>
      <c r="N228" t="str">
        <f>IF(ROW()&lt;=vLastrow,'Match History Data'!N228,"")</f>
        <v/>
      </c>
      <c r="O228" t="str">
        <f>IF(ROW()&lt;=vLastrow,'Match History Data'!O228,"")</f>
        <v/>
      </c>
      <c r="Q228" t="str">
        <f>IF(ROW()&lt;=vLastrow,VLOOKUP(MONTH(E228),calcs!$S$2:$T$13,2,FALSE),"")</f>
        <v/>
      </c>
      <c r="R228" t="str">
        <f>IF(ROW()&lt;=vLastrow,VLOOKUP(MONTH(F228),calcs!$S$2:$T$13,2,FALSE),"")</f>
        <v/>
      </c>
      <c r="S228" t="str">
        <f t="shared" si="25"/>
        <v/>
      </c>
      <c r="T228" s="26" t="e">
        <f>IF(F228="",DATEDIF(E228,calcs!X$2,"Y"),"")</f>
        <v>#VALUE!</v>
      </c>
      <c r="U228" t="str">
        <f t="shared" si="24"/>
        <v/>
      </c>
      <c r="V228" t="str">
        <f t="shared" si="21"/>
        <v/>
      </c>
      <c r="W228">
        <f t="shared" si="22"/>
        <v>0</v>
      </c>
      <c r="X228">
        <f t="shared" si="23"/>
        <v>0</v>
      </c>
    </row>
    <row r="229" spans="1:24" x14ac:dyDescent="0.35">
      <c r="A229" t="str">
        <f>IF(ROW()&lt;=vLastrow,'Match History Data'!A229,"")</f>
        <v/>
      </c>
      <c r="B229" t="str">
        <f>IF(ROW()&lt;=vLastrow,'Match History Data'!B229,"")</f>
        <v/>
      </c>
      <c r="C229" t="str">
        <f>IF(ROW()&lt;=vLastrow,'Match History Data'!C229,"")</f>
        <v/>
      </c>
      <c r="D229" t="str">
        <f>IF(ROW()&lt;=vLastrow,'Match History Data'!D229,"")</f>
        <v/>
      </c>
      <c r="E229" s="3" t="str">
        <f>IF(ROW()&lt;=vLastrow,IF('Match History Data'!E229&lt;&gt;"",'Match History Data'!E229,""),"")</f>
        <v/>
      </c>
      <c r="F229" s="3" t="str">
        <f>IF(ROW()&lt;=vLastrow,IF('Match History Data'!F229&lt;&gt;"",'Match History Data'!F229,""),"")</f>
        <v/>
      </c>
      <c r="G229" t="str">
        <f>IF(ROW()&lt;=vLastrow,'Match History Data'!G229,"")</f>
        <v/>
      </c>
      <c r="H229" t="str">
        <f>IF(ROW()&lt;=vLastrow,'Match History Data'!H229,"")</f>
        <v/>
      </c>
      <c r="I229" t="str">
        <f>IF(ROW()&lt;=vLastrow,'Match History Data'!I229,"")</f>
        <v/>
      </c>
      <c r="J229" t="str">
        <f>IF(ROW()&lt;=vLastrow,'Match History Data'!J229,"")</f>
        <v/>
      </c>
      <c r="K229" t="str">
        <f>IF(ROW()&lt;=vLastrow,'Match History Data'!K229,"")</f>
        <v/>
      </c>
      <c r="L229" t="str">
        <f>IF(ROW()&lt;=vLastrow,'Match History Data'!L229,"")</f>
        <v/>
      </c>
      <c r="M229" t="str">
        <f>IF(ROW()&lt;=vLastrow,'Match History Data'!M229,"")</f>
        <v/>
      </c>
      <c r="N229" t="str">
        <f>IF(ROW()&lt;=vLastrow,'Match History Data'!N229,"")</f>
        <v/>
      </c>
      <c r="O229" t="str">
        <f>IF(ROW()&lt;=vLastrow,'Match History Data'!O229,"")</f>
        <v/>
      </c>
      <c r="Q229" t="str">
        <f>IF(ROW()&lt;=vLastrow,VLOOKUP(MONTH(E229),calcs!$S$2:$T$13,2,FALSE),"")</f>
        <v/>
      </c>
      <c r="R229" t="str">
        <f>IF(ROW()&lt;=vLastrow,VLOOKUP(MONTH(F229),calcs!$S$2:$T$13,2,FALSE),"")</f>
        <v/>
      </c>
      <c r="S229" t="str">
        <f t="shared" si="25"/>
        <v/>
      </c>
      <c r="T229" s="26" t="e">
        <f>IF(F229="",DATEDIF(E229,calcs!X$2,"Y"),"")</f>
        <v>#VALUE!</v>
      </c>
      <c r="U229" t="str">
        <f t="shared" si="24"/>
        <v/>
      </c>
      <c r="V229" t="str">
        <f t="shared" si="21"/>
        <v/>
      </c>
      <c r="W229">
        <f t="shared" si="22"/>
        <v>0</v>
      </c>
      <c r="X229">
        <f t="shared" si="23"/>
        <v>0</v>
      </c>
    </row>
    <row r="230" spans="1:24" x14ac:dyDescent="0.35">
      <c r="A230" t="str">
        <f>IF(ROW()&lt;=vLastrow,'Match History Data'!A230,"")</f>
        <v/>
      </c>
      <c r="B230" t="str">
        <f>IF(ROW()&lt;=vLastrow,'Match History Data'!B230,"")</f>
        <v/>
      </c>
      <c r="C230" t="str">
        <f>IF(ROW()&lt;=vLastrow,'Match History Data'!C230,"")</f>
        <v/>
      </c>
      <c r="D230" t="str">
        <f>IF(ROW()&lt;=vLastrow,'Match History Data'!D230,"")</f>
        <v/>
      </c>
      <c r="E230" s="3" t="str">
        <f>IF(ROW()&lt;=vLastrow,IF('Match History Data'!E230&lt;&gt;"",'Match History Data'!E230,""),"")</f>
        <v/>
      </c>
      <c r="F230" s="3" t="str">
        <f>IF(ROW()&lt;=vLastrow,IF('Match History Data'!F230&lt;&gt;"",'Match History Data'!F230,""),"")</f>
        <v/>
      </c>
      <c r="G230" t="str">
        <f>IF(ROW()&lt;=vLastrow,'Match History Data'!G230,"")</f>
        <v/>
      </c>
      <c r="H230" t="str">
        <f>IF(ROW()&lt;=vLastrow,'Match History Data'!H230,"")</f>
        <v/>
      </c>
      <c r="I230" t="str">
        <f>IF(ROW()&lt;=vLastrow,'Match History Data'!I230,"")</f>
        <v/>
      </c>
      <c r="J230" t="str">
        <f>IF(ROW()&lt;=vLastrow,'Match History Data'!J230,"")</f>
        <v/>
      </c>
      <c r="K230" t="str">
        <f>IF(ROW()&lt;=vLastrow,'Match History Data'!K230,"")</f>
        <v/>
      </c>
      <c r="L230" t="str">
        <f>IF(ROW()&lt;=vLastrow,'Match History Data'!L230,"")</f>
        <v/>
      </c>
      <c r="M230" t="str">
        <f>IF(ROW()&lt;=vLastrow,'Match History Data'!M230,"")</f>
        <v/>
      </c>
      <c r="N230" t="str">
        <f>IF(ROW()&lt;=vLastrow,'Match History Data'!N230,"")</f>
        <v/>
      </c>
      <c r="O230" t="str">
        <f>IF(ROW()&lt;=vLastrow,'Match History Data'!O230,"")</f>
        <v/>
      </c>
      <c r="Q230" t="str">
        <f>IF(ROW()&lt;=vLastrow,VLOOKUP(MONTH(E230),calcs!$S$2:$T$13,2,FALSE),"")</f>
        <v/>
      </c>
      <c r="R230" t="str">
        <f>IF(ROW()&lt;=vLastrow,VLOOKUP(MONTH(F230),calcs!$S$2:$T$13,2,FALSE),"")</f>
        <v/>
      </c>
      <c r="S230" t="str">
        <f t="shared" si="25"/>
        <v/>
      </c>
      <c r="T230" s="26" t="e">
        <f>IF(F230="",DATEDIF(E230,calcs!X$2,"Y"),"")</f>
        <v>#VALUE!</v>
      </c>
      <c r="U230" t="str">
        <f t="shared" si="24"/>
        <v/>
      </c>
      <c r="V230" t="str">
        <f t="shared" si="21"/>
        <v/>
      </c>
      <c r="W230">
        <f t="shared" si="22"/>
        <v>0</v>
      </c>
      <c r="X230">
        <f t="shared" si="23"/>
        <v>0</v>
      </c>
    </row>
    <row r="231" spans="1:24" x14ac:dyDescent="0.35">
      <c r="A231" t="str">
        <f>IF(ROW()&lt;=vLastrow,'Match History Data'!A231,"")</f>
        <v/>
      </c>
      <c r="B231" t="str">
        <f>IF(ROW()&lt;=vLastrow,'Match History Data'!B231,"")</f>
        <v/>
      </c>
      <c r="C231" t="str">
        <f>IF(ROW()&lt;=vLastrow,'Match History Data'!C231,"")</f>
        <v/>
      </c>
      <c r="D231" t="str">
        <f>IF(ROW()&lt;=vLastrow,'Match History Data'!D231,"")</f>
        <v/>
      </c>
      <c r="E231" s="3" t="str">
        <f>IF(ROW()&lt;=vLastrow,IF('Match History Data'!E231&lt;&gt;"",'Match History Data'!E231,""),"")</f>
        <v/>
      </c>
      <c r="F231" s="3" t="str">
        <f>IF(ROW()&lt;=vLastrow,IF('Match History Data'!F231&lt;&gt;"",'Match History Data'!F231,""),"")</f>
        <v/>
      </c>
      <c r="G231" t="str">
        <f>IF(ROW()&lt;=vLastrow,'Match History Data'!G231,"")</f>
        <v/>
      </c>
      <c r="H231" t="str">
        <f>IF(ROW()&lt;=vLastrow,'Match History Data'!H231,"")</f>
        <v/>
      </c>
      <c r="I231" t="str">
        <f>IF(ROW()&lt;=vLastrow,'Match History Data'!I231,"")</f>
        <v/>
      </c>
      <c r="J231" t="str">
        <f>IF(ROW()&lt;=vLastrow,'Match History Data'!J231,"")</f>
        <v/>
      </c>
      <c r="K231" t="str">
        <f>IF(ROW()&lt;=vLastrow,'Match History Data'!K231,"")</f>
        <v/>
      </c>
      <c r="L231" t="str">
        <f>IF(ROW()&lt;=vLastrow,'Match History Data'!L231,"")</f>
        <v/>
      </c>
      <c r="M231" t="str">
        <f>IF(ROW()&lt;=vLastrow,'Match History Data'!M231,"")</f>
        <v/>
      </c>
      <c r="N231" t="str">
        <f>IF(ROW()&lt;=vLastrow,'Match History Data'!N231,"")</f>
        <v/>
      </c>
      <c r="O231" t="str">
        <f>IF(ROW()&lt;=vLastrow,'Match History Data'!O231,"")</f>
        <v/>
      </c>
      <c r="Q231" t="str">
        <f>IF(ROW()&lt;=vLastrow,VLOOKUP(MONTH(E231),calcs!$S$2:$T$13,2,FALSE),"")</f>
        <v/>
      </c>
      <c r="R231" t="str">
        <f>IF(ROW()&lt;=vLastrow,VLOOKUP(MONTH(F231),calcs!$S$2:$T$13,2,FALSE),"")</f>
        <v/>
      </c>
      <c r="S231" t="str">
        <f t="shared" si="25"/>
        <v/>
      </c>
      <c r="T231" s="26" t="e">
        <f>IF(F231="",DATEDIF(E231,calcs!X$2,"Y"),"")</f>
        <v>#VALUE!</v>
      </c>
      <c r="U231" t="str">
        <f t="shared" si="24"/>
        <v/>
      </c>
      <c r="V231" t="str">
        <f t="shared" si="21"/>
        <v/>
      </c>
      <c r="W231">
        <f t="shared" si="22"/>
        <v>0</v>
      </c>
      <c r="X231">
        <f t="shared" si="23"/>
        <v>0</v>
      </c>
    </row>
    <row r="232" spans="1:24" x14ac:dyDescent="0.35">
      <c r="A232" t="str">
        <f>IF(ROW()&lt;=vLastrow,'Match History Data'!A232,"")</f>
        <v/>
      </c>
      <c r="B232" t="str">
        <f>IF(ROW()&lt;=vLastrow,'Match History Data'!B232,"")</f>
        <v/>
      </c>
      <c r="C232" t="str">
        <f>IF(ROW()&lt;=vLastrow,'Match History Data'!C232,"")</f>
        <v/>
      </c>
      <c r="D232" t="str">
        <f>IF(ROW()&lt;=vLastrow,'Match History Data'!D232,"")</f>
        <v/>
      </c>
      <c r="E232" s="3" t="str">
        <f>IF(ROW()&lt;=vLastrow,IF('Match History Data'!E232&lt;&gt;"",'Match History Data'!E232,""),"")</f>
        <v/>
      </c>
      <c r="F232" s="3" t="str">
        <f>IF(ROW()&lt;=vLastrow,IF('Match History Data'!F232&lt;&gt;"",'Match History Data'!F232,""),"")</f>
        <v/>
      </c>
      <c r="G232" t="str">
        <f>IF(ROW()&lt;=vLastrow,'Match History Data'!G232,"")</f>
        <v/>
      </c>
      <c r="H232" t="str">
        <f>IF(ROW()&lt;=vLastrow,'Match History Data'!H232,"")</f>
        <v/>
      </c>
      <c r="I232" t="str">
        <f>IF(ROW()&lt;=vLastrow,'Match History Data'!I232,"")</f>
        <v/>
      </c>
      <c r="J232" t="str">
        <f>IF(ROW()&lt;=vLastrow,'Match History Data'!J232,"")</f>
        <v/>
      </c>
      <c r="K232" t="str">
        <f>IF(ROW()&lt;=vLastrow,'Match History Data'!K232,"")</f>
        <v/>
      </c>
      <c r="L232" t="str">
        <f>IF(ROW()&lt;=vLastrow,'Match History Data'!L232,"")</f>
        <v/>
      </c>
      <c r="M232" t="str">
        <f>IF(ROW()&lt;=vLastrow,'Match History Data'!M232,"")</f>
        <v/>
      </c>
      <c r="N232" t="str">
        <f>IF(ROW()&lt;=vLastrow,'Match History Data'!N232,"")</f>
        <v/>
      </c>
      <c r="O232" t="str">
        <f>IF(ROW()&lt;=vLastrow,'Match History Data'!O232,"")</f>
        <v/>
      </c>
      <c r="Q232" t="str">
        <f>IF(ROW()&lt;=vLastrow,VLOOKUP(MONTH(E232),calcs!$S$2:$T$13,2,FALSE),"")</f>
        <v/>
      </c>
      <c r="R232" t="str">
        <f>IF(ROW()&lt;=vLastrow,VLOOKUP(MONTH(F232),calcs!$S$2:$T$13,2,FALSE),"")</f>
        <v/>
      </c>
      <c r="S232" t="str">
        <f t="shared" si="25"/>
        <v/>
      </c>
      <c r="T232" s="26" t="e">
        <f>IF(F232="",DATEDIF(E232,calcs!X$2,"Y"),"")</f>
        <v>#VALUE!</v>
      </c>
      <c r="U232" t="str">
        <f t="shared" si="24"/>
        <v/>
      </c>
      <c r="V232" t="str">
        <f t="shared" si="21"/>
        <v/>
      </c>
      <c r="W232">
        <f t="shared" si="22"/>
        <v>0</v>
      </c>
      <c r="X232">
        <f t="shared" si="23"/>
        <v>0</v>
      </c>
    </row>
    <row r="233" spans="1:24" x14ac:dyDescent="0.35">
      <c r="A233" t="str">
        <f>IF(ROW()&lt;=vLastrow,'Match History Data'!A233,"")</f>
        <v/>
      </c>
      <c r="B233" t="str">
        <f>IF(ROW()&lt;=vLastrow,'Match History Data'!B233,"")</f>
        <v/>
      </c>
      <c r="C233" t="str">
        <f>IF(ROW()&lt;=vLastrow,'Match History Data'!C233,"")</f>
        <v/>
      </c>
      <c r="D233" t="str">
        <f>IF(ROW()&lt;=vLastrow,'Match History Data'!D233,"")</f>
        <v/>
      </c>
      <c r="E233" s="3" t="str">
        <f>IF(ROW()&lt;=vLastrow,IF('Match History Data'!E233&lt;&gt;"",'Match History Data'!E233,""),"")</f>
        <v/>
      </c>
      <c r="F233" s="3" t="str">
        <f>IF(ROW()&lt;=vLastrow,IF('Match History Data'!F233&lt;&gt;"",'Match History Data'!F233,""),"")</f>
        <v/>
      </c>
      <c r="G233" t="str">
        <f>IF(ROW()&lt;=vLastrow,'Match History Data'!G233,"")</f>
        <v/>
      </c>
      <c r="H233" t="str">
        <f>IF(ROW()&lt;=vLastrow,'Match History Data'!H233,"")</f>
        <v/>
      </c>
      <c r="I233" t="str">
        <f>IF(ROW()&lt;=vLastrow,'Match History Data'!I233,"")</f>
        <v/>
      </c>
      <c r="J233" t="str">
        <f>IF(ROW()&lt;=vLastrow,'Match History Data'!J233,"")</f>
        <v/>
      </c>
      <c r="K233" t="str">
        <f>IF(ROW()&lt;=vLastrow,'Match History Data'!K233,"")</f>
        <v/>
      </c>
      <c r="L233" t="str">
        <f>IF(ROW()&lt;=vLastrow,'Match History Data'!L233,"")</f>
        <v/>
      </c>
      <c r="M233" t="str">
        <f>IF(ROW()&lt;=vLastrow,'Match History Data'!M233,"")</f>
        <v/>
      </c>
      <c r="N233" t="str">
        <f>IF(ROW()&lt;=vLastrow,'Match History Data'!N233,"")</f>
        <v/>
      </c>
      <c r="O233" t="str">
        <f>IF(ROW()&lt;=vLastrow,'Match History Data'!O233,"")</f>
        <v/>
      </c>
      <c r="Q233" t="str">
        <f>IF(ROW()&lt;=vLastrow,VLOOKUP(MONTH(E233),calcs!$S$2:$T$13,2,FALSE),"")</f>
        <v/>
      </c>
      <c r="R233" t="str">
        <f>IF(ROW()&lt;=vLastrow,VLOOKUP(MONTH(F233),calcs!$S$2:$T$13,2,FALSE),"")</f>
        <v/>
      </c>
      <c r="S233" t="str">
        <f t="shared" si="25"/>
        <v/>
      </c>
      <c r="T233" s="26" t="e">
        <f>IF(F233="",DATEDIF(E233,calcs!X$2,"Y"),"")</f>
        <v>#VALUE!</v>
      </c>
      <c r="U233" t="str">
        <f t="shared" si="24"/>
        <v/>
      </c>
      <c r="V233" t="str">
        <f t="shared" si="21"/>
        <v/>
      </c>
      <c r="W233">
        <f t="shared" si="22"/>
        <v>0</v>
      </c>
      <c r="X233">
        <f t="shared" si="23"/>
        <v>0</v>
      </c>
    </row>
    <row r="234" spans="1:24" x14ac:dyDescent="0.35">
      <c r="A234" t="str">
        <f>IF(ROW()&lt;=vLastrow,'Match History Data'!A234,"")</f>
        <v/>
      </c>
      <c r="B234" t="str">
        <f>IF(ROW()&lt;=vLastrow,'Match History Data'!B234,"")</f>
        <v/>
      </c>
      <c r="C234" t="str">
        <f>IF(ROW()&lt;=vLastrow,'Match History Data'!C234,"")</f>
        <v/>
      </c>
      <c r="D234" t="str">
        <f>IF(ROW()&lt;=vLastrow,'Match History Data'!D234,"")</f>
        <v/>
      </c>
      <c r="E234" s="3" t="str">
        <f>IF(ROW()&lt;=vLastrow,IF('Match History Data'!E234&lt;&gt;"",'Match History Data'!E234,""),"")</f>
        <v/>
      </c>
      <c r="F234" s="3" t="str">
        <f>IF(ROW()&lt;=vLastrow,IF('Match History Data'!F234&lt;&gt;"",'Match History Data'!F234,""),"")</f>
        <v/>
      </c>
      <c r="G234" t="str">
        <f>IF(ROW()&lt;=vLastrow,'Match History Data'!G234,"")</f>
        <v/>
      </c>
      <c r="H234" t="str">
        <f>IF(ROW()&lt;=vLastrow,'Match History Data'!H234,"")</f>
        <v/>
      </c>
      <c r="I234" t="str">
        <f>IF(ROW()&lt;=vLastrow,'Match History Data'!I234,"")</f>
        <v/>
      </c>
      <c r="J234" t="str">
        <f>IF(ROW()&lt;=vLastrow,'Match History Data'!J234,"")</f>
        <v/>
      </c>
      <c r="K234" t="str">
        <f>IF(ROW()&lt;=vLastrow,'Match History Data'!K234,"")</f>
        <v/>
      </c>
      <c r="L234" t="str">
        <f>IF(ROW()&lt;=vLastrow,'Match History Data'!L234,"")</f>
        <v/>
      </c>
      <c r="M234" t="str">
        <f>IF(ROW()&lt;=vLastrow,'Match History Data'!M234,"")</f>
        <v/>
      </c>
      <c r="N234" t="str">
        <f>IF(ROW()&lt;=vLastrow,'Match History Data'!N234,"")</f>
        <v/>
      </c>
      <c r="O234" t="str">
        <f>IF(ROW()&lt;=vLastrow,'Match History Data'!O234,"")</f>
        <v/>
      </c>
      <c r="Q234" t="str">
        <f>IF(ROW()&lt;=vLastrow,VLOOKUP(MONTH(E234),calcs!$S$2:$T$13,2,FALSE),"")</f>
        <v/>
      </c>
      <c r="R234" t="str">
        <f>IF(ROW()&lt;=vLastrow,VLOOKUP(MONTH(F234),calcs!$S$2:$T$13,2,FALSE),"")</f>
        <v/>
      </c>
      <c r="S234" t="str">
        <f t="shared" si="25"/>
        <v/>
      </c>
      <c r="T234" s="26" t="e">
        <f>IF(F234="",DATEDIF(E234,calcs!X$2,"Y"),"")</f>
        <v>#VALUE!</v>
      </c>
      <c r="U234" t="str">
        <f t="shared" si="24"/>
        <v/>
      </c>
      <c r="V234" t="str">
        <f t="shared" si="21"/>
        <v/>
      </c>
      <c r="W234">
        <f t="shared" si="22"/>
        <v>0</v>
      </c>
      <c r="X234">
        <f t="shared" si="23"/>
        <v>0</v>
      </c>
    </row>
    <row r="235" spans="1:24" x14ac:dyDescent="0.35">
      <c r="A235" t="str">
        <f>IF(ROW()&lt;=vLastrow,'Match History Data'!A235,"")</f>
        <v/>
      </c>
      <c r="B235" t="str">
        <f>IF(ROW()&lt;=vLastrow,'Match History Data'!B235,"")</f>
        <v/>
      </c>
      <c r="C235" t="str">
        <f>IF(ROW()&lt;=vLastrow,'Match History Data'!C235,"")</f>
        <v/>
      </c>
      <c r="D235" t="str">
        <f>IF(ROW()&lt;=vLastrow,'Match History Data'!D235,"")</f>
        <v/>
      </c>
      <c r="E235" s="3" t="str">
        <f>IF(ROW()&lt;=vLastrow,IF('Match History Data'!E235&lt;&gt;"",'Match History Data'!E235,""),"")</f>
        <v/>
      </c>
      <c r="F235" s="3" t="str">
        <f>IF(ROW()&lt;=vLastrow,IF('Match History Data'!F235&lt;&gt;"",'Match History Data'!F235,""),"")</f>
        <v/>
      </c>
      <c r="G235" t="str">
        <f>IF(ROW()&lt;=vLastrow,'Match History Data'!G235,"")</f>
        <v/>
      </c>
      <c r="H235" t="str">
        <f>IF(ROW()&lt;=vLastrow,'Match History Data'!H235,"")</f>
        <v/>
      </c>
      <c r="I235" t="str">
        <f>IF(ROW()&lt;=vLastrow,'Match History Data'!I235,"")</f>
        <v/>
      </c>
      <c r="J235" t="str">
        <f>IF(ROW()&lt;=vLastrow,'Match History Data'!J235,"")</f>
        <v/>
      </c>
      <c r="K235" t="str">
        <f>IF(ROW()&lt;=vLastrow,'Match History Data'!K235,"")</f>
        <v/>
      </c>
      <c r="L235" t="str">
        <f>IF(ROW()&lt;=vLastrow,'Match History Data'!L235,"")</f>
        <v/>
      </c>
      <c r="M235" t="str">
        <f>IF(ROW()&lt;=vLastrow,'Match History Data'!M235,"")</f>
        <v/>
      </c>
      <c r="N235" t="str">
        <f>IF(ROW()&lt;=vLastrow,'Match History Data'!N235,"")</f>
        <v/>
      </c>
      <c r="O235" t="str">
        <f>IF(ROW()&lt;=vLastrow,'Match History Data'!O235,"")</f>
        <v/>
      </c>
      <c r="Q235" t="str">
        <f>IF(ROW()&lt;=vLastrow,VLOOKUP(MONTH(E235),calcs!$S$2:$T$13,2,FALSE),"")</f>
        <v/>
      </c>
      <c r="R235" t="str">
        <f>IF(ROW()&lt;=vLastrow,VLOOKUP(MONTH(F235),calcs!$S$2:$T$13,2,FALSE),"")</f>
        <v/>
      </c>
      <c r="S235" t="str">
        <f t="shared" si="25"/>
        <v/>
      </c>
      <c r="T235" s="26" t="e">
        <f>IF(F235="",DATEDIF(E235,calcs!X$2,"Y"),"")</f>
        <v>#VALUE!</v>
      </c>
      <c r="U235" t="str">
        <f t="shared" si="24"/>
        <v/>
      </c>
      <c r="V235" t="str">
        <f t="shared" si="21"/>
        <v/>
      </c>
      <c r="W235">
        <f t="shared" si="22"/>
        <v>0</v>
      </c>
      <c r="X235">
        <f t="shared" si="23"/>
        <v>0</v>
      </c>
    </row>
    <row r="236" spans="1:24" x14ac:dyDescent="0.35">
      <c r="A236" t="str">
        <f>IF(ROW()&lt;=vLastrow,'Match History Data'!A236,"")</f>
        <v/>
      </c>
      <c r="B236" t="str">
        <f>IF(ROW()&lt;=vLastrow,'Match History Data'!B236,"")</f>
        <v/>
      </c>
      <c r="C236" t="str">
        <f>IF(ROW()&lt;=vLastrow,'Match History Data'!C236,"")</f>
        <v/>
      </c>
      <c r="D236" t="str">
        <f>IF(ROW()&lt;=vLastrow,'Match History Data'!D236,"")</f>
        <v/>
      </c>
      <c r="E236" s="3" t="str">
        <f>IF(ROW()&lt;=vLastrow,IF('Match History Data'!E236&lt;&gt;"",'Match History Data'!E236,""),"")</f>
        <v/>
      </c>
      <c r="F236" s="3" t="str">
        <f>IF(ROW()&lt;=vLastrow,IF('Match History Data'!F236&lt;&gt;"",'Match History Data'!F236,""),"")</f>
        <v/>
      </c>
      <c r="G236" t="str">
        <f>IF(ROW()&lt;=vLastrow,'Match History Data'!G236,"")</f>
        <v/>
      </c>
      <c r="H236" t="str">
        <f>IF(ROW()&lt;=vLastrow,'Match History Data'!H236,"")</f>
        <v/>
      </c>
      <c r="I236" t="str">
        <f>IF(ROW()&lt;=vLastrow,'Match History Data'!I236,"")</f>
        <v/>
      </c>
      <c r="J236" t="str">
        <f>IF(ROW()&lt;=vLastrow,'Match History Data'!J236,"")</f>
        <v/>
      </c>
      <c r="K236" t="str">
        <f>IF(ROW()&lt;=vLastrow,'Match History Data'!K236,"")</f>
        <v/>
      </c>
      <c r="L236" t="str">
        <f>IF(ROW()&lt;=vLastrow,'Match History Data'!L236,"")</f>
        <v/>
      </c>
      <c r="M236" t="str">
        <f>IF(ROW()&lt;=vLastrow,'Match History Data'!M236,"")</f>
        <v/>
      </c>
      <c r="N236" t="str">
        <f>IF(ROW()&lt;=vLastrow,'Match History Data'!N236,"")</f>
        <v/>
      </c>
      <c r="O236" t="str">
        <f>IF(ROW()&lt;=vLastrow,'Match History Data'!O236,"")</f>
        <v/>
      </c>
      <c r="Q236" t="str">
        <f>IF(ROW()&lt;=vLastrow,VLOOKUP(MONTH(E236),calcs!$S$2:$T$13,2,FALSE),"")</f>
        <v/>
      </c>
      <c r="R236" t="str">
        <f>IF(ROW()&lt;=vLastrow,VLOOKUP(MONTH(F236),calcs!$S$2:$T$13,2,FALSE),"")</f>
        <v/>
      </c>
      <c r="S236" t="str">
        <f t="shared" si="25"/>
        <v/>
      </c>
      <c r="T236" s="26" t="e">
        <f>IF(F236="",DATEDIF(E236,calcs!X$2,"Y"),"")</f>
        <v>#VALUE!</v>
      </c>
      <c r="U236" t="str">
        <f t="shared" si="24"/>
        <v/>
      </c>
      <c r="V236" t="str">
        <f t="shared" si="21"/>
        <v/>
      </c>
      <c r="W236">
        <f t="shared" si="22"/>
        <v>0</v>
      </c>
      <c r="X236">
        <f t="shared" si="23"/>
        <v>0</v>
      </c>
    </row>
    <row r="237" spans="1:24" x14ac:dyDescent="0.35">
      <c r="A237" t="str">
        <f>IF(ROW()&lt;=vLastrow,'Match History Data'!A237,"")</f>
        <v/>
      </c>
      <c r="B237" t="str">
        <f>IF(ROW()&lt;=vLastrow,'Match History Data'!B237,"")</f>
        <v/>
      </c>
      <c r="C237" t="str">
        <f>IF(ROW()&lt;=vLastrow,'Match History Data'!C237,"")</f>
        <v/>
      </c>
      <c r="D237" t="str">
        <f>IF(ROW()&lt;=vLastrow,'Match History Data'!D237,"")</f>
        <v/>
      </c>
      <c r="E237" s="3" t="str">
        <f>IF(ROW()&lt;=vLastrow,IF('Match History Data'!E237&lt;&gt;"",'Match History Data'!E237,""),"")</f>
        <v/>
      </c>
      <c r="F237" s="3" t="str">
        <f>IF(ROW()&lt;=vLastrow,IF('Match History Data'!F237&lt;&gt;"",'Match History Data'!F237,""),"")</f>
        <v/>
      </c>
      <c r="G237" t="str">
        <f>IF(ROW()&lt;=vLastrow,'Match History Data'!G237,"")</f>
        <v/>
      </c>
      <c r="H237" t="str">
        <f>IF(ROW()&lt;=vLastrow,'Match History Data'!H237,"")</f>
        <v/>
      </c>
      <c r="I237" t="str">
        <f>IF(ROW()&lt;=vLastrow,'Match History Data'!I237,"")</f>
        <v/>
      </c>
      <c r="J237" t="str">
        <f>IF(ROW()&lt;=vLastrow,'Match History Data'!J237,"")</f>
        <v/>
      </c>
      <c r="K237" t="str">
        <f>IF(ROW()&lt;=vLastrow,'Match History Data'!K237,"")</f>
        <v/>
      </c>
      <c r="L237" t="str">
        <f>IF(ROW()&lt;=vLastrow,'Match History Data'!L237,"")</f>
        <v/>
      </c>
      <c r="M237" t="str">
        <f>IF(ROW()&lt;=vLastrow,'Match History Data'!M237,"")</f>
        <v/>
      </c>
      <c r="N237" t="str">
        <f>IF(ROW()&lt;=vLastrow,'Match History Data'!N237,"")</f>
        <v/>
      </c>
      <c r="O237" t="str">
        <f>IF(ROW()&lt;=vLastrow,'Match History Data'!O237,"")</f>
        <v/>
      </c>
      <c r="Q237" t="str">
        <f>IF(ROW()&lt;=vLastrow,VLOOKUP(MONTH(E237),calcs!$S$2:$T$13,2,FALSE),"")</f>
        <v/>
      </c>
      <c r="R237" t="str">
        <f>IF(ROW()&lt;=vLastrow,VLOOKUP(MONTH(F237),calcs!$S$2:$T$13,2,FALSE),"")</f>
        <v/>
      </c>
      <c r="S237" t="str">
        <f t="shared" si="25"/>
        <v/>
      </c>
      <c r="T237" s="26" t="e">
        <f>IF(F237="",DATEDIF(E237,calcs!X$2,"Y"),"")</f>
        <v>#VALUE!</v>
      </c>
      <c r="U237" t="str">
        <f t="shared" si="24"/>
        <v/>
      </c>
      <c r="V237" t="str">
        <f t="shared" si="21"/>
        <v/>
      </c>
      <c r="W237">
        <f t="shared" si="22"/>
        <v>0</v>
      </c>
      <c r="X237">
        <f t="shared" si="23"/>
        <v>0</v>
      </c>
    </row>
    <row r="238" spans="1:24" x14ac:dyDescent="0.35">
      <c r="A238" t="str">
        <f>IF(ROW()&lt;=vLastrow,'Match History Data'!A238,"")</f>
        <v/>
      </c>
      <c r="B238" t="str">
        <f>IF(ROW()&lt;=vLastrow,'Match History Data'!B238,"")</f>
        <v/>
      </c>
      <c r="C238" t="str">
        <f>IF(ROW()&lt;=vLastrow,'Match History Data'!C238,"")</f>
        <v/>
      </c>
      <c r="D238" t="str">
        <f>IF(ROW()&lt;=vLastrow,'Match History Data'!D238,"")</f>
        <v/>
      </c>
      <c r="E238" s="3" t="str">
        <f>IF(ROW()&lt;=vLastrow,IF('Match History Data'!E238&lt;&gt;"",'Match History Data'!E238,""),"")</f>
        <v/>
      </c>
      <c r="F238" s="3" t="str">
        <f>IF(ROW()&lt;=vLastrow,IF('Match History Data'!F238&lt;&gt;"",'Match History Data'!F238,""),"")</f>
        <v/>
      </c>
      <c r="G238" t="str">
        <f>IF(ROW()&lt;=vLastrow,'Match History Data'!G238,"")</f>
        <v/>
      </c>
      <c r="H238" t="str">
        <f>IF(ROW()&lt;=vLastrow,'Match History Data'!H238,"")</f>
        <v/>
      </c>
      <c r="I238" t="str">
        <f>IF(ROW()&lt;=vLastrow,'Match History Data'!I238,"")</f>
        <v/>
      </c>
      <c r="J238" t="str">
        <f>IF(ROW()&lt;=vLastrow,'Match History Data'!J238,"")</f>
        <v/>
      </c>
      <c r="K238" t="str">
        <f>IF(ROW()&lt;=vLastrow,'Match History Data'!K238,"")</f>
        <v/>
      </c>
      <c r="L238" t="str">
        <f>IF(ROW()&lt;=vLastrow,'Match History Data'!L238,"")</f>
        <v/>
      </c>
      <c r="M238" t="str">
        <f>IF(ROW()&lt;=vLastrow,'Match History Data'!M238,"")</f>
        <v/>
      </c>
      <c r="N238" t="str">
        <f>IF(ROW()&lt;=vLastrow,'Match History Data'!N238,"")</f>
        <v/>
      </c>
      <c r="O238" t="str">
        <f>IF(ROW()&lt;=vLastrow,'Match History Data'!O238,"")</f>
        <v/>
      </c>
      <c r="Q238" t="str">
        <f>IF(ROW()&lt;=vLastrow,VLOOKUP(MONTH(E238),calcs!$S$2:$T$13,2,FALSE),"")</f>
        <v/>
      </c>
      <c r="R238" t="str">
        <f>IF(ROW()&lt;=vLastrow,VLOOKUP(MONTH(F238),calcs!$S$2:$T$13,2,FALSE),"")</f>
        <v/>
      </c>
      <c r="S238" t="str">
        <f t="shared" si="25"/>
        <v/>
      </c>
      <c r="T238" s="26" t="e">
        <f>IF(F238="",DATEDIF(E238,calcs!X$2,"Y"),"")</f>
        <v>#VALUE!</v>
      </c>
      <c r="U238" t="str">
        <f t="shared" si="24"/>
        <v/>
      </c>
      <c r="V238" t="str">
        <f t="shared" si="21"/>
        <v/>
      </c>
      <c r="W238">
        <f t="shared" si="22"/>
        <v>0</v>
      </c>
      <c r="X238">
        <f t="shared" si="23"/>
        <v>0</v>
      </c>
    </row>
    <row r="239" spans="1:24" x14ac:dyDescent="0.35">
      <c r="A239" t="str">
        <f>IF(ROW()&lt;=vLastrow,'Match History Data'!A239,"")</f>
        <v/>
      </c>
      <c r="B239" t="str">
        <f>IF(ROW()&lt;=vLastrow,'Match History Data'!B239,"")</f>
        <v/>
      </c>
      <c r="C239" t="str">
        <f>IF(ROW()&lt;=vLastrow,'Match History Data'!C239,"")</f>
        <v/>
      </c>
      <c r="D239" t="str">
        <f>IF(ROW()&lt;=vLastrow,'Match History Data'!D239,"")</f>
        <v/>
      </c>
      <c r="E239" s="3" t="str">
        <f>IF(ROW()&lt;=vLastrow,IF('Match History Data'!E239&lt;&gt;"",'Match History Data'!E239,""),"")</f>
        <v/>
      </c>
      <c r="F239" s="3" t="str">
        <f>IF(ROW()&lt;=vLastrow,IF('Match History Data'!F239&lt;&gt;"",'Match History Data'!F239,""),"")</f>
        <v/>
      </c>
      <c r="G239" t="str">
        <f>IF(ROW()&lt;=vLastrow,'Match History Data'!G239,"")</f>
        <v/>
      </c>
      <c r="H239" t="str">
        <f>IF(ROW()&lt;=vLastrow,'Match History Data'!H239,"")</f>
        <v/>
      </c>
      <c r="I239" t="str">
        <f>IF(ROW()&lt;=vLastrow,'Match History Data'!I239,"")</f>
        <v/>
      </c>
      <c r="J239" t="str">
        <f>IF(ROW()&lt;=vLastrow,'Match History Data'!J239,"")</f>
        <v/>
      </c>
      <c r="K239" t="str">
        <f>IF(ROW()&lt;=vLastrow,'Match History Data'!K239,"")</f>
        <v/>
      </c>
      <c r="L239" t="str">
        <f>IF(ROW()&lt;=vLastrow,'Match History Data'!L239,"")</f>
        <v/>
      </c>
      <c r="M239" t="str">
        <f>IF(ROW()&lt;=vLastrow,'Match History Data'!M239,"")</f>
        <v/>
      </c>
      <c r="N239" t="str">
        <f>IF(ROW()&lt;=vLastrow,'Match History Data'!N239,"")</f>
        <v/>
      </c>
      <c r="O239" t="str">
        <f>IF(ROW()&lt;=vLastrow,'Match History Data'!O239,"")</f>
        <v/>
      </c>
      <c r="Q239" t="str">
        <f>IF(ROW()&lt;=vLastrow,VLOOKUP(MONTH(E239),calcs!$S$2:$T$13,2,FALSE),"")</f>
        <v/>
      </c>
      <c r="R239" t="str">
        <f>IF(ROW()&lt;=vLastrow,VLOOKUP(MONTH(F239),calcs!$S$2:$T$13,2,FALSE),"")</f>
        <v/>
      </c>
      <c r="S239" t="str">
        <f t="shared" si="25"/>
        <v/>
      </c>
      <c r="T239" s="26" t="e">
        <f>IF(F239="",DATEDIF(E239,calcs!X$2,"Y"),"")</f>
        <v>#VALUE!</v>
      </c>
      <c r="U239" t="str">
        <f t="shared" si="24"/>
        <v/>
      </c>
      <c r="V239" t="str">
        <f t="shared" si="21"/>
        <v/>
      </c>
      <c r="W239">
        <f t="shared" si="22"/>
        <v>0</v>
      </c>
      <c r="X239">
        <f t="shared" si="23"/>
        <v>0</v>
      </c>
    </row>
    <row r="240" spans="1:24" x14ac:dyDescent="0.35">
      <c r="A240" t="str">
        <f>IF(ROW()&lt;=vLastrow,'Match History Data'!A240,"")</f>
        <v/>
      </c>
      <c r="B240" t="str">
        <f>IF(ROW()&lt;=vLastrow,'Match History Data'!B240,"")</f>
        <v/>
      </c>
      <c r="C240" t="str">
        <f>IF(ROW()&lt;=vLastrow,'Match History Data'!C240,"")</f>
        <v/>
      </c>
      <c r="D240" t="str">
        <f>IF(ROW()&lt;=vLastrow,'Match History Data'!D240,"")</f>
        <v/>
      </c>
      <c r="E240" s="3" t="str">
        <f>IF(ROW()&lt;=vLastrow,IF('Match History Data'!E240&lt;&gt;"",'Match History Data'!E240,""),"")</f>
        <v/>
      </c>
      <c r="F240" s="3" t="str">
        <f>IF(ROW()&lt;=vLastrow,IF('Match History Data'!F240&lt;&gt;"",'Match History Data'!F240,""),"")</f>
        <v/>
      </c>
      <c r="G240" t="str">
        <f>IF(ROW()&lt;=vLastrow,'Match History Data'!G240,"")</f>
        <v/>
      </c>
      <c r="H240" t="str">
        <f>IF(ROW()&lt;=vLastrow,'Match History Data'!H240,"")</f>
        <v/>
      </c>
      <c r="I240" t="str">
        <f>IF(ROW()&lt;=vLastrow,'Match History Data'!I240,"")</f>
        <v/>
      </c>
      <c r="J240" t="str">
        <f>IF(ROW()&lt;=vLastrow,'Match History Data'!J240,"")</f>
        <v/>
      </c>
      <c r="K240" t="str">
        <f>IF(ROW()&lt;=vLastrow,'Match History Data'!K240,"")</f>
        <v/>
      </c>
      <c r="L240" t="str">
        <f>IF(ROW()&lt;=vLastrow,'Match History Data'!L240,"")</f>
        <v/>
      </c>
      <c r="M240" t="str">
        <f>IF(ROW()&lt;=vLastrow,'Match History Data'!M240,"")</f>
        <v/>
      </c>
      <c r="N240" t="str">
        <f>IF(ROW()&lt;=vLastrow,'Match History Data'!N240,"")</f>
        <v/>
      </c>
      <c r="O240" t="str">
        <f>IF(ROW()&lt;=vLastrow,'Match History Data'!O240,"")</f>
        <v/>
      </c>
      <c r="Q240" t="str">
        <f>IF(ROW()&lt;=vLastrow,VLOOKUP(MONTH(E240),calcs!$S$2:$T$13,2,FALSE),"")</f>
        <v/>
      </c>
      <c r="R240" t="str">
        <f>IF(ROW()&lt;=vLastrow,VLOOKUP(MONTH(F240),calcs!$S$2:$T$13,2,FALSE),"")</f>
        <v/>
      </c>
      <c r="S240" t="str">
        <f t="shared" si="25"/>
        <v/>
      </c>
      <c r="T240" s="26" t="e">
        <f>IF(F240="",DATEDIF(E240,calcs!X$2,"Y"),"")</f>
        <v>#VALUE!</v>
      </c>
      <c r="U240" t="str">
        <f t="shared" si="24"/>
        <v/>
      </c>
      <c r="V240" t="str">
        <f t="shared" si="21"/>
        <v/>
      </c>
      <c r="W240">
        <f t="shared" si="22"/>
        <v>0</v>
      </c>
      <c r="X240">
        <f t="shared" si="23"/>
        <v>0</v>
      </c>
    </row>
    <row r="241" spans="1:24" x14ac:dyDescent="0.35">
      <c r="A241" t="str">
        <f>IF(ROW()&lt;=vLastrow,'Match History Data'!A241,"")</f>
        <v/>
      </c>
      <c r="B241" t="str">
        <f>IF(ROW()&lt;=vLastrow,'Match History Data'!B241,"")</f>
        <v/>
      </c>
      <c r="C241" t="str">
        <f>IF(ROW()&lt;=vLastrow,'Match History Data'!C241,"")</f>
        <v/>
      </c>
      <c r="D241" t="str">
        <f>IF(ROW()&lt;=vLastrow,'Match History Data'!D241,"")</f>
        <v/>
      </c>
      <c r="E241" s="3" t="str">
        <f>IF(ROW()&lt;=vLastrow,IF('Match History Data'!E241&lt;&gt;"",'Match History Data'!E241,""),"")</f>
        <v/>
      </c>
      <c r="F241" s="3" t="str">
        <f>IF(ROW()&lt;=vLastrow,IF('Match History Data'!F241&lt;&gt;"",'Match History Data'!F241,""),"")</f>
        <v/>
      </c>
      <c r="G241" t="str">
        <f>IF(ROW()&lt;=vLastrow,'Match History Data'!G241,"")</f>
        <v/>
      </c>
      <c r="H241" t="str">
        <f>IF(ROW()&lt;=vLastrow,'Match History Data'!H241,"")</f>
        <v/>
      </c>
      <c r="I241" t="str">
        <f>IF(ROW()&lt;=vLastrow,'Match History Data'!I241,"")</f>
        <v/>
      </c>
      <c r="J241" t="str">
        <f>IF(ROW()&lt;=vLastrow,'Match History Data'!J241,"")</f>
        <v/>
      </c>
      <c r="K241" t="str">
        <f>IF(ROW()&lt;=vLastrow,'Match History Data'!K241,"")</f>
        <v/>
      </c>
      <c r="L241" t="str">
        <f>IF(ROW()&lt;=vLastrow,'Match History Data'!L241,"")</f>
        <v/>
      </c>
      <c r="M241" t="str">
        <f>IF(ROW()&lt;=vLastrow,'Match History Data'!M241,"")</f>
        <v/>
      </c>
      <c r="N241" t="str">
        <f>IF(ROW()&lt;=vLastrow,'Match History Data'!N241,"")</f>
        <v/>
      </c>
      <c r="O241" t="str">
        <f>IF(ROW()&lt;=vLastrow,'Match History Data'!O241,"")</f>
        <v/>
      </c>
      <c r="Q241" t="str">
        <f>IF(ROW()&lt;=vLastrow,VLOOKUP(MONTH(E241),calcs!$S$2:$T$13,2,FALSE),"")</f>
        <v/>
      </c>
      <c r="R241" t="str">
        <f>IF(ROW()&lt;=vLastrow,VLOOKUP(MONTH(F241),calcs!$S$2:$T$13,2,FALSE),"")</f>
        <v/>
      </c>
      <c r="S241" t="str">
        <f t="shared" si="25"/>
        <v/>
      </c>
      <c r="T241" s="26" t="e">
        <f>IF(F241="",DATEDIF(E241,calcs!X$2,"Y"),"")</f>
        <v>#VALUE!</v>
      </c>
      <c r="U241" t="str">
        <f t="shared" si="24"/>
        <v/>
      </c>
      <c r="V241" t="str">
        <f t="shared" si="21"/>
        <v/>
      </c>
      <c r="W241">
        <f t="shared" si="22"/>
        <v>0</v>
      </c>
      <c r="X241">
        <f t="shared" si="23"/>
        <v>0</v>
      </c>
    </row>
    <row r="242" spans="1:24" x14ac:dyDescent="0.35">
      <c r="A242" t="str">
        <f>IF(ROW()&lt;=vLastrow,'Match History Data'!A242,"")</f>
        <v/>
      </c>
      <c r="B242" t="str">
        <f>IF(ROW()&lt;=vLastrow,'Match History Data'!B242,"")</f>
        <v/>
      </c>
      <c r="C242" t="str">
        <f>IF(ROW()&lt;=vLastrow,'Match History Data'!C242,"")</f>
        <v/>
      </c>
      <c r="D242" t="str">
        <f>IF(ROW()&lt;=vLastrow,'Match History Data'!D242,"")</f>
        <v/>
      </c>
      <c r="E242" s="3" t="str">
        <f>IF(ROW()&lt;=vLastrow,IF('Match History Data'!E242&lt;&gt;"",'Match History Data'!E242,""),"")</f>
        <v/>
      </c>
      <c r="F242" s="3" t="str">
        <f>IF(ROW()&lt;=vLastrow,IF('Match History Data'!F242&lt;&gt;"",'Match History Data'!F242,""),"")</f>
        <v/>
      </c>
      <c r="G242" t="str">
        <f>IF(ROW()&lt;=vLastrow,'Match History Data'!G242,"")</f>
        <v/>
      </c>
      <c r="H242" t="str">
        <f>IF(ROW()&lt;=vLastrow,'Match History Data'!H242,"")</f>
        <v/>
      </c>
      <c r="I242" t="str">
        <f>IF(ROW()&lt;=vLastrow,'Match History Data'!I242,"")</f>
        <v/>
      </c>
      <c r="J242" t="str">
        <f>IF(ROW()&lt;=vLastrow,'Match History Data'!J242,"")</f>
        <v/>
      </c>
      <c r="K242" t="str">
        <f>IF(ROW()&lt;=vLastrow,'Match History Data'!K242,"")</f>
        <v/>
      </c>
      <c r="L242" t="str">
        <f>IF(ROW()&lt;=vLastrow,'Match History Data'!L242,"")</f>
        <v/>
      </c>
      <c r="M242" t="str">
        <f>IF(ROW()&lt;=vLastrow,'Match History Data'!M242,"")</f>
        <v/>
      </c>
      <c r="N242" t="str">
        <f>IF(ROW()&lt;=vLastrow,'Match History Data'!N242,"")</f>
        <v/>
      </c>
      <c r="O242" t="str">
        <f>IF(ROW()&lt;=vLastrow,'Match History Data'!O242,"")</f>
        <v/>
      </c>
      <c r="Q242" t="str">
        <f>IF(ROW()&lt;=vLastrow,VLOOKUP(MONTH(E242),calcs!$S$2:$T$13,2,FALSE),"")</f>
        <v/>
      </c>
      <c r="R242" t="str">
        <f>IF(ROW()&lt;=vLastrow,VLOOKUP(MONTH(F242),calcs!$S$2:$T$13,2,FALSE),"")</f>
        <v/>
      </c>
      <c r="S242" t="str">
        <f t="shared" si="25"/>
        <v/>
      </c>
      <c r="T242" s="26" t="e">
        <f>IF(F242="",DATEDIF(E242,calcs!X$2,"Y"),"")</f>
        <v>#VALUE!</v>
      </c>
      <c r="U242" t="str">
        <f t="shared" si="24"/>
        <v/>
      </c>
      <c r="V242" t="str">
        <f t="shared" si="21"/>
        <v/>
      </c>
      <c r="W242">
        <f t="shared" si="22"/>
        <v>0</v>
      </c>
      <c r="X242">
        <f t="shared" si="23"/>
        <v>0</v>
      </c>
    </row>
    <row r="243" spans="1:24" x14ac:dyDescent="0.35">
      <c r="A243" t="str">
        <f>IF(ROW()&lt;=vLastrow,'Match History Data'!A243,"")</f>
        <v/>
      </c>
      <c r="B243" t="str">
        <f>IF(ROW()&lt;=vLastrow,'Match History Data'!B243,"")</f>
        <v/>
      </c>
      <c r="C243" t="str">
        <f>IF(ROW()&lt;=vLastrow,'Match History Data'!C243,"")</f>
        <v/>
      </c>
      <c r="D243" t="str">
        <f>IF(ROW()&lt;=vLastrow,'Match History Data'!D243,"")</f>
        <v/>
      </c>
      <c r="E243" s="3" t="str">
        <f>IF(ROW()&lt;=vLastrow,IF('Match History Data'!E243&lt;&gt;"",'Match History Data'!E243,""),"")</f>
        <v/>
      </c>
      <c r="F243" s="3" t="str">
        <f>IF(ROW()&lt;=vLastrow,IF('Match History Data'!F243&lt;&gt;"",'Match History Data'!F243,""),"")</f>
        <v/>
      </c>
      <c r="G243" t="str">
        <f>IF(ROW()&lt;=vLastrow,'Match History Data'!G243,"")</f>
        <v/>
      </c>
      <c r="H243" t="str">
        <f>IF(ROW()&lt;=vLastrow,'Match History Data'!H243,"")</f>
        <v/>
      </c>
      <c r="I243" t="str">
        <f>IF(ROW()&lt;=vLastrow,'Match History Data'!I243,"")</f>
        <v/>
      </c>
      <c r="J243" t="str">
        <f>IF(ROW()&lt;=vLastrow,'Match History Data'!J243,"")</f>
        <v/>
      </c>
      <c r="K243" t="str">
        <f>IF(ROW()&lt;=vLastrow,'Match History Data'!K243,"")</f>
        <v/>
      </c>
      <c r="L243" t="str">
        <f>IF(ROW()&lt;=vLastrow,'Match History Data'!L243,"")</f>
        <v/>
      </c>
      <c r="M243" t="str">
        <f>IF(ROW()&lt;=vLastrow,'Match History Data'!M243,"")</f>
        <v/>
      </c>
      <c r="N243" t="str">
        <f>IF(ROW()&lt;=vLastrow,'Match History Data'!N243,"")</f>
        <v/>
      </c>
      <c r="O243" t="str">
        <f>IF(ROW()&lt;=vLastrow,'Match History Data'!O243,"")</f>
        <v/>
      </c>
      <c r="Q243" t="str">
        <f>IF(ROW()&lt;=vLastrow,VLOOKUP(MONTH(E243),calcs!$S$2:$T$13,2,FALSE),"")</f>
        <v/>
      </c>
      <c r="R243" t="str">
        <f>IF(ROW()&lt;=vLastrow,VLOOKUP(MONTH(F243),calcs!$S$2:$T$13,2,FALSE),"")</f>
        <v/>
      </c>
      <c r="S243" t="str">
        <f t="shared" si="25"/>
        <v/>
      </c>
      <c r="T243" s="26" t="e">
        <f>IF(F243="",DATEDIF(E243,calcs!X$2,"Y"),"")</f>
        <v>#VALUE!</v>
      </c>
      <c r="U243" t="str">
        <f t="shared" si="24"/>
        <v/>
      </c>
      <c r="V243" t="str">
        <f t="shared" si="21"/>
        <v/>
      </c>
      <c r="W243">
        <f t="shared" si="22"/>
        <v>0</v>
      </c>
      <c r="X243">
        <f t="shared" si="23"/>
        <v>0</v>
      </c>
    </row>
    <row r="244" spans="1:24" x14ac:dyDescent="0.35">
      <c r="A244" t="str">
        <f>IF(ROW()&lt;=vLastrow,'Match History Data'!A244,"")</f>
        <v/>
      </c>
      <c r="B244" t="str">
        <f>IF(ROW()&lt;=vLastrow,'Match History Data'!B244,"")</f>
        <v/>
      </c>
      <c r="C244" t="str">
        <f>IF(ROW()&lt;=vLastrow,'Match History Data'!C244,"")</f>
        <v/>
      </c>
      <c r="D244" t="str">
        <f>IF(ROW()&lt;=vLastrow,'Match History Data'!D244,"")</f>
        <v/>
      </c>
      <c r="E244" s="3" t="str">
        <f>IF(ROW()&lt;=vLastrow,IF('Match History Data'!E244&lt;&gt;"",'Match History Data'!E244,""),"")</f>
        <v/>
      </c>
      <c r="F244" s="3" t="str">
        <f>IF(ROW()&lt;=vLastrow,IF('Match History Data'!F244&lt;&gt;"",'Match History Data'!F244,""),"")</f>
        <v/>
      </c>
      <c r="G244" t="str">
        <f>IF(ROW()&lt;=vLastrow,'Match History Data'!G244,"")</f>
        <v/>
      </c>
      <c r="H244" t="str">
        <f>IF(ROW()&lt;=vLastrow,'Match History Data'!H244,"")</f>
        <v/>
      </c>
      <c r="I244" t="str">
        <f>IF(ROW()&lt;=vLastrow,'Match History Data'!I244,"")</f>
        <v/>
      </c>
      <c r="J244" t="str">
        <f>IF(ROW()&lt;=vLastrow,'Match History Data'!J244,"")</f>
        <v/>
      </c>
      <c r="K244" t="str">
        <f>IF(ROW()&lt;=vLastrow,'Match History Data'!K244,"")</f>
        <v/>
      </c>
      <c r="L244" t="str">
        <f>IF(ROW()&lt;=vLastrow,'Match History Data'!L244,"")</f>
        <v/>
      </c>
      <c r="M244" t="str">
        <f>IF(ROW()&lt;=vLastrow,'Match History Data'!M244,"")</f>
        <v/>
      </c>
      <c r="N244" t="str">
        <f>IF(ROW()&lt;=vLastrow,'Match History Data'!N244,"")</f>
        <v/>
      </c>
      <c r="O244" t="str">
        <f>IF(ROW()&lt;=vLastrow,'Match History Data'!O244,"")</f>
        <v/>
      </c>
      <c r="Q244" t="str">
        <f>IF(ROW()&lt;=vLastrow,VLOOKUP(MONTH(E244),calcs!$S$2:$T$13,2,FALSE),"")</f>
        <v/>
      </c>
      <c r="R244" t="str">
        <f>IF(ROW()&lt;=vLastrow,VLOOKUP(MONTH(F244),calcs!$S$2:$T$13,2,FALSE),"")</f>
        <v/>
      </c>
      <c r="S244" t="str">
        <f t="shared" si="25"/>
        <v/>
      </c>
      <c r="T244" s="26" t="e">
        <f>IF(F244="",DATEDIF(E244,calcs!X$2,"Y"),"")</f>
        <v>#VALUE!</v>
      </c>
      <c r="U244" t="str">
        <f t="shared" si="24"/>
        <v/>
      </c>
      <c r="V244" t="str">
        <f t="shared" si="21"/>
        <v/>
      </c>
      <c r="W244">
        <f t="shared" si="22"/>
        <v>0</v>
      </c>
      <c r="X244">
        <f t="shared" si="23"/>
        <v>0</v>
      </c>
    </row>
    <row r="245" spans="1:24" x14ac:dyDescent="0.35">
      <c r="A245" t="str">
        <f>IF(ROW()&lt;=vLastrow,'Match History Data'!A245,"")</f>
        <v/>
      </c>
      <c r="B245" t="str">
        <f>IF(ROW()&lt;=vLastrow,'Match History Data'!B245,"")</f>
        <v/>
      </c>
      <c r="C245" t="str">
        <f>IF(ROW()&lt;=vLastrow,'Match History Data'!C245,"")</f>
        <v/>
      </c>
      <c r="D245" t="str">
        <f>IF(ROW()&lt;=vLastrow,'Match History Data'!D245,"")</f>
        <v/>
      </c>
      <c r="E245" s="3" t="str">
        <f>IF(ROW()&lt;=vLastrow,IF('Match History Data'!E245&lt;&gt;"",'Match History Data'!E245,""),"")</f>
        <v/>
      </c>
      <c r="F245" s="3" t="str">
        <f>IF(ROW()&lt;=vLastrow,IF('Match History Data'!F245&lt;&gt;"",'Match History Data'!F245,""),"")</f>
        <v/>
      </c>
      <c r="G245" t="str">
        <f>IF(ROW()&lt;=vLastrow,'Match History Data'!G245,"")</f>
        <v/>
      </c>
      <c r="H245" t="str">
        <f>IF(ROW()&lt;=vLastrow,'Match History Data'!H245,"")</f>
        <v/>
      </c>
      <c r="I245" t="str">
        <f>IF(ROW()&lt;=vLastrow,'Match History Data'!I245,"")</f>
        <v/>
      </c>
      <c r="J245" t="str">
        <f>IF(ROW()&lt;=vLastrow,'Match History Data'!J245,"")</f>
        <v/>
      </c>
      <c r="K245" t="str">
        <f>IF(ROW()&lt;=vLastrow,'Match History Data'!K245,"")</f>
        <v/>
      </c>
      <c r="L245" t="str">
        <f>IF(ROW()&lt;=vLastrow,'Match History Data'!L245,"")</f>
        <v/>
      </c>
      <c r="M245" t="str">
        <f>IF(ROW()&lt;=vLastrow,'Match History Data'!M245,"")</f>
        <v/>
      </c>
      <c r="N245" t="str">
        <f>IF(ROW()&lt;=vLastrow,'Match History Data'!N245,"")</f>
        <v/>
      </c>
      <c r="O245" t="str">
        <f>IF(ROW()&lt;=vLastrow,'Match History Data'!O245,"")</f>
        <v/>
      </c>
      <c r="Q245" t="str">
        <f>IF(ROW()&lt;=vLastrow,VLOOKUP(MONTH(E245),calcs!$S$2:$T$13,2,FALSE),"")</f>
        <v/>
      </c>
      <c r="R245" t="str">
        <f>IF(ROW()&lt;=vLastrow,VLOOKUP(MONTH(F245),calcs!$S$2:$T$13,2,FALSE),"")</f>
        <v/>
      </c>
      <c r="S245" t="str">
        <f t="shared" si="25"/>
        <v/>
      </c>
      <c r="T245" s="26" t="e">
        <f>IF(F245="",DATEDIF(E245,calcs!X$2,"Y"),"")</f>
        <v>#VALUE!</v>
      </c>
      <c r="U245" t="str">
        <f t="shared" si="24"/>
        <v/>
      </c>
      <c r="V245" t="str">
        <f t="shared" si="21"/>
        <v/>
      </c>
      <c r="W245">
        <f t="shared" si="22"/>
        <v>0</v>
      </c>
      <c r="X245">
        <f t="shared" si="23"/>
        <v>0</v>
      </c>
    </row>
    <row r="246" spans="1:24" x14ac:dyDescent="0.35">
      <c r="A246" t="str">
        <f>IF(ROW()&lt;=vLastrow,'Match History Data'!A246,"")</f>
        <v/>
      </c>
      <c r="B246" t="str">
        <f>IF(ROW()&lt;=vLastrow,'Match History Data'!B246,"")</f>
        <v/>
      </c>
      <c r="C246" t="str">
        <f>IF(ROW()&lt;=vLastrow,'Match History Data'!C246,"")</f>
        <v/>
      </c>
      <c r="D246" t="str">
        <f>IF(ROW()&lt;=vLastrow,'Match History Data'!D246,"")</f>
        <v/>
      </c>
      <c r="E246" s="3" t="str">
        <f>IF(ROW()&lt;=vLastrow,IF('Match History Data'!E246&lt;&gt;"",'Match History Data'!E246,""),"")</f>
        <v/>
      </c>
      <c r="F246" s="3" t="str">
        <f>IF(ROW()&lt;=vLastrow,IF('Match History Data'!F246&lt;&gt;"",'Match History Data'!F246,""),"")</f>
        <v/>
      </c>
      <c r="G246" t="str">
        <f>IF(ROW()&lt;=vLastrow,'Match History Data'!G246,"")</f>
        <v/>
      </c>
      <c r="H246" t="str">
        <f>IF(ROW()&lt;=vLastrow,'Match History Data'!H246,"")</f>
        <v/>
      </c>
      <c r="I246" t="str">
        <f>IF(ROW()&lt;=vLastrow,'Match History Data'!I246,"")</f>
        <v/>
      </c>
      <c r="J246" t="str">
        <f>IF(ROW()&lt;=vLastrow,'Match History Data'!J246,"")</f>
        <v/>
      </c>
      <c r="K246" t="str">
        <f>IF(ROW()&lt;=vLastrow,'Match History Data'!K246,"")</f>
        <v/>
      </c>
      <c r="L246" t="str">
        <f>IF(ROW()&lt;=vLastrow,'Match History Data'!L246,"")</f>
        <v/>
      </c>
      <c r="M246" t="str">
        <f>IF(ROW()&lt;=vLastrow,'Match History Data'!M246,"")</f>
        <v/>
      </c>
      <c r="N246" t="str">
        <f>IF(ROW()&lt;=vLastrow,'Match History Data'!N246,"")</f>
        <v/>
      </c>
      <c r="O246" t="str">
        <f>IF(ROW()&lt;=vLastrow,'Match History Data'!O246,"")</f>
        <v/>
      </c>
      <c r="Q246" t="str">
        <f>IF(ROW()&lt;=vLastrow,VLOOKUP(MONTH(E246),calcs!$S$2:$T$13,2,FALSE),"")</f>
        <v/>
      </c>
      <c r="R246" t="str">
        <f>IF(ROW()&lt;=vLastrow,VLOOKUP(MONTH(F246),calcs!$S$2:$T$13,2,FALSE),"")</f>
        <v/>
      </c>
      <c r="S246" t="str">
        <f t="shared" si="25"/>
        <v/>
      </c>
      <c r="T246" s="26" t="e">
        <f>IF(F246="",DATEDIF(E246,calcs!X$2,"Y"),"")</f>
        <v>#VALUE!</v>
      </c>
      <c r="U246" t="str">
        <f t="shared" si="24"/>
        <v/>
      </c>
      <c r="V246" t="str">
        <f t="shared" si="21"/>
        <v/>
      </c>
      <c r="W246">
        <f t="shared" si="22"/>
        <v>0</v>
      </c>
      <c r="X246">
        <f t="shared" si="23"/>
        <v>0</v>
      </c>
    </row>
    <row r="247" spans="1:24" x14ac:dyDescent="0.35">
      <c r="A247" t="str">
        <f>IF(ROW()&lt;=vLastrow,'Match History Data'!A247,"")</f>
        <v/>
      </c>
      <c r="B247" t="str">
        <f>IF(ROW()&lt;=vLastrow,'Match History Data'!B247,"")</f>
        <v/>
      </c>
      <c r="C247" t="str">
        <f>IF(ROW()&lt;=vLastrow,'Match History Data'!C247,"")</f>
        <v/>
      </c>
      <c r="D247" t="str">
        <f>IF(ROW()&lt;=vLastrow,'Match History Data'!D247,"")</f>
        <v/>
      </c>
      <c r="E247" s="3" t="str">
        <f>IF(ROW()&lt;=vLastrow,IF('Match History Data'!E247&lt;&gt;"",'Match History Data'!E247,""),"")</f>
        <v/>
      </c>
      <c r="F247" s="3" t="str">
        <f>IF(ROW()&lt;=vLastrow,IF('Match History Data'!F247&lt;&gt;"",'Match History Data'!F247,""),"")</f>
        <v/>
      </c>
      <c r="G247" t="str">
        <f>IF(ROW()&lt;=vLastrow,'Match History Data'!G247,"")</f>
        <v/>
      </c>
      <c r="H247" t="str">
        <f>IF(ROW()&lt;=vLastrow,'Match History Data'!H247,"")</f>
        <v/>
      </c>
      <c r="I247" t="str">
        <f>IF(ROW()&lt;=vLastrow,'Match History Data'!I247,"")</f>
        <v/>
      </c>
      <c r="J247" t="str">
        <f>IF(ROW()&lt;=vLastrow,'Match History Data'!J247,"")</f>
        <v/>
      </c>
      <c r="K247" t="str">
        <f>IF(ROW()&lt;=vLastrow,'Match History Data'!K247,"")</f>
        <v/>
      </c>
      <c r="L247" t="str">
        <f>IF(ROW()&lt;=vLastrow,'Match History Data'!L247,"")</f>
        <v/>
      </c>
      <c r="M247" t="str">
        <f>IF(ROW()&lt;=vLastrow,'Match History Data'!M247,"")</f>
        <v/>
      </c>
      <c r="N247" t="str">
        <f>IF(ROW()&lt;=vLastrow,'Match History Data'!N247,"")</f>
        <v/>
      </c>
      <c r="O247" t="str">
        <f>IF(ROW()&lt;=vLastrow,'Match History Data'!O247,"")</f>
        <v/>
      </c>
      <c r="Q247" t="str">
        <f>IF(ROW()&lt;=vLastrow,VLOOKUP(MONTH(E247),calcs!$S$2:$T$13,2,FALSE),"")</f>
        <v/>
      </c>
      <c r="R247" t="str">
        <f>IF(ROW()&lt;=vLastrow,VLOOKUP(MONTH(F247),calcs!$S$2:$T$13,2,FALSE),"")</f>
        <v/>
      </c>
      <c r="S247" t="str">
        <f t="shared" si="25"/>
        <v/>
      </c>
      <c r="T247" s="26" t="e">
        <f>IF(F247="",DATEDIF(E247,calcs!X$2,"Y"),"")</f>
        <v>#VALUE!</v>
      </c>
      <c r="U247" t="str">
        <f t="shared" si="24"/>
        <v/>
      </c>
      <c r="V247" t="str">
        <f t="shared" si="21"/>
        <v/>
      </c>
      <c r="W247">
        <f t="shared" si="22"/>
        <v>0</v>
      </c>
      <c r="X247">
        <f t="shared" si="23"/>
        <v>0</v>
      </c>
    </row>
    <row r="248" spans="1:24" x14ac:dyDescent="0.35">
      <c r="A248" t="str">
        <f>IF(ROW()&lt;=vLastrow,'Match History Data'!A248,"")</f>
        <v/>
      </c>
      <c r="B248" t="str">
        <f>IF(ROW()&lt;=vLastrow,'Match History Data'!B248,"")</f>
        <v/>
      </c>
      <c r="C248" t="str">
        <f>IF(ROW()&lt;=vLastrow,'Match History Data'!C248,"")</f>
        <v/>
      </c>
      <c r="D248" t="str">
        <f>IF(ROW()&lt;=vLastrow,'Match History Data'!D248,"")</f>
        <v/>
      </c>
      <c r="E248" s="3" t="str">
        <f>IF(ROW()&lt;=vLastrow,IF('Match History Data'!E248&lt;&gt;"",'Match History Data'!E248,""),"")</f>
        <v/>
      </c>
      <c r="F248" s="3" t="str">
        <f>IF(ROW()&lt;=vLastrow,IF('Match History Data'!F248&lt;&gt;"",'Match History Data'!F248,""),"")</f>
        <v/>
      </c>
      <c r="G248" t="str">
        <f>IF(ROW()&lt;=vLastrow,'Match History Data'!G248,"")</f>
        <v/>
      </c>
      <c r="H248" t="str">
        <f>IF(ROW()&lt;=vLastrow,'Match History Data'!H248,"")</f>
        <v/>
      </c>
      <c r="I248" t="str">
        <f>IF(ROW()&lt;=vLastrow,'Match History Data'!I248,"")</f>
        <v/>
      </c>
      <c r="J248" t="str">
        <f>IF(ROW()&lt;=vLastrow,'Match History Data'!J248,"")</f>
        <v/>
      </c>
      <c r="K248" t="str">
        <f>IF(ROW()&lt;=vLastrow,'Match History Data'!K248,"")</f>
        <v/>
      </c>
      <c r="L248" t="str">
        <f>IF(ROW()&lt;=vLastrow,'Match History Data'!L248,"")</f>
        <v/>
      </c>
      <c r="M248" t="str">
        <f>IF(ROW()&lt;=vLastrow,'Match History Data'!M248,"")</f>
        <v/>
      </c>
      <c r="N248" t="str">
        <f>IF(ROW()&lt;=vLastrow,'Match History Data'!N248,"")</f>
        <v/>
      </c>
      <c r="O248" t="str">
        <f>IF(ROW()&lt;=vLastrow,'Match History Data'!O248,"")</f>
        <v/>
      </c>
      <c r="Q248" t="str">
        <f>IF(ROW()&lt;=vLastrow,VLOOKUP(MONTH(E248),calcs!$S$2:$T$13,2,FALSE),"")</f>
        <v/>
      </c>
      <c r="R248" t="str">
        <f>IF(ROW()&lt;=vLastrow,VLOOKUP(MONTH(F248),calcs!$S$2:$T$13,2,FALSE),"")</f>
        <v/>
      </c>
      <c r="S248" t="str">
        <f t="shared" si="25"/>
        <v/>
      </c>
      <c r="T248" s="26" t="e">
        <f>IF(F248="",DATEDIF(E248,calcs!X$2,"Y"),"")</f>
        <v>#VALUE!</v>
      </c>
      <c r="U248" t="str">
        <f t="shared" si="24"/>
        <v/>
      </c>
      <c r="V248" t="str">
        <f t="shared" si="21"/>
        <v/>
      </c>
      <c r="W248">
        <f t="shared" si="22"/>
        <v>0</v>
      </c>
      <c r="X248">
        <f t="shared" si="23"/>
        <v>0</v>
      </c>
    </row>
    <row r="249" spans="1:24" x14ac:dyDescent="0.35">
      <c r="A249" t="str">
        <f>IF(ROW()&lt;=vLastrow,'Match History Data'!A249,"")</f>
        <v/>
      </c>
      <c r="B249" t="str">
        <f>IF(ROW()&lt;=vLastrow,'Match History Data'!B249,"")</f>
        <v/>
      </c>
      <c r="C249" t="str">
        <f>IF(ROW()&lt;=vLastrow,'Match History Data'!C249,"")</f>
        <v/>
      </c>
      <c r="D249" t="str">
        <f>IF(ROW()&lt;=vLastrow,'Match History Data'!D249,"")</f>
        <v/>
      </c>
      <c r="E249" s="3" t="str">
        <f>IF(ROW()&lt;=vLastrow,IF('Match History Data'!E249&lt;&gt;"",'Match History Data'!E249,""),"")</f>
        <v/>
      </c>
      <c r="F249" s="3" t="str">
        <f>IF(ROW()&lt;=vLastrow,IF('Match History Data'!F249&lt;&gt;"",'Match History Data'!F249,""),"")</f>
        <v/>
      </c>
      <c r="G249" t="str">
        <f>IF(ROW()&lt;=vLastrow,'Match History Data'!G249,"")</f>
        <v/>
      </c>
      <c r="H249" t="str">
        <f>IF(ROW()&lt;=vLastrow,'Match History Data'!H249,"")</f>
        <v/>
      </c>
      <c r="I249" t="str">
        <f>IF(ROW()&lt;=vLastrow,'Match History Data'!I249,"")</f>
        <v/>
      </c>
      <c r="J249" t="str">
        <f>IF(ROW()&lt;=vLastrow,'Match History Data'!J249,"")</f>
        <v/>
      </c>
      <c r="K249" t="str">
        <f>IF(ROW()&lt;=vLastrow,'Match History Data'!K249,"")</f>
        <v/>
      </c>
      <c r="L249" t="str">
        <f>IF(ROW()&lt;=vLastrow,'Match History Data'!L249,"")</f>
        <v/>
      </c>
      <c r="M249" t="str">
        <f>IF(ROW()&lt;=vLastrow,'Match History Data'!M249,"")</f>
        <v/>
      </c>
      <c r="N249" t="str">
        <f>IF(ROW()&lt;=vLastrow,'Match History Data'!N249,"")</f>
        <v/>
      </c>
      <c r="O249" t="str">
        <f>IF(ROW()&lt;=vLastrow,'Match History Data'!O249,"")</f>
        <v/>
      </c>
      <c r="Q249" t="str">
        <f>IF(ROW()&lt;=vLastrow,VLOOKUP(MONTH(E249),calcs!$S$2:$T$13,2,FALSE),"")</f>
        <v/>
      </c>
      <c r="R249" t="str">
        <f>IF(ROW()&lt;=vLastrow,VLOOKUP(MONTH(F249),calcs!$S$2:$T$13,2,FALSE),"")</f>
        <v/>
      </c>
      <c r="S249" t="str">
        <f t="shared" si="25"/>
        <v/>
      </c>
      <c r="T249" s="26" t="e">
        <f>IF(F249="",DATEDIF(E249,calcs!X$2,"Y"),"")</f>
        <v>#VALUE!</v>
      </c>
      <c r="U249" t="str">
        <f t="shared" si="24"/>
        <v/>
      </c>
      <c r="V249" t="str">
        <f t="shared" si="21"/>
        <v/>
      </c>
      <c r="W249">
        <f t="shared" si="22"/>
        <v>0</v>
      </c>
      <c r="X249">
        <f t="shared" si="23"/>
        <v>0</v>
      </c>
    </row>
    <row r="250" spans="1:24" x14ac:dyDescent="0.35">
      <c r="A250" t="str">
        <f>IF(ROW()&lt;=vLastrow,'Match History Data'!A250,"")</f>
        <v/>
      </c>
      <c r="B250" t="str">
        <f>IF(ROW()&lt;=vLastrow,'Match History Data'!B250,"")</f>
        <v/>
      </c>
      <c r="C250" t="str">
        <f>IF(ROW()&lt;=vLastrow,'Match History Data'!C250,"")</f>
        <v/>
      </c>
      <c r="D250" t="str">
        <f>IF(ROW()&lt;=vLastrow,'Match History Data'!D250,"")</f>
        <v/>
      </c>
      <c r="E250" s="3" t="str">
        <f>IF(ROW()&lt;=vLastrow,IF('Match History Data'!E250&lt;&gt;"",'Match History Data'!E250,""),"")</f>
        <v/>
      </c>
      <c r="F250" s="3" t="str">
        <f>IF(ROW()&lt;=vLastrow,IF('Match History Data'!F250&lt;&gt;"",'Match History Data'!F250,""),"")</f>
        <v/>
      </c>
      <c r="G250" t="str">
        <f>IF(ROW()&lt;=vLastrow,'Match History Data'!G250,"")</f>
        <v/>
      </c>
      <c r="H250" t="str">
        <f>IF(ROW()&lt;=vLastrow,'Match History Data'!H250,"")</f>
        <v/>
      </c>
      <c r="I250" t="str">
        <f>IF(ROW()&lt;=vLastrow,'Match History Data'!I250,"")</f>
        <v/>
      </c>
      <c r="J250" t="str">
        <f>IF(ROW()&lt;=vLastrow,'Match History Data'!J250,"")</f>
        <v/>
      </c>
      <c r="K250" t="str">
        <f>IF(ROW()&lt;=vLastrow,'Match History Data'!K250,"")</f>
        <v/>
      </c>
      <c r="L250" t="str">
        <f>IF(ROW()&lt;=vLastrow,'Match History Data'!L250,"")</f>
        <v/>
      </c>
      <c r="M250" t="str">
        <f>IF(ROW()&lt;=vLastrow,'Match History Data'!M250,"")</f>
        <v/>
      </c>
      <c r="N250" t="str">
        <f>IF(ROW()&lt;=vLastrow,'Match History Data'!N250,"")</f>
        <v/>
      </c>
      <c r="O250" t="str">
        <f>IF(ROW()&lt;=vLastrow,'Match History Data'!O250,"")</f>
        <v/>
      </c>
      <c r="Q250" t="str">
        <f>IF(ROW()&lt;=vLastrow,VLOOKUP(MONTH(E250),calcs!$S$2:$T$13,2,FALSE),"")</f>
        <v/>
      </c>
      <c r="R250" t="str">
        <f>IF(ROW()&lt;=vLastrow,VLOOKUP(MONTH(F250),calcs!$S$2:$T$13,2,FALSE),"")</f>
        <v/>
      </c>
      <c r="S250" t="str">
        <f t="shared" si="25"/>
        <v/>
      </c>
      <c r="T250" s="26" t="e">
        <f>IF(F250="",DATEDIF(E250,calcs!X$2,"Y"),"")</f>
        <v>#VALUE!</v>
      </c>
      <c r="U250" t="str">
        <f t="shared" si="24"/>
        <v/>
      </c>
      <c r="V250" t="str">
        <f t="shared" si="21"/>
        <v/>
      </c>
      <c r="W250">
        <f t="shared" si="22"/>
        <v>0</v>
      </c>
      <c r="X250">
        <f t="shared" si="23"/>
        <v>0</v>
      </c>
    </row>
    <row r="251" spans="1:24" x14ac:dyDescent="0.35">
      <c r="A251" t="str">
        <f>IF(ROW()&lt;=vLastrow,'Match History Data'!A251,"")</f>
        <v/>
      </c>
      <c r="B251" t="str">
        <f>IF(ROW()&lt;=vLastrow,'Match History Data'!B251,"")</f>
        <v/>
      </c>
      <c r="C251" t="str">
        <f>IF(ROW()&lt;=vLastrow,'Match History Data'!C251,"")</f>
        <v/>
      </c>
      <c r="D251" t="str">
        <f>IF(ROW()&lt;=vLastrow,'Match History Data'!D251,"")</f>
        <v/>
      </c>
      <c r="E251" s="3" t="str">
        <f>IF(ROW()&lt;=vLastrow,IF('Match History Data'!E251&lt;&gt;"",'Match History Data'!E251,""),"")</f>
        <v/>
      </c>
      <c r="F251" s="3" t="str">
        <f>IF(ROW()&lt;=vLastrow,IF('Match History Data'!F251&lt;&gt;"",'Match History Data'!F251,""),"")</f>
        <v/>
      </c>
      <c r="G251" t="str">
        <f>IF(ROW()&lt;=vLastrow,'Match History Data'!G251,"")</f>
        <v/>
      </c>
      <c r="H251" t="str">
        <f>IF(ROW()&lt;=vLastrow,'Match History Data'!H251,"")</f>
        <v/>
      </c>
      <c r="I251" t="str">
        <f>IF(ROW()&lt;=vLastrow,'Match History Data'!I251,"")</f>
        <v/>
      </c>
      <c r="J251" t="str">
        <f>IF(ROW()&lt;=vLastrow,'Match History Data'!J251,"")</f>
        <v/>
      </c>
      <c r="K251" t="str">
        <f>IF(ROW()&lt;=vLastrow,'Match History Data'!K251,"")</f>
        <v/>
      </c>
      <c r="L251" t="str">
        <f>IF(ROW()&lt;=vLastrow,'Match History Data'!L251,"")</f>
        <v/>
      </c>
      <c r="M251" t="str">
        <f>IF(ROW()&lt;=vLastrow,'Match History Data'!M251,"")</f>
        <v/>
      </c>
      <c r="N251" t="str">
        <f>IF(ROW()&lt;=vLastrow,'Match History Data'!N251,"")</f>
        <v/>
      </c>
      <c r="O251" t="str">
        <f>IF(ROW()&lt;=vLastrow,'Match History Data'!O251,"")</f>
        <v/>
      </c>
      <c r="Q251" t="str">
        <f>IF(ROW()&lt;=vLastrow,VLOOKUP(MONTH(E251),calcs!$S$2:$T$13,2,FALSE),"")</f>
        <v/>
      </c>
      <c r="R251" t="str">
        <f>IF(ROW()&lt;=vLastrow,VLOOKUP(MONTH(F251),calcs!$S$2:$T$13,2,FALSE),"")</f>
        <v/>
      </c>
      <c r="S251" t="str">
        <f t="shared" si="25"/>
        <v/>
      </c>
      <c r="T251" s="26" t="e">
        <f>IF(F251="",DATEDIF(E251,calcs!X$2,"Y"),"")</f>
        <v>#VALUE!</v>
      </c>
      <c r="U251" t="str">
        <f t="shared" si="24"/>
        <v/>
      </c>
      <c r="V251" t="str">
        <f t="shared" si="21"/>
        <v/>
      </c>
      <c r="W251">
        <f t="shared" si="22"/>
        <v>0</v>
      </c>
      <c r="X251">
        <f t="shared" si="23"/>
        <v>0</v>
      </c>
    </row>
    <row r="252" spans="1:24" x14ac:dyDescent="0.35">
      <c r="A252" t="str">
        <f>IF(ROW()&lt;=vLastrow,'Match History Data'!A252,"")</f>
        <v/>
      </c>
      <c r="B252" t="str">
        <f>IF(ROW()&lt;=vLastrow,'Match History Data'!B252,"")</f>
        <v/>
      </c>
      <c r="C252" t="str">
        <f>IF(ROW()&lt;=vLastrow,'Match History Data'!C252,"")</f>
        <v/>
      </c>
      <c r="D252" t="str">
        <f>IF(ROW()&lt;=vLastrow,'Match History Data'!D252,"")</f>
        <v/>
      </c>
      <c r="E252" s="3" t="str">
        <f>IF(ROW()&lt;=vLastrow,IF('Match History Data'!E252&lt;&gt;"",'Match History Data'!E252,""),"")</f>
        <v/>
      </c>
      <c r="F252" s="3" t="str">
        <f>IF(ROW()&lt;=vLastrow,IF('Match History Data'!F252&lt;&gt;"",'Match History Data'!F252,""),"")</f>
        <v/>
      </c>
      <c r="G252" t="str">
        <f>IF(ROW()&lt;=vLastrow,'Match History Data'!G252,"")</f>
        <v/>
      </c>
      <c r="H252" t="str">
        <f>IF(ROW()&lt;=vLastrow,'Match History Data'!H252,"")</f>
        <v/>
      </c>
      <c r="I252" t="str">
        <f>IF(ROW()&lt;=vLastrow,'Match History Data'!I252,"")</f>
        <v/>
      </c>
      <c r="J252" t="str">
        <f>IF(ROW()&lt;=vLastrow,'Match History Data'!J252,"")</f>
        <v/>
      </c>
      <c r="K252" t="str">
        <f>IF(ROW()&lt;=vLastrow,'Match History Data'!K252,"")</f>
        <v/>
      </c>
      <c r="L252" t="str">
        <f>IF(ROW()&lt;=vLastrow,'Match History Data'!L252,"")</f>
        <v/>
      </c>
      <c r="M252" t="str">
        <f>IF(ROW()&lt;=vLastrow,'Match History Data'!M252,"")</f>
        <v/>
      </c>
      <c r="N252" t="str">
        <f>IF(ROW()&lt;=vLastrow,'Match History Data'!N252,"")</f>
        <v/>
      </c>
      <c r="O252" t="str">
        <f>IF(ROW()&lt;=vLastrow,'Match History Data'!O252,"")</f>
        <v/>
      </c>
      <c r="Q252" t="str">
        <f>IF(ROW()&lt;=vLastrow,VLOOKUP(MONTH(E252),calcs!$S$2:$T$13,2,FALSE),"")</f>
        <v/>
      </c>
      <c r="R252" t="str">
        <f>IF(ROW()&lt;=vLastrow,VLOOKUP(MONTH(F252),calcs!$S$2:$T$13,2,FALSE),"")</f>
        <v/>
      </c>
      <c r="S252" t="str">
        <f t="shared" si="25"/>
        <v/>
      </c>
      <c r="T252" s="26" t="e">
        <f>IF(F252="",DATEDIF(E252,calcs!X$2,"Y"),"")</f>
        <v>#VALUE!</v>
      </c>
      <c r="U252" t="str">
        <f t="shared" si="24"/>
        <v/>
      </c>
      <c r="V252" t="str">
        <f t="shared" si="21"/>
        <v/>
      </c>
      <c r="W252">
        <f t="shared" si="22"/>
        <v>0</v>
      </c>
      <c r="X252">
        <f t="shared" si="23"/>
        <v>0</v>
      </c>
    </row>
    <row r="253" spans="1:24" x14ac:dyDescent="0.35">
      <c r="A253" t="str">
        <f>IF(ROW()&lt;=vLastrow,'Match History Data'!A253,"")</f>
        <v/>
      </c>
      <c r="B253" t="str">
        <f>IF(ROW()&lt;=vLastrow,'Match History Data'!B253,"")</f>
        <v/>
      </c>
      <c r="C253" t="str">
        <f>IF(ROW()&lt;=vLastrow,'Match History Data'!C253,"")</f>
        <v/>
      </c>
      <c r="D253" t="str">
        <f>IF(ROW()&lt;=vLastrow,'Match History Data'!D253,"")</f>
        <v/>
      </c>
      <c r="E253" s="3" t="str">
        <f>IF(ROW()&lt;=vLastrow,IF('Match History Data'!E253&lt;&gt;"",'Match History Data'!E253,""),"")</f>
        <v/>
      </c>
      <c r="F253" s="3" t="str">
        <f>IF(ROW()&lt;=vLastrow,IF('Match History Data'!F253&lt;&gt;"",'Match History Data'!F253,""),"")</f>
        <v/>
      </c>
      <c r="G253" t="str">
        <f>IF(ROW()&lt;=vLastrow,'Match History Data'!G253,"")</f>
        <v/>
      </c>
      <c r="H253" t="str">
        <f>IF(ROW()&lt;=vLastrow,'Match History Data'!H253,"")</f>
        <v/>
      </c>
      <c r="I253" t="str">
        <f>IF(ROW()&lt;=vLastrow,'Match History Data'!I253,"")</f>
        <v/>
      </c>
      <c r="J253" t="str">
        <f>IF(ROW()&lt;=vLastrow,'Match History Data'!J253,"")</f>
        <v/>
      </c>
      <c r="K253" t="str">
        <f>IF(ROW()&lt;=vLastrow,'Match History Data'!K253,"")</f>
        <v/>
      </c>
      <c r="L253" t="str">
        <f>IF(ROW()&lt;=vLastrow,'Match History Data'!L253,"")</f>
        <v/>
      </c>
      <c r="M253" t="str">
        <f>IF(ROW()&lt;=vLastrow,'Match History Data'!M253,"")</f>
        <v/>
      </c>
      <c r="N253" t="str">
        <f>IF(ROW()&lt;=vLastrow,'Match History Data'!N253,"")</f>
        <v/>
      </c>
      <c r="O253" t="str">
        <f>IF(ROW()&lt;=vLastrow,'Match History Data'!O253,"")</f>
        <v/>
      </c>
      <c r="Q253" t="str">
        <f>IF(ROW()&lt;=vLastrow,VLOOKUP(MONTH(E253),calcs!$S$2:$T$13,2,FALSE),"")</f>
        <v/>
      </c>
      <c r="R253" t="str">
        <f>IF(ROW()&lt;=vLastrow,VLOOKUP(MONTH(F253),calcs!$S$2:$T$13,2,FALSE),"")</f>
        <v/>
      </c>
      <c r="S253" t="str">
        <f t="shared" si="25"/>
        <v/>
      </c>
      <c r="T253" s="26" t="e">
        <f>IF(F253="",DATEDIF(E253,calcs!X$2,"Y"),"")</f>
        <v>#VALUE!</v>
      </c>
      <c r="U253" t="str">
        <f t="shared" si="24"/>
        <v/>
      </c>
      <c r="V253" t="str">
        <f t="shared" si="21"/>
        <v/>
      </c>
      <c r="W253">
        <f t="shared" si="22"/>
        <v>0</v>
      </c>
      <c r="X253">
        <f t="shared" si="23"/>
        <v>0</v>
      </c>
    </row>
    <row r="254" spans="1:24" x14ac:dyDescent="0.35">
      <c r="A254" t="str">
        <f>IF(ROW()&lt;=vLastrow,'Match History Data'!A254,"")</f>
        <v/>
      </c>
      <c r="B254" t="str">
        <f>IF(ROW()&lt;=vLastrow,'Match History Data'!B254,"")</f>
        <v/>
      </c>
      <c r="C254" t="str">
        <f>IF(ROW()&lt;=vLastrow,'Match History Data'!C254,"")</f>
        <v/>
      </c>
      <c r="D254" t="str">
        <f>IF(ROW()&lt;=vLastrow,'Match History Data'!D254,"")</f>
        <v/>
      </c>
      <c r="E254" s="3" t="str">
        <f>IF(ROW()&lt;=vLastrow,IF('Match History Data'!E254&lt;&gt;"",'Match History Data'!E254,""),"")</f>
        <v/>
      </c>
      <c r="F254" s="3" t="str">
        <f>IF(ROW()&lt;=vLastrow,IF('Match History Data'!F254&lt;&gt;"",'Match History Data'!F254,""),"")</f>
        <v/>
      </c>
      <c r="G254" t="str">
        <f>IF(ROW()&lt;=vLastrow,'Match History Data'!G254,"")</f>
        <v/>
      </c>
      <c r="H254" t="str">
        <f>IF(ROW()&lt;=vLastrow,'Match History Data'!H254,"")</f>
        <v/>
      </c>
      <c r="I254" t="str">
        <f>IF(ROW()&lt;=vLastrow,'Match History Data'!I254,"")</f>
        <v/>
      </c>
      <c r="J254" t="str">
        <f>IF(ROW()&lt;=vLastrow,'Match History Data'!J254,"")</f>
        <v/>
      </c>
      <c r="K254" t="str">
        <f>IF(ROW()&lt;=vLastrow,'Match History Data'!K254,"")</f>
        <v/>
      </c>
      <c r="L254" t="str">
        <f>IF(ROW()&lt;=vLastrow,'Match History Data'!L254,"")</f>
        <v/>
      </c>
      <c r="M254" t="str">
        <f>IF(ROW()&lt;=vLastrow,'Match History Data'!M254,"")</f>
        <v/>
      </c>
      <c r="N254" t="str">
        <f>IF(ROW()&lt;=vLastrow,'Match History Data'!N254,"")</f>
        <v/>
      </c>
      <c r="O254" t="str">
        <f>IF(ROW()&lt;=vLastrow,'Match History Data'!O254,"")</f>
        <v/>
      </c>
      <c r="Q254" t="str">
        <f>IF(ROW()&lt;=vLastrow,VLOOKUP(MONTH(E254),calcs!$S$2:$T$13,2,FALSE),"")</f>
        <v/>
      </c>
      <c r="R254" t="str">
        <f>IF(ROW()&lt;=vLastrow,VLOOKUP(MONTH(F254),calcs!$S$2:$T$13,2,FALSE),"")</f>
        <v/>
      </c>
      <c r="S254" t="str">
        <f t="shared" si="25"/>
        <v/>
      </c>
      <c r="T254" s="26" t="e">
        <f>IF(F254="",DATEDIF(E254,calcs!X$2,"Y"),"")</f>
        <v>#VALUE!</v>
      </c>
      <c r="U254" t="str">
        <f t="shared" si="24"/>
        <v/>
      </c>
      <c r="V254" t="str">
        <f t="shared" si="21"/>
        <v/>
      </c>
      <c r="W254">
        <f t="shared" si="22"/>
        <v>0</v>
      </c>
      <c r="X254">
        <f t="shared" si="23"/>
        <v>0</v>
      </c>
    </row>
    <row r="255" spans="1:24" x14ac:dyDescent="0.35">
      <c r="A255" t="str">
        <f>IF(ROW()&lt;=vLastrow,'Match History Data'!A255,"")</f>
        <v/>
      </c>
      <c r="B255" t="str">
        <f>IF(ROW()&lt;=vLastrow,'Match History Data'!B255,"")</f>
        <v/>
      </c>
      <c r="C255" t="str">
        <f>IF(ROW()&lt;=vLastrow,'Match History Data'!C255,"")</f>
        <v/>
      </c>
      <c r="D255" t="str">
        <f>IF(ROW()&lt;=vLastrow,'Match History Data'!D255,"")</f>
        <v/>
      </c>
      <c r="E255" s="3" t="str">
        <f>IF(ROW()&lt;=vLastrow,IF('Match History Data'!E255&lt;&gt;"",'Match History Data'!E255,""),"")</f>
        <v/>
      </c>
      <c r="F255" s="3" t="str">
        <f>IF(ROW()&lt;=vLastrow,IF('Match History Data'!F255&lt;&gt;"",'Match History Data'!F255,""),"")</f>
        <v/>
      </c>
      <c r="G255" t="str">
        <f>IF(ROW()&lt;=vLastrow,'Match History Data'!G255,"")</f>
        <v/>
      </c>
      <c r="H255" t="str">
        <f>IF(ROW()&lt;=vLastrow,'Match History Data'!H255,"")</f>
        <v/>
      </c>
      <c r="I255" t="str">
        <f>IF(ROW()&lt;=vLastrow,'Match History Data'!I255,"")</f>
        <v/>
      </c>
      <c r="J255" t="str">
        <f>IF(ROW()&lt;=vLastrow,'Match History Data'!J255,"")</f>
        <v/>
      </c>
      <c r="K255" t="str">
        <f>IF(ROW()&lt;=vLastrow,'Match History Data'!K255,"")</f>
        <v/>
      </c>
      <c r="L255" t="str">
        <f>IF(ROW()&lt;=vLastrow,'Match History Data'!L255,"")</f>
        <v/>
      </c>
      <c r="M255" t="str">
        <f>IF(ROW()&lt;=vLastrow,'Match History Data'!M255,"")</f>
        <v/>
      </c>
      <c r="N255" t="str">
        <f>IF(ROW()&lt;=vLastrow,'Match History Data'!N255,"")</f>
        <v/>
      </c>
      <c r="O255" t="str">
        <f>IF(ROW()&lt;=vLastrow,'Match History Data'!O255,"")</f>
        <v/>
      </c>
      <c r="Q255" t="str">
        <f>IF(ROW()&lt;=vLastrow,VLOOKUP(MONTH(E255),calcs!$S$2:$T$13,2,FALSE),"")</f>
        <v/>
      </c>
      <c r="R255" t="str">
        <f>IF(ROW()&lt;=vLastrow,VLOOKUP(MONTH(F255),calcs!$S$2:$T$13,2,FALSE),"")</f>
        <v/>
      </c>
      <c r="S255" t="str">
        <f t="shared" si="25"/>
        <v/>
      </c>
      <c r="T255" s="26" t="e">
        <f>IF(F255="",DATEDIF(E255,calcs!X$2,"Y"),"")</f>
        <v>#VALUE!</v>
      </c>
      <c r="U255" t="str">
        <f t="shared" si="24"/>
        <v/>
      </c>
      <c r="V255" t="str">
        <f t="shared" si="21"/>
        <v/>
      </c>
      <c r="W255">
        <f t="shared" si="22"/>
        <v>0</v>
      </c>
      <c r="X255">
        <f t="shared" si="23"/>
        <v>0</v>
      </c>
    </row>
    <row r="256" spans="1:24" x14ac:dyDescent="0.35">
      <c r="A256" t="str">
        <f>IF(ROW()&lt;=vLastrow,'Match History Data'!A256,"")</f>
        <v/>
      </c>
      <c r="B256" t="str">
        <f>IF(ROW()&lt;=vLastrow,'Match History Data'!B256,"")</f>
        <v/>
      </c>
      <c r="C256" t="str">
        <f>IF(ROW()&lt;=vLastrow,'Match History Data'!C256,"")</f>
        <v/>
      </c>
      <c r="D256" t="str">
        <f>IF(ROW()&lt;=vLastrow,'Match History Data'!D256,"")</f>
        <v/>
      </c>
      <c r="E256" s="3" t="str">
        <f>IF(ROW()&lt;=vLastrow,IF('Match History Data'!E256&lt;&gt;"",'Match History Data'!E256,""),"")</f>
        <v/>
      </c>
      <c r="F256" s="3" t="str">
        <f>IF(ROW()&lt;=vLastrow,IF('Match History Data'!F256&lt;&gt;"",'Match History Data'!F256,""),"")</f>
        <v/>
      </c>
      <c r="G256" t="str">
        <f>IF(ROW()&lt;=vLastrow,'Match History Data'!G256,"")</f>
        <v/>
      </c>
      <c r="H256" t="str">
        <f>IF(ROW()&lt;=vLastrow,'Match History Data'!H256,"")</f>
        <v/>
      </c>
      <c r="I256" t="str">
        <f>IF(ROW()&lt;=vLastrow,'Match History Data'!I256,"")</f>
        <v/>
      </c>
      <c r="J256" t="str">
        <f>IF(ROW()&lt;=vLastrow,'Match History Data'!J256,"")</f>
        <v/>
      </c>
      <c r="K256" t="str">
        <f>IF(ROW()&lt;=vLastrow,'Match History Data'!K256,"")</f>
        <v/>
      </c>
      <c r="L256" t="str">
        <f>IF(ROW()&lt;=vLastrow,'Match History Data'!L256,"")</f>
        <v/>
      </c>
      <c r="M256" t="str">
        <f>IF(ROW()&lt;=vLastrow,'Match History Data'!M256,"")</f>
        <v/>
      </c>
      <c r="N256" t="str">
        <f>IF(ROW()&lt;=vLastrow,'Match History Data'!N256,"")</f>
        <v/>
      </c>
      <c r="O256" t="str">
        <f>IF(ROW()&lt;=vLastrow,'Match History Data'!O256,"")</f>
        <v/>
      </c>
      <c r="Q256" t="str">
        <f>IF(ROW()&lt;=vLastrow,VLOOKUP(MONTH(E256),calcs!$S$2:$T$13,2,FALSE),"")</f>
        <v/>
      </c>
      <c r="R256" t="str">
        <f>IF(ROW()&lt;=vLastrow,VLOOKUP(MONTH(F256),calcs!$S$2:$T$13,2,FALSE),"")</f>
        <v/>
      </c>
      <c r="S256" t="str">
        <f t="shared" si="25"/>
        <v/>
      </c>
      <c r="T256" s="26" t="e">
        <f>IF(F256="",DATEDIF(E256,calcs!X$2,"Y"),"")</f>
        <v>#VALUE!</v>
      </c>
      <c r="U256" t="str">
        <f t="shared" si="24"/>
        <v/>
      </c>
      <c r="V256" t="str">
        <f t="shared" si="21"/>
        <v/>
      </c>
      <c r="W256">
        <f t="shared" si="22"/>
        <v>0</v>
      </c>
      <c r="X256">
        <f t="shared" si="23"/>
        <v>0</v>
      </c>
    </row>
    <row r="257" spans="1:24" x14ac:dyDescent="0.35">
      <c r="A257" t="str">
        <f>IF(ROW()&lt;=vLastrow,'Match History Data'!A257,"")</f>
        <v/>
      </c>
      <c r="B257" t="str">
        <f>IF(ROW()&lt;=vLastrow,'Match History Data'!B257,"")</f>
        <v/>
      </c>
      <c r="C257" t="str">
        <f>IF(ROW()&lt;=vLastrow,'Match History Data'!C257,"")</f>
        <v/>
      </c>
      <c r="D257" t="str">
        <f>IF(ROW()&lt;=vLastrow,'Match History Data'!D257,"")</f>
        <v/>
      </c>
      <c r="E257" s="3" t="str">
        <f>IF(ROW()&lt;=vLastrow,IF('Match History Data'!E257&lt;&gt;"",'Match History Data'!E257,""),"")</f>
        <v/>
      </c>
      <c r="F257" s="3" t="str">
        <f>IF(ROW()&lt;=vLastrow,IF('Match History Data'!F257&lt;&gt;"",'Match History Data'!F257,""),"")</f>
        <v/>
      </c>
      <c r="G257" t="str">
        <f>IF(ROW()&lt;=vLastrow,'Match History Data'!G257,"")</f>
        <v/>
      </c>
      <c r="H257" t="str">
        <f>IF(ROW()&lt;=vLastrow,'Match History Data'!H257,"")</f>
        <v/>
      </c>
      <c r="I257" t="str">
        <f>IF(ROW()&lt;=vLastrow,'Match History Data'!I257,"")</f>
        <v/>
      </c>
      <c r="J257" t="str">
        <f>IF(ROW()&lt;=vLastrow,'Match History Data'!J257,"")</f>
        <v/>
      </c>
      <c r="K257" t="str">
        <f>IF(ROW()&lt;=vLastrow,'Match History Data'!K257,"")</f>
        <v/>
      </c>
      <c r="L257" t="str">
        <f>IF(ROW()&lt;=vLastrow,'Match History Data'!L257,"")</f>
        <v/>
      </c>
      <c r="M257" t="str">
        <f>IF(ROW()&lt;=vLastrow,'Match History Data'!M257,"")</f>
        <v/>
      </c>
      <c r="N257" t="str">
        <f>IF(ROW()&lt;=vLastrow,'Match History Data'!N257,"")</f>
        <v/>
      </c>
      <c r="O257" t="str">
        <f>IF(ROW()&lt;=vLastrow,'Match History Data'!O257,"")</f>
        <v/>
      </c>
      <c r="Q257" t="str">
        <f>IF(ROW()&lt;=vLastrow,VLOOKUP(MONTH(E257),calcs!$S$2:$T$13,2,FALSE),"")</f>
        <v/>
      </c>
      <c r="R257" t="str">
        <f>IF(ROW()&lt;=vLastrow,VLOOKUP(MONTH(F257),calcs!$S$2:$T$13,2,FALSE),"")</f>
        <v/>
      </c>
      <c r="S257" t="str">
        <f t="shared" si="25"/>
        <v/>
      </c>
      <c r="T257" s="26" t="e">
        <f>IF(F257="",DATEDIF(E257,calcs!X$2,"Y"),"")</f>
        <v>#VALUE!</v>
      </c>
      <c r="U257" t="str">
        <f t="shared" si="24"/>
        <v/>
      </c>
      <c r="V257" t="str">
        <f t="shared" si="21"/>
        <v/>
      </c>
      <c r="W257">
        <f t="shared" si="22"/>
        <v>0</v>
      </c>
      <c r="X257">
        <f t="shared" si="23"/>
        <v>0</v>
      </c>
    </row>
    <row r="258" spans="1:24" x14ac:dyDescent="0.35">
      <c r="A258" t="str">
        <f>IF(ROW()&lt;=vLastrow,'Match History Data'!A258,"")</f>
        <v/>
      </c>
      <c r="B258" t="str">
        <f>IF(ROW()&lt;=vLastrow,'Match History Data'!B258,"")</f>
        <v/>
      </c>
      <c r="C258" t="str">
        <f>IF(ROW()&lt;=vLastrow,'Match History Data'!C258,"")</f>
        <v/>
      </c>
      <c r="D258" t="str">
        <f>IF(ROW()&lt;=vLastrow,'Match History Data'!D258,"")</f>
        <v/>
      </c>
      <c r="E258" s="3" t="str">
        <f>IF(ROW()&lt;=vLastrow,IF('Match History Data'!E258&lt;&gt;"",'Match History Data'!E258,""),"")</f>
        <v/>
      </c>
      <c r="F258" s="3" t="str">
        <f>IF(ROW()&lt;=vLastrow,IF('Match History Data'!F258&lt;&gt;"",'Match History Data'!F258,""),"")</f>
        <v/>
      </c>
      <c r="G258" t="str">
        <f>IF(ROW()&lt;=vLastrow,'Match History Data'!G258,"")</f>
        <v/>
      </c>
      <c r="H258" t="str">
        <f>IF(ROW()&lt;=vLastrow,'Match History Data'!H258,"")</f>
        <v/>
      </c>
      <c r="I258" t="str">
        <f>IF(ROW()&lt;=vLastrow,'Match History Data'!I258,"")</f>
        <v/>
      </c>
      <c r="J258" t="str">
        <f>IF(ROW()&lt;=vLastrow,'Match History Data'!J258,"")</f>
        <v/>
      </c>
      <c r="K258" t="str">
        <f>IF(ROW()&lt;=vLastrow,'Match History Data'!K258,"")</f>
        <v/>
      </c>
      <c r="L258" t="str">
        <f>IF(ROW()&lt;=vLastrow,'Match History Data'!L258,"")</f>
        <v/>
      </c>
      <c r="M258" t="str">
        <f>IF(ROW()&lt;=vLastrow,'Match History Data'!M258,"")</f>
        <v/>
      </c>
      <c r="N258" t="str">
        <f>IF(ROW()&lt;=vLastrow,'Match History Data'!N258,"")</f>
        <v/>
      </c>
      <c r="O258" t="str">
        <f>IF(ROW()&lt;=vLastrow,'Match History Data'!O258,"")</f>
        <v/>
      </c>
      <c r="Q258" t="str">
        <f>IF(ROW()&lt;=vLastrow,VLOOKUP(MONTH(E258),calcs!$S$2:$T$13,2,FALSE),"")</f>
        <v/>
      </c>
      <c r="R258" t="str">
        <f>IF(ROW()&lt;=vLastrow,VLOOKUP(MONTH(F258),calcs!$S$2:$T$13,2,FALSE),"")</f>
        <v/>
      </c>
      <c r="S258" t="str">
        <f t="shared" si="25"/>
        <v/>
      </c>
      <c r="T258" s="26" t="e">
        <f>IF(F258="",DATEDIF(E258,calcs!X$2,"Y"),"")</f>
        <v>#VALUE!</v>
      </c>
      <c r="U258" t="str">
        <f t="shared" si="24"/>
        <v/>
      </c>
      <c r="V258" t="str">
        <f t="shared" ref="V258:V321" si="26">SUBSTITUTE(N258,"White or Caucasian","White")</f>
        <v/>
      </c>
      <c r="W258">
        <f t="shared" ref="W258:W321" si="27">IF(J258&lt;&gt;"",LEN(J258)-LEN(SUBSTITUTE(J258,";",""))+1,0)</f>
        <v>0</v>
      </c>
      <c r="X258">
        <f t="shared" ref="X258:X321" si="28">IF(N258&lt;&gt;"",LEN(N258)-LEN(SUBSTITUTE(N258,";",""))+1,0)</f>
        <v>0</v>
      </c>
    </row>
    <row r="259" spans="1:24" x14ac:dyDescent="0.35">
      <c r="A259" t="str">
        <f>IF(ROW()&lt;=vLastrow,'Match History Data'!A259,"")</f>
        <v/>
      </c>
      <c r="B259" t="str">
        <f>IF(ROW()&lt;=vLastrow,'Match History Data'!B259,"")</f>
        <v/>
      </c>
      <c r="C259" t="str">
        <f>IF(ROW()&lt;=vLastrow,'Match History Data'!C259,"")</f>
        <v/>
      </c>
      <c r="D259" t="str">
        <f>IF(ROW()&lt;=vLastrow,'Match History Data'!D259,"")</f>
        <v/>
      </c>
      <c r="E259" s="3" t="str">
        <f>IF(ROW()&lt;=vLastrow,IF('Match History Data'!E259&lt;&gt;"",'Match History Data'!E259,""),"")</f>
        <v/>
      </c>
      <c r="F259" s="3" t="str">
        <f>IF(ROW()&lt;=vLastrow,IF('Match History Data'!F259&lt;&gt;"",'Match History Data'!F259,""),"")</f>
        <v/>
      </c>
      <c r="G259" t="str">
        <f>IF(ROW()&lt;=vLastrow,'Match History Data'!G259,"")</f>
        <v/>
      </c>
      <c r="H259" t="str">
        <f>IF(ROW()&lt;=vLastrow,'Match History Data'!H259,"")</f>
        <v/>
      </c>
      <c r="I259" t="str">
        <f>IF(ROW()&lt;=vLastrow,'Match History Data'!I259,"")</f>
        <v/>
      </c>
      <c r="J259" t="str">
        <f>IF(ROW()&lt;=vLastrow,'Match History Data'!J259,"")</f>
        <v/>
      </c>
      <c r="K259" t="str">
        <f>IF(ROW()&lt;=vLastrow,'Match History Data'!K259,"")</f>
        <v/>
      </c>
      <c r="L259" t="str">
        <f>IF(ROW()&lt;=vLastrow,'Match History Data'!L259,"")</f>
        <v/>
      </c>
      <c r="M259" t="str">
        <f>IF(ROW()&lt;=vLastrow,'Match History Data'!M259,"")</f>
        <v/>
      </c>
      <c r="N259" t="str">
        <f>IF(ROW()&lt;=vLastrow,'Match History Data'!N259,"")</f>
        <v/>
      </c>
      <c r="O259" t="str">
        <f>IF(ROW()&lt;=vLastrow,'Match History Data'!O259,"")</f>
        <v/>
      </c>
      <c r="Q259" t="str">
        <f>IF(ROW()&lt;=vLastrow,VLOOKUP(MONTH(E259),calcs!$S$2:$T$13,2,FALSE),"")</f>
        <v/>
      </c>
      <c r="R259" t="str">
        <f>IF(ROW()&lt;=vLastrow,VLOOKUP(MONTH(F259),calcs!$S$2:$T$13,2,FALSE),"")</f>
        <v/>
      </c>
      <c r="S259" t="str">
        <f t="shared" si="25"/>
        <v/>
      </c>
      <c r="T259" s="26" t="e">
        <f>IF(F259="",DATEDIF(E259,calcs!X$2,"Y"),"")</f>
        <v>#VALUE!</v>
      </c>
      <c r="U259" t="str">
        <f t="shared" ref="U259:U322" si="29">SUBSTITUTE(J259,"White or Caucasian","White")</f>
        <v/>
      </c>
      <c r="V259" t="str">
        <f t="shared" si="26"/>
        <v/>
      </c>
      <c r="W259">
        <f t="shared" si="27"/>
        <v>0</v>
      </c>
      <c r="X259">
        <f t="shared" si="28"/>
        <v>0</v>
      </c>
    </row>
    <row r="260" spans="1:24" x14ac:dyDescent="0.35">
      <c r="A260" t="str">
        <f>IF(ROW()&lt;=vLastrow,'Match History Data'!A260,"")</f>
        <v/>
      </c>
      <c r="B260" t="str">
        <f>IF(ROW()&lt;=vLastrow,'Match History Data'!B260,"")</f>
        <v/>
      </c>
      <c r="C260" t="str">
        <f>IF(ROW()&lt;=vLastrow,'Match History Data'!C260,"")</f>
        <v/>
      </c>
      <c r="D260" t="str">
        <f>IF(ROW()&lt;=vLastrow,'Match History Data'!D260,"")</f>
        <v/>
      </c>
      <c r="E260" s="3" t="str">
        <f>IF(ROW()&lt;=vLastrow,IF('Match History Data'!E260&lt;&gt;"",'Match History Data'!E260,""),"")</f>
        <v/>
      </c>
      <c r="F260" s="3" t="str">
        <f>IF(ROW()&lt;=vLastrow,IF('Match History Data'!F260&lt;&gt;"",'Match History Data'!F260,""),"")</f>
        <v/>
      </c>
      <c r="G260" t="str">
        <f>IF(ROW()&lt;=vLastrow,'Match History Data'!G260,"")</f>
        <v/>
      </c>
      <c r="H260" t="str">
        <f>IF(ROW()&lt;=vLastrow,'Match History Data'!H260,"")</f>
        <v/>
      </c>
      <c r="I260" t="str">
        <f>IF(ROW()&lt;=vLastrow,'Match History Data'!I260,"")</f>
        <v/>
      </c>
      <c r="J260" t="str">
        <f>IF(ROW()&lt;=vLastrow,'Match History Data'!J260,"")</f>
        <v/>
      </c>
      <c r="K260" t="str">
        <f>IF(ROW()&lt;=vLastrow,'Match History Data'!K260,"")</f>
        <v/>
      </c>
      <c r="L260" t="str">
        <f>IF(ROW()&lt;=vLastrow,'Match History Data'!L260,"")</f>
        <v/>
      </c>
      <c r="M260" t="str">
        <f>IF(ROW()&lt;=vLastrow,'Match History Data'!M260,"")</f>
        <v/>
      </c>
      <c r="N260" t="str">
        <f>IF(ROW()&lt;=vLastrow,'Match History Data'!N260,"")</f>
        <v/>
      </c>
      <c r="O260" t="str">
        <f>IF(ROW()&lt;=vLastrow,'Match History Data'!O260,"")</f>
        <v/>
      </c>
      <c r="Q260" t="str">
        <f>IF(ROW()&lt;=vLastrow,VLOOKUP(MONTH(E260),calcs!$S$2:$T$13,2,FALSE),"")</f>
        <v/>
      </c>
      <c r="R260" t="str">
        <f>IF(ROW()&lt;=vLastrow,VLOOKUP(MONTH(F260),calcs!$S$2:$T$13,2,FALSE),"")</f>
        <v/>
      </c>
      <c r="S260" t="str">
        <f t="shared" si="25"/>
        <v/>
      </c>
      <c r="T260" s="26" t="e">
        <f>IF(F260="",DATEDIF(E260,calcs!X$2,"Y"),"")</f>
        <v>#VALUE!</v>
      </c>
      <c r="U260" t="str">
        <f t="shared" si="29"/>
        <v/>
      </c>
      <c r="V260" t="str">
        <f t="shared" si="26"/>
        <v/>
      </c>
      <c r="W260">
        <f t="shared" si="27"/>
        <v>0</v>
      </c>
      <c r="X260">
        <f t="shared" si="28"/>
        <v>0</v>
      </c>
    </row>
    <row r="261" spans="1:24" x14ac:dyDescent="0.35">
      <c r="A261" t="str">
        <f>IF(ROW()&lt;=vLastrow,'Match History Data'!A261,"")</f>
        <v/>
      </c>
      <c r="B261" t="str">
        <f>IF(ROW()&lt;=vLastrow,'Match History Data'!B261,"")</f>
        <v/>
      </c>
      <c r="C261" t="str">
        <f>IF(ROW()&lt;=vLastrow,'Match History Data'!C261,"")</f>
        <v/>
      </c>
      <c r="D261" t="str">
        <f>IF(ROW()&lt;=vLastrow,'Match History Data'!D261,"")</f>
        <v/>
      </c>
      <c r="E261" s="3" t="str">
        <f>IF(ROW()&lt;=vLastrow,IF('Match History Data'!E261&lt;&gt;"",'Match History Data'!E261,""),"")</f>
        <v/>
      </c>
      <c r="F261" s="3" t="str">
        <f>IF(ROW()&lt;=vLastrow,IF('Match History Data'!F261&lt;&gt;"",'Match History Data'!F261,""),"")</f>
        <v/>
      </c>
      <c r="G261" t="str">
        <f>IF(ROW()&lt;=vLastrow,'Match History Data'!G261,"")</f>
        <v/>
      </c>
      <c r="H261" t="str">
        <f>IF(ROW()&lt;=vLastrow,'Match History Data'!H261,"")</f>
        <v/>
      </c>
      <c r="I261" t="str">
        <f>IF(ROW()&lt;=vLastrow,'Match History Data'!I261,"")</f>
        <v/>
      </c>
      <c r="J261" t="str">
        <f>IF(ROW()&lt;=vLastrow,'Match History Data'!J261,"")</f>
        <v/>
      </c>
      <c r="K261" t="str">
        <f>IF(ROW()&lt;=vLastrow,'Match History Data'!K261,"")</f>
        <v/>
      </c>
      <c r="L261" t="str">
        <f>IF(ROW()&lt;=vLastrow,'Match History Data'!L261,"")</f>
        <v/>
      </c>
      <c r="M261" t="str">
        <f>IF(ROW()&lt;=vLastrow,'Match History Data'!M261,"")</f>
        <v/>
      </c>
      <c r="N261" t="str">
        <f>IF(ROW()&lt;=vLastrow,'Match History Data'!N261,"")</f>
        <v/>
      </c>
      <c r="O261" t="str">
        <f>IF(ROW()&lt;=vLastrow,'Match History Data'!O261,"")</f>
        <v/>
      </c>
      <c r="Q261" t="str">
        <f>IF(ROW()&lt;=vLastrow,VLOOKUP(MONTH(E261),calcs!$S$2:$T$13,2,FALSE),"")</f>
        <v/>
      </c>
      <c r="R261" t="str">
        <f>IF(ROW()&lt;=vLastrow,VLOOKUP(MONTH(F261),calcs!$S$2:$T$13,2,FALSE),"")</f>
        <v/>
      </c>
      <c r="S261" t="str">
        <f t="shared" si="25"/>
        <v/>
      </c>
      <c r="T261" s="26" t="e">
        <f>IF(F261="",DATEDIF(E261,calcs!X$2,"Y"),"")</f>
        <v>#VALUE!</v>
      </c>
      <c r="U261" t="str">
        <f t="shared" si="29"/>
        <v/>
      </c>
      <c r="V261" t="str">
        <f t="shared" si="26"/>
        <v/>
      </c>
      <c r="W261">
        <f t="shared" si="27"/>
        <v>0</v>
      </c>
      <c r="X261">
        <f t="shared" si="28"/>
        <v>0</v>
      </c>
    </row>
    <row r="262" spans="1:24" x14ac:dyDescent="0.35">
      <c r="A262" t="str">
        <f>IF(ROW()&lt;=vLastrow,'Match History Data'!A262,"")</f>
        <v/>
      </c>
      <c r="B262" t="str">
        <f>IF(ROW()&lt;=vLastrow,'Match History Data'!B262,"")</f>
        <v/>
      </c>
      <c r="C262" t="str">
        <f>IF(ROW()&lt;=vLastrow,'Match History Data'!C262,"")</f>
        <v/>
      </c>
      <c r="D262" t="str">
        <f>IF(ROW()&lt;=vLastrow,'Match History Data'!D262,"")</f>
        <v/>
      </c>
      <c r="E262" s="3" t="str">
        <f>IF(ROW()&lt;=vLastrow,IF('Match History Data'!E262&lt;&gt;"",'Match History Data'!E262,""),"")</f>
        <v/>
      </c>
      <c r="F262" s="3" t="str">
        <f>IF(ROW()&lt;=vLastrow,IF('Match History Data'!F262&lt;&gt;"",'Match History Data'!F262,""),"")</f>
        <v/>
      </c>
      <c r="G262" t="str">
        <f>IF(ROW()&lt;=vLastrow,'Match History Data'!G262,"")</f>
        <v/>
      </c>
      <c r="H262" t="str">
        <f>IF(ROW()&lt;=vLastrow,'Match History Data'!H262,"")</f>
        <v/>
      </c>
      <c r="I262" t="str">
        <f>IF(ROW()&lt;=vLastrow,'Match History Data'!I262,"")</f>
        <v/>
      </c>
      <c r="J262" t="str">
        <f>IF(ROW()&lt;=vLastrow,'Match History Data'!J262,"")</f>
        <v/>
      </c>
      <c r="K262" t="str">
        <f>IF(ROW()&lt;=vLastrow,'Match History Data'!K262,"")</f>
        <v/>
      </c>
      <c r="L262" t="str">
        <f>IF(ROW()&lt;=vLastrow,'Match History Data'!L262,"")</f>
        <v/>
      </c>
      <c r="M262" t="str">
        <f>IF(ROW()&lt;=vLastrow,'Match History Data'!M262,"")</f>
        <v/>
      </c>
      <c r="N262" t="str">
        <f>IF(ROW()&lt;=vLastrow,'Match History Data'!N262,"")</f>
        <v/>
      </c>
      <c r="O262" t="str">
        <f>IF(ROW()&lt;=vLastrow,'Match History Data'!O262,"")</f>
        <v/>
      </c>
      <c r="Q262" t="str">
        <f>IF(ROW()&lt;=vLastrow,VLOOKUP(MONTH(E262),calcs!$S$2:$T$13,2,FALSE),"")</f>
        <v/>
      </c>
      <c r="R262" t="str">
        <f>IF(ROW()&lt;=vLastrow,VLOOKUP(MONTH(F262),calcs!$S$2:$T$13,2,FALSE),"")</f>
        <v/>
      </c>
      <c r="S262" t="str">
        <f t="shared" si="25"/>
        <v/>
      </c>
      <c r="T262" s="26" t="e">
        <f>IF(F262="",DATEDIF(E262,calcs!X$2,"Y"),"")</f>
        <v>#VALUE!</v>
      </c>
      <c r="U262" t="str">
        <f t="shared" si="29"/>
        <v/>
      </c>
      <c r="V262" t="str">
        <f t="shared" si="26"/>
        <v/>
      </c>
      <c r="W262">
        <f t="shared" si="27"/>
        <v>0</v>
      </c>
      <c r="X262">
        <f t="shared" si="28"/>
        <v>0</v>
      </c>
    </row>
    <row r="263" spans="1:24" x14ac:dyDescent="0.35">
      <c r="A263" t="str">
        <f>IF(ROW()&lt;=vLastrow,'Match History Data'!A263,"")</f>
        <v/>
      </c>
      <c r="B263" t="str">
        <f>IF(ROW()&lt;=vLastrow,'Match History Data'!B263,"")</f>
        <v/>
      </c>
      <c r="C263" t="str">
        <f>IF(ROW()&lt;=vLastrow,'Match History Data'!C263,"")</f>
        <v/>
      </c>
      <c r="D263" t="str">
        <f>IF(ROW()&lt;=vLastrow,'Match History Data'!D263,"")</f>
        <v/>
      </c>
      <c r="E263" s="3" t="str">
        <f>IF(ROW()&lt;=vLastrow,IF('Match History Data'!E263&lt;&gt;"",'Match History Data'!E263,""),"")</f>
        <v/>
      </c>
      <c r="F263" s="3" t="str">
        <f>IF(ROW()&lt;=vLastrow,IF('Match History Data'!F263&lt;&gt;"",'Match History Data'!F263,""),"")</f>
        <v/>
      </c>
      <c r="G263" t="str">
        <f>IF(ROW()&lt;=vLastrow,'Match History Data'!G263,"")</f>
        <v/>
      </c>
      <c r="H263" t="str">
        <f>IF(ROW()&lt;=vLastrow,'Match History Data'!H263,"")</f>
        <v/>
      </c>
      <c r="I263" t="str">
        <f>IF(ROW()&lt;=vLastrow,'Match History Data'!I263,"")</f>
        <v/>
      </c>
      <c r="J263" t="str">
        <f>IF(ROW()&lt;=vLastrow,'Match History Data'!J263,"")</f>
        <v/>
      </c>
      <c r="K263" t="str">
        <f>IF(ROW()&lt;=vLastrow,'Match History Data'!K263,"")</f>
        <v/>
      </c>
      <c r="L263" t="str">
        <f>IF(ROW()&lt;=vLastrow,'Match History Data'!L263,"")</f>
        <v/>
      </c>
      <c r="M263" t="str">
        <f>IF(ROW()&lt;=vLastrow,'Match History Data'!M263,"")</f>
        <v/>
      </c>
      <c r="N263" t="str">
        <f>IF(ROW()&lt;=vLastrow,'Match History Data'!N263,"")</f>
        <v/>
      </c>
      <c r="O263" t="str">
        <f>IF(ROW()&lt;=vLastrow,'Match History Data'!O263,"")</f>
        <v/>
      </c>
      <c r="Q263" t="str">
        <f>IF(ROW()&lt;=vLastrow,VLOOKUP(MONTH(E263),calcs!$S$2:$T$13,2,FALSE),"")</f>
        <v/>
      </c>
      <c r="R263" t="str">
        <f>IF(ROW()&lt;=vLastrow,VLOOKUP(MONTH(F263),calcs!$S$2:$T$13,2,FALSE),"")</f>
        <v/>
      </c>
      <c r="S263" t="str">
        <f t="shared" si="25"/>
        <v/>
      </c>
      <c r="T263" s="26" t="e">
        <f>IF(F263="",DATEDIF(E263,calcs!X$2,"Y"),"")</f>
        <v>#VALUE!</v>
      </c>
      <c r="U263" t="str">
        <f t="shared" si="29"/>
        <v/>
      </c>
      <c r="V263" t="str">
        <f t="shared" si="26"/>
        <v/>
      </c>
      <c r="W263">
        <f t="shared" si="27"/>
        <v>0</v>
      </c>
      <c r="X263">
        <f t="shared" si="28"/>
        <v>0</v>
      </c>
    </row>
    <row r="264" spans="1:24" x14ac:dyDescent="0.35">
      <c r="A264" t="str">
        <f>IF(ROW()&lt;=vLastrow,'Match History Data'!A264,"")</f>
        <v/>
      </c>
      <c r="B264" t="str">
        <f>IF(ROW()&lt;=vLastrow,'Match History Data'!B264,"")</f>
        <v/>
      </c>
      <c r="C264" t="str">
        <f>IF(ROW()&lt;=vLastrow,'Match History Data'!C264,"")</f>
        <v/>
      </c>
      <c r="D264" t="str">
        <f>IF(ROW()&lt;=vLastrow,'Match History Data'!D264,"")</f>
        <v/>
      </c>
      <c r="E264" s="3" t="str">
        <f>IF(ROW()&lt;=vLastrow,IF('Match History Data'!E264&lt;&gt;"",'Match History Data'!E264,""),"")</f>
        <v/>
      </c>
      <c r="F264" s="3" t="str">
        <f>IF(ROW()&lt;=vLastrow,IF('Match History Data'!F264&lt;&gt;"",'Match History Data'!F264,""),"")</f>
        <v/>
      </c>
      <c r="G264" t="str">
        <f>IF(ROW()&lt;=vLastrow,'Match History Data'!G264,"")</f>
        <v/>
      </c>
      <c r="H264" t="str">
        <f>IF(ROW()&lt;=vLastrow,'Match History Data'!H264,"")</f>
        <v/>
      </c>
      <c r="I264" t="str">
        <f>IF(ROW()&lt;=vLastrow,'Match History Data'!I264,"")</f>
        <v/>
      </c>
      <c r="J264" t="str">
        <f>IF(ROW()&lt;=vLastrow,'Match History Data'!J264,"")</f>
        <v/>
      </c>
      <c r="K264" t="str">
        <f>IF(ROW()&lt;=vLastrow,'Match History Data'!K264,"")</f>
        <v/>
      </c>
      <c r="L264" t="str">
        <f>IF(ROW()&lt;=vLastrow,'Match History Data'!L264,"")</f>
        <v/>
      </c>
      <c r="M264" t="str">
        <f>IF(ROW()&lt;=vLastrow,'Match History Data'!M264,"")</f>
        <v/>
      </c>
      <c r="N264" t="str">
        <f>IF(ROW()&lt;=vLastrow,'Match History Data'!N264,"")</f>
        <v/>
      </c>
      <c r="O264" t="str">
        <f>IF(ROW()&lt;=vLastrow,'Match History Data'!O264,"")</f>
        <v/>
      </c>
      <c r="Q264" t="str">
        <f>IF(ROW()&lt;=vLastrow,VLOOKUP(MONTH(E264),calcs!$S$2:$T$13,2,FALSE),"")</f>
        <v/>
      </c>
      <c r="R264" t="str">
        <f>IF(ROW()&lt;=vLastrow,VLOOKUP(MONTH(F264),calcs!$S$2:$T$13,2,FALSE),"")</f>
        <v/>
      </c>
      <c r="S264" t="str">
        <f t="shared" si="25"/>
        <v/>
      </c>
      <c r="T264" s="26" t="e">
        <f>IF(F264="",DATEDIF(E264,calcs!X$2,"Y"),"")</f>
        <v>#VALUE!</v>
      </c>
      <c r="U264" t="str">
        <f t="shared" si="29"/>
        <v/>
      </c>
      <c r="V264" t="str">
        <f t="shared" si="26"/>
        <v/>
      </c>
      <c r="W264">
        <f t="shared" si="27"/>
        <v>0</v>
      </c>
      <c r="X264">
        <f t="shared" si="28"/>
        <v>0</v>
      </c>
    </row>
    <row r="265" spans="1:24" x14ac:dyDescent="0.35">
      <c r="A265" t="str">
        <f>IF(ROW()&lt;=vLastrow,'Match History Data'!A265,"")</f>
        <v/>
      </c>
      <c r="B265" t="str">
        <f>IF(ROW()&lt;=vLastrow,'Match History Data'!B265,"")</f>
        <v/>
      </c>
      <c r="C265" t="str">
        <f>IF(ROW()&lt;=vLastrow,'Match History Data'!C265,"")</f>
        <v/>
      </c>
      <c r="D265" t="str">
        <f>IF(ROW()&lt;=vLastrow,'Match History Data'!D265,"")</f>
        <v/>
      </c>
      <c r="E265" s="3" t="str">
        <f>IF(ROW()&lt;=vLastrow,IF('Match History Data'!E265&lt;&gt;"",'Match History Data'!E265,""),"")</f>
        <v/>
      </c>
      <c r="F265" s="3" t="str">
        <f>IF(ROW()&lt;=vLastrow,IF('Match History Data'!F265&lt;&gt;"",'Match History Data'!F265,""),"")</f>
        <v/>
      </c>
      <c r="G265" t="str">
        <f>IF(ROW()&lt;=vLastrow,'Match History Data'!G265,"")</f>
        <v/>
      </c>
      <c r="H265" t="str">
        <f>IF(ROW()&lt;=vLastrow,'Match History Data'!H265,"")</f>
        <v/>
      </c>
      <c r="I265" t="str">
        <f>IF(ROW()&lt;=vLastrow,'Match History Data'!I265,"")</f>
        <v/>
      </c>
      <c r="J265" t="str">
        <f>IF(ROW()&lt;=vLastrow,'Match History Data'!J265,"")</f>
        <v/>
      </c>
      <c r="K265" t="str">
        <f>IF(ROW()&lt;=vLastrow,'Match History Data'!K265,"")</f>
        <v/>
      </c>
      <c r="L265" t="str">
        <f>IF(ROW()&lt;=vLastrow,'Match History Data'!L265,"")</f>
        <v/>
      </c>
      <c r="M265" t="str">
        <f>IF(ROW()&lt;=vLastrow,'Match History Data'!M265,"")</f>
        <v/>
      </c>
      <c r="N265" t="str">
        <f>IF(ROW()&lt;=vLastrow,'Match History Data'!N265,"")</f>
        <v/>
      </c>
      <c r="O265" t="str">
        <f>IF(ROW()&lt;=vLastrow,'Match History Data'!O265,"")</f>
        <v/>
      </c>
      <c r="Q265" t="str">
        <f>IF(ROW()&lt;=vLastrow,VLOOKUP(MONTH(E265),calcs!$S$2:$T$13,2,FALSE),"")</f>
        <v/>
      </c>
      <c r="R265" t="str">
        <f>IF(ROW()&lt;=vLastrow,VLOOKUP(MONTH(F265),calcs!$S$2:$T$13,2,FALSE),"")</f>
        <v/>
      </c>
      <c r="S265" t="str">
        <f t="shared" si="25"/>
        <v/>
      </c>
      <c r="T265" s="26" t="e">
        <f>IF(F265="",DATEDIF(E265,calcs!X$2,"Y"),"")</f>
        <v>#VALUE!</v>
      </c>
      <c r="U265" t="str">
        <f t="shared" si="29"/>
        <v/>
      </c>
      <c r="V265" t="str">
        <f t="shared" si="26"/>
        <v/>
      </c>
      <c r="W265">
        <f t="shared" si="27"/>
        <v>0</v>
      </c>
      <c r="X265">
        <f t="shared" si="28"/>
        <v>0</v>
      </c>
    </row>
    <row r="266" spans="1:24" x14ac:dyDescent="0.35">
      <c r="A266" t="str">
        <f>IF(ROW()&lt;=vLastrow,'Match History Data'!A266,"")</f>
        <v/>
      </c>
      <c r="B266" t="str">
        <f>IF(ROW()&lt;=vLastrow,'Match History Data'!B266,"")</f>
        <v/>
      </c>
      <c r="C266" t="str">
        <f>IF(ROW()&lt;=vLastrow,'Match History Data'!C266,"")</f>
        <v/>
      </c>
      <c r="D266" t="str">
        <f>IF(ROW()&lt;=vLastrow,'Match History Data'!D266,"")</f>
        <v/>
      </c>
      <c r="E266" s="3" t="str">
        <f>IF(ROW()&lt;=vLastrow,IF('Match History Data'!E266&lt;&gt;"",'Match History Data'!E266,""),"")</f>
        <v/>
      </c>
      <c r="F266" s="3" t="str">
        <f>IF(ROW()&lt;=vLastrow,IF('Match History Data'!F266&lt;&gt;"",'Match History Data'!F266,""),"")</f>
        <v/>
      </c>
      <c r="G266" t="str">
        <f>IF(ROW()&lt;=vLastrow,'Match History Data'!G266,"")</f>
        <v/>
      </c>
      <c r="H266" t="str">
        <f>IF(ROW()&lt;=vLastrow,'Match History Data'!H266,"")</f>
        <v/>
      </c>
      <c r="I266" t="str">
        <f>IF(ROW()&lt;=vLastrow,'Match History Data'!I266,"")</f>
        <v/>
      </c>
      <c r="J266" t="str">
        <f>IF(ROW()&lt;=vLastrow,'Match History Data'!J266,"")</f>
        <v/>
      </c>
      <c r="K266" t="str">
        <f>IF(ROW()&lt;=vLastrow,'Match History Data'!K266,"")</f>
        <v/>
      </c>
      <c r="L266" t="str">
        <f>IF(ROW()&lt;=vLastrow,'Match History Data'!L266,"")</f>
        <v/>
      </c>
      <c r="M266" t="str">
        <f>IF(ROW()&lt;=vLastrow,'Match History Data'!M266,"")</f>
        <v/>
      </c>
      <c r="N266" t="str">
        <f>IF(ROW()&lt;=vLastrow,'Match History Data'!N266,"")</f>
        <v/>
      </c>
      <c r="O266" t="str">
        <f>IF(ROW()&lt;=vLastrow,'Match History Data'!O266,"")</f>
        <v/>
      </c>
      <c r="Q266" t="str">
        <f>IF(ROW()&lt;=vLastrow,VLOOKUP(MONTH(E266),calcs!$S$2:$T$13,2,FALSE),"")</f>
        <v/>
      </c>
      <c r="R266" t="str">
        <f>IF(ROW()&lt;=vLastrow,VLOOKUP(MONTH(F266),calcs!$S$2:$T$13,2,FALSE),"")</f>
        <v/>
      </c>
      <c r="S266" t="str">
        <f t="shared" ref="S266:S329" si="30">IF(F266&lt;&gt;"",DATEDIF(E266,F266,"y"),"")</f>
        <v/>
      </c>
      <c r="T266" s="26" t="e">
        <f>IF(F266="",DATEDIF(E266,calcs!X$2,"Y"),"")</f>
        <v>#VALUE!</v>
      </c>
      <c r="U266" t="str">
        <f t="shared" si="29"/>
        <v/>
      </c>
      <c r="V266" t="str">
        <f t="shared" si="26"/>
        <v/>
      </c>
      <c r="W266">
        <f t="shared" si="27"/>
        <v>0</v>
      </c>
      <c r="X266">
        <f t="shared" si="28"/>
        <v>0</v>
      </c>
    </row>
    <row r="267" spans="1:24" x14ac:dyDescent="0.35">
      <c r="A267" t="str">
        <f>IF(ROW()&lt;=vLastrow,'Match History Data'!A267,"")</f>
        <v/>
      </c>
      <c r="B267" t="str">
        <f>IF(ROW()&lt;=vLastrow,'Match History Data'!B267,"")</f>
        <v/>
      </c>
      <c r="C267" t="str">
        <f>IF(ROW()&lt;=vLastrow,'Match History Data'!C267,"")</f>
        <v/>
      </c>
      <c r="D267" t="str">
        <f>IF(ROW()&lt;=vLastrow,'Match History Data'!D267,"")</f>
        <v/>
      </c>
      <c r="E267" s="3" t="str">
        <f>IF(ROW()&lt;=vLastrow,IF('Match History Data'!E267&lt;&gt;"",'Match History Data'!E267,""),"")</f>
        <v/>
      </c>
      <c r="F267" s="3" t="str">
        <f>IF(ROW()&lt;=vLastrow,IF('Match History Data'!F267&lt;&gt;"",'Match History Data'!F267,""),"")</f>
        <v/>
      </c>
      <c r="G267" t="str">
        <f>IF(ROW()&lt;=vLastrow,'Match History Data'!G267,"")</f>
        <v/>
      </c>
      <c r="H267" t="str">
        <f>IF(ROW()&lt;=vLastrow,'Match History Data'!H267,"")</f>
        <v/>
      </c>
      <c r="I267" t="str">
        <f>IF(ROW()&lt;=vLastrow,'Match History Data'!I267,"")</f>
        <v/>
      </c>
      <c r="J267" t="str">
        <f>IF(ROW()&lt;=vLastrow,'Match History Data'!J267,"")</f>
        <v/>
      </c>
      <c r="K267" t="str">
        <f>IF(ROW()&lt;=vLastrow,'Match History Data'!K267,"")</f>
        <v/>
      </c>
      <c r="L267" t="str">
        <f>IF(ROW()&lt;=vLastrow,'Match History Data'!L267,"")</f>
        <v/>
      </c>
      <c r="M267" t="str">
        <f>IF(ROW()&lt;=vLastrow,'Match History Data'!M267,"")</f>
        <v/>
      </c>
      <c r="N267" t="str">
        <f>IF(ROW()&lt;=vLastrow,'Match History Data'!N267,"")</f>
        <v/>
      </c>
      <c r="O267" t="str">
        <f>IF(ROW()&lt;=vLastrow,'Match History Data'!O267,"")</f>
        <v/>
      </c>
      <c r="Q267" t="str">
        <f>IF(ROW()&lt;=vLastrow,VLOOKUP(MONTH(E267),calcs!$S$2:$T$13,2,FALSE),"")</f>
        <v/>
      </c>
      <c r="R267" t="str">
        <f>IF(ROW()&lt;=vLastrow,VLOOKUP(MONTH(F267),calcs!$S$2:$T$13,2,FALSE),"")</f>
        <v/>
      </c>
      <c r="S267" t="str">
        <f t="shared" si="30"/>
        <v/>
      </c>
      <c r="T267" s="26" t="e">
        <f>IF(F267="",DATEDIF(E267,calcs!X$2,"Y"),"")</f>
        <v>#VALUE!</v>
      </c>
      <c r="U267" t="str">
        <f t="shared" si="29"/>
        <v/>
      </c>
      <c r="V267" t="str">
        <f t="shared" si="26"/>
        <v/>
      </c>
      <c r="W267">
        <f t="shared" si="27"/>
        <v>0</v>
      </c>
      <c r="X267">
        <f t="shared" si="28"/>
        <v>0</v>
      </c>
    </row>
    <row r="268" spans="1:24" x14ac:dyDescent="0.35">
      <c r="A268" t="str">
        <f>IF(ROW()&lt;=vLastrow,'Match History Data'!A268,"")</f>
        <v/>
      </c>
      <c r="B268" t="str">
        <f>IF(ROW()&lt;=vLastrow,'Match History Data'!B268,"")</f>
        <v/>
      </c>
      <c r="C268" t="str">
        <f>IF(ROW()&lt;=vLastrow,'Match History Data'!C268,"")</f>
        <v/>
      </c>
      <c r="D268" t="str">
        <f>IF(ROW()&lt;=vLastrow,'Match History Data'!D268,"")</f>
        <v/>
      </c>
      <c r="E268" s="3" t="str">
        <f>IF(ROW()&lt;=vLastrow,IF('Match History Data'!E268&lt;&gt;"",'Match History Data'!E268,""),"")</f>
        <v/>
      </c>
      <c r="F268" s="3" t="str">
        <f>IF(ROW()&lt;=vLastrow,IF('Match History Data'!F268&lt;&gt;"",'Match History Data'!F268,""),"")</f>
        <v/>
      </c>
      <c r="G268" t="str">
        <f>IF(ROW()&lt;=vLastrow,'Match History Data'!G268,"")</f>
        <v/>
      </c>
      <c r="H268" t="str">
        <f>IF(ROW()&lt;=vLastrow,'Match History Data'!H268,"")</f>
        <v/>
      </c>
      <c r="I268" t="str">
        <f>IF(ROW()&lt;=vLastrow,'Match History Data'!I268,"")</f>
        <v/>
      </c>
      <c r="J268" t="str">
        <f>IF(ROW()&lt;=vLastrow,'Match History Data'!J268,"")</f>
        <v/>
      </c>
      <c r="K268" t="str">
        <f>IF(ROW()&lt;=vLastrow,'Match History Data'!K268,"")</f>
        <v/>
      </c>
      <c r="L268" t="str">
        <f>IF(ROW()&lt;=vLastrow,'Match History Data'!L268,"")</f>
        <v/>
      </c>
      <c r="M268" t="str">
        <f>IF(ROW()&lt;=vLastrow,'Match History Data'!M268,"")</f>
        <v/>
      </c>
      <c r="N268" t="str">
        <f>IF(ROW()&lt;=vLastrow,'Match History Data'!N268,"")</f>
        <v/>
      </c>
      <c r="O268" t="str">
        <f>IF(ROW()&lt;=vLastrow,'Match History Data'!O268,"")</f>
        <v/>
      </c>
      <c r="Q268" t="str">
        <f>IF(ROW()&lt;=vLastrow,VLOOKUP(MONTH(E268),calcs!$S$2:$T$13,2,FALSE),"")</f>
        <v/>
      </c>
      <c r="R268" t="str">
        <f>IF(ROW()&lt;=vLastrow,VLOOKUP(MONTH(F268),calcs!$S$2:$T$13,2,FALSE),"")</f>
        <v/>
      </c>
      <c r="S268" t="str">
        <f t="shared" si="30"/>
        <v/>
      </c>
      <c r="T268" s="26" t="e">
        <f>IF(F268="",DATEDIF(E268,calcs!X$2,"Y"),"")</f>
        <v>#VALUE!</v>
      </c>
      <c r="U268" t="str">
        <f t="shared" si="29"/>
        <v/>
      </c>
      <c r="V268" t="str">
        <f t="shared" si="26"/>
        <v/>
      </c>
      <c r="W268">
        <f t="shared" si="27"/>
        <v>0</v>
      </c>
      <c r="X268">
        <f t="shared" si="28"/>
        <v>0</v>
      </c>
    </row>
    <row r="269" spans="1:24" x14ac:dyDescent="0.35">
      <c r="A269" t="str">
        <f>IF(ROW()&lt;=vLastrow,'Match History Data'!A269,"")</f>
        <v/>
      </c>
      <c r="B269" t="str">
        <f>IF(ROW()&lt;=vLastrow,'Match History Data'!B269,"")</f>
        <v/>
      </c>
      <c r="C269" t="str">
        <f>IF(ROW()&lt;=vLastrow,'Match History Data'!C269,"")</f>
        <v/>
      </c>
      <c r="D269" t="str">
        <f>IF(ROW()&lt;=vLastrow,'Match History Data'!D269,"")</f>
        <v/>
      </c>
      <c r="E269" s="3" t="str">
        <f>IF(ROW()&lt;=vLastrow,IF('Match History Data'!E269&lt;&gt;"",'Match History Data'!E269,""),"")</f>
        <v/>
      </c>
      <c r="F269" s="3" t="str">
        <f>IF(ROW()&lt;=vLastrow,IF('Match History Data'!F269&lt;&gt;"",'Match History Data'!F269,""),"")</f>
        <v/>
      </c>
      <c r="G269" t="str">
        <f>IF(ROW()&lt;=vLastrow,'Match History Data'!G269,"")</f>
        <v/>
      </c>
      <c r="H269" t="str">
        <f>IF(ROW()&lt;=vLastrow,'Match History Data'!H269,"")</f>
        <v/>
      </c>
      <c r="I269" t="str">
        <f>IF(ROW()&lt;=vLastrow,'Match History Data'!I269,"")</f>
        <v/>
      </c>
      <c r="J269" t="str">
        <f>IF(ROW()&lt;=vLastrow,'Match History Data'!J269,"")</f>
        <v/>
      </c>
      <c r="K269" t="str">
        <f>IF(ROW()&lt;=vLastrow,'Match History Data'!K269,"")</f>
        <v/>
      </c>
      <c r="L269" t="str">
        <f>IF(ROW()&lt;=vLastrow,'Match History Data'!L269,"")</f>
        <v/>
      </c>
      <c r="M269" t="str">
        <f>IF(ROW()&lt;=vLastrow,'Match History Data'!M269,"")</f>
        <v/>
      </c>
      <c r="N269" t="str">
        <f>IF(ROW()&lt;=vLastrow,'Match History Data'!N269,"")</f>
        <v/>
      </c>
      <c r="O269" t="str">
        <f>IF(ROW()&lt;=vLastrow,'Match History Data'!O269,"")</f>
        <v/>
      </c>
      <c r="Q269" t="str">
        <f>IF(ROW()&lt;=vLastrow,VLOOKUP(MONTH(E269),calcs!$S$2:$T$13,2,FALSE),"")</f>
        <v/>
      </c>
      <c r="R269" t="str">
        <f>IF(ROW()&lt;=vLastrow,VLOOKUP(MONTH(F269),calcs!$S$2:$T$13,2,FALSE),"")</f>
        <v/>
      </c>
      <c r="S269" t="str">
        <f t="shared" si="30"/>
        <v/>
      </c>
      <c r="T269" s="26" t="e">
        <f>IF(F269="",DATEDIF(E269,calcs!X$2,"Y"),"")</f>
        <v>#VALUE!</v>
      </c>
      <c r="U269" t="str">
        <f t="shared" si="29"/>
        <v/>
      </c>
      <c r="V269" t="str">
        <f t="shared" si="26"/>
        <v/>
      </c>
      <c r="W269">
        <f t="shared" si="27"/>
        <v>0</v>
      </c>
      <c r="X269">
        <f t="shared" si="28"/>
        <v>0</v>
      </c>
    </row>
    <row r="270" spans="1:24" x14ac:dyDescent="0.35">
      <c r="A270" t="str">
        <f>IF(ROW()&lt;=vLastrow,'Match History Data'!A270,"")</f>
        <v/>
      </c>
      <c r="B270" t="str">
        <f>IF(ROW()&lt;=vLastrow,'Match History Data'!B270,"")</f>
        <v/>
      </c>
      <c r="C270" t="str">
        <f>IF(ROW()&lt;=vLastrow,'Match History Data'!C270,"")</f>
        <v/>
      </c>
      <c r="D270" t="str">
        <f>IF(ROW()&lt;=vLastrow,'Match History Data'!D270,"")</f>
        <v/>
      </c>
      <c r="E270" s="3" t="str">
        <f>IF(ROW()&lt;=vLastrow,IF('Match History Data'!E270&lt;&gt;"",'Match History Data'!E270,""),"")</f>
        <v/>
      </c>
      <c r="F270" s="3" t="str">
        <f>IF(ROW()&lt;=vLastrow,IF('Match History Data'!F270&lt;&gt;"",'Match History Data'!F270,""),"")</f>
        <v/>
      </c>
      <c r="G270" t="str">
        <f>IF(ROW()&lt;=vLastrow,'Match History Data'!G270,"")</f>
        <v/>
      </c>
      <c r="H270" t="str">
        <f>IF(ROW()&lt;=vLastrow,'Match History Data'!H270,"")</f>
        <v/>
      </c>
      <c r="I270" t="str">
        <f>IF(ROW()&lt;=vLastrow,'Match History Data'!I270,"")</f>
        <v/>
      </c>
      <c r="J270" t="str">
        <f>IF(ROW()&lt;=vLastrow,'Match History Data'!J270,"")</f>
        <v/>
      </c>
      <c r="K270" t="str">
        <f>IF(ROW()&lt;=vLastrow,'Match History Data'!K270,"")</f>
        <v/>
      </c>
      <c r="L270" t="str">
        <f>IF(ROW()&lt;=vLastrow,'Match History Data'!L270,"")</f>
        <v/>
      </c>
      <c r="M270" t="str">
        <f>IF(ROW()&lt;=vLastrow,'Match History Data'!M270,"")</f>
        <v/>
      </c>
      <c r="N270" t="str">
        <f>IF(ROW()&lt;=vLastrow,'Match History Data'!N270,"")</f>
        <v/>
      </c>
      <c r="O270" t="str">
        <f>IF(ROW()&lt;=vLastrow,'Match History Data'!O270,"")</f>
        <v/>
      </c>
      <c r="Q270" t="str">
        <f>IF(ROW()&lt;=vLastrow,VLOOKUP(MONTH(E270),calcs!$S$2:$T$13,2,FALSE),"")</f>
        <v/>
      </c>
      <c r="R270" t="str">
        <f>IF(ROW()&lt;=vLastrow,VLOOKUP(MONTH(F270),calcs!$S$2:$T$13,2,FALSE),"")</f>
        <v/>
      </c>
      <c r="S270" t="str">
        <f t="shared" si="30"/>
        <v/>
      </c>
      <c r="T270" s="26" t="e">
        <f>IF(F270="",DATEDIF(E270,calcs!X$2,"Y"),"")</f>
        <v>#VALUE!</v>
      </c>
      <c r="U270" t="str">
        <f t="shared" si="29"/>
        <v/>
      </c>
      <c r="V270" t="str">
        <f t="shared" si="26"/>
        <v/>
      </c>
      <c r="W270">
        <f t="shared" si="27"/>
        <v>0</v>
      </c>
      <c r="X270">
        <f t="shared" si="28"/>
        <v>0</v>
      </c>
    </row>
    <row r="271" spans="1:24" x14ac:dyDescent="0.35">
      <c r="A271" t="str">
        <f>IF(ROW()&lt;=vLastrow,'Match History Data'!A271,"")</f>
        <v/>
      </c>
      <c r="B271" t="str">
        <f>IF(ROW()&lt;=vLastrow,'Match History Data'!B271,"")</f>
        <v/>
      </c>
      <c r="C271" t="str">
        <f>IF(ROW()&lt;=vLastrow,'Match History Data'!C271,"")</f>
        <v/>
      </c>
      <c r="D271" t="str">
        <f>IF(ROW()&lt;=vLastrow,'Match History Data'!D271,"")</f>
        <v/>
      </c>
      <c r="E271" s="3" t="str">
        <f>IF(ROW()&lt;=vLastrow,IF('Match History Data'!E271&lt;&gt;"",'Match History Data'!E271,""),"")</f>
        <v/>
      </c>
      <c r="F271" s="3" t="str">
        <f>IF(ROW()&lt;=vLastrow,IF('Match History Data'!F271&lt;&gt;"",'Match History Data'!F271,""),"")</f>
        <v/>
      </c>
      <c r="G271" t="str">
        <f>IF(ROW()&lt;=vLastrow,'Match History Data'!G271,"")</f>
        <v/>
      </c>
      <c r="H271" t="str">
        <f>IF(ROW()&lt;=vLastrow,'Match History Data'!H271,"")</f>
        <v/>
      </c>
      <c r="I271" t="str">
        <f>IF(ROW()&lt;=vLastrow,'Match History Data'!I271,"")</f>
        <v/>
      </c>
      <c r="J271" t="str">
        <f>IF(ROW()&lt;=vLastrow,'Match History Data'!J271,"")</f>
        <v/>
      </c>
      <c r="K271" t="str">
        <f>IF(ROW()&lt;=vLastrow,'Match History Data'!K271,"")</f>
        <v/>
      </c>
      <c r="L271" t="str">
        <f>IF(ROW()&lt;=vLastrow,'Match History Data'!L271,"")</f>
        <v/>
      </c>
      <c r="M271" t="str">
        <f>IF(ROW()&lt;=vLastrow,'Match History Data'!M271,"")</f>
        <v/>
      </c>
      <c r="N271" t="str">
        <f>IF(ROW()&lt;=vLastrow,'Match History Data'!N271,"")</f>
        <v/>
      </c>
      <c r="O271" t="str">
        <f>IF(ROW()&lt;=vLastrow,'Match History Data'!O271,"")</f>
        <v/>
      </c>
      <c r="Q271" t="str">
        <f>IF(ROW()&lt;=vLastrow,VLOOKUP(MONTH(E271),calcs!$S$2:$T$13,2,FALSE),"")</f>
        <v/>
      </c>
      <c r="R271" t="str">
        <f>IF(ROW()&lt;=vLastrow,VLOOKUP(MONTH(F271),calcs!$S$2:$T$13,2,FALSE),"")</f>
        <v/>
      </c>
      <c r="S271" t="str">
        <f t="shared" si="30"/>
        <v/>
      </c>
      <c r="T271" s="26" t="e">
        <f>IF(F271="",DATEDIF(E271,calcs!X$2,"Y"),"")</f>
        <v>#VALUE!</v>
      </c>
      <c r="U271" t="str">
        <f t="shared" si="29"/>
        <v/>
      </c>
      <c r="V271" t="str">
        <f t="shared" si="26"/>
        <v/>
      </c>
      <c r="W271">
        <f t="shared" si="27"/>
        <v>0</v>
      </c>
      <c r="X271">
        <f t="shared" si="28"/>
        <v>0</v>
      </c>
    </row>
    <row r="272" spans="1:24" x14ac:dyDescent="0.35">
      <c r="A272" t="str">
        <f>IF(ROW()&lt;=vLastrow,'Match History Data'!A272,"")</f>
        <v/>
      </c>
      <c r="B272" t="str">
        <f>IF(ROW()&lt;=vLastrow,'Match History Data'!B272,"")</f>
        <v/>
      </c>
      <c r="C272" t="str">
        <f>IF(ROW()&lt;=vLastrow,'Match History Data'!C272,"")</f>
        <v/>
      </c>
      <c r="D272" t="str">
        <f>IF(ROW()&lt;=vLastrow,'Match History Data'!D272,"")</f>
        <v/>
      </c>
      <c r="E272" s="3" t="str">
        <f>IF(ROW()&lt;=vLastrow,IF('Match History Data'!E272&lt;&gt;"",'Match History Data'!E272,""),"")</f>
        <v/>
      </c>
      <c r="F272" s="3" t="str">
        <f>IF(ROW()&lt;=vLastrow,IF('Match History Data'!F272&lt;&gt;"",'Match History Data'!F272,""),"")</f>
        <v/>
      </c>
      <c r="G272" t="str">
        <f>IF(ROW()&lt;=vLastrow,'Match History Data'!G272,"")</f>
        <v/>
      </c>
      <c r="H272" t="str">
        <f>IF(ROW()&lt;=vLastrow,'Match History Data'!H272,"")</f>
        <v/>
      </c>
      <c r="I272" t="str">
        <f>IF(ROW()&lt;=vLastrow,'Match History Data'!I272,"")</f>
        <v/>
      </c>
      <c r="J272" t="str">
        <f>IF(ROW()&lt;=vLastrow,'Match History Data'!J272,"")</f>
        <v/>
      </c>
      <c r="K272" t="str">
        <f>IF(ROW()&lt;=vLastrow,'Match History Data'!K272,"")</f>
        <v/>
      </c>
      <c r="L272" t="str">
        <f>IF(ROW()&lt;=vLastrow,'Match History Data'!L272,"")</f>
        <v/>
      </c>
      <c r="M272" t="str">
        <f>IF(ROW()&lt;=vLastrow,'Match History Data'!M272,"")</f>
        <v/>
      </c>
      <c r="N272" t="str">
        <f>IF(ROW()&lt;=vLastrow,'Match History Data'!N272,"")</f>
        <v/>
      </c>
      <c r="O272" t="str">
        <f>IF(ROW()&lt;=vLastrow,'Match History Data'!O272,"")</f>
        <v/>
      </c>
      <c r="Q272" t="str">
        <f>IF(ROW()&lt;=vLastrow,VLOOKUP(MONTH(E272),calcs!$S$2:$T$13,2,FALSE),"")</f>
        <v/>
      </c>
      <c r="R272" t="str">
        <f>IF(ROW()&lt;=vLastrow,VLOOKUP(MONTH(F272),calcs!$S$2:$T$13,2,FALSE),"")</f>
        <v/>
      </c>
      <c r="S272" t="str">
        <f t="shared" si="30"/>
        <v/>
      </c>
      <c r="T272" s="26" t="e">
        <f>IF(F272="",DATEDIF(E272,calcs!X$2,"Y"),"")</f>
        <v>#VALUE!</v>
      </c>
      <c r="U272" t="str">
        <f t="shared" si="29"/>
        <v/>
      </c>
      <c r="V272" t="str">
        <f t="shared" si="26"/>
        <v/>
      </c>
      <c r="W272">
        <f t="shared" si="27"/>
        <v>0</v>
      </c>
      <c r="X272">
        <f t="shared" si="28"/>
        <v>0</v>
      </c>
    </row>
    <row r="273" spans="1:24" x14ac:dyDescent="0.35">
      <c r="A273" t="str">
        <f>IF(ROW()&lt;=vLastrow,'Match History Data'!A273,"")</f>
        <v/>
      </c>
      <c r="B273" t="str">
        <f>IF(ROW()&lt;=vLastrow,'Match History Data'!B273,"")</f>
        <v/>
      </c>
      <c r="C273" t="str">
        <f>IF(ROW()&lt;=vLastrow,'Match History Data'!C273,"")</f>
        <v/>
      </c>
      <c r="D273" t="str">
        <f>IF(ROW()&lt;=vLastrow,'Match History Data'!D273,"")</f>
        <v/>
      </c>
      <c r="E273" s="3" t="str">
        <f>IF(ROW()&lt;=vLastrow,IF('Match History Data'!E273&lt;&gt;"",'Match History Data'!E273,""),"")</f>
        <v/>
      </c>
      <c r="F273" s="3" t="str">
        <f>IF(ROW()&lt;=vLastrow,IF('Match History Data'!F273&lt;&gt;"",'Match History Data'!F273,""),"")</f>
        <v/>
      </c>
      <c r="G273" t="str">
        <f>IF(ROW()&lt;=vLastrow,'Match History Data'!G273,"")</f>
        <v/>
      </c>
      <c r="H273" t="str">
        <f>IF(ROW()&lt;=vLastrow,'Match History Data'!H273,"")</f>
        <v/>
      </c>
      <c r="I273" t="str">
        <f>IF(ROW()&lt;=vLastrow,'Match History Data'!I273,"")</f>
        <v/>
      </c>
      <c r="J273" t="str">
        <f>IF(ROW()&lt;=vLastrow,'Match History Data'!J273,"")</f>
        <v/>
      </c>
      <c r="K273" t="str">
        <f>IF(ROW()&lt;=vLastrow,'Match History Data'!K273,"")</f>
        <v/>
      </c>
      <c r="L273" t="str">
        <f>IF(ROW()&lt;=vLastrow,'Match History Data'!L273,"")</f>
        <v/>
      </c>
      <c r="M273" t="str">
        <f>IF(ROW()&lt;=vLastrow,'Match History Data'!M273,"")</f>
        <v/>
      </c>
      <c r="N273" t="str">
        <f>IF(ROW()&lt;=vLastrow,'Match History Data'!N273,"")</f>
        <v/>
      </c>
      <c r="O273" t="str">
        <f>IF(ROW()&lt;=vLastrow,'Match History Data'!O273,"")</f>
        <v/>
      </c>
      <c r="Q273" t="str">
        <f>IF(ROW()&lt;=vLastrow,VLOOKUP(MONTH(E273),calcs!$S$2:$T$13,2,FALSE),"")</f>
        <v/>
      </c>
      <c r="R273" t="str">
        <f>IF(ROW()&lt;=vLastrow,VLOOKUP(MONTH(F273),calcs!$S$2:$T$13,2,FALSE),"")</f>
        <v/>
      </c>
      <c r="S273" t="str">
        <f t="shared" si="30"/>
        <v/>
      </c>
      <c r="T273" s="26" t="e">
        <f>IF(F273="",DATEDIF(E273,calcs!X$2,"Y"),"")</f>
        <v>#VALUE!</v>
      </c>
      <c r="U273" t="str">
        <f t="shared" si="29"/>
        <v/>
      </c>
      <c r="V273" t="str">
        <f t="shared" si="26"/>
        <v/>
      </c>
      <c r="W273">
        <f t="shared" si="27"/>
        <v>0</v>
      </c>
      <c r="X273">
        <f t="shared" si="28"/>
        <v>0</v>
      </c>
    </row>
    <row r="274" spans="1:24" x14ac:dyDescent="0.35">
      <c r="A274" t="str">
        <f>IF(ROW()&lt;=vLastrow,'Match History Data'!A274,"")</f>
        <v/>
      </c>
      <c r="B274" t="str">
        <f>IF(ROW()&lt;=vLastrow,'Match History Data'!B274,"")</f>
        <v/>
      </c>
      <c r="C274" t="str">
        <f>IF(ROW()&lt;=vLastrow,'Match History Data'!C274,"")</f>
        <v/>
      </c>
      <c r="D274" t="str">
        <f>IF(ROW()&lt;=vLastrow,'Match History Data'!D274,"")</f>
        <v/>
      </c>
      <c r="E274" s="3" t="str">
        <f>IF(ROW()&lt;=vLastrow,IF('Match History Data'!E274&lt;&gt;"",'Match History Data'!E274,""),"")</f>
        <v/>
      </c>
      <c r="F274" s="3" t="str">
        <f>IF(ROW()&lt;=vLastrow,IF('Match History Data'!F274&lt;&gt;"",'Match History Data'!F274,""),"")</f>
        <v/>
      </c>
      <c r="G274" t="str">
        <f>IF(ROW()&lt;=vLastrow,'Match History Data'!G274,"")</f>
        <v/>
      </c>
      <c r="H274" t="str">
        <f>IF(ROW()&lt;=vLastrow,'Match History Data'!H274,"")</f>
        <v/>
      </c>
      <c r="I274" t="str">
        <f>IF(ROW()&lt;=vLastrow,'Match History Data'!I274,"")</f>
        <v/>
      </c>
      <c r="J274" t="str">
        <f>IF(ROW()&lt;=vLastrow,'Match History Data'!J274,"")</f>
        <v/>
      </c>
      <c r="K274" t="str">
        <f>IF(ROW()&lt;=vLastrow,'Match History Data'!K274,"")</f>
        <v/>
      </c>
      <c r="L274" t="str">
        <f>IF(ROW()&lt;=vLastrow,'Match History Data'!L274,"")</f>
        <v/>
      </c>
      <c r="M274" t="str">
        <f>IF(ROW()&lt;=vLastrow,'Match History Data'!M274,"")</f>
        <v/>
      </c>
      <c r="N274" t="str">
        <f>IF(ROW()&lt;=vLastrow,'Match History Data'!N274,"")</f>
        <v/>
      </c>
      <c r="O274" t="str">
        <f>IF(ROW()&lt;=vLastrow,'Match History Data'!O274,"")</f>
        <v/>
      </c>
      <c r="Q274" t="str">
        <f>IF(ROW()&lt;=vLastrow,VLOOKUP(MONTH(E274),calcs!$S$2:$T$13,2,FALSE),"")</f>
        <v/>
      </c>
      <c r="R274" t="str">
        <f>IF(ROW()&lt;=vLastrow,VLOOKUP(MONTH(F274),calcs!$S$2:$T$13,2,FALSE),"")</f>
        <v/>
      </c>
      <c r="S274" t="str">
        <f t="shared" si="30"/>
        <v/>
      </c>
      <c r="T274" s="26" t="e">
        <f>IF(F274="",DATEDIF(E274,calcs!X$2,"Y"),"")</f>
        <v>#VALUE!</v>
      </c>
      <c r="U274" t="str">
        <f t="shared" si="29"/>
        <v/>
      </c>
      <c r="V274" t="str">
        <f t="shared" si="26"/>
        <v/>
      </c>
      <c r="W274">
        <f t="shared" si="27"/>
        <v>0</v>
      </c>
      <c r="X274">
        <f t="shared" si="28"/>
        <v>0</v>
      </c>
    </row>
    <row r="275" spans="1:24" x14ac:dyDescent="0.35">
      <c r="A275" t="str">
        <f>IF(ROW()&lt;=vLastrow,'Match History Data'!A275,"")</f>
        <v/>
      </c>
      <c r="B275" t="str">
        <f>IF(ROW()&lt;=vLastrow,'Match History Data'!B275,"")</f>
        <v/>
      </c>
      <c r="C275" t="str">
        <f>IF(ROW()&lt;=vLastrow,'Match History Data'!C275,"")</f>
        <v/>
      </c>
      <c r="D275" t="str">
        <f>IF(ROW()&lt;=vLastrow,'Match History Data'!D275,"")</f>
        <v/>
      </c>
      <c r="E275" s="3" t="str">
        <f>IF(ROW()&lt;=vLastrow,IF('Match History Data'!E275&lt;&gt;"",'Match History Data'!E275,""),"")</f>
        <v/>
      </c>
      <c r="F275" s="3" t="str">
        <f>IF(ROW()&lt;=vLastrow,IF('Match History Data'!F275&lt;&gt;"",'Match History Data'!F275,""),"")</f>
        <v/>
      </c>
      <c r="G275" t="str">
        <f>IF(ROW()&lt;=vLastrow,'Match History Data'!G275,"")</f>
        <v/>
      </c>
      <c r="H275" t="str">
        <f>IF(ROW()&lt;=vLastrow,'Match History Data'!H275,"")</f>
        <v/>
      </c>
      <c r="I275" t="str">
        <f>IF(ROW()&lt;=vLastrow,'Match History Data'!I275,"")</f>
        <v/>
      </c>
      <c r="J275" t="str">
        <f>IF(ROW()&lt;=vLastrow,'Match History Data'!J275,"")</f>
        <v/>
      </c>
      <c r="K275" t="str">
        <f>IF(ROW()&lt;=vLastrow,'Match History Data'!K275,"")</f>
        <v/>
      </c>
      <c r="L275" t="str">
        <f>IF(ROW()&lt;=vLastrow,'Match History Data'!L275,"")</f>
        <v/>
      </c>
      <c r="M275" t="str">
        <f>IF(ROW()&lt;=vLastrow,'Match History Data'!M275,"")</f>
        <v/>
      </c>
      <c r="N275" t="str">
        <f>IF(ROW()&lt;=vLastrow,'Match History Data'!N275,"")</f>
        <v/>
      </c>
      <c r="O275" t="str">
        <f>IF(ROW()&lt;=vLastrow,'Match History Data'!O275,"")</f>
        <v/>
      </c>
      <c r="Q275" t="str">
        <f>IF(ROW()&lt;=vLastrow,VLOOKUP(MONTH(E275),calcs!$S$2:$T$13,2,FALSE),"")</f>
        <v/>
      </c>
      <c r="R275" t="str">
        <f>IF(ROW()&lt;=vLastrow,VLOOKUP(MONTH(F275),calcs!$S$2:$T$13,2,FALSE),"")</f>
        <v/>
      </c>
      <c r="S275" t="str">
        <f t="shared" si="30"/>
        <v/>
      </c>
      <c r="T275" s="26" t="e">
        <f>IF(F275="",DATEDIF(E275,calcs!X$2,"Y"),"")</f>
        <v>#VALUE!</v>
      </c>
      <c r="U275" t="str">
        <f t="shared" si="29"/>
        <v/>
      </c>
      <c r="V275" t="str">
        <f t="shared" si="26"/>
        <v/>
      </c>
      <c r="W275">
        <f t="shared" si="27"/>
        <v>0</v>
      </c>
      <c r="X275">
        <f t="shared" si="28"/>
        <v>0</v>
      </c>
    </row>
    <row r="276" spans="1:24" x14ac:dyDescent="0.35">
      <c r="A276" t="str">
        <f>IF(ROW()&lt;=vLastrow,'Match History Data'!A276,"")</f>
        <v/>
      </c>
      <c r="B276" t="str">
        <f>IF(ROW()&lt;=vLastrow,'Match History Data'!B276,"")</f>
        <v/>
      </c>
      <c r="C276" t="str">
        <f>IF(ROW()&lt;=vLastrow,'Match History Data'!C276,"")</f>
        <v/>
      </c>
      <c r="D276" t="str">
        <f>IF(ROW()&lt;=vLastrow,'Match History Data'!D276,"")</f>
        <v/>
      </c>
      <c r="E276" s="3" t="str">
        <f>IF(ROW()&lt;=vLastrow,IF('Match History Data'!E276&lt;&gt;"",'Match History Data'!E276,""),"")</f>
        <v/>
      </c>
      <c r="F276" s="3" t="str">
        <f>IF(ROW()&lt;=vLastrow,IF('Match History Data'!F276&lt;&gt;"",'Match History Data'!F276,""),"")</f>
        <v/>
      </c>
      <c r="G276" t="str">
        <f>IF(ROW()&lt;=vLastrow,'Match History Data'!G276,"")</f>
        <v/>
      </c>
      <c r="H276" t="str">
        <f>IF(ROW()&lt;=vLastrow,'Match History Data'!H276,"")</f>
        <v/>
      </c>
      <c r="I276" t="str">
        <f>IF(ROW()&lt;=vLastrow,'Match History Data'!I276,"")</f>
        <v/>
      </c>
      <c r="J276" t="str">
        <f>IF(ROW()&lt;=vLastrow,'Match History Data'!J276,"")</f>
        <v/>
      </c>
      <c r="K276" t="str">
        <f>IF(ROW()&lt;=vLastrow,'Match History Data'!K276,"")</f>
        <v/>
      </c>
      <c r="L276" t="str">
        <f>IF(ROW()&lt;=vLastrow,'Match History Data'!L276,"")</f>
        <v/>
      </c>
      <c r="M276" t="str">
        <f>IF(ROW()&lt;=vLastrow,'Match History Data'!M276,"")</f>
        <v/>
      </c>
      <c r="N276" t="str">
        <f>IF(ROW()&lt;=vLastrow,'Match History Data'!N276,"")</f>
        <v/>
      </c>
      <c r="O276" t="str">
        <f>IF(ROW()&lt;=vLastrow,'Match History Data'!O276,"")</f>
        <v/>
      </c>
      <c r="Q276" t="str">
        <f>IF(ROW()&lt;=vLastrow,VLOOKUP(MONTH(E276),calcs!$S$2:$T$13,2,FALSE),"")</f>
        <v/>
      </c>
      <c r="R276" t="str">
        <f>IF(ROW()&lt;=vLastrow,VLOOKUP(MONTH(F276),calcs!$S$2:$T$13,2,FALSE),"")</f>
        <v/>
      </c>
      <c r="S276" t="str">
        <f t="shared" si="30"/>
        <v/>
      </c>
      <c r="T276" s="26" t="e">
        <f>IF(F276="",DATEDIF(E276,calcs!X$2,"Y"),"")</f>
        <v>#VALUE!</v>
      </c>
      <c r="U276" t="str">
        <f t="shared" si="29"/>
        <v/>
      </c>
      <c r="V276" t="str">
        <f t="shared" si="26"/>
        <v/>
      </c>
      <c r="W276">
        <f t="shared" si="27"/>
        <v>0</v>
      </c>
      <c r="X276">
        <f t="shared" si="28"/>
        <v>0</v>
      </c>
    </row>
    <row r="277" spans="1:24" x14ac:dyDescent="0.35">
      <c r="A277" t="str">
        <f>IF(ROW()&lt;=vLastrow,'Match History Data'!A277,"")</f>
        <v/>
      </c>
      <c r="B277" t="str">
        <f>IF(ROW()&lt;=vLastrow,'Match History Data'!B277,"")</f>
        <v/>
      </c>
      <c r="C277" t="str">
        <f>IF(ROW()&lt;=vLastrow,'Match History Data'!C277,"")</f>
        <v/>
      </c>
      <c r="D277" t="str">
        <f>IF(ROW()&lt;=vLastrow,'Match History Data'!D277,"")</f>
        <v/>
      </c>
      <c r="E277" s="3" t="str">
        <f>IF(ROW()&lt;=vLastrow,IF('Match History Data'!E277&lt;&gt;"",'Match History Data'!E277,""),"")</f>
        <v/>
      </c>
      <c r="F277" s="3" t="str">
        <f>IF(ROW()&lt;=vLastrow,IF('Match History Data'!F277&lt;&gt;"",'Match History Data'!F277,""),"")</f>
        <v/>
      </c>
      <c r="G277" t="str">
        <f>IF(ROW()&lt;=vLastrow,'Match History Data'!G277,"")</f>
        <v/>
      </c>
      <c r="H277" t="str">
        <f>IF(ROW()&lt;=vLastrow,'Match History Data'!H277,"")</f>
        <v/>
      </c>
      <c r="I277" t="str">
        <f>IF(ROW()&lt;=vLastrow,'Match History Data'!I277,"")</f>
        <v/>
      </c>
      <c r="J277" t="str">
        <f>IF(ROW()&lt;=vLastrow,'Match History Data'!J277,"")</f>
        <v/>
      </c>
      <c r="K277" t="str">
        <f>IF(ROW()&lt;=vLastrow,'Match History Data'!K277,"")</f>
        <v/>
      </c>
      <c r="L277" t="str">
        <f>IF(ROW()&lt;=vLastrow,'Match History Data'!L277,"")</f>
        <v/>
      </c>
      <c r="M277" t="str">
        <f>IF(ROW()&lt;=vLastrow,'Match History Data'!M277,"")</f>
        <v/>
      </c>
      <c r="N277" t="str">
        <f>IF(ROW()&lt;=vLastrow,'Match History Data'!N277,"")</f>
        <v/>
      </c>
      <c r="O277" t="str">
        <f>IF(ROW()&lt;=vLastrow,'Match History Data'!O277,"")</f>
        <v/>
      </c>
      <c r="Q277" t="str">
        <f>IF(ROW()&lt;=vLastrow,VLOOKUP(MONTH(E277),calcs!$S$2:$T$13,2,FALSE),"")</f>
        <v/>
      </c>
      <c r="R277" t="str">
        <f>IF(ROW()&lt;=vLastrow,VLOOKUP(MONTH(F277),calcs!$S$2:$T$13,2,FALSE),"")</f>
        <v/>
      </c>
      <c r="S277" t="str">
        <f t="shared" si="30"/>
        <v/>
      </c>
      <c r="T277" s="26" t="e">
        <f>IF(F277="",DATEDIF(E277,calcs!X$2,"Y"),"")</f>
        <v>#VALUE!</v>
      </c>
      <c r="U277" t="str">
        <f t="shared" si="29"/>
        <v/>
      </c>
      <c r="V277" t="str">
        <f t="shared" si="26"/>
        <v/>
      </c>
      <c r="W277">
        <f t="shared" si="27"/>
        <v>0</v>
      </c>
      <c r="X277">
        <f t="shared" si="28"/>
        <v>0</v>
      </c>
    </row>
    <row r="278" spans="1:24" x14ac:dyDescent="0.35">
      <c r="A278" t="str">
        <f>IF(ROW()&lt;=vLastrow,'Match History Data'!A278,"")</f>
        <v/>
      </c>
      <c r="B278" t="str">
        <f>IF(ROW()&lt;=vLastrow,'Match History Data'!B278,"")</f>
        <v/>
      </c>
      <c r="C278" t="str">
        <f>IF(ROW()&lt;=vLastrow,'Match History Data'!C278,"")</f>
        <v/>
      </c>
      <c r="D278" t="str">
        <f>IF(ROW()&lt;=vLastrow,'Match History Data'!D278,"")</f>
        <v/>
      </c>
      <c r="E278" s="3" t="str">
        <f>IF(ROW()&lt;=vLastrow,IF('Match History Data'!E278&lt;&gt;"",'Match History Data'!E278,""),"")</f>
        <v/>
      </c>
      <c r="F278" s="3" t="str">
        <f>IF(ROW()&lt;=vLastrow,IF('Match History Data'!F278&lt;&gt;"",'Match History Data'!F278,""),"")</f>
        <v/>
      </c>
      <c r="G278" t="str">
        <f>IF(ROW()&lt;=vLastrow,'Match History Data'!G278,"")</f>
        <v/>
      </c>
      <c r="H278" t="str">
        <f>IF(ROW()&lt;=vLastrow,'Match History Data'!H278,"")</f>
        <v/>
      </c>
      <c r="I278" t="str">
        <f>IF(ROW()&lt;=vLastrow,'Match History Data'!I278,"")</f>
        <v/>
      </c>
      <c r="J278" t="str">
        <f>IF(ROW()&lt;=vLastrow,'Match History Data'!J278,"")</f>
        <v/>
      </c>
      <c r="K278" t="str">
        <f>IF(ROW()&lt;=vLastrow,'Match History Data'!K278,"")</f>
        <v/>
      </c>
      <c r="L278" t="str">
        <f>IF(ROW()&lt;=vLastrow,'Match History Data'!L278,"")</f>
        <v/>
      </c>
      <c r="M278" t="str">
        <f>IF(ROW()&lt;=vLastrow,'Match History Data'!M278,"")</f>
        <v/>
      </c>
      <c r="N278" t="str">
        <f>IF(ROW()&lt;=vLastrow,'Match History Data'!N278,"")</f>
        <v/>
      </c>
      <c r="O278" t="str">
        <f>IF(ROW()&lt;=vLastrow,'Match History Data'!O278,"")</f>
        <v/>
      </c>
      <c r="Q278" t="str">
        <f>IF(ROW()&lt;=vLastrow,VLOOKUP(MONTH(E278),calcs!$S$2:$T$13,2,FALSE),"")</f>
        <v/>
      </c>
      <c r="R278" t="str">
        <f>IF(ROW()&lt;=vLastrow,VLOOKUP(MONTH(F278),calcs!$S$2:$T$13,2,FALSE),"")</f>
        <v/>
      </c>
      <c r="S278" t="str">
        <f t="shared" si="30"/>
        <v/>
      </c>
      <c r="T278" s="26" t="e">
        <f>IF(F278="",DATEDIF(E278,calcs!X$2,"Y"),"")</f>
        <v>#VALUE!</v>
      </c>
      <c r="U278" t="str">
        <f t="shared" si="29"/>
        <v/>
      </c>
      <c r="V278" t="str">
        <f t="shared" si="26"/>
        <v/>
      </c>
      <c r="W278">
        <f t="shared" si="27"/>
        <v>0</v>
      </c>
      <c r="X278">
        <f t="shared" si="28"/>
        <v>0</v>
      </c>
    </row>
    <row r="279" spans="1:24" x14ac:dyDescent="0.35">
      <c r="A279" t="str">
        <f>IF(ROW()&lt;=vLastrow,'Match History Data'!A279,"")</f>
        <v/>
      </c>
      <c r="B279" t="str">
        <f>IF(ROW()&lt;=vLastrow,'Match History Data'!B279,"")</f>
        <v/>
      </c>
      <c r="C279" t="str">
        <f>IF(ROW()&lt;=vLastrow,'Match History Data'!C279,"")</f>
        <v/>
      </c>
      <c r="D279" t="str">
        <f>IF(ROW()&lt;=vLastrow,'Match History Data'!D279,"")</f>
        <v/>
      </c>
      <c r="E279" s="3" t="str">
        <f>IF(ROW()&lt;=vLastrow,IF('Match History Data'!E279&lt;&gt;"",'Match History Data'!E279,""),"")</f>
        <v/>
      </c>
      <c r="F279" s="3" t="str">
        <f>IF(ROW()&lt;=vLastrow,IF('Match History Data'!F279&lt;&gt;"",'Match History Data'!F279,""),"")</f>
        <v/>
      </c>
      <c r="G279" t="str">
        <f>IF(ROW()&lt;=vLastrow,'Match History Data'!G279,"")</f>
        <v/>
      </c>
      <c r="H279" t="str">
        <f>IF(ROW()&lt;=vLastrow,'Match History Data'!H279,"")</f>
        <v/>
      </c>
      <c r="I279" t="str">
        <f>IF(ROW()&lt;=vLastrow,'Match History Data'!I279,"")</f>
        <v/>
      </c>
      <c r="J279" t="str">
        <f>IF(ROW()&lt;=vLastrow,'Match History Data'!J279,"")</f>
        <v/>
      </c>
      <c r="K279" t="str">
        <f>IF(ROW()&lt;=vLastrow,'Match History Data'!K279,"")</f>
        <v/>
      </c>
      <c r="L279" t="str">
        <f>IF(ROW()&lt;=vLastrow,'Match History Data'!L279,"")</f>
        <v/>
      </c>
      <c r="M279" t="str">
        <f>IF(ROW()&lt;=vLastrow,'Match History Data'!M279,"")</f>
        <v/>
      </c>
      <c r="N279" t="str">
        <f>IF(ROW()&lt;=vLastrow,'Match History Data'!N279,"")</f>
        <v/>
      </c>
      <c r="O279" t="str">
        <f>IF(ROW()&lt;=vLastrow,'Match History Data'!O279,"")</f>
        <v/>
      </c>
      <c r="Q279" t="str">
        <f>IF(ROW()&lt;=vLastrow,VLOOKUP(MONTH(E279),calcs!$S$2:$T$13,2,FALSE),"")</f>
        <v/>
      </c>
      <c r="R279" t="str">
        <f>IF(ROW()&lt;=vLastrow,VLOOKUP(MONTH(F279),calcs!$S$2:$T$13,2,FALSE),"")</f>
        <v/>
      </c>
      <c r="S279" t="str">
        <f t="shared" si="30"/>
        <v/>
      </c>
      <c r="T279" s="26" t="e">
        <f>IF(F279="",DATEDIF(E279,calcs!X$2,"Y"),"")</f>
        <v>#VALUE!</v>
      </c>
      <c r="U279" t="str">
        <f t="shared" si="29"/>
        <v/>
      </c>
      <c r="V279" t="str">
        <f t="shared" si="26"/>
        <v/>
      </c>
      <c r="W279">
        <f t="shared" si="27"/>
        <v>0</v>
      </c>
      <c r="X279">
        <f t="shared" si="28"/>
        <v>0</v>
      </c>
    </row>
    <row r="280" spans="1:24" x14ac:dyDescent="0.35">
      <c r="A280" t="str">
        <f>IF(ROW()&lt;=vLastrow,'Match History Data'!A280,"")</f>
        <v/>
      </c>
      <c r="B280" t="str">
        <f>IF(ROW()&lt;=vLastrow,'Match History Data'!B280,"")</f>
        <v/>
      </c>
      <c r="C280" t="str">
        <f>IF(ROW()&lt;=vLastrow,'Match History Data'!C280,"")</f>
        <v/>
      </c>
      <c r="D280" t="str">
        <f>IF(ROW()&lt;=vLastrow,'Match History Data'!D280,"")</f>
        <v/>
      </c>
      <c r="E280" s="3" t="str">
        <f>IF(ROW()&lt;=vLastrow,IF('Match History Data'!E280&lt;&gt;"",'Match History Data'!E280,""),"")</f>
        <v/>
      </c>
      <c r="F280" s="3" t="str">
        <f>IF(ROW()&lt;=vLastrow,IF('Match History Data'!F280&lt;&gt;"",'Match History Data'!F280,""),"")</f>
        <v/>
      </c>
      <c r="G280" t="str">
        <f>IF(ROW()&lt;=vLastrow,'Match History Data'!G280,"")</f>
        <v/>
      </c>
      <c r="H280" t="str">
        <f>IF(ROW()&lt;=vLastrow,'Match History Data'!H280,"")</f>
        <v/>
      </c>
      <c r="I280" t="str">
        <f>IF(ROW()&lt;=vLastrow,'Match History Data'!I280,"")</f>
        <v/>
      </c>
      <c r="J280" t="str">
        <f>IF(ROW()&lt;=vLastrow,'Match History Data'!J280,"")</f>
        <v/>
      </c>
      <c r="K280" t="str">
        <f>IF(ROW()&lt;=vLastrow,'Match History Data'!K280,"")</f>
        <v/>
      </c>
      <c r="L280" t="str">
        <f>IF(ROW()&lt;=vLastrow,'Match History Data'!L280,"")</f>
        <v/>
      </c>
      <c r="M280" t="str">
        <f>IF(ROW()&lt;=vLastrow,'Match History Data'!M280,"")</f>
        <v/>
      </c>
      <c r="N280" t="str">
        <f>IF(ROW()&lt;=vLastrow,'Match History Data'!N280,"")</f>
        <v/>
      </c>
      <c r="O280" t="str">
        <f>IF(ROW()&lt;=vLastrow,'Match History Data'!O280,"")</f>
        <v/>
      </c>
      <c r="Q280" t="str">
        <f>IF(ROW()&lt;=vLastrow,VLOOKUP(MONTH(E280),calcs!$S$2:$T$13,2,FALSE),"")</f>
        <v/>
      </c>
      <c r="R280" t="str">
        <f>IF(ROW()&lt;=vLastrow,VLOOKUP(MONTH(F280),calcs!$S$2:$T$13,2,FALSE),"")</f>
        <v/>
      </c>
      <c r="S280" t="str">
        <f t="shared" si="30"/>
        <v/>
      </c>
      <c r="T280" s="26" t="e">
        <f>IF(F280="",DATEDIF(E280,calcs!X$2,"Y"),"")</f>
        <v>#VALUE!</v>
      </c>
      <c r="U280" t="str">
        <f t="shared" si="29"/>
        <v/>
      </c>
      <c r="V280" t="str">
        <f t="shared" si="26"/>
        <v/>
      </c>
      <c r="W280">
        <f t="shared" si="27"/>
        <v>0</v>
      </c>
      <c r="X280">
        <f t="shared" si="28"/>
        <v>0</v>
      </c>
    </row>
    <row r="281" spans="1:24" x14ac:dyDescent="0.35">
      <c r="A281" t="str">
        <f>IF(ROW()&lt;=vLastrow,'Match History Data'!A281,"")</f>
        <v/>
      </c>
      <c r="B281" t="str">
        <f>IF(ROW()&lt;=vLastrow,'Match History Data'!B281,"")</f>
        <v/>
      </c>
      <c r="C281" t="str">
        <f>IF(ROW()&lt;=vLastrow,'Match History Data'!C281,"")</f>
        <v/>
      </c>
      <c r="D281" t="str">
        <f>IF(ROW()&lt;=vLastrow,'Match History Data'!D281,"")</f>
        <v/>
      </c>
      <c r="E281" s="3" t="str">
        <f>IF(ROW()&lt;=vLastrow,IF('Match History Data'!E281&lt;&gt;"",'Match History Data'!E281,""),"")</f>
        <v/>
      </c>
      <c r="F281" s="3" t="str">
        <f>IF(ROW()&lt;=vLastrow,IF('Match History Data'!F281&lt;&gt;"",'Match History Data'!F281,""),"")</f>
        <v/>
      </c>
      <c r="G281" t="str">
        <f>IF(ROW()&lt;=vLastrow,'Match History Data'!G281,"")</f>
        <v/>
      </c>
      <c r="H281" t="str">
        <f>IF(ROW()&lt;=vLastrow,'Match History Data'!H281,"")</f>
        <v/>
      </c>
      <c r="I281" t="str">
        <f>IF(ROW()&lt;=vLastrow,'Match History Data'!I281,"")</f>
        <v/>
      </c>
      <c r="J281" t="str">
        <f>IF(ROW()&lt;=vLastrow,'Match History Data'!J281,"")</f>
        <v/>
      </c>
      <c r="K281" t="str">
        <f>IF(ROW()&lt;=vLastrow,'Match History Data'!K281,"")</f>
        <v/>
      </c>
      <c r="L281" t="str">
        <f>IF(ROW()&lt;=vLastrow,'Match History Data'!L281,"")</f>
        <v/>
      </c>
      <c r="M281" t="str">
        <f>IF(ROW()&lt;=vLastrow,'Match History Data'!M281,"")</f>
        <v/>
      </c>
      <c r="N281" t="str">
        <f>IF(ROW()&lt;=vLastrow,'Match History Data'!N281,"")</f>
        <v/>
      </c>
      <c r="O281" t="str">
        <f>IF(ROW()&lt;=vLastrow,'Match History Data'!O281,"")</f>
        <v/>
      </c>
      <c r="Q281" t="str">
        <f>IF(ROW()&lt;=vLastrow,VLOOKUP(MONTH(E281),calcs!$S$2:$T$13,2,FALSE),"")</f>
        <v/>
      </c>
      <c r="R281" t="str">
        <f>IF(ROW()&lt;=vLastrow,VLOOKUP(MONTH(F281),calcs!$S$2:$T$13,2,FALSE),"")</f>
        <v/>
      </c>
      <c r="S281" t="str">
        <f t="shared" si="30"/>
        <v/>
      </c>
      <c r="T281" s="26" t="e">
        <f>IF(F281="",DATEDIF(E281,calcs!X$2,"Y"),"")</f>
        <v>#VALUE!</v>
      </c>
      <c r="U281" t="str">
        <f t="shared" si="29"/>
        <v/>
      </c>
      <c r="V281" t="str">
        <f t="shared" si="26"/>
        <v/>
      </c>
      <c r="W281">
        <f t="shared" si="27"/>
        <v>0</v>
      </c>
      <c r="X281">
        <f t="shared" si="28"/>
        <v>0</v>
      </c>
    </row>
    <row r="282" spans="1:24" x14ac:dyDescent="0.35">
      <c r="A282" t="str">
        <f>IF(ROW()&lt;=vLastrow,'Match History Data'!A282,"")</f>
        <v/>
      </c>
      <c r="B282" t="str">
        <f>IF(ROW()&lt;=vLastrow,'Match History Data'!B282,"")</f>
        <v/>
      </c>
      <c r="C282" t="str">
        <f>IF(ROW()&lt;=vLastrow,'Match History Data'!C282,"")</f>
        <v/>
      </c>
      <c r="D282" t="str">
        <f>IF(ROW()&lt;=vLastrow,'Match History Data'!D282,"")</f>
        <v/>
      </c>
      <c r="E282" s="3" t="str">
        <f>IF(ROW()&lt;=vLastrow,IF('Match History Data'!E282&lt;&gt;"",'Match History Data'!E282,""),"")</f>
        <v/>
      </c>
      <c r="F282" s="3" t="str">
        <f>IF(ROW()&lt;=vLastrow,IF('Match History Data'!F282&lt;&gt;"",'Match History Data'!F282,""),"")</f>
        <v/>
      </c>
      <c r="G282" t="str">
        <f>IF(ROW()&lt;=vLastrow,'Match History Data'!G282,"")</f>
        <v/>
      </c>
      <c r="H282" t="str">
        <f>IF(ROW()&lt;=vLastrow,'Match History Data'!H282,"")</f>
        <v/>
      </c>
      <c r="I282" t="str">
        <f>IF(ROW()&lt;=vLastrow,'Match History Data'!I282,"")</f>
        <v/>
      </c>
      <c r="J282" t="str">
        <f>IF(ROW()&lt;=vLastrow,'Match History Data'!J282,"")</f>
        <v/>
      </c>
      <c r="K282" t="str">
        <f>IF(ROW()&lt;=vLastrow,'Match History Data'!K282,"")</f>
        <v/>
      </c>
      <c r="L282" t="str">
        <f>IF(ROW()&lt;=vLastrow,'Match History Data'!L282,"")</f>
        <v/>
      </c>
      <c r="M282" t="str">
        <f>IF(ROW()&lt;=vLastrow,'Match History Data'!M282,"")</f>
        <v/>
      </c>
      <c r="N282" t="str">
        <f>IF(ROW()&lt;=vLastrow,'Match History Data'!N282,"")</f>
        <v/>
      </c>
      <c r="O282" t="str">
        <f>IF(ROW()&lt;=vLastrow,'Match History Data'!O282,"")</f>
        <v/>
      </c>
      <c r="Q282" t="str">
        <f>IF(ROW()&lt;=vLastrow,VLOOKUP(MONTH(E282),calcs!$S$2:$T$13,2,FALSE),"")</f>
        <v/>
      </c>
      <c r="R282" t="str">
        <f>IF(ROW()&lt;=vLastrow,VLOOKUP(MONTH(F282),calcs!$S$2:$T$13,2,FALSE),"")</f>
        <v/>
      </c>
      <c r="S282" t="str">
        <f t="shared" si="30"/>
        <v/>
      </c>
      <c r="T282" s="26" t="e">
        <f>IF(F282="",DATEDIF(E282,calcs!X$2,"Y"),"")</f>
        <v>#VALUE!</v>
      </c>
      <c r="U282" t="str">
        <f t="shared" si="29"/>
        <v/>
      </c>
      <c r="V282" t="str">
        <f t="shared" si="26"/>
        <v/>
      </c>
      <c r="W282">
        <f t="shared" si="27"/>
        <v>0</v>
      </c>
      <c r="X282">
        <f t="shared" si="28"/>
        <v>0</v>
      </c>
    </row>
    <row r="283" spans="1:24" x14ac:dyDescent="0.35">
      <c r="A283" t="str">
        <f>IF(ROW()&lt;=vLastrow,'Match History Data'!A283,"")</f>
        <v/>
      </c>
      <c r="B283" t="str">
        <f>IF(ROW()&lt;=vLastrow,'Match History Data'!B283,"")</f>
        <v/>
      </c>
      <c r="C283" t="str">
        <f>IF(ROW()&lt;=vLastrow,'Match History Data'!C283,"")</f>
        <v/>
      </c>
      <c r="D283" t="str">
        <f>IF(ROW()&lt;=vLastrow,'Match History Data'!D283,"")</f>
        <v/>
      </c>
      <c r="E283" s="3" t="str">
        <f>IF(ROW()&lt;=vLastrow,IF('Match History Data'!E283&lt;&gt;"",'Match History Data'!E283,""),"")</f>
        <v/>
      </c>
      <c r="F283" s="3" t="str">
        <f>IF(ROW()&lt;=vLastrow,IF('Match History Data'!F283&lt;&gt;"",'Match History Data'!F283,""),"")</f>
        <v/>
      </c>
      <c r="G283" t="str">
        <f>IF(ROW()&lt;=vLastrow,'Match History Data'!G283,"")</f>
        <v/>
      </c>
      <c r="H283" t="str">
        <f>IF(ROW()&lt;=vLastrow,'Match History Data'!H283,"")</f>
        <v/>
      </c>
      <c r="I283" t="str">
        <f>IF(ROW()&lt;=vLastrow,'Match History Data'!I283,"")</f>
        <v/>
      </c>
      <c r="J283" t="str">
        <f>IF(ROW()&lt;=vLastrow,'Match History Data'!J283,"")</f>
        <v/>
      </c>
      <c r="K283" t="str">
        <f>IF(ROW()&lt;=vLastrow,'Match History Data'!K283,"")</f>
        <v/>
      </c>
      <c r="L283" t="str">
        <f>IF(ROW()&lt;=vLastrow,'Match History Data'!L283,"")</f>
        <v/>
      </c>
      <c r="M283" t="str">
        <f>IF(ROW()&lt;=vLastrow,'Match History Data'!M283,"")</f>
        <v/>
      </c>
      <c r="N283" t="str">
        <f>IF(ROW()&lt;=vLastrow,'Match History Data'!N283,"")</f>
        <v/>
      </c>
      <c r="O283" t="str">
        <f>IF(ROW()&lt;=vLastrow,'Match History Data'!O283,"")</f>
        <v/>
      </c>
      <c r="Q283" t="str">
        <f>IF(ROW()&lt;=vLastrow,VLOOKUP(MONTH(E283),calcs!$S$2:$T$13,2,FALSE),"")</f>
        <v/>
      </c>
      <c r="R283" t="str">
        <f>IF(ROW()&lt;=vLastrow,VLOOKUP(MONTH(F283),calcs!$S$2:$T$13,2,FALSE),"")</f>
        <v/>
      </c>
      <c r="S283" t="str">
        <f t="shared" si="30"/>
        <v/>
      </c>
      <c r="T283" s="26" t="e">
        <f>IF(F283="",DATEDIF(E283,calcs!X$2,"Y"),"")</f>
        <v>#VALUE!</v>
      </c>
      <c r="U283" t="str">
        <f t="shared" si="29"/>
        <v/>
      </c>
      <c r="V283" t="str">
        <f t="shared" si="26"/>
        <v/>
      </c>
      <c r="W283">
        <f t="shared" si="27"/>
        <v>0</v>
      </c>
      <c r="X283">
        <f t="shared" si="28"/>
        <v>0</v>
      </c>
    </row>
    <row r="284" spans="1:24" x14ac:dyDescent="0.35">
      <c r="A284" t="str">
        <f>IF(ROW()&lt;=vLastrow,'Match History Data'!A284,"")</f>
        <v/>
      </c>
      <c r="B284" t="str">
        <f>IF(ROW()&lt;=vLastrow,'Match History Data'!B284,"")</f>
        <v/>
      </c>
      <c r="C284" t="str">
        <f>IF(ROW()&lt;=vLastrow,'Match History Data'!C284,"")</f>
        <v/>
      </c>
      <c r="D284" t="str">
        <f>IF(ROW()&lt;=vLastrow,'Match History Data'!D284,"")</f>
        <v/>
      </c>
      <c r="E284" s="3" t="str">
        <f>IF(ROW()&lt;=vLastrow,IF('Match History Data'!E284&lt;&gt;"",'Match History Data'!E284,""),"")</f>
        <v/>
      </c>
      <c r="F284" s="3" t="str">
        <f>IF(ROW()&lt;=vLastrow,IF('Match History Data'!F284&lt;&gt;"",'Match History Data'!F284,""),"")</f>
        <v/>
      </c>
      <c r="G284" t="str">
        <f>IF(ROW()&lt;=vLastrow,'Match History Data'!G284,"")</f>
        <v/>
      </c>
      <c r="H284" t="str">
        <f>IF(ROW()&lt;=vLastrow,'Match History Data'!H284,"")</f>
        <v/>
      </c>
      <c r="I284" t="str">
        <f>IF(ROW()&lt;=vLastrow,'Match History Data'!I284,"")</f>
        <v/>
      </c>
      <c r="J284" t="str">
        <f>IF(ROW()&lt;=vLastrow,'Match History Data'!J284,"")</f>
        <v/>
      </c>
      <c r="K284" t="str">
        <f>IF(ROW()&lt;=vLastrow,'Match History Data'!K284,"")</f>
        <v/>
      </c>
      <c r="L284" t="str">
        <f>IF(ROW()&lt;=vLastrow,'Match History Data'!L284,"")</f>
        <v/>
      </c>
      <c r="M284" t="str">
        <f>IF(ROW()&lt;=vLastrow,'Match History Data'!M284,"")</f>
        <v/>
      </c>
      <c r="N284" t="str">
        <f>IF(ROW()&lt;=vLastrow,'Match History Data'!N284,"")</f>
        <v/>
      </c>
      <c r="O284" t="str">
        <f>IF(ROW()&lt;=vLastrow,'Match History Data'!O284,"")</f>
        <v/>
      </c>
      <c r="Q284" t="str">
        <f>IF(ROW()&lt;=vLastrow,VLOOKUP(MONTH(E284),calcs!$S$2:$T$13,2,FALSE),"")</f>
        <v/>
      </c>
      <c r="R284" t="str">
        <f>IF(ROW()&lt;=vLastrow,VLOOKUP(MONTH(F284),calcs!$S$2:$T$13,2,FALSE),"")</f>
        <v/>
      </c>
      <c r="S284" t="str">
        <f t="shared" si="30"/>
        <v/>
      </c>
      <c r="T284" s="26" t="e">
        <f>IF(F284="",DATEDIF(E284,calcs!X$2,"Y"),"")</f>
        <v>#VALUE!</v>
      </c>
      <c r="U284" t="str">
        <f t="shared" si="29"/>
        <v/>
      </c>
      <c r="V284" t="str">
        <f t="shared" si="26"/>
        <v/>
      </c>
      <c r="W284">
        <f t="shared" si="27"/>
        <v>0</v>
      </c>
      <c r="X284">
        <f t="shared" si="28"/>
        <v>0</v>
      </c>
    </row>
    <row r="285" spans="1:24" x14ac:dyDescent="0.35">
      <c r="A285" t="str">
        <f>IF(ROW()&lt;=vLastrow,'Match History Data'!A285,"")</f>
        <v/>
      </c>
      <c r="B285" t="str">
        <f>IF(ROW()&lt;=vLastrow,'Match History Data'!B285,"")</f>
        <v/>
      </c>
      <c r="C285" t="str">
        <f>IF(ROW()&lt;=vLastrow,'Match History Data'!C285,"")</f>
        <v/>
      </c>
      <c r="D285" t="str">
        <f>IF(ROW()&lt;=vLastrow,'Match History Data'!D285,"")</f>
        <v/>
      </c>
      <c r="E285" s="3" t="str">
        <f>IF(ROW()&lt;=vLastrow,IF('Match History Data'!E285&lt;&gt;"",'Match History Data'!E285,""),"")</f>
        <v/>
      </c>
      <c r="F285" s="3" t="str">
        <f>IF(ROW()&lt;=vLastrow,IF('Match History Data'!F285&lt;&gt;"",'Match History Data'!F285,""),"")</f>
        <v/>
      </c>
      <c r="G285" t="str">
        <f>IF(ROW()&lt;=vLastrow,'Match History Data'!G285,"")</f>
        <v/>
      </c>
      <c r="H285" t="str">
        <f>IF(ROW()&lt;=vLastrow,'Match History Data'!H285,"")</f>
        <v/>
      </c>
      <c r="I285" t="str">
        <f>IF(ROW()&lt;=vLastrow,'Match History Data'!I285,"")</f>
        <v/>
      </c>
      <c r="J285" t="str">
        <f>IF(ROW()&lt;=vLastrow,'Match History Data'!J285,"")</f>
        <v/>
      </c>
      <c r="K285" t="str">
        <f>IF(ROW()&lt;=vLastrow,'Match History Data'!K285,"")</f>
        <v/>
      </c>
      <c r="L285" t="str">
        <f>IF(ROW()&lt;=vLastrow,'Match History Data'!L285,"")</f>
        <v/>
      </c>
      <c r="M285" t="str">
        <f>IF(ROW()&lt;=vLastrow,'Match History Data'!M285,"")</f>
        <v/>
      </c>
      <c r="N285" t="str">
        <f>IF(ROW()&lt;=vLastrow,'Match History Data'!N285,"")</f>
        <v/>
      </c>
      <c r="O285" t="str">
        <f>IF(ROW()&lt;=vLastrow,'Match History Data'!O285,"")</f>
        <v/>
      </c>
      <c r="Q285" t="str">
        <f>IF(ROW()&lt;=vLastrow,VLOOKUP(MONTH(E285),calcs!$S$2:$T$13,2,FALSE),"")</f>
        <v/>
      </c>
      <c r="R285" t="str">
        <f>IF(ROW()&lt;=vLastrow,VLOOKUP(MONTH(F285),calcs!$S$2:$T$13,2,FALSE),"")</f>
        <v/>
      </c>
      <c r="S285" t="str">
        <f t="shared" si="30"/>
        <v/>
      </c>
      <c r="T285" s="26" t="e">
        <f>IF(F285="",DATEDIF(E285,calcs!X$2,"Y"),"")</f>
        <v>#VALUE!</v>
      </c>
      <c r="U285" t="str">
        <f t="shared" si="29"/>
        <v/>
      </c>
      <c r="V285" t="str">
        <f t="shared" si="26"/>
        <v/>
      </c>
      <c r="W285">
        <f t="shared" si="27"/>
        <v>0</v>
      </c>
      <c r="X285">
        <f t="shared" si="28"/>
        <v>0</v>
      </c>
    </row>
    <row r="286" spans="1:24" x14ac:dyDescent="0.35">
      <c r="A286" t="str">
        <f>IF(ROW()&lt;=vLastrow,'Match History Data'!A286,"")</f>
        <v/>
      </c>
      <c r="B286" t="str">
        <f>IF(ROW()&lt;=vLastrow,'Match History Data'!B286,"")</f>
        <v/>
      </c>
      <c r="C286" t="str">
        <f>IF(ROW()&lt;=vLastrow,'Match History Data'!C286,"")</f>
        <v/>
      </c>
      <c r="D286" t="str">
        <f>IF(ROW()&lt;=vLastrow,'Match History Data'!D286,"")</f>
        <v/>
      </c>
      <c r="E286" s="3" t="str">
        <f>IF(ROW()&lt;=vLastrow,IF('Match History Data'!E286&lt;&gt;"",'Match History Data'!E286,""),"")</f>
        <v/>
      </c>
      <c r="F286" s="3" t="str">
        <f>IF(ROW()&lt;=vLastrow,IF('Match History Data'!F286&lt;&gt;"",'Match History Data'!F286,""),"")</f>
        <v/>
      </c>
      <c r="G286" t="str">
        <f>IF(ROW()&lt;=vLastrow,'Match History Data'!G286,"")</f>
        <v/>
      </c>
      <c r="H286" t="str">
        <f>IF(ROW()&lt;=vLastrow,'Match History Data'!H286,"")</f>
        <v/>
      </c>
      <c r="I286" t="str">
        <f>IF(ROW()&lt;=vLastrow,'Match History Data'!I286,"")</f>
        <v/>
      </c>
      <c r="J286" t="str">
        <f>IF(ROW()&lt;=vLastrow,'Match History Data'!J286,"")</f>
        <v/>
      </c>
      <c r="K286" t="str">
        <f>IF(ROW()&lt;=vLastrow,'Match History Data'!K286,"")</f>
        <v/>
      </c>
      <c r="L286" t="str">
        <f>IF(ROW()&lt;=vLastrow,'Match History Data'!L286,"")</f>
        <v/>
      </c>
      <c r="M286" t="str">
        <f>IF(ROW()&lt;=vLastrow,'Match History Data'!M286,"")</f>
        <v/>
      </c>
      <c r="N286" t="str">
        <f>IF(ROW()&lt;=vLastrow,'Match History Data'!N286,"")</f>
        <v/>
      </c>
      <c r="O286" t="str">
        <f>IF(ROW()&lt;=vLastrow,'Match History Data'!O286,"")</f>
        <v/>
      </c>
      <c r="Q286" t="str">
        <f>IF(ROW()&lt;=vLastrow,VLOOKUP(MONTH(E286),calcs!$S$2:$T$13,2,FALSE),"")</f>
        <v/>
      </c>
      <c r="R286" t="str">
        <f>IF(ROW()&lt;=vLastrow,VLOOKUP(MONTH(F286),calcs!$S$2:$T$13,2,FALSE),"")</f>
        <v/>
      </c>
      <c r="S286" t="str">
        <f t="shared" si="30"/>
        <v/>
      </c>
      <c r="T286" s="26" t="e">
        <f>IF(F286="",DATEDIF(E286,calcs!X$2,"Y"),"")</f>
        <v>#VALUE!</v>
      </c>
      <c r="U286" t="str">
        <f t="shared" si="29"/>
        <v/>
      </c>
      <c r="V286" t="str">
        <f t="shared" si="26"/>
        <v/>
      </c>
      <c r="W286">
        <f t="shared" si="27"/>
        <v>0</v>
      </c>
      <c r="X286">
        <f t="shared" si="28"/>
        <v>0</v>
      </c>
    </row>
    <row r="287" spans="1:24" x14ac:dyDescent="0.35">
      <c r="A287" t="str">
        <f>IF(ROW()&lt;=vLastrow,'Match History Data'!A287,"")</f>
        <v/>
      </c>
      <c r="B287" t="str">
        <f>IF(ROW()&lt;=vLastrow,'Match History Data'!B287,"")</f>
        <v/>
      </c>
      <c r="C287" t="str">
        <f>IF(ROW()&lt;=vLastrow,'Match History Data'!C287,"")</f>
        <v/>
      </c>
      <c r="D287" t="str">
        <f>IF(ROW()&lt;=vLastrow,'Match History Data'!D287,"")</f>
        <v/>
      </c>
      <c r="E287" s="3" t="str">
        <f>IF(ROW()&lt;=vLastrow,IF('Match History Data'!E287&lt;&gt;"",'Match History Data'!E287,""),"")</f>
        <v/>
      </c>
      <c r="F287" s="3" t="str">
        <f>IF(ROW()&lt;=vLastrow,IF('Match History Data'!F287&lt;&gt;"",'Match History Data'!F287,""),"")</f>
        <v/>
      </c>
      <c r="G287" t="str">
        <f>IF(ROW()&lt;=vLastrow,'Match History Data'!G287,"")</f>
        <v/>
      </c>
      <c r="H287" t="str">
        <f>IF(ROW()&lt;=vLastrow,'Match History Data'!H287,"")</f>
        <v/>
      </c>
      <c r="I287" t="str">
        <f>IF(ROW()&lt;=vLastrow,'Match History Data'!I287,"")</f>
        <v/>
      </c>
      <c r="J287" t="str">
        <f>IF(ROW()&lt;=vLastrow,'Match History Data'!J287,"")</f>
        <v/>
      </c>
      <c r="K287" t="str">
        <f>IF(ROW()&lt;=vLastrow,'Match History Data'!K287,"")</f>
        <v/>
      </c>
      <c r="L287" t="str">
        <f>IF(ROW()&lt;=vLastrow,'Match History Data'!L287,"")</f>
        <v/>
      </c>
      <c r="M287" t="str">
        <f>IF(ROW()&lt;=vLastrow,'Match History Data'!M287,"")</f>
        <v/>
      </c>
      <c r="N287" t="str">
        <f>IF(ROW()&lt;=vLastrow,'Match History Data'!N287,"")</f>
        <v/>
      </c>
      <c r="O287" t="str">
        <f>IF(ROW()&lt;=vLastrow,'Match History Data'!O287,"")</f>
        <v/>
      </c>
      <c r="Q287" t="str">
        <f>IF(ROW()&lt;=vLastrow,VLOOKUP(MONTH(E287),calcs!$S$2:$T$13,2,FALSE),"")</f>
        <v/>
      </c>
      <c r="R287" t="str">
        <f>IF(ROW()&lt;=vLastrow,VLOOKUP(MONTH(F287),calcs!$S$2:$T$13,2,FALSE),"")</f>
        <v/>
      </c>
      <c r="S287" t="str">
        <f t="shared" si="30"/>
        <v/>
      </c>
      <c r="T287" s="26" t="e">
        <f>IF(F287="",DATEDIF(E287,calcs!X$2,"Y"),"")</f>
        <v>#VALUE!</v>
      </c>
      <c r="U287" t="str">
        <f t="shared" si="29"/>
        <v/>
      </c>
      <c r="V287" t="str">
        <f t="shared" si="26"/>
        <v/>
      </c>
      <c r="W287">
        <f t="shared" si="27"/>
        <v>0</v>
      </c>
      <c r="X287">
        <f t="shared" si="28"/>
        <v>0</v>
      </c>
    </row>
    <row r="288" spans="1:24" x14ac:dyDescent="0.35">
      <c r="A288" t="str">
        <f>IF(ROW()&lt;=vLastrow,'Match History Data'!A288,"")</f>
        <v/>
      </c>
      <c r="B288" t="str">
        <f>IF(ROW()&lt;=vLastrow,'Match History Data'!B288,"")</f>
        <v/>
      </c>
      <c r="C288" t="str">
        <f>IF(ROW()&lt;=vLastrow,'Match History Data'!C288,"")</f>
        <v/>
      </c>
      <c r="D288" t="str">
        <f>IF(ROW()&lt;=vLastrow,'Match History Data'!D288,"")</f>
        <v/>
      </c>
      <c r="E288" s="3" t="str">
        <f>IF(ROW()&lt;=vLastrow,IF('Match History Data'!E288&lt;&gt;"",'Match History Data'!E288,""),"")</f>
        <v/>
      </c>
      <c r="F288" s="3" t="str">
        <f>IF(ROW()&lt;=vLastrow,IF('Match History Data'!F288&lt;&gt;"",'Match History Data'!F288,""),"")</f>
        <v/>
      </c>
      <c r="G288" t="str">
        <f>IF(ROW()&lt;=vLastrow,'Match History Data'!G288,"")</f>
        <v/>
      </c>
      <c r="H288" t="str">
        <f>IF(ROW()&lt;=vLastrow,'Match History Data'!H288,"")</f>
        <v/>
      </c>
      <c r="I288" t="str">
        <f>IF(ROW()&lt;=vLastrow,'Match History Data'!I288,"")</f>
        <v/>
      </c>
      <c r="J288" t="str">
        <f>IF(ROW()&lt;=vLastrow,'Match History Data'!J288,"")</f>
        <v/>
      </c>
      <c r="K288" t="str">
        <f>IF(ROW()&lt;=vLastrow,'Match History Data'!K288,"")</f>
        <v/>
      </c>
      <c r="L288" t="str">
        <f>IF(ROW()&lt;=vLastrow,'Match History Data'!L288,"")</f>
        <v/>
      </c>
      <c r="M288" t="str">
        <f>IF(ROW()&lt;=vLastrow,'Match History Data'!M288,"")</f>
        <v/>
      </c>
      <c r="N288" t="str">
        <f>IF(ROW()&lt;=vLastrow,'Match History Data'!N288,"")</f>
        <v/>
      </c>
      <c r="O288" t="str">
        <f>IF(ROW()&lt;=vLastrow,'Match History Data'!O288,"")</f>
        <v/>
      </c>
      <c r="Q288" t="str">
        <f>IF(ROW()&lt;=vLastrow,VLOOKUP(MONTH(E288),calcs!$S$2:$T$13,2,FALSE),"")</f>
        <v/>
      </c>
      <c r="R288" t="str">
        <f>IF(ROW()&lt;=vLastrow,VLOOKUP(MONTH(F288),calcs!$S$2:$T$13,2,FALSE),"")</f>
        <v/>
      </c>
      <c r="S288" t="str">
        <f t="shared" si="30"/>
        <v/>
      </c>
      <c r="T288" s="26" t="e">
        <f>IF(F288="",DATEDIF(E288,calcs!X$2,"Y"),"")</f>
        <v>#VALUE!</v>
      </c>
      <c r="U288" t="str">
        <f t="shared" si="29"/>
        <v/>
      </c>
      <c r="V288" t="str">
        <f t="shared" si="26"/>
        <v/>
      </c>
      <c r="W288">
        <f t="shared" si="27"/>
        <v>0</v>
      </c>
      <c r="X288">
        <f t="shared" si="28"/>
        <v>0</v>
      </c>
    </row>
    <row r="289" spans="1:24" x14ac:dyDescent="0.35">
      <c r="A289" t="str">
        <f>IF(ROW()&lt;=vLastrow,'Match History Data'!A289,"")</f>
        <v/>
      </c>
      <c r="B289" t="str">
        <f>IF(ROW()&lt;=vLastrow,'Match History Data'!B289,"")</f>
        <v/>
      </c>
      <c r="C289" t="str">
        <f>IF(ROW()&lt;=vLastrow,'Match History Data'!C289,"")</f>
        <v/>
      </c>
      <c r="D289" t="str">
        <f>IF(ROW()&lt;=vLastrow,'Match History Data'!D289,"")</f>
        <v/>
      </c>
      <c r="E289" s="3" t="str">
        <f>IF(ROW()&lt;=vLastrow,IF('Match History Data'!E289&lt;&gt;"",'Match History Data'!E289,""),"")</f>
        <v/>
      </c>
      <c r="F289" s="3" t="str">
        <f>IF(ROW()&lt;=vLastrow,IF('Match History Data'!F289&lt;&gt;"",'Match History Data'!F289,""),"")</f>
        <v/>
      </c>
      <c r="G289" t="str">
        <f>IF(ROW()&lt;=vLastrow,'Match History Data'!G289,"")</f>
        <v/>
      </c>
      <c r="H289" t="str">
        <f>IF(ROW()&lt;=vLastrow,'Match History Data'!H289,"")</f>
        <v/>
      </c>
      <c r="I289" t="str">
        <f>IF(ROW()&lt;=vLastrow,'Match History Data'!I289,"")</f>
        <v/>
      </c>
      <c r="J289" t="str">
        <f>IF(ROW()&lt;=vLastrow,'Match History Data'!J289,"")</f>
        <v/>
      </c>
      <c r="K289" t="str">
        <f>IF(ROW()&lt;=vLastrow,'Match History Data'!K289,"")</f>
        <v/>
      </c>
      <c r="L289" t="str">
        <f>IF(ROW()&lt;=vLastrow,'Match History Data'!L289,"")</f>
        <v/>
      </c>
      <c r="M289" t="str">
        <f>IF(ROW()&lt;=vLastrow,'Match History Data'!M289,"")</f>
        <v/>
      </c>
      <c r="N289" t="str">
        <f>IF(ROW()&lt;=vLastrow,'Match History Data'!N289,"")</f>
        <v/>
      </c>
      <c r="O289" t="str">
        <f>IF(ROW()&lt;=vLastrow,'Match History Data'!O289,"")</f>
        <v/>
      </c>
      <c r="Q289" t="str">
        <f>IF(ROW()&lt;=vLastrow,VLOOKUP(MONTH(E289),calcs!$S$2:$T$13,2,FALSE),"")</f>
        <v/>
      </c>
      <c r="R289" t="str">
        <f>IF(ROW()&lt;=vLastrow,VLOOKUP(MONTH(F289),calcs!$S$2:$T$13,2,FALSE),"")</f>
        <v/>
      </c>
      <c r="S289" t="str">
        <f t="shared" si="30"/>
        <v/>
      </c>
      <c r="T289" s="26" t="e">
        <f>IF(F289="",DATEDIF(E289,calcs!X$2,"Y"),"")</f>
        <v>#VALUE!</v>
      </c>
      <c r="U289" t="str">
        <f t="shared" si="29"/>
        <v/>
      </c>
      <c r="V289" t="str">
        <f t="shared" si="26"/>
        <v/>
      </c>
      <c r="W289">
        <f t="shared" si="27"/>
        <v>0</v>
      </c>
      <c r="X289">
        <f t="shared" si="28"/>
        <v>0</v>
      </c>
    </row>
    <row r="290" spans="1:24" x14ac:dyDescent="0.35">
      <c r="A290" t="str">
        <f>IF(ROW()&lt;=vLastrow,'Match History Data'!A290,"")</f>
        <v/>
      </c>
      <c r="B290" t="str">
        <f>IF(ROW()&lt;=vLastrow,'Match History Data'!B290,"")</f>
        <v/>
      </c>
      <c r="C290" t="str">
        <f>IF(ROW()&lt;=vLastrow,'Match History Data'!C290,"")</f>
        <v/>
      </c>
      <c r="D290" t="str">
        <f>IF(ROW()&lt;=vLastrow,'Match History Data'!D290,"")</f>
        <v/>
      </c>
      <c r="E290" s="3" t="str">
        <f>IF(ROW()&lt;=vLastrow,IF('Match History Data'!E290&lt;&gt;"",'Match History Data'!E290,""),"")</f>
        <v/>
      </c>
      <c r="F290" s="3" t="str">
        <f>IF(ROW()&lt;=vLastrow,IF('Match History Data'!F290&lt;&gt;"",'Match History Data'!F290,""),"")</f>
        <v/>
      </c>
      <c r="G290" t="str">
        <f>IF(ROW()&lt;=vLastrow,'Match History Data'!G290,"")</f>
        <v/>
      </c>
      <c r="H290" t="str">
        <f>IF(ROW()&lt;=vLastrow,'Match History Data'!H290,"")</f>
        <v/>
      </c>
      <c r="I290" t="str">
        <f>IF(ROW()&lt;=vLastrow,'Match History Data'!I290,"")</f>
        <v/>
      </c>
      <c r="J290" t="str">
        <f>IF(ROW()&lt;=vLastrow,'Match History Data'!J290,"")</f>
        <v/>
      </c>
      <c r="K290" t="str">
        <f>IF(ROW()&lt;=vLastrow,'Match History Data'!K290,"")</f>
        <v/>
      </c>
      <c r="L290" t="str">
        <f>IF(ROW()&lt;=vLastrow,'Match History Data'!L290,"")</f>
        <v/>
      </c>
      <c r="M290" t="str">
        <f>IF(ROW()&lt;=vLastrow,'Match History Data'!M290,"")</f>
        <v/>
      </c>
      <c r="N290" t="str">
        <f>IF(ROW()&lt;=vLastrow,'Match History Data'!N290,"")</f>
        <v/>
      </c>
      <c r="O290" t="str">
        <f>IF(ROW()&lt;=vLastrow,'Match History Data'!O290,"")</f>
        <v/>
      </c>
      <c r="Q290" t="str">
        <f>IF(ROW()&lt;=vLastrow,VLOOKUP(MONTH(E290),calcs!$S$2:$T$13,2,FALSE),"")</f>
        <v/>
      </c>
      <c r="R290" t="str">
        <f>IF(ROW()&lt;=vLastrow,VLOOKUP(MONTH(F290),calcs!$S$2:$T$13,2,FALSE),"")</f>
        <v/>
      </c>
      <c r="S290" t="str">
        <f t="shared" si="30"/>
        <v/>
      </c>
      <c r="T290" s="26" t="e">
        <f>IF(F290="",DATEDIF(E290,calcs!X$2,"Y"),"")</f>
        <v>#VALUE!</v>
      </c>
      <c r="U290" t="str">
        <f t="shared" si="29"/>
        <v/>
      </c>
      <c r="V290" t="str">
        <f t="shared" si="26"/>
        <v/>
      </c>
      <c r="W290">
        <f t="shared" si="27"/>
        <v>0</v>
      </c>
      <c r="X290">
        <f t="shared" si="28"/>
        <v>0</v>
      </c>
    </row>
    <row r="291" spans="1:24" x14ac:dyDescent="0.35">
      <c r="A291" t="str">
        <f>IF(ROW()&lt;=vLastrow,'Match History Data'!A291,"")</f>
        <v/>
      </c>
      <c r="B291" t="str">
        <f>IF(ROW()&lt;=vLastrow,'Match History Data'!B291,"")</f>
        <v/>
      </c>
      <c r="C291" t="str">
        <f>IF(ROW()&lt;=vLastrow,'Match History Data'!C291,"")</f>
        <v/>
      </c>
      <c r="D291" t="str">
        <f>IF(ROW()&lt;=vLastrow,'Match History Data'!D291,"")</f>
        <v/>
      </c>
      <c r="E291" s="3" t="str">
        <f>IF(ROW()&lt;=vLastrow,IF('Match History Data'!E291&lt;&gt;"",'Match History Data'!E291,""),"")</f>
        <v/>
      </c>
      <c r="F291" s="3" t="str">
        <f>IF(ROW()&lt;=vLastrow,IF('Match History Data'!F291&lt;&gt;"",'Match History Data'!F291,""),"")</f>
        <v/>
      </c>
      <c r="G291" t="str">
        <f>IF(ROW()&lt;=vLastrow,'Match History Data'!G291,"")</f>
        <v/>
      </c>
      <c r="H291" t="str">
        <f>IF(ROW()&lt;=vLastrow,'Match History Data'!H291,"")</f>
        <v/>
      </c>
      <c r="I291" t="str">
        <f>IF(ROW()&lt;=vLastrow,'Match History Data'!I291,"")</f>
        <v/>
      </c>
      <c r="J291" t="str">
        <f>IF(ROW()&lt;=vLastrow,'Match History Data'!J291,"")</f>
        <v/>
      </c>
      <c r="K291" t="str">
        <f>IF(ROW()&lt;=vLastrow,'Match History Data'!K291,"")</f>
        <v/>
      </c>
      <c r="L291" t="str">
        <f>IF(ROW()&lt;=vLastrow,'Match History Data'!L291,"")</f>
        <v/>
      </c>
      <c r="M291" t="str">
        <f>IF(ROW()&lt;=vLastrow,'Match History Data'!M291,"")</f>
        <v/>
      </c>
      <c r="N291" t="str">
        <f>IF(ROW()&lt;=vLastrow,'Match History Data'!N291,"")</f>
        <v/>
      </c>
      <c r="O291" t="str">
        <f>IF(ROW()&lt;=vLastrow,'Match History Data'!O291,"")</f>
        <v/>
      </c>
      <c r="Q291" t="str">
        <f>IF(ROW()&lt;=vLastrow,VLOOKUP(MONTH(E291),calcs!$S$2:$T$13,2,FALSE),"")</f>
        <v/>
      </c>
      <c r="R291" t="str">
        <f>IF(ROW()&lt;=vLastrow,VLOOKUP(MONTH(F291),calcs!$S$2:$T$13,2,FALSE),"")</f>
        <v/>
      </c>
      <c r="S291" t="str">
        <f t="shared" si="30"/>
        <v/>
      </c>
      <c r="T291" s="26" t="e">
        <f>IF(F291="",DATEDIF(E291,calcs!X$2,"Y"),"")</f>
        <v>#VALUE!</v>
      </c>
      <c r="U291" t="str">
        <f t="shared" si="29"/>
        <v/>
      </c>
      <c r="V291" t="str">
        <f t="shared" si="26"/>
        <v/>
      </c>
      <c r="W291">
        <f t="shared" si="27"/>
        <v>0</v>
      </c>
      <c r="X291">
        <f t="shared" si="28"/>
        <v>0</v>
      </c>
    </row>
    <row r="292" spans="1:24" x14ac:dyDescent="0.35">
      <c r="A292" t="str">
        <f>IF(ROW()&lt;=vLastrow,'Match History Data'!A292,"")</f>
        <v/>
      </c>
      <c r="B292" t="str">
        <f>IF(ROW()&lt;=vLastrow,'Match History Data'!B292,"")</f>
        <v/>
      </c>
      <c r="C292" t="str">
        <f>IF(ROW()&lt;=vLastrow,'Match History Data'!C292,"")</f>
        <v/>
      </c>
      <c r="D292" t="str">
        <f>IF(ROW()&lt;=vLastrow,'Match History Data'!D292,"")</f>
        <v/>
      </c>
      <c r="E292" s="3" t="str">
        <f>IF(ROW()&lt;=vLastrow,IF('Match History Data'!E292&lt;&gt;"",'Match History Data'!E292,""),"")</f>
        <v/>
      </c>
      <c r="F292" s="3" t="str">
        <f>IF(ROW()&lt;=vLastrow,IF('Match History Data'!F292&lt;&gt;"",'Match History Data'!F292,""),"")</f>
        <v/>
      </c>
      <c r="G292" t="str">
        <f>IF(ROW()&lt;=vLastrow,'Match History Data'!G292,"")</f>
        <v/>
      </c>
      <c r="H292" t="str">
        <f>IF(ROW()&lt;=vLastrow,'Match History Data'!H292,"")</f>
        <v/>
      </c>
      <c r="I292" t="str">
        <f>IF(ROW()&lt;=vLastrow,'Match History Data'!I292,"")</f>
        <v/>
      </c>
      <c r="J292" t="str">
        <f>IF(ROW()&lt;=vLastrow,'Match History Data'!J292,"")</f>
        <v/>
      </c>
      <c r="K292" t="str">
        <f>IF(ROW()&lt;=vLastrow,'Match History Data'!K292,"")</f>
        <v/>
      </c>
      <c r="L292" t="str">
        <f>IF(ROW()&lt;=vLastrow,'Match History Data'!L292,"")</f>
        <v/>
      </c>
      <c r="M292" t="str">
        <f>IF(ROW()&lt;=vLastrow,'Match History Data'!M292,"")</f>
        <v/>
      </c>
      <c r="N292" t="str">
        <f>IF(ROW()&lt;=vLastrow,'Match History Data'!N292,"")</f>
        <v/>
      </c>
      <c r="O292" t="str">
        <f>IF(ROW()&lt;=vLastrow,'Match History Data'!O292,"")</f>
        <v/>
      </c>
      <c r="Q292" t="str">
        <f>IF(ROW()&lt;=vLastrow,VLOOKUP(MONTH(E292),calcs!$S$2:$T$13,2,FALSE),"")</f>
        <v/>
      </c>
      <c r="R292" t="str">
        <f>IF(ROW()&lt;=vLastrow,VLOOKUP(MONTH(F292),calcs!$S$2:$T$13,2,FALSE),"")</f>
        <v/>
      </c>
      <c r="S292" t="str">
        <f t="shared" si="30"/>
        <v/>
      </c>
      <c r="T292" s="26" t="e">
        <f>IF(F292="",DATEDIF(E292,calcs!X$2,"Y"),"")</f>
        <v>#VALUE!</v>
      </c>
      <c r="U292" t="str">
        <f t="shared" si="29"/>
        <v/>
      </c>
      <c r="V292" t="str">
        <f t="shared" si="26"/>
        <v/>
      </c>
      <c r="W292">
        <f t="shared" si="27"/>
        <v>0</v>
      </c>
      <c r="X292">
        <f t="shared" si="28"/>
        <v>0</v>
      </c>
    </row>
    <row r="293" spans="1:24" x14ac:dyDescent="0.35">
      <c r="A293" t="str">
        <f>IF(ROW()&lt;=vLastrow,'Match History Data'!A293,"")</f>
        <v/>
      </c>
      <c r="B293" t="str">
        <f>IF(ROW()&lt;=vLastrow,'Match History Data'!B293,"")</f>
        <v/>
      </c>
      <c r="C293" t="str">
        <f>IF(ROW()&lt;=vLastrow,'Match History Data'!C293,"")</f>
        <v/>
      </c>
      <c r="D293" t="str">
        <f>IF(ROW()&lt;=vLastrow,'Match History Data'!D293,"")</f>
        <v/>
      </c>
      <c r="E293" s="3" t="str">
        <f>IF(ROW()&lt;=vLastrow,IF('Match History Data'!E293&lt;&gt;"",'Match History Data'!E293,""),"")</f>
        <v/>
      </c>
      <c r="F293" s="3" t="str">
        <f>IF(ROW()&lt;=vLastrow,IF('Match History Data'!F293&lt;&gt;"",'Match History Data'!F293,""),"")</f>
        <v/>
      </c>
      <c r="G293" t="str">
        <f>IF(ROW()&lt;=vLastrow,'Match History Data'!G293,"")</f>
        <v/>
      </c>
      <c r="H293" t="str">
        <f>IF(ROW()&lt;=vLastrow,'Match History Data'!H293,"")</f>
        <v/>
      </c>
      <c r="I293" t="str">
        <f>IF(ROW()&lt;=vLastrow,'Match History Data'!I293,"")</f>
        <v/>
      </c>
      <c r="J293" t="str">
        <f>IF(ROW()&lt;=vLastrow,'Match History Data'!J293,"")</f>
        <v/>
      </c>
      <c r="K293" t="str">
        <f>IF(ROW()&lt;=vLastrow,'Match History Data'!K293,"")</f>
        <v/>
      </c>
      <c r="L293" t="str">
        <f>IF(ROW()&lt;=vLastrow,'Match History Data'!L293,"")</f>
        <v/>
      </c>
      <c r="M293" t="str">
        <f>IF(ROW()&lt;=vLastrow,'Match History Data'!M293,"")</f>
        <v/>
      </c>
      <c r="N293" t="str">
        <f>IF(ROW()&lt;=vLastrow,'Match History Data'!N293,"")</f>
        <v/>
      </c>
      <c r="O293" t="str">
        <f>IF(ROW()&lt;=vLastrow,'Match History Data'!O293,"")</f>
        <v/>
      </c>
      <c r="Q293" t="str">
        <f>IF(ROW()&lt;=vLastrow,VLOOKUP(MONTH(E293),calcs!$S$2:$T$13,2,FALSE),"")</f>
        <v/>
      </c>
      <c r="R293" t="str">
        <f>IF(ROW()&lt;=vLastrow,VLOOKUP(MONTH(F293),calcs!$S$2:$T$13,2,FALSE),"")</f>
        <v/>
      </c>
      <c r="S293" t="str">
        <f t="shared" si="30"/>
        <v/>
      </c>
      <c r="T293" s="26" t="e">
        <f>IF(F293="",DATEDIF(E293,calcs!X$2,"Y"),"")</f>
        <v>#VALUE!</v>
      </c>
      <c r="U293" t="str">
        <f t="shared" si="29"/>
        <v/>
      </c>
      <c r="V293" t="str">
        <f t="shared" si="26"/>
        <v/>
      </c>
      <c r="W293">
        <f t="shared" si="27"/>
        <v>0</v>
      </c>
      <c r="X293">
        <f t="shared" si="28"/>
        <v>0</v>
      </c>
    </row>
    <row r="294" spans="1:24" x14ac:dyDescent="0.35">
      <c r="A294" t="str">
        <f>IF(ROW()&lt;=vLastrow,'Match History Data'!A294,"")</f>
        <v/>
      </c>
      <c r="B294" t="str">
        <f>IF(ROW()&lt;=vLastrow,'Match History Data'!B294,"")</f>
        <v/>
      </c>
      <c r="C294" t="str">
        <f>IF(ROW()&lt;=vLastrow,'Match History Data'!C294,"")</f>
        <v/>
      </c>
      <c r="D294" t="str">
        <f>IF(ROW()&lt;=vLastrow,'Match History Data'!D294,"")</f>
        <v/>
      </c>
      <c r="E294" s="3" t="str">
        <f>IF(ROW()&lt;=vLastrow,IF('Match History Data'!E294&lt;&gt;"",'Match History Data'!E294,""),"")</f>
        <v/>
      </c>
      <c r="F294" s="3" t="str">
        <f>IF(ROW()&lt;=vLastrow,IF('Match History Data'!F294&lt;&gt;"",'Match History Data'!F294,""),"")</f>
        <v/>
      </c>
      <c r="G294" t="str">
        <f>IF(ROW()&lt;=vLastrow,'Match History Data'!G294,"")</f>
        <v/>
      </c>
      <c r="H294" t="str">
        <f>IF(ROW()&lt;=vLastrow,'Match History Data'!H294,"")</f>
        <v/>
      </c>
      <c r="I294" t="str">
        <f>IF(ROW()&lt;=vLastrow,'Match History Data'!I294,"")</f>
        <v/>
      </c>
      <c r="J294" t="str">
        <f>IF(ROW()&lt;=vLastrow,'Match History Data'!J294,"")</f>
        <v/>
      </c>
      <c r="K294" t="str">
        <f>IF(ROW()&lt;=vLastrow,'Match History Data'!K294,"")</f>
        <v/>
      </c>
      <c r="L294" t="str">
        <f>IF(ROW()&lt;=vLastrow,'Match History Data'!L294,"")</f>
        <v/>
      </c>
      <c r="M294" t="str">
        <f>IF(ROW()&lt;=vLastrow,'Match History Data'!M294,"")</f>
        <v/>
      </c>
      <c r="N294" t="str">
        <f>IF(ROW()&lt;=vLastrow,'Match History Data'!N294,"")</f>
        <v/>
      </c>
      <c r="O294" t="str">
        <f>IF(ROW()&lt;=vLastrow,'Match History Data'!O294,"")</f>
        <v/>
      </c>
      <c r="Q294" t="str">
        <f>IF(ROW()&lt;=vLastrow,VLOOKUP(MONTH(E294),calcs!$S$2:$T$13,2,FALSE),"")</f>
        <v/>
      </c>
      <c r="R294" t="str">
        <f>IF(ROW()&lt;=vLastrow,VLOOKUP(MONTH(F294),calcs!$S$2:$T$13,2,FALSE),"")</f>
        <v/>
      </c>
      <c r="S294" t="str">
        <f t="shared" si="30"/>
        <v/>
      </c>
      <c r="T294" s="26" t="e">
        <f>IF(F294="",DATEDIF(E294,calcs!X$2,"Y"),"")</f>
        <v>#VALUE!</v>
      </c>
      <c r="U294" t="str">
        <f t="shared" si="29"/>
        <v/>
      </c>
      <c r="V294" t="str">
        <f t="shared" si="26"/>
        <v/>
      </c>
      <c r="W294">
        <f t="shared" si="27"/>
        <v>0</v>
      </c>
      <c r="X294">
        <f t="shared" si="28"/>
        <v>0</v>
      </c>
    </row>
    <row r="295" spans="1:24" x14ac:dyDescent="0.35">
      <c r="A295" t="str">
        <f>IF(ROW()&lt;=vLastrow,'Match History Data'!A295,"")</f>
        <v/>
      </c>
      <c r="B295" t="str">
        <f>IF(ROW()&lt;=vLastrow,'Match History Data'!B295,"")</f>
        <v/>
      </c>
      <c r="C295" t="str">
        <f>IF(ROW()&lt;=vLastrow,'Match History Data'!C295,"")</f>
        <v/>
      </c>
      <c r="D295" t="str">
        <f>IF(ROW()&lt;=vLastrow,'Match History Data'!D295,"")</f>
        <v/>
      </c>
      <c r="E295" s="3" t="str">
        <f>IF(ROW()&lt;=vLastrow,IF('Match History Data'!E295&lt;&gt;"",'Match History Data'!E295,""),"")</f>
        <v/>
      </c>
      <c r="F295" s="3" t="str">
        <f>IF(ROW()&lt;=vLastrow,IF('Match History Data'!F295&lt;&gt;"",'Match History Data'!F295,""),"")</f>
        <v/>
      </c>
      <c r="G295" t="str">
        <f>IF(ROW()&lt;=vLastrow,'Match History Data'!G295,"")</f>
        <v/>
      </c>
      <c r="H295" t="str">
        <f>IF(ROW()&lt;=vLastrow,'Match History Data'!H295,"")</f>
        <v/>
      </c>
      <c r="I295" t="str">
        <f>IF(ROW()&lt;=vLastrow,'Match History Data'!I295,"")</f>
        <v/>
      </c>
      <c r="J295" t="str">
        <f>IF(ROW()&lt;=vLastrow,'Match History Data'!J295,"")</f>
        <v/>
      </c>
      <c r="K295" t="str">
        <f>IF(ROW()&lt;=vLastrow,'Match History Data'!K295,"")</f>
        <v/>
      </c>
      <c r="L295" t="str">
        <f>IF(ROW()&lt;=vLastrow,'Match History Data'!L295,"")</f>
        <v/>
      </c>
      <c r="M295" t="str">
        <f>IF(ROW()&lt;=vLastrow,'Match History Data'!M295,"")</f>
        <v/>
      </c>
      <c r="N295" t="str">
        <f>IF(ROW()&lt;=vLastrow,'Match History Data'!N295,"")</f>
        <v/>
      </c>
      <c r="O295" t="str">
        <f>IF(ROW()&lt;=vLastrow,'Match History Data'!O295,"")</f>
        <v/>
      </c>
      <c r="Q295" t="str">
        <f>IF(ROW()&lt;=vLastrow,VLOOKUP(MONTH(E295),calcs!$S$2:$T$13,2,FALSE),"")</f>
        <v/>
      </c>
      <c r="R295" t="str">
        <f>IF(ROW()&lt;=vLastrow,VLOOKUP(MONTH(F295),calcs!$S$2:$T$13,2,FALSE),"")</f>
        <v/>
      </c>
      <c r="S295" t="str">
        <f t="shared" si="30"/>
        <v/>
      </c>
      <c r="T295" s="26" t="e">
        <f>IF(F295="",DATEDIF(E295,calcs!X$2,"Y"),"")</f>
        <v>#VALUE!</v>
      </c>
      <c r="U295" t="str">
        <f t="shared" si="29"/>
        <v/>
      </c>
      <c r="V295" t="str">
        <f t="shared" si="26"/>
        <v/>
      </c>
      <c r="W295">
        <f t="shared" si="27"/>
        <v>0</v>
      </c>
      <c r="X295">
        <f t="shared" si="28"/>
        <v>0</v>
      </c>
    </row>
    <row r="296" spans="1:24" x14ac:dyDescent="0.35">
      <c r="A296" t="str">
        <f>IF(ROW()&lt;=vLastrow,'Match History Data'!A296,"")</f>
        <v/>
      </c>
      <c r="B296" t="str">
        <f>IF(ROW()&lt;=vLastrow,'Match History Data'!B296,"")</f>
        <v/>
      </c>
      <c r="C296" t="str">
        <f>IF(ROW()&lt;=vLastrow,'Match History Data'!C296,"")</f>
        <v/>
      </c>
      <c r="D296" t="str">
        <f>IF(ROW()&lt;=vLastrow,'Match History Data'!D296,"")</f>
        <v/>
      </c>
      <c r="E296" s="3" t="str">
        <f>IF(ROW()&lt;=vLastrow,IF('Match History Data'!E296&lt;&gt;"",'Match History Data'!E296,""),"")</f>
        <v/>
      </c>
      <c r="F296" s="3" t="str">
        <f>IF(ROW()&lt;=vLastrow,IF('Match History Data'!F296&lt;&gt;"",'Match History Data'!F296,""),"")</f>
        <v/>
      </c>
      <c r="G296" t="str">
        <f>IF(ROW()&lt;=vLastrow,'Match History Data'!G296,"")</f>
        <v/>
      </c>
      <c r="H296" t="str">
        <f>IF(ROW()&lt;=vLastrow,'Match History Data'!H296,"")</f>
        <v/>
      </c>
      <c r="I296" t="str">
        <f>IF(ROW()&lt;=vLastrow,'Match History Data'!I296,"")</f>
        <v/>
      </c>
      <c r="J296" t="str">
        <f>IF(ROW()&lt;=vLastrow,'Match History Data'!J296,"")</f>
        <v/>
      </c>
      <c r="K296" t="str">
        <f>IF(ROW()&lt;=vLastrow,'Match History Data'!K296,"")</f>
        <v/>
      </c>
      <c r="L296" t="str">
        <f>IF(ROW()&lt;=vLastrow,'Match History Data'!L296,"")</f>
        <v/>
      </c>
      <c r="M296" t="str">
        <f>IF(ROW()&lt;=vLastrow,'Match History Data'!M296,"")</f>
        <v/>
      </c>
      <c r="N296" t="str">
        <f>IF(ROW()&lt;=vLastrow,'Match History Data'!N296,"")</f>
        <v/>
      </c>
      <c r="O296" t="str">
        <f>IF(ROW()&lt;=vLastrow,'Match History Data'!O296,"")</f>
        <v/>
      </c>
      <c r="Q296" t="str">
        <f>IF(ROW()&lt;=vLastrow,VLOOKUP(MONTH(E296),calcs!$S$2:$T$13,2,FALSE),"")</f>
        <v/>
      </c>
      <c r="R296" t="str">
        <f>IF(ROW()&lt;=vLastrow,VLOOKUP(MONTH(F296),calcs!$S$2:$T$13,2,FALSE),"")</f>
        <v/>
      </c>
      <c r="S296" t="str">
        <f t="shared" si="30"/>
        <v/>
      </c>
      <c r="T296" s="26" t="e">
        <f>IF(F296="",DATEDIF(E296,calcs!X$2,"Y"),"")</f>
        <v>#VALUE!</v>
      </c>
      <c r="U296" t="str">
        <f t="shared" si="29"/>
        <v/>
      </c>
      <c r="V296" t="str">
        <f t="shared" si="26"/>
        <v/>
      </c>
      <c r="W296">
        <f t="shared" si="27"/>
        <v>0</v>
      </c>
      <c r="X296">
        <f t="shared" si="28"/>
        <v>0</v>
      </c>
    </row>
    <row r="297" spans="1:24" x14ac:dyDescent="0.35">
      <c r="A297" t="str">
        <f>IF(ROW()&lt;=vLastrow,'Match History Data'!A297,"")</f>
        <v/>
      </c>
      <c r="B297" t="str">
        <f>IF(ROW()&lt;=vLastrow,'Match History Data'!B297,"")</f>
        <v/>
      </c>
      <c r="C297" t="str">
        <f>IF(ROW()&lt;=vLastrow,'Match History Data'!C297,"")</f>
        <v/>
      </c>
      <c r="D297" t="str">
        <f>IF(ROW()&lt;=vLastrow,'Match History Data'!D297,"")</f>
        <v/>
      </c>
      <c r="E297" s="3" t="str">
        <f>IF(ROW()&lt;=vLastrow,IF('Match History Data'!E297&lt;&gt;"",'Match History Data'!E297,""),"")</f>
        <v/>
      </c>
      <c r="F297" s="3" t="str">
        <f>IF(ROW()&lt;=vLastrow,IF('Match History Data'!F297&lt;&gt;"",'Match History Data'!F297,""),"")</f>
        <v/>
      </c>
      <c r="G297" t="str">
        <f>IF(ROW()&lt;=vLastrow,'Match History Data'!G297,"")</f>
        <v/>
      </c>
      <c r="H297" t="str">
        <f>IF(ROW()&lt;=vLastrow,'Match History Data'!H297,"")</f>
        <v/>
      </c>
      <c r="I297" t="str">
        <f>IF(ROW()&lt;=vLastrow,'Match History Data'!I297,"")</f>
        <v/>
      </c>
      <c r="J297" t="str">
        <f>IF(ROW()&lt;=vLastrow,'Match History Data'!J297,"")</f>
        <v/>
      </c>
      <c r="K297" t="str">
        <f>IF(ROW()&lt;=vLastrow,'Match History Data'!K297,"")</f>
        <v/>
      </c>
      <c r="L297" t="str">
        <f>IF(ROW()&lt;=vLastrow,'Match History Data'!L297,"")</f>
        <v/>
      </c>
      <c r="M297" t="str">
        <f>IF(ROW()&lt;=vLastrow,'Match History Data'!M297,"")</f>
        <v/>
      </c>
      <c r="N297" t="str">
        <f>IF(ROW()&lt;=vLastrow,'Match History Data'!N297,"")</f>
        <v/>
      </c>
      <c r="O297" t="str">
        <f>IF(ROW()&lt;=vLastrow,'Match History Data'!O297,"")</f>
        <v/>
      </c>
      <c r="Q297" t="str">
        <f>IF(ROW()&lt;=vLastrow,VLOOKUP(MONTH(E297),calcs!$S$2:$T$13,2,FALSE),"")</f>
        <v/>
      </c>
      <c r="R297" t="str">
        <f>IF(ROW()&lt;=vLastrow,VLOOKUP(MONTH(F297),calcs!$S$2:$T$13,2,FALSE),"")</f>
        <v/>
      </c>
      <c r="S297" t="str">
        <f t="shared" si="30"/>
        <v/>
      </c>
      <c r="T297" s="26" t="e">
        <f>IF(F297="",DATEDIF(E297,calcs!X$2,"Y"),"")</f>
        <v>#VALUE!</v>
      </c>
      <c r="U297" t="str">
        <f t="shared" si="29"/>
        <v/>
      </c>
      <c r="V297" t="str">
        <f t="shared" si="26"/>
        <v/>
      </c>
      <c r="W297">
        <f t="shared" si="27"/>
        <v>0</v>
      </c>
      <c r="X297">
        <f t="shared" si="28"/>
        <v>0</v>
      </c>
    </row>
    <row r="298" spans="1:24" x14ac:dyDescent="0.35">
      <c r="A298" t="str">
        <f>IF(ROW()&lt;=vLastrow,'Match History Data'!A298,"")</f>
        <v/>
      </c>
      <c r="B298" t="str">
        <f>IF(ROW()&lt;=vLastrow,'Match History Data'!B298,"")</f>
        <v/>
      </c>
      <c r="C298" t="str">
        <f>IF(ROW()&lt;=vLastrow,'Match History Data'!C298,"")</f>
        <v/>
      </c>
      <c r="D298" t="str">
        <f>IF(ROW()&lt;=vLastrow,'Match History Data'!D298,"")</f>
        <v/>
      </c>
      <c r="E298" s="3" t="str">
        <f>IF(ROW()&lt;=vLastrow,IF('Match History Data'!E298&lt;&gt;"",'Match History Data'!E298,""),"")</f>
        <v/>
      </c>
      <c r="F298" s="3" t="str">
        <f>IF(ROW()&lt;=vLastrow,IF('Match History Data'!F298&lt;&gt;"",'Match History Data'!F298,""),"")</f>
        <v/>
      </c>
      <c r="G298" t="str">
        <f>IF(ROW()&lt;=vLastrow,'Match History Data'!G298,"")</f>
        <v/>
      </c>
      <c r="H298" t="str">
        <f>IF(ROW()&lt;=vLastrow,'Match History Data'!H298,"")</f>
        <v/>
      </c>
      <c r="I298" t="str">
        <f>IF(ROW()&lt;=vLastrow,'Match History Data'!I298,"")</f>
        <v/>
      </c>
      <c r="J298" t="str">
        <f>IF(ROW()&lt;=vLastrow,'Match History Data'!J298,"")</f>
        <v/>
      </c>
      <c r="K298" t="str">
        <f>IF(ROW()&lt;=vLastrow,'Match History Data'!K298,"")</f>
        <v/>
      </c>
      <c r="L298" t="str">
        <f>IF(ROW()&lt;=vLastrow,'Match History Data'!L298,"")</f>
        <v/>
      </c>
      <c r="M298" t="str">
        <f>IF(ROW()&lt;=vLastrow,'Match History Data'!M298,"")</f>
        <v/>
      </c>
      <c r="N298" t="str">
        <f>IF(ROW()&lt;=vLastrow,'Match History Data'!N298,"")</f>
        <v/>
      </c>
      <c r="O298" t="str">
        <f>IF(ROW()&lt;=vLastrow,'Match History Data'!O298,"")</f>
        <v/>
      </c>
      <c r="Q298" t="str">
        <f>IF(ROW()&lt;=vLastrow,VLOOKUP(MONTH(E298),calcs!$S$2:$T$13,2,FALSE),"")</f>
        <v/>
      </c>
      <c r="R298" t="str">
        <f>IF(ROW()&lt;=vLastrow,VLOOKUP(MONTH(F298),calcs!$S$2:$T$13,2,FALSE),"")</f>
        <v/>
      </c>
      <c r="S298" t="str">
        <f t="shared" si="30"/>
        <v/>
      </c>
      <c r="T298" s="26" t="e">
        <f>IF(F298="",DATEDIF(E298,calcs!X$2,"Y"),"")</f>
        <v>#VALUE!</v>
      </c>
      <c r="U298" t="str">
        <f t="shared" si="29"/>
        <v/>
      </c>
      <c r="V298" t="str">
        <f t="shared" si="26"/>
        <v/>
      </c>
      <c r="W298">
        <f t="shared" si="27"/>
        <v>0</v>
      </c>
      <c r="X298">
        <f t="shared" si="28"/>
        <v>0</v>
      </c>
    </row>
    <row r="299" spans="1:24" x14ac:dyDescent="0.35">
      <c r="A299" t="str">
        <f>IF(ROW()&lt;=vLastrow,'Match History Data'!A299,"")</f>
        <v/>
      </c>
      <c r="B299" t="str">
        <f>IF(ROW()&lt;=vLastrow,'Match History Data'!B299,"")</f>
        <v/>
      </c>
      <c r="C299" t="str">
        <f>IF(ROW()&lt;=vLastrow,'Match History Data'!C299,"")</f>
        <v/>
      </c>
      <c r="D299" t="str">
        <f>IF(ROW()&lt;=vLastrow,'Match History Data'!D299,"")</f>
        <v/>
      </c>
      <c r="E299" s="3" t="str">
        <f>IF(ROW()&lt;=vLastrow,IF('Match History Data'!E299&lt;&gt;"",'Match History Data'!E299,""),"")</f>
        <v/>
      </c>
      <c r="F299" s="3" t="str">
        <f>IF(ROW()&lt;=vLastrow,IF('Match History Data'!F299&lt;&gt;"",'Match History Data'!F299,""),"")</f>
        <v/>
      </c>
      <c r="G299" t="str">
        <f>IF(ROW()&lt;=vLastrow,'Match History Data'!G299,"")</f>
        <v/>
      </c>
      <c r="H299" t="str">
        <f>IF(ROW()&lt;=vLastrow,'Match History Data'!H299,"")</f>
        <v/>
      </c>
      <c r="I299" t="str">
        <f>IF(ROW()&lt;=vLastrow,'Match History Data'!I299,"")</f>
        <v/>
      </c>
      <c r="J299" t="str">
        <f>IF(ROW()&lt;=vLastrow,'Match History Data'!J299,"")</f>
        <v/>
      </c>
      <c r="K299" t="str">
        <f>IF(ROW()&lt;=vLastrow,'Match History Data'!K299,"")</f>
        <v/>
      </c>
      <c r="L299" t="str">
        <f>IF(ROW()&lt;=vLastrow,'Match History Data'!L299,"")</f>
        <v/>
      </c>
      <c r="M299" t="str">
        <f>IF(ROW()&lt;=vLastrow,'Match History Data'!M299,"")</f>
        <v/>
      </c>
      <c r="N299" t="str">
        <f>IF(ROW()&lt;=vLastrow,'Match History Data'!N299,"")</f>
        <v/>
      </c>
      <c r="O299" t="str">
        <f>IF(ROW()&lt;=vLastrow,'Match History Data'!O299,"")</f>
        <v/>
      </c>
      <c r="Q299" t="str">
        <f>IF(ROW()&lt;=vLastrow,VLOOKUP(MONTH(E299),calcs!$S$2:$T$13,2,FALSE),"")</f>
        <v/>
      </c>
      <c r="R299" t="str">
        <f>IF(ROW()&lt;=vLastrow,VLOOKUP(MONTH(F299),calcs!$S$2:$T$13,2,FALSE),"")</f>
        <v/>
      </c>
      <c r="S299" t="str">
        <f t="shared" si="30"/>
        <v/>
      </c>
      <c r="T299" s="26" t="e">
        <f>IF(F299="",DATEDIF(E299,calcs!X$2,"Y"),"")</f>
        <v>#VALUE!</v>
      </c>
      <c r="U299" t="str">
        <f t="shared" si="29"/>
        <v/>
      </c>
      <c r="V299" t="str">
        <f t="shared" si="26"/>
        <v/>
      </c>
      <c r="W299">
        <f t="shared" si="27"/>
        <v>0</v>
      </c>
      <c r="X299">
        <f t="shared" si="28"/>
        <v>0</v>
      </c>
    </row>
    <row r="300" spans="1:24" x14ac:dyDescent="0.35">
      <c r="A300" t="str">
        <f>IF(ROW()&lt;=vLastrow,'Match History Data'!A300,"")</f>
        <v/>
      </c>
      <c r="B300" t="str">
        <f>IF(ROW()&lt;=vLastrow,'Match History Data'!B300,"")</f>
        <v/>
      </c>
      <c r="C300" t="str">
        <f>IF(ROW()&lt;=vLastrow,'Match History Data'!C300,"")</f>
        <v/>
      </c>
      <c r="D300" t="str">
        <f>IF(ROW()&lt;=vLastrow,'Match History Data'!D300,"")</f>
        <v/>
      </c>
      <c r="E300" s="3" t="str">
        <f>IF(ROW()&lt;=vLastrow,IF('Match History Data'!E300&lt;&gt;"",'Match History Data'!E300,""),"")</f>
        <v/>
      </c>
      <c r="F300" s="3" t="str">
        <f>IF(ROW()&lt;=vLastrow,IF('Match History Data'!F300&lt;&gt;"",'Match History Data'!F300,""),"")</f>
        <v/>
      </c>
      <c r="G300" t="str">
        <f>IF(ROW()&lt;=vLastrow,'Match History Data'!G300,"")</f>
        <v/>
      </c>
      <c r="H300" t="str">
        <f>IF(ROW()&lt;=vLastrow,'Match History Data'!H300,"")</f>
        <v/>
      </c>
      <c r="I300" t="str">
        <f>IF(ROW()&lt;=vLastrow,'Match History Data'!I300,"")</f>
        <v/>
      </c>
      <c r="J300" t="str">
        <f>IF(ROW()&lt;=vLastrow,'Match History Data'!J300,"")</f>
        <v/>
      </c>
      <c r="K300" t="str">
        <f>IF(ROW()&lt;=vLastrow,'Match History Data'!K300,"")</f>
        <v/>
      </c>
      <c r="L300" t="str">
        <f>IF(ROW()&lt;=vLastrow,'Match History Data'!L300,"")</f>
        <v/>
      </c>
      <c r="M300" t="str">
        <f>IF(ROW()&lt;=vLastrow,'Match History Data'!M300,"")</f>
        <v/>
      </c>
      <c r="N300" t="str">
        <f>IF(ROW()&lt;=vLastrow,'Match History Data'!N300,"")</f>
        <v/>
      </c>
      <c r="O300" t="str">
        <f>IF(ROW()&lt;=vLastrow,'Match History Data'!O300,"")</f>
        <v/>
      </c>
      <c r="Q300" t="str">
        <f>IF(ROW()&lt;=vLastrow,VLOOKUP(MONTH(E300),calcs!$S$2:$T$13,2,FALSE),"")</f>
        <v/>
      </c>
      <c r="R300" t="str">
        <f>IF(ROW()&lt;=vLastrow,VLOOKUP(MONTH(F300),calcs!$S$2:$T$13,2,FALSE),"")</f>
        <v/>
      </c>
      <c r="S300" t="str">
        <f t="shared" si="30"/>
        <v/>
      </c>
      <c r="T300" s="26" t="e">
        <f>IF(F300="",DATEDIF(E300,calcs!X$2,"Y"),"")</f>
        <v>#VALUE!</v>
      </c>
      <c r="U300" t="str">
        <f t="shared" si="29"/>
        <v/>
      </c>
      <c r="V300" t="str">
        <f t="shared" si="26"/>
        <v/>
      </c>
      <c r="W300">
        <f t="shared" si="27"/>
        <v>0</v>
      </c>
      <c r="X300">
        <f t="shared" si="28"/>
        <v>0</v>
      </c>
    </row>
    <row r="301" spans="1:24" x14ac:dyDescent="0.35">
      <c r="A301" t="str">
        <f>IF(ROW()&lt;=vLastrow,'Match History Data'!A301,"")</f>
        <v/>
      </c>
      <c r="B301" t="str">
        <f>IF(ROW()&lt;=vLastrow,'Match History Data'!B301,"")</f>
        <v/>
      </c>
      <c r="C301" t="str">
        <f>IF(ROW()&lt;=vLastrow,'Match History Data'!C301,"")</f>
        <v/>
      </c>
      <c r="D301" t="str">
        <f>IF(ROW()&lt;=vLastrow,'Match History Data'!D301,"")</f>
        <v/>
      </c>
      <c r="E301" s="3" t="str">
        <f>IF(ROW()&lt;=vLastrow,IF('Match History Data'!E301&lt;&gt;"",'Match History Data'!E301,""),"")</f>
        <v/>
      </c>
      <c r="F301" s="3" t="str">
        <f>IF(ROW()&lt;=vLastrow,IF('Match History Data'!F301&lt;&gt;"",'Match History Data'!F301,""),"")</f>
        <v/>
      </c>
      <c r="G301" t="str">
        <f>IF(ROW()&lt;=vLastrow,'Match History Data'!G301,"")</f>
        <v/>
      </c>
      <c r="H301" t="str">
        <f>IF(ROW()&lt;=vLastrow,'Match History Data'!H301,"")</f>
        <v/>
      </c>
      <c r="I301" t="str">
        <f>IF(ROW()&lt;=vLastrow,'Match History Data'!I301,"")</f>
        <v/>
      </c>
      <c r="J301" t="str">
        <f>IF(ROW()&lt;=vLastrow,'Match History Data'!J301,"")</f>
        <v/>
      </c>
      <c r="K301" t="str">
        <f>IF(ROW()&lt;=vLastrow,'Match History Data'!K301,"")</f>
        <v/>
      </c>
      <c r="L301" t="str">
        <f>IF(ROW()&lt;=vLastrow,'Match History Data'!L301,"")</f>
        <v/>
      </c>
      <c r="M301" t="str">
        <f>IF(ROW()&lt;=vLastrow,'Match History Data'!M301,"")</f>
        <v/>
      </c>
      <c r="N301" t="str">
        <f>IF(ROW()&lt;=vLastrow,'Match History Data'!N301,"")</f>
        <v/>
      </c>
      <c r="O301" t="str">
        <f>IF(ROW()&lt;=vLastrow,'Match History Data'!O301,"")</f>
        <v/>
      </c>
      <c r="Q301" t="str">
        <f>IF(ROW()&lt;=vLastrow,VLOOKUP(MONTH(E301),calcs!$S$2:$T$13,2,FALSE),"")</f>
        <v/>
      </c>
      <c r="R301" t="str">
        <f>IF(ROW()&lt;=vLastrow,VLOOKUP(MONTH(F301),calcs!$S$2:$T$13,2,FALSE),"")</f>
        <v/>
      </c>
      <c r="S301" t="str">
        <f t="shared" si="30"/>
        <v/>
      </c>
      <c r="T301" s="26" t="e">
        <f>IF(F301="",DATEDIF(E301,calcs!X$2,"Y"),"")</f>
        <v>#VALUE!</v>
      </c>
      <c r="U301" t="str">
        <f t="shared" si="29"/>
        <v/>
      </c>
      <c r="V301" t="str">
        <f t="shared" si="26"/>
        <v/>
      </c>
      <c r="W301">
        <f t="shared" si="27"/>
        <v>0</v>
      </c>
      <c r="X301">
        <f t="shared" si="28"/>
        <v>0</v>
      </c>
    </row>
    <row r="302" spans="1:24" x14ac:dyDescent="0.35">
      <c r="A302" t="str">
        <f>IF(ROW()&lt;=vLastrow,'Match History Data'!A302,"")</f>
        <v/>
      </c>
      <c r="B302" t="str">
        <f>IF(ROW()&lt;=vLastrow,'Match History Data'!B302,"")</f>
        <v/>
      </c>
      <c r="C302" t="str">
        <f>IF(ROW()&lt;=vLastrow,'Match History Data'!C302,"")</f>
        <v/>
      </c>
      <c r="D302" t="str">
        <f>IF(ROW()&lt;=vLastrow,'Match History Data'!D302,"")</f>
        <v/>
      </c>
      <c r="E302" s="3" t="str">
        <f>IF(ROW()&lt;=vLastrow,IF('Match History Data'!E302&lt;&gt;"",'Match History Data'!E302,""),"")</f>
        <v/>
      </c>
      <c r="F302" s="3" t="str">
        <f>IF(ROW()&lt;=vLastrow,IF('Match History Data'!F302&lt;&gt;"",'Match History Data'!F302,""),"")</f>
        <v/>
      </c>
      <c r="G302" t="str">
        <f>IF(ROW()&lt;=vLastrow,'Match History Data'!G302,"")</f>
        <v/>
      </c>
      <c r="H302" t="str">
        <f>IF(ROW()&lt;=vLastrow,'Match History Data'!H302,"")</f>
        <v/>
      </c>
      <c r="I302" t="str">
        <f>IF(ROW()&lt;=vLastrow,'Match History Data'!I302,"")</f>
        <v/>
      </c>
      <c r="J302" t="str">
        <f>IF(ROW()&lt;=vLastrow,'Match History Data'!J302,"")</f>
        <v/>
      </c>
      <c r="K302" t="str">
        <f>IF(ROW()&lt;=vLastrow,'Match History Data'!K302,"")</f>
        <v/>
      </c>
      <c r="L302" t="str">
        <f>IF(ROW()&lt;=vLastrow,'Match History Data'!L302,"")</f>
        <v/>
      </c>
      <c r="M302" t="str">
        <f>IF(ROW()&lt;=vLastrow,'Match History Data'!M302,"")</f>
        <v/>
      </c>
      <c r="N302" t="str">
        <f>IF(ROW()&lt;=vLastrow,'Match History Data'!N302,"")</f>
        <v/>
      </c>
      <c r="O302" t="str">
        <f>IF(ROW()&lt;=vLastrow,'Match History Data'!O302,"")</f>
        <v/>
      </c>
      <c r="Q302" t="str">
        <f>IF(ROW()&lt;=vLastrow,VLOOKUP(MONTH(E302),calcs!$S$2:$T$13,2,FALSE),"")</f>
        <v/>
      </c>
      <c r="R302" t="str">
        <f>IF(ROW()&lt;=vLastrow,VLOOKUP(MONTH(F302),calcs!$S$2:$T$13,2,FALSE),"")</f>
        <v/>
      </c>
      <c r="S302" t="str">
        <f t="shared" si="30"/>
        <v/>
      </c>
      <c r="T302" s="26" t="e">
        <f>IF(F302="",DATEDIF(E302,calcs!X$2,"Y"),"")</f>
        <v>#VALUE!</v>
      </c>
      <c r="U302" t="str">
        <f t="shared" si="29"/>
        <v/>
      </c>
      <c r="V302" t="str">
        <f t="shared" si="26"/>
        <v/>
      </c>
      <c r="W302">
        <f t="shared" si="27"/>
        <v>0</v>
      </c>
      <c r="X302">
        <f t="shared" si="28"/>
        <v>0</v>
      </c>
    </row>
    <row r="303" spans="1:24" x14ac:dyDescent="0.35">
      <c r="A303" t="str">
        <f>IF(ROW()&lt;=vLastrow,'Match History Data'!A303,"")</f>
        <v/>
      </c>
      <c r="B303" t="str">
        <f>IF(ROW()&lt;=vLastrow,'Match History Data'!B303,"")</f>
        <v/>
      </c>
      <c r="C303" t="str">
        <f>IF(ROW()&lt;=vLastrow,'Match History Data'!C303,"")</f>
        <v/>
      </c>
      <c r="D303" t="str">
        <f>IF(ROW()&lt;=vLastrow,'Match History Data'!D303,"")</f>
        <v/>
      </c>
      <c r="E303" s="3" t="str">
        <f>IF(ROW()&lt;=vLastrow,IF('Match History Data'!E303&lt;&gt;"",'Match History Data'!E303,""),"")</f>
        <v/>
      </c>
      <c r="F303" s="3" t="str">
        <f>IF(ROW()&lt;=vLastrow,IF('Match History Data'!F303&lt;&gt;"",'Match History Data'!F303,""),"")</f>
        <v/>
      </c>
      <c r="G303" t="str">
        <f>IF(ROW()&lt;=vLastrow,'Match History Data'!G303,"")</f>
        <v/>
      </c>
      <c r="H303" t="str">
        <f>IF(ROW()&lt;=vLastrow,'Match History Data'!H303,"")</f>
        <v/>
      </c>
      <c r="I303" t="str">
        <f>IF(ROW()&lt;=vLastrow,'Match History Data'!I303,"")</f>
        <v/>
      </c>
      <c r="J303" t="str">
        <f>IF(ROW()&lt;=vLastrow,'Match History Data'!J303,"")</f>
        <v/>
      </c>
      <c r="K303" t="str">
        <f>IF(ROW()&lt;=vLastrow,'Match History Data'!K303,"")</f>
        <v/>
      </c>
      <c r="L303" t="str">
        <f>IF(ROW()&lt;=vLastrow,'Match History Data'!L303,"")</f>
        <v/>
      </c>
      <c r="M303" t="str">
        <f>IF(ROW()&lt;=vLastrow,'Match History Data'!M303,"")</f>
        <v/>
      </c>
      <c r="N303" t="str">
        <f>IF(ROW()&lt;=vLastrow,'Match History Data'!N303,"")</f>
        <v/>
      </c>
      <c r="O303" t="str">
        <f>IF(ROW()&lt;=vLastrow,'Match History Data'!O303,"")</f>
        <v/>
      </c>
      <c r="Q303" t="str">
        <f>IF(ROW()&lt;=vLastrow,VLOOKUP(MONTH(E303),calcs!$S$2:$T$13,2,FALSE),"")</f>
        <v/>
      </c>
      <c r="R303" t="str">
        <f>IF(ROW()&lt;=vLastrow,VLOOKUP(MONTH(F303),calcs!$S$2:$T$13,2,FALSE),"")</f>
        <v/>
      </c>
      <c r="S303" t="str">
        <f t="shared" si="30"/>
        <v/>
      </c>
      <c r="T303" s="26" t="e">
        <f>IF(F303="",DATEDIF(E303,calcs!X$2,"Y"),"")</f>
        <v>#VALUE!</v>
      </c>
      <c r="U303" t="str">
        <f t="shared" si="29"/>
        <v/>
      </c>
      <c r="V303" t="str">
        <f t="shared" si="26"/>
        <v/>
      </c>
      <c r="W303">
        <f t="shared" si="27"/>
        <v>0</v>
      </c>
      <c r="X303">
        <f t="shared" si="28"/>
        <v>0</v>
      </c>
    </row>
    <row r="304" spans="1:24" x14ac:dyDescent="0.35">
      <c r="A304" t="str">
        <f>IF(ROW()&lt;=vLastrow,'Match History Data'!A304,"")</f>
        <v/>
      </c>
      <c r="B304" t="str">
        <f>IF(ROW()&lt;=vLastrow,'Match History Data'!B304,"")</f>
        <v/>
      </c>
      <c r="C304" t="str">
        <f>IF(ROW()&lt;=vLastrow,'Match History Data'!C304,"")</f>
        <v/>
      </c>
      <c r="D304" t="str">
        <f>IF(ROW()&lt;=vLastrow,'Match History Data'!D304,"")</f>
        <v/>
      </c>
      <c r="E304" s="3" t="str">
        <f>IF(ROW()&lt;=vLastrow,IF('Match History Data'!E304&lt;&gt;"",'Match History Data'!E304,""),"")</f>
        <v/>
      </c>
      <c r="F304" s="3" t="str">
        <f>IF(ROW()&lt;=vLastrow,IF('Match History Data'!F304&lt;&gt;"",'Match History Data'!F304,""),"")</f>
        <v/>
      </c>
      <c r="G304" t="str">
        <f>IF(ROW()&lt;=vLastrow,'Match History Data'!G304,"")</f>
        <v/>
      </c>
      <c r="H304" t="str">
        <f>IF(ROW()&lt;=vLastrow,'Match History Data'!H304,"")</f>
        <v/>
      </c>
      <c r="I304" t="str">
        <f>IF(ROW()&lt;=vLastrow,'Match History Data'!I304,"")</f>
        <v/>
      </c>
      <c r="J304" t="str">
        <f>IF(ROW()&lt;=vLastrow,'Match History Data'!J304,"")</f>
        <v/>
      </c>
      <c r="K304" t="str">
        <f>IF(ROW()&lt;=vLastrow,'Match History Data'!K304,"")</f>
        <v/>
      </c>
      <c r="L304" t="str">
        <f>IF(ROW()&lt;=vLastrow,'Match History Data'!L304,"")</f>
        <v/>
      </c>
      <c r="M304" t="str">
        <f>IF(ROW()&lt;=vLastrow,'Match History Data'!M304,"")</f>
        <v/>
      </c>
      <c r="N304" t="str">
        <f>IF(ROW()&lt;=vLastrow,'Match History Data'!N304,"")</f>
        <v/>
      </c>
      <c r="O304" t="str">
        <f>IF(ROW()&lt;=vLastrow,'Match History Data'!O304,"")</f>
        <v/>
      </c>
      <c r="Q304" t="str">
        <f>IF(ROW()&lt;=vLastrow,VLOOKUP(MONTH(E304),calcs!$S$2:$T$13,2,FALSE),"")</f>
        <v/>
      </c>
      <c r="R304" t="str">
        <f>IF(ROW()&lt;=vLastrow,VLOOKUP(MONTH(F304),calcs!$S$2:$T$13,2,FALSE),"")</f>
        <v/>
      </c>
      <c r="S304" t="str">
        <f t="shared" si="30"/>
        <v/>
      </c>
      <c r="T304" s="26" t="e">
        <f>IF(F304="",DATEDIF(E304,calcs!X$2,"Y"),"")</f>
        <v>#VALUE!</v>
      </c>
      <c r="U304" t="str">
        <f t="shared" si="29"/>
        <v/>
      </c>
      <c r="V304" t="str">
        <f t="shared" si="26"/>
        <v/>
      </c>
      <c r="W304">
        <f t="shared" si="27"/>
        <v>0</v>
      </c>
      <c r="X304">
        <f t="shared" si="28"/>
        <v>0</v>
      </c>
    </row>
    <row r="305" spans="1:24" x14ac:dyDescent="0.35">
      <c r="A305" t="str">
        <f>IF(ROW()&lt;=vLastrow,'Match History Data'!A305,"")</f>
        <v/>
      </c>
      <c r="B305" t="str">
        <f>IF(ROW()&lt;=vLastrow,'Match History Data'!B305,"")</f>
        <v/>
      </c>
      <c r="C305" t="str">
        <f>IF(ROW()&lt;=vLastrow,'Match History Data'!C305,"")</f>
        <v/>
      </c>
      <c r="D305" t="str">
        <f>IF(ROW()&lt;=vLastrow,'Match History Data'!D305,"")</f>
        <v/>
      </c>
      <c r="E305" s="3" t="str">
        <f>IF(ROW()&lt;=vLastrow,IF('Match History Data'!E305&lt;&gt;"",'Match History Data'!E305,""),"")</f>
        <v/>
      </c>
      <c r="F305" s="3" t="str">
        <f>IF(ROW()&lt;=vLastrow,IF('Match History Data'!F305&lt;&gt;"",'Match History Data'!F305,""),"")</f>
        <v/>
      </c>
      <c r="G305" t="str">
        <f>IF(ROW()&lt;=vLastrow,'Match History Data'!G305,"")</f>
        <v/>
      </c>
      <c r="H305" t="str">
        <f>IF(ROW()&lt;=vLastrow,'Match History Data'!H305,"")</f>
        <v/>
      </c>
      <c r="I305" t="str">
        <f>IF(ROW()&lt;=vLastrow,'Match History Data'!I305,"")</f>
        <v/>
      </c>
      <c r="J305" t="str">
        <f>IF(ROW()&lt;=vLastrow,'Match History Data'!J305,"")</f>
        <v/>
      </c>
      <c r="K305" t="str">
        <f>IF(ROW()&lt;=vLastrow,'Match History Data'!K305,"")</f>
        <v/>
      </c>
      <c r="L305" t="str">
        <f>IF(ROW()&lt;=vLastrow,'Match History Data'!L305,"")</f>
        <v/>
      </c>
      <c r="M305" t="str">
        <f>IF(ROW()&lt;=vLastrow,'Match History Data'!M305,"")</f>
        <v/>
      </c>
      <c r="N305" t="str">
        <f>IF(ROW()&lt;=vLastrow,'Match History Data'!N305,"")</f>
        <v/>
      </c>
      <c r="O305" t="str">
        <f>IF(ROW()&lt;=vLastrow,'Match History Data'!O305,"")</f>
        <v/>
      </c>
      <c r="Q305" t="str">
        <f>IF(ROW()&lt;=vLastrow,VLOOKUP(MONTH(E305),calcs!$S$2:$T$13,2,FALSE),"")</f>
        <v/>
      </c>
      <c r="R305" t="str">
        <f>IF(ROW()&lt;=vLastrow,VLOOKUP(MONTH(F305),calcs!$S$2:$T$13,2,FALSE),"")</f>
        <v/>
      </c>
      <c r="S305" t="str">
        <f t="shared" si="30"/>
        <v/>
      </c>
      <c r="T305" s="26" t="e">
        <f>IF(F305="",DATEDIF(E305,calcs!X$2,"Y"),"")</f>
        <v>#VALUE!</v>
      </c>
      <c r="U305" t="str">
        <f t="shared" si="29"/>
        <v/>
      </c>
      <c r="V305" t="str">
        <f t="shared" si="26"/>
        <v/>
      </c>
      <c r="W305">
        <f t="shared" si="27"/>
        <v>0</v>
      </c>
      <c r="X305">
        <f t="shared" si="28"/>
        <v>0</v>
      </c>
    </row>
    <row r="306" spans="1:24" x14ac:dyDescent="0.35">
      <c r="A306" t="str">
        <f>IF(ROW()&lt;=vLastrow,'Match History Data'!A306,"")</f>
        <v/>
      </c>
      <c r="B306" t="str">
        <f>IF(ROW()&lt;=vLastrow,'Match History Data'!B306,"")</f>
        <v/>
      </c>
      <c r="C306" t="str">
        <f>IF(ROW()&lt;=vLastrow,'Match History Data'!C306,"")</f>
        <v/>
      </c>
      <c r="D306" t="str">
        <f>IF(ROW()&lt;=vLastrow,'Match History Data'!D306,"")</f>
        <v/>
      </c>
      <c r="E306" s="3" t="str">
        <f>IF(ROW()&lt;=vLastrow,IF('Match History Data'!E306&lt;&gt;"",'Match History Data'!E306,""),"")</f>
        <v/>
      </c>
      <c r="F306" s="3" t="str">
        <f>IF(ROW()&lt;=vLastrow,IF('Match History Data'!F306&lt;&gt;"",'Match History Data'!F306,""),"")</f>
        <v/>
      </c>
      <c r="G306" t="str">
        <f>IF(ROW()&lt;=vLastrow,'Match History Data'!G306,"")</f>
        <v/>
      </c>
      <c r="H306" t="str">
        <f>IF(ROW()&lt;=vLastrow,'Match History Data'!H306,"")</f>
        <v/>
      </c>
      <c r="I306" t="str">
        <f>IF(ROW()&lt;=vLastrow,'Match History Data'!I306,"")</f>
        <v/>
      </c>
      <c r="J306" t="str">
        <f>IF(ROW()&lt;=vLastrow,'Match History Data'!J306,"")</f>
        <v/>
      </c>
      <c r="K306" t="str">
        <f>IF(ROW()&lt;=vLastrow,'Match History Data'!K306,"")</f>
        <v/>
      </c>
      <c r="L306" t="str">
        <f>IF(ROW()&lt;=vLastrow,'Match History Data'!L306,"")</f>
        <v/>
      </c>
      <c r="M306" t="str">
        <f>IF(ROW()&lt;=vLastrow,'Match History Data'!M306,"")</f>
        <v/>
      </c>
      <c r="N306" t="str">
        <f>IF(ROW()&lt;=vLastrow,'Match History Data'!N306,"")</f>
        <v/>
      </c>
      <c r="O306" t="str">
        <f>IF(ROW()&lt;=vLastrow,'Match History Data'!O306,"")</f>
        <v/>
      </c>
      <c r="Q306" t="str">
        <f>IF(ROW()&lt;=vLastrow,VLOOKUP(MONTH(E306),calcs!$S$2:$T$13,2,FALSE),"")</f>
        <v/>
      </c>
      <c r="R306" t="str">
        <f>IF(ROW()&lt;=vLastrow,VLOOKUP(MONTH(F306),calcs!$S$2:$T$13,2,FALSE),"")</f>
        <v/>
      </c>
      <c r="S306" t="str">
        <f t="shared" si="30"/>
        <v/>
      </c>
      <c r="T306" s="26" t="e">
        <f>IF(F306="",DATEDIF(E306,calcs!X$2,"Y"),"")</f>
        <v>#VALUE!</v>
      </c>
      <c r="U306" t="str">
        <f t="shared" si="29"/>
        <v/>
      </c>
      <c r="V306" t="str">
        <f t="shared" si="26"/>
        <v/>
      </c>
      <c r="W306">
        <f t="shared" si="27"/>
        <v>0</v>
      </c>
      <c r="X306">
        <f t="shared" si="28"/>
        <v>0</v>
      </c>
    </row>
    <row r="307" spans="1:24" x14ac:dyDescent="0.35">
      <c r="A307" t="str">
        <f>IF(ROW()&lt;=vLastrow,'Match History Data'!A307,"")</f>
        <v/>
      </c>
      <c r="B307" t="str">
        <f>IF(ROW()&lt;=vLastrow,'Match History Data'!B307,"")</f>
        <v/>
      </c>
      <c r="C307" t="str">
        <f>IF(ROW()&lt;=vLastrow,'Match History Data'!C307,"")</f>
        <v/>
      </c>
      <c r="D307" t="str">
        <f>IF(ROW()&lt;=vLastrow,'Match History Data'!D307,"")</f>
        <v/>
      </c>
      <c r="E307" s="3" t="str">
        <f>IF(ROW()&lt;=vLastrow,IF('Match History Data'!E307&lt;&gt;"",'Match History Data'!E307,""),"")</f>
        <v/>
      </c>
      <c r="F307" s="3" t="str">
        <f>IF(ROW()&lt;=vLastrow,IF('Match History Data'!F307&lt;&gt;"",'Match History Data'!F307,""),"")</f>
        <v/>
      </c>
      <c r="G307" t="str">
        <f>IF(ROW()&lt;=vLastrow,'Match History Data'!G307,"")</f>
        <v/>
      </c>
      <c r="H307" t="str">
        <f>IF(ROW()&lt;=vLastrow,'Match History Data'!H307,"")</f>
        <v/>
      </c>
      <c r="I307" t="str">
        <f>IF(ROW()&lt;=vLastrow,'Match History Data'!I307,"")</f>
        <v/>
      </c>
      <c r="J307" t="str">
        <f>IF(ROW()&lt;=vLastrow,'Match History Data'!J307,"")</f>
        <v/>
      </c>
      <c r="K307" t="str">
        <f>IF(ROW()&lt;=vLastrow,'Match History Data'!K307,"")</f>
        <v/>
      </c>
      <c r="L307" t="str">
        <f>IF(ROW()&lt;=vLastrow,'Match History Data'!L307,"")</f>
        <v/>
      </c>
      <c r="M307" t="str">
        <f>IF(ROW()&lt;=vLastrow,'Match History Data'!M307,"")</f>
        <v/>
      </c>
      <c r="N307" t="str">
        <f>IF(ROW()&lt;=vLastrow,'Match History Data'!N307,"")</f>
        <v/>
      </c>
      <c r="O307" t="str">
        <f>IF(ROW()&lt;=vLastrow,'Match History Data'!O307,"")</f>
        <v/>
      </c>
      <c r="Q307" t="str">
        <f>IF(ROW()&lt;=vLastrow,VLOOKUP(MONTH(E307),calcs!$S$2:$T$13,2,FALSE),"")</f>
        <v/>
      </c>
      <c r="R307" t="str">
        <f>IF(ROW()&lt;=vLastrow,VLOOKUP(MONTH(F307),calcs!$S$2:$T$13,2,FALSE),"")</f>
        <v/>
      </c>
      <c r="S307" t="str">
        <f t="shared" si="30"/>
        <v/>
      </c>
      <c r="T307" s="26" t="e">
        <f>IF(F307="",DATEDIF(E307,calcs!X$2,"Y"),"")</f>
        <v>#VALUE!</v>
      </c>
      <c r="U307" t="str">
        <f t="shared" si="29"/>
        <v/>
      </c>
      <c r="V307" t="str">
        <f t="shared" si="26"/>
        <v/>
      </c>
      <c r="W307">
        <f t="shared" si="27"/>
        <v>0</v>
      </c>
      <c r="X307">
        <f t="shared" si="28"/>
        <v>0</v>
      </c>
    </row>
    <row r="308" spans="1:24" x14ac:dyDescent="0.35">
      <c r="A308" t="str">
        <f>IF(ROW()&lt;=vLastrow,'Match History Data'!A308,"")</f>
        <v/>
      </c>
      <c r="B308" t="str">
        <f>IF(ROW()&lt;=vLastrow,'Match History Data'!B308,"")</f>
        <v/>
      </c>
      <c r="C308" t="str">
        <f>IF(ROW()&lt;=vLastrow,'Match History Data'!C308,"")</f>
        <v/>
      </c>
      <c r="D308" t="str">
        <f>IF(ROW()&lt;=vLastrow,'Match History Data'!D308,"")</f>
        <v/>
      </c>
      <c r="E308" s="3" t="str">
        <f>IF(ROW()&lt;=vLastrow,IF('Match History Data'!E308&lt;&gt;"",'Match History Data'!E308,""),"")</f>
        <v/>
      </c>
      <c r="F308" s="3" t="str">
        <f>IF(ROW()&lt;=vLastrow,IF('Match History Data'!F308&lt;&gt;"",'Match History Data'!F308,""),"")</f>
        <v/>
      </c>
      <c r="G308" t="str">
        <f>IF(ROW()&lt;=vLastrow,'Match History Data'!G308,"")</f>
        <v/>
      </c>
      <c r="H308" t="str">
        <f>IF(ROW()&lt;=vLastrow,'Match History Data'!H308,"")</f>
        <v/>
      </c>
      <c r="I308" t="str">
        <f>IF(ROW()&lt;=vLastrow,'Match History Data'!I308,"")</f>
        <v/>
      </c>
      <c r="J308" t="str">
        <f>IF(ROW()&lt;=vLastrow,'Match History Data'!J308,"")</f>
        <v/>
      </c>
      <c r="K308" t="str">
        <f>IF(ROW()&lt;=vLastrow,'Match History Data'!K308,"")</f>
        <v/>
      </c>
      <c r="L308" t="str">
        <f>IF(ROW()&lt;=vLastrow,'Match History Data'!L308,"")</f>
        <v/>
      </c>
      <c r="M308" t="str">
        <f>IF(ROW()&lt;=vLastrow,'Match History Data'!M308,"")</f>
        <v/>
      </c>
      <c r="N308" t="str">
        <f>IF(ROW()&lt;=vLastrow,'Match History Data'!N308,"")</f>
        <v/>
      </c>
      <c r="O308" t="str">
        <f>IF(ROW()&lt;=vLastrow,'Match History Data'!O308,"")</f>
        <v/>
      </c>
      <c r="Q308" t="str">
        <f>IF(ROW()&lt;=vLastrow,VLOOKUP(MONTH(E308),calcs!$S$2:$T$13,2,FALSE),"")</f>
        <v/>
      </c>
      <c r="R308" t="str">
        <f>IF(ROW()&lt;=vLastrow,VLOOKUP(MONTH(F308),calcs!$S$2:$T$13,2,FALSE),"")</f>
        <v/>
      </c>
      <c r="S308" t="str">
        <f t="shared" si="30"/>
        <v/>
      </c>
      <c r="T308" s="26" t="e">
        <f>IF(F308="",DATEDIF(E308,calcs!X$2,"Y"),"")</f>
        <v>#VALUE!</v>
      </c>
      <c r="U308" t="str">
        <f t="shared" si="29"/>
        <v/>
      </c>
      <c r="V308" t="str">
        <f t="shared" si="26"/>
        <v/>
      </c>
      <c r="W308">
        <f t="shared" si="27"/>
        <v>0</v>
      </c>
      <c r="X308">
        <f t="shared" si="28"/>
        <v>0</v>
      </c>
    </row>
    <row r="309" spans="1:24" x14ac:dyDescent="0.35">
      <c r="A309" t="str">
        <f>IF(ROW()&lt;=vLastrow,'Match History Data'!A309,"")</f>
        <v/>
      </c>
      <c r="B309" t="str">
        <f>IF(ROW()&lt;=vLastrow,'Match History Data'!B309,"")</f>
        <v/>
      </c>
      <c r="C309" t="str">
        <f>IF(ROW()&lt;=vLastrow,'Match History Data'!C309,"")</f>
        <v/>
      </c>
      <c r="D309" t="str">
        <f>IF(ROW()&lt;=vLastrow,'Match History Data'!D309,"")</f>
        <v/>
      </c>
      <c r="E309" s="3" t="str">
        <f>IF(ROW()&lt;=vLastrow,IF('Match History Data'!E309&lt;&gt;"",'Match History Data'!E309,""),"")</f>
        <v/>
      </c>
      <c r="F309" s="3" t="str">
        <f>IF(ROW()&lt;=vLastrow,IF('Match History Data'!F309&lt;&gt;"",'Match History Data'!F309,""),"")</f>
        <v/>
      </c>
      <c r="G309" t="str">
        <f>IF(ROW()&lt;=vLastrow,'Match History Data'!G309,"")</f>
        <v/>
      </c>
      <c r="H309" t="str">
        <f>IF(ROW()&lt;=vLastrow,'Match History Data'!H309,"")</f>
        <v/>
      </c>
      <c r="I309" t="str">
        <f>IF(ROW()&lt;=vLastrow,'Match History Data'!I309,"")</f>
        <v/>
      </c>
      <c r="J309" t="str">
        <f>IF(ROW()&lt;=vLastrow,'Match History Data'!J309,"")</f>
        <v/>
      </c>
      <c r="K309" t="str">
        <f>IF(ROW()&lt;=vLastrow,'Match History Data'!K309,"")</f>
        <v/>
      </c>
      <c r="L309" t="str">
        <f>IF(ROW()&lt;=vLastrow,'Match History Data'!L309,"")</f>
        <v/>
      </c>
      <c r="M309" t="str">
        <f>IF(ROW()&lt;=vLastrow,'Match History Data'!M309,"")</f>
        <v/>
      </c>
      <c r="N309" t="str">
        <f>IF(ROW()&lt;=vLastrow,'Match History Data'!N309,"")</f>
        <v/>
      </c>
      <c r="O309" t="str">
        <f>IF(ROW()&lt;=vLastrow,'Match History Data'!O309,"")</f>
        <v/>
      </c>
      <c r="Q309" t="str">
        <f>IF(ROW()&lt;=vLastrow,VLOOKUP(MONTH(E309),calcs!$S$2:$T$13,2,FALSE),"")</f>
        <v/>
      </c>
      <c r="R309" t="str">
        <f>IF(ROW()&lt;=vLastrow,VLOOKUP(MONTH(F309),calcs!$S$2:$T$13,2,FALSE),"")</f>
        <v/>
      </c>
      <c r="S309" t="str">
        <f t="shared" si="30"/>
        <v/>
      </c>
      <c r="T309" s="26" t="e">
        <f>IF(F309="",DATEDIF(E309,calcs!X$2,"Y"),"")</f>
        <v>#VALUE!</v>
      </c>
      <c r="U309" t="str">
        <f t="shared" si="29"/>
        <v/>
      </c>
      <c r="V309" t="str">
        <f t="shared" si="26"/>
        <v/>
      </c>
      <c r="W309">
        <f t="shared" si="27"/>
        <v>0</v>
      </c>
      <c r="X309">
        <f t="shared" si="28"/>
        <v>0</v>
      </c>
    </row>
    <row r="310" spans="1:24" x14ac:dyDescent="0.35">
      <c r="A310" t="str">
        <f>IF(ROW()&lt;=vLastrow,'Match History Data'!A310,"")</f>
        <v/>
      </c>
      <c r="B310" t="str">
        <f>IF(ROW()&lt;=vLastrow,'Match History Data'!B310,"")</f>
        <v/>
      </c>
      <c r="C310" t="str">
        <f>IF(ROW()&lt;=vLastrow,'Match History Data'!C310,"")</f>
        <v/>
      </c>
      <c r="D310" t="str">
        <f>IF(ROW()&lt;=vLastrow,'Match History Data'!D310,"")</f>
        <v/>
      </c>
      <c r="E310" s="3" t="str">
        <f>IF(ROW()&lt;=vLastrow,IF('Match History Data'!E310&lt;&gt;"",'Match History Data'!E310,""),"")</f>
        <v/>
      </c>
      <c r="F310" s="3" t="str">
        <f>IF(ROW()&lt;=vLastrow,IF('Match History Data'!F310&lt;&gt;"",'Match History Data'!F310,""),"")</f>
        <v/>
      </c>
      <c r="G310" t="str">
        <f>IF(ROW()&lt;=vLastrow,'Match History Data'!G310,"")</f>
        <v/>
      </c>
      <c r="H310" t="str">
        <f>IF(ROW()&lt;=vLastrow,'Match History Data'!H310,"")</f>
        <v/>
      </c>
      <c r="I310" t="str">
        <f>IF(ROW()&lt;=vLastrow,'Match History Data'!I310,"")</f>
        <v/>
      </c>
      <c r="J310" t="str">
        <f>IF(ROW()&lt;=vLastrow,'Match History Data'!J310,"")</f>
        <v/>
      </c>
      <c r="K310" t="str">
        <f>IF(ROW()&lt;=vLastrow,'Match History Data'!K310,"")</f>
        <v/>
      </c>
      <c r="L310" t="str">
        <f>IF(ROW()&lt;=vLastrow,'Match History Data'!L310,"")</f>
        <v/>
      </c>
      <c r="M310" t="str">
        <f>IF(ROW()&lt;=vLastrow,'Match History Data'!M310,"")</f>
        <v/>
      </c>
      <c r="N310" t="str">
        <f>IF(ROW()&lt;=vLastrow,'Match History Data'!N310,"")</f>
        <v/>
      </c>
      <c r="O310" t="str">
        <f>IF(ROW()&lt;=vLastrow,'Match History Data'!O310,"")</f>
        <v/>
      </c>
      <c r="Q310" t="str">
        <f>IF(ROW()&lt;=vLastrow,VLOOKUP(MONTH(E310),calcs!$S$2:$T$13,2,FALSE),"")</f>
        <v/>
      </c>
      <c r="R310" t="str">
        <f>IF(ROW()&lt;=vLastrow,VLOOKUP(MONTH(F310),calcs!$S$2:$T$13,2,FALSE),"")</f>
        <v/>
      </c>
      <c r="S310" t="str">
        <f t="shared" si="30"/>
        <v/>
      </c>
      <c r="T310" s="26" t="e">
        <f>IF(F310="",DATEDIF(E310,calcs!X$2,"Y"),"")</f>
        <v>#VALUE!</v>
      </c>
      <c r="U310" t="str">
        <f t="shared" si="29"/>
        <v/>
      </c>
      <c r="V310" t="str">
        <f t="shared" si="26"/>
        <v/>
      </c>
      <c r="W310">
        <f t="shared" si="27"/>
        <v>0</v>
      </c>
      <c r="X310">
        <f t="shared" si="28"/>
        <v>0</v>
      </c>
    </row>
    <row r="311" spans="1:24" x14ac:dyDescent="0.35">
      <c r="A311" t="str">
        <f>IF(ROW()&lt;=vLastrow,'Match History Data'!A311,"")</f>
        <v/>
      </c>
      <c r="B311" t="str">
        <f>IF(ROW()&lt;=vLastrow,'Match History Data'!B311,"")</f>
        <v/>
      </c>
      <c r="C311" t="str">
        <f>IF(ROW()&lt;=vLastrow,'Match History Data'!C311,"")</f>
        <v/>
      </c>
      <c r="D311" t="str">
        <f>IF(ROW()&lt;=vLastrow,'Match History Data'!D311,"")</f>
        <v/>
      </c>
      <c r="E311" s="3" t="str">
        <f>IF(ROW()&lt;=vLastrow,IF('Match History Data'!E311&lt;&gt;"",'Match History Data'!E311,""),"")</f>
        <v/>
      </c>
      <c r="F311" s="3" t="str">
        <f>IF(ROW()&lt;=vLastrow,IF('Match History Data'!F311&lt;&gt;"",'Match History Data'!F311,""),"")</f>
        <v/>
      </c>
      <c r="G311" t="str">
        <f>IF(ROW()&lt;=vLastrow,'Match History Data'!G311,"")</f>
        <v/>
      </c>
      <c r="H311" t="str">
        <f>IF(ROW()&lt;=vLastrow,'Match History Data'!H311,"")</f>
        <v/>
      </c>
      <c r="I311" t="str">
        <f>IF(ROW()&lt;=vLastrow,'Match History Data'!I311,"")</f>
        <v/>
      </c>
      <c r="J311" t="str">
        <f>IF(ROW()&lt;=vLastrow,'Match History Data'!J311,"")</f>
        <v/>
      </c>
      <c r="K311" t="str">
        <f>IF(ROW()&lt;=vLastrow,'Match History Data'!K311,"")</f>
        <v/>
      </c>
      <c r="L311" t="str">
        <f>IF(ROW()&lt;=vLastrow,'Match History Data'!L311,"")</f>
        <v/>
      </c>
      <c r="M311" t="str">
        <f>IF(ROW()&lt;=vLastrow,'Match History Data'!M311,"")</f>
        <v/>
      </c>
      <c r="N311" t="str">
        <f>IF(ROW()&lt;=vLastrow,'Match History Data'!N311,"")</f>
        <v/>
      </c>
      <c r="O311" t="str">
        <f>IF(ROW()&lt;=vLastrow,'Match History Data'!O311,"")</f>
        <v/>
      </c>
      <c r="Q311" t="str">
        <f>IF(ROW()&lt;=vLastrow,VLOOKUP(MONTH(E311),calcs!$S$2:$T$13,2,FALSE),"")</f>
        <v/>
      </c>
      <c r="R311" t="str">
        <f>IF(ROW()&lt;=vLastrow,VLOOKUP(MONTH(F311),calcs!$S$2:$T$13,2,FALSE),"")</f>
        <v/>
      </c>
      <c r="S311" t="str">
        <f t="shared" si="30"/>
        <v/>
      </c>
      <c r="T311" s="26" t="e">
        <f>IF(F311="",DATEDIF(E311,calcs!X$2,"Y"),"")</f>
        <v>#VALUE!</v>
      </c>
      <c r="U311" t="str">
        <f t="shared" si="29"/>
        <v/>
      </c>
      <c r="V311" t="str">
        <f t="shared" si="26"/>
        <v/>
      </c>
      <c r="W311">
        <f t="shared" si="27"/>
        <v>0</v>
      </c>
      <c r="X311">
        <f t="shared" si="28"/>
        <v>0</v>
      </c>
    </row>
    <row r="312" spans="1:24" x14ac:dyDescent="0.35">
      <c r="A312" t="str">
        <f>IF(ROW()&lt;=vLastrow,'Match History Data'!A312,"")</f>
        <v/>
      </c>
      <c r="B312" t="str">
        <f>IF(ROW()&lt;=vLastrow,'Match History Data'!B312,"")</f>
        <v/>
      </c>
      <c r="C312" t="str">
        <f>IF(ROW()&lt;=vLastrow,'Match History Data'!C312,"")</f>
        <v/>
      </c>
      <c r="D312" t="str">
        <f>IF(ROW()&lt;=vLastrow,'Match History Data'!D312,"")</f>
        <v/>
      </c>
      <c r="E312" s="3" t="str">
        <f>IF(ROW()&lt;=vLastrow,IF('Match History Data'!E312&lt;&gt;"",'Match History Data'!E312,""),"")</f>
        <v/>
      </c>
      <c r="F312" s="3" t="str">
        <f>IF(ROW()&lt;=vLastrow,IF('Match History Data'!F312&lt;&gt;"",'Match History Data'!F312,""),"")</f>
        <v/>
      </c>
      <c r="G312" t="str">
        <f>IF(ROW()&lt;=vLastrow,'Match History Data'!G312,"")</f>
        <v/>
      </c>
      <c r="H312" t="str">
        <f>IF(ROW()&lt;=vLastrow,'Match History Data'!H312,"")</f>
        <v/>
      </c>
      <c r="I312" t="str">
        <f>IF(ROW()&lt;=vLastrow,'Match History Data'!I312,"")</f>
        <v/>
      </c>
      <c r="J312" t="str">
        <f>IF(ROW()&lt;=vLastrow,'Match History Data'!J312,"")</f>
        <v/>
      </c>
      <c r="K312" t="str">
        <f>IF(ROW()&lt;=vLastrow,'Match History Data'!K312,"")</f>
        <v/>
      </c>
      <c r="L312" t="str">
        <f>IF(ROW()&lt;=vLastrow,'Match History Data'!L312,"")</f>
        <v/>
      </c>
      <c r="M312" t="str">
        <f>IF(ROW()&lt;=vLastrow,'Match History Data'!M312,"")</f>
        <v/>
      </c>
      <c r="N312" t="str">
        <f>IF(ROW()&lt;=vLastrow,'Match History Data'!N312,"")</f>
        <v/>
      </c>
      <c r="O312" t="str">
        <f>IF(ROW()&lt;=vLastrow,'Match History Data'!O312,"")</f>
        <v/>
      </c>
      <c r="Q312" t="str">
        <f>IF(ROW()&lt;=vLastrow,VLOOKUP(MONTH(E312),calcs!$S$2:$T$13,2,FALSE),"")</f>
        <v/>
      </c>
      <c r="R312" t="str">
        <f>IF(ROW()&lt;=vLastrow,VLOOKUP(MONTH(F312),calcs!$S$2:$T$13,2,FALSE),"")</f>
        <v/>
      </c>
      <c r="S312" t="str">
        <f t="shared" si="30"/>
        <v/>
      </c>
      <c r="T312" s="26" t="e">
        <f>IF(F312="",DATEDIF(E312,calcs!X$2,"Y"),"")</f>
        <v>#VALUE!</v>
      </c>
      <c r="U312" t="str">
        <f t="shared" si="29"/>
        <v/>
      </c>
      <c r="V312" t="str">
        <f t="shared" si="26"/>
        <v/>
      </c>
      <c r="W312">
        <f t="shared" si="27"/>
        <v>0</v>
      </c>
      <c r="X312">
        <f t="shared" si="28"/>
        <v>0</v>
      </c>
    </row>
    <row r="313" spans="1:24" x14ac:dyDescent="0.35">
      <c r="A313" t="str">
        <f>IF(ROW()&lt;=vLastrow,'Match History Data'!A313,"")</f>
        <v/>
      </c>
      <c r="B313" t="str">
        <f>IF(ROW()&lt;=vLastrow,'Match History Data'!B313,"")</f>
        <v/>
      </c>
      <c r="C313" t="str">
        <f>IF(ROW()&lt;=vLastrow,'Match History Data'!C313,"")</f>
        <v/>
      </c>
      <c r="D313" t="str">
        <f>IF(ROW()&lt;=vLastrow,'Match History Data'!D313,"")</f>
        <v/>
      </c>
      <c r="E313" s="3" t="str">
        <f>IF(ROW()&lt;=vLastrow,IF('Match History Data'!E313&lt;&gt;"",'Match History Data'!E313,""),"")</f>
        <v/>
      </c>
      <c r="F313" s="3" t="str">
        <f>IF(ROW()&lt;=vLastrow,IF('Match History Data'!F313&lt;&gt;"",'Match History Data'!F313,""),"")</f>
        <v/>
      </c>
      <c r="G313" t="str">
        <f>IF(ROW()&lt;=vLastrow,'Match History Data'!G313,"")</f>
        <v/>
      </c>
      <c r="H313" t="str">
        <f>IF(ROW()&lt;=vLastrow,'Match History Data'!H313,"")</f>
        <v/>
      </c>
      <c r="I313" t="str">
        <f>IF(ROW()&lt;=vLastrow,'Match History Data'!I313,"")</f>
        <v/>
      </c>
      <c r="J313" t="str">
        <f>IF(ROW()&lt;=vLastrow,'Match History Data'!J313,"")</f>
        <v/>
      </c>
      <c r="K313" t="str">
        <f>IF(ROW()&lt;=vLastrow,'Match History Data'!K313,"")</f>
        <v/>
      </c>
      <c r="L313" t="str">
        <f>IF(ROW()&lt;=vLastrow,'Match History Data'!L313,"")</f>
        <v/>
      </c>
      <c r="M313" t="str">
        <f>IF(ROW()&lt;=vLastrow,'Match History Data'!M313,"")</f>
        <v/>
      </c>
      <c r="N313" t="str">
        <f>IF(ROW()&lt;=vLastrow,'Match History Data'!N313,"")</f>
        <v/>
      </c>
      <c r="O313" t="str">
        <f>IF(ROW()&lt;=vLastrow,'Match History Data'!O313,"")</f>
        <v/>
      </c>
      <c r="Q313" t="str">
        <f>IF(ROW()&lt;=vLastrow,VLOOKUP(MONTH(E313),calcs!$S$2:$T$13,2,FALSE),"")</f>
        <v/>
      </c>
      <c r="R313" t="str">
        <f>IF(ROW()&lt;=vLastrow,VLOOKUP(MONTH(F313),calcs!$S$2:$T$13,2,FALSE),"")</f>
        <v/>
      </c>
      <c r="S313" t="str">
        <f t="shared" si="30"/>
        <v/>
      </c>
      <c r="T313" s="26" t="e">
        <f>IF(F313="",DATEDIF(E313,calcs!X$2,"Y"),"")</f>
        <v>#VALUE!</v>
      </c>
      <c r="U313" t="str">
        <f t="shared" si="29"/>
        <v/>
      </c>
      <c r="V313" t="str">
        <f t="shared" si="26"/>
        <v/>
      </c>
      <c r="W313">
        <f t="shared" si="27"/>
        <v>0</v>
      </c>
      <c r="X313">
        <f t="shared" si="28"/>
        <v>0</v>
      </c>
    </row>
    <row r="314" spans="1:24" x14ac:dyDescent="0.35">
      <c r="A314" t="str">
        <f>IF(ROW()&lt;=vLastrow,'Match History Data'!A314,"")</f>
        <v/>
      </c>
      <c r="B314" t="str">
        <f>IF(ROW()&lt;=vLastrow,'Match History Data'!B314,"")</f>
        <v/>
      </c>
      <c r="C314" t="str">
        <f>IF(ROW()&lt;=vLastrow,'Match History Data'!C314,"")</f>
        <v/>
      </c>
      <c r="D314" t="str">
        <f>IF(ROW()&lt;=vLastrow,'Match History Data'!D314,"")</f>
        <v/>
      </c>
      <c r="E314" s="3" t="str">
        <f>IF(ROW()&lt;=vLastrow,IF('Match History Data'!E314&lt;&gt;"",'Match History Data'!E314,""),"")</f>
        <v/>
      </c>
      <c r="F314" s="3" t="str">
        <f>IF(ROW()&lt;=vLastrow,IF('Match History Data'!F314&lt;&gt;"",'Match History Data'!F314,""),"")</f>
        <v/>
      </c>
      <c r="G314" t="str">
        <f>IF(ROW()&lt;=vLastrow,'Match History Data'!G314,"")</f>
        <v/>
      </c>
      <c r="H314" t="str">
        <f>IF(ROW()&lt;=vLastrow,'Match History Data'!H314,"")</f>
        <v/>
      </c>
      <c r="I314" t="str">
        <f>IF(ROW()&lt;=vLastrow,'Match History Data'!I314,"")</f>
        <v/>
      </c>
      <c r="J314" t="str">
        <f>IF(ROW()&lt;=vLastrow,'Match History Data'!J314,"")</f>
        <v/>
      </c>
      <c r="K314" t="str">
        <f>IF(ROW()&lt;=vLastrow,'Match History Data'!K314,"")</f>
        <v/>
      </c>
      <c r="L314" t="str">
        <f>IF(ROW()&lt;=vLastrow,'Match History Data'!L314,"")</f>
        <v/>
      </c>
      <c r="M314" t="str">
        <f>IF(ROW()&lt;=vLastrow,'Match History Data'!M314,"")</f>
        <v/>
      </c>
      <c r="N314" t="str">
        <f>IF(ROW()&lt;=vLastrow,'Match History Data'!N314,"")</f>
        <v/>
      </c>
      <c r="O314" t="str">
        <f>IF(ROW()&lt;=vLastrow,'Match History Data'!O314,"")</f>
        <v/>
      </c>
      <c r="Q314" t="str">
        <f>IF(ROW()&lt;=vLastrow,VLOOKUP(MONTH(E314),calcs!$S$2:$T$13,2,FALSE),"")</f>
        <v/>
      </c>
      <c r="R314" t="str">
        <f>IF(ROW()&lt;=vLastrow,VLOOKUP(MONTH(F314),calcs!$S$2:$T$13,2,FALSE),"")</f>
        <v/>
      </c>
      <c r="S314" t="str">
        <f t="shared" si="30"/>
        <v/>
      </c>
      <c r="T314" s="26" t="e">
        <f>IF(F314="",DATEDIF(E314,calcs!X$2,"Y"),"")</f>
        <v>#VALUE!</v>
      </c>
      <c r="U314" t="str">
        <f t="shared" si="29"/>
        <v/>
      </c>
      <c r="V314" t="str">
        <f t="shared" si="26"/>
        <v/>
      </c>
      <c r="W314">
        <f t="shared" si="27"/>
        <v>0</v>
      </c>
      <c r="X314">
        <f t="shared" si="28"/>
        <v>0</v>
      </c>
    </row>
    <row r="315" spans="1:24" x14ac:dyDescent="0.35">
      <c r="A315" t="str">
        <f>IF(ROW()&lt;=vLastrow,'Match History Data'!A315,"")</f>
        <v/>
      </c>
      <c r="B315" t="str">
        <f>IF(ROW()&lt;=vLastrow,'Match History Data'!B315,"")</f>
        <v/>
      </c>
      <c r="C315" t="str">
        <f>IF(ROW()&lt;=vLastrow,'Match History Data'!C315,"")</f>
        <v/>
      </c>
      <c r="D315" t="str">
        <f>IF(ROW()&lt;=vLastrow,'Match History Data'!D315,"")</f>
        <v/>
      </c>
      <c r="E315" s="3" t="str">
        <f>IF(ROW()&lt;=vLastrow,IF('Match History Data'!E315&lt;&gt;"",'Match History Data'!E315,""),"")</f>
        <v/>
      </c>
      <c r="F315" s="3" t="str">
        <f>IF(ROW()&lt;=vLastrow,IF('Match History Data'!F315&lt;&gt;"",'Match History Data'!F315,""),"")</f>
        <v/>
      </c>
      <c r="G315" t="str">
        <f>IF(ROW()&lt;=vLastrow,'Match History Data'!G315,"")</f>
        <v/>
      </c>
      <c r="H315" t="str">
        <f>IF(ROW()&lt;=vLastrow,'Match History Data'!H315,"")</f>
        <v/>
      </c>
      <c r="I315" t="str">
        <f>IF(ROW()&lt;=vLastrow,'Match History Data'!I315,"")</f>
        <v/>
      </c>
      <c r="J315" t="str">
        <f>IF(ROW()&lt;=vLastrow,'Match History Data'!J315,"")</f>
        <v/>
      </c>
      <c r="K315" t="str">
        <f>IF(ROW()&lt;=vLastrow,'Match History Data'!K315,"")</f>
        <v/>
      </c>
      <c r="L315" t="str">
        <f>IF(ROW()&lt;=vLastrow,'Match History Data'!L315,"")</f>
        <v/>
      </c>
      <c r="M315" t="str">
        <f>IF(ROW()&lt;=vLastrow,'Match History Data'!M315,"")</f>
        <v/>
      </c>
      <c r="N315" t="str">
        <f>IF(ROW()&lt;=vLastrow,'Match History Data'!N315,"")</f>
        <v/>
      </c>
      <c r="O315" t="str">
        <f>IF(ROW()&lt;=vLastrow,'Match History Data'!O315,"")</f>
        <v/>
      </c>
      <c r="Q315" t="str">
        <f>IF(ROW()&lt;=vLastrow,VLOOKUP(MONTH(E315),calcs!$S$2:$T$13,2,FALSE),"")</f>
        <v/>
      </c>
      <c r="R315" t="str">
        <f>IF(ROW()&lt;=vLastrow,VLOOKUP(MONTH(F315),calcs!$S$2:$T$13,2,FALSE),"")</f>
        <v/>
      </c>
      <c r="S315" t="str">
        <f t="shared" si="30"/>
        <v/>
      </c>
      <c r="T315" s="26" t="e">
        <f>IF(F315="",DATEDIF(E315,calcs!X$2,"Y"),"")</f>
        <v>#VALUE!</v>
      </c>
      <c r="U315" t="str">
        <f t="shared" si="29"/>
        <v/>
      </c>
      <c r="V315" t="str">
        <f t="shared" si="26"/>
        <v/>
      </c>
      <c r="W315">
        <f t="shared" si="27"/>
        <v>0</v>
      </c>
      <c r="X315">
        <f t="shared" si="28"/>
        <v>0</v>
      </c>
    </row>
    <row r="316" spans="1:24" x14ac:dyDescent="0.35">
      <c r="A316" t="str">
        <f>IF(ROW()&lt;=vLastrow,'Match History Data'!A316,"")</f>
        <v/>
      </c>
      <c r="B316" t="str">
        <f>IF(ROW()&lt;=vLastrow,'Match History Data'!B316,"")</f>
        <v/>
      </c>
      <c r="C316" t="str">
        <f>IF(ROW()&lt;=vLastrow,'Match History Data'!C316,"")</f>
        <v/>
      </c>
      <c r="D316" t="str">
        <f>IF(ROW()&lt;=vLastrow,'Match History Data'!D316,"")</f>
        <v/>
      </c>
      <c r="E316" s="3" t="str">
        <f>IF(ROW()&lt;=vLastrow,IF('Match History Data'!E316&lt;&gt;"",'Match History Data'!E316,""),"")</f>
        <v/>
      </c>
      <c r="F316" s="3" t="str">
        <f>IF(ROW()&lt;=vLastrow,IF('Match History Data'!F316&lt;&gt;"",'Match History Data'!F316,""),"")</f>
        <v/>
      </c>
      <c r="G316" t="str">
        <f>IF(ROW()&lt;=vLastrow,'Match History Data'!G316,"")</f>
        <v/>
      </c>
      <c r="H316" t="str">
        <f>IF(ROW()&lt;=vLastrow,'Match History Data'!H316,"")</f>
        <v/>
      </c>
      <c r="I316" t="str">
        <f>IF(ROW()&lt;=vLastrow,'Match History Data'!I316,"")</f>
        <v/>
      </c>
      <c r="J316" t="str">
        <f>IF(ROW()&lt;=vLastrow,'Match History Data'!J316,"")</f>
        <v/>
      </c>
      <c r="K316" t="str">
        <f>IF(ROW()&lt;=vLastrow,'Match History Data'!K316,"")</f>
        <v/>
      </c>
      <c r="L316" t="str">
        <f>IF(ROW()&lt;=vLastrow,'Match History Data'!L316,"")</f>
        <v/>
      </c>
      <c r="M316" t="str">
        <f>IF(ROW()&lt;=vLastrow,'Match History Data'!M316,"")</f>
        <v/>
      </c>
      <c r="N316" t="str">
        <f>IF(ROW()&lt;=vLastrow,'Match History Data'!N316,"")</f>
        <v/>
      </c>
      <c r="O316" t="str">
        <f>IF(ROW()&lt;=vLastrow,'Match History Data'!O316,"")</f>
        <v/>
      </c>
      <c r="Q316" t="str">
        <f>IF(ROW()&lt;=vLastrow,VLOOKUP(MONTH(E316),calcs!$S$2:$T$13,2,FALSE),"")</f>
        <v/>
      </c>
      <c r="R316" t="str">
        <f>IF(ROW()&lt;=vLastrow,VLOOKUP(MONTH(F316),calcs!$S$2:$T$13,2,FALSE),"")</f>
        <v/>
      </c>
      <c r="S316" t="str">
        <f t="shared" si="30"/>
        <v/>
      </c>
      <c r="T316" s="26" t="e">
        <f>IF(F316="",DATEDIF(E316,calcs!X$2,"Y"),"")</f>
        <v>#VALUE!</v>
      </c>
      <c r="U316" t="str">
        <f t="shared" si="29"/>
        <v/>
      </c>
      <c r="V316" t="str">
        <f t="shared" si="26"/>
        <v/>
      </c>
      <c r="W316">
        <f t="shared" si="27"/>
        <v>0</v>
      </c>
      <c r="X316">
        <f t="shared" si="28"/>
        <v>0</v>
      </c>
    </row>
    <row r="317" spans="1:24" x14ac:dyDescent="0.35">
      <c r="A317" t="str">
        <f>IF(ROW()&lt;=vLastrow,'Match History Data'!A317,"")</f>
        <v/>
      </c>
      <c r="B317" t="str">
        <f>IF(ROW()&lt;=vLastrow,'Match History Data'!B317,"")</f>
        <v/>
      </c>
      <c r="C317" t="str">
        <f>IF(ROW()&lt;=vLastrow,'Match History Data'!C317,"")</f>
        <v/>
      </c>
      <c r="D317" t="str">
        <f>IF(ROW()&lt;=vLastrow,'Match History Data'!D317,"")</f>
        <v/>
      </c>
      <c r="E317" s="3" t="str">
        <f>IF(ROW()&lt;=vLastrow,IF('Match History Data'!E317&lt;&gt;"",'Match History Data'!E317,""),"")</f>
        <v/>
      </c>
      <c r="F317" s="3" t="str">
        <f>IF(ROW()&lt;=vLastrow,IF('Match History Data'!F317&lt;&gt;"",'Match History Data'!F317,""),"")</f>
        <v/>
      </c>
      <c r="G317" t="str">
        <f>IF(ROW()&lt;=vLastrow,'Match History Data'!G317,"")</f>
        <v/>
      </c>
      <c r="H317" t="str">
        <f>IF(ROW()&lt;=vLastrow,'Match History Data'!H317,"")</f>
        <v/>
      </c>
      <c r="I317" t="str">
        <f>IF(ROW()&lt;=vLastrow,'Match History Data'!I317,"")</f>
        <v/>
      </c>
      <c r="J317" t="str">
        <f>IF(ROW()&lt;=vLastrow,'Match History Data'!J317,"")</f>
        <v/>
      </c>
      <c r="K317" t="str">
        <f>IF(ROW()&lt;=vLastrow,'Match History Data'!K317,"")</f>
        <v/>
      </c>
      <c r="L317" t="str">
        <f>IF(ROW()&lt;=vLastrow,'Match History Data'!L317,"")</f>
        <v/>
      </c>
      <c r="M317" t="str">
        <f>IF(ROW()&lt;=vLastrow,'Match History Data'!M317,"")</f>
        <v/>
      </c>
      <c r="N317" t="str">
        <f>IF(ROW()&lt;=vLastrow,'Match History Data'!N317,"")</f>
        <v/>
      </c>
      <c r="O317" t="str">
        <f>IF(ROW()&lt;=vLastrow,'Match History Data'!O317,"")</f>
        <v/>
      </c>
      <c r="Q317" t="str">
        <f>IF(ROW()&lt;=vLastrow,VLOOKUP(MONTH(E317),calcs!$S$2:$T$13,2,FALSE),"")</f>
        <v/>
      </c>
      <c r="R317" t="str">
        <f>IF(ROW()&lt;=vLastrow,VLOOKUP(MONTH(F317),calcs!$S$2:$T$13,2,FALSE),"")</f>
        <v/>
      </c>
      <c r="S317" t="str">
        <f t="shared" si="30"/>
        <v/>
      </c>
      <c r="T317" s="26" t="e">
        <f>IF(F317="",DATEDIF(E317,calcs!X$2,"Y"),"")</f>
        <v>#VALUE!</v>
      </c>
      <c r="U317" t="str">
        <f t="shared" si="29"/>
        <v/>
      </c>
      <c r="V317" t="str">
        <f t="shared" si="26"/>
        <v/>
      </c>
      <c r="W317">
        <f t="shared" si="27"/>
        <v>0</v>
      </c>
      <c r="X317">
        <f t="shared" si="28"/>
        <v>0</v>
      </c>
    </row>
    <row r="318" spans="1:24" x14ac:dyDescent="0.35">
      <c r="A318" t="str">
        <f>IF(ROW()&lt;=vLastrow,'Match History Data'!A318,"")</f>
        <v/>
      </c>
      <c r="B318" t="str">
        <f>IF(ROW()&lt;=vLastrow,'Match History Data'!B318,"")</f>
        <v/>
      </c>
      <c r="C318" t="str">
        <f>IF(ROW()&lt;=vLastrow,'Match History Data'!C318,"")</f>
        <v/>
      </c>
      <c r="D318" t="str">
        <f>IF(ROW()&lt;=vLastrow,'Match History Data'!D318,"")</f>
        <v/>
      </c>
      <c r="E318" s="3" t="str">
        <f>IF(ROW()&lt;=vLastrow,IF('Match History Data'!E318&lt;&gt;"",'Match History Data'!E318,""),"")</f>
        <v/>
      </c>
      <c r="F318" s="3" t="str">
        <f>IF(ROW()&lt;=vLastrow,IF('Match History Data'!F318&lt;&gt;"",'Match History Data'!F318,""),"")</f>
        <v/>
      </c>
      <c r="G318" t="str">
        <f>IF(ROW()&lt;=vLastrow,'Match History Data'!G318,"")</f>
        <v/>
      </c>
      <c r="H318" t="str">
        <f>IF(ROW()&lt;=vLastrow,'Match History Data'!H318,"")</f>
        <v/>
      </c>
      <c r="I318" t="str">
        <f>IF(ROW()&lt;=vLastrow,'Match History Data'!I318,"")</f>
        <v/>
      </c>
      <c r="J318" t="str">
        <f>IF(ROW()&lt;=vLastrow,'Match History Data'!J318,"")</f>
        <v/>
      </c>
      <c r="K318" t="str">
        <f>IF(ROW()&lt;=vLastrow,'Match History Data'!K318,"")</f>
        <v/>
      </c>
      <c r="L318" t="str">
        <f>IF(ROW()&lt;=vLastrow,'Match History Data'!L318,"")</f>
        <v/>
      </c>
      <c r="M318" t="str">
        <f>IF(ROW()&lt;=vLastrow,'Match History Data'!M318,"")</f>
        <v/>
      </c>
      <c r="N318" t="str">
        <f>IF(ROW()&lt;=vLastrow,'Match History Data'!N318,"")</f>
        <v/>
      </c>
      <c r="O318" t="str">
        <f>IF(ROW()&lt;=vLastrow,'Match History Data'!O318,"")</f>
        <v/>
      </c>
      <c r="Q318" t="str">
        <f>IF(ROW()&lt;=vLastrow,VLOOKUP(MONTH(E318),calcs!$S$2:$T$13,2,FALSE),"")</f>
        <v/>
      </c>
      <c r="R318" t="str">
        <f>IF(ROW()&lt;=vLastrow,VLOOKUP(MONTH(F318),calcs!$S$2:$T$13,2,FALSE),"")</f>
        <v/>
      </c>
      <c r="S318" t="str">
        <f t="shared" si="30"/>
        <v/>
      </c>
      <c r="T318" s="26" t="e">
        <f>IF(F318="",DATEDIF(E318,calcs!X$2,"Y"),"")</f>
        <v>#VALUE!</v>
      </c>
      <c r="U318" t="str">
        <f t="shared" si="29"/>
        <v/>
      </c>
      <c r="V318" t="str">
        <f t="shared" si="26"/>
        <v/>
      </c>
      <c r="W318">
        <f t="shared" si="27"/>
        <v>0</v>
      </c>
      <c r="X318">
        <f t="shared" si="28"/>
        <v>0</v>
      </c>
    </row>
    <row r="319" spans="1:24" x14ac:dyDescent="0.35">
      <c r="A319" t="str">
        <f>IF(ROW()&lt;=vLastrow,'Match History Data'!A319,"")</f>
        <v/>
      </c>
      <c r="B319" t="str">
        <f>IF(ROW()&lt;=vLastrow,'Match History Data'!B319,"")</f>
        <v/>
      </c>
      <c r="C319" t="str">
        <f>IF(ROW()&lt;=vLastrow,'Match History Data'!C319,"")</f>
        <v/>
      </c>
      <c r="D319" t="str">
        <f>IF(ROW()&lt;=vLastrow,'Match History Data'!D319,"")</f>
        <v/>
      </c>
      <c r="E319" s="3" t="str">
        <f>IF(ROW()&lt;=vLastrow,IF('Match History Data'!E319&lt;&gt;"",'Match History Data'!E319,""),"")</f>
        <v/>
      </c>
      <c r="F319" s="3" t="str">
        <f>IF(ROW()&lt;=vLastrow,IF('Match History Data'!F319&lt;&gt;"",'Match History Data'!F319,""),"")</f>
        <v/>
      </c>
      <c r="G319" t="str">
        <f>IF(ROW()&lt;=vLastrow,'Match History Data'!G319,"")</f>
        <v/>
      </c>
      <c r="H319" t="str">
        <f>IF(ROW()&lt;=vLastrow,'Match History Data'!H319,"")</f>
        <v/>
      </c>
      <c r="I319" t="str">
        <f>IF(ROW()&lt;=vLastrow,'Match History Data'!I319,"")</f>
        <v/>
      </c>
      <c r="J319" t="str">
        <f>IF(ROW()&lt;=vLastrow,'Match History Data'!J319,"")</f>
        <v/>
      </c>
      <c r="K319" t="str">
        <f>IF(ROW()&lt;=vLastrow,'Match History Data'!K319,"")</f>
        <v/>
      </c>
      <c r="L319" t="str">
        <f>IF(ROW()&lt;=vLastrow,'Match History Data'!L319,"")</f>
        <v/>
      </c>
      <c r="M319" t="str">
        <f>IF(ROW()&lt;=vLastrow,'Match History Data'!M319,"")</f>
        <v/>
      </c>
      <c r="N319" t="str">
        <f>IF(ROW()&lt;=vLastrow,'Match History Data'!N319,"")</f>
        <v/>
      </c>
      <c r="O319" t="str">
        <f>IF(ROW()&lt;=vLastrow,'Match History Data'!O319,"")</f>
        <v/>
      </c>
      <c r="Q319" t="str">
        <f>IF(ROW()&lt;=vLastrow,VLOOKUP(MONTH(E319),calcs!$S$2:$T$13,2,FALSE),"")</f>
        <v/>
      </c>
      <c r="R319" t="str">
        <f>IF(ROW()&lt;=vLastrow,VLOOKUP(MONTH(F319),calcs!$S$2:$T$13,2,FALSE),"")</f>
        <v/>
      </c>
      <c r="S319" t="str">
        <f t="shared" si="30"/>
        <v/>
      </c>
      <c r="T319" s="26" t="e">
        <f>IF(F319="",DATEDIF(E319,calcs!X$2,"Y"),"")</f>
        <v>#VALUE!</v>
      </c>
      <c r="U319" t="str">
        <f t="shared" si="29"/>
        <v/>
      </c>
      <c r="V319" t="str">
        <f t="shared" si="26"/>
        <v/>
      </c>
      <c r="W319">
        <f t="shared" si="27"/>
        <v>0</v>
      </c>
      <c r="X319">
        <f t="shared" si="28"/>
        <v>0</v>
      </c>
    </row>
    <row r="320" spans="1:24" x14ac:dyDescent="0.35">
      <c r="A320" t="str">
        <f>IF(ROW()&lt;=vLastrow,'Match History Data'!A320,"")</f>
        <v/>
      </c>
      <c r="B320" t="str">
        <f>IF(ROW()&lt;=vLastrow,'Match History Data'!B320,"")</f>
        <v/>
      </c>
      <c r="C320" t="str">
        <f>IF(ROW()&lt;=vLastrow,'Match History Data'!C320,"")</f>
        <v/>
      </c>
      <c r="D320" t="str">
        <f>IF(ROW()&lt;=vLastrow,'Match History Data'!D320,"")</f>
        <v/>
      </c>
      <c r="E320" s="3" t="str">
        <f>IF(ROW()&lt;=vLastrow,IF('Match History Data'!E320&lt;&gt;"",'Match History Data'!E320,""),"")</f>
        <v/>
      </c>
      <c r="F320" s="3" t="str">
        <f>IF(ROW()&lt;=vLastrow,IF('Match History Data'!F320&lt;&gt;"",'Match History Data'!F320,""),"")</f>
        <v/>
      </c>
      <c r="G320" t="str">
        <f>IF(ROW()&lt;=vLastrow,'Match History Data'!G320,"")</f>
        <v/>
      </c>
      <c r="H320" t="str">
        <f>IF(ROW()&lt;=vLastrow,'Match History Data'!H320,"")</f>
        <v/>
      </c>
      <c r="I320" t="str">
        <f>IF(ROW()&lt;=vLastrow,'Match History Data'!I320,"")</f>
        <v/>
      </c>
      <c r="J320" t="str">
        <f>IF(ROW()&lt;=vLastrow,'Match History Data'!J320,"")</f>
        <v/>
      </c>
      <c r="K320" t="str">
        <f>IF(ROW()&lt;=vLastrow,'Match History Data'!K320,"")</f>
        <v/>
      </c>
      <c r="L320" t="str">
        <f>IF(ROW()&lt;=vLastrow,'Match History Data'!L320,"")</f>
        <v/>
      </c>
      <c r="M320" t="str">
        <f>IF(ROW()&lt;=vLastrow,'Match History Data'!M320,"")</f>
        <v/>
      </c>
      <c r="N320" t="str">
        <f>IF(ROW()&lt;=vLastrow,'Match History Data'!N320,"")</f>
        <v/>
      </c>
      <c r="O320" t="str">
        <f>IF(ROW()&lt;=vLastrow,'Match History Data'!O320,"")</f>
        <v/>
      </c>
      <c r="Q320" t="str">
        <f>IF(ROW()&lt;=vLastrow,VLOOKUP(MONTH(E320),calcs!$S$2:$T$13,2,FALSE),"")</f>
        <v/>
      </c>
      <c r="R320" t="str">
        <f>IF(ROW()&lt;=vLastrow,VLOOKUP(MONTH(F320),calcs!$S$2:$T$13,2,FALSE),"")</f>
        <v/>
      </c>
      <c r="S320" t="str">
        <f t="shared" si="30"/>
        <v/>
      </c>
      <c r="T320" s="26" t="e">
        <f>IF(F320="",DATEDIF(E320,calcs!X$2,"Y"),"")</f>
        <v>#VALUE!</v>
      </c>
      <c r="U320" t="str">
        <f t="shared" si="29"/>
        <v/>
      </c>
      <c r="V320" t="str">
        <f t="shared" si="26"/>
        <v/>
      </c>
      <c r="W320">
        <f t="shared" si="27"/>
        <v>0</v>
      </c>
      <c r="X320">
        <f t="shared" si="28"/>
        <v>0</v>
      </c>
    </row>
    <row r="321" spans="1:24" x14ac:dyDescent="0.35">
      <c r="A321" t="str">
        <f>IF(ROW()&lt;=vLastrow,'Match History Data'!A321,"")</f>
        <v/>
      </c>
      <c r="B321" t="str">
        <f>IF(ROW()&lt;=vLastrow,'Match History Data'!B321,"")</f>
        <v/>
      </c>
      <c r="C321" t="str">
        <f>IF(ROW()&lt;=vLastrow,'Match History Data'!C321,"")</f>
        <v/>
      </c>
      <c r="D321" t="str">
        <f>IF(ROW()&lt;=vLastrow,'Match History Data'!D321,"")</f>
        <v/>
      </c>
      <c r="E321" s="3" t="str">
        <f>IF(ROW()&lt;=vLastrow,IF('Match History Data'!E321&lt;&gt;"",'Match History Data'!E321,""),"")</f>
        <v/>
      </c>
      <c r="F321" s="3" t="str">
        <f>IF(ROW()&lt;=vLastrow,IF('Match History Data'!F321&lt;&gt;"",'Match History Data'!F321,""),"")</f>
        <v/>
      </c>
      <c r="G321" t="str">
        <f>IF(ROW()&lt;=vLastrow,'Match History Data'!G321,"")</f>
        <v/>
      </c>
      <c r="H321" t="str">
        <f>IF(ROW()&lt;=vLastrow,'Match History Data'!H321,"")</f>
        <v/>
      </c>
      <c r="I321" t="str">
        <f>IF(ROW()&lt;=vLastrow,'Match History Data'!I321,"")</f>
        <v/>
      </c>
      <c r="J321" t="str">
        <f>IF(ROW()&lt;=vLastrow,'Match History Data'!J321,"")</f>
        <v/>
      </c>
      <c r="K321" t="str">
        <f>IF(ROW()&lt;=vLastrow,'Match History Data'!K321,"")</f>
        <v/>
      </c>
      <c r="L321" t="str">
        <f>IF(ROW()&lt;=vLastrow,'Match History Data'!L321,"")</f>
        <v/>
      </c>
      <c r="M321" t="str">
        <f>IF(ROW()&lt;=vLastrow,'Match History Data'!M321,"")</f>
        <v/>
      </c>
      <c r="N321" t="str">
        <f>IF(ROW()&lt;=vLastrow,'Match History Data'!N321,"")</f>
        <v/>
      </c>
      <c r="O321" t="str">
        <f>IF(ROW()&lt;=vLastrow,'Match History Data'!O321,"")</f>
        <v/>
      </c>
      <c r="Q321" t="str">
        <f>IF(ROW()&lt;=vLastrow,VLOOKUP(MONTH(E321),calcs!$S$2:$T$13,2,FALSE),"")</f>
        <v/>
      </c>
      <c r="R321" t="str">
        <f>IF(ROW()&lt;=vLastrow,VLOOKUP(MONTH(F321),calcs!$S$2:$T$13,2,FALSE),"")</f>
        <v/>
      </c>
      <c r="S321" t="str">
        <f t="shared" si="30"/>
        <v/>
      </c>
      <c r="T321" s="26" t="e">
        <f>IF(F321="",DATEDIF(E321,calcs!X$2,"Y"),"")</f>
        <v>#VALUE!</v>
      </c>
      <c r="U321" t="str">
        <f t="shared" si="29"/>
        <v/>
      </c>
      <c r="V321" t="str">
        <f t="shared" si="26"/>
        <v/>
      </c>
      <c r="W321">
        <f t="shared" si="27"/>
        <v>0</v>
      </c>
      <c r="X321">
        <f t="shared" si="28"/>
        <v>0</v>
      </c>
    </row>
    <row r="322" spans="1:24" x14ac:dyDescent="0.35">
      <c r="A322" t="str">
        <f>IF(ROW()&lt;=vLastrow,'Match History Data'!A322,"")</f>
        <v/>
      </c>
      <c r="B322" t="str">
        <f>IF(ROW()&lt;=vLastrow,'Match History Data'!B322,"")</f>
        <v/>
      </c>
      <c r="C322" t="str">
        <f>IF(ROW()&lt;=vLastrow,'Match History Data'!C322,"")</f>
        <v/>
      </c>
      <c r="D322" t="str">
        <f>IF(ROW()&lt;=vLastrow,'Match History Data'!D322,"")</f>
        <v/>
      </c>
      <c r="E322" s="3" t="str">
        <f>IF(ROW()&lt;=vLastrow,IF('Match History Data'!E322&lt;&gt;"",'Match History Data'!E322,""),"")</f>
        <v/>
      </c>
      <c r="F322" s="3" t="str">
        <f>IF(ROW()&lt;=vLastrow,IF('Match History Data'!F322&lt;&gt;"",'Match History Data'!F322,""),"")</f>
        <v/>
      </c>
      <c r="G322" t="str">
        <f>IF(ROW()&lt;=vLastrow,'Match History Data'!G322,"")</f>
        <v/>
      </c>
      <c r="H322" t="str">
        <f>IF(ROW()&lt;=vLastrow,'Match History Data'!H322,"")</f>
        <v/>
      </c>
      <c r="I322" t="str">
        <f>IF(ROW()&lt;=vLastrow,'Match History Data'!I322,"")</f>
        <v/>
      </c>
      <c r="J322" t="str">
        <f>IF(ROW()&lt;=vLastrow,'Match History Data'!J322,"")</f>
        <v/>
      </c>
      <c r="K322" t="str">
        <f>IF(ROW()&lt;=vLastrow,'Match History Data'!K322,"")</f>
        <v/>
      </c>
      <c r="L322" t="str">
        <f>IF(ROW()&lt;=vLastrow,'Match History Data'!L322,"")</f>
        <v/>
      </c>
      <c r="M322" t="str">
        <f>IF(ROW()&lt;=vLastrow,'Match History Data'!M322,"")</f>
        <v/>
      </c>
      <c r="N322" t="str">
        <f>IF(ROW()&lt;=vLastrow,'Match History Data'!N322,"")</f>
        <v/>
      </c>
      <c r="O322" t="str">
        <f>IF(ROW()&lt;=vLastrow,'Match History Data'!O322,"")</f>
        <v/>
      </c>
      <c r="Q322" t="str">
        <f>IF(ROW()&lt;=vLastrow,VLOOKUP(MONTH(E322),calcs!$S$2:$T$13,2,FALSE),"")</f>
        <v/>
      </c>
      <c r="R322" t="str">
        <f>IF(ROW()&lt;=vLastrow,VLOOKUP(MONTH(F322),calcs!$S$2:$T$13,2,FALSE),"")</f>
        <v/>
      </c>
      <c r="S322" t="str">
        <f t="shared" si="30"/>
        <v/>
      </c>
      <c r="T322" s="26" t="e">
        <f>IF(F322="",DATEDIF(E322,calcs!X$2,"Y"),"")</f>
        <v>#VALUE!</v>
      </c>
      <c r="U322" t="str">
        <f t="shared" si="29"/>
        <v/>
      </c>
      <c r="V322" t="str">
        <f t="shared" ref="V322:V385" si="31">SUBSTITUTE(N322,"White or Caucasian","White")</f>
        <v/>
      </c>
      <c r="W322">
        <f t="shared" ref="W322:W385" si="32">IF(J322&lt;&gt;"",LEN(J322)-LEN(SUBSTITUTE(J322,";",""))+1,0)</f>
        <v>0</v>
      </c>
      <c r="X322">
        <f t="shared" ref="X322:X385" si="33">IF(N322&lt;&gt;"",LEN(N322)-LEN(SUBSTITUTE(N322,";",""))+1,0)</f>
        <v>0</v>
      </c>
    </row>
    <row r="323" spans="1:24" x14ac:dyDescent="0.35">
      <c r="A323" t="str">
        <f>IF(ROW()&lt;=vLastrow,'Match History Data'!A323,"")</f>
        <v/>
      </c>
      <c r="B323" t="str">
        <f>IF(ROW()&lt;=vLastrow,'Match History Data'!B323,"")</f>
        <v/>
      </c>
      <c r="C323" t="str">
        <f>IF(ROW()&lt;=vLastrow,'Match History Data'!C323,"")</f>
        <v/>
      </c>
      <c r="D323" t="str">
        <f>IF(ROW()&lt;=vLastrow,'Match History Data'!D323,"")</f>
        <v/>
      </c>
      <c r="E323" s="3" t="str">
        <f>IF(ROW()&lt;=vLastrow,IF('Match History Data'!E323&lt;&gt;"",'Match History Data'!E323,""),"")</f>
        <v/>
      </c>
      <c r="F323" s="3" t="str">
        <f>IF(ROW()&lt;=vLastrow,IF('Match History Data'!F323&lt;&gt;"",'Match History Data'!F323,""),"")</f>
        <v/>
      </c>
      <c r="G323" t="str">
        <f>IF(ROW()&lt;=vLastrow,'Match History Data'!G323,"")</f>
        <v/>
      </c>
      <c r="H323" t="str">
        <f>IF(ROW()&lt;=vLastrow,'Match History Data'!H323,"")</f>
        <v/>
      </c>
      <c r="I323" t="str">
        <f>IF(ROW()&lt;=vLastrow,'Match History Data'!I323,"")</f>
        <v/>
      </c>
      <c r="J323" t="str">
        <f>IF(ROW()&lt;=vLastrow,'Match History Data'!J323,"")</f>
        <v/>
      </c>
      <c r="K323" t="str">
        <f>IF(ROW()&lt;=vLastrow,'Match History Data'!K323,"")</f>
        <v/>
      </c>
      <c r="L323" t="str">
        <f>IF(ROW()&lt;=vLastrow,'Match History Data'!L323,"")</f>
        <v/>
      </c>
      <c r="M323" t="str">
        <f>IF(ROW()&lt;=vLastrow,'Match History Data'!M323,"")</f>
        <v/>
      </c>
      <c r="N323" t="str">
        <f>IF(ROW()&lt;=vLastrow,'Match History Data'!N323,"")</f>
        <v/>
      </c>
      <c r="O323" t="str">
        <f>IF(ROW()&lt;=vLastrow,'Match History Data'!O323,"")</f>
        <v/>
      </c>
      <c r="Q323" t="str">
        <f>IF(ROW()&lt;=vLastrow,VLOOKUP(MONTH(E323),calcs!$S$2:$T$13,2,FALSE),"")</f>
        <v/>
      </c>
      <c r="R323" t="str">
        <f>IF(ROW()&lt;=vLastrow,VLOOKUP(MONTH(F323),calcs!$S$2:$T$13,2,FALSE),"")</f>
        <v/>
      </c>
      <c r="S323" t="str">
        <f t="shared" si="30"/>
        <v/>
      </c>
      <c r="T323" s="26" t="e">
        <f>IF(F323="",DATEDIF(E323,calcs!X$2,"Y"),"")</f>
        <v>#VALUE!</v>
      </c>
      <c r="U323" t="str">
        <f t="shared" ref="U323:U386" si="34">SUBSTITUTE(J323,"White or Caucasian","White")</f>
        <v/>
      </c>
      <c r="V323" t="str">
        <f t="shared" si="31"/>
        <v/>
      </c>
      <c r="W323">
        <f t="shared" si="32"/>
        <v>0</v>
      </c>
      <c r="X323">
        <f t="shared" si="33"/>
        <v>0</v>
      </c>
    </row>
    <row r="324" spans="1:24" x14ac:dyDescent="0.35">
      <c r="A324" t="str">
        <f>IF(ROW()&lt;=vLastrow,'Match History Data'!A324,"")</f>
        <v/>
      </c>
      <c r="B324" t="str">
        <f>IF(ROW()&lt;=vLastrow,'Match History Data'!B324,"")</f>
        <v/>
      </c>
      <c r="C324" t="str">
        <f>IF(ROW()&lt;=vLastrow,'Match History Data'!C324,"")</f>
        <v/>
      </c>
      <c r="D324" t="str">
        <f>IF(ROW()&lt;=vLastrow,'Match History Data'!D324,"")</f>
        <v/>
      </c>
      <c r="E324" s="3" t="str">
        <f>IF(ROW()&lt;=vLastrow,IF('Match History Data'!E324&lt;&gt;"",'Match History Data'!E324,""),"")</f>
        <v/>
      </c>
      <c r="F324" s="3" t="str">
        <f>IF(ROW()&lt;=vLastrow,IF('Match History Data'!F324&lt;&gt;"",'Match History Data'!F324,""),"")</f>
        <v/>
      </c>
      <c r="G324" t="str">
        <f>IF(ROW()&lt;=vLastrow,'Match History Data'!G324,"")</f>
        <v/>
      </c>
      <c r="H324" t="str">
        <f>IF(ROW()&lt;=vLastrow,'Match History Data'!H324,"")</f>
        <v/>
      </c>
      <c r="I324" t="str">
        <f>IF(ROW()&lt;=vLastrow,'Match History Data'!I324,"")</f>
        <v/>
      </c>
      <c r="J324" t="str">
        <f>IF(ROW()&lt;=vLastrow,'Match History Data'!J324,"")</f>
        <v/>
      </c>
      <c r="K324" t="str">
        <f>IF(ROW()&lt;=vLastrow,'Match History Data'!K324,"")</f>
        <v/>
      </c>
      <c r="L324" t="str">
        <f>IF(ROW()&lt;=vLastrow,'Match History Data'!L324,"")</f>
        <v/>
      </c>
      <c r="M324" t="str">
        <f>IF(ROW()&lt;=vLastrow,'Match History Data'!M324,"")</f>
        <v/>
      </c>
      <c r="N324" t="str">
        <f>IF(ROW()&lt;=vLastrow,'Match History Data'!N324,"")</f>
        <v/>
      </c>
      <c r="O324" t="str">
        <f>IF(ROW()&lt;=vLastrow,'Match History Data'!O324,"")</f>
        <v/>
      </c>
      <c r="Q324" t="str">
        <f>IF(ROW()&lt;=vLastrow,VLOOKUP(MONTH(E324),calcs!$S$2:$T$13,2,FALSE),"")</f>
        <v/>
      </c>
      <c r="R324" t="str">
        <f>IF(ROW()&lt;=vLastrow,VLOOKUP(MONTH(F324),calcs!$S$2:$T$13,2,FALSE),"")</f>
        <v/>
      </c>
      <c r="S324" t="str">
        <f t="shared" si="30"/>
        <v/>
      </c>
      <c r="T324" s="26" t="e">
        <f>IF(F324="",DATEDIF(E324,calcs!X$2,"Y"),"")</f>
        <v>#VALUE!</v>
      </c>
      <c r="U324" t="str">
        <f t="shared" si="34"/>
        <v/>
      </c>
      <c r="V324" t="str">
        <f t="shared" si="31"/>
        <v/>
      </c>
      <c r="W324">
        <f t="shared" si="32"/>
        <v>0</v>
      </c>
      <c r="X324">
        <f t="shared" si="33"/>
        <v>0</v>
      </c>
    </row>
    <row r="325" spans="1:24" x14ac:dyDescent="0.35">
      <c r="A325" t="str">
        <f>IF(ROW()&lt;=vLastrow,'Match History Data'!A325,"")</f>
        <v/>
      </c>
      <c r="B325" t="str">
        <f>IF(ROW()&lt;=vLastrow,'Match History Data'!B325,"")</f>
        <v/>
      </c>
      <c r="C325" t="str">
        <f>IF(ROW()&lt;=vLastrow,'Match History Data'!C325,"")</f>
        <v/>
      </c>
      <c r="D325" t="str">
        <f>IF(ROW()&lt;=vLastrow,'Match History Data'!D325,"")</f>
        <v/>
      </c>
      <c r="E325" s="3" t="str">
        <f>IF(ROW()&lt;=vLastrow,IF('Match History Data'!E325&lt;&gt;"",'Match History Data'!E325,""),"")</f>
        <v/>
      </c>
      <c r="F325" s="3" t="str">
        <f>IF(ROW()&lt;=vLastrow,IF('Match History Data'!F325&lt;&gt;"",'Match History Data'!F325,""),"")</f>
        <v/>
      </c>
      <c r="G325" t="str">
        <f>IF(ROW()&lt;=vLastrow,'Match History Data'!G325,"")</f>
        <v/>
      </c>
      <c r="H325" t="str">
        <f>IF(ROW()&lt;=vLastrow,'Match History Data'!H325,"")</f>
        <v/>
      </c>
      <c r="I325" t="str">
        <f>IF(ROW()&lt;=vLastrow,'Match History Data'!I325,"")</f>
        <v/>
      </c>
      <c r="J325" t="str">
        <f>IF(ROW()&lt;=vLastrow,'Match History Data'!J325,"")</f>
        <v/>
      </c>
      <c r="K325" t="str">
        <f>IF(ROW()&lt;=vLastrow,'Match History Data'!K325,"")</f>
        <v/>
      </c>
      <c r="L325" t="str">
        <f>IF(ROW()&lt;=vLastrow,'Match History Data'!L325,"")</f>
        <v/>
      </c>
      <c r="M325" t="str">
        <f>IF(ROW()&lt;=vLastrow,'Match History Data'!M325,"")</f>
        <v/>
      </c>
      <c r="N325" t="str">
        <f>IF(ROW()&lt;=vLastrow,'Match History Data'!N325,"")</f>
        <v/>
      </c>
      <c r="O325" t="str">
        <f>IF(ROW()&lt;=vLastrow,'Match History Data'!O325,"")</f>
        <v/>
      </c>
      <c r="Q325" t="str">
        <f>IF(ROW()&lt;=vLastrow,VLOOKUP(MONTH(E325),calcs!$S$2:$T$13,2,FALSE),"")</f>
        <v/>
      </c>
      <c r="R325" t="str">
        <f>IF(ROW()&lt;=vLastrow,VLOOKUP(MONTH(F325),calcs!$S$2:$T$13,2,FALSE),"")</f>
        <v/>
      </c>
      <c r="S325" t="str">
        <f t="shared" si="30"/>
        <v/>
      </c>
      <c r="T325" s="26" t="e">
        <f>IF(F325="",DATEDIF(E325,calcs!X$2,"Y"),"")</f>
        <v>#VALUE!</v>
      </c>
      <c r="U325" t="str">
        <f t="shared" si="34"/>
        <v/>
      </c>
      <c r="V325" t="str">
        <f t="shared" si="31"/>
        <v/>
      </c>
      <c r="W325">
        <f t="shared" si="32"/>
        <v>0</v>
      </c>
      <c r="X325">
        <f t="shared" si="33"/>
        <v>0</v>
      </c>
    </row>
    <row r="326" spans="1:24" x14ac:dyDescent="0.35">
      <c r="A326" t="str">
        <f>IF(ROW()&lt;=vLastrow,'Match History Data'!A326,"")</f>
        <v/>
      </c>
      <c r="B326" t="str">
        <f>IF(ROW()&lt;=vLastrow,'Match History Data'!B326,"")</f>
        <v/>
      </c>
      <c r="C326" t="str">
        <f>IF(ROW()&lt;=vLastrow,'Match History Data'!C326,"")</f>
        <v/>
      </c>
      <c r="D326" t="str">
        <f>IF(ROW()&lt;=vLastrow,'Match History Data'!D326,"")</f>
        <v/>
      </c>
      <c r="E326" s="3" t="str">
        <f>IF(ROW()&lt;=vLastrow,IF('Match History Data'!E326&lt;&gt;"",'Match History Data'!E326,""),"")</f>
        <v/>
      </c>
      <c r="F326" s="3" t="str">
        <f>IF(ROW()&lt;=vLastrow,IF('Match History Data'!F326&lt;&gt;"",'Match History Data'!F326,""),"")</f>
        <v/>
      </c>
      <c r="G326" t="str">
        <f>IF(ROW()&lt;=vLastrow,'Match History Data'!G326,"")</f>
        <v/>
      </c>
      <c r="H326" t="str">
        <f>IF(ROW()&lt;=vLastrow,'Match History Data'!H326,"")</f>
        <v/>
      </c>
      <c r="I326" t="str">
        <f>IF(ROW()&lt;=vLastrow,'Match History Data'!I326,"")</f>
        <v/>
      </c>
      <c r="J326" t="str">
        <f>IF(ROW()&lt;=vLastrow,'Match History Data'!J326,"")</f>
        <v/>
      </c>
      <c r="K326" t="str">
        <f>IF(ROW()&lt;=vLastrow,'Match History Data'!K326,"")</f>
        <v/>
      </c>
      <c r="L326" t="str">
        <f>IF(ROW()&lt;=vLastrow,'Match History Data'!L326,"")</f>
        <v/>
      </c>
      <c r="M326" t="str">
        <f>IF(ROW()&lt;=vLastrow,'Match History Data'!M326,"")</f>
        <v/>
      </c>
      <c r="N326" t="str">
        <f>IF(ROW()&lt;=vLastrow,'Match History Data'!N326,"")</f>
        <v/>
      </c>
      <c r="O326" t="str">
        <f>IF(ROW()&lt;=vLastrow,'Match History Data'!O326,"")</f>
        <v/>
      </c>
      <c r="Q326" t="str">
        <f>IF(ROW()&lt;=vLastrow,VLOOKUP(MONTH(E326),calcs!$S$2:$T$13,2,FALSE),"")</f>
        <v/>
      </c>
      <c r="R326" t="str">
        <f>IF(ROW()&lt;=vLastrow,VLOOKUP(MONTH(F326),calcs!$S$2:$T$13,2,FALSE),"")</f>
        <v/>
      </c>
      <c r="S326" t="str">
        <f t="shared" si="30"/>
        <v/>
      </c>
      <c r="T326" s="26" t="e">
        <f>IF(F326="",DATEDIF(E326,calcs!X$2,"Y"),"")</f>
        <v>#VALUE!</v>
      </c>
      <c r="U326" t="str">
        <f t="shared" si="34"/>
        <v/>
      </c>
      <c r="V326" t="str">
        <f t="shared" si="31"/>
        <v/>
      </c>
      <c r="W326">
        <f t="shared" si="32"/>
        <v>0</v>
      </c>
      <c r="X326">
        <f t="shared" si="33"/>
        <v>0</v>
      </c>
    </row>
    <row r="327" spans="1:24" x14ac:dyDescent="0.35">
      <c r="A327" t="str">
        <f>IF(ROW()&lt;=vLastrow,'Match History Data'!A327,"")</f>
        <v/>
      </c>
      <c r="B327" t="str">
        <f>IF(ROW()&lt;=vLastrow,'Match History Data'!B327,"")</f>
        <v/>
      </c>
      <c r="C327" t="str">
        <f>IF(ROW()&lt;=vLastrow,'Match History Data'!C327,"")</f>
        <v/>
      </c>
      <c r="D327" t="str">
        <f>IF(ROW()&lt;=vLastrow,'Match History Data'!D327,"")</f>
        <v/>
      </c>
      <c r="E327" s="3" t="str">
        <f>IF(ROW()&lt;=vLastrow,IF('Match History Data'!E327&lt;&gt;"",'Match History Data'!E327,""),"")</f>
        <v/>
      </c>
      <c r="F327" s="3" t="str">
        <f>IF(ROW()&lt;=vLastrow,IF('Match History Data'!F327&lt;&gt;"",'Match History Data'!F327,""),"")</f>
        <v/>
      </c>
      <c r="G327" t="str">
        <f>IF(ROW()&lt;=vLastrow,'Match History Data'!G327,"")</f>
        <v/>
      </c>
      <c r="H327" t="str">
        <f>IF(ROW()&lt;=vLastrow,'Match History Data'!H327,"")</f>
        <v/>
      </c>
      <c r="I327" t="str">
        <f>IF(ROW()&lt;=vLastrow,'Match History Data'!I327,"")</f>
        <v/>
      </c>
      <c r="J327" t="str">
        <f>IF(ROW()&lt;=vLastrow,'Match History Data'!J327,"")</f>
        <v/>
      </c>
      <c r="K327" t="str">
        <f>IF(ROW()&lt;=vLastrow,'Match History Data'!K327,"")</f>
        <v/>
      </c>
      <c r="L327" t="str">
        <f>IF(ROW()&lt;=vLastrow,'Match History Data'!L327,"")</f>
        <v/>
      </c>
      <c r="M327" t="str">
        <f>IF(ROW()&lt;=vLastrow,'Match History Data'!M327,"")</f>
        <v/>
      </c>
      <c r="N327" t="str">
        <f>IF(ROW()&lt;=vLastrow,'Match History Data'!N327,"")</f>
        <v/>
      </c>
      <c r="O327" t="str">
        <f>IF(ROW()&lt;=vLastrow,'Match History Data'!O327,"")</f>
        <v/>
      </c>
      <c r="Q327" t="str">
        <f>IF(ROW()&lt;=vLastrow,VLOOKUP(MONTH(E327),calcs!$S$2:$T$13,2,FALSE),"")</f>
        <v/>
      </c>
      <c r="R327" t="str">
        <f>IF(ROW()&lt;=vLastrow,VLOOKUP(MONTH(F327),calcs!$S$2:$T$13,2,FALSE),"")</f>
        <v/>
      </c>
      <c r="S327" t="str">
        <f t="shared" si="30"/>
        <v/>
      </c>
      <c r="T327" s="26" t="e">
        <f>IF(F327="",DATEDIF(E327,calcs!X$2,"Y"),"")</f>
        <v>#VALUE!</v>
      </c>
      <c r="U327" t="str">
        <f t="shared" si="34"/>
        <v/>
      </c>
      <c r="V327" t="str">
        <f t="shared" si="31"/>
        <v/>
      </c>
      <c r="W327">
        <f t="shared" si="32"/>
        <v>0</v>
      </c>
      <c r="X327">
        <f t="shared" si="33"/>
        <v>0</v>
      </c>
    </row>
    <row r="328" spans="1:24" x14ac:dyDescent="0.35">
      <c r="A328" t="str">
        <f>IF(ROW()&lt;=vLastrow,'Match History Data'!A328,"")</f>
        <v/>
      </c>
      <c r="B328" t="str">
        <f>IF(ROW()&lt;=vLastrow,'Match History Data'!B328,"")</f>
        <v/>
      </c>
      <c r="C328" t="str">
        <f>IF(ROW()&lt;=vLastrow,'Match History Data'!C328,"")</f>
        <v/>
      </c>
      <c r="D328" t="str">
        <f>IF(ROW()&lt;=vLastrow,'Match History Data'!D328,"")</f>
        <v/>
      </c>
      <c r="E328" s="3" t="str">
        <f>IF(ROW()&lt;=vLastrow,IF('Match History Data'!E328&lt;&gt;"",'Match History Data'!E328,""),"")</f>
        <v/>
      </c>
      <c r="F328" s="3" t="str">
        <f>IF(ROW()&lt;=vLastrow,IF('Match History Data'!F328&lt;&gt;"",'Match History Data'!F328,""),"")</f>
        <v/>
      </c>
      <c r="G328" t="str">
        <f>IF(ROW()&lt;=vLastrow,'Match History Data'!G328,"")</f>
        <v/>
      </c>
      <c r="H328" t="str">
        <f>IF(ROW()&lt;=vLastrow,'Match History Data'!H328,"")</f>
        <v/>
      </c>
      <c r="I328" t="str">
        <f>IF(ROW()&lt;=vLastrow,'Match History Data'!I328,"")</f>
        <v/>
      </c>
      <c r="J328" t="str">
        <f>IF(ROW()&lt;=vLastrow,'Match History Data'!J328,"")</f>
        <v/>
      </c>
      <c r="K328" t="str">
        <f>IF(ROW()&lt;=vLastrow,'Match History Data'!K328,"")</f>
        <v/>
      </c>
      <c r="L328" t="str">
        <f>IF(ROW()&lt;=vLastrow,'Match History Data'!L328,"")</f>
        <v/>
      </c>
      <c r="M328" t="str">
        <f>IF(ROW()&lt;=vLastrow,'Match History Data'!M328,"")</f>
        <v/>
      </c>
      <c r="N328" t="str">
        <f>IF(ROW()&lt;=vLastrow,'Match History Data'!N328,"")</f>
        <v/>
      </c>
      <c r="O328" t="str">
        <f>IF(ROW()&lt;=vLastrow,'Match History Data'!O328,"")</f>
        <v/>
      </c>
      <c r="Q328" t="str">
        <f>IF(ROW()&lt;=vLastrow,VLOOKUP(MONTH(E328),calcs!$S$2:$T$13,2,FALSE),"")</f>
        <v/>
      </c>
      <c r="R328" t="str">
        <f>IF(ROW()&lt;=vLastrow,VLOOKUP(MONTH(F328),calcs!$S$2:$T$13,2,FALSE),"")</f>
        <v/>
      </c>
      <c r="S328" t="str">
        <f t="shared" si="30"/>
        <v/>
      </c>
      <c r="T328" s="26" t="e">
        <f>IF(F328="",DATEDIF(E328,calcs!X$2,"Y"),"")</f>
        <v>#VALUE!</v>
      </c>
      <c r="U328" t="str">
        <f t="shared" si="34"/>
        <v/>
      </c>
      <c r="V328" t="str">
        <f t="shared" si="31"/>
        <v/>
      </c>
      <c r="W328">
        <f t="shared" si="32"/>
        <v>0</v>
      </c>
      <c r="X328">
        <f t="shared" si="33"/>
        <v>0</v>
      </c>
    </row>
    <row r="329" spans="1:24" x14ac:dyDescent="0.35">
      <c r="A329" t="str">
        <f>IF(ROW()&lt;=vLastrow,'Match History Data'!A329,"")</f>
        <v/>
      </c>
      <c r="B329" t="str">
        <f>IF(ROW()&lt;=vLastrow,'Match History Data'!B329,"")</f>
        <v/>
      </c>
      <c r="C329" t="str">
        <f>IF(ROW()&lt;=vLastrow,'Match History Data'!C329,"")</f>
        <v/>
      </c>
      <c r="D329" t="str">
        <f>IF(ROW()&lt;=vLastrow,'Match History Data'!D329,"")</f>
        <v/>
      </c>
      <c r="E329" s="3" t="str">
        <f>IF(ROW()&lt;=vLastrow,IF('Match History Data'!E329&lt;&gt;"",'Match History Data'!E329,""),"")</f>
        <v/>
      </c>
      <c r="F329" s="3" t="str">
        <f>IF(ROW()&lt;=vLastrow,IF('Match History Data'!F329&lt;&gt;"",'Match History Data'!F329,""),"")</f>
        <v/>
      </c>
      <c r="G329" t="str">
        <f>IF(ROW()&lt;=vLastrow,'Match History Data'!G329,"")</f>
        <v/>
      </c>
      <c r="H329" t="str">
        <f>IF(ROW()&lt;=vLastrow,'Match History Data'!H329,"")</f>
        <v/>
      </c>
      <c r="I329" t="str">
        <f>IF(ROW()&lt;=vLastrow,'Match History Data'!I329,"")</f>
        <v/>
      </c>
      <c r="J329" t="str">
        <f>IF(ROW()&lt;=vLastrow,'Match History Data'!J329,"")</f>
        <v/>
      </c>
      <c r="K329" t="str">
        <f>IF(ROW()&lt;=vLastrow,'Match History Data'!K329,"")</f>
        <v/>
      </c>
      <c r="L329" t="str">
        <f>IF(ROW()&lt;=vLastrow,'Match History Data'!L329,"")</f>
        <v/>
      </c>
      <c r="M329" t="str">
        <f>IF(ROW()&lt;=vLastrow,'Match History Data'!M329,"")</f>
        <v/>
      </c>
      <c r="N329" t="str">
        <f>IF(ROW()&lt;=vLastrow,'Match History Data'!N329,"")</f>
        <v/>
      </c>
      <c r="O329" t="str">
        <f>IF(ROW()&lt;=vLastrow,'Match History Data'!O329,"")</f>
        <v/>
      </c>
      <c r="Q329" t="str">
        <f>IF(ROW()&lt;=vLastrow,VLOOKUP(MONTH(E329),calcs!$S$2:$T$13,2,FALSE),"")</f>
        <v/>
      </c>
      <c r="R329" t="str">
        <f>IF(ROW()&lt;=vLastrow,VLOOKUP(MONTH(F329),calcs!$S$2:$T$13,2,FALSE),"")</f>
        <v/>
      </c>
      <c r="S329" t="str">
        <f t="shared" si="30"/>
        <v/>
      </c>
      <c r="T329" s="26" t="e">
        <f>IF(F329="",DATEDIF(E329,calcs!X$2,"Y"),"")</f>
        <v>#VALUE!</v>
      </c>
      <c r="U329" t="str">
        <f t="shared" si="34"/>
        <v/>
      </c>
      <c r="V329" t="str">
        <f t="shared" si="31"/>
        <v/>
      </c>
      <c r="W329">
        <f t="shared" si="32"/>
        <v>0</v>
      </c>
      <c r="X329">
        <f t="shared" si="33"/>
        <v>0</v>
      </c>
    </row>
    <row r="330" spans="1:24" x14ac:dyDescent="0.35">
      <c r="A330" t="str">
        <f>IF(ROW()&lt;=vLastrow,'Match History Data'!A330,"")</f>
        <v/>
      </c>
      <c r="B330" t="str">
        <f>IF(ROW()&lt;=vLastrow,'Match History Data'!B330,"")</f>
        <v/>
      </c>
      <c r="C330" t="str">
        <f>IF(ROW()&lt;=vLastrow,'Match History Data'!C330,"")</f>
        <v/>
      </c>
      <c r="D330" t="str">
        <f>IF(ROW()&lt;=vLastrow,'Match History Data'!D330,"")</f>
        <v/>
      </c>
      <c r="E330" s="3" t="str">
        <f>IF(ROW()&lt;=vLastrow,IF('Match History Data'!E330&lt;&gt;"",'Match History Data'!E330,""),"")</f>
        <v/>
      </c>
      <c r="F330" s="3" t="str">
        <f>IF(ROW()&lt;=vLastrow,IF('Match History Data'!F330&lt;&gt;"",'Match History Data'!F330,""),"")</f>
        <v/>
      </c>
      <c r="G330" t="str">
        <f>IF(ROW()&lt;=vLastrow,'Match History Data'!G330,"")</f>
        <v/>
      </c>
      <c r="H330" t="str">
        <f>IF(ROW()&lt;=vLastrow,'Match History Data'!H330,"")</f>
        <v/>
      </c>
      <c r="I330" t="str">
        <f>IF(ROW()&lt;=vLastrow,'Match History Data'!I330,"")</f>
        <v/>
      </c>
      <c r="J330" t="str">
        <f>IF(ROW()&lt;=vLastrow,'Match History Data'!J330,"")</f>
        <v/>
      </c>
      <c r="K330" t="str">
        <f>IF(ROW()&lt;=vLastrow,'Match History Data'!K330,"")</f>
        <v/>
      </c>
      <c r="L330" t="str">
        <f>IF(ROW()&lt;=vLastrow,'Match History Data'!L330,"")</f>
        <v/>
      </c>
      <c r="M330" t="str">
        <f>IF(ROW()&lt;=vLastrow,'Match History Data'!M330,"")</f>
        <v/>
      </c>
      <c r="N330" t="str">
        <f>IF(ROW()&lt;=vLastrow,'Match History Data'!N330,"")</f>
        <v/>
      </c>
      <c r="O330" t="str">
        <f>IF(ROW()&lt;=vLastrow,'Match History Data'!O330,"")</f>
        <v/>
      </c>
      <c r="Q330" t="str">
        <f>IF(ROW()&lt;=vLastrow,VLOOKUP(MONTH(E330),calcs!$S$2:$T$13,2,FALSE),"")</f>
        <v/>
      </c>
      <c r="R330" t="str">
        <f>IF(ROW()&lt;=vLastrow,VLOOKUP(MONTH(F330),calcs!$S$2:$T$13,2,FALSE),"")</f>
        <v/>
      </c>
      <c r="S330" t="str">
        <f t="shared" ref="S330:S393" si="35">IF(F330&lt;&gt;"",DATEDIF(E330,F330,"y"),"")</f>
        <v/>
      </c>
      <c r="T330" s="26" t="e">
        <f>IF(F330="",DATEDIF(E330,calcs!X$2,"Y"),"")</f>
        <v>#VALUE!</v>
      </c>
      <c r="U330" t="str">
        <f t="shared" si="34"/>
        <v/>
      </c>
      <c r="V330" t="str">
        <f t="shared" si="31"/>
        <v/>
      </c>
      <c r="W330">
        <f t="shared" si="32"/>
        <v>0</v>
      </c>
      <c r="X330">
        <f t="shared" si="33"/>
        <v>0</v>
      </c>
    </row>
    <row r="331" spans="1:24" x14ac:dyDescent="0.35">
      <c r="A331" t="str">
        <f>IF(ROW()&lt;=vLastrow,'Match History Data'!A331,"")</f>
        <v/>
      </c>
      <c r="B331" t="str">
        <f>IF(ROW()&lt;=vLastrow,'Match History Data'!B331,"")</f>
        <v/>
      </c>
      <c r="C331" t="str">
        <f>IF(ROW()&lt;=vLastrow,'Match History Data'!C331,"")</f>
        <v/>
      </c>
      <c r="D331" t="str">
        <f>IF(ROW()&lt;=vLastrow,'Match History Data'!D331,"")</f>
        <v/>
      </c>
      <c r="E331" s="3" t="str">
        <f>IF(ROW()&lt;=vLastrow,IF('Match History Data'!E331&lt;&gt;"",'Match History Data'!E331,""),"")</f>
        <v/>
      </c>
      <c r="F331" s="3" t="str">
        <f>IF(ROW()&lt;=vLastrow,IF('Match History Data'!F331&lt;&gt;"",'Match History Data'!F331,""),"")</f>
        <v/>
      </c>
      <c r="G331" t="str">
        <f>IF(ROW()&lt;=vLastrow,'Match History Data'!G331,"")</f>
        <v/>
      </c>
      <c r="H331" t="str">
        <f>IF(ROW()&lt;=vLastrow,'Match History Data'!H331,"")</f>
        <v/>
      </c>
      <c r="I331" t="str">
        <f>IF(ROW()&lt;=vLastrow,'Match History Data'!I331,"")</f>
        <v/>
      </c>
      <c r="J331" t="str">
        <f>IF(ROW()&lt;=vLastrow,'Match History Data'!J331,"")</f>
        <v/>
      </c>
      <c r="K331" t="str">
        <f>IF(ROW()&lt;=vLastrow,'Match History Data'!K331,"")</f>
        <v/>
      </c>
      <c r="L331" t="str">
        <f>IF(ROW()&lt;=vLastrow,'Match History Data'!L331,"")</f>
        <v/>
      </c>
      <c r="M331" t="str">
        <f>IF(ROW()&lt;=vLastrow,'Match History Data'!M331,"")</f>
        <v/>
      </c>
      <c r="N331" t="str">
        <f>IF(ROW()&lt;=vLastrow,'Match History Data'!N331,"")</f>
        <v/>
      </c>
      <c r="O331" t="str">
        <f>IF(ROW()&lt;=vLastrow,'Match History Data'!O331,"")</f>
        <v/>
      </c>
      <c r="Q331" t="str">
        <f>IF(ROW()&lt;=vLastrow,VLOOKUP(MONTH(E331),calcs!$S$2:$T$13,2,FALSE),"")</f>
        <v/>
      </c>
      <c r="R331" t="str">
        <f>IF(ROW()&lt;=vLastrow,VLOOKUP(MONTH(F331),calcs!$S$2:$T$13,2,FALSE),"")</f>
        <v/>
      </c>
      <c r="S331" t="str">
        <f t="shared" si="35"/>
        <v/>
      </c>
      <c r="T331" s="26" t="e">
        <f>IF(F331="",DATEDIF(E331,calcs!X$2,"Y"),"")</f>
        <v>#VALUE!</v>
      </c>
      <c r="U331" t="str">
        <f t="shared" si="34"/>
        <v/>
      </c>
      <c r="V331" t="str">
        <f t="shared" si="31"/>
        <v/>
      </c>
      <c r="W331">
        <f t="shared" si="32"/>
        <v>0</v>
      </c>
      <c r="X331">
        <f t="shared" si="33"/>
        <v>0</v>
      </c>
    </row>
    <row r="332" spans="1:24" x14ac:dyDescent="0.35">
      <c r="A332" t="str">
        <f>IF(ROW()&lt;=vLastrow,'Match History Data'!A332,"")</f>
        <v/>
      </c>
      <c r="B332" t="str">
        <f>IF(ROW()&lt;=vLastrow,'Match History Data'!B332,"")</f>
        <v/>
      </c>
      <c r="C332" t="str">
        <f>IF(ROW()&lt;=vLastrow,'Match History Data'!C332,"")</f>
        <v/>
      </c>
      <c r="D332" t="str">
        <f>IF(ROW()&lt;=vLastrow,'Match History Data'!D332,"")</f>
        <v/>
      </c>
      <c r="E332" s="3" t="str">
        <f>IF(ROW()&lt;=vLastrow,IF('Match History Data'!E332&lt;&gt;"",'Match History Data'!E332,""),"")</f>
        <v/>
      </c>
      <c r="F332" s="3" t="str">
        <f>IF(ROW()&lt;=vLastrow,IF('Match History Data'!F332&lt;&gt;"",'Match History Data'!F332,""),"")</f>
        <v/>
      </c>
      <c r="G332" t="str">
        <f>IF(ROW()&lt;=vLastrow,'Match History Data'!G332,"")</f>
        <v/>
      </c>
      <c r="H332" t="str">
        <f>IF(ROW()&lt;=vLastrow,'Match History Data'!H332,"")</f>
        <v/>
      </c>
      <c r="I332" t="str">
        <f>IF(ROW()&lt;=vLastrow,'Match History Data'!I332,"")</f>
        <v/>
      </c>
      <c r="J332" t="str">
        <f>IF(ROW()&lt;=vLastrow,'Match History Data'!J332,"")</f>
        <v/>
      </c>
      <c r="K332" t="str">
        <f>IF(ROW()&lt;=vLastrow,'Match History Data'!K332,"")</f>
        <v/>
      </c>
      <c r="L332" t="str">
        <f>IF(ROW()&lt;=vLastrow,'Match History Data'!L332,"")</f>
        <v/>
      </c>
      <c r="M332" t="str">
        <f>IF(ROW()&lt;=vLastrow,'Match History Data'!M332,"")</f>
        <v/>
      </c>
      <c r="N332" t="str">
        <f>IF(ROW()&lt;=vLastrow,'Match History Data'!N332,"")</f>
        <v/>
      </c>
      <c r="O332" t="str">
        <f>IF(ROW()&lt;=vLastrow,'Match History Data'!O332,"")</f>
        <v/>
      </c>
      <c r="Q332" t="str">
        <f>IF(ROW()&lt;=vLastrow,VLOOKUP(MONTH(E332),calcs!$S$2:$T$13,2,FALSE),"")</f>
        <v/>
      </c>
      <c r="R332" t="str">
        <f>IF(ROW()&lt;=vLastrow,VLOOKUP(MONTH(F332),calcs!$S$2:$T$13,2,FALSE),"")</f>
        <v/>
      </c>
      <c r="S332" t="str">
        <f t="shared" si="35"/>
        <v/>
      </c>
      <c r="T332" s="26" t="e">
        <f>IF(F332="",DATEDIF(E332,calcs!X$2,"Y"),"")</f>
        <v>#VALUE!</v>
      </c>
      <c r="U332" t="str">
        <f t="shared" si="34"/>
        <v/>
      </c>
      <c r="V332" t="str">
        <f t="shared" si="31"/>
        <v/>
      </c>
      <c r="W332">
        <f t="shared" si="32"/>
        <v>0</v>
      </c>
      <c r="X332">
        <f t="shared" si="33"/>
        <v>0</v>
      </c>
    </row>
    <row r="333" spans="1:24" x14ac:dyDescent="0.35">
      <c r="A333" t="str">
        <f>IF(ROW()&lt;=vLastrow,'Match History Data'!A333,"")</f>
        <v/>
      </c>
      <c r="B333" t="str">
        <f>IF(ROW()&lt;=vLastrow,'Match History Data'!B333,"")</f>
        <v/>
      </c>
      <c r="C333" t="str">
        <f>IF(ROW()&lt;=vLastrow,'Match History Data'!C333,"")</f>
        <v/>
      </c>
      <c r="D333" t="str">
        <f>IF(ROW()&lt;=vLastrow,'Match History Data'!D333,"")</f>
        <v/>
      </c>
      <c r="E333" s="3" t="str">
        <f>IF(ROW()&lt;=vLastrow,IF('Match History Data'!E333&lt;&gt;"",'Match History Data'!E333,""),"")</f>
        <v/>
      </c>
      <c r="F333" s="3" t="str">
        <f>IF(ROW()&lt;=vLastrow,IF('Match History Data'!F333&lt;&gt;"",'Match History Data'!F333,""),"")</f>
        <v/>
      </c>
      <c r="G333" t="str">
        <f>IF(ROW()&lt;=vLastrow,'Match History Data'!G333,"")</f>
        <v/>
      </c>
      <c r="H333" t="str">
        <f>IF(ROW()&lt;=vLastrow,'Match History Data'!H333,"")</f>
        <v/>
      </c>
      <c r="I333" t="str">
        <f>IF(ROW()&lt;=vLastrow,'Match History Data'!I333,"")</f>
        <v/>
      </c>
      <c r="J333" t="str">
        <f>IF(ROW()&lt;=vLastrow,'Match History Data'!J333,"")</f>
        <v/>
      </c>
      <c r="K333" t="str">
        <f>IF(ROW()&lt;=vLastrow,'Match History Data'!K333,"")</f>
        <v/>
      </c>
      <c r="L333" t="str">
        <f>IF(ROW()&lt;=vLastrow,'Match History Data'!L333,"")</f>
        <v/>
      </c>
      <c r="M333" t="str">
        <f>IF(ROW()&lt;=vLastrow,'Match History Data'!M333,"")</f>
        <v/>
      </c>
      <c r="N333" t="str">
        <f>IF(ROW()&lt;=vLastrow,'Match History Data'!N333,"")</f>
        <v/>
      </c>
      <c r="O333" t="str">
        <f>IF(ROW()&lt;=vLastrow,'Match History Data'!O333,"")</f>
        <v/>
      </c>
      <c r="Q333" t="str">
        <f>IF(ROW()&lt;=vLastrow,VLOOKUP(MONTH(E333),calcs!$S$2:$T$13,2,FALSE),"")</f>
        <v/>
      </c>
      <c r="R333" t="str">
        <f>IF(ROW()&lt;=vLastrow,VLOOKUP(MONTH(F333),calcs!$S$2:$T$13,2,FALSE),"")</f>
        <v/>
      </c>
      <c r="S333" t="str">
        <f t="shared" si="35"/>
        <v/>
      </c>
      <c r="T333" s="26" t="e">
        <f>IF(F333="",DATEDIF(E333,calcs!X$2,"Y"),"")</f>
        <v>#VALUE!</v>
      </c>
      <c r="U333" t="str">
        <f t="shared" si="34"/>
        <v/>
      </c>
      <c r="V333" t="str">
        <f t="shared" si="31"/>
        <v/>
      </c>
      <c r="W333">
        <f t="shared" si="32"/>
        <v>0</v>
      </c>
      <c r="X333">
        <f t="shared" si="33"/>
        <v>0</v>
      </c>
    </row>
    <row r="334" spans="1:24" x14ac:dyDescent="0.35">
      <c r="A334" t="str">
        <f>IF(ROW()&lt;=vLastrow,'Match History Data'!A334,"")</f>
        <v/>
      </c>
      <c r="B334" t="str">
        <f>IF(ROW()&lt;=vLastrow,'Match History Data'!B334,"")</f>
        <v/>
      </c>
      <c r="C334" t="str">
        <f>IF(ROW()&lt;=vLastrow,'Match History Data'!C334,"")</f>
        <v/>
      </c>
      <c r="D334" t="str">
        <f>IF(ROW()&lt;=vLastrow,'Match History Data'!D334,"")</f>
        <v/>
      </c>
      <c r="E334" s="3" t="str">
        <f>IF(ROW()&lt;=vLastrow,IF('Match History Data'!E334&lt;&gt;"",'Match History Data'!E334,""),"")</f>
        <v/>
      </c>
      <c r="F334" s="3" t="str">
        <f>IF(ROW()&lt;=vLastrow,IF('Match History Data'!F334&lt;&gt;"",'Match History Data'!F334,""),"")</f>
        <v/>
      </c>
      <c r="G334" t="str">
        <f>IF(ROW()&lt;=vLastrow,'Match History Data'!G334,"")</f>
        <v/>
      </c>
      <c r="H334" t="str">
        <f>IF(ROW()&lt;=vLastrow,'Match History Data'!H334,"")</f>
        <v/>
      </c>
      <c r="I334" t="str">
        <f>IF(ROW()&lt;=vLastrow,'Match History Data'!I334,"")</f>
        <v/>
      </c>
      <c r="J334" t="str">
        <f>IF(ROW()&lt;=vLastrow,'Match History Data'!J334,"")</f>
        <v/>
      </c>
      <c r="K334" t="str">
        <f>IF(ROW()&lt;=vLastrow,'Match History Data'!K334,"")</f>
        <v/>
      </c>
      <c r="L334" t="str">
        <f>IF(ROW()&lt;=vLastrow,'Match History Data'!L334,"")</f>
        <v/>
      </c>
      <c r="M334" t="str">
        <f>IF(ROW()&lt;=vLastrow,'Match History Data'!M334,"")</f>
        <v/>
      </c>
      <c r="N334" t="str">
        <f>IF(ROW()&lt;=vLastrow,'Match History Data'!N334,"")</f>
        <v/>
      </c>
      <c r="O334" t="str">
        <f>IF(ROW()&lt;=vLastrow,'Match History Data'!O334,"")</f>
        <v/>
      </c>
      <c r="Q334" t="str">
        <f>IF(ROW()&lt;=vLastrow,VLOOKUP(MONTH(E334),calcs!$S$2:$T$13,2,FALSE),"")</f>
        <v/>
      </c>
      <c r="R334" t="str">
        <f>IF(ROW()&lt;=vLastrow,VLOOKUP(MONTH(F334),calcs!$S$2:$T$13,2,FALSE),"")</f>
        <v/>
      </c>
      <c r="S334" t="str">
        <f t="shared" si="35"/>
        <v/>
      </c>
      <c r="T334" s="26" t="e">
        <f>IF(F334="",DATEDIF(E334,calcs!X$2,"Y"),"")</f>
        <v>#VALUE!</v>
      </c>
      <c r="U334" t="str">
        <f t="shared" si="34"/>
        <v/>
      </c>
      <c r="V334" t="str">
        <f t="shared" si="31"/>
        <v/>
      </c>
      <c r="W334">
        <f t="shared" si="32"/>
        <v>0</v>
      </c>
      <c r="X334">
        <f t="shared" si="33"/>
        <v>0</v>
      </c>
    </row>
    <row r="335" spans="1:24" x14ac:dyDescent="0.35">
      <c r="A335" t="str">
        <f>IF(ROW()&lt;=vLastrow,'Match History Data'!A335,"")</f>
        <v/>
      </c>
      <c r="B335" t="str">
        <f>IF(ROW()&lt;=vLastrow,'Match History Data'!B335,"")</f>
        <v/>
      </c>
      <c r="C335" t="str">
        <f>IF(ROW()&lt;=vLastrow,'Match History Data'!C335,"")</f>
        <v/>
      </c>
      <c r="D335" t="str">
        <f>IF(ROW()&lt;=vLastrow,'Match History Data'!D335,"")</f>
        <v/>
      </c>
      <c r="E335" s="3" t="str">
        <f>IF(ROW()&lt;=vLastrow,IF('Match History Data'!E335&lt;&gt;"",'Match History Data'!E335,""),"")</f>
        <v/>
      </c>
      <c r="F335" s="3" t="str">
        <f>IF(ROW()&lt;=vLastrow,IF('Match History Data'!F335&lt;&gt;"",'Match History Data'!F335,""),"")</f>
        <v/>
      </c>
      <c r="G335" t="str">
        <f>IF(ROW()&lt;=vLastrow,'Match History Data'!G335,"")</f>
        <v/>
      </c>
      <c r="H335" t="str">
        <f>IF(ROW()&lt;=vLastrow,'Match History Data'!H335,"")</f>
        <v/>
      </c>
      <c r="I335" t="str">
        <f>IF(ROW()&lt;=vLastrow,'Match History Data'!I335,"")</f>
        <v/>
      </c>
      <c r="J335" t="str">
        <f>IF(ROW()&lt;=vLastrow,'Match History Data'!J335,"")</f>
        <v/>
      </c>
      <c r="K335" t="str">
        <f>IF(ROW()&lt;=vLastrow,'Match History Data'!K335,"")</f>
        <v/>
      </c>
      <c r="L335" t="str">
        <f>IF(ROW()&lt;=vLastrow,'Match History Data'!L335,"")</f>
        <v/>
      </c>
      <c r="M335" t="str">
        <f>IF(ROW()&lt;=vLastrow,'Match History Data'!M335,"")</f>
        <v/>
      </c>
      <c r="N335" t="str">
        <f>IF(ROW()&lt;=vLastrow,'Match History Data'!N335,"")</f>
        <v/>
      </c>
      <c r="O335" t="str">
        <f>IF(ROW()&lt;=vLastrow,'Match History Data'!O335,"")</f>
        <v/>
      </c>
      <c r="Q335" t="str">
        <f>IF(ROW()&lt;=vLastrow,VLOOKUP(MONTH(E335),calcs!$S$2:$T$13,2,FALSE),"")</f>
        <v/>
      </c>
      <c r="R335" t="str">
        <f>IF(ROW()&lt;=vLastrow,VLOOKUP(MONTH(F335),calcs!$S$2:$T$13,2,FALSE),"")</f>
        <v/>
      </c>
      <c r="S335" t="str">
        <f t="shared" si="35"/>
        <v/>
      </c>
      <c r="T335" s="26" t="e">
        <f>IF(F335="",DATEDIF(E335,calcs!X$2,"Y"),"")</f>
        <v>#VALUE!</v>
      </c>
      <c r="U335" t="str">
        <f t="shared" si="34"/>
        <v/>
      </c>
      <c r="V335" t="str">
        <f t="shared" si="31"/>
        <v/>
      </c>
      <c r="W335">
        <f t="shared" si="32"/>
        <v>0</v>
      </c>
      <c r="X335">
        <f t="shared" si="33"/>
        <v>0</v>
      </c>
    </row>
    <row r="336" spans="1:24" x14ac:dyDescent="0.35">
      <c r="A336" t="str">
        <f>IF(ROW()&lt;=vLastrow,'Match History Data'!A336,"")</f>
        <v/>
      </c>
      <c r="B336" t="str">
        <f>IF(ROW()&lt;=vLastrow,'Match History Data'!B336,"")</f>
        <v/>
      </c>
      <c r="C336" t="str">
        <f>IF(ROW()&lt;=vLastrow,'Match History Data'!C336,"")</f>
        <v/>
      </c>
      <c r="D336" t="str">
        <f>IF(ROW()&lt;=vLastrow,'Match History Data'!D336,"")</f>
        <v/>
      </c>
      <c r="E336" s="3" t="str">
        <f>IF(ROW()&lt;=vLastrow,IF('Match History Data'!E336&lt;&gt;"",'Match History Data'!E336,""),"")</f>
        <v/>
      </c>
      <c r="F336" s="3" t="str">
        <f>IF(ROW()&lt;=vLastrow,IF('Match History Data'!F336&lt;&gt;"",'Match History Data'!F336,""),"")</f>
        <v/>
      </c>
      <c r="G336" t="str">
        <f>IF(ROW()&lt;=vLastrow,'Match History Data'!G336,"")</f>
        <v/>
      </c>
      <c r="H336" t="str">
        <f>IF(ROW()&lt;=vLastrow,'Match History Data'!H336,"")</f>
        <v/>
      </c>
      <c r="I336" t="str">
        <f>IF(ROW()&lt;=vLastrow,'Match History Data'!I336,"")</f>
        <v/>
      </c>
      <c r="J336" t="str">
        <f>IF(ROW()&lt;=vLastrow,'Match History Data'!J336,"")</f>
        <v/>
      </c>
      <c r="K336" t="str">
        <f>IF(ROW()&lt;=vLastrow,'Match History Data'!K336,"")</f>
        <v/>
      </c>
      <c r="L336" t="str">
        <f>IF(ROW()&lt;=vLastrow,'Match History Data'!L336,"")</f>
        <v/>
      </c>
      <c r="M336" t="str">
        <f>IF(ROW()&lt;=vLastrow,'Match History Data'!M336,"")</f>
        <v/>
      </c>
      <c r="N336" t="str">
        <f>IF(ROW()&lt;=vLastrow,'Match History Data'!N336,"")</f>
        <v/>
      </c>
      <c r="O336" t="str">
        <f>IF(ROW()&lt;=vLastrow,'Match History Data'!O336,"")</f>
        <v/>
      </c>
      <c r="Q336" t="str">
        <f>IF(ROW()&lt;=vLastrow,VLOOKUP(MONTH(E336),calcs!$S$2:$T$13,2,FALSE),"")</f>
        <v/>
      </c>
      <c r="R336" t="str">
        <f>IF(ROW()&lt;=vLastrow,VLOOKUP(MONTH(F336),calcs!$S$2:$T$13,2,FALSE),"")</f>
        <v/>
      </c>
      <c r="S336" t="str">
        <f t="shared" si="35"/>
        <v/>
      </c>
      <c r="T336" s="26" t="e">
        <f>IF(F336="",DATEDIF(E336,calcs!X$2,"Y"),"")</f>
        <v>#VALUE!</v>
      </c>
      <c r="U336" t="str">
        <f t="shared" si="34"/>
        <v/>
      </c>
      <c r="V336" t="str">
        <f t="shared" si="31"/>
        <v/>
      </c>
      <c r="W336">
        <f t="shared" si="32"/>
        <v>0</v>
      </c>
      <c r="X336">
        <f t="shared" si="33"/>
        <v>0</v>
      </c>
    </row>
    <row r="337" spans="1:24" x14ac:dyDescent="0.35">
      <c r="A337" t="str">
        <f>IF(ROW()&lt;=vLastrow,'Match History Data'!A337,"")</f>
        <v/>
      </c>
      <c r="B337" t="str">
        <f>IF(ROW()&lt;=vLastrow,'Match History Data'!B337,"")</f>
        <v/>
      </c>
      <c r="C337" t="str">
        <f>IF(ROW()&lt;=vLastrow,'Match History Data'!C337,"")</f>
        <v/>
      </c>
      <c r="D337" t="str">
        <f>IF(ROW()&lt;=vLastrow,'Match History Data'!D337,"")</f>
        <v/>
      </c>
      <c r="E337" s="3" t="str">
        <f>IF(ROW()&lt;=vLastrow,IF('Match History Data'!E337&lt;&gt;"",'Match History Data'!E337,""),"")</f>
        <v/>
      </c>
      <c r="F337" s="3" t="str">
        <f>IF(ROW()&lt;=vLastrow,IF('Match History Data'!F337&lt;&gt;"",'Match History Data'!F337,""),"")</f>
        <v/>
      </c>
      <c r="G337" t="str">
        <f>IF(ROW()&lt;=vLastrow,'Match History Data'!G337,"")</f>
        <v/>
      </c>
      <c r="H337" t="str">
        <f>IF(ROW()&lt;=vLastrow,'Match History Data'!H337,"")</f>
        <v/>
      </c>
      <c r="I337" t="str">
        <f>IF(ROW()&lt;=vLastrow,'Match History Data'!I337,"")</f>
        <v/>
      </c>
      <c r="J337" t="str">
        <f>IF(ROW()&lt;=vLastrow,'Match History Data'!J337,"")</f>
        <v/>
      </c>
      <c r="K337" t="str">
        <f>IF(ROW()&lt;=vLastrow,'Match History Data'!K337,"")</f>
        <v/>
      </c>
      <c r="L337" t="str">
        <f>IF(ROW()&lt;=vLastrow,'Match History Data'!L337,"")</f>
        <v/>
      </c>
      <c r="M337" t="str">
        <f>IF(ROW()&lt;=vLastrow,'Match History Data'!M337,"")</f>
        <v/>
      </c>
      <c r="N337" t="str">
        <f>IF(ROW()&lt;=vLastrow,'Match History Data'!N337,"")</f>
        <v/>
      </c>
      <c r="O337" t="str">
        <f>IF(ROW()&lt;=vLastrow,'Match History Data'!O337,"")</f>
        <v/>
      </c>
      <c r="Q337" t="str">
        <f>IF(ROW()&lt;=vLastrow,VLOOKUP(MONTH(E337),calcs!$S$2:$T$13,2,FALSE),"")</f>
        <v/>
      </c>
      <c r="R337" t="str">
        <f>IF(ROW()&lt;=vLastrow,VLOOKUP(MONTH(F337),calcs!$S$2:$T$13,2,FALSE),"")</f>
        <v/>
      </c>
      <c r="S337" t="str">
        <f t="shared" si="35"/>
        <v/>
      </c>
      <c r="T337" s="26" t="e">
        <f>IF(F337="",DATEDIF(E337,calcs!X$2,"Y"),"")</f>
        <v>#VALUE!</v>
      </c>
      <c r="U337" t="str">
        <f t="shared" si="34"/>
        <v/>
      </c>
      <c r="V337" t="str">
        <f t="shared" si="31"/>
        <v/>
      </c>
      <c r="W337">
        <f t="shared" si="32"/>
        <v>0</v>
      </c>
      <c r="X337">
        <f t="shared" si="33"/>
        <v>0</v>
      </c>
    </row>
    <row r="338" spans="1:24" x14ac:dyDescent="0.35">
      <c r="A338" t="str">
        <f>IF(ROW()&lt;=vLastrow,'Match History Data'!A338,"")</f>
        <v/>
      </c>
      <c r="B338" t="str">
        <f>IF(ROW()&lt;=vLastrow,'Match History Data'!B338,"")</f>
        <v/>
      </c>
      <c r="C338" t="str">
        <f>IF(ROW()&lt;=vLastrow,'Match History Data'!C338,"")</f>
        <v/>
      </c>
      <c r="D338" t="str">
        <f>IF(ROW()&lt;=vLastrow,'Match History Data'!D338,"")</f>
        <v/>
      </c>
      <c r="E338" s="3" t="str">
        <f>IF(ROW()&lt;=vLastrow,IF('Match History Data'!E338&lt;&gt;"",'Match History Data'!E338,""),"")</f>
        <v/>
      </c>
      <c r="F338" s="3" t="str">
        <f>IF(ROW()&lt;=vLastrow,IF('Match History Data'!F338&lt;&gt;"",'Match History Data'!F338,""),"")</f>
        <v/>
      </c>
      <c r="G338" t="str">
        <f>IF(ROW()&lt;=vLastrow,'Match History Data'!G338,"")</f>
        <v/>
      </c>
      <c r="H338" t="str">
        <f>IF(ROW()&lt;=vLastrow,'Match History Data'!H338,"")</f>
        <v/>
      </c>
      <c r="I338" t="str">
        <f>IF(ROW()&lt;=vLastrow,'Match History Data'!I338,"")</f>
        <v/>
      </c>
      <c r="J338" t="str">
        <f>IF(ROW()&lt;=vLastrow,'Match History Data'!J338,"")</f>
        <v/>
      </c>
      <c r="K338" t="str">
        <f>IF(ROW()&lt;=vLastrow,'Match History Data'!K338,"")</f>
        <v/>
      </c>
      <c r="L338" t="str">
        <f>IF(ROW()&lt;=vLastrow,'Match History Data'!L338,"")</f>
        <v/>
      </c>
      <c r="M338" t="str">
        <f>IF(ROW()&lt;=vLastrow,'Match History Data'!M338,"")</f>
        <v/>
      </c>
      <c r="N338" t="str">
        <f>IF(ROW()&lt;=vLastrow,'Match History Data'!N338,"")</f>
        <v/>
      </c>
      <c r="O338" t="str">
        <f>IF(ROW()&lt;=vLastrow,'Match History Data'!O338,"")</f>
        <v/>
      </c>
      <c r="Q338" t="str">
        <f>IF(ROW()&lt;=vLastrow,VLOOKUP(MONTH(E338),calcs!$S$2:$T$13,2,FALSE),"")</f>
        <v/>
      </c>
      <c r="R338" t="str">
        <f>IF(ROW()&lt;=vLastrow,VLOOKUP(MONTH(F338),calcs!$S$2:$T$13,2,FALSE),"")</f>
        <v/>
      </c>
      <c r="S338" t="str">
        <f t="shared" si="35"/>
        <v/>
      </c>
      <c r="T338" s="26" t="e">
        <f>IF(F338="",DATEDIF(E338,calcs!X$2,"Y"),"")</f>
        <v>#VALUE!</v>
      </c>
      <c r="U338" t="str">
        <f t="shared" si="34"/>
        <v/>
      </c>
      <c r="V338" t="str">
        <f t="shared" si="31"/>
        <v/>
      </c>
      <c r="W338">
        <f t="shared" si="32"/>
        <v>0</v>
      </c>
      <c r="X338">
        <f t="shared" si="33"/>
        <v>0</v>
      </c>
    </row>
    <row r="339" spans="1:24" x14ac:dyDescent="0.35">
      <c r="A339" t="str">
        <f>IF(ROW()&lt;=vLastrow,'Match History Data'!A339,"")</f>
        <v/>
      </c>
      <c r="B339" t="str">
        <f>IF(ROW()&lt;=vLastrow,'Match History Data'!B339,"")</f>
        <v/>
      </c>
      <c r="C339" t="str">
        <f>IF(ROW()&lt;=vLastrow,'Match History Data'!C339,"")</f>
        <v/>
      </c>
      <c r="D339" t="str">
        <f>IF(ROW()&lt;=vLastrow,'Match History Data'!D339,"")</f>
        <v/>
      </c>
      <c r="E339" s="3" t="str">
        <f>IF(ROW()&lt;=vLastrow,IF('Match History Data'!E339&lt;&gt;"",'Match History Data'!E339,""),"")</f>
        <v/>
      </c>
      <c r="F339" s="3" t="str">
        <f>IF(ROW()&lt;=vLastrow,IF('Match History Data'!F339&lt;&gt;"",'Match History Data'!F339,""),"")</f>
        <v/>
      </c>
      <c r="G339" t="str">
        <f>IF(ROW()&lt;=vLastrow,'Match History Data'!G339,"")</f>
        <v/>
      </c>
      <c r="H339" t="str">
        <f>IF(ROW()&lt;=vLastrow,'Match History Data'!H339,"")</f>
        <v/>
      </c>
      <c r="I339" t="str">
        <f>IF(ROW()&lt;=vLastrow,'Match History Data'!I339,"")</f>
        <v/>
      </c>
      <c r="J339" t="str">
        <f>IF(ROW()&lt;=vLastrow,'Match History Data'!J339,"")</f>
        <v/>
      </c>
      <c r="K339" t="str">
        <f>IF(ROW()&lt;=vLastrow,'Match History Data'!K339,"")</f>
        <v/>
      </c>
      <c r="L339" t="str">
        <f>IF(ROW()&lt;=vLastrow,'Match History Data'!L339,"")</f>
        <v/>
      </c>
      <c r="M339" t="str">
        <f>IF(ROW()&lt;=vLastrow,'Match History Data'!M339,"")</f>
        <v/>
      </c>
      <c r="N339" t="str">
        <f>IF(ROW()&lt;=vLastrow,'Match History Data'!N339,"")</f>
        <v/>
      </c>
      <c r="O339" t="str">
        <f>IF(ROW()&lt;=vLastrow,'Match History Data'!O339,"")</f>
        <v/>
      </c>
      <c r="Q339" t="str">
        <f>IF(ROW()&lt;=vLastrow,VLOOKUP(MONTH(E339),calcs!$S$2:$T$13,2,FALSE),"")</f>
        <v/>
      </c>
      <c r="R339" t="str">
        <f>IF(ROW()&lt;=vLastrow,VLOOKUP(MONTH(F339),calcs!$S$2:$T$13,2,FALSE),"")</f>
        <v/>
      </c>
      <c r="S339" t="str">
        <f t="shared" si="35"/>
        <v/>
      </c>
      <c r="T339" s="26" t="e">
        <f>IF(F339="",DATEDIF(E339,calcs!X$2,"Y"),"")</f>
        <v>#VALUE!</v>
      </c>
      <c r="U339" t="str">
        <f t="shared" si="34"/>
        <v/>
      </c>
      <c r="V339" t="str">
        <f t="shared" si="31"/>
        <v/>
      </c>
      <c r="W339">
        <f t="shared" si="32"/>
        <v>0</v>
      </c>
      <c r="X339">
        <f t="shared" si="33"/>
        <v>0</v>
      </c>
    </row>
    <row r="340" spans="1:24" x14ac:dyDescent="0.35">
      <c r="A340" t="str">
        <f>IF(ROW()&lt;=vLastrow,'Match History Data'!A340,"")</f>
        <v/>
      </c>
      <c r="B340" t="str">
        <f>IF(ROW()&lt;=vLastrow,'Match History Data'!B340,"")</f>
        <v/>
      </c>
      <c r="C340" t="str">
        <f>IF(ROW()&lt;=vLastrow,'Match History Data'!C340,"")</f>
        <v/>
      </c>
      <c r="D340" t="str">
        <f>IF(ROW()&lt;=vLastrow,'Match History Data'!D340,"")</f>
        <v/>
      </c>
      <c r="E340" s="3" t="str">
        <f>IF(ROW()&lt;=vLastrow,IF('Match History Data'!E340&lt;&gt;"",'Match History Data'!E340,""),"")</f>
        <v/>
      </c>
      <c r="F340" s="3" t="str">
        <f>IF(ROW()&lt;=vLastrow,IF('Match History Data'!F340&lt;&gt;"",'Match History Data'!F340,""),"")</f>
        <v/>
      </c>
      <c r="G340" t="str">
        <f>IF(ROW()&lt;=vLastrow,'Match History Data'!G340,"")</f>
        <v/>
      </c>
      <c r="H340" t="str">
        <f>IF(ROW()&lt;=vLastrow,'Match History Data'!H340,"")</f>
        <v/>
      </c>
      <c r="I340" t="str">
        <f>IF(ROW()&lt;=vLastrow,'Match History Data'!I340,"")</f>
        <v/>
      </c>
      <c r="J340" t="str">
        <f>IF(ROW()&lt;=vLastrow,'Match History Data'!J340,"")</f>
        <v/>
      </c>
      <c r="K340" t="str">
        <f>IF(ROW()&lt;=vLastrow,'Match History Data'!K340,"")</f>
        <v/>
      </c>
      <c r="L340" t="str">
        <f>IF(ROW()&lt;=vLastrow,'Match History Data'!L340,"")</f>
        <v/>
      </c>
      <c r="M340" t="str">
        <f>IF(ROW()&lt;=vLastrow,'Match History Data'!M340,"")</f>
        <v/>
      </c>
      <c r="N340" t="str">
        <f>IF(ROW()&lt;=vLastrow,'Match History Data'!N340,"")</f>
        <v/>
      </c>
      <c r="O340" t="str">
        <f>IF(ROW()&lt;=vLastrow,'Match History Data'!O340,"")</f>
        <v/>
      </c>
      <c r="Q340" t="str">
        <f>IF(ROW()&lt;=vLastrow,VLOOKUP(MONTH(E340),calcs!$S$2:$T$13,2,FALSE),"")</f>
        <v/>
      </c>
      <c r="R340" t="str">
        <f>IF(ROW()&lt;=vLastrow,VLOOKUP(MONTH(F340),calcs!$S$2:$T$13,2,FALSE),"")</f>
        <v/>
      </c>
      <c r="S340" t="str">
        <f t="shared" si="35"/>
        <v/>
      </c>
      <c r="T340" s="26" t="e">
        <f>IF(F340="",DATEDIF(E340,calcs!X$2,"Y"),"")</f>
        <v>#VALUE!</v>
      </c>
      <c r="U340" t="str">
        <f t="shared" si="34"/>
        <v/>
      </c>
      <c r="V340" t="str">
        <f t="shared" si="31"/>
        <v/>
      </c>
      <c r="W340">
        <f t="shared" si="32"/>
        <v>0</v>
      </c>
      <c r="X340">
        <f t="shared" si="33"/>
        <v>0</v>
      </c>
    </row>
    <row r="341" spans="1:24" x14ac:dyDescent="0.35">
      <c r="A341" t="str">
        <f>IF(ROW()&lt;=vLastrow,'Match History Data'!A341,"")</f>
        <v/>
      </c>
      <c r="B341" t="str">
        <f>IF(ROW()&lt;=vLastrow,'Match History Data'!B341,"")</f>
        <v/>
      </c>
      <c r="C341" t="str">
        <f>IF(ROW()&lt;=vLastrow,'Match History Data'!C341,"")</f>
        <v/>
      </c>
      <c r="D341" t="str">
        <f>IF(ROW()&lt;=vLastrow,'Match History Data'!D341,"")</f>
        <v/>
      </c>
      <c r="E341" s="3" t="str">
        <f>IF(ROW()&lt;=vLastrow,IF('Match History Data'!E341&lt;&gt;"",'Match History Data'!E341,""),"")</f>
        <v/>
      </c>
      <c r="F341" s="3" t="str">
        <f>IF(ROW()&lt;=vLastrow,IF('Match History Data'!F341&lt;&gt;"",'Match History Data'!F341,""),"")</f>
        <v/>
      </c>
      <c r="G341" t="str">
        <f>IF(ROW()&lt;=vLastrow,'Match History Data'!G341,"")</f>
        <v/>
      </c>
      <c r="H341" t="str">
        <f>IF(ROW()&lt;=vLastrow,'Match History Data'!H341,"")</f>
        <v/>
      </c>
      <c r="I341" t="str">
        <f>IF(ROW()&lt;=vLastrow,'Match History Data'!I341,"")</f>
        <v/>
      </c>
      <c r="J341" t="str">
        <f>IF(ROW()&lt;=vLastrow,'Match History Data'!J341,"")</f>
        <v/>
      </c>
      <c r="K341" t="str">
        <f>IF(ROW()&lt;=vLastrow,'Match History Data'!K341,"")</f>
        <v/>
      </c>
      <c r="L341" t="str">
        <f>IF(ROW()&lt;=vLastrow,'Match History Data'!L341,"")</f>
        <v/>
      </c>
      <c r="M341" t="str">
        <f>IF(ROW()&lt;=vLastrow,'Match History Data'!M341,"")</f>
        <v/>
      </c>
      <c r="N341" t="str">
        <f>IF(ROW()&lt;=vLastrow,'Match History Data'!N341,"")</f>
        <v/>
      </c>
      <c r="O341" t="str">
        <f>IF(ROW()&lt;=vLastrow,'Match History Data'!O341,"")</f>
        <v/>
      </c>
      <c r="Q341" t="str">
        <f>IF(ROW()&lt;=vLastrow,VLOOKUP(MONTH(E341),calcs!$S$2:$T$13,2,FALSE),"")</f>
        <v/>
      </c>
      <c r="R341" t="str">
        <f>IF(ROW()&lt;=vLastrow,VLOOKUP(MONTH(F341),calcs!$S$2:$T$13,2,FALSE),"")</f>
        <v/>
      </c>
      <c r="S341" t="str">
        <f t="shared" si="35"/>
        <v/>
      </c>
      <c r="T341" s="26" t="e">
        <f>IF(F341="",DATEDIF(E341,calcs!X$2,"Y"),"")</f>
        <v>#VALUE!</v>
      </c>
      <c r="U341" t="str">
        <f t="shared" si="34"/>
        <v/>
      </c>
      <c r="V341" t="str">
        <f t="shared" si="31"/>
        <v/>
      </c>
      <c r="W341">
        <f t="shared" si="32"/>
        <v>0</v>
      </c>
      <c r="X341">
        <f t="shared" si="33"/>
        <v>0</v>
      </c>
    </row>
    <row r="342" spans="1:24" x14ac:dyDescent="0.35">
      <c r="A342" t="str">
        <f>IF(ROW()&lt;=vLastrow,'Match History Data'!A342,"")</f>
        <v/>
      </c>
      <c r="B342" t="str">
        <f>IF(ROW()&lt;=vLastrow,'Match History Data'!B342,"")</f>
        <v/>
      </c>
      <c r="C342" t="str">
        <f>IF(ROW()&lt;=vLastrow,'Match History Data'!C342,"")</f>
        <v/>
      </c>
      <c r="D342" t="str">
        <f>IF(ROW()&lt;=vLastrow,'Match History Data'!D342,"")</f>
        <v/>
      </c>
      <c r="E342" s="3" t="str">
        <f>IF(ROW()&lt;=vLastrow,IF('Match History Data'!E342&lt;&gt;"",'Match History Data'!E342,""),"")</f>
        <v/>
      </c>
      <c r="F342" s="3" t="str">
        <f>IF(ROW()&lt;=vLastrow,IF('Match History Data'!F342&lt;&gt;"",'Match History Data'!F342,""),"")</f>
        <v/>
      </c>
      <c r="G342" t="str">
        <f>IF(ROW()&lt;=vLastrow,'Match History Data'!G342,"")</f>
        <v/>
      </c>
      <c r="H342" t="str">
        <f>IF(ROW()&lt;=vLastrow,'Match History Data'!H342,"")</f>
        <v/>
      </c>
      <c r="I342" t="str">
        <f>IF(ROW()&lt;=vLastrow,'Match History Data'!I342,"")</f>
        <v/>
      </c>
      <c r="J342" t="str">
        <f>IF(ROW()&lt;=vLastrow,'Match History Data'!J342,"")</f>
        <v/>
      </c>
      <c r="K342" t="str">
        <f>IF(ROW()&lt;=vLastrow,'Match History Data'!K342,"")</f>
        <v/>
      </c>
      <c r="L342" t="str">
        <f>IF(ROW()&lt;=vLastrow,'Match History Data'!L342,"")</f>
        <v/>
      </c>
      <c r="M342" t="str">
        <f>IF(ROW()&lt;=vLastrow,'Match History Data'!M342,"")</f>
        <v/>
      </c>
      <c r="N342" t="str">
        <f>IF(ROW()&lt;=vLastrow,'Match History Data'!N342,"")</f>
        <v/>
      </c>
      <c r="O342" t="str">
        <f>IF(ROW()&lt;=vLastrow,'Match History Data'!O342,"")</f>
        <v/>
      </c>
      <c r="Q342" t="str">
        <f>IF(ROW()&lt;=vLastrow,VLOOKUP(MONTH(E342),calcs!$S$2:$T$13,2,FALSE),"")</f>
        <v/>
      </c>
      <c r="R342" t="str">
        <f>IF(ROW()&lt;=vLastrow,VLOOKUP(MONTH(F342),calcs!$S$2:$T$13,2,FALSE),"")</f>
        <v/>
      </c>
      <c r="S342" t="str">
        <f t="shared" si="35"/>
        <v/>
      </c>
      <c r="T342" s="26" t="e">
        <f>IF(F342="",DATEDIF(E342,calcs!X$2,"Y"),"")</f>
        <v>#VALUE!</v>
      </c>
      <c r="U342" t="str">
        <f t="shared" si="34"/>
        <v/>
      </c>
      <c r="V342" t="str">
        <f t="shared" si="31"/>
        <v/>
      </c>
      <c r="W342">
        <f t="shared" si="32"/>
        <v>0</v>
      </c>
      <c r="X342">
        <f t="shared" si="33"/>
        <v>0</v>
      </c>
    </row>
    <row r="343" spans="1:24" x14ac:dyDescent="0.35">
      <c r="A343" t="str">
        <f>IF(ROW()&lt;=vLastrow,'Match History Data'!A343,"")</f>
        <v/>
      </c>
      <c r="B343" t="str">
        <f>IF(ROW()&lt;=vLastrow,'Match History Data'!B343,"")</f>
        <v/>
      </c>
      <c r="C343" t="str">
        <f>IF(ROW()&lt;=vLastrow,'Match History Data'!C343,"")</f>
        <v/>
      </c>
      <c r="D343" t="str">
        <f>IF(ROW()&lt;=vLastrow,'Match History Data'!D343,"")</f>
        <v/>
      </c>
      <c r="E343" s="3" t="str">
        <f>IF(ROW()&lt;=vLastrow,IF('Match History Data'!E343&lt;&gt;"",'Match History Data'!E343,""),"")</f>
        <v/>
      </c>
      <c r="F343" s="3" t="str">
        <f>IF(ROW()&lt;=vLastrow,IF('Match History Data'!F343&lt;&gt;"",'Match History Data'!F343,""),"")</f>
        <v/>
      </c>
      <c r="G343" t="str">
        <f>IF(ROW()&lt;=vLastrow,'Match History Data'!G343,"")</f>
        <v/>
      </c>
      <c r="H343" t="str">
        <f>IF(ROW()&lt;=vLastrow,'Match History Data'!H343,"")</f>
        <v/>
      </c>
      <c r="I343" t="str">
        <f>IF(ROW()&lt;=vLastrow,'Match History Data'!I343,"")</f>
        <v/>
      </c>
      <c r="J343" t="str">
        <f>IF(ROW()&lt;=vLastrow,'Match History Data'!J343,"")</f>
        <v/>
      </c>
      <c r="K343" t="str">
        <f>IF(ROW()&lt;=vLastrow,'Match History Data'!K343,"")</f>
        <v/>
      </c>
      <c r="L343" t="str">
        <f>IF(ROW()&lt;=vLastrow,'Match History Data'!L343,"")</f>
        <v/>
      </c>
      <c r="M343" t="str">
        <f>IF(ROW()&lt;=vLastrow,'Match History Data'!M343,"")</f>
        <v/>
      </c>
      <c r="N343" t="str">
        <f>IF(ROW()&lt;=vLastrow,'Match History Data'!N343,"")</f>
        <v/>
      </c>
      <c r="O343" t="str">
        <f>IF(ROW()&lt;=vLastrow,'Match History Data'!O343,"")</f>
        <v/>
      </c>
      <c r="Q343" t="str">
        <f>IF(ROW()&lt;=vLastrow,VLOOKUP(MONTH(E343),calcs!$S$2:$T$13,2,FALSE),"")</f>
        <v/>
      </c>
      <c r="R343" t="str">
        <f>IF(ROW()&lt;=vLastrow,VLOOKUP(MONTH(F343),calcs!$S$2:$T$13,2,FALSE),"")</f>
        <v/>
      </c>
      <c r="S343" t="str">
        <f t="shared" si="35"/>
        <v/>
      </c>
      <c r="T343" s="26" t="e">
        <f>IF(F343="",DATEDIF(E343,calcs!X$2,"Y"),"")</f>
        <v>#VALUE!</v>
      </c>
      <c r="U343" t="str">
        <f t="shared" si="34"/>
        <v/>
      </c>
      <c r="V343" t="str">
        <f t="shared" si="31"/>
        <v/>
      </c>
      <c r="W343">
        <f t="shared" si="32"/>
        <v>0</v>
      </c>
      <c r="X343">
        <f t="shared" si="33"/>
        <v>0</v>
      </c>
    </row>
    <row r="344" spans="1:24" x14ac:dyDescent="0.35">
      <c r="A344" t="str">
        <f>IF(ROW()&lt;=vLastrow,'Match History Data'!A344,"")</f>
        <v/>
      </c>
      <c r="B344" t="str">
        <f>IF(ROW()&lt;=vLastrow,'Match History Data'!B344,"")</f>
        <v/>
      </c>
      <c r="C344" t="str">
        <f>IF(ROW()&lt;=vLastrow,'Match History Data'!C344,"")</f>
        <v/>
      </c>
      <c r="D344" t="str">
        <f>IF(ROW()&lt;=vLastrow,'Match History Data'!D344,"")</f>
        <v/>
      </c>
      <c r="E344" s="3" t="str">
        <f>IF(ROW()&lt;=vLastrow,IF('Match History Data'!E344&lt;&gt;"",'Match History Data'!E344,""),"")</f>
        <v/>
      </c>
      <c r="F344" s="3" t="str">
        <f>IF(ROW()&lt;=vLastrow,IF('Match History Data'!F344&lt;&gt;"",'Match History Data'!F344,""),"")</f>
        <v/>
      </c>
      <c r="G344" t="str">
        <f>IF(ROW()&lt;=vLastrow,'Match History Data'!G344,"")</f>
        <v/>
      </c>
      <c r="H344" t="str">
        <f>IF(ROW()&lt;=vLastrow,'Match History Data'!H344,"")</f>
        <v/>
      </c>
      <c r="I344" t="str">
        <f>IF(ROW()&lt;=vLastrow,'Match History Data'!I344,"")</f>
        <v/>
      </c>
      <c r="J344" t="str">
        <f>IF(ROW()&lt;=vLastrow,'Match History Data'!J344,"")</f>
        <v/>
      </c>
      <c r="K344" t="str">
        <f>IF(ROW()&lt;=vLastrow,'Match History Data'!K344,"")</f>
        <v/>
      </c>
      <c r="L344" t="str">
        <f>IF(ROW()&lt;=vLastrow,'Match History Data'!L344,"")</f>
        <v/>
      </c>
      <c r="M344" t="str">
        <f>IF(ROW()&lt;=vLastrow,'Match History Data'!M344,"")</f>
        <v/>
      </c>
      <c r="N344" t="str">
        <f>IF(ROW()&lt;=vLastrow,'Match History Data'!N344,"")</f>
        <v/>
      </c>
      <c r="O344" t="str">
        <f>IF(ROW()&lt;=vLastrow,'Match History Data'!O344,"")</f>
        <v/>
      </c>
      <c r="Q344" t="str">
        <f>IF(ROW()&lt;=vLastrow,VLOOKUP(MONTH(E344),calcs!$S$2:$T$13,2,FALSE),"")</f>
        <v/>
      </c>
      <c r="R344" t="str">
        <f>IF(ROW()&lt;=vLastrow,VLOOKUP(MONTH(F344),calcs!$S$2:$T$13,2,FALSE),"")</f>
        <v/>
      </c>
      <c r="S344" t="str">
        <f t="shared" si="35"/>
        <v/>
      </c>
      <c r="T344" s="26" t="e">
        <f>IF(F344="",DATEDIF(E344,calcs!X$2,"Y"),"")</f>
        <v>#VALUE!</v>
      </c>
      <c r="U344" t="str">
        <f t="shared" si="34"/>
        <v/>
      </c>
      <c r="V344" t="str">
        <f t="shared" si="31"/>
        <v/>
      </c>
      <c r="W344">
        <f t="shared" si="32"/>
        <v>0</v>
      </c>
      <c r="X344">
        <f t="shared" si="33"/>
        <v>0</v>
      </c>
    </row>
    <row r="345" spans="1:24" x14ac:dyDescent="0.35">
      <c r="A345" t="str">
        <f>IF(ROW()&lt;=vLastrow,'Match History Data'!A345,"")</f>
        <v/>
      </c>
      <c r="B345" t="str">
        <f>IF(ROW()&lt;=vLastrow,'Match History Data'!B345,"")</f>
        <v/>
      </c>
      <c r="C345" t="str">
        <f>IF(ROW()&lt;=vLastrow,'Match History Data'!C345,"")</f>
        <v/>
      </c>
      <c r="D345" t="str">
        <f>IF(ROW()&lt;=vLastrow,'Match History Data'!D345,"")</f>
        <v/>
      </c>
      <c r="E345" s="3" t="str">
        <f>IF(ROW()&lt;=vLastrow,IF('Match History Data'!E345&lt;&gt;"",'Match History Data'!E345,""),"")</f>
        <v/>
      </c>
      <c r="F345" s="3" t="str">
        <f>IF(ROW()&lt;=vLastrow,IF('Match History Data'!F345&lt;&gt;"",'Match History Data'!F345,""),"")</f>
        <v/>
      </c>
      <c r="G345" t="str">
        <f>IF(ROW()&lt;=vLastrow,'Match History Data'!G345,"")</f>
        <v/>
      </c>
      <c r="H345" t="str">
        <f>IF(ROW()&lt;=vLastrow,'Match History Data'!H345,"")</f>
        <v/>
      </c>
      <c r="I345" t="str">
        <f>IF(ROW()&lt;=vLastrow,'Match History Data'!I345,"")</f>
        <v/>
      </c>
      <c r="J345" t="str">
        <f>IF(ROW()&lt;=vLastrow,'Match History Data'!J345,"")</f>
        <v/>
      </c>
      <c r="K345" t="str">
        <f>IF(ROW()&lt;=vLastrow,'Match History Data'!K345,"")</f>
        <v/>
      </c>
      <c r="L345" t="str">
        <f>IF(ROW()&lt;=vLastrow,'Match History Data'!L345,"")</f>
        <v/>
      </c>
      <c r="M345" t="str">
        <f>IF(ROW()&lt;=vLastrow,'Match History Data'!M345,"")</f>
        <v/>
      </c>
      <c r="N345" t="str">
        <f>IF(ROW()&lt;=vLastrow,'Match History Data'!N345,"")</f>
        <v/>
      </c>
      <c r="O345" t="str">
        <f>IF(ROW()&lt;=vLastrow,'Match History Data'!O345,"")</f>
        <v/>
      </c>
      <c r="Q345" t="str">
        <f>IF(ROW()&lt;=vLastrow,VLOOKUP(MONTH(E345),calcs!$S$2:$T$13,2,FALSE),"")</f>
        <v/>
      </c>
      <c r="R345" t="str">
        <f>IF(ROW()&lt;=vLastrow,VLOOKUP(MONTH(F345),calcs!$S$2:$T$13,2,FALSE),"")</f>
        <v/>
      </c>
      <c r="S345" t="str">
        <f t="shared" si="35"/>
        <v/>
      </c>
      <c r="T345" s="26" t="e">
        <f>IF(F345="",DATEDIF(E345,calcs!X$2,"Y"),"")</f>
        <v>#VALUE!</v>
      </c>
      <c r="U345" t="str">
        <f t="shared" si="34"/>
        <v/>
      </c>
      <c r="V345" t="str">
        <f t="shared" si="31"/>
        <v/>
      </c>
      <c r="W345">
        <f t="shared" si="32"/>
        <v>0</v>
      </c>
      <c r="X345">
        <f t="shared" si="33"/>
        <v>0</v>
      </c>
    </row>
    <row r="346" spans="1:24" x14ac:dyDescent="0.35">
      <c r="A346" t="str">
        <f>IF(ROW()&lt;=vLastrow,'Match History Data'!A346,"")</f>
        <v/>
      </c>
      <c r="B346" t="str">
        <f>IF(ROW()&lt;=vLastrow,'Match History Data'!B346,"")</f>
        <v/>
      </c>
      <c r="C346" t="str">
        <f>IF(ROW()&lt;=vLastrow,'Match History Data'!C346,"")</f>
        <v/>
      </c>
      <c r="D346" t="str">
        <f>IF(ROW()&lt;=vLastrow,'Match History Data'!D346,"")</f>
        <v/>
      </c>
      <c r="E346" s="3" t="str">
        <f>IF(ROW()&lt;=vLastrow,IF('Match History Data'!E346&lt;&gt;"",'Match History Data'!E346,""),"")</f>
        <v/>
      </c>
      <c r="F346" s="3" t="str">
        <f>IF(ROW()&lt;=vLastrow,IF('Match History Data'!F346&lt;&gt;"",'Match History Data'!F346,""),"")</f>
        <v/>
      </c>
      <c r="G346" t="str">
        <f>IF(ROW()&lt;=vLastrow,'Match History Data'!G346,"")</f>
        <v/>
      </c>
      <c r="H346" t="str">
        <f>IF(ROW()&lt;=vLastrow,'Match History Data'!H346,"")</f>
        <v/>
      </c>
      <c r="I346" t="str">
        <f>IF(ROW()&lt;=vLastrow,'Match History Data'!I346,"")</f>
        <v/>
      </c>
      <c r="J346" t="str">
        <f>IF(ROW()&lt;=vLastrow,'Match History Data'!J346,"")</f>
        <v/>
      </c>
      <c r="K346" t="str">
        <f>IF(ROW()&lt;=vLastrow,'Match History Data'!K346,"")</f>
        <v/>
      </c>
      <c r="L346" t="str">
        <f>IF(ROW()&lt;=vLastrow,'Match History Data'!L346,"")</f>
        <v/>
      </c>
      <c r="M346" t="str">
        <f>IF(ROW()&lt;=vLastrow,'Match History Data'!M346,"")</f>
        <v/>
      </c>
      <c r="N346" t="str">
        <f>IF(ROW()&lt;=vLastrow,'Match History Data'!N346,"")</f>
        <v/>
      </c>
      <c r="O346" t="str">
        <f>IF(ROW()&lt;=vLastrow,'Match History Data'!O346,"")</f>
        <v/>
      </c>
      <c r="Q346" t="str">
        <f>IF(ROW()&lt;=vLastrow,VLOOKUP(MONTH(E346),calcs!$S$2:$T$13,2,FALSE),"")</f>
        <v/>
      </c>
      <c r="R346" t="str">
        <f>IF(ROW()&lt;=vLastrow,VLOOKUP(MONTH(F346),calcs!$S$2:$T$13,2,FALSE),"")</f>
        <v/>
      </c>
      <c r="S346" t="str">
        <f t="shared" si="35"/>
        <v/>
      </c>
      <c r="T346" s="26" t="e">
        <f>IF(F346="",DATEDIF(E346,calcs!X$2,"Y"),"")</f>
        <v>#VALUE!</v>
      </c>
      <c r="U346" t="str">
        <f t="shared" si="34"/>
        <v/>
      </c>
      <c r="V346" t="str">
        <f t="shared" si="31"/>
        <v/>
      </c>
      <c r="W346">
        <f t="shared" si="32"/>
        <v>0</v>
      </c>
      <c r="X346">
        <f t="shared" si="33"/>
        <v>0</v>
      </c>
    </row>
    <row r="347" spans="1:24" x14ac:dyDescent="0.35">
      <c r="A347" t="str">
        <f>IF(ROW()&lt;=vLastrow,'Match History Data'!A347,"")</f>
        <v/>
      </c>
      <c r="B347" t="str">
        <f>IF(ROW()&lt;=vLastrow,'Match History Data'!B347,"")</f>
        <v/>
      </c>
      <c r="C347" t="str">
        <f>IF(ROW()&lt;=vLastrow,'Match History Data'!C347,"")</f>
        <v/>
      </c>
      <c r="D347" t="str">
        <f>IF(ROW()&lt;=vLastrow,'Match History Data'!D347,"")</f>
        <v/>
      </c>
      <c r="E347" s="3" t="str">
        <f>IF(ROW()&lt;=vLastrow,IF('Match History Data'!E347&lt;&gt;"",'Match History Data'!E347,""),"")</f>
        <v/>
      </c>
      <c r="F347" s="3" t="str">
        <f>IF(ROW()&lt;=vLastrow,IF('Match History Data'!F347&lt;&gt;"",'Match History Data'!F347,""),"")</f>
        <v/>
      </c>
      <c r="G347" t="str">
        <f>IF(ROW()&lt;=vLastrow,'Match History Data'!G347,"")</f>
        <v/>
      </c>
      <c r="H347" t="str">
        <f>IF(ROW()&lt;=vLastrow,'Match History Data'!H347,"")</f>
        <v/>
      </c>
      <c r="I347" t="str">
        <f>IF(ROW()&lt;=vLastrow,'Match History Data'!I347,"")</f>
        <v/>
      </c>
      <c r="J347" t="str">
        <f>IF(ROW()&lt;=vLastrow,'Match History Data'!J347,"")</f>
        <v/>
      </c>
      <c r="K347" t="str">
        <f>IF(ROW()&lt;=vLastrow,'Match History Data'!K347,"")</f>
        <v/>
      </c>
      <c r="L347" t="str">
        <f>IF(ROW()&lt;=vLastrow,'Match History Data'!L347,"")</f>
        <v/>
      </c>
      <c r="M347" t="str">
        <f>IF(ROW()&lt;=vLastrow,'Match History Data'!M347,"")</f>
        <v/>
      </c>
      <c r="N347" t="str">
        <f>IF(ROW()&lt;=vLastrow,'Match History Data'!N347,"")</f>
        <v/>
      </c>
      <c r="O347" t="str">
        <f>IF(ROW()&lt;=vLastrow,'Match History Data'!O347,"")</f>
        <v/>
      </c>
      <c r="Q347" t="str">
        <f>IF(ROW()&lt;=vLastrow,VLOOKUP(MONTH(E347),calcs!$S$2:$T$13,2,FALSE),"")</f>
        <v/>
      </c>
      <c r="R347" t="str">
        <f>IF(ROW()&lt;=vLastrow,VLOOKUP(MONTH(F347),calcs!$S$2:$T$13,2,FALSE),"")</f>
        <v/>
      </c>
      <c r="S347" t="str">
        <f t="shared" si="35"/>
        <v/>
      </c>
      <c r="T347" s="26" t="e">
        <f>IF(F347="",DATEDIF(E347,calcs!X$2,"Y"),"")</f>
        <v>#VALUE!</v>
      </c>
      <c r="U347" t="str">
        <f t="shared" si="34"/>
        <v/>
      </c>
      <c r="V347" t="str">
        <f t="shared" si="31"/>
        <v/>
      </c>
      <c r="W347">
        <f t="shared" si="32"/>
        <v>0</v>
      </c>
      <c r="X347">
        <f t="shared" si="33"/>
        <v>0</v>
      </c>
    </row>
    <row r="348" spans="1:24" x14ac:dyDescent="0.35">
      <c r="A348" t="str">
        <f>IF(ROW()&lt;=vLastrow,'Match History Data'!A348,"")</f>
        <v/>
      </c>
      <c r="B348" t="str">
        <f>IF(ROW()&lt;=vLastrow,'Match History Data'!B348,"")</f>
        <v/>
      </c>
      <c r="C348" t="str">
        <f>IF(ROW()&lt;=vLastrow,'Match History Data'!C348,"")</f>
        <v/>
      </c>
      <c r="D348" t="str">
        <f>IF(ROW()&lt;=vLastrow,'Match History Data'!D348,"")</f>
        <v/>
      </c>
      <c r="E348" s="3" t="str">
        <f>IF(ROW()&lt;=vLastrow,IF('Match History Data'!E348&lt;&gt;"",'Match History Data'!E348,""),"")</f>
        <v/>
      </c>
      <c r="F348" s="3" t="str">
        <f>IF(ROW()&lt;=vLastrow,IF('Match History Data'!F348&lt;&gt;"",'Match History Data'!F348,""),"")</f>
        <v/>
      </c>
      <c r="G348" t="str">
        <f>IF(ROW()&lt;=vLastrow,'Match History Data'!G348,"")</f>
        <v/>
      </c>
      <c r="H348" t="str">
        <f>IF(ROW()&lt;=vLastrow,'Match History Data'!H348,"")</f>
        <v/>
      </c>
      <c r="I348" t="str">
        <f>IF(ROW()&lt;=vLastrow,'Match History Data'!I348,"")</f>
        <v/>
      </c>
      <c r="J348" t="str">
        <f>IF(ROW()&lt;=vLastrow,'Match History Data'!J348,"")</f>
        <v/>
      </c>
      <c r="K348" t="str">
        <f>IF(ROW()&lt;=vLastrow,'Match History Data'!K348,"")</f>
        <v/>
      </c>
      <c r="L348" t="str">
        <f>IF(ROW()&lt;=vLastrow,'Match History Data'!L348,"")</f>
        <v/>
      </c>
      <c r="M348" t="str">
        <f>IF(ROW()&lt;=vLastrow,'Match History Data'!M348,"")</f>
        <v/>
      </c>
      <c r="N348" t="str">
        <f>IF(ROW()&lt;=vLastrow,'Match History Data'!N348,"")</f>
        <v/>
      </c>
      <c r="O348" t="str">
        <f>IF(ROW()&lt;=vLastrow,'Match History Data'!O348,"")</f>
        <v/>
      </c>
      <c r="Q348" t="str">
        <f>IF(ROW()&lt;=vLastrow,VLOOKUP(MONTH(E348),calcs!$S$2:$T$13,2,FALSE),"")</f>
        <v/>
      </c>
      <c r="R348" t="str">
        <f>IF(ROW()&lt;=vLastrow,VLOOKUP(MONTH(F348),calcs!$S$2:$T$13,2,FALSE),"")</f>
        <v/>
      </c>
      <c r="S348" t="str">
        <f t="shared" si="35"/>
        <v/>
      </c>
      <c r="T348" s="26" t="e">
        <f>IF(F348="",DATEDIF(E348,calcs!X$2,"Y"),"")</f>
        <v>#VALUE!</v>
      </c>
      <c r="U348" t="str">
        <f t="shared" si="34"/>
        <v/>
      </c>
      <c r="V348" t="str">
        <f t="shared" si="31"/>
        <v/>
      </c>
      <c r="W348">
        <f t="shared" si="32"/>
        <v>0</v>
      </c>
      <c r="X348">
        <f t="shared" si="33"/>
        <v>0</v>
      </c>
    </row>
    <row r="349" spans="1:24" x14ac:dyDescent="0.35">
      <c r="A349" t="str">
        <f>IF(ROW()&lt;=vLastrow,'Match History Data'!A349,"")</f>
        <v/>
      </c>
      <c r="B349" t="str">
        <f>IF(ROW()&lt;=vLastrow,'Match History Data'!B349,"")</f>
        <v/>
      </c>
      <c r="C349" t="str">
        <f>IF(ROW()&lt;=vLastrow,'Match History Data'!C349,"")</f>
        <v/>
      </c>
      <c r="D349" t="str">
        <f>IF(ROW()&lt;=vLastrow,'Match History Data'!D349,"")</f>
        <v/>
      </c>
      <c r="E349" s="3" t="str">
        <f>IF(ROW()&lt;=vLastrow,IF('Match History Data'!E349&lt;&gt;"",'Match History Data'!E349,""),"")</f>
        <v/>
      </c>
      <c r="F349" s="3" t="str">
        <f>IF(ROW()&lt;=vLastrow,IF('Match History Data'!F349&lt;&gt;"",'Match History Data'!F349,""),"")</f>
        <v/>
      </c>
      <c r="G349" t="str">
        <f>IF(ROW()&lt;=vLastrow,'Match History Data'!G349,"")</f>
        <v/>
      </c>
      <c r="H349" t="str">
        <f>IF(ROW()&lt;=vLastrow,'Match History Data'!H349,"")</f>
        <v/>
      </c>
      <c r="I349" t="str">
        <f>IF(ROW()&lt;=vLastrow,'Match History Data'!I349,"")</f>
        <v/>
      </c>
      <c r="J349" t="str">
        <f>IF(ROW()&lt;=vLastrow,'Match History Data'!J349,"")</f>
        <v/>
      </c>
      <c r="K349" t="str">
        <f>IF(ROW()&lt;=vLastrow,'Match History Data'!K349,"")</f>
        <v/>
      </c>
      <c r="L349" t="str">
        <f>IF(ROW()&lt;=vLastrow,'Match History Data'!L349,"")</f>
        <v/>
      </c>
      <c r="M349" t="str">
        <f>IF(ROW()&lt;=vLastrow,'Match History Data'!M349,"")</f>
        <v/>
      </c>
      <c r="N349" t="str">
        <f>IF(ROW()&lt;=vLastrow,'Match History Data'!N349,"")</f>
        <v/>
      </c>
      <c r="O349" t="str">
        <f>IF(ROW()&lt;=vLastrow,'Match History Data'!O349,"")</f>
        <v/>
      </c>
      <c r="Q349" t="str">
        <f>IF(ROW()&lt;=vLastrow,VLOOKUP(MONTH(E349),calcs!$S$2:$T$13,2,FALSE),"")</f>
        <v/>
      </c>
      <c r="R349" t="str">
        <f>IF(ROW()&lt;=vLastrow,VLOOKUP(MONTH(F349),calcs!$S$2:$T$13,2,FALSE),"")</f>
        <v/>
      </c>
      <c r="S349" t="str">
        <f t="shared" si="35"/>
        <v/>
      </c>
      <c r="T349" s="26" t="e">
        <f>IF(F349="",DATEDIF(E349,calcs!X$2,"Y"),"")</f>
        <v>#VALUE!</v>
      </c>
      <c r="U349" t="str">
        <f t="shared" si="34"/>
        <v/>
      </c>
      <c r="V349" t="str">
        <f t="shared" si="31"/>
        <v/>
      </c>
      <c r="W349">
        <f t="shared" si="32"/>
        <v>0</v>
      </c>
      <c r="X349">
        <f t="shared" si="33"/>
        <v>0</v>
      </c>
    </row>
    <row r="350" spans="1:24" x14ac:dyDescent="0.35">
      <c r="A350" t="str">
        <f>IF(ROW()&lt;=vLastrow,'Match History Data'!A350,"")</f>
        <v/>
      </c>
      <c r="B350" t="str">
        <f>IF(ROW()&lt;=vLastrow,'Match History Data'!B350,"")</f>
        <v/>
      </c>
      <c r="C350" t="str">
        <f>IF(ROW()&lt;=vLastrow,'Match History Data'!C350,"")</f>
        <v/>
      </c>
      <c r="D350" t="str">
        <f>IF(ROW()&lt;=vLastrow,'Match History Data'!D350,"")</f>
        <v/>
      </c>
      <c r="E350" s="3" t="str">
        <f>IF(ROW()&lt;=vLastrow,IF('Match History Data'!E350&lt;&gt;"",'Match History Data'!E350,""),"")</f>
        <v/>
      </c>
      <c r="F350" s="3" t="str">
        <f>IF(ROW()&lt;=vLastrow,IF('Match History Data'!F350&lt;&gt;"",'Match History Data'!F350,""),"")</f>
        <v/>
      </c>
      <c r="G350" t="str">
        <f>IF(ROW()&lt;=vLastrow,'Match History Data'!G350,"")</f>
        <v/>
      </c>
      <c r="H350" t="str">
        <f>IF(ROW()&lt;=vLastrow,'Match History Data'!H350,"")</f>
        <v/>
      </c>
      <c r="I350" t="str">
        <f>IF(ROW()&lt;=vLastrow,'Match History Data'!I350,"")</f>
        <v/>
      </c>
      <c r="J350" t="str">
        <f>IF(ROW()&lt;=vLastrow,'Match History Data'!J350,"")</f>
        <v/>
      </c>
      <c r="K350" t="str">
        <f>IF(ROW()&lt;=vLastrow,'Match History Data'!K350,"")</f>
        <v/>
      </c>
      <c r="L350" t="str">
        <f>IF(ROW()&lt;=vLastrow,'Match History Data'!L350,"")</f>
        <v/>
      </c>
      <c r="M350" t="str">
        <f>IF(ROW()&lt;=vLastrow,'Match History Data'!M350,"")</f>
        <v/>
      </c>
      <c r="N350" t="str">
        <f>IF(ROW()&lt;=vLastrow,'Match History Data'!N350,"")</f>
        <v/>
      </c>
      <c r="O350" t="str">
        <f>IF(ROW()&lt;=vLastrow,'Match History Data'!O350,"")</f>
        <v/>
      </c>
      <c r="Q350" t="str">
        <f>IF(ROW()&lt;=vLastrow,VLOOKUP(MONTH(E350),calcs!$S$2:$T$13,2,FALSE),"")</f>
        <v/>
      </c>
      <c r="R350" t="str">
        <f>IF(ROW()&lt;=vLastrow,VLOOKUP(MONTH(F350),calcs!$S$2:$T$13,2,FALSE),"")</f>
        <v/>
      </c>
      <c r="S350" t="str">
        <f t="shared" si="35"/>
        <v/>
      </c>
      <c r="T350" s="26" t="e">
        <f>IF(F350="",DATEDIF(E350,calcs!X$2,"Y"),"")</f>
        <v>#VALUE!</v>
      </c>
      <c r="U350" t="str">
        <f t="shared" si="34"/>
        <v/>
      </c>
      <c r="V350" t="str">
        <f t="shared" si="31"/>
        <v/>
      </c>
      <c r="W350">
        <f t="shared" si="32"/>
        <v>0</v>
      </c>
      <c r="X350">
        <f t="shared" si="33"/>
        <v>0</v>
      </c>
    </row>
    <row r="351" spans="1:24" x14ac:dyDescent="0.35">
      <c r="A351" t="str">
        <f>IF(ROW()&lt;=vLastrow,'Match History Data'!A351,"")</f>
        <v/>
      </c>
      <c r="B351" t="str">
        <f>IF(ROW()&lt;=vLastrow,'Match History Data'!B351,"")</f>
        <v/>
      </c>
      <c r="C351" t="str">
        <f>IF(ROW()&lt;=vLastrow,'Match History Data'!C351,"")</f>
        <v/>
      </c>
      <c r="D351" t="str">
        <f>IF(ROW()&lt;=vLastrow,'Match History Data'!D351,"")</f>
        <v/>
      </c>
      <c r="E351" s="3" t="str">
        <f>IF(ROW()&lt;=vLastrow,IF('Match History Data'!E351&lt;&gt;"",'Match History Data'!E351,""),"")</f>
        <v/>
      </c>
      <c r="F351" s="3" t="str">
        <f>IF(ROW()&lt;=vLastrow,IF('Match History Data'!F351&lt;&gt;"",'Match History Data'!F351,""),"")</f>
        <v/>
      </c>
      <c r="G351" t="str">
        <f>IF(ROW()&lt;=vLastrow,'Match History Data'!G351,"")</f>
        <v/>
      </c>
      <c r="H351" t="str">
        <f>IF(ROW()&lt;=vLastrow,'Match History Data'!H351,"")</f>
        <v/>
      </c>
      <c r="I351" t="str">
        <f>IF(ROW()&lt;=vLastrow,'Match History Data'!I351,"")</f>
        <v/>
      </c>
      <c r="J351" t="str">
        <f>IF(ROW()&lt;=vLastrow,'Match History Data'!J351,"")</f>
        <v/>
      </c>
      <c r="K351" t="str">
        <f>IF(ROW()&lt;=vLastrow,'Match History Data'!K351,"")</f>
        <v/>
      </c>
      <c r="L351" t="str">
        <f>IF(ROW()&lt;=vLastrow,'Match History Data'!L351,"")</f>
        <v/>
      </c>
      <c r="M351" t="str">
        <f>IF(ROW()&lt;=vLastrow,'Match History Data'!M351,"")</f>
        <v/>
      </c>
      <c r="N351" t="str">
        <f>IF(ROW()&lt;=vLastrow,'Match History Data'!N351,"")</f>
        <v/>
      </c>
      <c r="O351" t="str">
        <f>IF(ROW()&lt;=vLastrow,'Match History Data'!O351,"")</f>
        <v/>
      </c>
      <c r="Q351" t="str">
        <f>IF(ROW()&lt;=vLastrow,VLOOKUP(MONTH(E351),calcs!$S$2:$T$13,2,FALSE),"")</f>
        <v/>
      </c>
      <c r="R351" t="str">
        <f>IF(ROW()&lt;=vLastrow,VLOOKUP(MONTH(F351),calcs!$S$2:$T$13,2,FALSE),"")</f>
        <v/>
      </c>
      <c r="S351" t="str">
        <f t="shared" si="35"/>
        <v/>
      </c>
      <c r="T351" s="26" t="e">
        <f>IF(F351="",DATEDIF(E351,calcs!X$2,"Y"),"")</f>
        <v>#VALUE!</v>
      </c>
      <c r="U351" t="str">
        <f t="shared" si="34"/>
        <v/>
      </c>
      <c r="V351" t="str">
        <f t="shared" si="31"/>
        <v/>
      </c>
      <c r="W351">
        <f t="shared" si="32"/>
        <v>0</v>
      </c>
      <c r="X351">
        <f t="shared" si="33"/>
        <v>0</v>
      </c>
    </row>
    <row r="352" spans="1:24" x14ac:dyDescent="0.35">
      <c r="A352" t="str">
        <f>IF(ROW()&lt;=vLastrow,'Match History Data'!A352,"")</f>
        <v/>
      </c>
      <c r="B352" t="str">
        <f>IF(ROW()&lt;=vLastrow,'Match History Data'!B352,"")</f>
        <v/>
      </c>
      <c r="C352" t="str">
        <f>IF(ROW()&lt;=vLastrow,'Match History Data'!C352,"")</f>
        <v/>
      </c>
      <c r="D352" t="str">
        <f>IF(ROW()&lt;=vLastrow,'Match History Data'!D352,"")</f>
        <v/>
      </c>
      <c r="E352" s="3" t="str">
        <f>IF(ROW()&lt;=vLastrow,IF('Match History Data'!E352&lt;&gt;"",'Match History Data'!E352,""),"")</f>
        <v/>
      </c>
      <c r="F352" s="3" t="str">
        <f>IF(ROW()&lt;=vLastrow,IF('Match History Data'!F352&lt;&gt;"",'Match History Data'!F352,""),"")</f>
        <v/>
      </c>
      <c r="G352" t="str">
        <f>IF(ROW()&lt;=vLastrow,'Match History Data'!G352,"")</f>
        <v/>
      </c>
      <c r="H352" t="str">
        <f>IF(ROW()&lt;=vLastrow,'Match History Data'!H352,"")</f>
        <v/>
      </c>
      <c r="I352" t="str">
        <f>IF(ROW()&lt;=vLastrow,'Match History Data'!I352,"")</f>
        <v/>
      </c>
      <c r="J352" t="str">
        <f>IF(ROW()&lt;=vLastrow,'Match History Data'!J352,"")</f>
        <v/>
      </c>
      <c r="K352" t="str">
        <f>IF(ROW()&lt;=vLastrow,'Match History Data'!K352,"")</f>
        <v/>
      </c>
      <c r="L352" t="str">
        <f>IF(ROW()&lt;=vLastrow,'Match History Data'!L352,"")</f>
        <v/>
      </c>
      <c r="M352" t="str">
        <f>IF(ROW()&lt;=vLastrow,'Match History Data'!M352,"")</f>
        <v/>
      </c>
      <c r="N352" t="str">
        <f>IF(ROW()&lt;=vLastrow,'Match History Data'!N352,"")</f>
        <v/>
      </c>
      <c r="O352" t="str">
        <f>IF(ROW()&lt;=vLastrow,'Match History Data'!O352,"")</f>
        <v/>
      </c>
      <c r="Q352" t="str">
        <f>IF(ROW()&lt;=vLastrow,VLOOKUP(MONTH(E352),calcs!$S$2:$T$13,2,FALSE),"")</f>
        <v/>
      </c>
      <c r="R352" t="str">
        <f>IF(ROW()&lt;=vLastrow,VLOOKUP(MONTH(F352),calcs!$S$2:$T$13,2,FALSE),"")</f>
        <v/>
      </c>
      <c r="S352" t="str">
        <f t="shared" si="35"/>
        <v/>
      </c>
      <c r="T352" s="26" t="e">
        <f>IF(F352="",DATEDIF(E352,calcs!X$2,"Y"),"")</f>
        <v>#VALUE!</v>
      </c>
      <c r="U352" t="str">
        <f t="shared" si="34"/>
        <v/>
      </c>
      <c r="V352" t="str">
        <f t="shared" si="31"/>
        <v/>
      </c>
      <c r="W352">
        <f t="shared" si="32"/>
        <v>0</v>
      </c>
      <c r="X352">
        <f t="shared" si="33"/>
        <v>0</v>
      </c>
    </row>
    <row r="353" spans="1:24" x14ac:dyDescent="0.35">
      <c r="A353" t="str">
        <f>IF(ROW()&lt;=vLastrow,'Match History Data'!A353,"")</f>
        <v/>
      </c>
      <c r="B353" t="str">
        <f>IF(ROW()&lt;=vLastrow,'Match History Data'!B353,"")</f>
        <v/>
      </c>
      <c r="C353" t="str">
        <f>IF(ROW()&lt;=vLastrow,'Match History Data'!C353,"")</f>
        <v/>
      </c>
      <c r="D353" t="str">
        <f>IF(ROW()&lt;=vLastrow,'Match History Data'!D353,"")</f>
        <v/>
      </c>
      <c r="E353" s="3" t="str">
        <f>IF(ROW()&lt;=vLastrow,IF('Match History Data'!E353&lt;&gt;"",'Match History Data'!E353,""),"")</f>
        <v/>
      </c>
      <c r="F353" s="3" t="str">
        <f>IF(ROW()&lt;=vLastrow,IF('Match History Data'!F353&lt;&gt;"",'Match History Data'!F353,""),"")</f>
        <v/>
      </c>
      <c r="G353" t="str">
        <f>IF(ROW()&lt;=vLastrow,'Match History Data'!G353,"")</f>
        <v/>
      </c>
      <c r="H353" t="str">
        <f>IF(ROW()&lt;=vLastrow,'Match History Data'!H353,"")</f>
        <v/>
      </c>
      <c r="I353" t="str">
        <f>IF(ROW()&lt;=vLastrow,'Match History Data'!I353,"")</f>
        <v/>
      </c>
      <c r="J353" t="str">
        <f>IF(ROW()&lt;=vLastrow,'Match History Data'!J353,"")</f>
        <v/>
      </c>
      <c r="K353" t="str">
        <f>IF(ROW()&lt;=vLastrow,'Match History Data'!K353,"")</f>
        <v/>
      </c>
      <c r="L353" t="str">
        <f>IF(ROW()&lt;=vLastrow,'Match History Data'!L353,"")</f>
        <v/>
      </c>
      <c r="M353" t="str">
        <f>IF(ROW()&lt;=vLastrow,'Match History Data'!M353,"")</f>
        <v/>
      </c>
      <c r="N353" t="str">
        <f>IF(ROW()&lt;=vLastrow,'Match History Data'!N353,"")</f>
        <v/>
      </c>
      <c r="O353" t="str">
        <f>IF(ROW()&lt;=vLastrow,'Match History Data'!O353,"")</f>
        <v/>
      </c>
      <c r="Q353" t="str">
        <f>IF(ROW()&lt;=vLastrow,VLOOKUP(MONTH(E353),calcs!$S$2:$T$13,2,FALSE),"")</f>
        <v/>
      </c>
      <c r="R353" t="str">
        <f>IF(ROW()&lt;=vLastrow,VLOOKUP(MONTH(F353),calcs!$S$2:$T$13,2,FALSE),"")</f>
        <v/>
      </c>
      <c r="S353" t="str">
        <f t="shared" si="35"/>
        <v/>
      </c>
      <c r="T353" s="26" t="e">
        <f>IF(F353="",DATEDIF(E353,calcs!X$2,"Y"),"")</f>
        <v>#VALUE!</v>
      </c>
      <c r="U353" t="str">
        <f t="shared" si="34"/>
        <v/>
      </c>
      <c r="V353" t="str">
        <f t="shared" si="31"/>
        <v/>
      </c>
      <c r="W353">
        <f t="shared" si="32"/>
        <v>0</v>
      </c>
      <c r="X353">
        <f t="shared" si="33"/>
        <v>0</v>
      </c>
    </row>
    <row r="354" spans="1:24" x14ac:dyDescent="0.35">
      <c r="A354" t="str">
        <f>IF(ROW()&lt;=vLastrow,'Match History Data'!A354,"")</f>
        <v/>
      </c>
      <c r="B354" t="str">
        <f>IF(ROW()&lt;=vLastrow,'Match History Data'!B354,"")</f>
        <v/>
      </c>
      <c r="C354" t="str">
        <f>IF(ROW()&lt;=vLastrow,'Match History Data'!C354,"")</f>
        <v/>
      </c>
      <c r="D354" t="str">
        <f>IF(ROW()&lt;=vLastrow,'Match History Data'!D354,"")</f>
        <v/>
      </c>
      <c r="E354" s="3" t="str">
        <f>IF(ROW()&lt;=vLastrow,IF('Match History Data'!E354&lt;&gt;"",'Match History Data'!E354,""),"")</f>
        <v/>
      </c>
      <c r="F354" s="3" t="str">
        <f>IF(ROW()&lt;=vLastrow,IF('Match History Data'!F354&lt;&gt;"",'Match History Data'!F354,""),"")</f>
        <v/>
      </c>
      <c r="G354" t="str">
        <f>IF(ROW()&lt;=vLastrow,'Match History Data'!G354,"")</f>
        <v/>
      </c>
      <c r="H354" t="str">
        <f>IF(ROW()&lt;=vLastrow,'Match History Data'!H354,"")</f>
        <v/>
      </c>
      <c r="I354" t="str">
        <f>IF(ROW()&lt;=vLastrow,'Match History Data'!I354,"")</f>
        <v/>
      </c>
      <c r="J354" t="str">
        <f>IF(ROW()&lt;=vLastrow,'Match History Data'!J354,"")</f>
        <v/>
      </c>
      <c r="K354" t="str">
        <f>IF(ROW()&lt;=vLastrow,'Match History Data'!K354,"")</f>
        <v/>
      </c>
      <c r="L354" t="str">
        <f>IF(ROW()&lt;=vLastrow,'Match History Data'!L354,"")</f>
        <v/>
      </c>
      <c r="M354" t="str">
        <f>IF(ROW()&lt;=vLastrow,'Match History Data'!M354,"")</f>
        <v/>
      </c>
      <c r="N354" t="str">
        <f>IF(ROW()&lt;=vLastrow,'Match History Data'!N354,"")</f>
        <v/>
      </c>
      <c r="O354" t="str">
        <f>IF(ROW()&lt;=vLastrow,'Match History Data'!O354,"")</f>
        <v/>
      </c>
      <c r="Q354" t="str">
        <f>IF(ROW()&lt;=vLastrow,VLOOKUP(MONTH(E354),calcs!$S$2:$T$13,2,FALSE),"")</f>
        <v/>
      </c>
      <c r="R354" t="str">
        <f>IF(ROW()&lt;=vLastrow,VLOOKUP(MONTH(F354),calcs!$S$2:$T$13,2,FALSE),"")</f>
        <v/>
      </c>
      <c r="S354" t="str">
        <f t="shared" si="35"/>
        <v/>
      </c>
      <c r="T354" s="26" t="e">
        <f>IF(F354="",DATEDIF(E354,calcs!X$2,"Y"),"")</f>
        <v>#VALUE!</v>
      </c>
      <c r="U354" t="str">
        <f t="shared" si="34"/>
        <v/>
      </c>
      <c r="V354" t="str">
        <f t="shared" si="31"/>
        <v/>
      </c>
      <c r="W354">
        <f t="shared" si="32"/>
        <v>0</v>
      </c>
      <c r="X354">
        <f t="shared" si="33"/>
        <v>0</v>
      </c>
    </row>
    <row r="355" spans="1:24" x14ac:dyDescent="0.35">
      <c r="A355" t="str">
        <f>IF(ROW()&lt;=vLastrow,'Match History Data'!A355,"")</f>
        <v/>
      </c>
      <c r="B355" t="str">
        <f>IF(ROW()&lt;=vLastrow,'Match History Data'!B355,"")</f>
        <v/>
      </c>
      <c r="C355" t="str">
        <f>IF(ROW()&lt;=vLastrow,'Match History Data'!C355,"")</f>
        <v/>
      </c>
      <c r="D355" t="str">
        <f>IF(ROW()&lt;=vLastrow,'Match History Data'!D355,"")</f>
        <v/>
      </c>
      <c r="E355" s="3" t="str">
        <f>IF(ROW()&lt;=vLastrow,IF('Match History Data'!E355&lt;&gt;"",'Match History Data'!E355,""),"")</f>
        <v/>
      </c>
      <c r="F355" s="3" t="str">
        <f>IF(ROW()&lt;=vLastrow,IF('Match History Data'!F355&lt;&gt;"",'Match History Data'!F355,""),"")</f>
        <v/>
      </c>
      <c r="G355" t="str">
        <f>IF(ROW()&lt;=vLastrow,'Match History Data'!G355,"")</f>
        <v/>
      </c>
      <c r="H355" t="str">
        <f>IF(ROW()&lt;=vLastrow,'Match History Data'!H355,"")</f>
        <v/>
      </c>
      <c r="I355" t="str">
        <f>IF(ROW()&lt;=vLastrow,'Match History Data'!I355,"")</f>
        <v/>
      </c>
      <c r="J355" t="str">
        <f>IF(ROW()&lt;=vLastrow,'Match History Data'!J355,"")</f>
        <v/>
      </c>
      <c r="K355" t="str">
        <f>IF(ROW()&lt;=vLastrow,'Match History Data'!K355,"")</f>
        <v/>
      </c>
      <c r="L355" t="str">
        <f>IF(ROW()&lt;=vLastrow,'Match History Data'!L355,"")</f>
        <v/>
      </c>
      <c r="M355" t="str">
        <f>IF(ROW()&lt;=vLastrow,'Match History Data'!M355,"")</f>
        <v/>
      </c>
      <c r="N355" t="str">
        <f>IF(ROW()&lt;=vLastrow,'Match History Data'!N355,"")</f>
        <v/>
      </c>
      <c r="O355" t="str">
        <f>IF(ROW()&lt;=vLastrow,'Match History Data'!O355,"")</f>
        <v/>
      </c>
      <c r="Q355" t="str">
        <f>IF(ROW()&lt;=vLastrow,VLOOKUP(MONTH(E355),calcs!$S$2:$T$13,2,FALSE),"")</f>
        <v/>
      </c>
      <c r="R355" t="str">
        <f>IF(ROW()&lt;=vLastrow,VLOOKUP(MONTH(F355),calcs!$S$2:$T$13,2,FALSE),"")</f>
        <v/>
      </c>
      <c r="S355" t="str">
        <f t="shared" si="35"/>
        <v/>
      </c>
      <c r="T355" s="26" t="e">
        <f>IF(F355="",DATEDIF(E355,calcs!X$2,"Y"),"")</f>
        <v>#VALUE!</v>
      </c>
      <c r="U355" t="str">
        <f t="shared" si="34"/>
        <v/>
      </c>
      <c r="V355" t="str">
        <f t="shared" si="31"/>
        <v/>
      </c>
      <c r="W355">
        <f t="shared" si="32"/>
        <v>0</v>
      </c>
      <c r="X355">
        <f t="shared" si="33"/>
        <v>0</v>
      </c>
    </row>
    <row r="356" spans="1:24" x14ac:dyDescent="0.35">
      <c r="A356" t="str">
        <f>IF(ROW()&lt;=vLastrow,'Match History Data'!A356,"")</f>
        <v/>
      </c>
      <c r="B356" t="str">
        <f>IF(ROW()&lt;=vLastrow,'Match History Data'!B356,"")</f>
        <v/>
      </c>
      <c r="C356" t="str">
        <f>IF(ROW()&lt;=vLastrow,'Match History Data'!C356,"")</f>
        <v/>
      </c>
      <c r="D356" t="str">
        <f>IF(ROW()&lt;=vLastrow,'Match History Data'!D356,"")</f>
        <v/>
      </c>
      <c r="E356" s="3" t="str">
        <f>IF(ROW()&lt;=vLastrow,IF('Match History Data'!E356&lt;&gt;"",'Match History Data'!E356,""),"")</f>
        <v/>
      </c>
      <c r="F356" s="3" t="str">
        <f>IF(ROW()&lt;=vLastrow,IF('Match History Data'!F356&lt;&gt;"",'Match History Data'!F356,""),"")</f>
        <v/>
      </c>
      <c r="G356" t="str">
        <f>IF(ROW()&lt;=vLastrow,'Match History Data'!G356,"")</f>
        <v/>
      </c>
      <c r="H356" t="str">
        <f>IF(ROW()&lt;=vLastrow,'Match History Data'!H356,"")</f>
        <v/>
      </c>
      <c r="I356" t="str">
        <f>IF(ROW()&lt;=vLastrow,'Match History Data'!I356,"")</f>
        <v/>
      </c>
      <c r="J356" t="str">
        <f>IF(ROW()&lt;=vLastrow,'Match History Data'!J356,"")</f>
        <v/>
      </c>
      <c r="K356" t="str">
        <f>IF(ROW()&lt;=vLastrow,'Match History Data'!K356,"")</f>
        <v/>
      </c>
      <c r="L356" t="str">
        <f>IF(ROW()&lt;=vLastrow,'Match History Data'!L356,"")</f>
        <v/>
      </c>
      <c r="M356" t="str">
        <f>IF(ROW()&lt;=vLastrow,'Match History Data'!M356,"")</f>
        <v/>
      </c>
      <c r="N356" t="str">
        <f>IF(ROW()&lt;=vLastrow,'Match History Data'!N356,"")</f>
        <v/>
      </c>
      <c r="O356" t="str">
        <f>IF(ROW()&lt;=vLastrow,'Match History Data'!O356,"")</f>
        <v/>
      </c>
      <c r="Q356" t="str">
        <f>IF(ROW()&lt;=vLastrow,VLOOKUP(MONTH(E356),calcs!$S$2:$T$13,2,FALSE),"")</f>
        <v/>
      </c>
      <c r="R356" t="str">
        <f>IF(ROW()&lt;=vLastrow,VLOOKUP(MONTH(F356),calcs!$S$2:$T$13,2,FALSE),"")</f>
        <v/>
      </c>
      <c r="S356" t="str">
        <f t="shared" si="35"/>
        <v/>
      </c>
      <c r="T356" s="26" t="e">
        <f>IF(F356="",DATEDIF(E356,calcs!X$2,"Y"),"")</f>
        <v>#VALUE!</v>
      </c>
      <c r="U356" t="str">
        <f t="shared" si="34"/>
        <v/>
      </c>
      <c r="V356" t="str">
        <f t="shared" si="31"/>
        <v/>
      </c>
      <c r="W356">
        <f t="shared" si="32"/>
        <v>0</v>
      </c>
      <c r="X356">
        <f t="shared" si="33"/>
        <v>0</v>
      </c>
    </row>
    <row r="357" spans="1:24" x14ac:dyDescent="0.35">
      <c r="A357" t="str">
        <f>IF(ROW()&lt;=vLastrow,'Match History Data'!A357,"")</f>
        <v/>
      </c>
      <c r="B357" t="str">
        <f>IF(ROW()&lt;=vLastrow,'Match History Data'!B357,"")</f>
        <v/>
      </c>
      <c r="C357" t="str">
        <f>IF(ROW()&lt;=vLastrow,'Match History Data'!C357,"")</f>
        <v/>
      </c>
      <c r="D357" t="str">
        <f>IF(ROW()&lt;=vLastrow,'Match History Data'!D357,"")</f>
        <v/>
      </c>
      <c r="E357" s="3" t="str">
        <f>IF(ROW()&lt;=vLastrow,IF('Match History Data'!E357&lt;&gt;"",'Match History Data'!E357,""),"")</f>
        <v/>
      </c>
      <c r="F357" s="3" t="str">
        <f>IF(ROW()&lt;=vLastrow,IF('Match History Data'!F357&lt;&gt;"",'Match History Data'!F357,""),"")</f>
        <v/>
      </c>
      <c r="G357" t="str">
        <f>IF(ROW()&lt;=vLastrow,'Match History Data'!G357,"")</f>
        <v/>
      </c>
      <c r="H357" t="str">
        <f>IF(ROW()&lt;=vLastrow,'Match History Data'!H357,"")</f>
        <v/>
      </c>
      <c r="I357" t="str">
        <f>IF(ROW()&lt;=vLastrow,'Match History Data'!I357,"")</f>
        <v/>
      </c>
      <c r="J357" t="str">
        <f>IF(ROW()&lt;=vLastrow,'Match History Data'!J357,"")</f>
        <v/>
      </c>
      <c r="K357" t="str">
        <f>IF(ROW()&lt;=vLastrow,'Match History Data'!K357,"")</f>
        <v/>
      </c>
      <c r="L357" t="str">
        <f>IF(ROW()&lt;=vLastrow,'Match History Data'!L357,"")</f>
        <v/>
      </c>
      <c r="M357" t="str">
        <f>IF(ROW()&lt;=vLastrow,'Match History Data'!M357,"")</f>
        <v/>
      </c>
      <c r="N357" t="str">
        <f>IF(ROW()&lt;=vLastrow,'Match History Data'!N357,"")</f>
        <v/>
      </c>
      <c r="O357" t="str">
        <f>IF(ROW()&lt;=vLastrow,'Match History Data'!O357,"")</f>
        <v/>
      </c>
      <c r="Q357" t="str">
        <f>IF(ROW()&lt;=vLastrow,VLOOKUP(MONTH(E357),calcs!$S$2:$T$13,2,FALSE),"")</f>
        <v/>
      </c>
      <c r="R357" t="str">
        <f>IF(ROW()&lt;=vLastrow,VLOOKUP(MONTH(F357),calcs!$S$2:$T$13,2,FALSE),"")</f>
        <v/>
      </c>
      <c r="S357" t="str">
        <f t="shared" si="35"/>
        <v/>
      </c>
      <c r="T357" s="26" t="e">
        <f>IF(F357="",DATEDIF(E357,calcs!X$2,"Y"),"")</f>
        <v>#VALUE!</v>
      </c>
      <c r="U357" t="str">
        <f t="shared" si="34"/>
        <v/>
      </c>
      <c r="V357" t="str">
        <f t="shared" si="31"/>
        <v/>
      </c>
      <c r="W357">
        <f t="shared" si="32"/>
        <v>0</v>
      </c>
      <c r="X357">
        <f t="shared" si="33"/>
        <v>0</v>
      </c>
    </row>
    <row r="358" spans="1:24" x14ac:dyDescent="0.35">
      <c r="A358" t="str">
        <f>IF(ROW()&lt;=vLastrow,'Match History Data'!A358,"")</f>
        <v/>
      </c>
      <c r="B358" t="str">
        <f>IF(ROW()&lt;=vLastrow,'Match History Data'!B358,"")</f>
        <v/>
      </c>
      <c r="C358" t="str">
        <f>IF(ROW()&lt;=vLastrow,'Match History Data'!C358,"")</f>
        <v/>
      </c>
      <c r="D358" t="str">
        <f>IF(ROW()&lt;=vLastrow,'Match History Data'!D358,"")</f>
        <v/>
      </c>
      <c r="E358" s="3" t="str">
        <f>IF(ROW()&lt;=vLastrow,IF('Match History Data'!E358&lt;&gt;"",'Match History Data'!E358,""),"")</f>
        <v/>
      </c>
      <c r="F358" s="3" t="str">
        <f>IF(ROW()&lt;=vLastrow,IF('Match History Data'!F358&lt;&gt;"",'Match History Data'!F358,""),"")</f>
        <v/>
      </c>
      <c r="G358" t="str">
        <f>IF(ROW()&lt;=vLastrow,'Match History Data'!G358,"")</f>
        <v/>
      </c>
      <c r="H358" t="str">
        <f>IF(ROW()&lt;=vLastrow,'Match History Data'!H358,"")</f>
        <v/>
      </c>
      <c r="I358" t="str">
        <f>IF(ROW()&lt;=vLastrow,'Match History Data'!I358,"")</f>
        <v/>
      </c>
      <c r="J358" t="str">
        <f>IF(ROW()&lt;=vLastrow,'Match History Data'!J358,"")</f>
        <v/>
      </c>
      <c r="K358" t="str">
        <f>IF(ROW()&lt;=vLastrow,'Match History Data'!K358,"")</f>
        <v/>
      </c>
      <c r="L358" t="str">
        <f>IF(ROW()&lt;=vLastrow,'Match History Data'!L358,"")</f>
        <v/>
      </c>
      <c r="M358" t="str">
        <f>IF(ROW()&lt;=vLastrow,'Match History Data'!M358,"")</f>
        <v/>
      </c>
      <c r="N358" t="str">
        <f>IF(ROW()&lt;=vLastrow,'Match History Data'!N358,"")</f>
        <v/>
      </c>
      <c r="O358" t="str">
        <f>IF(ROW()&lt;=vLastrow,'Match History Data'!O358,"")</f>
        <v/>
      </c>
      <c r="Q358" t="str">
        <f>IF(ROW()&lt;=vLastrow,VLOOKUP(MONTH(E358),calcs!$S$2:$T$13,2,FALSE),"")</f>
        <v/>
      </c>
      <c r="R358" t="str">
        <f>IF(ROW()&lt;=vLastrow,VLOOKUP(MONTH(F358),calcs!$S$2:$T$13,2,FALSE),"")</f>
        <v/>
      </c>
      <c r="S358" t="str">
        <f t="shared" si="35"/>
        <v/>
      </c>
      <c r="T358" s="26" t="e">
        <f>IF(F358="",DATEDIF(E358,calcs!X$2,"Y"),"")</f>
        <v>#VALUE!</v>
      </c>
      <c r="U358" t="str">
        <f t="shared" si="34"/>
        <v/>
      </c>
      <c r="V358" t="str">
        <f t="shared" si="31"/>
        <v/>
      </c>
      <c r="W358">
        <f t="shared" si="32"/>
        <v>0</v>
      </c>
      <c r="X358">
        <f t="shared" si="33"/>
        <v>0</v>
      </c>
    </row>
    <row r="359" spans="1:24" x14ac:dyDescent="0.35">
      <c r="A359" t="str">
        <f>IF(ROW()&lt;=vLastrow,'Match History Data'!A359,"")</f>
        <v/>
      </c>
      <c r="B359" t="str">
        <f>IF(ROW()&lt;=vLastrow,'Match History Data'!B359,"")</f>
        <v/>
      </c>
      <c r="C359" t="str">
        <f>IF(ROW()&lt;=vLastrow,'Match History Data'!C359,"")</f>
        <v/>
      </c>
      <c r="D359" t="str">
        <f>IF(ROW()&lt;=vLastrow,'Match History Data'!D359,"")</f>
        <v/>
      </c>
      <c r="E359" s="3" t="str">
        <f>IF(ROW()&lt;=vLastrow,IF('Match History Data'!E359&lt;&gt;"",'Match History Data'!E359,""),"")</f>
        <v/>
      </c>
      <c r="F359" s="3" t="str">
        <f>IF(ROW()&lt;=vLastrow,IF('Match History Data'!F359&lt;&gt;"",'Match History Data'!F359,""),"")</f>
        <v/>
      </c>
      <c r="G359" t="str">
        <f>IF(ROW()&lt;=vLastrow,'Match History Data'!G359,"")</f>
        <v/>
      </c>
      <c r="H359" t="str">
        <f>IF(ROW()&lt;=vLastrow,'Match History Data'!H359,"")</f>
        <v/>
      </c>
      <c r="I359" t="str">
        <f>IF(ROW()&lt;=vLastrow,'Match History Data'!I359,"")</f>
        <v/>
      </c>
      <c r="J359" t="str">
        <f>IF(ROW()&lt;=vLastrow,'Match History Data'!J359,"")</f>
        <v/>
      </c>
      <c r="K359" t="str">
        <f>IF(ROW()&lt;=vLastrow,'Match History Data'!K359,"")</f>
        <v/>
      </c>
      <c r="L359" t="str">
        <f>IF(ROW()&lt;=vLastrow,'Match History Data'!L359,"")</f>
        <v/>
      </c>
      <c r="M359" t="str">
        <f>IF(ROW()&lt;=vLastrow,'Match History Data'!M359,"")</f>
        <v/>
      </c>
      <c r="N359" t="str">
        <f>IF(ROW()&lt;=vLastrow,'Match History Data'!N359,"")</f>
        <v/>
      </c>
      <c r="O359" t="str">
        <f>IF(ROW()&lt;=vLastrow,'Match History Data'!O359,"")</f>
        <v/>
      </c>
      <c r="Q359" t="str">
        <f>IF(ROW()&lt;=vLastrow,VLOOKUP(MONTH(E359),calcs!$S$2:$T$13,2,FALSE),"")</f>
        <v/>
      </c>
      <c r="R359" t="str">
        <f>IF(ROW()&lt;=vLastrow,VLOOKUP(MONTH(F359),calcs!$S$2:$T$13,2,FALSE),"")</f>
        <v/>
      </c>
      <c r="S359" t="str">
        <f t="shared" si="35"/>
        <v/>
      </c>
      <c r="T359" s="26" t="e">
        <f>IF(F359="",DATEDIF(E359,calcs!X$2,"Y"),"")</f>
        <v>#VALUE!</v>
      </c>
      <c r="U359" t="str">
        <f t="shared" si="34"/>
        <v/>
      </c>
      <c r="V359" t="str">
        <f t="shared" si="31"/>
        <v/>
      </c>
      <c r="W359">
        <f t="shared" si="32"/>
        <v>0</v>
      </c>
      <c r="X359">
        <f t="shared" si="33"/>
        <v>0</v>
      </c>
    </row>
    <row r="360" spans="1:24" x14ac:dyDescent="0.35">
      <c r="A360" t="str">
        <f>IF(ROW()&lt;=vLastrow,'Match History Data'!A360,"")</f>
        <v/>
      </c>
      <c r="B360" t="str">
        <f>IF(ROW()&lt;=vLastrow,'Match History Data'!B360,"")</f>
        <v/>
      </c>
      <c r="C360" t="str">
        <f>IF(ROW()&lt;=vLastrow,'Match History Data'!C360,"")</f>
        <v/>
      </c>
      <c r="D360" t="str">
        <f>IF(ROW()&lt;=vLastrow,'Match History Data'!D360,"")</f>
        <v/>
      </c>
      <c r="E360" s="3" t="str">
        <f>IF(ROW()&lt;=vLastrow,IF('Match History Data'!E360&lt;&gt;"",'Match History Data'!E360,""),"")</f>
        <v/>
      </c>
      <c r="F360" s="3" t="str">
        <f>IF(ROW()&lt;=vLastrow,IF('Match History Data'!F360&lt;&gt;"",'Match History Data'!F360,""),"")</f>
        <v/>
      </c>
      <c r="G360" t="str">
        <f>IF(ROW()&lt;=vLastrow,'Match History Data'!G360,"")</f>
        <v/>
      </c>
      <c r="H360" t="str">
        <f>IF(ROW()&lt;=vLastrow,'Match History Data'!H360,"")</f>
        <v/>
      </c>
      <c r="I360" t="str">
        <f>IF(ROW()&lt;=vLastrow,'Match History Data'!I360,"")</f>
        <v/>
      </c>
      <c r="J360" t="str">
        <f>IF(ROW()&lt;=vLastrow,'Match History Data'!J360,"")</f>
        <v/>
      </c>
      <c r="K360" t="str">
        <f>IF(ROW()&lt;=vLastrow,'Match History Data'!K360,"")</f>
        <v/>
      </c>
      <c r="L360" t="str">
        <f>IF(ROW()&lt;=vLastrow,'Match History Data'!L360,"")</f>
        <v/>
      </c>
      <c r="M360" t="str">
        <f>IF(ROW()&lt;=vLastrow,'Match History Data'!M360,"")</f>
        <v/>
      </c>
      <c r="N360" t="str">
        <f>IF(ROW()&lt;=vLastrow,'Match History Data'!N360,"")</f>
        <v/>
      </c>
      <c r="O360" t="str">
        <f>IF(ROW()&lt;=vLastrow,'Match History Data'!O360,"")</f>
        <v/>
      </c>
      <c r="Q360" t="str">
        <f>IF(ROW()&lt;=vLastrow,VLOOKUP(MONTH(E360),calcs!$S$2:$T$13,2,FALSE),"")</f>
        <v/>
      </c>
      <c r="R360" t="str">
        <f>IF(ROW()&lt;=vLastrow,VLOOKUP(MONTH(F360),calcs!$S$2:$T$13,2,FALSE),"")</f>
        <v/>
      </c>
      <c r="S360" t="str">
        <f t="shared" si="35"/>
        <v/>
      </c>
      <c r="T360" s="26" t="e">
        <f>IF(F360="",DATEDIF(E360,calcs!X$2,"Y"),"")</f>
        <v>#VALUE!</v>
      </c>
      <c r="U360" t="str">
        <f t="shared" si="34"/>
        <v/>
      </c>
      <c r="V360" t="str">
        <f t="shared" si="31"/>
        <v/>
      </c>
      <c r="W360">
        <f t="shared" si="32"/>
        <v>0</v>
      </c>
      <c r="X360">
        <f t="shared" si="33"/>
        <v>0</v>
      </c>
    </row>
    <row r="361" spans="1:24" x14ac:dyDescent="0.35">
      <c r="A361" t="str">
        <f>IF(ROW()&lt;=vLastrow,'Match History Data'!A361,"")</f>
        <v/>
      </c>
      <c r="B361" t="str">
        <f>IF(ROW()&lt;=vLastrow,'Match History Data'!B361,"")</f>
        <v/>
      </c>
      <c r="C361" t="str">
        <f>IF(ROW()&lt;=vLastrow,'Match History Data'!C361,"")</f>
        <v/>
      </c>
      <c r="D361" t="str">
        <f>IF(ROW()&lt;=vLastrow,'Match History Data'!D361,"")</f>
        <v/>
      </c>
      <c r="E361" s="3" t="str">
        <f>IF(ROW()&lt;=vLastrow,IF('Match History Data'!E361&lt;&gt;"",'Match History Data'!E361,""),"")</f>
        <v/>
      </c>
      <c r="F361" s="3" t="str">
        <f>IF(ROW()&lt;=vLastrow,IF('Match History Data'!F361&lt;&gt;"",'Match History Data'!F361,""),"")</f>
        <v/>
      </c>
      <c r="G361" t="str">
        <f>IF(ROW()&lt;=vLastrow,'Match History Data'!G361,"")</f>
        <v/>
      </c>
      <c r="H361" t="str">
        <f>IF(ROW()&lt;=vLastrow,'Match History Data'!H361,"")</f>
        <v/>
      </c>
      <c r="I361" t="str">
        <f>IF(ROW()&lt;=vLastrow,'Match History Data'!I361,"")</f>
        <v/>
      </c>
      <c r="J361" t="str">
        <f>IF(ROW()&lt;=vLastrow,'Match History Data'!J361,"")</f>
        <v/>
      </c>
      <c r="K361" t="str">
        <f>IF(ROW()&lt;=vLastrow,'Match History Data'!K361,"")</f>
        <v/>
      </c>
      <c r="L361" t="str">
        <f>IF(ROW()&lt;=vLastrow,'Match History Data'!L361,"")</f>
        <v/>
      </c>
      <c r="M361" t="str">
        <f>IF(ROW()&lt;=vLastrow,'Match History Data'!M361,"")</f>
        <v/>
      </c>
      <c r="N361" t="str">
        <f>IF(ROW()&lt;=vLastrow,'Match History Data'!N361,"")</f>
        <v/>
      </c>
      <c r="O361" t="str">
        <f>IF(ROW()&lt;=vLastrow,'Match History Data'!O361,"")</f>
        <v/>
      </c>
      <c r="Q361" t="str">
        <f>IF(ROW()&lt;=vLastrow,VLOOKUP(MONTH(E361),calcs!$S$2:$T$13,2,FALSE),"")</f>
        <v/>
      </c>
      <c r="R361" t="str">
        <f>IF(ROW()&lt;=vLastrow,VLOOKUP(MONTH(F361),calcs!$S$2:$T$13,2,FALSE),"")</f>
        <v/>
      </c>
      <c r="S361" t="str">
        <f t="shared" si="35"/>
        <v/>
      </c>
      <c r="T361" s="26" t="e">
        <f>IF(F361="",DATEDIF(E361,calcs!X$2,"Y"),"")</f>
        <v>#VALUE!</v>
      </c>
      <c r="U361" t="str">
        <f t="shared" si="34"/>
        <v/>
      </c>
      <c r="V361" t="str">
        <f t="shared" si="31"/>
        <v/>
      </c>
      <c r="W361">
        <f t="shared" si="32"/>
        <v>0</v>
      </c>
      <c r="X361">
        <f t="shared" si="33"/>
        <v>0</v>
      </c>
    </row>
    <row r="362" spans="1:24" x14ac:dyDescent="0.35">
      <c r="A362" t="str">
        <f>IF(ROW()&lt;=vLastrow,'Match History Data'!A362,"")</f>
        <v/>
      </c>
      <c r="B362" t="str">
        <f>IF(ROW()&lt;=vLastrow,'Match History Data'!B362,"")</f>
        <v/>
      </c>
      <c r="C362" t="str">
        <f>IF(ROW()&lt;=vLastrow,'Match History Data'!C362,"")</f>
        <v/>
      </c>
      <c r="D362" t="str">
        <f>IF(ROW()&lt;=vLastrow,'Match History Data'!D362,"")</f>
        <v/>
      </c>
      <c r="E362" s="3" t="str">
        <f>IF(ROW()&lt;=vLastrow,IF('Match History Data'!E362&lt;&gt;"",'Match History Data'!E362,""),"")</f>
        <v/>
      </c>
      <c r="F362" s="3" t="str">
        <f>IF(ROW()&lt;=vLastrow,IF('Match History Data'!F362&lt;&gt;"",'Match History Data'!F362,""),"")</f>
        <v/>
      </c>
      <c r="G362" t="str">
        <f>IF(ROW()&lt;=vLastrow,'Match History Data'!G362,"")</f>
        <v/>
      </c>
      <c r="H362" t="str">
        <f>IF(ROW()&lt;=vLastrow,'Match History Data'!H362,"")</f>
        <v/>
      </c>
      <c r="I362" t="str">
        <f>IF(ROW()&lt;=vLastrow,'Match History Data'!I362,"")</f>
        <v/>
      </c>
      <c r="J362" t="str">
        <f>IF(ROW()&lt;=vLastrow,'Match History Data'!J362,"")</f>
        <v/>
      </c>
      <c r="K362" t="str">
        <f>IF(ROW()&lt;=vLastrow,'Match History Data'!K362,"")</f>
        <v/>
      </c>
      <c r="L362" t="str">
        <f>IF(ROW()&lt;=vLastrow,'Match History Data'!L362,"")</f>
        <v/>
      </c>
      <c r="M362" t="str">
        <f>IF(ROW()&lt;=vLastrow,'Match History Data'!M362,"")</f>
        <v/>
      </c>
      <c r="N362" t="str">
        <f>IF(ROW()&lt;=vLastrow,'Match History Data'!N362,"")</f>
        <v/>
      </c>
      <c r="O362" t="str">
        <f>IF(ROW()&lt;=vLastrow,'Match History Data'!O362,"")</f>
        <v/>
      </c>
      <c r="Q362" t="str">
        <f>IF(ROW()&lt;=vLastrow,VLOOKUP(MONTH(E362),calcs!$S$2:$T$13,2,FALSE),"")</f>
        <v/>
      </c>
      <c r="R362" t="str">
        <f>IF(ROW()&lt;=vLastrow,VLOOKUP(MONTH(F362),calcs!$S$2:$T$13,2,FALSE),"")</f>
        <v/>
      </c>
      <c r="S362" t="str">
        <f t="shared" si="35"/>
        <v/>
      </c>
      <c r="T362" s="26" t="e">
        <f>IF(F362="",DATEDIF(E362,calcs!X$2,"Y"),"")</f>
        <v>#VALUE!</v>
      </c>
      <c r="U362" t="str">
        <f t="shared" si="34"/>
        <v/>
      </c>
      <c r="V362" t="str">
        <f t="shared" si="31"/>
        <v/>
      </c>
      <c r="W362">
        <f t="shared" si="32"/>
        <v>0</v>
      </c>
      <c r="X362">
        <f t="shared" si="33"/>
        <v>0</v>
      </c>
    </row>
    <row r="363" spans="1:24" x14ac:dyDescent="0.35">
      <c r="A363" t="str">
        <f>IF(ROW()&lt;=vLastrow,'Match History Data'!A363,"")</f>
        <v/>
      </c>
      <c r="B363" t="str">
        <f>IF(ROW()&lt;=vLastrow,'Match History Data'!B363,"")</f>
        <v/>
      </c>
      <c r="C363" t="str">
        <f>IF(ROW()&lt;=vLastrow,'Match History Data'!C363,"")</f>
        <v/>
      </c>
      <c r="D363" t="str">
        <f>IF(ROW()&lt;=vLastrow,'Match History Data'!D363,"")</f>
        <v/>
      </c>
      <c r="E363" s="3" t="str">
        <f>IF(ROW()&lt;=vLastrow,IF('Match History Data'!E363&lt;&gt;"",'Match History Data'!E363,""),"")</f>
        <v/>
      </c>
      <c r="F363" s="3" t="str">
        <f>IF(ROW()&lt;=vLastrow,IF('Match History Data'!F363&lt;&gt;"",'Match History Data'!F363,""),"")</f>
        <v/>
      </c>
      <c r="G363" t="str">
        <f>IF(ROW()&lt;=vLastrow,'Match History Data'!G363,"")</f>
        <v/>
      </c>
      <c r="H363" t="str">
        <f>IF(ROW()&lt;=vLastrow,'Match History Data'!H363,"")</f>
        <v/>
      </c>
      <c r="I363" t="str">
        <f>IF(ROW()&lt;=vLastrow,'Match History Data'!I363,"")</f>
        <v/>
      </c>
      <c r="J363" t="str">
        <f>IF(ROW()&lt;=vLastrow,'Match History Data'!J363,"")</f>
        <v/>
      </c>
      <c r="K363" t="str">
        <f>IF(ROW()&lt;=vLastrow,'Match History Data'!K363,"")</f>
        <v/>
      </c>
      <c r="L363" t="str">
        <f>IF(ROW()&lt;=vLastrow,'Match History Data'!L363,"")</f>
        <v/>
      </c>
      <c r="M363" t="str">
        <f>IF(ROW()&lt;=vLastrow,'Match History Data'!M363,"")</f>
        <v/>
      </c>
      <c r="N363" t="str">
        <f>IF(ROW()&lt;=vLastrow,'Match History Data'!N363,"")</f>
        <v/>
      </c>
      <c r="O363" t="str">
        <f>IF(ROW()&lt;=vLastrow,'Match History Data'!O363,"")</f>
        <v/>
      </c>
      <c r="Q363" t="str">
        <f>IF(ROW()&lt;=vLastrow,VLOOKUP(MONTH(E363),calcs!$S$2:$T$13,2,FALSE),"")</f>
        <v/>
      </c>
      <c r="R363" t="str">
        <f>IF(ROW()&lt;=vLastrow,VLOOKUP(MONTH(F363),calcs!$S$2:$T$13,2,FALSE),"")</f>
        <v/>
      </c>
      <c r="S363" t="str">
        <f t="shared" si="35"/>
        <v/>
      </c>
      <c r="T363" s="26" t="e">
        <f>IF(F363="",DATEDIF(E363,calcs!X$2,"Y"),"")</f>
        <v>#VALUE!</v>
      </c>
      <c r="U363" t="str">
        <f t="shared" si="34"/>
        <v/>
      </c>
      <c r="V363" t="str">
        <f t="shared" si="31"/>
        <v/>
      </c>
      <c r="W363">
        <f t="shared" si="32"/>
        <v>0</v>
      </c>
      <c r="X363">
        <f t="shared" si="33"/>
        <v>0</v>
      </c>
    </row>
    <row r="364" spans="1:24" x14ac:dyDescent="0.35">
      <c r="A364" t="str">
        <f>IF(ROW()&lt;=vLastrow,'Match History Data'!A364,"")</f>
        <v/>
      </c>
      <c r="B364" t="str">
        <f>IF(ROW()&lt;=vLastrow,'Match History Data'!B364,"")</f>
        <v/>
      </c>
      <c r="C364" t="str">
        <f>IF(ROW()&lt;=vLastrow,'Match History Data'!C364,"")</f>
        <v/>
      </c>
      <c r="D364" t="str">
        <f>IF(ROW()&lt;=vLastrow,'Match History Data'!D364,"")</f>
        <v/>
      </c>
      <c r="E364" s="3" t="str">
        <f>IF(ROW()&lt;=vLastrow,IF('Match History Data'!E364&lt;&gt;"",'Match History Data'!E364,""),"")</f>
        <v/>
      </c>
      <c r="F364" s="3" t="str">
        <f>IF(ROW()&lt;=vLastrow,IF('Match History Data'!F364&lt;&gt;"",'Match History Data'!F364,""),"")</f>
        <v/>
      </c>
      <c r="G364" t="str">
        <f>IF(ROW()&lt;=vLastrow,'Match History Data'!G364,"")</f>
        <v/>
      </c>
      <c r="H364" t="str">
        <f>IF(ROW()&lt;=vLastrow,'Match History Data'!H364,"")</f>
        <v/>
      </c>
      <c r="I364" t="str">
        <f>IF(ROW()&lt;=vLastrow,'Match History Data'!I364,"")</f>
        <v/>
      </c>
      <c r="J364" t="str">
        <f>IF(ROW()&lt;=vLastrow,'Match History Data'!J364,"")</f>
        <v/>
      </c>
      <c r="K364" t="str">
        <f>IF(ROW()&lt;=vLastrow,'Match History Data'!K364,"")</f>
        <v/>
      </c>
      <c r="L364" t="str">
        <f>IF(ROW()&lt;=vLastrow,'Match History Data'!L364,"")</f>
        <v/>
      </c>
      <c r="M364" t="str">
        <f>IF(ROW()&lt;=vLastrow,'Match History Data'!M364,"")</f>
        <v/>
      </c>
      <c r="N364" t="str">
        <f>IF(ROW()&lt;=vLastrow,'Match History Data'!N364,"")</f>
        <v/>
      </c>
      <c r="O364" t="str">
        <f>IF(ROW()&lt;=vLastrow,'Match History Data'!O364,"")</f>
        <v/>
      </c>
      <c r="Q364" t="str">
        <f>IF(ROW()&lt;=vLastrow,VLOOKUP(MONTH(E364),calcs!$S$2:$T$13,2,FALSE),"")</f>
        <v/>
      </c>
      <c r="R364" t="str">
        <f>IF(ROW()&lt;=vLastrow,VLOOKUP(MONTH(F364),calcs!$S$2:$T$13,2,FALSE),"")</f>
        <v/>
      </c>
      <c r="S364" t="str">
        <f t="shared" si="35"/>
        <v/>
      </c>
      <c r="T364" s="26" t="e">
        <f>IF(F364="",DATEDIF(E364,calcs!X$2,"Y"),"")</f>
        <v>#VALUE!</v>
      </c>
      <c r="U364" t="str">
        <f t="shared" si="34"/>
        <v/>
      </c>
      <c r="V364" t="str">
        <f t="shared" si="31"/>
        <v/>
      </c>
      <c r="W364">
        <f t="shared" si="32"/>
        <v>0</v>
      </c>
      <c r="X364">
        <f t="shared" si="33"/>
        <v>0</v>
      </c>
    </row>
    <row r="365" spans="1:24" x14ac:dyDescent="0.35">
      <c r="A365" t="str">
        <f>IF(ROW()&lt;=vLastrow,'Match History Data'!A365,"")</f>
        <v/>
      </c>
      <c r="B365" t="str">
        <f>IF(ROW()&lt;=vLastrow,'Match History Data'!B365,"")</f>
        <v/>
      </c>
      <c r="C365" t="str">
        <f>IF(ROW()&lt;=vLastrow,'Match History Data'!C365,"")</f>
        <v/>
      </c>
      <c r="D365" t="str">
        <f>IF(ROW()&lt;=vLastrow,'Match History Data'!D365,"")</f>
        <v/>
      </c>
      <c r="E365" s="3" t="str">
        <f>IF(ROW()&lt;=vLastrow,IF('Match History Data'!E365&lt;&gt;"",'Match History Data'!E365,""),"")</f>
        <v/>
      </c>
      <c r="F365" s="3" t="str">
        <f>IF(ROW()&lt;=vLastrow,IF('Match History Data'!F365&lt;&gt;"",'Match History Data'!F365,""),"")</f>
        <v/>
      </c>
      <c r="G365" t="str">
        <f>IF(ROW()&lt;=vLastrow,'Match History Data'!G365,"")</f>
        <v/>
      </c>
      <c r="H365" t="str">
        <f>IF(ROW()&lt;=vLastrow,'Match History Data'!H365,"")</f>
        <v/>
      </c>
      <c r="I365" t="str">
        <f>IF(ROW()&lt;=vLastrow,'Match History Data'!I365,"")</f>
        <v/>
      </c>
      <c r="J365" t="str">
        <f>IF(ROW()&lt;=vLastrow,'Match History Data'!J365,"")</f>
        <v/>
      </c>
      <c r="K365" t="str">
        <f>IF(ROW()&lt;=vLastrow,'Match History Data'!K365,"")</f>
        <v/>
      </c>
      <c r="L365" t="str">
        <f>IF(ROW()&lt;=vLastrow,'Match History Data'!L365,"")</f>
        <v/>
      </c>
      <c r="M365" t="str">
        <f>IF(ROW()&lt;=vLastrow,'Match History Data'!M365,"")</f>
        <v/>
      </c>
      <c r="N365" t="str">
        <f>IF(ROW()&lt;=vLastrow,'Match History Data'!N365,"")</f>
        <v/>
      </c>
      <c r="O365" t="str">
        <f>IF(ROW()&lt;=vLastrow,'Match History Data'!O365,"")</f>
        <v/>
      </c>
      <c r="Q365" t="str">
        <f>IF(ROW()&lt;=vLastrow,VLOOKUP(MONTH(E365),calcs!$S$2:$T$13,2,FALSE),"")</f>
        <v/>
      </c>
      <c r="R365" t="str">
        <f>IF(ROW()&lt;=vLastrow,VLOOKUP(MONTH(F365),calcs!$S$2:$T$13,2,FALSE),"")</f>
        <v/>
      </c>
      <c r="S365" t="str">
        <f t="shared" si="35"/>
        <v/>
      </c>
      <c r="T365" s="26" t="e">
        <f>IF(F365="",DATEDIF(E365,calcs!X$2,"Y"),"")</f>
        <v>#VALUE!</v>
      </c>
      <c r="U365" t="str">
        <f t="shared" si="34"/>
        <v/>
      </c>
      <c r="V365" t="str">
        <f t="shared" si="31"/>
        <v/>
      </c>
      <c r="W365">
        <f t="shared" si="32"/>
        <v>0</v>
      </c>
      <c r="X365">
        <f t="shared" si="33"/>
        <v>0</v>
      </c>
    </row>
    <row r="366" spans="1:24" x14ac:dyDescent="0.35">
      <c r="A366" t="str">
        <f>IF(ROW()&lt;=vLastrow,'Match History Data'!A366,"")</f>
        <v/>
      </c>
      <c r="B366" t="str">
        <f>IF(ROW()&lt;=vLastrow,'Match History Data'!B366,"")</f>
        <v/>
      </c>
      <c r="C366" t="str">
        <f>IF(ROW()&lt;=vLastrow,'Match History Data'!C366,"")</f>
        <v/>
      </c>
      <c r="D366" t="str">
        <f>IF(ROW()&lt;=vLastrow,'Match History Data'!D366,"")</f>
        <v/>
      </c>
      <c r="E366" s="3" t="str">
        <f>IF(ROW()&lt;=vLastrow,IF('Match History Data'!E366&lt;&gt;"",'Match History Data'!E366,""),"")</f>
        <v/>
      </c>
      <c r="F366" s="3" t="str">
        <f>IF(ROW()&lt;=vLastrow,IF('Match History Data'!F366&lt;&gt;"",'Match History Data'!F366,""),"")</f>
        <v/>
      </c>
      <c r="G366" t="str">
        <f>IF(ROW()&lt;=vLastrow,'Match History Data'!G366,"")</f>
        <v/>
      </c>
      <c r="H366" t="str">
        <f>IF(ROW()&lt;=vLastrow,'Match History Data'!H366,"")</f>
        <v/>
      </c>
      <c r="I366" t="str">
        <f>IF(ROW()&lt;=vLastrow,'Match History Data'!I366,"")</f>
        <v/>
      </c>
      <c r="J366" t="str">
        <f>IF(ROW()&lt;=vLastrow,'Match History Data'!J366,"")</f>
        <v/>
      </c>
      <c r="K366" t="str">
        <f>IF(ROW()&lt;=vLastrow,'Match History Data'!K366,"")</f>
        <v/>
      </c>
      <c r="L366" t="str">
        <f>IF(ROW()&lt;=vLastrow,'Match History Data'!L366,"")</f>
        <v/>
      </c>
      <c r="M366" t="str">
        <f>IF(ROW()&lt;=vLastrow,'Match History Data'!M366,"")</f>
        <v/>
      </c>
      <c r="N366" t="str">
        <f>IF(ROW()&lt;=vLastrow,'Match History Data'!N366,"")</f>
        <v/>
      </c>
      <c r="O366" t="str">
        <f>IF(ROW()&lt;=vLastrow,'Match History Data'!O366,"")</f>
        <v/>
      </c>
      <c r="Q366" t="str">
        <f>IF(ROW()&lt;=vLastrow,VLOOKUP(MONTH(E366),calcs!$S$2:$T$13,2,FALSE),"")</f>
        <v/>
      </c>
      <c r="R366" t="str">
        <f>IF(ROW()&lt;=vLastrow,VLOOKUP(MONTH(F366),calcs!$S$2:$T$13,2,FALSE),"")</f>
        <v/>
      </c>
      <c r="S366" t="str">
        <f t="shared" si="35"/>
        <v/>
      </c>
      <c r="T366" s="26" t="e">
        <f>IF(F366="",DATEDIF(E366,calcs!X$2,"Y"),"")</f>
        <v>#VALUE!</v>
      </c>
      <c r="U366" t="str">
        <f t="shared" si="34"/>
        <v/>
      </c>
      <c r="V366" t="str">
        <f t="shared" si="31"/>
        <v/>
      </c>
      <c r="W366">
        <f t="shared" si="32"/>
        <v>0</v>
      </c>
      <c r="X366">
        <f t="shared" si="33"/>
        <v>0</v>
      </c>
    </row>
    <row r="367" spans="1:24" x14ac:dyDescent="0.35">
      <c r="A367" t="str">
        <f>IF(ROW()&lt;=vLastrow,'Match History Data'!A367,"")</f>
        <v/>
      </c>
      <c r="B367" t="str">
        <f>IF(ROW()&lt;=vLastrow,'Match History Data'!B367,"")</f>
        <v/>
      </c>
      <c r="C367" t="str">
        <f>IF(ROW()&lt;=vLastrow,'Match History Data'!C367,"")</f>
        <v/>
      </c>
      <c r="D367" t="str">
        <f>IF(ROW()&lt;=vLastrow,'Match History Data'!D367,"")</f>
        <v/>
      </c>
      <c r="E367" s="3" t="str">
        <f>IF(ROW()&lt;=vLastrow,IF('Match History Data'!E367&lt;&gt;"",'Match History Data'!E367,""),"")</f>
        <v/>
      </c>
      <c r="F367" s="3" t="str">
        <f>IF(ROW()&lt;=vLastrow,IF('Match History Data'!F367&lt;&gt;"",'Match History Data'!F367,""),"")</f>
        <v/>
      </c>
      <c r="G367" t="str">
        <f>IF(ROW()&lt;=vLastrow,'Match History Data'!G367,"")</f>
        <v/>
      </c>
      <c r="H367" t="str">
        <f>IF(ROW()&lt;=vLastrow,'Match History Data'!H367,"")</f>
        <v/>
      </c>
      <c r="I367" t="str">
        <f>IF(ROW()&lt;=vLastrow,'Match History Data'!I367,"")</f>
        <v/>
      </c>
      <c r="J367" t="str">
        <f>IF(ROW()&lt;=vLastrow,'Match History Data'!J367,"")</f>
        <v/>
      </c>
      <c r="K367" t="str">
        <f>IF(ROW()&lt;=vLastrow,'Match History Data'!K367,"")</f>
        <v/>
      </c>
      <c r="L367" t="str">
        <f>IF(ROW()&lt;=vLastrow,'Match History Data'!L367,"")</f>
        <v/>
      </c>
      <c r="M367" t="str">
        <f>IF(ROW()&lt;=vLastrow,'Match History Data'!M367,"")</f>
        <v/>
      </c>
      <c r="N367" t="str">
        <f>IF(ROW()&lt;=vLastrow,'Match History Data'!N367,"")</f>
        <v/>
      </c>
      <c r="O367" t="str">
        <f>IF(ROW()&lt;=vLastrow,'Match History Data'!O367,"")</f>
        <v/>
      </c>
      <c r="Q367" t="str">
        <f>IF(ROW()&lt;=vLastrow,VLOOKUP(MONTH(E367),calcs!$S$2:$T$13,2,FALSE),"")</f>
        <v/>
      </c>
      <c r="R367" t="str">
        <f>IF(ROW()&lt;=vLastrow,VLOOKUP(MONTH(F367),calcs!$S$2:$T$13,2,FALSE),"")</f>
        <v/>
      </c>
      <c r="S367" t="str">
        <f t="shared" si="35"/>
        <v/>
      </c>
      <c r="T367" s="26" t="e">
        <f>IF(F367="",DATEDIF(E367,calcs!X$2,"Y"),"")</f>
        <v>#VALUE!</v>
      </c>
      <c r="U367" t="str">
        <f t="shared" si="34"/>
        <v/>
      </c>
      <c r="V367" t="str">
        <f t="shared" si="31"/>
        <v/>
      </c>
      <c r="W367">
        <f t="shared" si="32"/>
        <v>0</v>
      </c>
      <c r="X367">
        <f t="shared" si="33"/>
        <v>0</v>
      </c>
    </row>
    <row r="368" spans="1:24" x14ac:dyDescent="0.35">
      <c r="A368" t="str">
        <f>IF(ROW()&lt;=vLastrow,'Match History Data'!A368,"")</f>
        <v/>
      </c>
      <c r="B368" t="str">
        <f>IF(ROW()&lt;=vLastrow,'Match History Data'!B368,"")</f>
        <v/>
      </c>
      <c r="C368" t="str">
        <f>IF(ROW()&lt;=vLastrow,'Match History Data'!C368,"")</f>
        <v/>
      </c>
      <c r="D368" t="str">
        <f>IF(ROW()&lt;=vLastrow,'Match History Data'!D368,"")</f>
        <v/>
      </c>
      <c r="E368" s="3" t="str">
        <f>IF(ROW()&lt;=vLastrow,IF('Match History Data'!E368&lt;&gt;"",'Match History Data'!E368,""),"")</f>
        <v/>
      </c>
      <c r="F368" s="3" t="str">
        <f>IF(ROW()&lt;=vLastrow,IF('Match History Data'!F368&lt;&gt;"",'Match History Data'!F368,""),"")</f>
        <v/>
      </c>
      <c r="G368" t="str">
        <f>IF(ROW()&lt;=vLastrow,'Match History Data'!G368,"")</f>
        <v/>
      </c>
      <c r="H368" t="str">
        <f>IF(ROW()&lt;=vLastrow,'Match History Data'!H368,"")</f>
        <v/>
      </c>
      <c r="I368" t="str">
        <f>IF(ROW()&lt;=vLastrow,'Match History Data'!I368,"")</f>
        <v/>
      </c>
      <c r="J368" t="str">
        <f>IF(ROW()&lt;=vLastrow,'Match History Data'!J368,"")</f>
        <v/>
      </c>
      <c r="K368" t="str">
        <f>IF(ROW()&lt;=vLastrow,'Match History Data'!K368,"")</f>
        <v/>
      </c>
      <c r="L368" t="str">
        <f>IF(ROW()&lt;=vLastrow,'Match History Data'!L368,"")</f>
        <v/>
      </c>
      <c r="M368" t="str">
        <f>IF(ROW()&lt;=vLastrow,'Match History Data'!M368,"")</f>
        <v/>
      </c>
      <c r="N368" t="str">
        <f>IF(ROW()&lt;=vLastrow,'Match History Data'!N368,"")</f>
        <v/>
      </c>
      <c r="O368" t="str">
        <f>IF(ROW()&lt;=vLastrow,'Match History Data'!O368,"")</f>
        <v/>
      </c>
      <c r="Q368" t="str">
        <f>IF(ROW()&lt;=vLastrow,VLOOKUP(MONTH(E368),calcs!$S$2:$T$13,2,FALSE),"")</f>
        <v/>
      </c>
      <c r="R368" t="str">
        <f>IF(ROW()&lt;=vLastrow,VLOOKUP(MONTH(F368),calcs!$S$2:$T$13,2,FALSE),"")</f>
        <v/>
      </c>
      <c r="S368" t="str">
        <f t="shared" si="35"/>
        <v/>
      </c>
      <c r="T368" s="26" t="e">
        <f>IF(F368="",DATEDIF(E368,calcs!X$2,"Y"),"")</f>
        <v>#VALUE!</v>
      </c>
      <c r="U368" t="str">
        <f t="shared" si="34"/>
        <v/>
      </c>
      <c r="V368" t="str">
        <f t="shared" si="31"/>
        <v/>
      </c>
      <c r="W368">
        <f t="shared" si="32"/>
        <v>0</v>
      </c>
      <c r="X368">
        <f t="shared" si="33"/>
        <v>0</v>
      </c>
    </row>
    <row r="369" spans="1:24" x14ac:dyDescent="0.35">
      <c r="A369" t="str">
        <f>IF(ROW()&lt;=vLastrow,'Match History Data'!A369,"")</f>
        <v/>
      </c>
      <c r="B369" t="str">
        <f>IF(ROW()&lt;=vLastrow,'Match History Data'!B369,"")</f>
        <v/>
      </c>
      <c r="C369" t="str">
        <f>IF(ROW()&lt;=vLastrow,'Match History Data'!C369,"")</f>
        <v/>
      </c>
      <c r="D369" t="str">
        <f>IF(ROW()&lt;=vLastrow,'Match History Data'!D369,"")</f>
        <v/>
      </c>
      <c r="E369" s="3" t="str">
        <f>IF(ROW()&lt;=vLastrow,IF('Match History Data'!E369&lt;&gt;"",'Match History Data'!E369,""),"")</f>
        <v/>
      </c>
      <c r="F369" s="3" t="str">
        <f>IF(ROW()&lt;=vLastrow,IF('Match History Data'!F369&lt;&gt;"",'Match History Data'!F369,""),"")</f>
        <v/>
      </c>
      <c r="G369" t="str">
        <f>IF(ROW()&lt;=vLastrow,'Match History Data'!G369,"")</f>
        <v/>
      </c>
      <c r="H369" t="str">
        <f>IF(ROW()&lt;=vLastrow,'Match History Data'!H369,"")</f>
        <v/>
      </c>
      <c r="I369" t="str">
        <f>IF(ROW()&lt;=vLastrow,'Match History Data'!I369,"")</f>
        <v/>
      </c>
      <c r="J369" t="str">
        <f>IF(ROW()&lt;=vLastrow,'Match History Data'!J369,"")</f>
        <v/>
      </c>
      <c r="K369" t="str">
        <f>IF(ROW()&lt;=vLastrow,'Match History Data'!K369,"")</f>
        <v/>
      </c>
      <c r="L369" t="str">
        <f>IF(ROW()&lt;=vLastrow,'Match History Data'!L369,"")</f>
        <v/>
      </c>
      <c r="M369" t="str">
        <f>IF(ROW()&lt;=vLastrow,'Match History Data'!M369,"")</f>
        <v/>
      </c>
      <c r="N369" t="str">
        <f>IF(ROW()&lt;=vLastrow,'Match History Data'!N369,"")</f>
        <v/>
      </c>
      <c r="O369" t="str">
        <f>IF(ROW()&lt;=vLastrow,'Match History Data'!O369,"")</f>
        <v/>
      </c>
      <c r="Q369" t="str">
        <f>IF(ROW()&lt;=vLastrow,VLOOKUP(MONTH(E369),calcs!$S$2:$T$13,2,FALSE),"")</f>
        <v/>
      </c>
      <c r="R369" t="str">
        <f>IF(ROW()&lt;=vLastrow,VLOOKUP(MONTH(F369),calcs!$S$2:$T$13,2,FALSE),"")</f>
        <v/>
      </c>
      <c r="S369" t="str">
        <f t="shared" si="35"/>
        <v/>
      </c>
      <c r="T369" s="26" t="e">
        <f>IF(F369="",DATEDIF(E369,calcs!X$2,"Y"),"")</f>
        <v>#VALUE!</v>
      </c>
      <c r="U369" t="str">
        <f t="shared" si="34"/>
        <v/>
      </c>
      <c r="V369" t="str">
        <f t="shared" si="31"/>
        <v/>
      </c>
      <c r="W369">
        <f t="shared" si="32"/>
        <v>0</v>
      </c>
      <c r="X369">
        <f t="shared" si="33"/>
        <v>0</v>
      </c>
    </row>
    <row r="370" spans="1:24" x14ac:dyDescent="0.35">
      <c r="A370" t="str">
        <f>IF(ROW()&lt;=vLastrow,'Match History Data'!A370,"")</f>
        <v/>
      </c>
      <c r="B370" t="str">
        <f>IF(ROW()&lt;=vLastrow,'Match History Data'!B370,"")</f>
        <v/>
      </c>
      <c r="C370" t="str">
        <f>IF(ROW()&lt;=vLastrow,'Match History Data'!C370,"")</f>
        <v/>
      </c>
      <c r="D370" t="str">
        <f>IF(ROW()&lt;=vLastrow,'Match History Data'!D370,"")</f>
        <v/>
      </c>
      <c r="E370" s="3" t="str">
        <f>IF(ROW()&lt;=vLastrow,IF('Match History Data'!E370&lt;&gt;"",'Match History Data'!E370,""),"")</f>
        <v/>
      </c>
      <c r="F370" s="3" t="str">
        <f>IF(ROW()&lt;=vLastrow,IF('Match History Data'!F370&lt;&gt;"",'Match History Data'!F370,""),"")</f>
        <v/>
      </c>
      <c r="G370" t="str">
        <f>IF(ROW()&lt;=vLastrow,'Match History Data'!G370,"")</f>
        <v/>
      </c>
      <c r="H370" t="str">
        <f>IF(ROW()&lt;=vLastrow,'Match History Data'!H370,"")</f>
        <v/>
      </c>
      <c r="I370" t="str">
        <f>IF(ROW()&lt;=vLastrow,'Match History Data'!I370,"")</f>
        <v/>
      </c>
      <c r="J370" t="str">
        <f>IF(ROW()&lt;=vLastrow,'Match History Data'!J370,"")</f>
        <v/>
      </c>
      <c r="K370" t="str">
        <f>IF(ROW()&lt;=vLastrow,'Match History Data'!K370,"")</f>
        <v/>
      </c>
      <c r="L370" t="str">
        <f>IF(ROW()&lt;=vLastrow,'Match History Data'!L370,"")</f>
        <v/>
      </c>
      <c r="M370" t="str">
        <f>IF(ROW()&lt;=vLastrow,'Match History Data'!M370,"")</f>
        <v/>
      </c>
      <c r="N370" t="str">
        <f>IF(ROW()&lt;=vLastrow,'Match History Data'!N370,"")</f>
        <v/>
      </c>
      <c r="O370" t="str">
        <f>IF(ROW()&lt;=vLastrow,'Match History Data'!O370,"")</f>
        <v/>
      </c>
      <c r="Q370" t="str">
        <f>IF(ROW()&lt;=vLastrow,VLOOKUP(MONTH(E370),calcs!$S$2:$T$13,2,FALSE),"")</f>
        <v/>
      </c>
      <c r="R370" t="str">
        <f>IF(ROW()&lt;=vLastrow,VLOOKUP(MONTH(F370),calcs!$S$2:$T$13,2,FALSE),"")</f>
        <v/>
      </c>
      <c r="S370" t="str">
        <f t="shared" si="35"/>
        <v/>
      </c>
      <c r="T370" s="26" t="e">
        <f>IF(F370="",DATEDIF(E370,calcs!X$2,"Y"),"")</f>
        <v>#VALUE!</v>
      </c>
      <c r="U370" t="str">
        <f t="shared" si="34"/>
        <v/>
      </c>
      <c r="V370" t="str">
        <f t="shared" si="31"/>
        <v/>
      </c>
      <c r="W370">
        <f t="shared" si="32"/>
        <v>0</v>
      </c>
      <c r="X370">
        <f t="shared" si="33"/>
        <v>0</v>
      </c>
    </row>
    <row r="371" spans="1:24" x14ac:dyDescent="0.35">
      <c r="A371" t="str">
        <f>IF(ROW()&lt;=vLastrow,'Match History Data'!A371,"")</f>
        <v/>
      </c>
      <c r="B371" t="str">
        <f>IF(ROW()&lt;=vLastrow,'Match History Data'!B371,"")</f>
        <v/>
      </c>
      <c r="C371" t="str">
        <f>IF(ROW()&lt;=vLastrow,'Match History Data'!C371,"")</f>
        <v/>
      </c>
      <c r="D371" t="str">
        <f>IF(ROW()&lt;=vLastrow,'Match History Data'!D371,"")</f>
        <v/>
      </c>
      <c r="E371" s="3" t="str">
        <f>IF(ROW()&lt;=vLastrow,IF('Match History Data'!E371&lt;&gt;"",'Match History Data'!E371,""),"")</f>
        <v/>
      </c>
      <c r="F371" s="3" t="str">
        <f>IF(ROW()&lt;=vLastrow,IF('Match History Data'!F371&lt;&gt;"",'Match History Data'!F371,""),"")</f>
        <v/>
      </c>
      <c r="G371" t="str">
        <f>IF(ROW()&lt;=vLastrow,'Match History Data'!G371,"")</f>
        <v/>
      </c>
      <c r="H371" t="str">
        <f>IF(ROW()&lt;=vLastrow,'Match History Data'!H371,"")</f>
        <v/>
      </c>
      <c r="I371" t="str">
        <f>IF(ROW()&lt;=vLastrow,'Match History Data'!I371,"")</f>
        <v/>
      </c>
      <c r="J371" t="str">
        <f>IF(ROW()&lt;=vLastrow,'Match History Data'!J371,"")</f>
        <v/>
      </c>
      <c r="K371" t="str">
        <f>IF(ROW()&lt;=vLastrow,'Match History Data'!K371,"")</f>
        <v/>
      </c>
      <c r="L371" t="str">
        <f>IF(ROW()&lt;=vLastrow,'Match History Data'!L371,"")</f>
        <v/>
      </c>
      <c r="M371" t="str">
        <f>IF(ROW()&lt;=vLastrow,'Match History Data'!M371,"")</f>
        <v/>
      </c>
      <c r="N371" t="str">
        <f>IF(ROW()&lt;=vLastrow,'Match History Data'!N371,"")</f>
        <v/>
      </c>
      <c r="O371" t="str">
        <f>IF(ROW()&lt;=vLastrow,'Match History Data'!O371,"")</f>
        <v/>
      </c>
      <c r="Q371" t="str">
        <f>IF(ROW()&lt;=vLastrow,VLOOKUP(MONTH(E371),calcs!$S$2:$T$13,2,FALSE),"")</f>
        <v/>
      </c>
      <c r="R371" t="str">
        <f>IF(ROW()&lt;=vLastrow,VLOOKUP(MONTH(F371),calcs!$S$2:$T$13,2,FALSE),"")</f>
        <v/>
      </c>
      <c r="S371" t="str">
        <f t="shared" si="35"/>
        <v/>
      </c>
      <c r="T371" s="26" t="e">
        <f>IF(F371="",DATEDIF(E371,calcs!X$2,"Y"),"")</f>
        <v>#VALUE!</v>
      </c>
      <c r="U371" t="str">
        <f t="shared" si="34"/>
        <v/>
      </c>
      <c r="V371" t="str">
        <f t="shared" si="31"/>
        <v/>
      </c>
      <c r="W371">
        <f t="shared" si="32"/>
        <v>0</v>
      </c>
      <c r="X371">
        <f t="shared" si="33"/>
        <v>0</v>
      </c>
    </row>
    <row r="372" spans="1:24" x14ac:dyDescent="0.35">
      <c r="A372" t="str">
        <f>IF(ROW()&lt;=vLastrow,'Match History Data'!A372,"")</f>
        <v/>
      </c>
      <c r="B372" t="str">
        <f>IF(ROW()&lt;=vLastrow,'Match History Data'!B372,"")</f>
        <v/>
      </c>
      <c r="C372" t="str">
        <f>IF(ROW()&lt;=vLastrow,'Match History Data'!C372,"")</f>
        <v/>
      </c>
      <c r="D372" t="str">
        <f>IF(ROW()&lt;=vLastrow,'Match History Data'!D372,"")</f>
        <v/>
      </c>
      <c r="E372" s="3" t="str">
        <f>IF(ROW()&lt;=vLastrow,IF('Match History Data'!E372&lt;&gt;"",'Match History Data'!E372,""),"")</f>
        <v/>
      </c>
      <c r="F372" s="3" t="str">
        <f>IF(ROW()&lt;=vLastrow,IF('Match History Data'!F372&lt;&gt;"",'Match History Data'!F372,""),"")</f>
        <v/>
      </c>
      <c r="G372" t="str">
        <f>IF(ROW()&lt;=vLastrow,'Match History Data'!G372,"")</f>
        <v/>
      </c>
      <c r="H372" t="str">
        <f>IF(ROW()&lt;=vLastrow,'Match History Data'!H372,"")</f>
        <v/>
      </c>
      <c r="I372" t="str">
        <f>IF(ROW()&lt;=vLastrow,'Match History Data'!I372,"")</f>
        <v/>
      </c>
      <c r="J372" t="str">
        <f>IF(ROW()&lt;=vLastrow,'Match History Data'!J372,"")</f>
        <v/>
      </c>
      <c r="K372" t="str">
        <f>IF(ROW()&lt;=vLastrow,'Match History Data'!K372,"")</f>
        <v/>
      </c>
      <c r="L372" t="str">
        <f>IF(ROW()&lt;=vLastrow,'Match History Data'!L372,"")</f>
        <v/>
      </c>
      <c r="M372" t="str">
        <f>IF(ROW()&lt;=vLastrow,'Match History Data'!M372,"")</f>
        <v/>
      </c>
      <c r="N372" t="str">
        <f>IF(ROW()&lt;=vLastrow,'Match History Data'!N372,"")</f>
        <v/>
      </c>
      <c r="O372" t="str">
        <f>IF(ROW()&lt;=vLastrow,'Match History Data'!O372,"")</f>
        <v/>
      </c>
      <c r="Q372" t="str">
        <f>IF(ROW()&lt;=vLastrow,VLOOKUP(MONTH(E372),calcs!$S$2:$T$13,2,FALSE),"")</f>
        <v/>
      </c>
      <c r="R372" t="str">
        <f>IF(ROW()&lt;=vLastrow,VLOOKUP(MONTH(F372),calcs!$S$2:$T$13,2,FALSE),"")</f>
        <v/>
      </c>
      <c r="S372" t="str">
        <f t="shared" si="35"/>
        <v/>
      </c>
      <c r="T372" s="26" t="e">
        <f>IF(F372="",DATEDIF(E372,calcs!X$2,"Y"),"")</f>
        <v>#VALUE!</v>
      </c>
      <c r="U372" t="str">
        <f t="shared" si="34"/>
        <v/>
      </c>
      <c r="V372" t="str">
        <f t="shared" si="31"/>
        <v/>
      </c>
      <c r="W372">
        <f t="shared" si="32"/>
        <v>0</v>
      </c>
      <c r="X372">
        <f t="shared" si="33"/>
        <v>0</v>
      </c>
    </row>
    <row r="373" spans="1:24" x14ac:dyDescent="0.35">
      <c r="A373" t="str">
        <f>IF(ROW()&lt;=vLastrow,'Match History Data'!A373,"")</f>
        <v/>
      </c>
      <c r="B373" t="str">
        <f>IF(ROW()&lt;=vLastrow,'Match History Data'!B373,"")</f>
        <v/>
      </c>
      <c r="C373" t="str">
        <f>IF(ROW()&lt;=vLastrow,'Match History Data'!C373,"")</f>
        <v/>
      </c>
      <c r="D373" t="str">
        <f>IF(ROW()&lt;=vLastrow,'Match History Data'!D373,"")</f>
        <v/>
      </c>
      <c r="E373" s="3" t="str">
        <f>IF(ROW()&lt;=vLastrow,IF('Match History Data'!E373&lt;&gt;"",'Match History Data'!E373,""),"")</f>
        <v/>
      </c>
      <c r="F373" s="3" t="str">
        <f>IF(ROW()&lt;=vLastrow,IF('Match History Data'!F373&lt;&gt;"",'Match History Data'!F373,""),"")</f>
        <v/>
      </c>
      <c r="G373" t="str">
        <f>IF(ROW()&lt;=vLastrow,'Match History Data'!G373,"")</f>
        <v/>
      </c>
      <c r="H373" t="str">
        <f>IF(ROW()&lt;=vLastrow,'Match History Data'!H373,"")</f>
        <v/>
      </c>
      <c r="I373" t="str">
        <f>IF(ROW()&lt;=vLastrow,'Match History Data'!I373,"")</f>
        <v/>
      </c>
      <c r="J373" t="str">
        <f>IF(ROW()&lt;=vLastrow,'Match History Data'!J373,"")</f>
        <v/>
      </c>
      <c r="K373" t="str">
        <f>IF(ROW()&lt;=vLastrow,'Match History Data'!K373,"")</f>
        <v/>
      </c>
      <c r="L373" t="str">
        <f>IF(ROW()&lt;=vLastrow,'Match History Data'!L373,"")</f>
        <v/>
      </c>
      <c r="M373" t="str">
        <f>IF(ROW()&lt;=vLastrow,'Match History Data'!M373,"")</f>
        <v/>
      </c>
      <c r="N373" t="str">
        <f>IF(ROW()&lt;=vLastrow,'Match History Data'!N373,"")</f>
        <v/>
      </c>
      <c r="O373" t="str">
        <f>IF(ROW()&lt;=vLastrow,'Match History Data'!O373,"")</f>
        <v/>
      </c>
      <c r="Q373" t="str">
        <f>IF(ROW()&lt;=vLastrow,VLOOKUP(MONTH(E373),calcs!$S$2:$T$13,2,FALSE),"")</f>
        <v/>
      </c>
      <c r="R373" t="str">
        <f>IF(ROW()&lt;=vLastrow,VLOOKUP(MONTH(F373),calcs!$S$2:$T$13,2,FALSE),"")</f>
        <v/>
      </c>
      <c r="S373" t="str">
        <f t="shared" si="35"/>
        <v/>
      </c>
      <c r="T373" s="26" t="e">
        <f>IF(F373="",DATEDIF(E373,calcs!X$2,"Y"),"")</f>
        <v>#VALUE!</v>
      </c>
      <c r="U373" t="str">
        <f t="shared" si="34"/>
        <v/>
      </c>
      <c r="V373" t="str">
        <f t="shared" si="31"/>
        <v/>
      </c>
      <c r="W373">
        <f t="shared" si="32"/>
        <v>0</v>
      </c>
      <c r="X373">
        <f t="shared" si="33"/>
        <v>0</v>
      </c>
    </row>
    <row r="374" spans="1:24" x14ac:dyDescent="0.35">
      <c r="A374" t="str">
        <f>IF(ROW()&lt;=vLastrow,'Match History Data'!A374,"")</f>
        <v/>
      </c>
      <c r="B374" t="str">
        <f>IF(ROW()&lt;=vLastrow,'Match History Data'!B374,"")</f>
        <v/>
      </c>
      <c r="C374" t="str">
        <f>IF(ROW()&lt;=vLastrow,'Match History Data'!C374,"")</f>
        <v/>
      </c>
      <c r="D374" t="str">
        <f>IF(ROW()&lt;=vLastrow,'Match History Data'!D374,"")</f>
        <v/>
      </c>
      <c r="E374" s="3" t="str">
        <f>IF(ROW()&lt;=vLastrow,IF('Match History Data'!E374&lt;&gt;"",'Match History Data'!E374,""),"")</f>
        <v/>
      </c>
      <c r="F374" s="3" t="str">
        <f>IF(ROW()&lt;=vLastrow,IF('Match History Data'!F374&lt;&gt;"",'Match History Data'!F374,""),"")</f>
        <v/>
      </c>
      <c r="G374" t="str">
        <f>IF(ROW()&lt;=vLastrow,'Match History Data'!G374,"")</f>
        <v/>
      </c>
      <c r="H374" t="str">
        <f>IF(ROW()&lt;=vLastrow,'Match History Data'!H374,"")</f>
        <v/>
      </c>
      <c r="I374" t="str">
        <f>IF(ROW()&lt;=vLastrow,'Match History Data'!I374,"")</f>
        <v/>
      </c>
      <c r="J374" t="str">
        <f>IF(ROW()&lt;=vLastrow,'Match History Data'!J374,"")</f>
        <v/>
      </c>
      <c r="K374" t="str">
        <f>IF(ROW()&lt;=vLastrow,'Match History Data'!K374,"")</f>
        <v/>
      </c>
      <c r="L374" t="str">
        <f>IF(ROW()&lt;=vLastrow,'Match History Data'!L374,"")</f>
        <v/>
      </c>
      <c r="M374" t="str">
        <f>IF(ROW()&lt;=vLastrow,'Match History Data'!M374,"")</f>
        <v/>
      </c>
      <c r="N374" t="str">
        <f>IF(ROW()&lt;=vLastrow,'Match History Data'!N374,"")</f>
        <v/>
      </c>
      <c r="O374" t="str">
        <f>IF(ROW()&lt;=vLastrow,'Match History Data'!O374,"")</f>
        <v/>
      </c>
      <c r="Q374" t="str">
        <f>IF(ROW()&lt;=vLastrow,VLOOKUP(MONTH(E374),calcs!$S$2:$T$13,2,FALSE),"")</f>
        <v/>
      </c>
      <c r="R374" t="str">
        <f>IF(ROW()&lt;=vLastrow,VLOOKUP(MONTH(F374),calcs!$S$2:$T$13,2,FALSE),"")</f>
        <v/>
      </c>
      <c r="S374" t="str">
        <f t="shared" si="35"/>
        <v/>
      </c>
      <c r="T374" s="26" t="e">
        <f>IF(F374="",DATEDIF(E374,calcs!X$2,"Y"),"")</f>
        <v>#VALUE!</v>
      </c>
      <c r="U374" t="str">
        <f t="shared" si="34"/>
        <v/>
      </c>
      <c r="V374" t="str">
        <f t="shared" si="31"/>
        <v/>
      </c>
      <c r="W374">
        <f t="shared" si="32"/>
        <v>0</v>
      </c>
      <c r="X374">
        <f t="shared" si="33"/>
        <v>0</v>
      </c>
    </row>
    <row r="375" spans="1:24" x14ac:dyDescent="0.35">
      <c r="A375" t="str">
        <f>IF(ROW()&lt;=vLastrow,'Match History Data'!A375,"")</f>
        <v/>
      </c>
      <c r="B375" t="str">
        <f>IF(ROW()&lt;=vLastrow,'Match History Data'!B375,"")</f>
        <v/>
      </c>
      <c r="C375" t="str">
        <f>IF(ROW()&lt;=vLastrow,'Match History Data'!C375,"")</f>
        <v/>
      </c>
      <c r="D375" t="str">
        <f>IF(ROW()&lt;=vLastrow,'Match History Data'!D375,"")</f>
        <v/>
      </c>
      <c r="E375" s="3" t="str">
        <f>IF(ROW()&lt;=vLastrow,IF('Match History Data'!E375&lt;&gt;"",'Match History Data'!E375,""),"")</f>
        <v/>
      </c>
      <c r="F375" s="3" t="str">
        <f>IF(ROW()&lt;=vLastrow,IF('Match History Data'!F375&lt;&gt;"",'Match History Data'!F375,""),"")</f>
        <v/>
      </c>
      <c r="G375" t="str">
        <f>IF(ROW()&lt;=vLastrow,'Match History Data'!G375,"")</f>
        <v/>
      </c>
      <c r="H375" t="str">
        <f>IF(ROW()&lt;=vLastrow,'Match History Data'!H375,"")</f>
        <v/>
      </c>
      <c r="I375" t="str">
        <f>IF(ROW()&lt;=vLastrow,'Match History Data'!I375,"")</f>
        <v/>
      </c>
      <c r="J375" t="str">
        <f>IF(ROW()&lt;=vLastrow,'Match History Data'!J375,"")</f>
        <v/>
      </c>
      <c r="K375" t="str">
        <f>IF(ROW()&lt;=vLastrow,'Match History Data'!K375,"")</f>
        <v/>
      </c>
      <c r="L375" t="str">
        <f>IF(ROW()&lt;=vLastrow,'Match History Data'!L375,"")</f>
        <v/>
      </c>
      <c r="M375" t="str">
        <f>IF(ROW()&lt;=vLastrow,'Match History Data'!M375,"")</f>
        <v/>
      </c>
      <c r="N375" t="str">
        <f>IF(ROW()&lt;=vLastrow,'Match History Data'!N375,"")</f>
        <v/>
      </c>
      <c r="O375" t="str">
        <f>IF(ROW()&lt;=vLastrow,'Match History Data'!O375,"")</f>
        <v/>
      </c>
      <c r="Q375" t="str">
        <f>IF(ROW()&lt;=vLastrow,VLOOKUP(MONTH(E375),calcs!$S$2:$T$13,2,FALSE),"")</f>
        <v/>
      </c>
      <c r="R375" t="str">
        <f>IF(ROW()&lt;=vLastrow,VLOOKUP(MONTH(F375),calcs!$S$2:$T$13,2,FALSE),"")</f>
        <v/>
      </c>
      <c r="S375" t="str">
        <f t="shared" si="35"/>
        <v/>
      </c>
      <c r="T375" s="26" t="e">
        <f>IF(F375="",DATEDIF(E375,calcs!X$2,"Y"),"")</f>
        <v>#VALUE!</v>
      </c>
      <c r="U375" t="str">
        <f t="shared" si="34"/>
        <v/>
      </c>
      <c r="V375" t="str">
        <f t="shared" si="31"/>
        <v/>
      </c>
      <c r="W375">
        <f t="shared" si="32"/>
        <v>0</v>
      </c>
      <c r="X375">
        <f t="shared" si="33"/>
        <v>0</v>
      </c>
    </row>
    <row r="376" spans="1:24" x14ac:dyDescent="0.35">
      <c r="A376" t="str">
        <f>IF(ROW()&lt;=vLastrow,'Match History Data'!A376,"")</f>
        <v/>
      </c>
      <c r="B376" t="str">
        <f>IF(ROW()&lt;=vLastrow,'Match History Data'!B376,"")</f>
        <v/>
      </c>
      <c r="C376" t="str">
        <f>IF(ROW()&lt;=vLastrow,'Match History Data'!C376,"")</f>
        <v/>
      </c>
      <c r="D376" t="str">
        <f>IF(ROW()&lt;=vLastrow,'Match History Data'!D376,"")</f>
        <v/>
      </c>
      <c r="E376" s="3" t="str">
        <f>IF(ROW()&lt;=vLastrow,IF('Match History Data'!E376&lt;&gt;"",'Match History Data'!E376,""),"")</f>
        <v/>
      </c>
      <c r="F376" s="3" t="str">
        <f>IF(ROW()&lt;=vLastrow,IF('Match History Data'!F376&lt;&gt;"",'Match History Data'!F376,""),"")</f>
        <v/>
      </c>
      <c r="G376" t="str">
        <f>IF(ROW()&lt;=vLastrow,'Match History Data'!G376,"")</f>
        <v/>
      </c>
      <c r="H376" t="str">
        <f>IF(ROW()&lt;=vLastrow,'Match History Data'!H376,"")</f>
        <v/>
      </c>
      <c r="I376" t="str">
        <f>IF(ROW()&lt;=vLastrow,'Match History Data'!I376,"")</f>
        <v/>
      </c>
      <c r="J376" t="str">
        <f>IF(ROW()&lt;=vLastrow,'Match History Data'!J376,"")</f>
        <v/>
      </c>
      <c r="K376" t="str">
        <f>IF(ROW()&lt;=vLastrow,'Match History Data'!K376,"")</f>
        <v/>
      </c>
      <c r="L376" t="str">
        <f>IF(ROW()&lt;=vLastrow,'Match History Data'!L376,"")</f>
        <v/>
      </c>
      <c r="M376" t="str">
        <f>IF(ROW()&lt;=vLastrow,'Match History Data'!M376,"")</f>
        <v/>
      </c>
      <c r="N376" t="str">
        <f>IF(ROW()&lt;=vLastrow,'Match History Data'!N376,"")</f>
        <v/>
      </c>
      <c r="O376" t="str">
        <f>IF(ROW()&lt;=vLastrow,'Match History Data'!O376,"")</f>
        <v/>
      </c>
      <c r="Q376" t="str">
        <f>IF(ROW()&lt;=vLastrow,VLOOKUP(MONTH(E376),calcs!$S$2:$T$13,2,FALSE),"")</f>
        <v/>
      </c>
      <c r="R376" t="str">
        <f>IF(ROW()&lt;=vLastrow,VLOOKUP(MONTH(F376),calcs!$S$2:$T$13,2,FALSE),"")</f>
        <v/>
      </c>
      <c r="S376" t="str">
        <f t="shared" si="35"/>
        <v/>
      </c>
      <c r="T376" s="26" t="e">
        <f>IF(F376="",DATEDIF(E376,calcs!X$2,"Y"),"")</f>
        <v>#VALUE!</v>
      </c>
      <c r="U376" t="str">
        <f t="shared" si="34"/>
        <v/>
      </c>
      <c r="V376" t="str">
        <f t="shared" si="31"/>
        <v/>
      </c>
      <c r="W376">
        <f t="shared" si="32"/>
        <v>0</v>
      </c>
      <c r="X376">
        <f t="shared" si="33"/>
        <v>0</v>
      </c>
    </row>
    <row r="377" spans="1:24" x14ac:dyDescent="0.35">
      <c r="A377" t="str">
        <f>IF(ROW()&lt;=vLastrow,'Match History Data'!A377,"")</f>
        <v/>
      </c>
      <c r="B377" t="str">
        <f>IF(ROW()&lt;=vLastrow,'Match History Data'!B377,"")</f>
        <v/>
      </c>
      <c r="C377" t="str">
        <f>IF(ROW()&lt;=vLastrow,'Match History Data'!C377,"")</f>
        <v/>
      </c>
      <c r="D377" t="str">
        <f>IF(ROW()&lt;=vLastrow,'Match History Data'!D377,"")</f>
        <v/>
      </c>
      <c r="E377" s="3" t="str">
        <f>IF(ROW()&lt;=vLastrow,IF('Match History Data'!E377&lt;&gt;"",'Match History Data'!E377,""),"")</f>
        <v/>
      </c>
      <c r="F377" s="3" t="str">
        <f>IF(ROW()&lt;=vLastrow,IF('Match History Data'!F377&lt;&gt;"",'Match History Data'!F377,""),"")</f>
        <v/>
      </c>
      <c r="G377" t="str">
        <f>IF(ROW()&lt;=vLastrow,'Match History Data'!G377,"")</f>
        <v/>
      </c>
      <c r="H377" t="str">
        <f>IF(ROW()&lt;=vLastrow,'Match History Data'!H377,"")</f>
        <v/>
      </c>
      <c r="I377" t="str">
        <f>IF(ROW()&lt;=vLastrow,'Match History Data'!I377,"")</f>
        <v/>
      </c>
      <c r="J377" t="str">
        <f>IF(ROW()&lt;=vLastrow,'Match History Data'!J377,"")</f>
        <v/>
      </c>
      <c r="K377" t="str">
        <f>IF(ROW()&lt;=vLastrow,'Match History Data'!K377,"")</f>
        <v/>
      </c>
      <c r="L377" t="str">
        <f>IF(ROW()&lt;=vLastrow,'Match History Data'!L377,"")</f>
        <v/>
      </c>
      <c r="M377" t="str">
        <f>IF(ROW()&lt;=vLastrow,'Match History Data'!M377,"")</f>
        <v/>
      </c>
      <c r="N377" t="str">
        <f>IF(ROW()&lt;=vLastrow,'Match History Data'!N377,"")</f>
        <v/>
      </c>
      <c r="O377" t="str">
        <f>IF(ROW()&lt;=vLastrow,'Match History Data'!O377,"")</f>
        <v/>
      </c>
      <c r="Q377" t="str">
        <f>IF(ROW()&lt;=vLastrow,VLOOKUP(MONTH(E377),calcs!$S$2:$T$13,2,FALSE),"")</f>
        <v/>
      </c>
      <c r="R377" t="str">
        <f>IF(ROW()&lt;=vLastrow,VLOOKUP(MONTH(F377),calcs!$S$2:$T$13,2,FALSE),"")</f>
        <v/>
      </c>
      <c r="S377" t="str">
        <f t="shared" si="35"/>
        <v/>
      </c>
      <c r="T377" s="26" t="e">
        <f>IF(F377="",DATEDIF(E377,calcs!X$2,"Y"),"")</f>
        <v>#VALUE!</v>
      </c>
      <c r="U377" t="str">
        <f t="shared" si="34"/>
        <v/>
      </c>
      <c r="V377" t="str">
        <f t="shared" si="31"/>
        <v/>
      </c>
      <c r="W377">
        <f t="shared" si="32"/>
        <v>0</v>
      </c>
      <c r="X377">
        <f t="shared" si="33"/>
        <v>0</v>
      </c>
    </row>
    <row r="378" spans="1:24" x14ac:dyDescent="0.35">
      <c r="A378" t="str">
        <f>IF(ROW()&lt;=vLastrow,'Match History Data'!A378,"")</f>
        <v/>
      </c>
      <c r="B378" t="str">
        <f>IF(ROW()&lt;=vLastrow,'Match History Data'!B378,"")</f>
        <v/>
      </c>
      <c r="C378" t="str">
        <f>IF(ROW()&lt;=vLastrow,'Match History Data'!C378,"")</f>
        <v/>
      </c>
      <c r="D378" t="str">
        <f>IF(ROW()&lt;=vLastrow,'Match History Data'!D378,"")</f>
        <v/>
      </c>
      <c r="E378" s="3" t="str">
        <f>IF(ROW()&lt;=vLastrow,IF('Match History Data'!E378&lt;&gt;"",'Match History Data'!E378,""),"")</f>
        <v/>
      </c>
      <c r="F378" s="3" t="str">
        <f>IF(ROW()&lt;=vLastrow,IF('Match History Data'!F378&lt;&gt;"",'Match History Data'!F378,""),"")</f>
        <v/>
      </c>
      <c r="G378" t="str">
        <f>IF(ROW()&lt;=vLastrow,'Match History Data'!G378,"")</f>
        <v/>
      </c>
      <c r="H378" t="str">
        <f>IF(ROW()&lt;=vLastrow,'Match History Data'!H378,"")</f>
        <v/>
      </c>
      <c r="I378" t="str">
        <f>IF(ROW()&lt;=vLastrow,'Match History Data'!I378,"")</f>
        <v/>
      </c>
      <c r="J378" t="str">
        <f>IF(ROW()&lt;=vLastrow,'Match History Data'!J378,"")</f>
        <v/>
      </c>
      <c r="K378" t="str">
        <f>IF(ROW()&lt;=vLastrow,'Match History Data'!K378,"")</f>
        <v/>
      </c>
      <c r="L378" t="str">
        <f>IF(ROW()&lt;=vLastrow,'Match History Data'!L378,"")</f>
        <v/>
      </c>
      <c r="M378" t="str">
        <f>IF(ROW()&lt;=vLastrow,'Match History Data'!M378,"")</f>
        <v/>
      </c>
      <c r="N378" t="str">
        <f>IF(ROW()&lt;=vLastrow,'Match History Data'!N378,"")</f>
        <v/>
      </c>
      <c r="O378" t="str">
        <f>IF(ROW()&lt;=vLastrow,'Match History Data'!O378,"")</f>
        <v/>
      </c>
      <c r="Q378" t="str">
        <f>IF(ROW()&lt;=vLastrow,VLOOKUP(MONTH(E378),calcs!$S$2:$T$13,2,FALSE),"")</f>
        <v/>
      </c>
      <c r="R378" t="str">
        <f>IF(ROW()&lt;=vLastrow,VLOOKUP(MONTH(F378),calcs!$S$2:$T$13,2,FALSE),"")</f>
        <v/>
      </c>
      <c r="S378" t="str">
        <f t="shared" si="35"/>
        <v/>
      </c>
      <c r="T378" s="26" t="e">
        <f>IF(F378="",DATEDIF(E378,calcs!X$2,"Y"),"")</f>
        <v>#VALUE!</v>
      </c>
      <c r="U378" t="str">
        <f t="shared" si="34"/>
        <v/>
      </c>
      <c r="V378" t="str">
        <f t="shared" si="31"/>
        <v/>
      </c>
      <c r="W378">
        <f t="shared" si="32"/>
        <v>0</v>
      </c>
      <c r="X378">
        <f t="shared" si="33"/>
        <v>0</v>
      </c>
    </row>
    <row r="379" spans="1:24" x14ac:dyDescent="0.35">
      <c r="A379" t="str">
        <f>IF(ROW()&lt;=vLastrow,'Match History Data'!A379,"")</f>
        <v/>
      </c>
      <c r="B379" t="str">
        <f>IF(ROW()&lt;=vLastrow,'Match History Data'!B379,"")</f>
        <v/>
      </c>
      <c r="C379" t="str">
        <f>IF(ROW()&lt;=vLastrow,'Match History Data'!C379,"")</f>
        <v/>
      </c>
      <c r="D379" t="str">
        <f>IF(ROW()&lt;=vLastrow,'Match History Data'!D379,"")</f>
        <v/>
      </c>
      <c r="E379" s="3" t="str">
        <f>IF(ROW()&lt;=vLastrow,IF('Match History Data'!E379&lt;&gt;"",'Match History Data'!E379,""),"")</f>
        <v/>
      </c>
      <c r="F379" s="3" t="str">
        <f>IF(ROW()&lt;=vLastrow,IF('Match History Data'!F379&lt;&gt;"",'Match History Data'!F379,""),"")</f>
        <v/>
      </c>
      <c r="G379" t="str">
        <f>IF(ROW()&lt;=vLastrow,'Match History Data'!G379,"")</f>
        <v/>
      </c>
      <c r="H379" t="str">
        <f>IF(ROW()&lt;=vLastrow,'Match History Data'!H379,"")</f>
        <v/>
      </c>
      <c r="I379" t="str">
        <f>IF(ROW()&lt;=vLastrow,'Match History Data'!I379,"")</f>
        <v/>
      </c>
      <c r="J379" t="str">
        <f>IF(ROW()&lt;=vLastrow,'Match History Data'!J379,"")</f>
        <v/>
      </c>
      <c r="K379" t="str">
        <f>IF(ROW()&lt;=vLastrow,'Match History Data'!K379,"")</f>
        <v/>
      </c>
      <c r="L379" t="str">
        <f>IF(ROW()&lt;=vLastrow,'Match History Data'!L379,"")</f>
        <v/>
      </c>
      <c r="M379" t="str">
        <f>IF(ROW()&lt;=vLastrow,'Match History Data'!M379,"")</f>
        <v/>
      </c>
      <c r="N379" t="str">
        <f>IF(ROW()&lt;=vLastrow,'Match History Data'!N379,"")</f>
        <v/>
      </c>
      <c r="O379" t="str">
        <f>IF(ROW()&lt;=vLastrow,'Match History Data'!O379,"")</f>
        <v/>
      </c>
      <c r="Q379" t="str">
        <f>IF(ROW()&lt;=vLastrow,VLOOKUP(MONTH(E379),calcs!$S$2:$T$13,2,FALSE),"")</f>
        <v/>
      </c>
      <c r="R379" t="str">
        <f>IF(ROW()&lt;=vLastrow,VLOOKUP(MONTH(F379),calcs!$S$2:$T$13,2,FALSE),"")</f>
        <v/>
      </c>
      <c r="S379" t="str">
        <f t="shared" si="35"/>
        <v/>
      </c>
      <c r="T379" s="26" t="e">
        <f>IF(F379="",DATEDIF(E379,calcs!X$2,"Y"),"")</f>
        <v>#VALUE!</v>
      </c>
      <c r="U379" t="str">
        <f t="shared" si="34"/>
        <v/>
      </c>
      <c r="V379" t="str">
        <f t="shared" si="31"/>
        <v/>
      </c>
      <c r="W379">
        <f t="shared" si="32"/>
        <v>0</v>
      </c>
      <c r="X379">
        <f t="shared" si="33"/>
        <v>0</v>
      </c>
    </row>
    <row r="380" spans="1:24" x14ac:dyDescent="0.35">
      <c r="A380" t="str">
        <f>IF(ROW()&lt;=vLastrow,'Match History Data'!A380,"")</f>
        <v/>
      </c>
      <c r="B380" t="str">
        <f>IF(ROW()&lt;=vLastrow,'Match History Data'!B380,"")</f>
        <v/>
      </c>
      <c r="C380" t="str">
        <f>IF(ROW()&lt;=vLastrow,'Match History Data'!C380,"")</f>
        <v/>
      </c>
      <c r="D380" t="str">
        <f>IF(ROW()&lt;=vLastrow,'Match History Data'!D380,"")</f>
        <v/>
      </c>
      <c r="E380" s="3" t="str">
        <f>IF(ROW()&lt;=vLastrow,IF('Match History Data'!E380&lt;&gt;"",'Match History Data'!E380,""),"")</f>
        <v/>
      </c>
      <c r="F380" s="3" t="str">
        <f>IF(ROW()&lt;=vLastrow,IF('Match History Data'!F380&lt;&gt;"",'Match History Data'!F380,""),"")</f>
        <v/>
      </c>
      <c r="G380" t="str">
        <f>IF(ROW()&lt;=vLastrow,'Match History Data'!G380,"")</f>
        <v/>
      </c>
      <c r="H380" t="str">
        <f>IF(ROW()&lt;=vLastrow,'Match History Data'!H380,"")</f>
        <v/>
      </c>
      <c r="I380" t="str">
        <f>IF(ROW()&lt;=vLastrow,'Match History Data'!I380,"")</f>
        <v/>
      </c>
      <c r="J380" t="str">
        <f>IF(ROW()&lt;=vLastrow,'Match History Data'!J380,"")</f>
        <v/>
      </c>
      <c r="K380" t="str">
        <f>IF(ROW()&lt;=vLastrow,'Match History Data'!K380,"")</f>
        <v/>
      </c>
      <c r="L380" t="str">
        <f>IF(ROW()&lt;=vLastrow,'Match History Data'!L380,"")</f>
        <v/>
      </c>
      <c r="M380" t="str">
        <f>IF(ROW()&lt;=vLastrow,'Match History Data'!M380,"")</f>
        <v/>
      </c>
      <c r="N380" t="str">
        <f>IF(ROW()&lt;=vLastrow,'Match History Data'!N380,"")</f>
        <v/>
      </c>
      <c r="O380" t="str">
        <f>IF(ROW()&lt;=vLastrow,'Match History Data'!O380,"")</f>
        <v/>
      </c>
      <c r="Q380" t="str">
        <f>IF(ROW()&lt;=vLastrow,VLOOKUP(MONTH(E380),calcs!$S$2:$T$13,2,FALSE),"")</f>
        <v/>
      </c>
      <c r="R380" t="str">
        <f>IF(ROW()&lt;=vLastrow,VLOOKUP(MONTH(F380),calcs!$S$2:$T$13,2,FALSE),"")</f>
        <v/>
      </c>
      <c r="S380" t="str">
        <f t="shared" si="35"/>
        <v/>
      </c>
      <c r="T380" s="26" t="e">
        <f>IF(F380="",DATEDIF(E380,calcs!X$2,"Y"),"")</f>
        <v>#VALUE!</v>
      </c>
      <c r="U380" t="str">
        <f t="shared" si="34"/>
        <v/>
      </c>
      <c r="V380" t="str">
        <f t="shared" si="31"/>
        <v/>
      </c>
      <c r="W380">
        <f t="shared" si="32"/>
        <v>0</v>
      </c>
      <c r="X380">
        <f t="shared" si="33"/>
        <v>0</v>
      </c>
    </row>
    <row r="381" spans="1:24" x14ac:dyDescent="0.35">
      <c r="A381" t="str">
        <f>IF(ROW()&lt;=vLastrow,'Match History Data'!A381,"")</f>
        <v/>
      </c>
      <c r="B381" t="str">
        <f>IF(ROW()&lt;=vLastrow,'Match History Data'!B381,"")</f>
        <v/>
      </c>
      <c r="C381" t="str">
        <f>IF(ROW()&lt;=vLastrow,'Match History Data'!C381,"")</f>
        <v/>
      </c>
      <c r="D381" t="str">
        <f>IF(ROW()&lt;=vLastrow,'Match History Data'!D381,"")</f>
        <v/>
      </c>
      <c r="E381" s="3" t="str">
        <f>IF(ROW()&lt;=vLastrow,IF('Match History Data'!E381&lt;&gt;"",'Match History Data'!E381,""),"")</f>
        <v/>
      </c>
      <c r="F381" s="3" t="str">
        <f>IF(ROW()&lt;=vLastrow,IF('Match History Data'!F381&lt;&gt;"",'Match History Data'!F381,""),"")</f>
        <v/>
      </c>
      <c r="G381" t="str">
        <f>IF(ROW()&lt;=vLastrow,'Match History Data'!G381,"")</f>
        <v/>
      </c>
      <c r="H381" t="str">
        <f>IF(ROW()&lt;=vLastrow,'Match History Data'!H381,"")</f>
        <v/>
      </c>
      <c r="I381" t="str">
        <f>IF(ROW()&lt;=vLastrow,'Match History Data'!I381,"")</f>
        <v/>
      </c>
      <c r="J381" t="str">
        <f>IF(ROW()&lt;=vLastrow,'Match History Data'!J381,"")</f>
        <v/>
      </c>
      <c r="K381" t="str">
        <f>IF(ROW()&lt;=vLastrow,'Match History Data'!K381,"")</f>
        <v/>
      </c>
      <c r="L381" t="str">
        <f>IF(ROW()&lt;=vLastrow,'Match History Data'!L381,"")</f>
        <v/>
      </c>
      <c r="M381" t="str">
        <f>IF(ROW()&lt;=vLastrow,'Match History Data'!M381,"")</f>
        <v/>
      </c>
      <c r="N381" t="str">
        <f>IF(ROW()&lt;=vLastrow,'Match History Data'!N381,"")</f>
        <v/>
      </c>
      <c r="O381" t="str">
        <f>IF(ROW()&lt;=vLastrow,'Match History Data'!O381,"")</f>
        <v/>
      </c>
      <c r="Q381" t="str">
        <f>IF(ROW()&lt;=vLastrow,VLOOKUP(MONTH(E381),calcs!$S$2:$T$13,2,FALSE),"")</f>
        <v/>
      </c>
      <c r="R381" t="str">
        <f>IF(ROW()&lt;=vLastrow,VLOOKUP(MONTH(F381),calcs!$S$2:$T$13,2,FALSE),"")</f>
        <v/>
      </c>
      <c r="S381" t="str">
        <f t="shared" si="35"/>
        <v/>
      </c>
      <c r="T381" s="26" t="e">
        <f>IF(F381="",DATEDIF(E381,calcs!X$2,"Y"),"")</f>
        <v>#VALUE!</v>
      </c>
      <c r="U381" t="str">
        <f t="shared" si="34"/>
        <v/>
      </c>
      <c r="V381" t="str">
        <f t="shared" si="31"/>
        <v/>
      </c>
      <c r="W381">
        <f t="shared" si="32"/>
        <v>0</v>
      </c>
      <c r="X381">
        <f t="shared" si="33"/>
        <v>0</v>
      </c>
    </row>
    <row r="382" spans="1:24" x14ac:dyDescent="0.35">
      <c r="A382" t="str">
        <f>IF(ROW()&lt;=vLastrow,'Match History Data'!A382,"")</f>
        <v/>
      </c>
      <c r="B382" t="str">
        <f>IF(ROW()&lt;=vLastrow,'Match History Data'!B382,"")</f>
        <v/>
      </c>
      <c r="C382" t="str">
        <f>IF(ROW()&lt;=vLastrow,'Match History Data'!C382,"")</f>
        <v/>
      </c>
      <c r="D382" t="str">
        <f>IF(ROW()&lt;=vLastrow,'Match History Data'!D382,"")</f>
        <v/>
      </c>
      <c r="E382" s="3" t="str">
        <f>IF(ROW()&lt;=vLastrow,IF('Match History Data'!E382&lt;&gt;"",'Match History Data'!E382,""),"")</f>
        <v/>
      </c>
      <c r="F382" s="3" t="str">
        <f>IF(ROW()&lt;=vLastrow,IF('Match History Data'!F382&lt;&gt;"",'Match History Data'!F382,""),"")</f>
        <v/>
      </c>
      <c r="G382" t="str">
        <f>IF(ROW()&lt;=vLastrow,'Match History Data'!G382,"")</f>
        <v/>
      </c>
      <c r="H382" t="str">
        <f>IF(ROW()&lt;=vLastrow,'Match History Data'!H382,"")</f>
        <v/>
      </c>
      <c r="I382" t="str">
        <f>IF(ROW()&lt;=vLastrow,'Match History Data'!I382,"")</f>
        <v/>
      </c>
      <c r="J382" t="str">
        <f>IF(ROW()&lt;=vLastrow,'Match History Data'!J382,"")</f>
        <v/>
      </c>
      <c r="K382" t="str">
        <f>IF(ROW()&lt;=vLastrow,'Match History Data'!K382,"")</f>
        <v/>
      </c>
      <c r="L382" t="str">
        <f>IF(ROW()&lt;=vLastrow,'Match History Data'!L382,"")</f>
        <v/>
      </c>
      <c r="M382" t="str">
        <f>IF(ROW()&lt;=vLastrow,'Match History Data'!M382,"")</f>
        <v/>
      </c>
      <c r="N382" t="str">
        <f>IF(ROW()&lt;=vLastrow,'Match History Data'!N382,"")</f>
        <v/>
      </c>
      <c r="O382" t="str">
        <f>IF(ROW()&lt;=vLastrow,'Match History Data'!O382,"")</f>
        <v/>
      </c>
      <c r="Q382" t="str">
        <f>IF(ROW()&lt;=vLastrow,VLOOKUP(MONTH(E382),calcs!$S$2:$T$13,2,FALSE),"")</f>
        <v/>
      </c>
      <c r="R382" t="str">
        <f>IF(ROW()&lt;=vLastrow,VLOOKUP(MONTH(F382),calcs!$S$2:$T$13,2,FALSE),"")</f>
        <v/>
      </c>
      <c r="S382" t="str">
        <f t="shared" si="35"/>
        <v/>
      </c>
      <c r="T382" s="26" t="e">
        <f>IF(F382="",DATEDIF(E382,calcs!X$2,"Y"),"")</f>
        <v>#VALUE!</v>
      </c>
      <c r="U382" t="str">
        <f t="shared" si="34"/>
        <v/>
      </c>
      <c r="V382" t="str">
        <f t="shared" si="31"/>
        <v/>
      </c>
      <c r="W382">
        <f t="shared" si="32"/>
        <v>0</v>
      </c>
      <c r="X382">
        <f t="shared" si="33"/>
        <v>0</v>
      </c>
    </row>
    <row r="383" spans="1:24" x14ac:dyDescent="0.35">
      <c r="A383" t="str">
        <f>IF(ROW()&lt;=vLastrow,'Match History Data'!A383,"")</f>
        <v/>
      </c>
      <c r="B383" t="str">
        <f>IF(ROW()&lt;=vLastrow,'Match History Data'!B383,"")</f>
        <v/>
      </c>
      <c r="C383" t="str">
        <f>IF(ROW()&lt;=vLastrow,'Match History Data'!C383,"")</f>
        <v/>
      </c>
      <c r="D383" t="str">
        <f>IF(ROW()&lt;=vLastrow,'Match History Data'!D383,"")</f>
        <v/>
      </c>
      <c r="E383" s="3" t="str">
        <f>IF(ROW()&lt;=vLastrow,IF('Match History Data'!E383&lt;&gt;"",'Match History Data'!E383,""),"")</f>
        <v/>
      </c>
      <c r="F383" s="3" t="str">
        <f>IF(ROW()&lt;=vLastrow,IF('Match History Data'!F383&lt;&gt;"",'Match History Data'!F383,""),"")</f>
        <v/>
      </c>
      <c r="G383" t="str">
        <f>IF(ROW()&lt;=vLastrow,'Match History Data'!G383,"")</f>
        <v/>
      </c>
      <c r="H383" t="str">
        <f>IF(ROW()&lt;=vLastrow,'Match History Data'!H383,"")</f>
        <v/>
      </c>
      <c r="I383" t="str">
        <f>IF(ROW()&lt;=vLastrow,'Match History Data'!I383,"")</f>
        <v/>
      </c>
      <c r="J383" t="str">
        <f>IF(ROW()&lt;=vLastrow,'Match History Data'!J383,"")</f>
        <v/>
      </c>
      <c r="K383" t="str">
        <f>IF(ROW()&lt;=vLastrow,'Match History Data'!K383,"")</f>
        <v/>
      </c>
      <c r="L383" t="str">
        <f>IF(ROW()&lt;=vLastrow,'Match History Data'!L383,"")</f>
        <v/>
      </c>
      <c r="M383" t="str">
        <f>IF(ROW()&lt;=vLastrow,'Match History Data'!M383,"")</f>
        <v/>
      </c>
      <c r="N383" t="str">
        <f>IF(ROW()&lt;=vLastrow,'Match History Data'!N383,"")</f>
        <v/>
      </c>
      <c r="O383" t="str">
        <f>IF(ROW()&lt;=vLastrow,'Match History Data'!O383,"")</f>
        <v/>
      </c>
      <c r="Q383" t="str">
        <f>IF(ROW()&lt;=vLastrow,VLOOKUP(MONTH(E383),calcs!$S$2:$T$13,2,FALSE),"")</f>
        <v/>
      </c>
      <c r="R383" t="str">
        <f>IF(ROW()&lt;=vLastrow,VLOOKUP(MONTH(F383),calcs!$S$2:$T$13,2,FALSE),"")</f>
        <v/>
      </c>
      <c r="S383" t="str">
        <f t="shared" si="35"/>
        <v/>
      </c>
      <c r="T383" s="26" t="e">
        <f>IF(F383="",DATEDIF(E383,calcs!X$2,"Y"),"")</f>
        <v>#VALUE!</v>
      </c>
      <c r="U383" t="str">
        <f t="shared" si="34"/>
        <v/>
      </c>
      <c r="V383" t="str">
        <f t="shared" si="31"/>
        <v/>
      </c>
      <c r="W383">
        <f t="shared" si="32"/>
        <v>0</v>
      </c>
      <c r="X383">
        <f t="shared" si="33"/>
        <v>0</v>
      </c>
    </row>
    <row r="384" spans="1:24" x14ac:dyDescent="0.35">
      <c r="A384" t="str">
        <f>IF(ROW()&lt;=vLastrow,'Match History Data'!A384,"")</f>
        <v/>
      </c>
      <c r="B384" t="str">
        <f>IF(ROW()&lt;=vLastrow,'Match History Data'!B384,"")</f>
        <v/>
      </c>
      <c r="C384" t="str">
        <f>IF(ROW()&lt;=vLastrow,'Match History Data'!C384,"")</f>
        <v/>
      </c>
      <c r="D384" t="str">
        <f>IF(ROW()&lt;=vLastrow,'Match History Data'!D384,"")</f>
        <v/>
      </c>
      <c r="E384" s="3" t="str">
        <f>IF(ROW()&lt;=vLastrow,IF('Match History Data'!E384&lt;&gt;"",'Match History Data'!E384,""),"")</f>
        <v/>
      </c>
      <c r="F384" s="3" t="str">
        <f>IF(ROW()&lt;=vLastrow,IF('Match History Data'!F384&lt;&gt;"",'Match History Data'!F384,""),"")</f>
        <v/>
      </c>
      <c r="G384" t="str">
        <f>IF(ROW()&lt;=vLastrow,'Match History Data'!G384,"")</f>
        <v/>
      </c>
      <c r="H384" t="str">
        <f>IF(ROW()&lt;=vLastrow,'Match History Data'!H384,"")</f>
        <v/>
      </c>
      <c r="I384" t="str">
        <f>IF(ROW()&lt;=vLastrow,'Match History Data'!I384,"")</f>
        <v/>
      </c>
      <c r="J384" t="str">
        <f>IF(ROW()&lt;=vLastrow,'Match History Data'!J384,"")</f>
        <v/>
      </c>
      <c r="K384" t="str">
        <f>IF(ROW()&lt;=vLastrow,'Match History Data'!K384,"")</f>
        <v/>
      </c>
      <c r="L384" t="str">
        <f>IF(ROW()&lt;=vLastrow,'Match History Data'!L384,"")</f>
        <v/>
      </c>
      <c r="M384" t="str">
        <f>IF(ROW()&lt;=vLastrow,'Match History Data'!M384,"")</f>
        <v/>
      </c>
      <c r="N384" t="str">
        <f>IF(ROW()&lt;=vLastrow,'Match History Data'!N384,"")</f>
        <v/>
      </c>
      <c r="O384" t="str">
        <f>IF(ROW()&lt;=vLastrow,'Match History Data'!O384,"")</f>
        <v/>
      </c>
      <c r="Q384" t="str">
        <f>IF(ROW()&lt;=vLastrow,VLOOKUP(MONTH(E384),calcs!$S$2:$T$13,2,FALSE),"")</f>
        <v/>
      </c>
      <c r="R384" t="str">
        <f>IF(ROW()&lt;=vLastrow,VLOOKUP(MONTH(F384),calcs!$S$2:$T$13,2,FALSE),"")</f>
        <v/>
      </c>
      <c r="S384" t="str">
        <f t="shared" si="35"/>
        <v/>
      </c>
      <c r="T384" s="26" t="e">
        <f>IF(F384="",DATEDIF(E384,calcs!X$2,"Y"),"")</f>
        <v>#VALUE!</v>
      </c>
      <c r="U384" t="str">
        <f t="shared" si="34"/>
        <v/>
      </c>
      <c r="V384" t="str">
        <f t="shared" si="31"/>
        <v/>
      </c>
      <c r="W384">
        <f t="shared" si="32"/>
        <v>0</v>
      </c>
      <c r="X384">
        <f t="shared" si="33"/>
        <v>0</v>
      </c>
    </row>
    <row r="385" spans="1:24" x14ac:dyDescent="0.35">
      <c r="A385" t="str">
        <f>IF(ROW()&lt;=vLastrow,'Match History Data'!A385,"")</f>
        <v/>
      </c>
      <c r="B385" t="str">
        <f>IF(ROW()&lt;=vLastrow,'Match History Data'!B385,"")</f>
        <v/>
      </c>
      <c r="C385" t="str">
        <f>IF(ROW()&lt;=vLastrow,'Match History Data'!C385,"")</f>
        <v/>
      </c>
      <c r="D385" t="str">
        <f>IF(ROW()&lt;=vLastrow,'Match History Data'!D385,"")</f>
        <v/>
      </c>
      <c r="E385" s="3" t="str">
        <f>IF(ROW()&lt;=vLastrow,IF('Match History Data'!E385&lt;&gt;"",'Match History Data'!E385,""),"")</f>
        <v/>
      </c>
      <c r="F385" s="3" t="str">
        <f>IF(ROW()&lt;=vLastrow,IF('Match History Data'!F385&lt;&gt;"",'Match History Data'!F385,""),"")</f>
        <v/>
      </c>
      <c r="G385" t="str">
        <f>IF(ROW()&lt;=vLastrow,'Match History Data'!G385,"")</f>
        <v/>
      </c>
      <c r="H385" t="str">
        <f>IF(ROW()&lt;=vLastrow,'Match History Data'!H385,"")</f>
        <v/>
      </c>
      <c r="I385" t="str">
        <f>IF(ROW()&lt;=vLastrow,'Match History Data'!I385,"")</f>
        <v/>
      </c>
      <c r="J385" t="str">
        <f>IF(ROW()&lt;=vLastrow,'Match History Data'!J385,"")</f>
        <v/>
      </c>
      <c r="K385" t="str">
        <f>IF(ROW()&lt;=vLastrow,'Match History Data'!K385,"")</f>
        <v/>
      </c>
      <c r="L385" t="str">
        <f>IF(ROW()&lt;=vLastrow,'Match History Data'!L385,"")</f>
        <v/>
      </c>
      <c r="M385" t="str">
        <f>IF(ROW()&lt;=vLastrow,'Match History Data'!M385,"")</f>
        <v/>
      </c>
      <c r="N385" t="str">
        <f>IF(ROW()&lt;=vLastrow,'Match History Data'!N385,"")</f>
        <v/>
      </c>
      <c r="O385" t="str">
        <f>IF(ROW()&lt;=vLastrow,'Match History Data'!O385,"")</f>
        <v/>
      </c>
      <c r="Q385" t="str">
        <f>IF(ROW()&lt;=vLastrow,VLOOKUP(MONTH(E385),calcs!$S$2:$T$13,2,FALSE),"")</f>
        <v/>
      </c>
      <c r="R385" t="str">
        <f>IF(ROW()&lt;=vLastrow,VLOOKUP(MONTH(F385),calcs!$S$2:$T$13,2,FALSE),"")</f>
        <v/>
      </c>
      <c r="S385" t="str">
        <f t="shared" si="35"/>
        <v/>
      </c>
      <c r="T385" s="26" t="e">
        <f>IF(F385="",DATEDIF(E385,calcs!X$2,"Y"),"")</f>
        <v>#VALUE!</v>
      </c>
      <c r="U385" t="str">
        <f t="shared" si="34"/>
        <v/>
      </c>
      <c r="V385" t="str">
        <f t="shared" si="31"/>
        <v/>
      </c>
      <c r="W385">
        <f t="shared" si="32"/>
        <v>0</v>
      </c>
      <c r="X385">
        <f t="shared" si="33"/>
        <v>0</v>
      </c>
    </row>
    <row r="386" spans="1:24" x14ac:dyDescent="0.35">
      <c r="A386" t="str">
        <f>IF(ROW()&lt;=vLastrow,'Match History Data'!A386,"")</f>
        <v/>
      </c>
      <c r="B386" t="str">
        <f>IF(ROW()&lt;=vLastrow,'Match History Data'!B386,"")</f>
        <v/>
      </c>
      <c r="C386" t="str">
        <f>IF(ROW()&lt;=vLastrow,'Match History Data'!C386,"")</f>
        <v/>
      </c>
      <c r="D386" t="str">
        <f>IF(ROW()&lt;=vLastrow,'Match History Data'!D386,"")</f>
        <v/>
      </c>
      <c r="E386" s="3" t="str">
        <f>IF(ROW()&lt;=vLastrow,IF('Match History Data'!E386&lt;&gt;"",'Match History Data'!E386,""),"")</f>
        <v/>
      </c>
      <c r="F386" s="3" t="str">
        <f>IF(ROW()&lt;=vLastrow,IF('Match History Data'!F386&lt;&gt;"",'Match History Data'!F386,""),"")</f>
        <v/>
      </c>
      <c r="G386" t="str">
        <f>IF(ROW()&lt;=vLastrow,'Match History Data'!G386,"")</f>
        <v/>
      </c>
      <c r="H386" t="str">
        <f>IF(ROW()&lt;=vLastrow,'Match History Data'!H386,"")</f>
        <v/>
      </c>
      <c r="I386" t="str">
        <f>IF(ROW()&lt;=vLastrow,'Match History Data'!I386,"")</f>
        <v/>
      </c>
      <c r="J386" t="str">
        <f>IF(ROW()&lt;=vLastrow,'Match History Data'!J386,"")</f>
        <v/>
      </c>
      <c r="K386" t="str">
        <f>IF(ROW()&lt;=vLastrow,'Match History Data'!K386,"")</f>
        <v/>
      </c>
      <c r="L386" t="str">
        <f>IF(ROW()&lt;=vLastrow,'Match History Data'!L386,"")</f>
        <v/>
      </c>
      <c r="M386" t="str">
        <f>IF(ROW()&lt;=vLastrow,'Match History Data'!M386,"")</f>
        <v/>
      </c>
      <c r="N386" t="str">
        <f>IF(ROW()&lt;=vLastrow,'Match History Data'!N386,"")</f>
        <v/>
      </c>
      <c r="O386" t="str">
        <f>IF(ROW()&lt;=vLastrow,'Match History Data'!O386,"")</f>
        <v/>
      </c>
      <c r="Q386" t="str">
        <f>IF(ROW()&lt;=vLastrow,VLOOKUP(MONTH(E386),calcs!$S$2:$T$13,2,FALSE),"")</f>
        <v/>
      </c>
      <c r="R386" t="str">
        <f>IF(ROW()&lt;=vLastrow,VLOOKUP(MONTH(F386),calcs!$S$2:$T$13,2,FALSE),"")</f>
        <v/>
      </c>
      <c r="S386" t="str">
        <f t="shared" si="35"/>
        <v/>
      </c>
      <c r="T386" s="26" t="e">
        <f>IF(F386="",DATEDIF(E386,calcs!X$2,"Y"),"")</f>
        <v>#VALUE!</v>
      </c>
      <c r="U386" t="str">
        <f t="shared" si="34"/>
        <v/>
      </c>
      <c r="V386" t="str">
        <f t="shared" ref="V386:V449" si="36">SUBSTITUTE(N386,"White or Caucasian","White")</f>
        <v/>
      </c>
      <c r="W386">
        <f t="shared" ref="W386:W449" si="37">IF(J386&lt;&gt;"",LEN(J386)-LEN(SUBSTITUTE(J386,";",""))+1,0)</f>
        <v>0</v>
      </c>
      <c r="X386">
        <f t="shared" ref="X386:X449" si="38">IF(N386&lt;&gt;"",LEN(N386)-LEN(SUBSTITUTE(N386,";",""))+1,0)</f>
        <v>0</v>
      </c>
    </row>
    <row r="387" spans="1:24" x14ac:dyDescent="0.35">
      <c r="A387" t="str">
        <f>IF(ROW()&lt;=vLastrow,'Match History Data'!A387,"")</f>
        <v/>
      </c>
      <c r="B387" t="str">
        <f>IF(ROW()&lt;=vLastrow,'Match History Data'!B387,"")</f>
        <v/>
      </c>
      <c r="C387" t="str">
        <f>IF(ROW()&lt;=vLastrow,'Match History Data'!C387,"")</f>
        <v/>
      </c>
      <c r="D387" t="str">
        <f>IF(ROW()&lt;=vLastrow,'Match History Data'!D387,"")</f>
        <v/>
      </c>
      <c r="E387" s="3" t="str">
        <f>IF(ROW()&lt;=vLastrow,IF('Match History Data'!E387&lt;&gt;"",'Match History Data'!E387,""),"")</f>
        <v/>
      </c>
      <c r="F387" s="3" t="str">
        <f>IF(ROW()&lt;=vLastrow,IF('Match History Data'!F387&lt;&gt;"",'Match History Data'!F387,""),"")</f>
        <v/>
      </c>
      <c r="G387" t="str">
        <f>IF(ROW()&lt;=vLastrow,'Match History Data'!G387,"")</f>
        <v/>
      </c>
      <c r="H387" t="str">
        <f>IF(ROW()&lt;=vLastrow,'Match History Data'!H387,"")</f>
        <v/>
      </c>
      <c r="I387" t="str">
        <f>IF(ROW()&lt;=vLastrow,'Match History Data'!I387,"")</f>
        <v/>
      </c>
      <c r="J387" t="str">
        <f>IF(ROW()&lt;=vLastrow,'Match History Data'!J387,"")</f>
        <v/>
      </c>
      <c r="K387" t="str">
        <f>IF(ROW()&lt;=vLastrow,'Match History Data'!K387,"")</f>
        <v/>
      </c>
      <c r="L387" t="str">
        <f>IF(ROW()&lt;=vLastrow,'Match History Data'!L387,"")</f>
        <v/>
      </c>
      <c r="M387" t="str">
        <f>IF(ROW()&lt;=vLastrow,'Match History Data'!M387,"")</f>
        <v/>
      </c>
      <c r="N387" t="str">
        <f>IF(ROW()&lt;=vLastrow,'Match History Data'!N387,"")</f>
        <v/>
      </c>
      <c r="O387" t="str">
        <f>IF(ROW()&lt;=vLastrow,'Match History Data'!O387,"")</f>
        <v/>
      </c>
      <c r="Q387" t="str">
        <f>IF(ROW()&lt;=vLastrow,VLOOKUP(MONTH(E387),calcs!$S$2:$T$13,2,FALSE),"")</f>
        <v/>
      </c>
      <c r="R387" t="str">
        <f>IF(ROW()&lt;=vLastrow,VLOOKUP(MONTH(F387),calcs!$S$2:$T$13,2,FALSE),"")</f>
        <v/>
      </c>
      <c r="S387" t="str">
        <f t="shared" si="35"/>
        <v/>
      </c>
      <c r="T387" s="26" t="e">
        <f>IF(F387="",DATEDIF(E387,calcs!X$2,"Y"),"")</f>
        <v>#VALUE!</v>
      </c>
      <c r="U387" t="str">
        <f t="shared" ref="U387:U450" si="39">SUBSTITUTE(J387,"White or Caucasian","White")</f>
        <v/>
      </c>
      <c r="V387" t="str">
        <f t="shared" si="36"/>
        <v/>
      </c>
      <c r="W387">
        <f t="shared" si="37"/>
        <v>0</v>
      </c>
      <c r="X387">
        <f t="shared" si="38"/>
        <v>0</v>
      </c>
    </row>
    <row r="388" spans="1:24" x14ac:dyDescent="0.35">
      <c r="A388" t="str">
        <f>IF(ROW()&lt;=vLastrow,'Match History Data'!A388,"")</f>
        <v/>
      </c>
      <c r="B388" t="str">
        <f>IF(ROW()&lt;=vLastrow,'Match History Data'!B388,"")</f>
        <v/>
      </c>
      <c r="C388" t="str">
        <f>IF(ROW()&lt;=vLastrow,'Match History Data'!C388,"")</f>
        <v/>
      </c>
      <c r="D388" t="str">
        <f>IF(ROW()&lt;=vLastrow,'Match History Data'!D388,"")</f>
        <v/>
      </c>
      <c r="E388" s="3" t="str">
        <f>IF(ROW()&lt;=vLastrow,IF('Match History Data'!E388&lt;&gt;"",'Match History Data'!E388,""),"")</f>
        <v/>
      </c>
      <c r="F388" s="3" t="str">
        <f>IF(ROW()&lt;=vLastrow,IF('Match History Data'!F388&lt;&gt;"",'Match History Data'!F388,""),"")</f>
        <v/>
      </c>
      <c r="G388" t="str">
        <f>IF(ROW()&lt;=vLastrow,'Match History Data'!G388,"")</f>
        <v/>
      </c>
      <c r="H388" t="str">
        <f>IF(ROW()&lt;=vLastrow,'Match History Data'!H388,"")</f>
        <v/>
      </c>
      <c r="I388" t="str">
        <f>IF(ROW()&lt;=vLastrow,'Match History Data'!I388,"")</f>
        <v/>
      </c>
      <c r="J388" t="str">
        <f>IF(ROW()&lt;=vLastrow,'Match History Data'!J388,"")</f>
        <v/>
      </c>
      <c r="K388" t="str">
        <f>IF(ROW()&lt;=vLastrow,'Match History Data'!K388,"")</f>
        <v/>
      </c>
      <c r="L388" t="str">
        <f>IF(ROW()&lt;=vLastrow,'Match History Data'!L388,"")</f>
        <v/>
      </c>
      <c r="M388" t="str">
        <f>IF(ROW()&lt;=vLastrow,'Match History Data'!M388,"")</f>
        <v/>
      </c>
      <c r="N388" t="str">
        <f>IF(ROW()&lt;=vLastrow,'Match History Data'!N388,"")</f>
        <v/>
      </c>
      <c r="O388" t="str">
        <f>IF(ROW()&lt;=vLastrow,'Match History Data'!O388,"")</f>
        <v/>
      </c>
      <c r="Q388" t="str">
        <f>IF(ROW()&lt;=vLastrow,VLOOKUP(MONTH(E388),calcs!$S$2:$T$13,2,FALSE),"")</f>
        <v/>
      </c>
      <c r="R388" t="str">
        <f>IF(ROW()&lt;=vLastrow,VLOOKUP(MONTH(F388),calcs!$S$2:$T$13,2,FALSE),"")</f>
        <v/>
      </c>
      <c r="S388" t="str">
        <f t="shared" si="35"/>
        <v/>
      </c>
      <c r="T388" s="26" t="e">
        <f>IF(F388="",DATEDIF(E388,calcs!X$2,"Y"),"")</f>
        <v>#VALUE!</v>
      </c>
      <c r="U388" t="str">
        <f t="shared" si="39"/>
        <v/>
      </c>
      <c r="V388" t="str">
        <f t="shared" si="36"/>
        <v/>
      </c>
      <c r="W388">
        <f t="shared" si="37"/>
        <v>0</v>
      </c>
      <c r="X388">
        <f t="shared" si="38"/>
        <v>0</v>
      </c>
    </row>
    <row r="389" spans="1:24" x14ac:dyDescent="0.35">
      <c r="A389" t="str">
        <f>IF(ROW()&lt;=vLastrow,'Match History Data'!A389,"")</f>
        <v/>
      </c>
      <c r="B389" t="str">
        <f>IF(ROW()&lt;=vLastrow,'Match History Data'!B389,"")</f>
        <v/>
      </c>
      <c r="C389" t="str">
        <f>IF(ROW()&lt;=vLastrow,'Match History Data'!C389,"")</f>
        <v/>
      </c>
      <c r="D389" t="str">
        <f>IF(ROW()&lt;=vLastrow,'Match History Data'!D389,"")</f>
        <v/>
      </c>
      <c r="E389" s="3" t="str">
        <f>IF(ROW()&lt;=vLastrow,IF('Match History Data'!E389&lt;&gt;"",'Match History Data'!E389,""),"")</f>
        <v/>
      </c>
      <c r="F389" s="3" t="str">
        <f>IF(ROW()&lt;=vLastrow,IF('Match History Data'!F389&lt;&gt;"",'Match History Data'!F389,""),"")</f>
        <v/>
      </c>
      <c r="G389" t="str">
        <f>IF(ROW()&lt;=vLastrow,'Match History Data'!G389,"")</f>
        <v/>
      </c>
      <c r="H389" t="str">
        <f>IF(ROW()&lt;=vLastrow,'Match History Data'!H389,"")</f>
        <v/>
      </c>
      <c r="I389" t="str">
        <f>IF(ROW()&lt;=vLastrow,'Match History Data'!I389,"")</f>
        <v/>
      </c>
      <c r="J389" t="str">
        <f>IF(ROW()&lt;=vLastrow,'Match History Data'!J389,"")</f>
        <v/>
      </c>
      <c r="K389" t="str">
        <f>IF(ROW()&lt;=vLastrow,'Match History Data'!K389,"")</f>
        <v/>
      </c>
      <c r="L389" t="str">
        <f>IF(ROW()&lt;=vLastrow,'Match History Data'!L389,"")</f>
        <v/>
      </c>
      <c r="M389" t="str">
        <f>IF(ROW()&lt;=vLastrow,'Match History Data'!M389,"")</f>
        <v/>
      </c>
      <c r="N389" t="str">
        <f>IF(ROW()&lt;=vLastrow,'Match History Data'!N389,"")</f>
        <v/>
      </c>
      <c r="O389" t="str">
        <f>IF(ROW()&lt;=vLastrow,'Match History Data'!O389,"")</f>
        <v/>
      </c>
      <c r="Q389" t="str">
        <f>IF(ROW()&lt;=vLastrow,VLOOKUP(MONTH(E389),calcs!$S$2:$T$13,2,FALSE),"")</f>
        <v/>
      </c>
      <c r="R389" t="str">
        <f>IF(ROW()&lt;=vLastrow,VLOOKUP(MONTH(F389),calcs!$S$2:$T$13,2,FALSE),"")</f>
        <v/>
      </c>
      <c r="S389" t="str">
        <f t="shared" si="35"/>
        <v/>
      </c>
      <c r="T389" s="26" t="e">
        <f>IF(F389="",DATEDIF(E389,calcs!X$2,"Y"),"")</f>
        <v>#VALUE!</v>
      </c>
      <c r="U389" t="str">
        <f t="shared" si="39"/>
        <v/>
      </c>
      <c r="V389" t="str">
        <f t="shared" si="36"/>
        <v/>
      </c>
      <c r="W389">
        <f t="shared" si="37"/>
        <v>0</v>
      </c>
      <c r="X389">
        <f t="shared" si="38"/>
        <v>0</v>
      </c>
    </row>
    <row r="390" spans="1:24" x14ac:dyDescent="0.35">
      <c r="A390" t="str">
        <f>IF(ROW()&lt;=vLastrow,'Match History Data'!A390,"")</f>
        <v/>
      </c>
      <c r="B390" t="str">
        <f>IF(ROW()&lt;=vLastrow,'Match History Data'!B390,"")</f>
        <v/>
      </c>
      <c r="C390" t="str">
        <f>IF(ROW()&lt;=vLastrow,'Match History Data'!C390,"")</f>
        <v/>
      </c>
      <c r="D390" t="str">
        <f>IF(ROW()&lt;=vLastrow,'Match History Data'!D390,"")</f>
        <v/>
      </c>
      <c r="E390" s="3" t="str">
        <f>IF(ROW()&lt;=vLastrow,IF('Match History Data'!E390&lt;&gt;"",'Match History Data'!E390,""),"")</f>
        <v/>
      </c>
      <c r="F390" s="3" t="str">
        <f>IF(ROW()&lt;=vLastrow,IF('Match History Data'!F390&lt;&gt;"",'Match History Data'!F390,""),"")</f>
        <v/>
      </c>
      <c r="G390" t="str">
        <f>IF(ROW()&lt;=vLastrow,'Match History Data'!G390,"")</f>
        <v/>
      </c>
      <c r="H390" t="str">
        <f>IF(ROW()&lt;=vLastrow,'Match History Data'!H390,"")</f>
        <v/>
      </c>
      <c r="I390" t="str">
        <f>IF(ROW()&lt;=vLastrow,'Match History Data'!I390,"")</f>
        <v/>
      </c>
      <c r="J390" t="str">
        <f>IF(ROW()&lt;=vLastrow,'Match History Data'!J390,"")</f>
        <v/>
      </c>
      <c r="K390" t="str">
        <f>IF(ROW()&lt;=vLastrow,'Match History Data'!K390,"")</f>
        <v/>
      </c>
      <c r="L390" t="str">
        <f>IF(ROW()&lt;=vLastrow,'Match History Data'!L390,"")</f>
        <v/>
      </c>
      <c r="M390" t="str">
        <f>IF(ROW()&lt;=vLastrow,'Match History Data'!M390,"")</f>
        <v/>
      </c>
      <c r="N390" t="str">
        <f>IF(ROW()&lt;=vLastrow,'Match History Data'!N390,"")</f>
        <v/>
      </c>
      <c r="O390" t="str">
        <f>IF(ROW()&lt;=vLastrow,'Match History Data'!O390,"")</f>
        <v/>
      </c>
      <c r="Q390" t="str">
        <f>IF(ROW()&lt;=vLastrow,VLOOKUP(MONTH(E390),calcs!$S$2:$T$13,2,FALSE),"")</f>
        <v/>
      </c>
      <c r="R390" t="str">
        <f>IF(ROW()&lt;=vLastrow,VLOOKUP(MONTH(F390),calcs!$S$2:$T$13,2,FALSE),"")</f>
        <v/>
      </c>
      <c r="S390" t="str">
        <f t="shared" si="35"/>
        <v/>
      </c>
      <c r="T390" s="26" t="e">
        <f>IF(F390="",DATEDIF(E390,calcs!X$2,"Y"),"")</f>
        <v>#VALUE!</v>
      </c>
      <c r="U390" t="str">
        <f t="shared" si="39"/>
        <v/>
      </c>
      <c r="V390" t="str">
        <f t="shared" si="36"/>
        <v/>
      </c>
      <c r="W390">
        <f t="shared" si="37"/>
        <v>0</v>
      </c>
      <c r="X390">
        <f t="shared" si="38"/>
        <v>0</v>
      </c>
    </row>
    <row r="391" spans="1:24" x14ac:dyDescent="0.35">
      <c r="A391" t="str">
        <f>IF(ROW()&lt;=vLastrow,'Match History Data'!A391,"")</f>
        <v/>
      </c>
      <c r="B391" t="str">
        <f>IF(ROW()&lt;=vLastrow,'Match History Data'!B391,"")</f>
        <v/>
      </c>
      <c r="C391" t="str">
        <f>IF(ROW()&lt;=vLastrow,'Match History Data'!C391,"")</f>
        <v/>
      </c>
      <c r="D391" t="str">
        <f>IF(ROW()&lt;=vLastrow,'Match History Data'!D391,"")</f>
        <v/>
      </c>
      <c r="E391" s="3" t="str">
        <f>IF(ROW()&lt;=vLastrow,IF('Match History Data'!E391&lt;&gt;"",'Match History Data'!E391,""),"")</f>
        <v/>
      </c>
      <c r="F391" s="3" t="str">
        <f>IF(ROW()&lt;=vLastrow,IF('Match History Data'!F391&lt;&gt;"",'Match History Data'!F391,""),"")</f>
        <v/>
      </c>
      <c r="G391" t="str">
        <f>IF(ROW()&lt;=vLastrow,'Match History Data'!G391,"")</f>
        <v/>
      </c>
      <c r="H391" t="str">
        <f>IF(ROW()&lt;=vLastrow,'Match History Data'!H391,"")</f>
        <v/>
      </c>
      <c r="I391" t="str">
        <f>IF(ROW()&lt;=vLastrow,'Match History Data'!I391,"")</f>
        <v/>
      </c>
      <c r="J391" t="str">
        <f>IF(ROW()&lt;=vLastrow,'Match History Data'!J391,"")</f>
        <v/>
      </c>
      <c r="K391" t="str">
        <f>IF(ROW()&lt;=vLastrow,'Match History Data'!K391,"")</f>
        <v/>
      </c>
      <c r="L391" t="str">
        <f>IF(ROW()&lt;=vLastrow,'Match History Data'!L391,"")</f>
        <v/>
      </c>
      <c r="M391" t="str">
        <f>IF(ROW()&lt;=vLastrow,'Match History Data'!M391,"")</f>
        <v/>
      </c>
      <c r="N391" t="str">
        <f>IF(ROW()&lt;=vLastrow,'Match History Data'!N391,"")</f>
        <v/>
      </c>
      <c r="O391" t="str">
        <f>IF(ROW()&lt;=vLastrow,'Match History Data'!O391,"")</f>
        <v/>
      </c>
      <c r="Q391" t="str">
        <f>IF(ROW()&lt;=vLastrow,VLOOKUP(MONTH(E391),calcs!$S$2:$T$13,2,FALSE),"")</f>
        <v/>
      </c>
      <c r="R391" t="str">
        <f>IF(ROW()&lt;=vLastrow,VLOOKUP(MONTH(F391),calcs!$S$2:$T$13,2,FALSE),"")</f>
        <v/>
      </c>
      <c r="S391" t="str">
        <f t="shared" si="35"/>
        <v/>
      </c>
      <c r="T391" s="26" t="e">
        <f>IF(F391="",DATEDIF(E391,calcs!X$2,"Y"),"")</f>
        <v>#VALUE!</v>
      </c>
      <c r="U391" t="str">
        <f t="shared" si="39"/>
        <v/>
      </c>
      <c r="V391" t="str">
        <f t="shared" si="36"/>
        <v/>
      </c>
      <c r="W391">
        <f t="shared" si="37"/>
        <v>0</v>
      </c>
      <c r="X391">
        <f t="shared" si="38"/>
        <v>0</v>
      </c>
    </row>
    <row r="392" spans="1:24" x14ac:dyDescent="0.35">
      <c r="A392" t="str">
        <f>IF(ROW()&lt;=vLastrow,'Match History Data'!A392,"")</f>
        <v/>
      </c>
      <c r="B392" t="str">
        <f>IF(ROW()&lt;=vLastrow,'Match History Data'!B392,"")</f>
        <v/>
      </c>
      <c r="C392" t="str">
        <f>IF(ROW()&lt;=vLastrow,'Match History Data'!C392,"")</f>
        <v/>
      </c>
      <c r="D392" t="str">
        <f>IF(ROW()&lt;=vLastrow,'Match History Data'!D392,"")</f>
        <v/>
      </c>
      <c r="E392" s="3" t="str">
        <f>IF(ROW()&lt;=vLastrow,IF('Match History Data'!E392&lt;&gt;"",'Match History Data'!E392,""),"")</f>
        <v/>
      </c>
      <c r="F392" s="3" t="str">
        <f>IF(ROW()&lt;=vLastrow,IF('Match History Data'!F392&lt;&gt;"",'Match History Data'!F392,""),"")</f>
        <v/>
      </c>
      <c r="G392" t="str">
        <f>IF(ROW()&lt;=vLastrow,'Match History Data'!G392,"")</f>
        <v/>
      </c>
      <c r="H392" t="str">
        <f>IF(ROW()&lt;=vLastrow,'Match History Data'!H392,"")</f>
        <v/>
      </c>
      <c r="I392" t="str">
        <f>IF(ROW()&lt;=vLastrow,'Match History Data'!I392,"")</f>
        <v/>
      </c>
      <c r="J392" t="str">
        <f>IF(ROW()&lt;=vLastrow,'Match History Data'!J392,"")</f>
        <v/>
      </c>
      <c r="K392" t="str">
        <f>IF(ROW()&lt;=vLastrow,'Match History Data'!K392,"")</f>
        <v/>
      </c>
      <c r="L392" t="str">
        <f>IF(ROW()&lt;=vLastrow,'Match History Data'!L392,"")</f>
        <v/>
      </c>
      <c r="M392" t="str">
        <f>IF(ROW()&lt;=vLastrow,'Match History Data'!M392,"")</f>
        <v/>
      </c>
      <c r="N392" t="str">
        <f>IF(ROW()&lt;=vLastrow,'Match History Data'!N392,"")</f>
        <v/>
      </c>
      <c r="O392" t="str">
        <f>IF(ROW()&lt;=vLastrow,'Match History Data'!O392,"")</f>
        <v/>
      </c>
      <c r="Q392" t="str">
        <f>IF(ROW()&lt;=vLastrow,VLOOKUP(MONTH(E392),calcs!$S$2:$T$13,2,FALSE),"")</f>
        <v/>
      </c>
      <c r="R392" t="str">
        <f>IF(ROW()&lt;=vLastrow,VLOOKUP(MONTH(F392),calcs!$S$2:$T$13,2,FALSE),"")</f>
        <v/>
      </c>
      <c r="S392" t="str">
        <f t="shared" si="35"/>
        <v/>
      </c>
      <c r="T392" s="26" t="e">
        <f>IF(F392="",DATEDIF(E392,calcs!X$2,"Y"),"")</f>
        <v>#VALUE!</v>
      </c>
      <c r="U392" t="str">
        <f t="shared" si="39"/>
        <v/>
      </c>
      <c r="V392" t="str">
        <f t="shared" si="36"/>
        <v/>
      </c>
      <c r="W392">
        <f t="shared" si="37"/>
        <v>0</v>
      </c>
      <c r="X392">
        <f t="shared" si="38"/>
        <v>0</v>
      </c>
    </row>
    <row r="393" spans="1:24" x14ac:dyDescent="0.35">
      <c r="A393" t="str">
        <f>IF(ROW()&lt;=vLastrow,'Match History Data'!A393,"")</f>
        <v/>
      </c>
      <c r="B393" t="str">
        <f>IF(ROW()&lt;=vLastrow,'Match History Data'!B393,"")</f>
        <v/>
      </c>
      <c r="C393" t="str">
        <f>IF(ROW()&lt;=vLastrow,'Match History Data'!C393,"")</f>
        <v/>
      </c>
      <c r="D393" t="str">
        <f>IF(ROW()&lt;=vLastrow,'Match History Data'!D393,"")</f>
        <v/>
      </c>
      <c r="E393" s="3" t="str">
        <f>IF(ROW()&lt;=vLastrow,IF('Match History Data'!E393&lt;&gt;"",'Match History Data'!E393,""),"")</f>
        <v/>
      </c>
      <c r="F393" s="3" t="str">
        <f>IF(ROW()&lt;=vLastrow,IF('Match History Data'!F393&lt;&gt;"",'Match History Data'!F393,""),"")</f>
        <v/>
      </c>
      <c r="G393" t="str">
        <f>IF(ROW()&lt;=vLastrow,'Match History Data'!G393,"")</f>
        <v/>
      </c>
      <c r="H393" t="str">
        <f>IF(ROW()&lt;=vLastrow,'Match History Data'!H393,"")</f>
        <v/>
      </c>
      <c r="I393" t="str">
        <f>IF(ROW()&lt;=vLastrow,'Match History Data'!I393,"")</f>
        <v/>
      </c>
      <c r="J393" t="str">
        <f>IF(ROW()&lt;=vLastrow,'Match History Data'!J393,"")</f>
        <v/>
      </c>
      <c r="K393" t="str">
        <f>IF(ROW()&lt;=vLastrow,'Match History Data'!K393,"")</f>
        <v/>
      </c>
      <c r="L393" t="str">
        <f>IF(ROW()&lt;=vLastrow,'Match History Data'!L393,"")</f>
        <v/>
      </c>
      <c r="M393" t="str">
        <f>IF(ROW()&lt;=vLastrow,'Match History Data'!M393,"")</f>
        <v/>
      </c>
      <c r="N393" t="str">
        <f>IF(ROW()&lt;=vLastrow,'Match History Data'!N393,"")</f>
        <v/>
      </c>
      <c r="O393" t="str">
        <f>IF(ROW()&lt;=vLastrow,'Match History Data'!O393,"")</f>
        <v/>
      </c>
      <c r="Q393" t="str">
        <f>IF(ROW()&lt;=vLastrow,VLOOKUP(MONTH(E393),calcs!$S$2:$T$13,2,FALSE),"")</f>
        <v/>
      </c>
      <c r="R393" t="str">
        <f>IF(ROW()&lt;=vLastrow,VLOOKUP(MONTH(F393),calcs!$S$2:$T$13,2,FALSE),"")</f>
        <v/>
      </c>
      <c r="S393" t="str">
        <f t="shared" si="35"/>
        <v/>
      </c>
      <c r="T393" s="26" t="e">
        <f>IF(F393="",DATEDIF(E393,calcs!X$2,"Y"),"")</f>
        <v>#VALUE!</v>
      </c>
      <c r="U393" t="str">
        <f t="shared" si="39"/>
        <v/>
      </c>
      <c r="V393" t="str">
        <f t="shared" si="36"/>
        <v/>
      </c>
      <c r="W393">
        <f t="shared" si="37"/>
        <v>0</v>
      </c>
      <c r="X393">
        <f t="shared" si="38"/>
        <v>0</v>
      </c>
    </row>
    <row r="394" spans="1:24" x14ac:dyDescent="0.35">
      <c r="A394" t="str">
        <f>IF(ROW()&lt;=vLastrow,'Match History Data'!A394,"")</f>
        <v/>
      </c>
      <c r="B394" t="str">
        <f>IF(ROW()&lt;=vLastrow,'Match History Data'!B394,"")</f>
        <v/>
      </c>
      <c r="C394" t="str">
        <f>IF(ROW()&lt;=vLastrow,'Match History Data'!C394,"")</f>
        <v/>
      </c>
      <c r="D394" t="str">
        <f>IF(ROW()&lt;=vLastrow,'Match History Data'!D394,"")</f>
        <v/>
      </c>
      <c r="E394" s="3" t="str">
        <f>IF(ROW()&lt;=vLastrow,IF('Match History Data'!E394&lt;&gt;"",'Match History Data'!E394,""),"")</f>
        <v/>
      </c>
      <c r="F394" s="3" t="str">
        <f>IF(ROW()&lt;=vLastrow,IF('Match History Data'!F394&lt;&gt;"",'Match History Data'!F394,""),"")</f>
        <v/>
      </c>
      <c r="G394" t="str">
        <f>IF(ROW()&lt;=vLastrow,'Match History Data'!G394,"")</f>
        <v/>
      </c>
      <c r="H394" t="str">
        <f>IF(ROW()&lt;=vLastrow,'Match History Data'!H394,"")</f>
        <v/>
      </c>
      <c r="I394" t="str">
        <f>IF(ROW()&lt;=vLastrow,'Match History Data'!I394,"")</f>
        <v/>
      </c>
      <c r="J394" t="str">
        <f>IF(ROW()&lt;=vLastrow,'Match History Data'!J394,"")</f>
        <v/>
      </c>
      <c r="K394" t="str">
        <f>IF(ROW()&lt;=vLastrow,'Match History Data'!K394,"")</f>
        <v/>
      </c>
      <c r="L394" t="str">
        <f>IF(ROW()&lt;=vLastrow,'Match History Data'!L394,"")</f>
        <v/>
      </c>
      <c r="M394" t="str">
        <f>IF(ROW()&lt;=vLastrow,'Match History Data'!M394,"")</f>
        <v/>
      </c>
      <c r="N394" t="str">
        <f>IF(ROW()&lt;=vLastrow,'Match History Data'!N394,"")</f>
        <v/>
      </c>
      <c r="O394" t="str">
        <f>IF(ROW()&lt;=vLastrow,'Match History Data'!O394,"")</f>
        <v/>
      </c>
      <c r="Q394" t="str">
        <f>IF(ROW()&lt;=vLastrow,VLOOKUP(MONTH(E394),calcs!$S$2:$T$13,2,FALSE),"")</f>
        <v/>
      </c>
      <c r="R394" t="str">
        <f>IF(ROW()&lt;=vLastrow,VLOOKUP(MONTH(F394),calcs!$S$2:$T$13,2,FALSE),"")</f>
        <v/>
      </c>
      <c r="S394" t="str">
        <f t="shared" ref="S394:S457" si="40">IF(F394&lt;&gt;"",DATEDIF(E394,F394,"y"),"")</f>
        <v/>
      </c>
      <c r="T394" s="26" t="e">
        <f>IF(F394="",DATEDIF(E394,calcs!X$2,"Y"),"")</f>
        <v>#VALUE!</v>
      </c>
      <c r="U394" t="str">
        <f t="shared" si="39"/>
        <v/>
      </c>
      <c r="V394" t="str">
        <f t="shared" si="36"/>
        <v/>
      </c>
      <c r="W394">
        <f t="shared" si="37"/>
        <v>0</v>
      </c>
      <c r="X394">
        <f t="shared" si="38"/>
        <v>0</v>
      </c>
    </row>
    <row r="395" spans="1:24" x14ac:dyDescent="0.35">
      <c r="A395" t="str">
        <f>IF(ROW()&lt;=vLastrow,'Match History Data'!A395,"")</f>
        <v/>
      </c>
      <c r="B395" t="str">
        <f>IF(ROW()&lt;=vLastrow,'Match History Data'!B395,"")</f>
        <v/>
      </c>
      <c r="C395" t="str">
        <f>IF(ROW()&lt;=vLastrow,'Match History Data'!C395,"")</f>
        <v/>
      </c>
      <c r="D395" t="str">
        <f>IF(ROW()&lt;=vLastrow,'Match History Data'!D395,"")</f>
        <v/>
      </c>
      <c r="E395" s="3" t="str">
        <f>IF(ROW()&lt;=vLastrow,IF('Match History Data'!E395&lt;&gt;"",'Match History Data'!E395,""),"")</f>
        <v/>
      </c>
      <c r="F395" s="3" t="str">
        <f>IF(ROW()&lt;=vLastrow,IF('Match History Data'!F395&lt;&gt;"",'Match History Data'!F395,""),"")</f>
        <v/>
      </c>
      <c r="G395" t="str">
        <f>IF(ROW()&lt;=vLastrow,'Match History Data'!G395,"")</f>
        <v/>
      </c>
      <c r="H395" t="str">
        <f>IF(ROW()&lt;=vLastrow,'Match History Data'!H395,"")</f>
        <v/>
      </c>
      <c r="I395" t="str">
        <f>IF(ROW()&lt;=vLastrow,'Match History Data'!I395,"")</f>
        <v/>
      </c>
      <c r="J395" t="str">
        <f>IF(ROW()&lt;=vLastrow,'Match History Data'!J395,"")</f>
        <v/>
      </c>
      <c r="K395" t="str">
        <f>IF(ROW()&lt;=vLastrow,'Match History Data'!K395,"")</f>
        <v/>
      </c>
      <c r="L395" t="str">
        <f>IF(ROW()&lt;=vLastrow,'Match History Data'!L395,"")</f>
        <v/>
      </c>
      <c r="M395" t="str">
        <f>IF(ROW()&lt;=vLastrow,'Match History Data'!M395,"")</f>
        <v/>
      </c>
      <c r="N395" t="str">
        <f>IF(ROW()&lt;=vLastrow,'Match History Data'!N395,"")</f>
        <v/>
      </c>
      <c r="O395" t="str">
        <f>IF(ROW()&lt;=vLastrow,'Match History Data'!O395,"")</f>
        <v/>
      </c>
      <c r="Q395" t="str">
        <f>IF(ROW()&lt;=vLastrow,VLOOKUP(MONTH(E395),calcs!$S$2:$T$13,2,FALSE),"")</f>
        <v/>
      </c>
      <c r="R395" t="str">
        <f>IF(ROW()&lt;=vLastrow,VLOOKUP(MONTH(F395),calcs!$S$2:$T$13,2,FALSE),"")</f>
        <v/>
      </c>
      <c r="S395" t="str">
        <f t="shared" si="40"/>
        <v/>
      </c>
      <c r="T395" s="26" t="e">
        <f>IF(F395="",DATEDIF(E395,calcs!X$2,"Y"),"")</f>
        <v>#VALUE!</v>
      </c>
      <c r="U395" t="str">
        <f t="shared" si="39"/>
        <v/>
      </c>
      <c r="V395" t="str">
        <f t="shared" si="36"/>
        <v/>
      </c>
      <c r="W395">
        <f t="shared" si="37"/>
        <v>0</v>
      </c>
      <c r="X395">
        <f t="shared" si="38"/>
        <v>0</v>
      </c>
    </row>
    <row r="396" spans="1:24" x14ac:dyDescent="0.35">
      <c r="A396" t="str">
        <f>IF(ROW()&lt;=vLastrow,'Match History Data'!A396,"")</f>
        <v/>
      </c>
      <c r="B396" t="str">
        <f>IF(ROW()&lt;=vLastrow,'Match History Data'!B396,"")</f>
        <v/>
      </c>
      <c r="C396" t="str">
        <f>IF(ROW()&lt;=vLastrow,'Match History Data'!C396,"")</f>
        <v/>
      </c>
      <c r="D396" t="str">
        <f>IF(ROW()&lt;=vLastrow,'Match History Data'!D396,"")</f>
        <v/>
      </c>
      <c r="E396" s="3" t="str">
        <f>IF(ROW()&lt;=vLastrow,IF('Match History Data'!E396&lt;&gt;"",'Match History Data'!E396,""),"")</f>
        <v/>
      </c>
      <c r="F396" s="3" t="str">
        <f>IF(ROW()&lt;=vLastrow,IF('Match History Data'!F396&lt;&gt;"",'Match History Data'!F396,""),"")</f>
        <v/>
      </c>
      <c r="G396" t="str">
        <f>IF(ROW()&lt;=vLastrow,'Match History Data'!G396,"")</f>
        <v/>
      </c>
      <c r="H396" t="str">
        <f>IF(ROW()&lt;=vLastrow,'Match History Data'!H396,"")</f>
        <v/>
      </c>
      <c r="I396" t="str">
        <f>IF(ROW()&lt;=vLastrow,'Match History Data'!I396,"")</f>
        <v/>
      </c>
      <c r="J396" t="str">
        <f>IF(ROW()&lt;=vLastrow,'Match History Data'!J396,"")</f>
        <v/>
      </c>
      <c r="K396" t="str">
        <f>IF(ROW()&lt;=vLastrow,'Match History Data'!K396,"")</f>
        <v/>
      </c>
      <c r="L396" t="str">
        <f>IF(ROW()&lt;=vLastrow,'Match History Data'!L396,"")</f>
        <v/>
      </c>
      <c r="M396" t="str">
        <f>IF(ROW()&lt;=vLastrow,'Match History Data'!M396,"")</f>
        <v/>
      </c>
      <c r="N396" t="str">
        <f>IF(ROW()&lt;=vLastrow,'Match History Data'!N396,"")</f>
        <v/>
      </c>
      <c r="O396" t="str">
        <f>IF(ROW()&lt;=vLastrow,'Match History Data'!O396,"")</f>
        <v/>
      </c>
      <c r="Q396" t="str">
        <f>IF(ROW()&lt;=vLastrow,VLOOKUP(MONTH(E396),calcs!$S$2:$T$13,2,FALSE),"")</f>
        <v/>
      </c>
      <c r="R396" t="str">
        <f>IF(ROW()&lt;=vLastrow,VLOOKUP(MONTH(F396),calcs!$S$2:$T$13,2,FALSE),"")</f>
        <v/>
      </c>
      <c r="S396" t="str">
        <f t="shared" si="40"/>
        <v/>
      </c>
      <c r="T396" s="26" t="e">
        <f>IF(F396="",DATEDIF(E396,calcs!X$2,"Y"),"")</f>
        <v>#VALUE!</v>
      </c>
      <c r="U396" t="str">
        <f t="shared" si="39"/>
        <v/>
      </c>
      <c r="V396" t="str">
        <f t="shared" si="36"/>
        <v/>
      </c>
      <c r="W396">
        <f t="shared" si="37"/>
        <v>0</v>
      </c>
      <c r="X396">
        <f t="shared" si="38"/>
        <v>0</v>
      </c>
    </row>
    <row r="397" spans="1:24" x14ac:dyDescent="0.35">
      <c r="A397" t="str">
        <f>IF(ROW()&lt;=vLastrow,'Match History Data'!A397,"")</f>
        <v/>
      </c>
      <c r="B397" t="str">
        <f>IF(ROW()&lt;=vLastrow,'Match History Data'!B397,"")</f>
        <v/>
      </c>
      <c r="C397" t="str">
        <f>IF(ROW()&lt;=vLastrow,'Match History Data'!C397,"")</f>
        <v/>
      </c>
      <c r="D397" t="str">
        <f>IF(ROW()&lt;=vLastrow,'Match History Data'!D397,"")</f>
        <v/>
      </c>
      <c r="E397" s="3" t="str">
        <f>IF(ROW()&lt;=vLastrow,IF('Match History Data'!E397&lt;&gt;"",'Match History Data'!E397,""),"")</f>
        <v/>
      </c>
      <c r="F397" s="3" t="str">
        <f>IF(ROW()&lt;=vLastrow,IF('Match History Data'!F397&lt;&gt;"",'Match History Data'!F397,""),"")</f>
        <v/>
      </c>
      <c r="G397" t="str">
        <f>IF(ROW()&lt;=vLastrow,'Match History Data'!G397,"")</f>
        <v/>
      </c>
      <c r="H397" t="str">
        <f>IF(ROW()&lt;=vLastrow,'Match History Data'!H397,"")</f>
        <v/>
      </c>
      <c r="I397" t="str">
        <f>IF(ROW()&lt;=vLastrow,'Match History Data'!I397,"")</f>
        <v/>
      </c>
      <c r="J397" t="str">
        <f>IF(ROW()&lt;=vLastrow,'Match History Data'!J397,"")</f>
        <v/>
      </c>
      <c r="K397" t="str">
        <f>IF(ROW()&lt;=vLastrow,'Match History Data'!K397,"")</f>
        <v/>
      </c>
      <c r="L397" t="str">
        <f>IF(ROW()&lt;=vLastrow,'Match History Data'!L397,"")</f>
        <v/>
      </c>
      <c r="M397" t="str">
        <f>IF(ROW()&lt;=vLastrow,'Match History Data'!M397,"")</f>
        <v/>
      </c>
      <c r="N397" t="str">
        <f>IF(ROW()&lt;=vLastrow,'Match History Data'!N397,"")</f>
        <v/>
      </c>
      <c r="O397" t="str">
        <f>IF(ROW()&lt;=vLastrow,'Match History Data'!O397,"")</f>
        <v/>
      </c>
      <c r="Q397" t="str">
        <f>IF(ROW()&lt;=vLastrow,VLOOKUP(MONTH(E397),calcs!$S$2:$T$13,2,FALSE),"")</f>
        <v/>
      </c>
      <c r="R397" t="str">
        <f>IF(ROW()&lt;=vLastrow,VLOOKUP(MONTH(F397),calcs!$S$2:$T$13,2,FALSE),"")</f>
        <v/>
      </c>
      <c r="S397" t="str">
        <f t="shared" si="40"/>
        <v/>
      </c>
      <c r="T397" s="26" t="e">
        <f>IF(F397="",DATEDIF(E397,calcs!X$2,"Y"),"")</f>
        <v>#VALUE!</v>
      </c>
      <c r="U397" t="str">
        <f t="shared" si="39"/>
        <v/>
      </c>
      <c r="V397" t="str">
        <f t="shared" si="36"/>
        <v/>
      </c>
      <c r="W397">
        <f t="shared" si="37"/>
        <v>0</v>
      </c>
      <c r="X397">
        <f t="shared" si="38"/>
        <v>0</v>
      </c>
    </row>
    <row r="398" spans="1:24" x14ac:dyDescent="0.35">
      <c r="A398" t="str">
        <f>IF(ROW()&lt;=vLastrow,'Match History Data'!A398,"")</f>
        <v/>
      </c>
      <c r="B398" t="str">
        <f>IF(ROW()&lt;=vLastrow,'Match History Data'!B398,"")</f>
        <v/>
      </c>
      <c r="C398" t="str">
        <f>IF(ROW()&lt;=vLastrow,'Match History Data'!C398,"")</f>
        <v/>
      </c>
      <c r="D398" t="str">
        <f>IF(ROW()&lt;=vLastrow,'Match History Data'!D398,"")</f>
        <v/>
      </c>
      <c r="E398" s="3" t="str">
        <f>IF(ROW()&lt;=vLastrow,IF('Match History Data'!E398&lt;&gt;"",'Match History Data'!E398,""),"")</f>
        <v/>
      </c>
      <c r="F398" s="3" t="str">
        <f>IF(ROW()&lt;=vLastrow,IF('Match History Data'!F398&lt;&gt;"",'Match History Data'!F398,""),"")</f>
        <v/>
      </c>
      <c r="G398" t="str">
        <f>IF(ROW()&lt;=vLastrow,'Match History Data'!G398,"")</f>
        <v/>
      </c>
      <c r="H398" t="str">
        <f>IF(ROW()&lt;=vLastrow,'Match History Data'!H398,"")</f>
        <v/>
      </c>
      <c r="I398" t="str">
        <f>IF(ROW()&lt;=vLastrow,'Match History Data'!I398,"")</f>
        <v/>
      </c>
      <c r="J398" t="str">
        <f>IF(ROW()&lt;=vLastrow,'Match History Data'!J398,"")</f>
        <v/>
      </c>
      <c r="K398" t="str">
        <f>IF(ROW()&lt;=vLastrow,'Match History Data'!K398,"")</f>
        <v/>
      </c>
      <c r="L398" t="str">
        <f>IF(ROW()&lt;=vLastrow,'Match History Data'!L398,"")</f>
        <v/>
      </c>
      <c r="M398" t="str">
        <f>IF(ROW()&lt;=vLastrow,'Match History Data'!M398,"")</f>
        <v/>
      </c>
      <c r="N398" t="str">
        <f>IF(ROW()&lt;=vLastrow,'Match History Data'!N398,"")</f>
        <v/>
      </c>
      <c r="O398" t="str">
        <f>IF(ROW()&lt;=vLastrow,'Match History Data'!O398,"")</f>
        <v/>
      </c>
      <c r="Q398" t="str">
        <f>IF(ROW()&lt;=vLastrow,VLOOKUP(MONTH(E398),calcs!$S$2:$T$13,2,FALSE),"")</f>
        <v/>
      </c>
      <c r="R398" t="str">
        <f>IF(ROW()&lt;=vLastrow,VLOOKUP(MONTH(F398),calcs!$S$2:$T$13,2,FALSE),"")</f>
        <v/>
      </c>
      <c r="S398" t="str">
        <f t="shared" si="40"/>
        <v/>
      </c>
      <c r="T398" s="26" t="e">
        <f>IF(F398="",DATEDIF(E398,calcs!X$2,"Y"),"")</f>
        <v>#VALUE!</v>
      </c>
      <c r="U398" t="str">
        <f t="shared" si="39"/>
        <v/>
      </c>
      <c r="V398" t="str">
        <f t="shared" si="36"/>
        <v/>
      </c>
      <c r="W398">
        <f t="shared" si="37"/>
        <v>0</v>
      </c>
      <c r="X398">
        <f t="shared" si="38"/>
        <v>0</v>
      </c>
    </row>
    <row r="399" spans="1:24" x14ac:dyDescent="0.35">
      <c r="A399" t="str">
        <f>IF(ROW()&lt;=vLastrow,'Match History Data'!A399,"")</f>
        <v/>
      </c>
      <c r="B399" t="str">
        <f>IF(ROW()&lt;=vLastrow,'Match History Data'!B399,"")</f>
        <v/>
      </c>
      <c r="C399" t="str">
        <f>IF(ROW()&lt;=vLastrow,'Match History Data'!C399,"")</f>
        <v/>
      </c>
      <c r="D399" t="str">
        <f>IF(ROW()&lt;=vLastrow,'Match History Data'!D399,"")</f>
        <v/>
      </c>
      <c r="E399" s="3" t="str">
        <f>IF(ROW()&lt;=vLastrow,IF('Match History Data'!E399&lt;&gt;"",'Match History Data'!E399,""),"")</f>
        <v/>
      </c>
      <c r="F399" s="3" t="str">
        <f>IF(ROW()&lt;=vLastrow,IF('Match History Data'!F399&lt;&gt;"",'Match History Data'!F399,""),"")</f>
        <v/>
      </c>
      <c r="G399" t="str">
        <f>IF(ROW()&lt;=vLastrow,'Match History Data'!G399,"")</f>
        <v/>
      </c>
      <c r="H399" t="str">
        <f>IF(ROW()&lt;=vLastrow,'Match History Data'!H399,"")</f>
        <v/>
      </c>
      <c r="I399" t="str">
        <f>IF(ROW()&lt;=vLastrow,'Match History Data'!I399,"")</f>
        <v/>
      </c>
      <c r="J399" t="str">
        <f>IF(ROW()&lt;=vLastrow,'Match History Data'!J399,"")</f>
        <v/>
      </c>
      <c r="K399" t="str">
        <f>IF(ROW()&lt;=vLastrow,'Match History Data'!K399,"")</f>
        <v/>
      </c>
      <c r="L399" t="str">
        <f>IF(ROW()&lt;=vLastrow,'Match History Data'!L399,"")</f>
        <v/>
      </c>
      <c r="M399" t="str">
        <f>IF(ROW()&lt;=vLastrow,'Match History Data'!M399,"")</f>
        <v/>
      </c>
      <c r="N399" t="str">
        <f>IF(ROW()&lt;=vLastrow,'Match History Data'!N399,"")</f>
        <v/>
      </c>
      <c r="O399" t="str">
        <f>IF(ROW()&lt;=vLastrow,'Match History Data'!O399,"")</f>
        <v/>
      </c>
      <c r="Q399" t="str">
        <f>IF(ROW()&lt;=vLastrow,VLOOKUP(MONTH(E399),calcs!$S$2:$T$13,2,FALSE),"")</f>
        <v/>
      </c>
      <c r="R399" t="str">
        <f>IF(ROW()&lt;=vLastrow,VLOOKUP(MONTH(F399),calcs!$S$2:$T$13,2,FALSE),"")</f>
        <v/>
      </c>
      <c r="S399" t="str">
        <f t="shared" si="40"/>
        <v/>
      </c>
      <c r="T399" s="26" t="e">
        <f>IF(F399="",DATEDIF(E399,calcs!X$2,"Y"),"")</f>
        <v>#VALUE!</v>
      </c>
      <c r="U399" t="str">
        <f t="shared" si="39"/>
        <v/>
      </c>
      <c r="V399" t="str">
        <f t="shared" si="36"/>
        <v/>
      </c>
      <c r="W399">
        <f t="shared" si="37"/>
        <v>0</v>
      </c>
      <c r="X399">
        <f t="shared" si="38"/>
        <v>0</v>
      </c>
    </row>
    <row r="400" spans="1:24" x14ac:dyDescent="0.35">
      <c r="A400" t="str">
        <f>IF(ROW()&lt;=vLastrow,'Match History Data'!A400,"")</f>
        <v/>
      </c>
      <c r="B400" t="str">
        <f>IF(ROW()&lt;=vLastrow,'Match History Data'!B400,"")</f>
        <v/>
      </c>
      <c r="C400" t="str">
        <f>IF(ROW()&lt;=vLastrow,'Match History Data'!C400,"")</f>
        <v/>
      </c>
      <c r="D400" t="str">
        <f>IF(ROW()&lt;=vLastrow,'Match History Data'!D400,"")</f>
        <v/>
      </c>
      <c r="E400" s="3" t="str">
        <f>IF(ROW()&lt;=vLastrow,IF('Match History Data'!E400&lt;&gt;"",'Match History Data'!E400,""),"")</f>
        <v/>
      </c>
      <c r="F400" s="3" t="str">
        <f>IF(ROW()&lt;=vLastrow,IF('Match History Data'!F400&lt;&gt;"",'Match History Data'!F400,""),"")</f>
        <v/>
      </c>
      <c r="G400" t="str">
        <f>IF(ROW()&lt;=vLastrow,'Match History Data'!G400,"")</f>
        <v/>
      </c>
      <c r="H400" t="str">
        <f>IF(ROW()&lt;=vLastrow,'Match History Data'!H400,"")</f>
        <v/>
      </c>
      <c r="I400" t="str">
        <f>IF(ROW()&lt;=vLastrow,'Match History Data'!I400,"")</f>
        <v/>
      </c>
      <c r="J400" t="str">
        <f>IF(ROW()&lt;=vLastrow,'Match History Data'!J400,"")</f>
        <v/>
      </c>
      <c r="K400" t="str">
        <f>IF(ROW()&lt;=vLastrow,'Match History Data'!K400,"")</f>
        <v/>
      </c>
      <c r="L400" t="str">
        <f>IF(ROW()&lt;=vLastrow,'Match History Data'!L400,"")</f>
        <v/>
      </c>
      <c r="M400" t="str">
        <f>IF(ROW()&lt;=vLastrow,'Match History Data'!M400,"")</f>
        <v/>
      </c>
      <c r="N400" t="str">
        <f>IF(ROW()&lt;=vLastrow,'Match History Data'!N400,"")</f>
        <v/>
      </c>
      <c r="O400" t="str">
        <f>IF(ROW()&lt;=vLastrow,'Match History Data'!O400,"")</f>
        <v/>
      </c>
      <c r="Q400" t="str">
        <f>IF(ROW()&lt;=vLastrow,VLOOKUP(MONTH(E400),calcs!$S$2:$T$13,2,FALSE),"")</f>
        <v/>
      </c>
      <c r="R400" t="str">
        <f>IF(ROW()&lt;=vLastrow,VLOOKUP(MONTH(F400),calcs!$S$2:$T$13,2,FALSE),"")</f>
        <v/>
      </c>
      <c r="S400" t="str">
        <f t="shared" si="40"/>
        <v/>
      </c>
      <c r="T400" s="26" t="e">
        <f>IF(F400="",DATEDIF(E400,calcs!X$2,"Y"),"")</f>
        <v>#VALUE!</v>
      </c>
      <c r="U400" t="str">
        <f t="shared" si="39"/>
        <v/>
      </c>
      <c r="V400" t="str">
        <f t="shared" si="36"/>
        <v/>
      </c>
      <c r="W400">
        <f t="shared" si="37"/>
        <v>0</v>
      </c>
      <c r="X400">
        <f t="shared" si="38"/>
        <v>0</v>
      </c>
    </row>
    <row r="401" spans="1:24" x14ac:dyDescent="0.35">
      <c r="A401" t="str">
        <f>IF(ROW()&lt;=vLastrow,'Match History Data'!A401,"")</f>
        <v/>
      </c>
      <c r="B401" t="str">
        <f>IF(ROW()&lt;=vLastrow,'Match History Data'!B401,"")</f>
        <v/>
      </c>
      <c r="C401" t="str">
        <f>IF(ROW()&lt;=vLastrow,'Match History Data'!C401,"")</f>
        <v/>
      </c>
      <c r="D401" t="str">
        <f>IF(ROW()&lt;=vLastrow,'Match History Data'!D401,"")</f>
        <v/>
      </c>
      <c r="E401" s="3" t="str">
        <f>IF(ROW()&lt;=vLastrow,IF('Match History Data'!E401&lt;&gt;"",'Match History Data'!E401,""),"")</f>
        <v/>
      </c>
      <c r="F401" s="3" t="str">
        <f>IF(ROW()&lt;=vLastrow,IF('Match History Data'!F401&lt;&gt;"",'Match History Data'!F401,""),"")</f>
        <v/>
      </c>
      <c r="G401" t="str">
        <f>IF(ROW()&lt;=vLastrow,'Match History Data'!G401,"")</f>
        <v/>
      </c>
      <c r="H401" t="str">
        <f>IF(ROW()&lt;=vLastrow,'Match History Data'!H401,"")</f>
        <v/>
      </c>
      <c r="I401" t="str">
        <f>IF(ROW()&lt;=vLastrow,'Match History Data'!I401,"")</f>
        <v/>
      </c>
      <c r="J401" t="str">
        <f>IF(ROW()&lt;=vLastrow,'Match History Data'!J401,"")</f>
        <v/>
      </c>
      <c r="K401" t="str">
        <f>IF(ROW()&lt;=vLastrow,'Match History Data'!K401,"")</f>
        <v/>
      </c>
      <c r="L401" t="str">
        <f>IF(ROW()&lt;=vLastrow,'Match History Data'!L401,"")</f>
        <v/>
      </c>
      <c r="M401" t="str">
        <f>IF(ROW()&lt;=vLastrow,'Match History Data'!M401,"")</f>
        <v/>
      </c>
      <c r="N401" t="str">
        <f>IF(ROW()&lt;=vLastrow,'Match History Data'!N401,"")</f>
        <v/>
      </c>
      <c r="O401" t="str">
        <f>IF(ROW()&lt;=vLastrow,'Match History Data'!O401,"")</f>
        <v/>
      </c>
      <c r="Q401" t="str">
        <f>IF(ROW()&lt;=vLastrow,VLOOKUP(MONTH(E401),calcs!$S$2:$T$13,2,FALSE),"")</f>
        <v/>
      </c>
      <c r="R401" t="str">
        <f>IF(ROW()&lt;=vLastrow,VLOOKUP(MONTH(F401),calcs!$S$2:$T$13,2,FALSE),"")</f>
        <v/>
      </c>
      <c r="S401" t="str">
        <f t="shared" si="40"/>
        <v/>
      </c>
      <c r="T401" s="26" t="e">
        <f>IF(F401="",DATEDIF(E401,calcs!X$2,"Y"),"")</f>
        <v>#VALUE!</v>
      </c>
      <c r="U401" t="str">
        <f t="shared" si="39"/>
        <v/>
      </c>
      <c r="V401" t="str">
        <f t="shared" si="36"/>
        <v/>
      </c>
      <c r="W401">
        <f t="shared" si="37"/>
        <v>0</v>
      </c>
      <c r="X401">
        <f t="shared" si="38"/>
        <v>0</v>
      </c>
    </row>
    <row r="402" spans="1:24" x14ac:dyDescent="0.35">
      <c r="A402" t="str">
        <f>IF(ROW()&lt;=vLastrow,'Match History Data'!A402,"")</f>
        <v/>
      </c>
      <c r="B402" t="str">
        <f>IF(ROW()&lt;=vLastrow,'Match History Data'!B402,"")</f>
        <v/>
      </c>
      <c r="C402" t="str">
        <f>IF(ROW()&lt;=vLastrow,'Match History Data'!C402,"")</f>
        <v/>
      </c>
      <c r="D402" t="str">
        <f>IF(ROW()&lt;=vLastrow,'Match History Data'!D402,"")</f>
        <v/>
      </c>
      <c r="E402" s="3" t="str">
        <f>IF(ROW()&lt;=vLastrow,IF('Match History Data'!E402&lt;&gt;"",'Match History Data'!E402,""),"")</f>
        <v/>
      </c>
      <c r="F402" s="3" t="str">
        <f>IF(ROW()&lt;=vLastrow,IF('Match History Data'!F402&lt;&gt;"",'Match History Data'!F402,""),"")</f>
        <v/>
      </c>
      <c r="G402" t="str">
        <f>IF(ROW()&lt;=vLastrow,'Match History Data'!G402,"")</f>
        <v/>
      </c>
      <c r="H402" t="str">
        <f>IF(ROW()&lt;=vLastrow,'Match History Data'!H402,"")</f>
        <v/>
      </c>
      <c r="I402" t="str">
        <f>IF(ROW()&lt;=vLastrow,'Match History Data'!I402,"")</f>
        <v/>
      </c>
      <c r="J402" t="str">
        <f>IF(ROW()&lt;=vLastrow,'Match History Data'!J402,"")</f>
        <v/>
      </c>
      <c r="K402" t="str">
        <f>IF(ROW()&lt;=vLastrow,'Match History Data'!K402,"")</f>
        <v/>
      </c>
      <c r="L402" t="str">
        <f>IF(ROW()&lt;=vLastrow,'Match History Data'!L402,"")</f>
        <v/>
      </c>
      <c r="M402" t="str">
        <f>IF(ROW()&lt;=vLastrow,'Match History Data'!M402,"")</f>
        <v/>
      </c>
      <c r="N402" t="str">
        <f>IF(ROW()&lt;=vLastrow,'Match History Data'!N402,"")</f>
        <v/>
      </c>
      <c r="O402" t="str">
        <f>IF(ROW()&lt;=vLastrow,'Match History Data'!O402,"")</f>
        <v/>
      </c>
      <c r="Q402" t="str">
        <f>IF(ROW()&lt;=vLastrow,VLOOKUP(MONTH(E402),calcs!$S$2:$T$13,2,FALSE),"")</f>
        <v/>
      </c>
      <c r="R402" t="str">
        <f>IF(ROW()&lt;=vLastrow,VLOOKUP(MONTH(F402),calcs!$S$2:$T$13,2,FALSE),"")</f>
        <v/>
      </c>
      <c r="S402" t="str">
        <f t="shared" si="40"/>
        <v/>
      </c>
      <c r="T402" s="26" t="e">
        <f>IF(F402="",DATEDIF(E402,calcs!X$2,"Y"),"")</f>
        <v>#VALUE!</v>
      </c>
      <c r="U402" t="str">
        <f t="shared" si="39"/>
        <v/>
      </c>
      <c r="V402" t="str">
        <f t="shared" si="36"/>
        <v/>
      </c>
      <c r="W402">
        <f t="shared" si="37"/>
        <v>0</v>
      </c>
      <c r="X402">
        <f t="shared" si="38"/>
        <v>0</v>
      </c>
    </row>
    <row r="403" spans="1:24" x14ac:dyDescent="0.35">
      <c r="A403" t="str">
        <f>IF(ROW()&lt;=vLastrow,'Match History Data'!A403,"")</f>
        <v/>
      </c>
      <c r="B403" t="str">
        <f>IF(ROW()&lt;=vLastrow,'Match History Data'!B403,"")</f>
        <v/>
      </c>
      <c r="C403" t="str">
        <f>IF(ROW()&lt;=vLastrow,'Match History Data'!C403,"")</f>
        <v/>
      </c>
      <c r="D403" t="str">
        <f>IF(ROW()&lt;=vLastrow,'Match History Data'!D403,"")</f>
        <v/>
      </c>
      <c r="E403" s="3" t="str">
        <f>IF(ROW()&lt;=vLastrow,IF('Match History Data'!E403&lt;&gt;"",'Match History Data'!E403,""),"")</f>
        <v/>
      </c>
      <c r="F403" s="3" t="str">
        <f>IF(ROW()&lt;=vLastrow,IF('Match History Data'!F403&lt;&gt;"",'Match History Data'!F403,""),"")</f>
        <v/>
      </c>
      <c r="G403" t="str">
        <f>IF(ROW()&lt;=vLastrow,'Match History Data'!G403,"")</f>
        <v/>
      </c>
      <c r="H403" t="str">
        <f>IF(ROW()&lt;=vLastrow,'Match History Data'!H403,"")</f>
        <v/>
      </c>
      <c r="I403" t="str">
        <f>IF(ROW()&lt;=vLastrow,'Match History Data'!I403,"")</f>
        <v/>
      </c>
      <c r="J403" t="str">
        <f>IF(ROW()&lt;=vLastrow,'Match History Data'!J403,"")</f>
        <v/>
      </c>
      <c r="K403" t="str">
        <f>IF(ROW()&lt;=vLastrow,'Match History Data'!K403,"")</f>
        <v/>
      </c>
      <c r="L403" t="str">
        <f>IF(ROW()&lt;=vLastrow,'Match History Data'!L403,"")</f>
        <v/>
      </c>
      <c r="M403" t="str">
        <f>IF(ROW()&lt;=vLastrow,'Match History Data'!M403,"")</f>
        <v/>
      </c>
      <c r="N403" t="str">
        <f>IF(ROW()&lt;=vLastrow,'Match History Data'!N403,"")</f>
        <v/>
      </c>
      <c r="O403" t="str">
        <f>IF(ROW()&lt;=vLastrow,'Match History Data'!O403,"")</f>
        <v/>
      </c>
      <c r="Q403" t="str">
        <f>IF(ROW()&lt;=vLastrow,VLOOKUP(MONTH(E403),calcs!$S$2:$T$13,2,FALSE),"")</f>
        <v/>
      </c>
      <c r="R403" t="str">
        <f>IF(ROW()&lt;=vLastrow,VLOOKUP(MONTH(F403),calcs!$S$2:$T$13,2,FALSE),"")</f>
        <v/>
      </c>
      <c r="S403" t="str">
        <f t="shared" si="40"/>
        <v/>
      </c>
      <c r="T403" s="26" t="e">
        <f>IF(F403="",DATEDIF(E403,calcs!X$2,"Y"),"")</f>
        <v>#VALUE!</v>
      </c>
      <c r="U403" t="str">
        <f t="shared" si="39"/>
        <v/>
      </c>
      <c r="V403" t="str">
        <f t="shared" si="36"/>
        <v/>
      </c>
      <c r="W403">
        <f t="shared" si="37"/>
        <v>0</v>
      </c>
      <c r="X403">
        <f t="shared" si="38"/>
        <v>0</v>
      </c>
    </row>
    <row r="404" spans="1:24" x14ac:dyDescent="0.35">
      <c r="A404" t="str">
        <f>IF(ROW()&lt;=vLastrow,'Match History Data'!A404,"")</f>
        <v/>
      </c>
      <c r="B404" t="str">
        <f>IF(ROW()&lt;=vLastrow,'Match History Data'!B404,"")</f>
        <v/>
      </c>
      <c r="C404" t="str">
        <f>IF(ROW()&lt;=vLastrow,'Match History Data'!C404,"")</f>
        <v/>
      </c>
      <c r="D404" t="str">
        <f>IF(ROW()&lt;=vLastrow,'Match History Data'!D404,"")</f>
        <v/>
      </c>
      <c r="E404" s="3" t="str">
        <f>IF(ROW()&lt;=vLastrow,IF('Match History Data'!E404&lt;&gt;"",'Match History Data'!E404,""),"")</f>
        <v/>
      </c>
      <c r="F404" s="3" t="str">
        <f>IF(ROW()&lt;=vLastrow,IF('Match History Data'!F404&lt;&gt;"",'Match History Data'!F404,""),"")</f>
        <v/>
      </c>
      <c r="G404" t="str">
        <f>IF(ROW()&lt;=vLastrow,'Match History Data'!G404,"")</f>
        <v/>
      </c>
      <c r="H404" t="str">
        <f>IF(ROW()&lt;=vLastrow,'Match History Data'!H404,"")</f>
        <v/>
      </c>
      <c r="I404" t="str">
        <f>IF(ROW()&lt;=vLastrow,'Match History Data'!I404,"")</f>
        <v/>
      </c>
      <c r="J404" t="str">
        <f>IF(ROW()&lt;=vLastrow,'Match History Data'!J404,"")</f>
        <v/>
      </c>
      <c r="K404" t="str">
        <f>IF(ROW()&lt;=vLastrow,'Match History Data'!K404,"")</f>
        <v/>
      </c>
      <c r="L404" t="str">
        <f>IF(ROW()&lt;=vLastrow,'Match History Data'!L404,"")</f>
        <v/>
      </c>
      <c r="M404" t="str">
        <f>IF(ROW()&lt;=vLastrow,'Match History Data'!M404,"")</f>
        <v/>
      </c>
      <c r="N404" t="str">
        <f>IF(ROW()&lt;=vLastrow,'Match History Data'!N404,"")</f>
        <v/>
      </c>
      <c r="O404" t="str">
        <f>IF(ROW()&lt;=vLastrow,'Match History Data'!O404,"")</f>
        <v/>
      </c>
      <c r="Q404" t="str">
        <f>IF(ROW()&lt;=vLastrow,VLOOKUP(MONTH(E404),calcs!$S$2:$T$13,2,FALSE),"")</f>
        <v/>
      </c>
      <c r="R404" t="str">
        <f>IF(ROW()&lt;=vLastrow,VLOOKUP(MONTH(F404),calcs!$S$2:$T$13,2,FALSE),"")</f>
        <v/>
      </c>
      <c r="S404" t="str">
        <f t="shared" si="40"/>
        <v/>
      </c>
      <c r="T404" s="26" t="e">
        <f>IF(F404="",DATEDIF(E404,calcs!X$2,"Y"),"")</f>
        <v>#VALUE!</v>
      </c>
      <c r="U404" t="str">
        <f t="shared" si="39"/>
        <v/>
      </c>
      <c r="V404" t="str">
        <f t="shared" si="36"/>
        <v/>
      </c>
      <c r="W404">
        <f t="shared" si="37"/>
        <v>0</v>
      </c>
      <c r="X404">
        <f t="shared" si="38"/>
        <v>0</v>
      </c>
    </row>
    <row r="405" spans="1:24" x14ac:dyDescent="0.35">
      <c r="A405" t="str">
        <f>IF(ROW()&lt;=vLastrow,'Match History Data'!A405,"")</f>
        <v/>
      </c>
      <c r="B405" t="str">
        <f>IF(ROW()&lt;=vLastrow,'Match History Data'!B405,"")</f>
        <v/>
      </c>
      <c r="C405" t="str">
        <f>IF(ROW()&lt;=vLastrow,'Match History Data'!C405,"")</f>
        <v/>
      </c>
      <c r="D405" t="str">
        <f>IF(ROW()&lt;=vLastrow,'Match History Data'!D405,"")</f>
        <v/>
      </c>
      <c r="E405" s="3" t="str">
        <f>IF(ROW()&lt;=vLastrow,IF('Match History Data'!E405&lt;&gt;"",'Match History Data'!E405,""),"")</f>
        <v/>
      </c>
      <c r="F405" s="3" t="str">
        <f>IF(ROW()&lt;=vLastrow,IF('Match History Data'!F405&lt;&gt;"",'Match History Data'!F405,""),"")</f>
        <v/>
      </c>
      <c r="G405" t="str">
        <f>IF(ROW()&lt;=vLastrow,'Match History Data'!G405,"")</f>
        <v/>
      </c>
      <c r="H405" t="str">
        <f>IF(ROW()&lt;=vLastrow,'Match History Data'!H405,"")</f>
        <v/>
      </c>
      <c r="I405" t="str">
        <f>IF(ROW()&lt;=vLastrow,'Match History Data'!I405,"")</f>
        <v/>
      </c>
      <c r="J405" t="str">
        <f>IF(ROW()&lt;=vLastrow,'Match History Data'!J405,"")</f>
        <v/>
      </c>
      <c r="K405" t="str">
        <f>IF(ROW()&lt;=vLastrow,'Match History Data'!K405,"")</f>
        <v/>
      </c>
      <c r="L405" t="str">
        <f>IF(ROW()&lt;=vLastrow,'Match History Data'!L405,"")</f>
        <v/>
      </c>
      <c r="M405" t="str">
        <f>IF(ROW()&lt;=vLastrow,'Match History Data'!M405,"")</f>
        <v/>
      </c>
      <c r="N405" t="str">
        <f>IF(ROW()&lt;=vLastrow,'Match History Data'!N405,"")</f>
        <v/>
      </c>
      <c r="O405" t="str">
        <f>IF(ROW()&lt;=vLastrow,'Match History Data'!O405,"")</f>
        <v/>
      </c>
      <c r="Q405" t="str">
        <f>IF(ROW()&lt;=vLastrow,VLOOKUP(MONTH(E405),calcs!$S$2:$T$13,2,FALSE),"")</f>
        <v/>
      </c>
      <c r="R405" t="str">
        <f>IF(ROW()&lt;=vLastrow,VLOOKUP(MONTH(F405),calcs!$S$2:$T$13,2,FALSE),"")</f>
        <v/>
      </c>
      <c r="S405" t="str">
        <f t="shared" si="40"/>
        <v/>
      </c>
      <c r="T405" s="26" t="e">
        <f>IF(F405="",DATEDIF(E405,calcs!X$2,"Y"),"")</f>
        <v>#VALUE!</v>
      </c>
      <c r="U405" t="str">
        <f t="shared" si="39"/>
        <v/>
      </c>
      <c r="V405" t="str">
        <f t="shared" si="36"/>
        <v/>
      </c>
      <c r="W405">
        <f t="shared" si="37"/>
        <v>0</v>
      </c>
      <c r="X405">
        <f t="shared" si="38"/>
        <v>0</v>
      </c>
    </row>
    <row r="406" spans="1:24" x14ac:dyDescent="0.35">
      <c r="A406" t="str">
        <f>IF(ROW()&lt;=vLastrow,'Match History Data'!A406,"")</f>
        <v/>
      </c>
      <c r="B406" t="str">
        <f>IF(ROW()&lt;=vLastrow,'Match History Data'!B406,"")</f>
        <v/>
      </c>
      <c r="C406" t="str">
        <f>IF(ROW()&lt;=vLastrow,'Match History Data'!C406,"")</f>
        <v/>
      </c>
      <c r="D406" t="str">
        <f>IF(ROW()&lt;=vLastrow,'Match History Data'!D406,"")</f>
        <v/>
      </c>
      <c r="E406" s="3" t="str">
        <f>IF(ROW()&lt;=vLastrow,IF('Match History Data'!E406&lt;&gt;"",'Match History Data'!E406,""),"")</f>
        <v/>
      </c>
      <c r="F406" s="3" t="str">
        <f>IF(ROW()&lt;=vLastrow,IF('Match History Data'!F406&lt;&gt;"",'Match History Data'!F406,""),"")</f>
        <v/>
      </c>
      <c r="G406" t="str">
        <f>IF(ROW()&lt;=vLastrow,'Match History Data'!G406,"")</f>
        <v/>
      </c>
      <c r="H406" t="str">
        <f>IF(ROW()&lt;=vLastrow,'Match History Data'!H406,"")</f>
        <v/>
      </c>
      <c r="I406" t="str">
        <f>IF(ROW()&lt;=vLastrow,'Match History Data'!I406,"")</f>
        <v/>
      </c>
      <c r="J406" t="str">
        <f>IF(ROW()&lt;=vLastrow,'Match History Data'!J406,"")</f>
        <v/>
      </c>
      <c r="K406" t="str">
        <f>IF(ROW()&lt;=vLastrow,'Match History Data'!K406,"")</f>
        <v/>
      </c>
      <c r="L406" t="str">
        <f>IF(ROW()&lt;=vLastrow,'Match History Data'!L406,"")</f>
        <v/>
      </c>
      <c r="M406" t="str">
        <f>IF(ROW()&lt;=vLastrow,'Match History Data'!M406,"")</f>
        <v/>
      </c>
      <c r="N406" t="str">
        <f>IF(ROW()&lt;=vLastrow,'Match History Data'!N406,"")</f>
        <v/>
      </c>
      <c r="O406" t="str">
        <f>IF(ROW()&lt;=vLastrow,'Match History Data'!O406,"")</f>
        <v/>
      </c>
      <c r="Q406" t="str">
        <f>IF(ROW()&lt;=vLastrow,VLOOKUP(MONTH(E406),calcs!$S$2:$T$13,2,FALSE),"")</f>
        <v/>
      </c>
      <c r="R406" t="str">
        <f>IF(ROW()&lt;=vLastrow,VLOOKUP(MONTH(F406),calcs!$S$2:$T$13,2,FALSE),"")</f>
        <v/>
      </c>
      <c r="S406" t="str">
        <f t="shared" si="40"/>
        <v/>
      </c>
      <c r="T406" s="26" t="e">
        <f>IF(F406="",DATEDIF(E406,calcs!X$2,"Y"),"")</f>
        <v>#VALUE!</v>
      </c>
      <c r="U406" t="str">
        <f t="shared" si="39"/>
        <v/>
      </c>
      <c r="V406" t="str">
        <f t="shared" si="36"/>
        <v/>
      </c>
      <c r="W406">
        <f t="shared" si="37"/>
        <v>0</v>
      </c>
      <c r="X406">
        <f t="shared" si="38"/>
        <v>0</v>
      </c>
    </row>
    <row r="407" spans="1:24" x14ac:dyDescent="0.35">
      <c r="A407" t="str">
        <f>IF(ROW()&lt;=vLastrow,'Match History Data'!A407,"")</f>
        <v/>
      </c>
      <c r="B407" t="str">
        <f>IF(ROW()&lt;=vLastrow,'Match History Data'!B407,"")</f>
        <v/>
      </c>
      <c r="C407" t="str">
        <f>IF(ROW()&lt;=vLastrow,'Match History Data'!C407,"")</f>
        <v/>
      </c>
      <c r="D407" t="str">
        <f>IF(ROW()&lt;=vLastrow,'Match History Data'!D407,"")</f>
        <v/>
      </c>
      <c r="E407" s="3" t="str">
        <f>IF(ROW()&lt;=vLastrow,IF('Match History Data'!E407&lt;&gt;"",'Match History Data'!E407,""),"")</f>
        <v/>
      </c>
      <c r="F407" s="3" t="str">
        <f>IF(ROW()&lt;=vLastrow,IF('Match History Data'!F407&lt;&gt;"",'Match History Data'!F407,""),"")</f>
        <v/>
      </c>
      <c r="G407" t="str">
        <f>IF(ROW()&lt;=vLastrow,'Match History Data'!G407,"")</f>
        <v/>
      </c>
      <c r="H407" t="str">
        <f>IF(ROW()&lt;=vLastrow,'Match History Data'!H407,"")</f>
        <v/>
      </c>
      <c r="I407" t="str">
        <f>IF(ROW()&lt;=vLastrow,'Match History Data'!I407,"")</f>
        <v/>
      </c>
      <c r="J407" t="str">
        <f>IF(ROW()&lt;=vLastrow,'Match History Data'!J407,"")</f>
        <v/>
      </c>
      <c r="K407" t="str">
        <f>IF(ROW()&lt;=vLastrow,'Match History Data'!K407,"")</f>
        <v/>
      </c>
      <c r="L407" t="str">
        <f>IF(ROW()&lt;=vLastrow,'Match History Data'!L407,"")</f>
        <v/>
      </c>
      <c r="M407" t="str">
        <f>IF(ROW()&lt;=vLastrow,'Match History Data'!M407,"")</f>
        <v/>
      </c>
      <c r="N407" t="str">
        <f>IF(ROW()&lt;=vLastrow,'Match History Data'!N407,"")</f>
        <v/>
      </c>
      <c r="O407" t="str">
        <f>IF(ROW()&lt;=vLastrow,'Match History Data'!O407,"")</f>
        <v/>
      </c>
      <c r="Q407" t="str">
        <f>IF(ROW()&lt;=vLastrow,VLOOKUP(MONTH(E407),calcs!$S$2:$T$13,2,FALSE),"")</f>
        <v/>
      </c>
      <c r="R407" t="str">
        <f>IF(ROW()&lt;=vLastrow,VLOOKUP(MONTH(F407),calcs!$S$2:$T$13,2,FALSE),"")</f>
        <v/>
      </c>
      <c r="S407" t="str">
        <f t="shared" si="40"/>
        <v/>
      </c>
      <c r="T407" s="26" t="e">
        <f>IF(F407="",DATEDIF(E407,calcs!X$2,"Y"),"")</f>
        <v>#VALUE!</v>
      </c>
      <c r="U407" t="str">
        <f t="shared" si="39"/>
        <v/>
      </c>
      <c r="V407" t="str">
        <f t="shared" si="36"/>
        <v/>
      </c>
      <c r="W407">
        <f t="shared" si="37"/>
        <v>0</v>
      </c>
      <c r="X407">
        <f t="shared" si="38"/>
        <v>0</v>
      </c>
    </row>
    <row r="408" spans="1:24" x14ac:dyDescent="0.35">
      <c r="A408" t="str">
        <f>IF(ROW()&lt;=vLastrow,'Match History Data'!A408,"")</f>
        <v/>
      </c>
      <c r="B408" t="str">
        <f>IF(ROW()&lt;=vLastrow,'Match History Data'!B408,"")</f>
        <v/>
      </c>
      <c r="C408" t="str">
        <f>IF(ROW()&lt;=vLastrow,'Match History Data'!C408,"")</f>
        <v/>
      </c>
      <c r="D408" t="str">
        <f>IF(ROW()&lt;=vLastrow,'Match History Data'!D408,"")</f>
        <v/>
      </c>
      <c r="E408" s="3" t="str">
        <f>IF(ROW()&lt;=vLastrow,IF('Match History Data'!E408&lt;&gt;"",'Match History Data'!E408,""),"")</f>
        <v/>
      </c>
      <c r="F408" s="3" t="str">
        <f>IF(ROW()&lt;=vLastrow,IF('Match History Data'!F408&lt;&gt;"",'Match History Data'!F408,""),"")</f>
        <v/>
      </c>
      <c r="G408" t="str">
        <f>IF(ROW()&lt;=vLastrow,'Match History Data'!G408,"")</f>
        <v/>
      </c>
      <c r="H408" t="str">
        <f>IF(ROW()&lt;=vLastrow,'Match History Data'!H408,"")</f>
        <v/>
      </c>
      <c r="I408" t="str">
        <f>IF(ROW()&lt;=vLastrow,'Match History Data'!I408,"")</f>
        <v/>
      </c>
      <c r="J408" t="str">
        <f>IF(ROW()&lt;=vLastrow,'Match History Data'!J408,"")</f>
        <v/>
      </c>
      <c r="K408" t="str">
        <f>IF(ROW()&lt;=vLastrow,'Match History Data'!K408,"")</f>
        <v/>
      </c>
      <c r="L408" t="str">
        <f>IF(ROW()&lt;=vLastrow,'Match History Data'!L408,"")</f>
        <v/>
      </c>
      <c r="M408" t="str">
        <f>IF(ROW()&lt;=vLastrow,'Match History Data'!M408,"")</f>
        <v/>
      </c>
      <c r="N408" t="str">
        <f>IF(ROW()&lt;=vLastrow,'Match History Data'!N408,"")</f>
        <v/>
      </c>
      <c r="O408" t="str">
        <f>IF(ROW()&lt;=vLastrow,'Match History Data'!O408,"")</f>
        <v/>
      </c>
      <c r="Q408" t="str">
        <f>IF(ROW()&lt;=vLastrow,VLOOKUP(MONTH(E408),calcs!$S$2:$T$13,2,FALSE),"")</f>
        <v/>
      </c>
      <c r="R408" t="str">
        <f>IF(ROW()&lt;=vLastrow,VLOOKUP(MONTH(F408),calcs!$S$2:$T$13,2,FALSE),"")</f>
        <v/>
      </c>
      <c r="S408" t="str">
        <f t="shared" si="40"/>
        <v/>
      </c>
      <c r="T408" s="26" t="e">
        <f>IF(F408="",DATEDIF(E408,calcs!X$2,"Y"),"")</f>
        <v>#VALUE!</v>
      </c>
      <c r="U408" t="str">
        <f t="shared" si="39"/>
        <v/>
      </c>
      <c r="V408" t="str">
        <f t="shared" si="36"/>
        <v/>
      </c>
      <c r="W408">
        <f t="shared" si="37"/>
        <v>0</v>
      </c>
      <c r="X408">
        <f t="shared" si="38"/>
        <v>0</v>
      </c>
    </row>
    <row r="409" spans="1:24" x14ac:dyDescent="0.35">
      <c r="A409" t="str">
        <f>IF(ROW()&lt;=vLastrow,'Match History Data'!A409,"")</f>
        <v/>
      </c>
      <c r="B409" t="str">
        <f>IF(ROW()&lt;=vLastrow,'Match History Data'!B409,"")</f>
        <v/>
      </c>
      <c r="C409" t="str">
        <f>IF(ROW()&lt;=vLastrow,'Match History Data'!C409,"")</f>
        <v/>
      </c>
      <c r="D409" t="str">
        <f>IF(ROW()&lt;=vLastrow,'Match History Data'!D409,"")</f>
        <v/>
      </c>
      <c r="E409" s="3" t="str">
        <f>IF(ROW()&lt;=vLastrow,IF('Match History Data'!E409&lt;&gt;"",'Match History Data'!E409,""),"")</f>
        <v/>
      </c>
      <c r="F409" s="3" t="str">
        <f>IF(ROW()&lt;=vLastrow,IF('Match History Data'!F409&lt;&gt;"",'Match History Data'!F409,""),"")</f>
        <v/>
      </c>
      <c r="G409" t="str">
        <f>IF(ROW()&lt;=vLastrow,'Match History Data'!G409,"")</f>
        <v/>
      </c>
      <c r="H409" t="str">
        <f>IF(ROW()&lt;=vLastrow,'Match History Data'!H409,"")</f>
        <v/>
      </c>
      <c r="I409" t="str">
        <f>IF(ROW()&lt;=vLastrow,'Match History Data'!I409,"")</f>
        <v/>
      </c>
      <c r="J409" t="str">
        <f>IF(ROW()&lt;=vLastrow,'Match History Data'!J409,"")</f>
        <v/>
      </c>
      <c r="K409" t="str">
        <f>IF(ROW()&lt;=vLastrow,'Match History Data'!K409,"")</f>
        <v/>
      </c>
      <c r="L409" t="str">
        <f>IF(ROW()&lt;=vLastrow,'Match History Data'!L409,"")</f>
        <v/>
      </c>
      <c r="M409" t="str">
        <f>IF(ROW()&lt;=vLastrow,'Match History Data'!M409,"")</f>
        <v/>
      </c>
      <c r="N409" t="str">
        <f>IF(ROW()&lt;=vLastrow,'Match History Data'!N409,"")</f>
        <v/>
      </c>
      <c r="O409" t="str">
        <f>IF(ROW()&lt;=vLastrow,'Match History Data'!O409,"")</f>
        <v/>
      </c>
      <c r="Q409" t="str">
        <f>IF(ROW()&lt;=vLastrow,VLOOKUP(MONTH(E409),calcs!$S$2:$T$13,2,FALSE),"")</f>
        <v/>
      </c>
      <c r="R409" t="str">
        <f>IF(ROW()&lt;=vLastrow,VLOOKUP(MONTH(F409),calcs!$S$2:$T$13,2,FALSE),"")</f>
        <v/>
      </c>
      <c r="S409" t="str">
        <f t="shared" si="40"/>
        <v/>
      </c>
      <c r="T409" s="26" t="e">
        <f>IF(F409="",DATEDIF(E409,calcs!X$2,"Y"),"")</f>
        <v>#VALUE!</v>
      </c>
      <c r="U409" t="str">
        <f t="shared" si="39"/>
        <v/>
      </c>
      <c r="V409" t="str">
        <f t="shared" si="36"/>
        <v/>
      </c>
      <c r="W409">
        <f t="shared" si="37"/>
        <v>0</v>
      </c>
      <c r="X409">
        <f t="shared" si="38"/>
        <v>0</v>
      </c>
    </row>
    <row r="410" spans="1:24" x14ac:dyDescent="0.35">
      <c r="A410" t="str">
        <f>IF(ROW()&lt;=vLastrow,'Match History Data'!A410,"")</f>
        <v/>
      </c>
      <c r="B410" t="str">
        <f>IF(ROW()&lt;=vLastrow,'Match History Data'!B410,"")</f>
        <v/>
      </c>
      <c r="C410" t="str">
        <f>IF(ROW()&lt;=vLastrow,'Match History Data'!C410,"")</f>
        <v/>
      </c>
      <c r="D410" t="str">
        <f>IF(ROW()&lt;=vLastrow,'Match History Data'!D410,"")</f>
        <v/>
      </c>
      <c r="E410" s="3" t="str">
        <f>IF(ROW()&lt;=vLastrow,IF('Match History Data'!E410&lt;&gt;"",'Match History Data'!E410,""),"")</f>
        <v/>
      </c>
      <c r="F410" s="3" t="str">
        <f>IF(ROW()&lt;=vLastrow,IF('Match History Data'!F410&lt;&gt;"",'Match History Data'!F410,""),"")</f>
        <v/>
      </c>
      <c r="G410" t="str">
        <f>IF(ROW()&lt;=vLastrow,'Match History Data'!G410,"")</f>
        <v/>
      </c>
      <c r="H410" t="str">
        <f>IF(ROW()&lt;=vLastrow,'Match History Data'!H410,"")</f>
        <v/>
      </c>
      <c r="I410" t="str">
        <f>IF(ROW()&lt;=vLastrow,'Match History Data'!I410,"")</f>
        <v/>
      </c>
      <c r="J410" t="str">
        <f>IF(ROW()&lt;=vLastrow,'Match History Data'!J410,"")</f>
        <v/>
      </c>
      <c r="K410" t="str">
        <f>IF(ROW()&lt;=vLastrow,'Match History Data'!K410,"")</f>
        <v/>
      </c>
      <c r="L410" t="str">
        <f>IF(ROW()&lt;=vLastrow,'Match History Data'!L410,"")</f>
        <v/>
      </c>
      <c r="M410" t="str">
        <f>IF(ROW()&lt;=vLastrow,'Match History Data'!M410,"")</f>
        <v/>
      </c>
      <c r="N410" t="str">
        <f>IF(ROW()&lt;=vLastrow,'Match History Data'!N410,"")</f>
        <v/>
      </c>
      <c r="O410" t="str">
        <f>IF(ROW()&lt;=vLastrow,'Match History Data'!O410,"")</f>
        <v/>
      </c>
      <c r="Q410" t="str">
        <f>IF(ROW()&lt;=vLastrow,VLOOKUP(MONTH(E410),calcs!$S$2:$T$13,2,FALSE),"")</f>
        <v/>
      </c>
      <c r="R410" t="str">
        <f>IF(ROW()&lt;=vLastrow,VLOOKUP(MONTH(F410),calcs!$S$2:$T$13,2,FALSE),"")</f>
        <v/>
      </c>
      <c r="S410" t="str">
        <f t="shared" si="40"/>
        <v/>
      </c>
      <c r="T410" s="26" t="e">
        <f>IF(F410="",DATEDIF(E410,calcs!X$2,"Y"),"")</f>
        <v>#VALUE!</v>
      </c>
      <c r="U410" t="str">
        <f t="shared" si="39"/>
        <v/>
      </c>
      <c r="V410" t="str">
        <f t="shared" si="36"/>
        <v/>
      </c>
      <c r="W410">
        <f t="shared" si="37"/>
        <v>0</v>
      </c>
      <c r="X410">
        <f t="shared" si="38"/>
        <v>0</v>
      </c>
    </row>
    <row r="411" spans="1:24" x14ac:dyDescent="0.35">
      <c r="A411" t="str">
        <f>IF(ROW()&lt;=vLastrow,'Match History Data'!A411,"")</f>
        <v/>
      </c>
      <c r="B411" t="str">
        <f>IF(ROW()&lt;=vLastrow,'Match History Data'!B411,"")</f>
        <v/>
      </c>
      <c r="C411" t="str">
        <f>IF(ROW()&lt;=vLastrow,'Match History Data'!C411,"")</f>
        <v/>
      </c>
      <c r="D411" t="str">
        <f>IF(ROW()&lt;=vLastrow,'Match History Data'!D411,"")</f>
        <v/>
      </c>
      <c r="E411" s="3" t="str">
        <f>IF(ROW()&lt;=vLastrow,IF('Match History Data'!E411&lt;&gt;"",'Match History Data'!E411,""),"")</f>
        <v/>
      </c>
      <c r="F411" s="3" t="str">
        <f>IF(ROW()&lt;=vLastrow,IF('Match History Data'!F411&lt;&gt;"",'Match History Data'!F411,""),"")</f>
        <v/>
      </c>
      <c r="G411" t="str">
        <f>IF(ROW()&lt;=vLastrow,'Match History Data'!G411,"")</f>
        <v/>
      </c>
      <c r="H411" t="str">
        <f>IF(ROW()&lt;=vLastrow,'Match History Data'!H411,"")</f>
        <v/>
      </c>
      <c r="I411" t="str">
        <f>IF(ROW()&lt;=vLastrow,'Match History Data'!I411,"")</f>
        <v/>
      </c>
      <c r="J411" t="str">
        <f>IF(ROW()&lt;=vLastrow,'Match History Data'!J411,"")</f>
        <v/>
      </c>
      <c r="K411" t="str">
        <f>IF(ROW()&lt;=vLastrow,'Match History Data'!K411,"")</f>
        <v/>
      </c>
      <c r="L411" t="str">
        <f>IF(ROW()&lt;=vLastrow,'Match History Data'!L411,"")</f>
        <v/>
      </c>
      <c r="M411" t="str">
        <f>IF(ROW()&lt;=vLastrow,'Match History Data'!M411,"")</f>
        <v/>
      </c>
      <c r="N411" t="str">
        <f>IF(ROW()&lt;=vLastrow,'Match History Data'!N411,"")</f>
        <v/>
      </c>
      <c r="O411" t="str">
        <f>IF(ROW()&lt;=vLastrow,'Match History Data'!O411,"")</f>
        <v/>
      </c>
      <c r="Q411" t="str">
        <f>IF(ROW()&lt;=vLastrow,VLOOKUP(MONTH(E411),calcs!$S$2:$T$13,2,FALSE),"")</f>
        <v/>
      </c>
      <c r="R411" t="str">
        <f>IF(ROW()&lt;=vLastrow,VLOOKUP(MONTH(F411),calcs!$S$2:$T$13,2,FALSE),"")</f>
        <v/>
      </c>
      <c r="S411" t="str">
        <f t="shared" si="40"/>
        <v/>
      </c>
      <c r="T411" s="26" t="e">
        <f>IF(F411="",DATEDIF(E411,calcs!X$2,"Y"),"")</f>
        <v>#VALUE!</v>
      </c>
      <c r="U411" t="str">
        <f t="shared" si="39"/>
        <v/>
      </c>
      <c r="V411" t="str">
        <f t="shared" si="36"/>
        <v/>
      </c>
      <c r="W411">
        <f t="shared" si="37"/>
        <v>0</v>
      </c>
      <c r="X411">
        <f t="shared" si="38"/>
        <v>0</v>
      </c>
    </row>
    <row r="412" spans="1:24" x14ac:dyDescent="0.35">
      <c r="A412" t="str">
        <f>IF(ROW()&lt;=vLastrow,'Match History Data'!A412,"")</f>
        <v/>
      </c>
      <c r="B412" t="str">
        <f>IF(ROW()&lt;=vLastrow,'Match History Data'!B412,"")</f>
        <v/>
      </c>
      <c r="C412" t="str">
        <f>IF(ROW()&lt;=vLastrow,'Match History Data'!C412,"")</f>
        <v/>
      </c>
      <c r="D412" t="str">
        <f>IF(ROW()&lt;=vLastrow,'Match History Data'!D412,"")</f>
        <v/>
      </c>
      <c r="E412" s="3" t="str">
        <f>IF(ROW()&lt;=vLastrow,IF('Match History Data'!E412&lt;&gt;"",'Match History Data'!E412,""),"")</f>
        <v/>
      </c>
      <c r="F412" s="3" t="str">
        <f>IF(ROW()&lt;=vLastrow,IF('Match History Data'!F412&lt;&gt;"",'Match History Data'!F412,""),"")</f>
        <v/>
      </c>
      <c r="G412" t="str">
        <f>IF(ROW()&lt;=vLastrow,'Match History Data'!G412,"")</f>
        <v/>
      </c>
      <c r="H412" t="str">
        <f>IF(ROW()&lt;=vLastrow,'Match History Data'!H412,"")</f>
        <v/>
      </c>
      <c r="I412" t="str">
        <f>IF(ROW()&lt;=vLastrow,'Match History Data'!I412,"")</f>
        <v/>
      </c>
      <c r="J412" t="str">
        <f>IF(ROW()&lt;=vLastrow,'Match History Data'!J412,"")</f>
        <v/>
      </c>
      <c r="K412" t="str">
        <f>IF(ROW()&lt;=vLastrow,'Match History Data'!K412,"")</f>
        <v/>
      </c>
      <c r="L412" t="str">
        <f>IF(ROW()&lt;=vLastrow,'Match History Data'!L412,"")</f>
        <v/>
      </c>
      <c r="M412" t="str">
        <f>IF(ROW()&lt;=vLastrow,'Match History Data'!M412,"")</f>
        <v/>
      </c>
      <c r="N412" t="str">
        <f>IF(ROW()&lt;=vLastrow,'Match History Data'!N412,"")</f>
        <v/>
      </c>
      <c r="O412" t="str">
        <f>IF(ROW()&lt;=vLastrow,'Match History Data'!O412,"")</f>
        <v/>
      </c>
      <c r="Q412" t="str">
        <f>IF(ROW()&lt;=vLastrow,VLOOKUP(MONTH(E412),calcs!$S$2:$T$13,2,FALSE),"")</f>
        <v/>
      </c>
      <c r="R412" t="str">
        <f>IF(ROW()&lt;=vLastrow,VLOOKUP(MONTH(F412),calcs!$S$2:$T$13,2,FALSE),"")</f>
        <v/>
      </c>
      <c r="S412" t="str">
        <f t="shared" si="40"/>
        <v/>
      </c>
      <c r="T412" s="26" t="e">
        <f>IF(F412="",DATEDIF(E412,calcs!X$2,"Y"),"")</f>
        <v>#VALUE!</v>
      </c>
      <c r="U412" t="str">
        <f t="shared" si="39"/>
        <v/>
      </c>
      <c r="V412" t="str">
        <f t="shared" si="36"/>
        <v/>
      </c>
      <c r="W412">
        <f t="shared" si="37"/>
        <v>0</v>
      </c>
      <c r="X412">
        <f t="shared" si="38"/>
        <v>0</v>
      </c>
    </row>
    <row r="413" spans="1:24" x14ac:dyDescent="0.35">
      <c r="A413" t="str">
        <f>IF(ROW()&lt;=vLastrow,'Match History Data'!A413,"")</f>
        <v/>
      </c>
      <c r="B413" t="str">
        <f>IF(ROW()&lt;=vLastrow,'Match History Data'!B413,"")</f>
        <v/>
      </c>
      <c r="C413" t="str">
        <f>IF(ROW()&lt;=vLastrow,'Match History Data'!C413,"")</f>
        <v/>
      </c>
      <c r="D413" t="str">
        <f>IF(ROW()&lt;=vLastrow,'Match History Data'!D413,"")</f>
        <v/>
      </c>
      <c r="E413" s="3" t="str">
        <f>IF(ROW()&lt;=vLastrow,IF('Match History Data'!E413&lt;&gt;"",'Match History Data'!E413,""),"")</f>
        <v/>
      </c>
      <c r="F413" s="3" t="str">
        <f>IF(ROW()&lt;=vLastrow,IF('Match History Data'!F413&lt;&gt;"",'Match History Data'!F413,""),"")</f>
        <v/>
      </c>
      <c r="G413" t="str">
        <f>IF(ROW()&lt;=vLastrow,'Match History Data'!G413,"")</f>
        <v/>
      </c>
      <c r="H413" t="str">
        <f>IF(ROW()&lt;=vLastrow,'Match History Data'!H413,"")</f>
        <v/>
      </c>
      <c r="I413" t="str">
        <f>IF(ROW()&lt;=vLastrow,'Match History Data'!I413,"")</f>
        <v/>
      </c>
      <c r="J413" t="str">
        <f>IF(ROW()&lt;=vLastrow,'Match History Data'!J413,"")</f>
        <v/>
      </c>
      <c r="K413" t="str">
        <f>IF(ROW()&lt;=vLastrow,'Match History Data'!K413,"")</f>
        <v/>
      </c>
      <c r="L413" t="str">
        <f>IF(ROW()&lt;=vLastrow,'Match History Data'!L413,"")</f>
        <v/>
      </c>
      <c r="M413" t="str">
        <f>IF(ROW()&lt;=vLastrow,'Match History Data'!M413,"")</f>
        <v/>
      </c>
      <c r="N413" t="str">
        <f>IF(ROW()&lt;=vLastrow,'Match History Data'!N413,"")</f>
        <v/>
      </c>
      <c r="O413" t="str">
        <f>IF(ROW()&lt;=vLastrow,'Match History Data'!O413,"")</f>
        <v/>
      </c>
      <c r="Q413" t="str">
        <f>IF(ROW()&lt;=vLastrow,VLOOKUP(MONTH(E413),calcs!$S$2:$T$13,2,FALSE),"")</f>
        <v/>
      </c>
      <c r="R413" t="str">
        <f>IF(ROW()&lt;=vLastrow,VLOOKUP(MONTH(F413),calcs!$S$2:$T$13,2,FALSE),"")</f>
        <v/>
      </c>
      <c r="S413" t="str">
        <f t="shared" si="40"/>
        <v/>
      </c>
      <c r="T413" s="26" t="e">
        <f>IF(F413="",DATEDIF(E413,calcs!X$2,"Y"),"")</f>
        <v>#VALUE!</v>
      </c>
      <c r="U413" t="str">
        <f t="shared" si="39"/>
        <v/>
      </c>
      <c r="V413" t="str">
        <f t="shared" si="36"/>
        <v/>
      </c>
      <c r="W413">
        <f t="shared" si="37"/>
        <v>0</v>
      </c>
      <c r="X413">
        <f t="shared" si="38"/>
        <v>0</v>
      </c>
    </row>
    <row r="414" spans="1:24" x14ac:dyDescent="0.35">
      <c r="A414" t="str">
        <f>IF(ROW()&lt;=vLastrow,'Match History Data'!A414,"")</f>
        <v/>
      </c>
      <c r="B414" t="str">
        <f>IF(ROW()&lt;=vLastrow,'Match History Data'!B414,"")</f>
        <v/>
      </c>
      <c r="C414" t="str">
        <f>IF(ROW()&lt;=vLastrow,'Match History Data'!C414,"")</f>
        <v/>
      </c>
      <c r="D414" t="str">
        <f>IF(ROW()&lt;=vLastrow,'Match History Data'!D414,"")</f>
        <v/>
      </c>
      <c r="E414" s="3" t="str">
        <f>IF(ROW()&lt;=vLastrow,IF('Match History Data'!E414&lt;&gt;"",'Match History Data'!E414,""),"")</f>
        <v/>
      </c>
      <c r="F414" s="3" t="str">
        <f>IF(ROW()&lt;=vLastrow,IF('Match History Data'!F414&lt;&gt;"",'Match History Data'!F414,""),"")</f>
        <v/>
      </c>
      <c r="G414" t="str">
        <f>IF(ROW()&lt;=vLastrow,'Match History Data'!G414,"")</f>
        <v/>
      </c>
      <c r="H414" t="str">
        <f>IF(ROW()&lt;=vLastrow,'Match History Data'!H414,"")</f>
        <v/>
      </c>
      <c r="I414" t="str">
        <f>IF(ROW()&lt;=vLastrow,'Match History Data'!I414,"")</f>
        <v/>
      </c>
      <c r="J414" t="str">
        <f>IF(ROW()&lt;=vLastrow,'Match History Data'!J414,"")</f>
        <v/>
      </c>
      <c r="K414" t="str">
        <f>IF(ROW()&lt;=vLastrow,'Match History Data'!K414,"")</f>
        <v/>
      </c>
      <c r="L414" t="str">
        <f>IF(ROW()&lt;=vLastrow,'Match History Data'!L414,"")</f>
        <v/>
      </c>
      <c r="M414" t="str">
        <f>IF(ROW()&lt;=vLastrow,'Match History Data'!M414,"")</f>
        <v/>
      </c>
      <c r="N414" t="str">
        <f>IF(ROW()&lt;=vLastrow,'Match History Data'!N414,"")</f>
        <v/>
      </c>
      <c r="O414" t="str">
        <f>IF(ROW()&lt;=vLastrow,'Match History Data'!O414,"")</f>
        <v/>
      </c>
      <c r="Q414" t="str">
        <f>IF(ROW()&lt;=vLastrow,VLOOKUP(MONTH(E414),calcs!$S$2:$T$13,2,FALSE),"")</f>
        <v/>
      </c>
      <c r="R414" t="str">
        <f>IF(ROW()&lt;=vLastrow,VLOOKUP(MONTH(F414),calcs!$S$2:$T$13,2,FALSE),"")</f>
        <v/>
      </c>
      <c r="S414" t="str">
        <f t="shared" si="40"/>
        <v/>
      </c>
      <c r="T414" s="26" t="e">
        <f>IF(F414="",DATEDIF(E414,calcs!X$2,"Y"),"")</f>
        <v>#VALUE!</v>
      </c>
      <c r="U414" t="str">
        <f t="shared" si="39"/>
        <v/>
      </c>
      <c r="V414" t="str">
        <f t="shared" si="36"/>
        <v/>
      </c>
      <c r="W414">
        <f t="shared" si="37"/>
        <v>0</v>
      </c>
      <c r="X414">
        <f t="shared" si="38"/>
        <v>0</v>
      </c>
    </row>
    <row r="415" spans="1:24" x14ac:dyDescent="0.35">
      <c r="A415" t="str">
        <f>IF(ROW()&lt;=vLastrow,'Match History Data'!A415,"")</f>
        <v/>
      </c>
      <c r="B415" t="str">
        <f>IF(ROW()&lt;=vLastrow,'Match History Data'!B415,"")</f>
        <v/>
      </c>
      <c r="C415" t="str">
        <f>IF(ROW()&lt;=vLastrow,'Match History Data'!C415,"")</f>
        <v/>
      </c>
      <c r="D415" t="str">
        <f>IF(ROW()&lt;=vLastrow,'Match History Data'!D415,"")</f>
        <v/>
      </c>
      <c r="E415" s="3" t="str">
        <f>IF(ROW()&lt;=vLastrow,IF('Match History Data'!E415&lt;&gt;"",'Match History Data'!E415,""),"")</f>
        <v/>
      </c>
      <c r="F415" s="3" t="str">
        <f>IF(ROW()&lt;=vLastrow,IF('Match History Data'!F415&lt;&gt;"",'Match History Data'!F415,""),"")</f>
        <v/>
      </c>
      <c r="G415" t="str">
        <f>IF(ROW()&lt;=vLastrow,'Match History Data'!G415,"")</f>
        <v/>
      </c>
      <c r="H415" t="str">
        <f>IF(ROW()&lt;=vLastrow,'Match History Data'!H415,"")</f>
        <v/>
      </c>
      <c r="I415" t="str">
        <f>IF(ROW()&lt;=vLastrow,'Match History Data'!I415,"")</f>
        <v/>
      </c>
      <c r="J415" t="str">
        <f>IF(ROW()&lt;=vLastrow,'Match History Data'!J415,"")</f>
        <v/>
      </c>
      <c r="K415" t="str">
        <f>IF(ROW()&lt;=vLastrow,'Match History Data'!K415,"")</f>
        <v/>
      </c>
      <c r="L415" t="str">
        <f>IF(ROW()&lt;=vLastrow,'Match History Data'!L415,"")</f>
        <v/>
      </c>
      <c r="M415" t="str">
        <f>IF(ROW()&lt;=vLastrow,'Match History Data'!M415,"")</f>
        <v/>
      </c>
      <c r="N415" t="str">
        <f>IF(ROW()&lt;=vLastrow,'Match History Data'!N415,"")</f>
        <v/>
      </c>
      <c r="O415" t="str">
        <f>IF(ROW()&lt;=vLastrow,'Match History Data'!O415,"")</f>
        <v/>
      </c>
      <c r="Q415" t="str">
        <f>IF(ROW()&lt;=vLastrow,VLOOKUP(MONTH(E415),calcs!$S$2:$T$13,2,FALSE),"")</f>
        <v/>
      </c>
      <c r="R415" t="str">
        <f>IF(ROW()&lt;=vLastrow,VLOOKUP(MONTH(F415),calcs!$S$2:$T$13,2,FALSE),"")</f>
        <v/>
      </c>
      <c r="S415" t="str">
        <f t="shared" si="40"/>
        <v/>
      </c>
      <c r="T415" s="26" t="e">
        <f>IF(F415="",DATEDIF(E415,calcs!X$2,"Y"),"")</f>
        <v>#VALUE!</v>
      </c>
      <c r="U415" t="str">
        <f t="shared" si="39"/>
        <v/>
      </c>
      <c r="V415" t="str">
        <f t="shared" si="36"/>
        <v/>
      </c>
      <c r="W415">
        <f t="shared" si="37"/>
        <v>0</v>
      </c>
      <c r="X415">
        <f t="shared" si="38"/>
        <v>0</v>
      </c>
    </row>
    <row r="416" spans="1:24" x14ac:dyDescent="0.35">
      <c r="A416" t="str">
        <f>IF(ROW()&lt;=vLastrow,'Match History Data'!A416,"")</f>
        <v/>
      </c>
      <c r="B416" t="str">
        <f>IF(ROW()&lt;=vLastrow,'Match History Data'!B416,"")</f>
        <v/>
      </c>
      <c r="C416" t="str">
        <f>IF(ROW()&lt;=vLastrow,'Match History Data'!C416,"")</f>
        <v/>
      </c>
      <c r="D416" t="str">
        <f>IF(ROW()&lt;=vLastrow,'Match History Data'!D416,"")</f>
        <v/>
      </c>
      <c r="E416" s="3" t="str">
        <f>IF(ROW()&lt;=vLastrow,IF('Match History Data'!E416&lt;&gt;"",'Match History Data'!E416,""),"")</f>
        <v/>
      </c>
      <c r="F416" s="3" t="str">
        <f>IF(ROW()&lt;=vLastrow,IF('Match History Data'!F416&lt;&gt;"",'Match History Data'!F416,""),"")</f>
        <v/>
      </c>
      <c r="G416" t="str">
        <f>IF(ROW()&lt;=vLastrow,'Match History Data'!G416,"")</f>
        <v/>
      </c>
      <c r="H416" t="str">
        <f>IF(ROW()&lt;=vLastrow,'Match History Data'!H416,"")</f>
        <v/>
      </c>
      <c r="I416" t="str">
        <f>IF(ROW()&lt;=vLastrow,'Match History Data'!I416,"")</f>
        <v/>
      </c>
      <c r="J416" t="str">
        <f>IF(ROW()&lt;=vLastrow,'Match History Data'!J416,"")</f>
        <v/>
      </c>
      <c r="K416" t="str">
        <f>IF(ROW()&lt;=vLastrow,'Match History Data'!K416,"")</f>
        <v/>
      </c>
      <c r="L416" t="str">
        <f>IF(ROW()&lt;=vLastrow,'Match History Data'!L416,"")</f>
        <v/>
      </c>
      <c r="M416" t="str">
        <f>IF(ROW()&lt;=vLastrow,'Match History Data'!M416,"")</f>
        <v/>
      </c>
      <c r="N416" t="str">
        <f>IF(ROW()&lt;=vLastrow,'Match History Data'!N416,"")</f>
        <v/>
      </c>
      <c r="O416" t="str">
        <f>IF(ROW()&lt;=vLastrow,'Match History Data'!O416,"")</f>
        <v/>
      </c>
      <c r="Q416" t="str">
        <f>IF(ROW()&lt;=vLastrow,VLOOKUP(MONTH(E416),calcs!$S$2:$T$13,2,FALSE),"")</f>
        <v/>
      </c>
      <c r="R416" t="str">
        <f>IF(ROW()&lt;=vLastrow,VLOOKUP(MONTH(F416),calcs!$S$2:$T$13,2,FALSE),"")</f>
        <v/>
      </c>
      <c r="S416" t="str">
        <f t="shared" si="40"/>
        <v/>
      </c>
      <c r="T416" s="26" t="e">
        <f>IF(F416="",DATEDIF(E416,calcs!X$2,"Y"),"")</f>
        <v>#VALUE!</v>
      </c>
      <c r="U416" t="str">
        <f t="shared" si="39"/>
        <v/>
      </c>
      <c r="V416" t="str">
        <f t="shared" si="36"/>
        <v/>
      </c>
      <c r="W416">
        <f t="shared" si="37"/>
        <v>0</v>
      </c>
      <c r="X416">
        <f t="shared" si="38"/>
        <v>0</v>
      </c>
    </row>
    <row r="417" spans="1:24" x14ac:dyDescent="0.35">
      <c r="A417" t="str">
        <f>IF(ROW()&lt;=vLastrow,'Match History Data'!A417,"")</f>
        <v/>
      </c>
      <c r="B417" t="str">
        <f>IF(ROW()&lt;=vLastrow,'Match History Data'!B417,"")</f>
        <v/>
      </c>
      <c r="C417" t="str">
        <f>IF(ROW()&lt;=vLastrow,'Match History Data'!C417,"")</f>
        <v/>
      </c>
      <c r="D417" t="str">
        <f>IF(ROW()&lt;=vLastrow,'Match History Data'!D417,"")</f>
        <v/>
      </c>
      <c r="E417" s="3" t="str">
        <f>IF(ROW()&lt;=vLastrow,IF('Match History Data'!E417&lt;&gt;"",'Match History Data'!E417,""),"")</f>
        <v/>
      </c>
      <c r="F417" s="3" t="str">
        <f>IF(ROW()&lt;=vLastrow,IF('Match History Data'!F417&lt;&gt;"",'Match History Data'!F417,""),"")</f>
        <v/>
      </c>
      <c r="G417" t="str">
        <f>IF(ROW()&lt;=vLastrow,'Match History Data'!G417,"")</f>
        <v/>
      </c>
      <c r="H417" t="str">
        <f>IF(ROW()&lt;=vLastrow,'Match History Data'!H417,"")</f>
        <v/>
      </c>
      <c r="I417" t="str">
        <f>IF(ROW()&lt;=vLastrow,'Match History Data'!I417,"")</f>
        <v/>
      </c>
      <c r="J417" t="str">
        <f>IF(ROW()&lt;=vLastrow,'Match History Data'!J417,"")</f>
        <v/>
      </c>
      <c r="K417" t="str">
        <f>IF(ROW()&lt;=vLastrow,'Match History Data'!K417,"")</f>
        <v/>
      </c>
      <c r="L417" t="str">
        <f>IF(ROW()&lt;=vLastrow,'Match History Data'!L417,"")</f>
        <v/>
      </c>
      <c r="M417" t="str">
        <f>IF(ROW()&lt;=vLastrow,'Match History Data'!M417,"")</f>
        <v/>
      </c>
      <c r="N417" t="str">
        <f>IF(ROW()&lt;=vLastrow,'Match History Data'!N417,"")</f>
        <v/>
      </c>
      <c r="O417" t="str">
        <f>IF(ROW()&lt;=vLastrow,'Match History Data'!O417,"")</f>
        <v/>
      </c>
      <c r="Q417" t="str">
        <f>IF(ROW()&lt;=vLastrow,VLOOKUP(MONTH(E417),calcs!$S$2:$T$13,2,FALSE),"")</f>
        <v/>
      </c>
      <c r="R417" t="str">
        <f>IF(ROW()&lt;=vLastrow,VLOOKUP(MONTH(F417),calcs!$S$2:$T$13,2,FALSE),"")</f>
        <v/>
      </c>
      <c r="S417" t="str">
        <f t="shared" si="40"/>
        <v/>
      </c>
      <c r="T417" s="26" t="e">
        <f>IF(F417="",DATEDIF(E417,calcs!X$2,"Y"),"")</f>
        <v>#VALUE!</v>
      </c>
      <c r="U417" t="str">
        <f t="shared" si="39"/>
        <v/>
      </c>
      <c r="V417" t="str">
        <f t="shared" si="36"/>
        <v/>
      </c>
      <c r="W417">
        <f t="shared" si="37"/>
        <v>0</v>
      </c>
      <c r="X417">
        <f t="shared" si="38"/>
        <v>0</v>
      </c>
    </row>
    <row r="418" spans="1:24" x14ac:dyDescent="0.35">
      <c r="A418" t="str">
        <f>IF(ROW()&lt;=vLastrow,'Match History Data'!A418,"")</f>
        <v/>
      </c>
      <c r="B418" t="str">
        <f>IF(ROW()&lt;=vLastrow,'Match History Data'!B418,"")</f>
        <v/>
      </c>
      <c r="C418" t="str">
        <f>IF(ROW()&lt;=vLastrow,'Match History Data'!C418,"")</f>
        <v/>
      </c>
      <c r="D418" t="str">
        <f>IF(ROW()&lt;=vLastrow,'Match History Data'!D418,"")</f>
        <v/>
      </c>
      <c r="E418" s="3" t="str">
        <f>IF(ROW()&lt;=vLastrow,IF('Match History Data'!E418&lt;&gt;"",'Match History Data'!E418,""),"")</f>
        <v/>
      </c>
      <c r="F418" s="3" t="str">
        <f>IF(ROW()&lt;=vLastrow,IF('Match History Data'!F418&lt;&gt;"",'Match History Data'!F418,""),"")</f>
        <v/>
      </c>
      <c r="G418" t="str">
        <f>IF(ROW()&lt;=vLastrow,'Match History Data'!G418,"")</f>
        <v/>
      </c>
      <c r="H418" t="str">
        <f>IF(ROW()&lt;=vLastrow,'Match History Data'!H418,"")</f>
        <v/>
      </c>
      <c r="I418" t="str">
        <f>IF(ROW()&lt;=vLastrow,'Match History Data'!I418,"")</f>
        <v/>
      </c>
      <c r="J418" t="str">
        <f>IF(ROW()&lt;=vLastrow,'Match History Data'!J418,"")</f>
        <v/>
      </c>
      <c r="K418" t="str">
        <f>IF(ROW()&lt;=vLastrow,'Match History Data'!K418,"")</f>
        <v/>
      </c>
      <c r="L418" t="str">
        <f>IF(ROW()&lt;=vLastrow,'Match History Data'!L418,"")</f>
        <v/>
      </c>
      <c r="M418" t="str">
        <f>IF(ROW()&lt;=vLastrow,'Match History Data'!M418,"")</f>
        <v/>
      </c>
      <c r="N418" t="str">
        <f>IF(ROW()&lt;=vLastrow,'Match History Data'!N418,"")</f>
        <v/>
      </c>
      <c r="O418" t="str">
        <f>IF(ROW()&lt;=vLastrow,'Match History Data'!O418,"")</f>
        <v/>
      </c>
      <c r="Q418" t="str">
        <f>IF(ROW()&lt;=vLastrow,VLOOKUP(MONTH(E418),calcs!$S$2:$T$13,2,FALSE),"")</f>
        <v/>
      </c>
      <c r="R418" t="str">
        <f>IF(ROW()&lt;=vLastrow,VLOOKUP(MONTH(F418),calcs!$S$2:$T$13,2,FALSE),"")</f>
        <v/>
      </c>
      <c r="S418" t="str">
        <f t="shared" si="40"/>
        <v/>
      </c>
      <c r="T418" s="26" t="e">
        <f>IF(F418="",DATEDIF(E418,calcs!X$2,"Y"),"")</f>
        <v>#VALUE!</v>
      </c>
      <c r="U418" t="str">
        <f t="shared" si="39"/>
        <v/>
      </c>
      <c r="V418" t="str">
        <f t="shared" si="36"/>
        <v/>
      </c>
      <c r="W418">
        <f t="shared" si="37"/>
        <v>0</v>
      </c>
      <c r="X418">
        <f t="shared" si="38"/>
        <v>0</v>
      </c>
    </row>
    <row r="419" spans="1:24" x14ac:dyDescent="0.35">
      <c r="A419" t="str">
        <f>IF(ROW()&lt;=vLastrow,'Match History Data'!A419,"")</f>
        <v/>
      </c>
      <c r="B419" t="str">
        <f>IF(ROW()&lt;=vLastrow,'Match History Data'!B419,"")</f>
        <v/>
      </c>
      <c r="C419" t="str">
        <f>IF(ROW()&lt;=vLastrow,'Match History Data'!C419,"")</f>
        <v/>
      </c>
      <c r="D419" t="str">
        <f>IF(ROW()&lt;=vLastrow,'Match History Data'!D419,"")</f>
        <v/>
      </c>
      <c r="E419" s="3" t="str">
        <f>IF(ROW()&lt;=vLastrow,IF('Match History Data'!E419&lt;&gt;"",'Match History Data'!E419,""),"")</f>
        <v/>
      </c>
      <c r="F419" s="3" t="str">
        <f>IF(ROW()&lt;=vLastrow,IF('Match History Data'!F419&lt;&gt;"",'Match History Data'!F419,""),"")</f>
        <v/>
      </c>
      <c r="G419" t="str">
        <f>IF(ROW()&lt;=vLastrow,'Match History Data'!G419,"")</f>
        <v/>
      </c>
      <c r="H419" t="str">
        <f>IF(ROW()&lt;=vLastrow,'Match History Data'!H419,"")</f>
        <v/>
      </c>
      <c r="I419" t="str">
        <f>IF(ROW()&lt;=vLastrow,'Match History Data'!I419,"")</f>
        <v/>
      </c>
      <c r="J419" t="str">
        <f>IF(ROW()&lt;=vLastrow,'Match History Data'!J419,"")</f>
        <v/>
      </c>
      <c r="K419" t="str">
        <f>IF(ROW()&lt;=vLastrow,'Match History Data'!K419,"")</f>
        <v/>
      </c>
      <c r="L419" t="str">
        <f>IF(ROW()&lt;=vLastrow,'Match History Data'!L419,"")</f>
        <v/>
      </c>
      <c r="M419" t="str">
        <f>IF(ROW()&lt;=vLastrow,'Match History Data'!M419,"")</f>
        <v/>
      </c>
      <c r="N419" t="str">
        <f>IF(ROW()&lt;=vLastrow,'Match History Data'!N419,"")</f>
        <v/>
      </c>
      <c r="O419" t="str">
        <f>IF(ROW()&lt;=vLastrow,'Match History Data'!O419,"")</f>
        <v/>
      </c>
      <c r="Q419" t="str">
        <f>IF(ROW()&lt;=vLastrow,VLOOKUP(MONTH(E419),calcs!$S$2:$T$13,2,FALSE),"")</f>
        <v/>
      </c>
      <c r="R419" t="str">
        <f>IF(ROW()&lt;=vLastrow,VLOOKUP(MONTH(F419),calcs!$S$2:$T$13,2,FALSE),"")</f>
        <v/>
      </c>
      <c r="S419" t="str">
        <f t="shared" si="40"/>
        <v/>
      </c>
      <c r="T419" s="26" t="e">
        <f>IF(F419="",DATEDIF(E419,calcs!X$2,"Y"),"")</f>
        <v>#VALUE!</v>
      </c>
      <c r="U419" t="str">
        <f t="shared" si="39"/>
        <v/>
      </c>
      <c r="V419" t="str">
        <f t="shared" si="36"/>
        <v/>
      </c>
      <c r="W419">
        <f t="shared" si="37"/>
        <v>0</v>
      </c>
      <c r="X419">
        <f t="shared" si="38"/>
        <v>0</v>
      </c>
    </row>
    <row r="420" spans="1:24" x14ac:dyDescent="0.35">
      <c r="A420" t="str">
        <f>IF(ROW()&lt;=vLastrow,'Match History Data'!A420,"")</f>
        <v/>
      </c>
      <c r="B420" t="str">
        <f>IF(ROW()&lt;=vLastrow,'Match History Data'!B420,"")</f>
        <v/>
      </c>
      <c r="C420" t="str">
        <f>IF(ROW()&lt;=vLastrow,'Match History Data'!C420,"")</f>
        <v/>
      </c>
      <c r="D420" t="str">
        <f>IF(ROW()&lt;=vLastrow,'Match History Data'!D420,"")</f>
        <v/>
      </c>
      <c r="E420" s="3" t="str">
        <f>IF(ROW()&lt;=vLastrow,IF('Match History Data'!E420&lt;&gt;"",'Match History Data'!E420,""),"")</f>
        <v/>
      </c>
      <c r="F420" s="3" t="str">
        <f>IF(ROW()&lt;=vLastrow,IF('Match History Data'!F420&lt;&gt;"",'Match History Data'!F420,""),"")</f>
        <v/>
      </c>
      <c r="G420" t="str">
        <f>IF(ROW()&lt;=vLastrow,'Match History Data'!G420,"")</f>
        <v/>
      </c>
      <c r="H420" t="str">
        <f>IF(ROW()&lt;=vLastrow,'Match History Data'!H420,"")</f>
        <v/>
      </c>
      <c r="I420" t="str">
        <f>IF(ROW()&lt;=vLastrow,'Match History Data'!I420,"")</f>
        <v/>
      </c>
      <c r="J420" t="str">
        <f>IF(ROW()&lt;=vLastrow,'Match History Data'!J420,"")</f>
        <v/>
      </c>
      <c r="K420" t="str">
        <f>IF(ROW()&lt;=vLastrow,'Match History Data'!K420,"")</f>
        <v/>
      </c>
      <c r="L420" t="str">
        <f>IF(ROW()&lt;=vLastrow,'Match History Data'!L420,"")</f>
        <v/>
      </c>
      <c r="M420" t="str">
        <f>IF(ROW()&lt;=vLastrow,'Match History Data'!M420,"")</f>
        <v/>
      </c>
      <c r="N420" t="str">
        <f>IF(ROW()&lt;=vLastrow,'Match History Data'!N420,"")</f>
        <v/>
      </c>
      <c r="O420" t="str">
        <f>IF(ROW()&lt;=vLastrow,'Match History Data'!O420,"")</f>
        <v/>
      </c>
      <c r="Q420" t="str">
        <f>IF(ROW()&lt;=vLastrow,VLOOKUP(MONTH(E420),calcs!$S$2:$T$13,2,FALSE),"")</f>
        <v/>
      </c>
      <c r="R420" t="str">
        <f>IF(ROW()&lt;=vLastrow,VLOOKUP(MONTH(F420),calcs!$S$2:$T$13,2,FALSE),"")</f>
        <v/>
      </c>
      <c r="S420" t="str">
        <f t="shared" si="40"/>
        <v/>
      </c>
      <c r="T420" s="26" t="e">
        <f>IF(F420="",DATEDIF(E420,calcs!X$2,"Y"),"")</f>
        <v>#VALUE!</v>
      </c>
      <c r="U420" t="str">
        <f t="shared" si="39"/>
        <v/>
      </c>
      <c r="V420" t="str">
        <f t="shared" si="36"/>
        <v/>
      </c>
      <c r="W420">
        <f t="shared" si="37"/>
        <v>0</v>
      </c>
      <c r="X420">
        <f t="shared" si="38"/>
        <v>0</v>
      </c>
    </row>
    <row r="421" spans="1:24" x14ac:dyDescent="0.35">
      <c r="A421" t="str">
        <f>IF(ROW()&lt;=vLastrow,'Match History Data'!A421,"")</f>
        <v/>
      </c>
      <c r="B421" t="str">
        <f>IF(ROW()&lt;=vLastrow,'Match History Data'!B421,"")</f>
        <v/>
      </c>
      <c r="C421" t="str">
        <f>IF(ROW()&lt;=vLastrow,'Match History Data'!C421,"")</f>
        <v/>
      </c>
      <c r="D421" t="str">
        <f>IF(ROW()&lt;=vLastrow,'Match History Data'!D421,"")</f>
        <v/>
      </c>
      <c r="E421" s="3" t="str">
        <f>IF(ROW()&lt;=vLastrow,IF('Match History Data'!E421&lt;&gt;"",'Match History Data'!E421,""),"")</f>
        <v/>
      </c>
      <c r="F421" s="3" t="str">
        <f>IF(ROW()&lt;=vLastrow,IF('Match History Data'!F421&lt;&gt;"",'Match History Data'!F421,""),"")</f>
        <v/>
      </c>
      <c r="G421" t="str">
        <f>IF(ROW()&lt;=vLastrow,'Match History Data'!G421,"")</f>
        <v/>
      </c>
      <c r="H421" t="str">
        <f>IF(ROW()&lt;=vLastrow,'Match History Data'!H421,"")</f>
        <v/>
      </c>
      <c r="I421" t="str">
        <f>IF(ROW()&lt;=vLastrow,'Match History Data'!I421,"")</f>
        <v/>
      </c>
      <c r="J421" t="str">
        <f>IF(ROW()&lt;=vLastrow,'Match History Data'!J421,"")</f>
        <v/>
      </c>
      <c r="K421" t="str">
        <f>IF(ROW()&lt;=vLastrow,'Match History Data'!K421,"")</f>
        <v/>
      </c>
      <c r="L421" t="str">
        <f>IF(ROW()&lt;=vLastrow,'Match History Data'!L421,"")</f>
        <v/>
      </c>
      <c r="M421" t="str">
        <f>IF(ROW()&lt;=vLastrow,'Match History Data'!M421,"")</f>
        <v/>
      </c>
      <c r="N421" t="str">
        <f>IF(ROW()&lt;=vLastrow,'Match History Data'!N421,"")</f>
        <v/>
      </c>
      <c r="O421" t="str">
        <f>IF(ROW()&lt;=vLastrow,'Match History Data'!O421,"")</f>
        <v/>
      </c>
      <c r="Q421" t="str">
        <f>IF(ROW()&lt;=vLastrow,VLOOKUP(MONTH(E421),calcs!$S$2:$T$13,2,FALSE),"")</f>
        <v/>
      </c>
      <c r="R421" t="str">
        <f>IF(ROW()&lt;=vLastrow,VLOOKUP(MONTH(F421),calcs!$S$2:$T$13,2,FALSE),"")</f>
        <v/>
      </c>
      <c r="S421" t="str">
        <f t="shared" si="40"/>
        <v/>
      </c>
      <c r="T421" s="26" t="e">
        <f>IF(F421="",DATEDIF(E421,calcs!X$2,"Y"),"")</f>
        <v>#VALUE!</v>
      </c>
      <c r="U421" t="str">
        <f t="shared" si="39"/>
        <v/>
      </c>
      <c r="V421" t="str">
        <f t="shared" si="36"/>
        <v/>
      </c>
      <c r="W421">
        <f t="shared" si="37"/>
        <v>0</v>
      </c>
      <c r="X421">
        <f t="shared" si="38"/>
        <v>0</v>
      </c>
    </row>
    <row r="422" spans="1:24" x14ac:dyDescent="0.35">
      <c r="A422" t="str">
        <f>IF(ROW()&lt;=vLastrow,'Match History Data'!A422,"")</f>
        <v/>
      </c>
      <c r="B422" t="str">
        <f>IF(ROW()&lt;=vLastrow,'Match History Data'!B422,"")</f>
        <v/>
      </c>
      <c r="C422" t="str">
        <f>IF(ROW()&lt;=vLastrow,'Match History Data'!C422,"")</f>
        <v/>
      </c>
      <c r="D422" t="str">
        <f>IF(ROW()&lt;=vLastrow,'Match History Data'!D422,"")</f>
        <v/>
      </c>
      <c r="E422" s="3" t="str">
        <f>IF(ROW()&lt;=vLastrow,IF('Match History Data'!E422&lt;&gt;"",'Match History Data'!E422,""),"")</f>
        <v/>
      </c>
      <c r="F422" s="3" t="str">
        <f>IF(ROW()&lt;=vLastrow,IF('Match History Data'!F422&lt;&gt;"",'Match History Data'!F422,""),"")</f>
        <v/>
      </c>
      <c r="G422" t="str">
        <f>IF(ROW()&lt;=vLastrow,'Match History Data'!G422,"")</f>
        <v/>
      </c>
      <c r="H422" t="str">
        <f>IF(ROW()&lt;=vLastrow,'Match History Data'!H422,"")</f>
        <v/>
      </c>
      <c r="I422" t="str">
        <f>IF(ROW()&lt;=vLastrow,'Match History Data'!I422,"")</f>
        <v/>
      </c>
      <c r="J422" t="str">
        <f>IF(ROW()&lt;=vLastrow,'Match History Data'!J422,"")</f>
        <v/>
      </c>
      <c r="K422" t="str">
        <f>IF(ROW()&lt;=vLastrow,'Match History Data'!K422,"")</f>
        <v/>
      </c>
      <c r="L422" t="str">
        <f>IF(ROW()&lt;=vLastrow,'Match History Data'!L422,"")</f>
        <v/>
      </c>
      <c r="M422" t="str">
        <f>IF(ROW()&lt;=vLastrow,'Match History Data'!M422,"")</f>
        <v/>
      </c>
      <c r="N422" t="str">
        <f>IF(ROW()&lt;=vLastrow,'Match History Data'!N422,"")</f>
        <v/>
      </c>
      <c r="O422" t="str">
        <f>IF(ROW()&lt;=vLastrow,'Match History Data'!O422,"")</f>
        <v/>
      </c>
      <c r="Q422" t="str">
        <f>IF(ROW()&lt;=vLastrow,VLOOKUP(MONTH(E422),calcs!$S$2:$T$13,2,FALSE),"")</f>
        <v/>
      </c>
      <c r="R422" t="str">
        <f>IF(ROW()&lt;=vLastrow,VLOOKUP(MONTH(F422),calcs!$S$2:$T$13,2,FALSE),"")</f>
        <v/>
      </c>
      <c r="S422" t="str">
        <f t="shared" si="40"/>
        <v/>
      </c>
      <c r="T422" s="26" t="e">
        <f>IF(F422="",DATEDIF(E422,calcs!X$2,"Y"),"")</f>
        <v>#VALUE!</v>
      </c>
      <c r="U422" t="str">
        <f t="shared" si="39"/>
        <v/>
      </c>
      <c r="V422" t="str">
        <f t="shared" si="36"/>
        <v/>
      </c>
      <c r="W422">
        <f t="shared" si="37"/>
        <v>0</v>
      </c>
      <c r="X422">
        <f t="shared" si="38"/>
        <v>0</v>
      </c>
    </row>
    <row r="423" spans="1:24" x14ac:dyDescent="0.35">
      <c r="A423" t="str">
        <f>IF(ROW()&lt;=vLastrow,'Match History Data'!A423,"")</f>
        <v/>
      </c>
      <c r="B423" t="str">
        <f>IF(ROW()&lt;=vLastrow,'Match History Data'!B423,"")</f>
        <v/>
      </c>
      <c r="C423" t="str">
        <f>IF(ROW()&lt;=vLastrow,'Match History Data'!C423,"")</f>
        <v/>
      </c>
      <c r="D423" t="str">
        <f>IF(ROW()&lt;=vLastrow,'Match History Data'!D423,"")</f>
        <v/>
      </c>
      <c r="E423" s="3" t="str">
        <f>IF(ROW()&lt;=vLastrow,IF('Match History Data'!E423&lt;&gt;"",'Match History Data'!E423,""),"")</f>
        <v/>
      </c>
      <c r="F423" s="3" t="str">
        <f>IF(ROW()&lt;=vLastrow,IF('Match History Data'!F423&lt;&gt;"",'Match History Data'!F423,""),"")</f>
        <v/>
      </c>
      <c r="G423" t="str">
        <f>IF(ROW()&lt;=vLastrow,'Match History Data'!G423,"")</f>
        <v/>
      </c>
      <c r="H423" t="str">
        <f>IF(ROW()&lt;=vLastrow,'Match History Data'!H423,"")</f>
        <v/>
      </c>
      <c r="I423" t="str">
        <f>IF(ROW()&lt;=vLastrow,'Match History Data'!I423,"")</f>
        <v/>
      </c>
      <c r="J423" t="str">
        <f>IF(ROW()&lt;=vLastrow,'Match History Data'!J423,"")</f>
        <v/>
      </c>
      <c r="K423" t="str">
        <f>IF(ROW()&lt;=vLastrow,'Match History Data'!K423,"")</f>
        <v/>
      </c>
      <c r="L423" t="str">
        <f>IF(ROW()&lt;=vLastrow,'Match History Data'!L423,"")</f>
        <v/>
      </c>
      <c r="M423" t="str">
        <f>IF(ROW()&lt;=vLastrow,'Match History Data'!M423,"")</f>
        <v/>
      </c>
      <c r="N423" t="str">
        <f>IF(ROW()&lt;=vLastrow,'Match History Data'!N423,"")</f>
        <v/>
      </c>
      <c r="O423" t="str">
        <f>IF(ROW()&lt;=vLastrow,'Match History Data'!O423,"")</f>
        <v/>
      </c>
      <c r="Q423" t="str">
        <f>IF(ROW()&lt;=vLastrow,VLOOKUP(MONTH(E423),calcs!$S$2:$T$13,2,FALSE),"")</f>
        <v/>
      </c>
      <c r="R423" t="str">
        <f>IF(ROW()&lt;=vLastrow,VLOOKUP(MONTH(F423),calcs!$S$2:$T$13,2,FALSE),"")</f>
        <v/>
      </c>
      <c r="S423" t="str">
        <f t="shared" si="40"/>
        <v/>
      </c>
      <c r="T423" s="26" t="e">
        <f>IF(F423="",DATEDIF(E423,calcs!X$2,"Y"),"")</f>
        <v>#VALUE!</v>
      </c>
      <c r="U423" t="str">
        <f t="shared" si="39"/>
        <v/>
      </c>
      <c r="V423" t="str">
        <f t="shared" si="36"/>
        <v/>
      </c>
      <c r="W423">
        <f t="shared" si="37"/>
        <v>0</v>
      </c>
      <c r="X423">
        <f t="shared" si="38"/>
        <v>0</v>
      </c>
    </row>
    <row r="424" spans="1:24" x14ac:dyDescent="0.35">
      <c r="A424" t="str">
        <f>IF(ROW()&lt;=vLastrow,'Match History Data'!A424,"")</f>
        <v/>
      </c>
      <c r="B424" t="str">
        <f>IF(ROW()&lt;=vLastrow,'Match History Data'!B424,"")</f>
        <v/>
      </c>
      <c r="C424" t="str">
        <f>IF(ROW()&lt;=vLastrow,'Match History Data'!C424,"")</f>
        <v/>
      </c>
      <c r="D424" t="str">
        <f>IF(ROW()&lt;=vLastrow,'Match History Data'!D424,"")</f>
        <v/>
      </c>
      <c r="E424" s="3" t="str">
        <f>IF(ROW()&lt;=vLastrow,IF('Match History Data'!E424&lt;&gt;"",'Match History Data'!E424,""),"")</f>
        <v/>
      </c>
      <c r="F424" s="3" t="str">
        <f>IF(ROW()&lt;=vLastrow,IF('Match History Data'!F424&lt;&gt;"",'Match History Data'!F424,""),"")</f>
        <v/>
      </c>
      <c r="G424" t="str">
        <f>IF(ROW()&lt;=vLastrow,'Match History Data'!G424,"")</f>
        <v/>
      </c>
      <c r="H424" t="str">
        <f>IF(ROW()&lt;=vLastrow,'Match History Data'!H424,"")</f>
        <v/>
      </c>
      <c r="I424" t="str">
        <f>IF(ROW()&lt;=vLastrow,'Match History Data'!I424,"")</f>
        <v/>
      </c>
      <c r="J424" t="str">
        <f>IF(ROW()&lt;=vLastrow,'Match History Data'!J424,"")</f>
        <v/>
      </c>
      <c r="K424" t="str">
        <f>IF(ROW()&lt;=vLastrow,'Match History Data'!K424,"")</f>
        <v/>
      </c>
      <c r="L424" t="str">
        <f>IF(ROW()&lt;=vLastrow,'Match History Data'!L424,"")</f>
        <v/>
      </c>
      <c r="M424" t="str">
        <f>IF(ROW()&lt;=vLastrow,'Match History Data'!M424,"")</f>
        <v/>
      </c>
      <c r="N424" t="str">
        <f>IF(ROW()&lt;=vLastrow,'Match History Data'!N424,"")</f>
        <v/>
      </c>
      <c r="O424" t="str">
        <f>IF(ROW()&lt;=vLastrow,'Match History Data'!O424,"")</f>
        <v/>
      </c>
      <c r="Q424" t="str">
        <f>IF(ROW()&lt;=vLastrow,VLOOKUP(MONTH(E424),calcs!$S$2:$T$13,2,FALSE),"")</f>
        <v/>
      </c>
      <c r="R424" t="str">
        <f>IF(ROW()&lt;=vLastrow,VLOOKUP(MONTH(F424),calcs!$S$2:$T$13,2,FALSE),"")</f>
        <v/>
      </c>
      <c r="S424" t="str">
        <f t="shared" si="40"/>
        <v/>
      </c>
      <c r="T424" s="26" t="e">
        <f>IF(F424="",DATEDIF(E424,calcs!X$2,"Y"),"")</f>
        <v>#VALUE!</v>
      </c>
      <c r="U424" t="str">
        <f t="shared" si="39"/>
        <v/>
      </c>
      <c r="V424" t="str">
        <f t="shared" si="36"/>
        <v/>
      </c>
      <c r="W424">
        <f t="shared" si="37"/>
        <v>0</v>
      </c>
      <c r="X424">
        <f t="shared" si="38"/>
        <v>0</v>
      </c>
    </row>
    <row r="425" spans="1:24" x14ac:dyDescent="0.35">
      <c r="A425" t="str">
        <f>IF(ROW()&lt;=vLastrow,'Match History Data'!A425,"")</f>
        <v/>
      </c>
      <c r="B425" t="str">
        <f>IF(ROW()&lt;=vLastrow,'Match History Data'!B425,"")</f>
        <v/>
      </c>
      <c r="C425" t="str">
        <f>IF(ROW()&lt;=vLastrow,'Match History Data'!C425,"")</f>
        <v/>
      </c>
      <c r="D425" t="str">
        <f>IF(ROW()&lt;=vLastrow,'Match History Data'!D425,"")</f>
        <v/>
      </c>
      <c r="E425" s="3" t="str">
        <f>IF(ROW()&lt;=vLastrow,IF('Match History Data'!E425&lt;&gt;"",'Match History Data'!E425,""),"")</f>
        <v/>
      </c>
      <c r="F425" s="3" t="str">
        <f>IF(ROW()&lt;=vLastrow,IF('Match History Data'!F425&lt;&gt;"",'Match History Data'!F425,""),"")</f>
        <v/>
      </c>
      <c r="G425" t="str">
        <f>IF(ROW()&lt;=vLastrow,'Match History Data'!G425,"")</f>
        <v/>
      </c>
      <c r="H425" t="str">
        <f>IF(ROW()&lt;=vLastrow,'Match History Data'!H425,"")</f>
        <v/>
      </c>
      <c r="I425" t="str">
        <f>IF(ROW()&lt;=vLastrow,'Match History Data'!I425,"")</f>
        <v/>
      </c>
      <c r="J425" t="str">
        <f>IF(ROW()&lt;=vLastrow,'Match History Data'!J425,"")</f>
        <v/>
      </c>
      <c r="K425" t="str">
        <f>IF(ROW()&lt;=vLastrow,'Match History Data'!K425,"")</f>
        <v/>
      </c>
      <c r="L425" t="str">
        <f>IF(ROW()&lt;=vLastrow,'Match History Data'!L425,"")</f>
        <v/>
      </c>
      <c r="M425" t="str">
        <f>IF(ROW()&lt;=vLastrow,'Match History Data'!M425,"")</f>
        <v/>
      </c>
      <c r="N425" t="str">
        <f>IF(ROW()&lt;=vLastrow,'Match History Data'!N425,"")</f>
        <v/>
      </c>
      <c r="O425" t="str">
        <f>IF(ROW()&lt;=vLastrow,'Match History Data'!O425,"")</f>
        <v/>
      </c>
      <c r="Q425" t="str">
        <f>IF(ROW()&lt;=vLastrow,VLOOKUP(MONTH(E425),calcs!$S$2:$T$13,2,FALSE),"")</f>
        <v/>
      </c>
      <c r="R425" t="str">
        <f>IF(ROW()&lt;=vLastrow,VLOOKUP(MONTH(F425),calcs!$S$2:$T$13,2,FALSE),"")</f>
        <v/>
      </c>
      <c r="S425" t="str">
        <f t="shared" si="40"/>
        <v/>
      </c>
      <c r="T425" s="26" t="e">
        <f>IF(F425="",DATEDIF(E425,calcs!X$2,"Y"),"")</f>
        <v>#VALUE!</v>
      </c>
      <c r="U425" t="str">
        <f t="shared" si="39"/>
        <v/>
      </c>
      <c r="V425" t="str">
        <f t="shared" si="36"/>
        <v/>
      </c>
      <c r="W425">
        <f t="shared" si="37"/>
        <v>0</v>
      </c>
      <c r="X425">
        <f t="shared" si="38"/>
        <v>0</v>
      </c>
    </row>
    <row r="426" spans="1:24" x14ac:dyDescent="0.35">
      <c r="A426" t="str">
        <f>IF(ROW()&lt;=vLastrow,'Match History Data'!A426,"")</f>
        <v/>
      </c>
      <c r="B426" t="str">
        <f>IF(ROW()&lt;=vLastrow,'Match History Data'!B426,"")</f>
        <v/>
      </c>
      <c r="C426" t="str">
        <f>IF(ROW()&lt;=vLastrow,'Match History Data'!C426,"")</f>
        <v/>
      </c>
      <c r="D426" t="str">
        <f>IF(ROW()&lt;=vLastrow,'Match History Data'!D426,"")</f>
        <v/>
      </c>
      <c r="E426" s="3" t="str">
        <f>IF(ROW()&lt;=vLastrow,IF('Match History Data'!E426&lt;&gt;"",'Match History Data'!E426,""),"")</f>
        <v/>
      </c>
      <c r="F426" s="3" t="str">
        <f>IF(ROW()&lt;=vLastrow,IF('Match History Data'!F426&lt;&gt;"",'Match History Data'!F426,""),"")</f>
        <v/>
      </c>
      <c r="G426" t="str">
        <f>IF(ROW()&lt;=vLastrow,'Match History Data'!G426,"")</f>
        <v/>
      </c>
      <c r="H426" t="str">
        <f>IF(ROW()&lt;=vLastrow,'Match History Data'!H426,"")</f>
        <v/>
      </c>
      <c r="I426" t="str">
        <f>IF(ROW()&lt;=vLastrow,'Match History Data'!I426,"")</f>
        <v/>
      </c>
      <c r="J426" t="str">
        <f>IF(ROW()&lt;=vLastrow,'Match History Data'!J426,"")</f>
        <v/>
      </c>
      <c r="K426" t="str">
        <f>IF(ROW()&lt;=vLastrow,'Match History Data'!K426,"")</f>
        <v/>
      </c>
      <c r="L426" t="str">
        <f>IF(ROW()&lt;=vLastrow,'Match History Data'!L426,"")</f>
        <v/>
      </c>
      <c r="M426" t="str">
        <f>IF(ROW()&lt;=vLastrow,'Match History Data'!M426,"")</f>
        <v/>
      </c>
      <c r="N426" t="str">
        <f>IF(ROW()&lt;=vLastrow,'Match History Data'!N426,"")</f>
        <v/>
      </c>
      <c r="O426" t="str">
        <f>IF(ROW()&lt;=vLastrow,'Match History Data'!O426,"")</f>
        <v/>
      </c>
      <c r="Q426" t="str">
        <f>IF(ROW()&lt;=vLastrow,VLOOKUP(MONTH(E426),calcs!$S$2:$T$13,2,FALSE),"")</f>
        <v/>
      </c>
      <c r="R426" t="str">
        <f>IF(ROW()&lt;=vLastrow,VLOOKUP(MONTH(F426),calcs!$S$2:$T$13,2,FALSE),"")</f>
        <v/>
      </c>
      <c r="S426" t="str">
        <f t="shared" si="40"/>
        <v/>
      </c>
      <c r="T426" s="26" t="e">
        <f>IF(F426="",DATEDIF(E426,calcs!X$2,"Y"),"")</f>
        <v>#VALUE!</v>
      </c>
      <c r="U426" t="str">
        <f t="shared" si="39"/>
        <v/>
      </c>
      <c r="V426" t="str">
        <f t="shared" si="36"/>
        <v/>
      </c>
      <c r="W426">
        <f t="shared" si="37"/>
        <v>0</v>
      </c>
      <c r="X426">
        <f t="shared" si="38"/>
        <v>0</v>
      </c>
    </row>
    <row r="427" spans="1:24" x14ac:dyDescent="0.35">
      <c r="A427" t="str">
        <f>IF(ROW()&lt;=vLastrow,'Match History Data'!A427,"")</f>
        <v/>
      </c>
      <c r="B427" t="str">
        <f>IF(ROW()&lt;=vLastrow,'Match History Data'!B427,"")</f>
        <v/>
      </c>
      <c r="C427" t="str">
        <f>IF(ROW()&lt;=vLastrow,'Match History Data'!C427,"")</f>
        <v/>
      </c>
      <c r="D427" t="str">
        <f>IF(ROW()&lt;=vLastrow,'Match History Data'!D427,"")</f>
        <v/>
      </c>
      <c r="E427" s="3" t="str">
        <f>IF(ROW()&lt;=vLastrow,IF('Match History Data'!E427&lt;&gt;"",'Match History Data'!E427,""),"")</f>
        <v/>
      </c>
      <c r="F427" s="3" t="str">
        <f>IF(ROW()&lt;=vLastrow,IF('Match History Data'!F427&lt;&gt;"",'Match History Data'!F427,""),"")</f>
        <v/>
      </c>
      <c r="G427" t="str">
        <f>IF(ROW()&lt;=vLastrow,'Match History Data'!G427,"")</f>
        <v/>
      </c>
      <c r="H427" t="str">
        <f>IF(ROW()&lt;=vLastrow,'Match History Data'!H427,"")</f>
        <v/>
      </c>
      <c r="I427" t="str">
        <f>IF(ROW()&lt;=vLastrow,'Match History Data'!I427,"")</f>
        <v/>
      </c>
      <c r="J427" t="str">
        <f>IF(ROW()&lt;=vLastrow,'Match History Data'!J427,"")</f>
        <v/>
      </c>
      <c r="K427" t="str">
        <f>IF(ROW()&lt;=vLastrow,'Match History Data'!K427,"")</f>
        <v/>
      </c>
      <c r="L427" t="str">
        <f>IF(ROW()&lt;=vLastrow,'Match History Data'!L427,"")</f>
        <v/>
      </c>
      <c r="M427" t="str">
        <f>IF(ROW()&lt;=vLastrow,'Match History Data'!M427,"")</f>
        <v/>
      </c>
      <c r="N427" t="str">
        <f>IF(ROW()&lt;=vLastrow,'Match History Data'!N427,"")</f>
        <v/>
      </c>
      <c r="O427" t="str">
        <f>IF(ROW()&lt;=vLastrow,'Match History Data'!O427,"")</f>
        <v/>
      </c>
      <c r="Q427" t="str">
        <f>IF(ROW()&lt;=vLastrow,VLOOKUP(MONTH(E427),calcs!$S$2:$T$13,2,FALSE),"")</f>
        <v/>
      </c>
      <c r="R427" t="str">
        <f>IF(ROW()&lt;=vLastrow,VLOOKUP(MONTH(F427),calcs!$S$2:$T$13,2,FALSE),"")</f>
        <v/>
      </c>
      <c r="S427" t="str">
        <f t="shared" si="40"/>
        <v/>
      </c>
      <c r="T427" s="26" t="e">
        <f>IF(F427="",DATEDIF(E427,calcs!X$2,"Y"),"")</f>
        <v>#VALUE!</v>
      </c>
      <c r="U427" t="str">
        <f t="shared" si="39"/>
        <v/>
      </c>
      <c r="V427" t="str">
        <f t="shared" si="36"/>
        <v/>
      </c>
      <c r="W427">
        <f t="shared" si="37"/>
        <v>0</v>
      </c>
      <c r="X427">
        <f t="shared" si="38"/>
        <v>0</v>
      </c>
    </row>
    <row r="428" spans="1:24" x14ac:dyDescent="0.35">
      <c r="A428" t="str">
        <f>IF(ROW()&lt;=vLastrow,'Match History Data'!A428,"")</f>
        <v/>
      </c>
      <c r="B428" t="str">
        <f>IF(ROW()&lt;=vLastrow,'Match History Data'!B428,"")</f>
        <v/>
      </c>
      <c r="C428" t="str">
        <f>IF(ROW()&lt;=vLastrow,'Match History Data'!C428,"")</f>
        <v/>
      </c>
      <c r="D428" t="str">
        <f>IF(ROW()&lt;=vLastrow,'Match History Data'!D428,"")</f>
        <v/>
      </c>
      <c r="E428" s="3" t="str">
        <f>IF(ROW()&lt;=vLastrow,IF('Match History Data'!E428&lt;&gt;"",'Match History Data'!E428,""),"")</f>
        <v/>
      </c>
      <c r="F428" s="3" t="str">
        <f>IF(ROW()&lt;=vLastrow,IF('Match History Data'!F428&lt;&gt;"",'Match History Data'!F428,""),"")</f>
        <v/>
      </c>
      <c r="G428" t="str">
        <f>IF(ROW()&lt;=vLastrow,'Match History Data'!G428,"")</f>
        <v/>
      </c>
      <c r="H428" t="str">
        <f>IF(ROW()&lt;=vLastrow,'Match History Data'!H428,"")</f>
        <v/>
      </c>
      <c r="I428" t="str">
        <f>IF(ROW()&lt;=vLastrow,'Match History Data'!I428,"")</f>
        <v/>
      </c>
      <c r="J428" t="str">
        <f>IF(ROW()&lt;=vLastrow,'Match History Data'!J428,"")</f>
        <v/>
      </c>
      <c r="K428" t="str">
        <f>IF(ROW()&lt;=vLastrow,'Match History Data'!K428,"")</f>
        <v/>
      </c>
      <c r="L428" t="str">
        <f>IF(ROW()&lt;=vLastrow,'Match History Data'!L428,"")</f>
        <v/>
      </c>
      <c r="M428" t="str">
        <f>IF(ROW()&lt;=vLastrow,'Match History Data'!M428,"")</f>
        <v/>
      </c>
      <c r="N428" t="str">
        <f>IF(ROW()&lt;=vLastrow,'Match History Data'!N428,"")</f>
        <v/>
      </c>
      <c r="O428" t="str">
        <f>IF(ROW()&lt;=vLastrow,'Match History Data'!O428,"")</f>
        <v/>
      </c>
      <c r="Q428" t="str">
        <f>IF(ROW()&lt;=vLastrow,VLOOKUP(MONTH(E428),calcs!$S$2:$T$13,2,FALSE),"")</f>
        <v/>
      </c>
      <c r="R428" t="str">
        <f>IF(ROW()&lt;=vLastrow,VLOOKUP(MONTH(F428),calcs!$S$2:$T$13,2,FALSE),"")</f>
        <v/>
      </c>
      <c r="S428" t="str">
        <f t="shared" si="40"/>
        <v/>
      </c>
      <c r="T428" s="26" t="e">
        <f>IF(F428="",DATEDIF(E428,calcs!X$2,"Y"),"")</f>
        <v>#VALUE!</v>
      </c>
      <c r="U428" t="str">
        <f t="shared" si="39"/>
        <v/>
      </c>
      <c r="V428" t="str">
        <f t="shared" si="36"/>
        <v/>
      </c>
      <c r="W428">
        <f t="shared" si="37"/>
        <v>0</v>
      </c>
      <c r="X428">
        <f t="shared" si="38"/>
        <v>0</v>
      </c>
    </row>
    <row r="429" spans="1:24" x14ac:dyDescent="0.35">
      <c r="A429" t="str">
        <f>IF(ROW()&lt;=vLastrow,'Match History Data'!A429,"")</f>
        <v/>
      </c>
      <c r="B429" t="str">
        <f>IF(ROW()&lt;=vLastrow,'Match History Data'!B429,"")</f>
        <v/>
      </c>
      <c r="C429" t="str">
        <f>IF(ROW()&lt;=vLastrow,'Match History Data'!C429,"")</f>
        <v/>
      </c>
      <c r="D429" t="str">
        <f>IF(ROW()&lt;=vLastrow,'Match History Data'!D429,"")</f>
        <v/>
      </c>
      <c r="E429" s="3" t="str">
        <f>IF(ROW()&lt;=vLastrow,IF('Match History Data'!E429&lt;&gt;"",'Match History Data'!E429,""),"")</f>
        <v/>
      </c>
      <c r="F429" s="3" t="str">
        <f>IF(ROW()&lt;=vLastrow,IF('Match History Data'!F429&lt;&gt;"",'Match History Data'!F429,""),"")</f>
        <v/>
      </c>
      <c r="G429" t="str">
        <f>IF(ROW()&lt;=vLastrow,'Match History Data'!G429,"")</f>
        <v/>
      </c>
      <c r="H429" t="str">
        <f>IF(ROW()&lt;=vLastrow,'Match History Data'!H429,"")</f>
        <v/>
      </c>
      <c r="I429" t="str">
        <f>IF(ROW()&lt;=vLastrow,'Match History Data'!I429,"")</f>
        <v/>
      </c>
      <c r="J429" t="str">
        <f>IF(ROW()&lt;=vLastrow,'Match History Data'!J429,"")</f>
        <v/>
      </c>
      <c r="K429" t="str">
        <f>IF(ROW()&lt;=vLastrow,'Match History Data'!K429,"")</f>
        <v/>
      </c>
      <c r="L429" t="str">
        <f>IF(ROW()&lt;=vLastrow,'Match History Data'!L429,"")</f>
        <v/>
      </c>
      <c r="M429" t="str">
        <f>IF(ROW()&lt;=vLastrow,'Match History Data'!M429,"")</f>
        <v/>
      </c>
      <c r="N429" t="str">
        <f>IF(ROW()&lt;=vLastrow,'Match History Data'!N429,"")</f>
        <v/>
      </c>
      <c r="O429" t="str">
        <f>IF(ROW()&lt;=vLastrow,'Match History Data'!O429,"")</f>
        <v/>
      </c>
      <c r="Q429" t="str">
        <f>IF(ROW()&lt;=vLastrow,VLOOKUP(MONTH(E429),calcs!$S$2:$T$13,2,FALSE),"")</f>
        <v/>
      </c>
      <c r="R429" t="str">
        <f>IF(ROW()&lt;=vLastrow,VLOOKUP(MONTH(F429),calcs!$S$2:$T$13,2,FALSE),"")</f>
        <v/>
      </c>
      <c r="S429" t="str">
        <f t="shared" si="40"/>
        <v/>
      </c>
      <c r="T429" s="26" t="e">
        <f>IF(F429="",DATEDIF(E429,calcs!X$2,"Y"),"")</f>
        <v>#VALUE!</v>
      </c>
      <c r="U429" t="str">
        <f t="shared" si="39"/>
        <v/>
      </c>
      <c r="V429" t="str">
        <f t="shared" si="36"/>
        <v/>
      </c>
      <c r="W429">
        <f t="shared" si="37"/>
        <v>0</v>
      </c>
      <c r="X429">
        <f t="shared" si="38"/>
        <v>0</v>
      </c>
    </row>
    <row r="430" spans="1:24" x14ac:dyDescent="0.35">
      <c r="A430" t="str">
        <f>IF(ROW()&lt;=vLastrow,'Match History Data'!A430,"")</f>
        <v/>
      </c>
      <c r="B430" t="str">
        <f>IF(ROW()&lt;=vLastrow,'Match History Data'!B430,"")</f>
        <v/>
      </c>
      <c r="C430" t="str">
        <f>IF(ROW()&lt;=vLastrow,'Match History Data'!C430,"")</f>
        <v/>
      </c>
      <c r="D430" t="str">
        <f>IF(ROW()&lt;=vLastrow,'Match History Data'!D430,"")</f>
        <v/>
      </c>
      <c r="E430" s="3" t="str">
        <f>IF(ROW()&lt;=vLastrow,IF('Match History Data'!E430&lt;&gt;"",'Match History Data'!E430,""),"")</f>
        <v/>
      </c>
      <c r="F430" s="3" t="str">
        <f>IF(ROW()&lt;=vLastrow,IF('Match History Data'!F430&lt;&gt;"",'Match History Data'!F430,""),"")</f>
        <v/>
      </c>
      <c r="G430" t="str">
        <f>IF(ROW()&lt;=vLastrow,'Match History Data'!G430,"")</f>
        <v/>
      </c>
      <c r="H430" t="str">
        <f>IF(ROW()&lt;=vLastrow,'Match History Data'!H430,"")</f>
        <v/>
      </c>
      <c r="I430" t="str">
        <f>IF(ROW()&lt;=vLastrow,'Match History Data'!I430,"")</f>
        <v/>
      </c>
      <c r="J430" t="str">
        <f>IF(ROW()&lt;=vLastrow,'Match History Data'!J430,"")</f>
        <v/>
      </c>
      <c r="K430" t="str">
        <f>IF(ROW()&lt;=vLastrow,'Match History Data'!K430,"")</f>
        <v/>
      </c>
      <c r="L430" t="str">
        <f>IF(ROW()&lt;=vLastrow,'Match History Data'!L430,"")</f>
        <v/>
      </c>
      <c r="M430" t="str">
        <f>IF(ROW()&lt;=vLastrow,'Match History Data'!M430,"")</f>
        <v/>
      </c>
      <c r="N430" t="str">
        <f>IF(ROW()&lt;=vLastrow,'Match History Data'!N430,"")</f>
        <v/>
      </c>
      <c r="O430" t="str">
        <f>IF(ROW()&lt;=vLastrow,'Match History Data'!O430,"")</f>
        <v/>
      </c>
      <c r="Q430" t="str">
        <f>IF(ROW()&lt;=vLastrow,VLOOKUP(MONTH(E430),calcs!$S$2:$T$13,2,FALSE),"")</f>
        <v/>
      </c>
      <c r="R430" t="str">
        <f>IF(ROW()&lt;=vLastrow,VLOOKUP(MONTH(F430),calcs!$S$2:$T$13,2,FALSE),"")</f>
        <v/>
      </c>
      <c r="S430" t="str">
        <f t="shared" si="40"/>
        <v/>
      </c>
      <c r="T430" s="26" t="e">
        <f>IF(F430="",DATEDIF(E430,calcs!X$2,"Y"),"")</f>
        <v>#VALUE!</v>
      </c>
      <c r="U430" t="str">
        <f t="shared" si="39"/>
        <v/>
      </c>
      <c r="V430" t="str">
        <f t="shared" si="36"/>
        <v/>
      </c>
      <c r="W430">
        <f t="shared" si="37"/>
        <v>0</v>
      </c>
      <c r="X430">
        <f t="shared" si="38"/>
        <v>0</v>
      </c>
    </row>
    <row r="431" spans="1:24" x14ac:dyDescent="0.35">
      <c r="A431" t="str">
        <f>IF(ROW()&lt;=vLastrow,'Match History Data'!A431,"")</f>
        <v/>
      </c>
      <c r="B431" t="str">
        <f>IF(ROW()&lt;=vLastrow,'Match History Data'!B431,"")</f>
        <v/>
      </c>
      <c r="C431" t="str">
        <f>IF(ROW()&lt;=vLastrow,'Match History Data'!C431,"")</f>
        <v/>
      </c>
      <c r="D431" t="str">
        <f>IF(ROW()&lt;=vLastrow,'Match History Data'!D431,"")</f>
        <v/>
      </c>
      <c r="E431" s="3" t="str">
        <f>IF(ROW()&lt;=vLastrow,IF('Match History Data'!E431&lt;&gt;"",'Match History Data'!E431,""),"")</f>
        <v/>
      </c>
      <c r="F431" s="3" t="str">
        <f>IF(ROW()&lt;=vLastrow,IF('Match History Data'!F431&lt;&gt;"",'Match History Data'!F431,""),"")</f>
        <v/>
      </c>
      <c r="G431" t="str">
        <f>IF(ROW()&lt;=vLastrow,'Match History Data'!G431,"")</f>
        <v/>
      </c>
      <c r="H431" t="str">
        <f>IF(ROW()&lt;=vLastrow,'Match History Data'!H431,"")</f>
        <v/>
      </c>
      <c r="I431" t="str">
        <f>IF(ROW()&lt;=vLastrow,'Match History Data'!I431,"")</f>
        <v/>
      </c>
      <c r="J431" t="str">
        <f>IF(ROW()&lt;=vLastrow,'Match History Data'!J431,"")</f>
        <v/>
      </c>
      <c r="K431" t="str">
        <f>IF(ROW()&lt;=vLastrow,'Match History Data'!K431,"")</f>
        <v/>
      </c>
      <c r="L431" t="str">
        <f>IF(ROW()&lt;=vLastrow,'Match History Data'!L431,"")</f>
        <v/>
      </c>
      <c r="M431" t="str">
        <f>IF(ROW()&lt;=vLastrow,'Match History Data'!M431,"")</f>
        <v/>
      </c>
      <c r="N431" t="str">
        <f>IF(ROW()&lt;=vLastrow,'Match History Data'!N431,"")</f>
        <v/>
      </c>
      <c r="O431" t="str">
        <f>IF(ROW()&lt;=vLastrow,'Match History Data'!O431,"")</f>
        <v/>
      </c>
      <c r="Q431" t="str">
        <f>IF(ROW()&lt;=vLastrow,VLOOKUP(MONTH(E431),calcs!$S$2:$T$13,2,FALSE),"")</f>
        <v/>
      </c>
      <c r="R431" t="str">
        <f>IF(ROW()&lt;=vLastrow,VLOOKUP(MONTH(F431),calcs!$S$2:$T$13,2,FALSE),"")</f>
        <v/>
      </c>
      <c r="S431" t="str">
        <f t="shared" si="40"/>
        <v/>
      </c>
      <c r="T431" s="26" t="e">
        <f>IF(F431="",DATEDIF(E431,calcs!X$2,"Y"),"")</f>
        <v>#VALUE!</v>
      </c>
      <c r="U431" t="str">
        <f t="shared" si="39"/>
        <v/>
      </c>
      <c r="V431" t="str">
        <f t="shared" si="36"/>
        <v/>
      </c>
      <c r="W431">
        <f t="shared" si="37"/>
        <v>0</v>
      </c>
      <c r="X431">
        <f t="shared" si="38"/>
        <v>0</v>
      </c>
    </row>
    <row r="432" spans="1:24" x14ac:dyDescent="0.35">
      <c r="A432" t="str">
        <f>IF(ROW()&lt;=vLastrow,'Match History Data'!A432,"")</f>
        <v/>
      </c>
      <c r="B432" t="str">
        <f>IF(ROW()&lt;=vLastrow,'Match History Data'!B432,"")</f>
        <v/>
      </c>
      <c r="C432" t="str">
        <f>IF(ROW()&lt;=vLastrow,'Match History Data'!C432,"")</f>
        <v/>
      </c>
      <c r="D432" t="str">
        <f>IF(ROW()&lt;=vLastrow,'Match History Data'!D432,"")</f>
        <v/>
      </c>
      <c r="E432" s="3" t="str">
        <f>IF(ROW()&lt;=vLastrow,IF('Match History Data'!E432&lt;&gt;"",'Match History Data'!E432,""),"")</f>
        <v/>
      </c>
      <c r="F432" s="3" t="str">
        <f>IF(ROW()&lt;=vLastrow,IF('Match History Data'!F432&lt;&gt;"",'Match History Data'!F432,""),"")</f>
        <v/>
      </c>
      <c r="G432" t="str">
        <f>IF(ROW()&lt;=vLastrow,'Match History Data'!G432,"")</f>
        <v/>
      </c>
      <c r="H432" t="str">
        <f>IF(ROW()&lt;=vLastrow,'Match History Data'!H432,"")</f>
        <v/>
      </c>
      <c r="I432" t="str">
        <f>IF(ROW()&lt;=vLastrow,'Match History Data'!I432,"")</f>
        <v/>
      </c>
      <c r="J432" t="str">
        <f>IF(ROW()&lt;=vLastrow,'Match History Data'!J432,"")</f>
        <v/>
      </c>
      <c r="K432" t="str">
        <f>IF(ROW()&lt;=vLastrow,'Match History Data'!K432,"")</f>
        <v/>
      </c>
      <c r="L432" t="str">
        <f>IF(ROW()&lt;=vLastrow,'Match History Data'!L432,"")</f>
        <v/>
      </c>
      <c r="M432" t="str">
        <f>IF(ROW()&lt;=vLastrow,'Match History Data'!M432,"")</f>
        <v/>
      </c>
      <c r="N432" t="str">
        <f>IF(ROW()&lt;=vLastrow,'Match History Data'!N432,"")</f>
        <v/>
      </c>
      <c r="O432" t="str">
        <f>IF(ROW()&lt;=vLastrow,'Match History Data'!O432,"")</f>
        <v/>
      </c>
      <c r="Q432" t="str">
        <f>IF(ROW()&lt;=vLastrow,VLOOKUP(MONTH(E432),calcs!$S$2:$T$13,2,FALSE),"")</f>
        <v/>
      </c>
      <c r="R432" t="str">
        <f>IF(ROW()&lt;=vLastrow,VLOOKUP(MONTH(F432),calcs!$S$2:$T$13,2,FALSE),"")</f>
        <v/>
      </c>
      <c r="S432" t="str">
        <f t="shared" si="40"/>
        <v/>
      </c>
      <c r="T432" s="26" t="e">
        <f>IF(F432="",DATEDIF(E432,calcs!X$2,"Y"),"")</f>
        <v>#VALUE!</v>
      </c>
      <c r="U432" t="str">
        <f t="shared" si="39"/>
        <v/>
      </c>
      <c r="V432" t="str">
        <f t="shared" si="36"/>
        <v/>
      </c>
      <c r="W432">
        <f t="shared" si="37"/>
        <v>0</v>
      </c>
      <c r="X432">
        <f t="shared" si="38"/>
        <v>0</v>
      </c>
    </row>
    <row r="433" spans="1:24" x14ac:dyDescent="0.35">
      <c r="A433" t="str">
        <f>IF(ROW()&lt;=vLastrow,'Match History Data'!A433,"")</f>
        <v/>
      </c>
      <c r="B433" t="str">
        <f>IF(ROW()&lt;=vLastrow,'Match History Data'!B433,"")</f>
        <v/>
      </c>
      <c r="C433" t="str">
        <f>IF(ROW()&lt;=vLastrow,'Match History Data'!C433,"")</f>
        <v/>
      </c>
      <c r="D433" t="str">
        <f>IF(ROW()&lt;=vLastrow,'Match History Data'!D433,"")</f>
        <v/>
      </c>
      <c r="E433" s="3" t="str">
        <f>IF(ROW()&lt;=vLastrow,IF('Match History Data'!E433&lt;&gt;"",'Match History Data'!E433,""),"")</f>
        <v/>
      </c>
      <c r="F433" s="3" t="str">
        <f>IF(ROW()&lt;=vLastrow,IF('Match History Data'!F433&lt;&gt;"",'Match History Data'!F433,""),"")</f>
        <v/>
      </c>
      <c r="G433" t="str">
        <f>IF(ROW()&lt;=vLastrow,'Match History Data'!G433,"")</f>
        <v/>
      </c>
      <c r="H433" t="str">
        <f>IF(ROW()&lt;=vLastrow,'Match History Data'!H433,"")</f>
        <v/>
      </c>
      <c r="I433" t="str">
        <f>IF(ROW()&lt;=vLastrow,'Match History Data'!I433,"")</f>
        <v/>
      </c>
      <c r="J433" t="str">
        <f>IF(ROW()&lt;=vLastrow,'Match History Data'!J433,"")</f>
        <v/>
      </c>
      <c r="K433" t="str">
        <f>IF(ROW()&lt;=vLastrow,'Match History Data'!K433,"")</f>
        <v/>
      </c>
      <c r="L433" t="str">
        <f>IF(ROW()&lt;=vLastrow,'Match History Data'!L433,"")</f>
        <v/>
      </c>
      <c r="M433" t="str">
        <f>IF(ROW()&lt;=vLastrow,'Match History Data'!M433,"")</f>
        <v/>
      </c>
      <c r="N433" t="str">
        <f>IF(ROW()&lt;=vLastrow,'Match History Data'!N433,"")</f>
        <v/>
      </c>
      <c r="O433" t="str">
        <f>IF(ROW()&lt;=vLastrow,'Match History Data'!O433,"")</f>
        <v/>
      </c>
      <c r="Q433" t="str">
        <f>IF(ROW()&lt;=vLastrow,VLOOKUP(MONTH(E433),calcs!$S$2:$T$13,2,FALSE),"")</f>
        <v/>
      </c>
      <c r="R433" t="str">
        <f>IF(ROW()&lt;=vLastrow,VLOOKUP(MONTH(F433),calcs!$S$2:$T$13,2,FALSE),"")</f>
        <v/>
      </c>
      <c r="S433" t="str">
        <f t="shared" si="40"/>
        <v/>
      </c>
      <c r="T433" s="26" t="e">
        <f>IF(F433="",DATEDIF(E433,calcs!X$2,"Y"),"")</f>
        <v>#VALUE!</v>
      </c>
      <c r="U433" t="str">
        <f t="shared" si="39"/>
        <v/>
      </c>
      <c r="V433" t="str">
        <f t="shared" si="36"/>
        <v/>
      </c>
      <c r="W433">
        <f t="shared" si="37"/>
        <v>0</v>
      </c>
      <c r="X433">
        <f t="shared" si="38"/>
        <v>0</v>
      </c>
    </row>
    <row r="434" spans="1:24" x14ac:dyDescent="0.35">
      <c r="A434" t="str">
        <f>IF(ROW()&lt;=vLastrow,'Match History Data'!A434,"")</f>
        <v/>
      </c>
      <c r="B434" t="str">
        <f>IF(ROW()&lt;=vLastrow,'Match History Data'!B434,"")</f>
        <v/>
      </c>
      <c r="C434" t="str">
        <f>IF(ROW()&lt;=vLastrow,'Match History Data'!C434,"")</f>
        <v/>
      </c>
      <c r="D434" t="str">
        <f>IF(ROW()&lt;=vLastrow,'Match History Data'!D434,"")</f>
        <v/>
      </c>
      <c r="E434" s="3" t="str">
        <f>IF(ROW()&lt;=vLastrow,IF('Match History Data'!E434&lt;&gt;"",'Match History Data'!E434,""),"")</f>
        <v/>
      </c>
      <c r="F434" s="3" t="str">
        <f>IF(ROW()&lt;=vLastrow,IF('Match History Data'!F434&lt;&gt;"",'Match History Data'!F434,""),"")</f>
        <v/>
      </c>
      <c r="G434" t="str">
        <f>IF(ROW()&lt;=vLastrow,'Match History Data'!G434,"")</f>
        <v/>
      </c>
      <c r="H434" t="str">
        <f>IF(ROW()&lt;=vLastrow,'Match History Data'!H434,"")</f>
        <v/>
      </c>
      <c r="I434" t="str">
        <f>IF(ROW()&lt;=vLastrow,'Match History Data'!I434,"")</f>
        <v/>
      </c>
      <c r="J434" t="str">
        <f>IF(ROW()&lt;=vLastrow,'Match History Data'!J434,"")</f>
        <v/>
      </c>
      <c r="K434" t="str">
        <f>IF(ROW()&lt;=vLastrow,'Match History Data'!K434,"")</f>
        <v/>
      </c>
      <c r="L434" t="str">
        <f>IF(ROW()&lt;=vLastrow,'Match History Data'!L434,"")</f>
        <v/>
      </c>
      <c r="M434" t="str">
        <f>IF(ROW()&lt;=vLastrow,'Match History Data'!M434,"")</f>
        <v/>
      </c>
      <c r="N434" t="str">
        <f>IF(ROW()&lt;=vLastrow,'Match History Data'!N434,"")</f>
        <v/>
      </c>
      <c r="O434" t="str">
        <f>IF(ROW()&lt;=vLastrow,'Match History Data'!O434,"")</f>
        <v/>
      </c>
      <c r="Q434" t="str">
        <f>IF(ROW()&lt;=vLastrow,VLOOKUP(MONTH(E434),calcs!$S$2:$T$13,2,FALSE),"")</f>
        <v/>
      </c>
      <c r="R434" t="str">
        <f>IF(ROW()&lt;=vLastrow,VLOOKUP(MONTH(F434),calcs!$S$2:$T$13,2,FALSE),"")</f>
        <v/>
      </c>
      <c r="S434" t="str">
        <f t="shared" si="40"/>
        <v/>
      </c>
      <c r="T434" s="26" t="e">
        <f>IF(F434="",DATEDIF(E434,calcs!X$2,"Y"),"")</f>
        <v>#VALUE!</v>
      </c>
      <c r="U434" t="str">
        <f t="shared" si="39"/>
        <v/>
      </c>
      <c r="V434" t="str">
        <f t="shared" si="36"/>
        <v/>
      </c>
      <c r="W434">
        <f t="shared" si="37"/>
        <v>0</v>
      </c>
      <c r="X434">
        <f t="shared" si="38"/>
        <v>0</v>
      </c>
    </row>
    <row r="435" spans="1:24" x14ac:dyDescent="0.35">
      <c r="A435" t="str">
        <f>IF(ROW()&lt;=vLastrow,'Match History Data'!A435,"")</f>
        <v/>
      </c>
      <c r="B435" t="str">
        <f>IF(ROW()&lt;=vLastrow,'Match History Data'!B435,"")</f>
        <v/>
      </c>
      <c r="C435" t="str">
        <f>IF(ROW()&lt;=vLastrow,'Match History Data'!C435,"")</f>
        <v/>
      </c>
      <c r="D435" t="str">
        <f>IF(ROW()&lt;=vLastrow,'Match History Data'!D435,"")</f>
        <v/>
      </c>
      <c r="E435" s="3" t="str">
        <f>IF(ROW()&lt;=vLastrow,IF('Match History Data'!E435&lt;&gt;"",'Match History Data'!E435,""),"")</f>
        <v/>
      </c>
      <c r="F435" s="3" t="str">
        <f>IF(ROW()&lt;=vLastrow,IF('Match History Data'!F435&lt;&gt;"",'Match History Data'!F435,""),"")</f>
        <v/>
      </c>
      <c r="G435" t="str">
        <f>IF(ROW()&lt;=vLastrow,'Match History Data'!G435,"")</f>
        <v/>
      </c>
      <c r="H435" t="str">
        <f>IF(ROW()&lt;=vLastrow,'Match History Data'!H435,"")</f>
        <v/>
      </c>
      <c r="I435" t="str">
        <f>IF(ROW()&lt;=vLastrow,'Match History Data'!I435,"")</f>
        <v/>
      </c>
      <c r="J435" t="str">
        <f>IF(ROW()&lt;=vLastrow,'Match History Data'!J435,"")</f>
        <v/>
      </c>
      <c r="K435" t="str">
        <f>IF(ROW()&lt;=vLastrow,'Match History Data'!K435,"")</f>
        <v/>
      </c>
      <c r="L435" t="str">
        <f>IF(ROW()&lt;=vLastrow,'Match History Data'!L435,"")</f>
        <v/>
      </c>
      <c r="M435" t="str">
        <f>IF(ROW()&lt;=vLastrow,'Match History Data'!M435,"")</f>
        <v/>
      </c>
      <c r="N435" t="str">
        <f>IF(ROW()&lt;=vLastrow,'Match History Data'!N435,"")</f>
        <v/>
      </c>
      <c r="O435" t="str">
        <f>IF(ROW()&lt;=vLastrow,'Match History Data'!O435,"")</f>
        <v/>
      </c>
      <c r="Q435" t="str">
        <f>IF(ROW()&lt;=vLastrow,VLOOKUP(MONTH(E435),calcs!$S$2:$T$13,2,FALSE),"")</f>
        <v/>
      </c>
      <c r="R435" t="str">
        <f>IF(ROW()&lt;=vLastrow,VLOOKUP(MONTH(F435),calcs!$S$2:$T$13,2,FALSE),"")</f>
        <v/>
      </c>
      <c r="S435" t="str">
        <f t="shared" si="40"/>
        <v/>
      </c>
      <c r="T435" s="26" t="e">
        <f>IF(F435="",DATEDIF(E435,calcs!X$2,"Y"),"")</f>
        <v>#VALUE!</v>
      </c>
      <c r="U435" t="str">
        <f t="shared" si="39"/>
        <v/>
      </c>
      <c r="V435" t="str">
        <f t="shared" si="36"/>
        <v/>
      </c>
      <c r="W435">
        <f t="shared" si="37"/>
        <v>0</v>
      </c>
      <c r="X435">
        <f t="shared" si="38"/>
        <v>0</v>
      </c>
    </row>
    <row r="436" spans="1:24" x14ac:dyDescent="0.35">
      <c r="A436" t="str">
        <f>IF(ROW()&lt;=vLastrow,'Match History Data'!A436,"")</f>
        <v/>
      </c>
      <c r="B436" t="str">
        <f>IF(ROW()&lt;=vLastrow,'Match History Data'!B436,"")</f>
        <v/>
      </c>
      <c r="C436" t="str">
        <f>IF(ROW()&lt;=vLastrow,'Match History Data'!C436,"")</f>
        <v/>
      </c>
      <c r="D436" t="str">
        <f>IF(ROW()&lt;=vLastrow,'Match History Data'!D436,"")</f>
        <v/>
      </c>
      <c r="E436" s="3" t="str">
        <f>IF(ROW()&lt;=vLastrow,IF('Match History Data'!E436&lt;&gt;"",'Match History Data'!E436,""),"")</f>
        <v/>
      </c>
      <c r="F436" s="3" t="str">
        <f>IF(ROW()&lt;=vLastrow,IF('Match History Data'!F436&lt;&gt;"",'Match History Data'!F436,""),"")</f>
        <v/>
      </c>
      <c r="G436" t="str">
        <f>IF(ROW()&lt;=vLastrow,'Match History Data'!G436,"")</f>
        <v/>
      </c>
      <c r="H436" t="str">
        <f>IF(ROW()&lt;=vLastrow,'Match History Data'!H436,"")</f>
        <v/>
      </c>
      <c r="I436" t="str">
        <f>IF(ROW()&lt;=vLastrow,'Match History Data'!I436,"")</f>
        <v/>
      </c>
      <c r="J436" t="str">
        <f>IF(ROW()&lt;=vLastrow,'Match History Data'!J436,"")</f>
        <v/>
      </c>
      <c r="K436" t="str">
        <f>IF(ROW()&lt;=vLastrow,'Match History Data'!K436,"")</f>
        <v/>
      </c>
      <c r="L436" t="str">
        <f>IF(ROW()&lt;=vLastrow,'Match History Data'!L436,"")</f>
        <v/>
      </c>
      <c r="M436" t="str">
        <f>IF(ROW()&lt;=vLastrow,'Match History Data'!M436,"")</f>
        <v/>
      </c>
      <c r="N436" t="str">
        <f>IF(ROW()&lt;=vLastrow,'Match History Data'!N436,"")</f>
        <v/>
      </c>
      <c r="O436" t="str">
        <f>IF(ROW()&lt;=vLastrow,'Match History Data'!O436,"")</f>
        <v/>
      </c>
      <c r="Q436" t="str">
        <f>IF(ROW()&lt;=vLastrow,VLOOKUP(MONTH(E436),calcs!$S$2:$T$13,2,FALSE),"")</f>
        <v/>
      </c>
      <c r="R436" t="str">
        <f>IF(ROW()&lt;=vLastrow,VLOOKUP(MONTH(F436),calcs!$S$2:$T$13,2,FALSE),"")</f>
        <v/>
      </c>
      <c r="S436" t="str">
        <f t="shared" si="40"/>
        <v/>
      </c>
      <c r="T436" s="26" t="e">
        <f>IF(F436="",DATEDIF(E436,calcs!X$2,"Y"),"")</f>
        <v>#VALUE!</v>
      </c>
      <c r="U436" t="str">
        <f t="shared" si="39"/>
        <v/>
      </c>
      <c r="V436" t="str">
        <f t="shared" si="36"/>
        <v/>
      </c>
      <c r="W436">
        <f t="shared" si="37"/>
        <v>0</v>
      </c>
      <c r="X436">
        <f t="shared" si="38"/>
        <v>0</v>
      </c>
    </row>
    <row r="437" spans="1:24" x14ac:dyDescent="0.35">
      <c r="A437" t="str">
        <f>IF(ROW()&lt;=vLastrow,'Match History Data'!A437,"")</f>
        <v/>
      </c>
      <c r="B437" t="str">
        <f>IF(ROW()&lt;=vLastrow,'Match History Data'!B437,"")</f>
        <v/>
      </c>
      <c r="C437" t="str">
        <f>IF(ROW()&lt;=vLastrow,'Match History Data'!C437,"")</f>
        <v/>
      </c>
      <c r="D437" t="str">
        <f>IF(ROW()&lt;=vLastrow,'Match History Data'!D437,"")</f>
        <v/>
      </c>
      <c r="E437" s="3" t="str">
        <f>IF(ROW()&lt;=vLastrow,IF('Match History Data'!E437&lt;&gt;"",'Match History Data'!E437,""),"")</f>
        <v/>
      </c>
      <c r="F437" s="3" t="str">
        <f>IF(ROW()&lt;=vLastrow,IF('Match History Data'!F437&lt;&gt;"",'Match History Data'!F437,""),"")</f>
        <v/>
      </c>
      <c r="G437" t="str">
        <f>IF(ROW()&lt;=vLastrow,'Match History Data'!G437,"")</f>
        <v/>
      </c>
      <c r="H437" t="str">
        <f>IF(ROW()&lt;=vLastrow,'Match History Data'!H437,"")</f>
        <v/>
      </c>
      <c r="I437" t="str">
        <f>IF(ROW()&lt;=vLastrow,'Match History Data'!I437,"")</f>
        <v/>
      </c>
      <c r="J437" t="str">
        <f>IF(ROW()&lt;=vLastrow,'Match History Data'!J437,"")</f>
        <v/>
      </c>
      <c r="K437" t="str">
        <f>IF(ROW()&lt;=vLastrow,'Match History Data'!K437,"")</f>
        <v/>
      </c>
      <c r="L437" t="str">
        <f>IF(ROW()&lt;=vLastrow,'Match History Data'!L437,"")</f>
        <v/>
      </c>
      <c r="M437" t="str">
        <f>IF(ROW()&lt;=vLastrow,'Match History Data'!M437,"")</f>
        <v/>
      </c>
      <c r="N437" t="str">
        <f>IF(ROW()&lt;=vLastrow,'Match History Data'!N437,"")</f>
        <v/>
      </c>
      <c r="O437" t="str">
        <f>IF(ROW()&lt;=vLastrow,'Match History Data'!O437,"")</f>
        <v/>
      </c>
      <c r="Q437" t="str">
        <f>IF(ROW()&lt;=vLastrow,VLOOKUP(MONTH(E437),calcs!$S$2:$T$13,2,FALSE),"")</f>
        <v/>
      </c>
      <c r="R437" t="str">
        <f>IF(ROW()&lt;=vLastrow,VLOOKUP(MONTH(F437),calcs!$S$2:$T$13,2,FALSE),"")</f>
        <v/>
      </c>
      <c r="S437" t="str">
        <f t="shared" si="40"/>
        <v/>
      </c>
      <c r="T437" s="26" t="e">
        <f>IF(F437="",DATEDIF(E437,calcs!X$2,"Y"),"")</f>
        <v>#VALUE!</v>
      </c>
      <c r="U437" t="str">
        <f t="shared" si="39"/>
        <v/>
      </c>
      <c r="V437" t="str">
        <f t="shared" si="36"/>
        <v/>
      </c>
      <c r="W437">
        <f t="shared" si="37"/>
        <v>0</v>
      </c>
      <c r="X437">
        <f t="shared" si="38"/>
        <v>0</v>
      </c>
    </row>
    <row r="438" spans="1:24" x14ac:dyDescent="0.35">
      <c r="A438" t="str">
        <f>IF(ROW()&lt;=vLastrow,'Match History Data'!A438,"")</f>
        <v/>
      </c>
      <c r="B438" t="str">
        <f>IF(ROW()&lt;=vLastrow,'Match History Data'!B438,"")</f>
        <v/>
      </c>
      <c r="C438" t="str">
        <f>IF(ROW()&lt;=vLastrow,'Match History Data'!C438,"")</f>
        <v/>
      </c>
      <c r="D438" t="str">
        <f>IF(ROW()&lt;=vLastrow,'Match History Data'!D438,"")</f>
        <v/>
      </c>
      <c r="E438" s="3" t="str">
        <f>IF(ROW()&lt;=vLastrow,IF('Match History Data'!E438&lt;&gt;"",'Match History Data'!E438,""),"")</f>
        <v/>
      </c>
      <c r="F438" s="3" t="str">
        <f>IF(ROW()&lt;=vLastrow,IF('Match History Data'!F438&lt;&gt;"",'Match History Data'!F438,""),"")</f>
        <v/>
      </c>
      <c r="G438" t="str">
        <f>IF(ROW()&lt;=vLastrow,'Match History Data'!G438,"")</f>
        <v/>
      </c>
      <c r="H438" t="str">
        <f>IF(ROW()&lt;=vLastrow,'Match History Data'!H438,"")</f>
        <v/>
      </c>
      <c r="I438" t="str">
        <f>IF(ROW()&lt;=vLastrow,'Match History Data'!I438,"")</f>
        <v/>
      </c>
      <c r="J438" t="str">
        <f>IF(ROW()&lt;=vLastrow,'Match History Data'!J438,"")</f>
        <v/>
      </c>
      <c r="K438" t="str">
        <f>IF(ROW()&lt;=vLastrow,'Match History Data'!K438,"")</f>
        <v/>
      </c>
      <c r="L438" t="str">
        <f>IF(ROW()&lt;=vLastrow,'Match History Data'!L438,"")</f>
        <v/>
      </c>
      <c r="M438" t="str">
        <f>IF(ROW()&lt;=vLastrow,'Match History Data'!M438,"")</f>
        <v/>
      </c>
      <c r="N438" t="str">
        <f>IF(ROW()&lt;=vLastrow,'Match History Data'!N438,"")</f>
        <v/>
      </c>
      <c r="O438" t="str">
        <f>IF(ROW()&lt;=vLastrow,'Match History Data'!O438,"")</f>
        <v/>
      </c>
      <c r="Q438" t="str">
        <f>IF(ROW()&lt;=vLastrow,VLOOKUP(MONTH(E438),calcs!$S$2:$T$13,2,FALSE),"")</f>
        <v/>
      </c>
      <c r="R438" t="str">
        <f>IF(ROW()&lt;=vLastrow,VLOOKUP(MONTH(F438),calcs!$S$2:$T$13,2,FALSE),"")</f>
        <v/>
      </c>
      <c r="S438" t="str">
        <f t="shared" si="40"/>
        <v/>
      </c>
      <c r="T438" s="26" t="e">
        <f>IF(F438="",DATEDIF(E438,calcs!X$2,"Y"),"")</f>
        <v>#VALUE!</v>
      </c>
      <c r="U438" t="str">
        <f t="shared" si="39"/>
        <v/>
      </c>
      <c r="V438" t="str">
        <f t="shared" si="36"/>
        <v/>
      </c>
      <c r="W438">
        <f t="shared" si="37"/>
        <v>0</v>
      </c>
      <c r="X438">
        <f t="shared" si="38"/>
        <v>0</v>
      </c>
    </row>
    <row r="439" spans="1:24" x14ac:dyDescent="0.35">
      <c r="A439" t="str">
        <f>IF(ROW()&lt;=vLastrow,'Match History Data'!A439,"")</f>
        <v/>
      </c>
      <c r="B439" t="str">
        <f>IF(ROW()&lt;=vLastrow,'Match History Data'!B439,"")</f>
        <v/>
      </c>
      <c r="C439" t="str">
        <f>IF(ROW()&lt;=vLastrow,'Match History Data'!C439,"")</f>
        <v/>
      </c>
      <c r="D439" t="str">
        <f>IF(ROW()&lt;=vLastrow,'Match History Data'!D439,"")</f>
        <v/>
      </c>
      <c r="E439" s="3" t="str">
        <f>IF(ROW()&lt;=vLastrow,IF('Match History Data'!E439&lt;&gt;"",'Match History Data'!E439,""),"")</f>
        <v/>
      </c>
      <c r="F439" s="3" t="str">
        <f>IF(ROW()&lt;=vLastrow,IF('Match History Data'!F439&lt;&gt;"",'Match History Data'!F439,""),"")</f>
        <v/>
      </c>
      <c r="G439" t="str">
        <f>IF(ROW()&lt;=vLastrow,'Match History Data'!G439,"")</f>
        <v/>
      </c>
      <c r="H439" t="str">
        <f>IF(ROW()&lt;=vLastrow,'Match History Data'!H439,"")</f>
        <v/>
      </c>
      <c r="I439" t="str">
        <f>IF(ROW()&lt;=vLastrow,'Match History Data'!I439,"")</f>
        <v/>
      </c>
      <c r="J439" t="str">
        <f>IF(ROW()&lt;=vLastrow,'Match History Data'!J439,"")</f>
        <v/>
      </c>
      <c r="K439" t="str">
        <f>IF(ROW()&lt;=vLastrow,'Match History Data'!K439,"")</f>
        <v/>
      </c>
      <c r="L439" t="str">
        <f>IF(ROW()&lt;=vLastrow,'Match History Data'!L439,"")</f>
        <v/>
      </c>
      <c r="M439" t="str">
        <f>IF(ROW()&lt;=vLastrow,'Match History Data'!M439,"")</f>
        <v/>
      </c>
      <c r="N439" t="str">
        <f>IF(ROW()&lt;=vLastrow,'Match History Data'!N439,"")</f>
        <v/>
      </c>
      <c r="O439" t="str">
        <f>IF(ROW()&lt;=vLastrow,'Match History Data'!O439,"")</f>
        <v/>
      </c>
      <c r="Q439" t="str">
        <f>IF(ROW()&lt;=vLastrow,VLOOKUP(MONTH(E439),calcs!$S$2:$T$13,2,FALSE),"")</f>
        <v/>
      </c>
      <c r="R439" t="str">
        <f>IF(ROW()&lt;=vLastrow,VLOOKUP(MONTH(F439),calcs!$S$2:$T$13,2,FALSE),"")</f>
        <v/>
      </c>
      <c r="S439" t="str">
        <f t="shared" si="40"/>
        <v/>
      </c>
      <c r="T439" s="26" t="e">
        <f>IF(F439="",DATEDIF(E439,calcs!X$2,"Y"),"")</f>
        <v>#VALUE!</v>
      </c>
      <c r="U439" t="str">
        <f t="shared" si="39"/>
        <v/>
      </c>
      <c r="V439" t="str">
        <f t="shared" si="36"/>
        <v/>
      </c>
      <c r="W439">
        <f t="shared" si="37"/>
        <v>0</v>
      </c>
      <c r="X439">
        <f t="shared" si="38"/>
        <v>0</v>
      </c>
    </row>
    <row r="440" spans="1:24" x14ac:dyDescent="0.35">
      <c r="A440" t="str">
        <f>IF(ROW()&lt;=vLastrow,'Match History Data'!A440,"")</f>
        <v/>
      </c>
      <c r="B440" t="str">
        <f>IF(ROW()&lt;=vLastrow,'Match History Data'!B440,"")</f>
        <v/>
      </c>
      <c r="C440" t="str">
        <f>IF(ROW()&lt;=vLastrow,'Match History Data'!C440,"")</f>
        <v/>
      </c>
      <c r="D440" t="str">
        <f>IF(ROW()&lt;=vLastrow,'Match History Data'!D440,"")</f>
        <v/>
      </c>
      <c r="E440" s="3" t="str">
        <f>IF(ROW()&lt;=vLastrow,IF('Match History Data'!E440&lt;&gt;"",'Match History Data'!E440,""),"")</f>
        <v/>
      </c>
      <c r="F440" s="3" t="str">
        <f>IF(ROW()&lt;=vLastrow,IF('Match History Data'!F440&lt;&gt;"",'Match History Data'!F440,""),"")</f>
        <v/>
      </c>
      <c r="G440" t="str">
        <f>IF(ROW()&lt;=vLastrow,'Match History Data'!G440,"")</f>
        <v/>
      </c>
      <c r="H440" t="str">
        <f>IF(ROW()&lt;=vLastrow,'Match History Data'!H440,"")</f>
        <v/>
      </c>
      <c r="I440" t="str">
        <f>IF(ROW()&lt;=vLastrow,'Match History Data'!I440,"")</f>
        <v/>
      </c>
      <c r="J440" t="str">
        <f>IF(ROW()&lt;=vLastrow,'Match History Data'!J440,"")</f>
        <v/>
      </c>
      <c r="K440" t="str">
        <f>IF(ROW()&lt;=vLastrow,'Match History Data'!K440,"")</f>
        <v/>
      </c>
      <c r="L440" t="str">
        <f>IF(ROW()&lt;=vLastrow,'Match History Data'!L440,"")</f>
        <v/>
      </c>
      <c r="M440" t="str">
        <f>IF(ROW()&lt;=vLastrow,'Match History Data'!M440,"")</f>
        <v/>
      </c>
      <c r="N440" t="str">
        <f>IF(ROW()&lt;=vLastrow,'Match History Data'!N440,"")</f>
        <v/>
      </c>
      <c r="O440" t="str">
        <f>IF(ROW()&lt;=vLastrow,'Match History Data'!O440,"")</f>
        <v/>
      </c>
      <c r="Q440" t="str">
        <f>IF(ROW()&lt;=vLastrow,VLOOKUP(MONTH(E440),calcs!$S$2:$T$13,2,FALSE),"")</f>
        <v/>
      </c>
      <c r="R440" t="str">
        <f>IF(ROW()&lt;=vLastrow,VLOOKUP(MONTH(F440),calcs!$S$2:$T$13,2,FALSE),"")</f>
        <v/>
      </c>
      <c r="S440" t="str">
        <f t="shared" si="40"/>
        <v/>
      </c>
      <c r="T440" s="26" t="e">
        <f>IF(F440="",DATEDIF(E440,calcs!X$2,"Y"),"")</f>
        <v>#VALUE!</v>
      </c>
      <c r="U440" t="str">
        <f t="shared" si="39"/>
        <v/>
      </c>
      <c r="V440" t="str">
        <f t="shared" si="36"/>
        <v/>
      </c>
      <c r="W440">
        <f t="shared" si="37"/>
        <v>0</v>
      </c>
      <c r="X440">
        <f t="shared" si="38"/>
        <v>0</v>
      </c>
    </row>
    <row r="441" spans="1:24" x14ac:dyDescent="0.35">
      <c r="A441" t="str">
        <f>IF(ROW()&lt;=vLastrow,'Match History Data'!A441,"")</f>
        <v/>
      </c>
      <c r="B441" t="str">
        <f>IF(ROW()&lt;=vLastrow,'Match History Data'!B441,"")</f>
        <v/>
      </c>
      <c r="C441" t="str">
        <f>IF(ROW()&lt;=vLastrow,'Match History Data'!C441,"")</f>
        <v/>
      </c>
      <c r="D441" t="str">
        <f>IF(ROW()&lt;=vLastrow,'Match History Data'!D441,"")</f>
        <v/>
      </c>
      <c r="E441" s="3" t="str">
        <f>IF(ROW()&lt;=vLastrow,IF('Match History Data'!E441&lt;&gt;"",'Match History Data'!E441,""),"")</f>
        <v/>
      </c>
      <c r="F441" s="3" t="str">
        <f>IF(ROW()&lt;=vLastrow,IF('Match History Data'!F441&lt;&gt;"",'Match History Data'!F441,""),"")</f>
        <v/>
      </c>
      <c r="G441" t="str">
        <f>IF(ROW()&lt;=vLastrow,'Match History Data'!G441,"")</f>
        <v/>
      </c>
      <c r="H441" t="str">
        <f>IF(ROW()&lt;=vLastrow,'Match History Data'!H441,"")</f>
        <v/>
      </c>
      <c r="I441" t="str">
        <f>IF(ROW()&lt;=vLastrow,'Match History Data'!I441,"")</f>
        <v/>
      </c>
      <c r="J441" t="str">
        <f>IF(ROW()&lt;=vLastrow,'Match History Data'!J441,"")</f>
        <v/>
      </c>
      <c r="K441" t="str">
        <f>IF(ROW()&lt;=vLastrow,'Match History Data'!K441,"")</f>
        <v/>
      </c>
      <c r="L441" t="str">
        <f>IF(ROW()&lt;=vLastrow,'Match History Data'!L441,"")</f>
        <v/>
      </c>
      <c r="M441" t="str">
        <f>IF(ROW()&lt;=vLastrow,'Match History Data'!M441,"")</f>
        <v/>
      </c>
      <c r="N441" t="str">
        <f>IF(ROW()&lt;=vLastrow,'Match History Data'!N441,"")</f>
        <v/>
      </c>
      <c r="O441" t="str">
        <f>IF(ROW()&lt;=vLastrow,'Match History Data'!O441,"")</f>
        <v/>
      </c>
      <c r="Q441" t="str">
        <f>IF(ROW()&lt;=vLastrow,VLOOKUP(MONTH(E441),calcs!$S$2:$T$13,2,FALSE),"")</f>
        <v/>
      </c>
      <c r="R441" t="str">
        <f>IF(ROW()&lt;=vLastrow,VLOOKUP(MONTH(F441),calcs!$S$2:$T$13,2,FALSE),"")</f>
        <v/>
      </c>
      <c r="S441" t="str">
        <f t="shared" si="40"/>
        <v/>
      </c>
      <c r="T441" s="26" t="e">
        <f>IF(F441="",DATEDIF(E441,calcs!X$2,"Y"),"")</f>
        <v>#VALUE!</v>
      </c>
      <c r="U441" t="str">
        <f t="shared" si="39"/>
        <v/>
      </c>
      <c r="V441" t="str">
        <f t="shared" si="36"/>
        <v/>
      </c>
      <c r="W441">
        <f t="shared" si="37"/>
        <v>0</v>
      </c>
      <c r="X441">
        <f t="shared" si="38"/>
        <v>0</v>
      </c>
    </row>
    <row r="442" spans="1:24" x14ac:dyDescent="0.35">
      <c r="A442" t="str">
        <f>IF(ROW()&lt;=vLastrow,'Match History Data'!A442,"")</f>
        <v/>
      </c>
      <c r="B442" t="str">
        <f>IF(ROW()&lt;=vLastrow,'Match History Data'!B442,"")</f>
        <v/>
      </c>
      <c r="C442" t="str">
        <f>IF(ROW()&lt;=vLastrow,'Match History Data'!C442,"")</f>
        <v/>
      </c>
      <c r="D442" t="str">
        <f>IF(ROW()&lt;=vLastrow,'Match History Data'!D442,"")</f>
        <v/>
      </c>
      <c r="E442" s="3" t="str">
        <f>IF(ROW()&lt;=vLastrow,IF('Match History Data'!E442&lt;&gt;"",'Match History Data'!E442,""),"")</f>
        <v/>
      </c>
      <c r="F442" s="3" t="str">
        <f>IF(ROW()&lt;=vLastrow,IF('Match History Data'!F442&lt;&gt;"",'Match History Data'!F442,""),"")</f>
        <v/>
      </c>
      <c r="G442" t="str">
        <f>IF(ROW()&lt;=vLastrow,'Match History Data'!G442,"")</f>
        <v/>
      </c>
      <c r="H442" t="str">
        <f>IF(ROW()&lt;=vLastrow,'Match History Data'!H442,"")</f>
        <v/>
      </c>
      <c r="I442" t="str">
        <f>IF(ROW()&lt;=vLastrow,'Match History Data'!I442,"")</f>
        <v/>
      </c>
      <c r="J442" t="str">
        <f>IF(ROW()&lt;=vLastrow,'Match History Data'!J442,"")</f>
        <v/>
      </c>
      <c r="K442" t="str">
        <f>IF(ROW()&lt;=vLastrow,'Match History Data'!K442,"")</f>
        <v/>
      </c>
      <c r="L442" t="str">
        <f>IF(ROW()&lt;=vLastrow,'Match History Data'!L442,"")</f>
        <v/>
      </c>
      <c r="M442" t="str">
        <f>IF(ROW()&lt;=vLastrow,'Match History Data'!M442,"")</f>
        <v/>
      </c>
      <c r="N442" t="str">
        <f>IF(ROW()&lt;=vLastrow,'Match History Data'!N442,"")</f>
        <v/>
      </c>
      <c r="O442" t="str">
        <f>IF(ROW()&lt;=vLastrow,'Match History Data'!O442,"")</f>
        <v/>
      </c>
      <c r="Q442" t="str">
        <f>IF(ROW()&lt;=vLastrow,VLOOKUP(MONTH(E442),calcs!$S$2:$T$13,2,FALSE),"")</f>
        <v/>
      </c>
      <c r="R442" t="str">
        <f>IF(ROW()&lt;=vLastrow,VLOOKUP(MONTH(F442),calcs!$S$2:$T$13,2,FALSE),"")</f>
        <v/>
      </c>
      <c r="S442" t="str">
        <f t="shared" si="40"/>
        <v/>
      </c>
      <c r="T442" s="26" t="e">
        <f>IF(F442="",DATEDIF(E442,calcs!X$2,"Y"),"")</f>
        <v>#VALUE!</v>
      </c>
      <c r="U442" t="str">
        <f t="shared" si="39"/>
        <v/>
      </c>
      <c r="V442" t="str">
        <f t="shared" si="36"/>
        <v/>
      </c>
      <c r="W442">
        <f t="shared" si="37"/>
        <v>0</v>
      </c>
      <c r="X442">
        <f t="shared" si="38"/>
        <v>0</v>
      </c>
    </row>
    <row r="443" spans="1:24" x14ac:dyDescent="0.35">
      <c r="A443" t="str">
        <f>IF(ROW()&lt;=vLastrow,'Match History Data'!A443,"")</f>
        <v/>
      </c>
      <c r="B443" t="str">
        <f>IF(ROW()&lt;=vLastrow,'Match History Data'!B443,"")</f>
        <v/>
      </c>
      <c r="C443" t="str">
        <f>IF(ROW()&lt;=vLastrow,'Match History Data'!C443,"")</f>
        <v/>
      </c>
      <c r="D443" t="str">
        <f>IF(ROW()&lt;=vLastrow,'Match History Data'!D443,"")</f>
        <v/>
      </c>
      <c r="E443" s="3" t="str">
        <f>IF(ROW()&lt;=vLastrow,IF('Match History Data'!E443&lt;&gt;"",'Match History Data'!E443,""),"")</f>
        <v/>
      </c>
      <c r="F443" s="3" t="str">
        <f>IF(ROW()&lt;=vLastrow,IF('Match History Data'!F443&lt;&gt;"",'Match History Data'!F443,""),"")</f>
        <v/>
      </c>
      <c r="G443" t="str">
        <f>IF(ROW()&lt;=vLastrow,'Match History Data'!G443,"")</f>
        <v/>
      </c>
      <c r="H443" t="str">
        <f>IF(ROW()&lt;=vLastrow,'Match History Data'!H443,"")</f>
        <v/>
      </c>
      <c r="I443" t="str">
        <f>IF(ROW()&lt;=vLastrow,'Match History Data'!I443,"")</f>
        <v/>
      </c>
      <c r="J443" t="str">
        <f>IF(ROW()&lt;=vLastrow,'Match History Data'!J443,"")</f>
        <v/>
      </c>
      <c r="K443" t="str">
        <f>IF(ROW()&lt;=vLastrow,'Match History Data'!K443,"")</f>
        <v/>
      </c>
      <c r="L443" t="str">
        <f>IF(ROW()&lt;=vLastrow,'Match History Data'!L443,"")</f>
        <v/>
      </c>
      <c r="M443" t="str">
        <f>IF(ROW()&lt;=vLastrow,'Match History Data'!M443,"")</f>
        <v/>
      </c>
      <c r="N443" t="str">
        <f>IF(ROW()&lt;=vLastrow,'Match History Data'!N443,"")</f>
        <v/>
      </c>
      <c r="O443" t="str">
        <f>IF(ROW()&lt;=vLastrow,'Match History Data'!O443,"")</f>
        <v/>
      </c>
      <c r="Q443" t="str">
        <f>IF(ROW()&lt;=vLastrow,VLOOKUP(MONTH(E443),calcs!$S$2:$T$13,2,FALSE),"")</f>
        <v/>
      </c>
      <c r="R443" t="str">
        <f>IF(ROW()&lt;=vLastrow,VLOOKUP(MONTH(F443),calcs!$S$2:$T$13,2,FALSE),"")</f>
        <v/>
      </c>
      <c r="S443" t="str">
        <f t="shared" si="40"/>
        <v/>
      </c>
      <c r="T443" s="26" t="e">
        <f>IF(F443="",DATEDIF(E443,calcs!X$2,"Y"),"")</f>
        <v>#VALUE!</v>
      </c>
      <c r="U443" t="str">
        <f t="shared" si="39"/>
        <v/>
      </c>
      <c r="V443" t="str">
        <f t="shared" si="36"/>
        <v/>
      </c>
      <c r="W443">
        <f t="shared" si="37"/>
        <v>0</v>
      </c>
      <c r="X443">
        <f t="shared" si="38"/>
        <v>0</v>
      </c>
    </row>
    <row r="444" spans="1:24" x14ac:dyDescent="0.35">
      <c r="A444" t="str">
        <f>IF(ROW()&lt;=vLastrow,'Match History Data'!A444,"")</f>
        <v/>
      </c>
      <c r="B444" t="str">
        <f>IF(ROW()&lt;=vLastrow,'Match History Data'!B444,"")</f>
        <v/>
      </c>
      <c r="C444" t="str">
        <f>IF(ROW()&lt;=vLastrow,'Match History Data'!C444,"")</f>
        <v/>
      </c>
      <c r="D444" t="str">
        <f>IF(ROW()&lt;=vLastrow,'Match History Data'!D444,"")</f>
        <v/>
      </c>
      <c r="E444" s="3" t="str">
        <f>IF(ROW()&lt;=vLastrow,IF('Match History Data'!E444&lt;&gt;"",'Match History Data'!E444,""),"")</f>
        <v/>
      </c>
      <c r="F444" s="3" t="str">
        <f>IF(ROW()&lt;=vLastrow,IF('Match History Data'!F444&lt;&gt;"",'Match History Data'!F444,""),"")</f>
        <v/>
      </c>
      <c r="G444" t="str">
        <f>IF(ROW()&lt;=vLastrow,'Match History Data'!G444,"")</f>
        <v/>
      </c>
      <c r="H444" t="str">
        <f>IF(ROW()&lt;=vLastrow,'Match History Data'!H444,"")</f>
        <v/>
      </c>
      <c r="I444" t="str">
        <f>IF(ROW()&lt;=vLastrow,'Match History Data'!I444,"")</f>
        <v/>
      </c>
      <c r="J444" t="str">
        <f>IF(ROW()&lt;=vLastrow,'Match History Data'!J444,"")</f>
        <v/>
      </c>
      <c r="K444" t="str">
        <f>IF(ROW()&lt;=vLastrow,'Match History Data'!K444,"")</f>
        <v/>
      </c>
      <c r="L444" t="str">
        <f>IF(ROW()&lt;=vLastrow,'Match History Data'!L444,"")</f>
        <v/>
      </c>
      <c r="M444" t="str">
        <f>IF(ROW()&lt;=vLastrow,'Match History Data'!M444,"")</f>
        <v/>
      </c>
      <c r="N444" t="str">
        <f>IF(ROW()&lt;=vLastrow,'Match History Data'!N444,"")</f>
        <v/>
      </c>
      <c r="O444" t="str">
        <f>IF(ROW()&lt;=vLastrow,'Match History Data'!O444,"")</f>
        <v/>
      </c>
      <c r="Q444" t="str">
        <f>IF(ROW()&lt;=vLastrow,VLOOKUP(MONTH(E444),calcs!$S$2:$T$13,2,FALSE),"")</f>
        <v/>
      </c>
      <c r="R444" t="str">
        <f>IF(ROW()&lt;=vLastrow,VLOOKUP(MONTH(F444),calcs!$S$2:$T$13,2,FALSE),"")</f>
        <v/>
      </c>
      <c r="S444" t="str">
        <f t="shared" si="40"/>
        <v/>
      </c>
      <c r="T444" s="26" t="e">
        <f>IF(F444="",DATEDIF(E444,calcs!X$2,"Y"),"")</f>
        <v>#VALUE!</v>
      </c>
      <c r="U444" t="str">
        <f t="shared" si="39"/>
        <v/>
      </c>
      <c r="V444" t="str">
        <f t="shared" si="36"/>
        <v/>
      </c>
      <c r="W444">
        <f t="shared" si="37"/>
        <v>0</v>
      </c>
      <c r="X444">
        <f t="shared" si="38"/>
        <v>0</v>
      </c>
    </row>
    <row r="445" spans="1:24" x14ac:dyDescent="0.35">
      <c r="A445" t="str">
        <f>IF(ROW()&lt;=vLastrow,'Match History Data'!A445,"")</f>
        <v/>
      </c>
      <c r="B445" t="str">
        <f>IF(ROW()&lt;=vLastrow,'Match History Data'!B445,"")</f>
        <v/>
      </c>
      <c r="C445" t="str">
        <f>IF(ROW()&lt;=vLastrow,'Match History Data'!C445,"")</f>
        <v/>
      </c>
      <c r="D445" t="str">
        <f>IF(ROW()&lt;=vLastrow,'Match History Data'!D445,"")</f>
        <v/>
      </c>
      <c r="E445" s="3" t="str">
        <f>IF(ROW()&lt;=vLastrow,IF('Match History Data'!E445&lt;&gt;"",'Match History Data'!E445,""),"")</f>
        <v/>
      </c>
      <c r="F445" s="3" t="str">
        <f>IF(ROW()&lt;=vLastrow,IF('Match History Data'!F445&lt;&gt;"",'Match History Data'!F445,""),"")</f>
        <v/>
      </c>
      <c r="G445" t="str">
        <f>IF(ROW()&lt;=vLastrow,'Match History Data'!G445,"")</f>
        <v/>
      </c>
      <c r="H445" t="str">
        <f>IF(ROW()&lt;=vLastrow,'Match History Data'!H445,"")</f>
        <v/>
      </c>
      <c r="I445" t="str">
        <f>IF(ROW()&lt;=vLastrow,'Match History Data'!I445,"")</f>
        <v/>
      </c>
      <c r="J445" t="str">
        <f>IF(ROW()&lt;=vLastrow,'Match History Data'!J445,"")</f>
        <v/>
      </c>
      <c r="K445" t="str">
        <f>IF(ROW()&lt;=vLastrow,'Match History Data'!K445,"")</f>
        <v/>
      </c>
      <c r="L445" t="str">
        <f>IF(ROW()&lt;=vLastrow,'Match History Data'!L445,"")</f>
        <v/>
      </c>
      <c r="M445" t="str">
        <f>IF(ROW()&lt;=vLastrow,'Match History Data'!M445,"")</f>
        <v/>
      </c>
      <c r="N445" t="str">
        <f>IF(ROW()&lt;=vLastrow,'Match History Data'!N445,"")</f>
        <v/>
      </c>
      <c r="O445" t="str">
        <f>IF(ROW()&lt;=vLastrow,'Match History Data'!O445,"")</f>
        <v/>
      </c>
      <c r="Q445" t="str">
        <f>IF(ROW()&lt;=vLastrow,VLOOKUP(MONTH(E445),calcs!$S$2:$T$13,2,FALSE),"")</f>
        <v/>
      </c>
      <c r="R445" t="str">
        <f>IF(ROW()&lt;=vLastrow,VLOOKUP(MONTH(F445),calcs!$S$2:$T$13,2,FALSE),"")</f>
        <v/>
      </c>
      <c r="S445" t="str">
        <f t="shared" si="40"/>
        <v/>
      </c>
      <c r="T445" s="26" t="e">
        <f>IF(F445="",DATEDIF(E445,calcs!X$2,"Y"),"")</f>
        <v>#VALUE!</v>
      </c>
      <c r="U445" t="str">
        <f t="shared" si="39"/>
        <v/>
      </c>
      <c r="V445" t="str">
        <f t="shared" si="36"/>
        <v/>
      </c>
      <c r="W445">
        <f t="shared" si="37"/>
        <v>0</v>
      </c>
      <c r="X445">
        <f t="shared" si="38"/>
        <v>0</v>
      </c>
    </row>
    <row r="446" spans="1:24" x14ac:dyDescent="0.35">
      <c r="A446" t="str">
        <f>IF(ROW()&lt;=vLastrow,'Match History Data'!A446,"")</f>
        <v/>
      </c>
      <c r="B446" t="str">
        <f>IF(ROW()&lt;=vLastrow,'Match History Data'!B446,"")</f>
        <v/>
      </c>
      <c r="C446" t="str">
        <f>IF(ROW()&lt;=vLastrow,'Match History Data'!C446,"")</f>
        <v/>
      </c>
      <c r="D446" t="str">
        <f>IF(ROW()&lt;=vLastrow,'Match History Data'!D446,"")</f>
        <v/>
      </c>
      <c r="E446" s="3" t="str">
        <f>IF(ROW()&lt;=vLastrow,IF('Match History Data'!E446&lt;&gt;"",'Match History Data'!E446,""),"")</f>
        <v/>
      </c>
      <c r="F446" s="3" t="str">
        <f>IF(ROW()&lt;=vLastrow,IF('Match History Data'!F446&lt;&gt;"",'Match History Data'!F446,""),"")</f>
        <v/>
      </c>
      <c r="G446" t="str">
        <f>IF(ROW()&lt;=vLastrow,'Match History Data'!G446,"")</f>
        <v/>
      </c>
      <c r="H446" t="str">
        <f>IF(ROW()&lt;=vLastrow,'Match History Data'!H446,"")</f>
        <v/>
      </c>
      <c r="I446" t="str">
        <f>IF(ROW()&lt;=vLastrow,'Match History Data'!I446,"")</f>
        <v/>
      </c>
      <c r="J446" t="str">
        <f>IF(ROW()&lt;=vLastrow,'Match History Data'!J446,"")</f>
        <v/>
      </c>
      <c r="K446" t="str">
        <f>IF(ROW()&lt;=vLastrow,'Match History Data'!K446,"")</f>
        <v/>
      </c>
      <c r="L446" t="str">
        <f>IF(ROW()&lt;=vLastrow,'Match History Data'!L446,"")</f>
        <v/>
      </c>
      <c r="M446" t="str">
        <f>IF(ROW()&lt;=vLastrow,'Match History Data'!M446,"")</f>
        <v/>
      </c>
      <c r="N446" t="str">
        <f>IF(ROW()&lt;=vLastrow,'Match History Data'!N446,"")</f>
        <v/>
      </c>
      <c r="O446" t="str">
        <f>IF(ROW()&lt;=vLastrow,'Match History Data'!O446,"")</f>
        <v/>
      </c>
      <c r="Q446" t="str">
        <f>IF(ROW()&lt;=vLastrow,VLOOKUP(MONTH(E446),calcs!$S$2:$T$13,2,FALSE),"")</f>
        <v/>
      </c>
      <c r="R446" t="str">
        <f>IF(ROW()&lt;=vLastrow,VLOOKUP(MONTH(F446),calcs!$S$2:$T$13,2,FALSE),"")</f>
        <v/>
      </c>
      <c r="S446" t="str">
        <f t="shared" si="40"/>
        <v/>
      </c>
      <c r="T446" s="26" t="e">
        <f>IF(F446="",DATEDIF(E446,calcs!X$2,"Y"),"")</f>
        <v>#VALUE!</v>
      </c>
      <c r="U446" t="str">
        <f t="shared" si="39"/>
        <v/>
      </c>
      <c r="V446" t="str">
        <f t="shared" si="36"/>
        <v/>
      </c>
      <c r="W446">
        <f t="shared" si="37"/>
        <v>0</v>
      </c>
      <c r="X446">
        <f t="shared" si="38"/>
        <v>0</v>
      </c>
    </row>
    <row r="447" spans="1:24" x14ac:dyDescent="0.35">
      <c r="A447" t="str">
        <f>IF(ROW()&lt;=vLastrow,'Match History Data'!A447,"")</f>
        <v/>
      </c>
      <c r="B447" t="str">
        <f>IF(ROW()&lt;=vLastrow,'Match History Data'!B447,"")</f>
        <v/>
      </c>
      <c r="C447" t="str">
        <f>IF(ROW()&lt;=vLastrow,'Match History Data'!C447,"")</f>
        <v/>
      </c>
      <c r="D447" t="str">
        <f>IF(ROW()&lt;=vLastrow,'Match History Data'!D447,"")</f>
        <v/>
      </c>
      <c r="E447" s="3" t="str">
        <f>IF(ROW()&lt;=vLastrow,IF('Match History Data'!E447&lt;&gt;"",'Match History Data'!E447,""),"")</f>
        <v/>
      </c>
      <c r="F447" s="3" t="str">
        <f>IF(ROW()&lt;=vLastrow,IF('Match History Data'!F447&lt;&gt;"",'Match History Data'!F447,""),"")</f>
        <v/>
      </c>
      <c r="G447" t="str">
        <f>IF(ROW()&lt;=vLastrow,'Match History Data'!G447,"")</f>
        <v/>
      </c>
      <c r="H447" t="str">
        <f>IF(ROW()&lt;=vLastrow,'Match History Data'!H447,"")</f>
        <v/>
      </c>
      <c r="I447" t="str">
        <f>IF(ROW()&lt;=vLastrow,'Match History Data'!I447,"")</f>
        <v/>
      </c>
      <c r="J447" t="str">
        <f>IF(ROW()&lt;=vLastrow,'Match History Data'!J447,"")</f>
        <v/>
      </c>
      <c r="K447" t="str">
        <f>IF(ROW()&lt;=vLastrow,'Match History Data'!K447,"")</f>
        <v/>
      </c>
      <c r="L447" t="str">
        <f>IF(ROW()&lt;=vLastrow,'Match History Data'!L447,"")</f>
        <v/>
      </c>
      <c r="M447" t="str">
        <f>IF(ROW()&lt;=vLastrow,'Match History Data'!M447,"")</f>
        <v/>
      </c>
      <c r="N447" t="str">
        <f>IF(ROW()&lt;=vLastrow,'Match History Data'!N447,"")</f>
        <v/>
      </c>
      <c r="O447" t="str">
        <f>IF(ROW()&lt;=vLastrow,'Match History Data'!O447,"")</f>
        <v/>
      </c>
      <c r="Q447" t="str">
        <f>IF(ROW()&lt;=vLastrow,VLOOKUP(MONTH(E447),calcs!$S$2:$T$13,2,FALSE),"")</f>
        <v/>
      </c>
      <c r="R447" t="str">
        <f>IF(ROW()&lt;=vLastrow,VLOOKUP(MONTH(F447),calcs!$S$2:$T$13,2,FALSE),"")</f>
        <v/>
      </c>
      <c r="S447" t="str">
        <f t="shared" si="40"/>
        <v/>
      </c>
      <c r="T447" s="26" t="e">
        <f>IF(F447="",DATEDIF(E447,calcs!X$2,"Y"),"")</f>
        <v>#VALUE!</v>
      </c>
      <c r="U447" t="str">
        <f t="shared" si="39"/>
        <v/>
      </c>
      <c r="V447" t="str">
        <f t="shared" si="36"/>
        <v/>
      </c>
      <c r="W447">
        <f t="shared" si="37"/>
        <v>0</v>
      </c>
      <c r="X447">
        <f t="shared" si="38"/>
        <v>0</v>
      </c>
    </row>
    <row r="448" spans="1:24" x14ac:dyDescent="0.35">
      <c r="A448" t="str">
        <f>IF(ROW()&lt;=vLastrow,'Match History Data'!A448,"")</f>
        <v/>
      </c>
      <c r="B448" t="str">
        <f>IF(ROW()&lt;=vLastrow,'Match History Data'!B448,"")</f>
        <v/>
      </c>
      <c r="C448" t="str">
        <f>IF(ROW()&lt;=vLastrow,'Match History Data'!C448,"")</f>
        <v/>
      </c>
      <c r="D448" t="str">
        <f>IF(ROW()&lt;=vLastrow,'Match History Data'!D448,"")</f>
        <v/>
      </c>
      <c r="E448" s="3" t="str">
        <f>IF(ROW()&lt;=vLastrow,IF('Match History Data'!E448&lt;&gt;"",'Match History Data'!E448,""),"")</f>
        <v/>
      </c>
      <c r="F448" s="3" t="str">
        <f>IF(ROW()&lt;=vLastrow,IF('Match History Data'!F448&lt;&gt;"",'Match History Data'!F448,""),"")</f>
        <v/>
      </c>
      <c r="G448" t="str">
        <f>IF(ROW()&lt;=vLastrow,'Match History Data'!G448,"")</f>
        <v/>
      </c>
      <c r="H448" t="str">
        <f>IF(ROW()&lt;=vLastrow,'Match History Data'!H448,"")</f>
        <v/>
      </c>
      <c r="I448" t="str">
        <f>IF(ROW()&lt;=vLastrow,'Match History Data'!I448,"")</f>
        <v/>
      </c>
      <c r="J448" t="str">
        <f>IF(ROW()&lt;=vLastrow,'Match History Data'!J448,"")</f>
        <v/>
      </c>
      <c r="K448" t="str">
        <f>IF(ROW()&lt;=vLastrow,'Match History Data'!K448,"")</f>
        <v/>
      </c>
      <c r="L448" t="str">
        <f>IF(ROW()&lt;=vLastrow,'Match History Data'!L448,"")</f>
        <v/>
      </c>
      <c r="M448" t="str">
        <f>IF(ROW()&lt;=vLastrow,'Match History Data'!M448,"")</f>
        <v/>
      </c>
      <c r="N448" t="str">
        <f>IF(ROW()&lt;=vLastrow,'Match History Data'!N448,"")</f>
        <v/>
      </c>
      <c r="O448" t="str">
        <f>IF(ROW()&lt;=vLastrow,'Match History Data'!O448,"")</f>
        <v/>
      </c>
      <c r="Q448" t="str">
        <f>IF(ROW()&lt;=vLastrow,VLOOKUP(MONTH(E448),calcs!$S$2:$T$13,2,FALSE),"")</f>
        <v/>
      </c>
      <c r="R448" t="str">
        <f>IF(ROW()&lt;=vLastrow,VLOOKUP(MONTH(F448),calcs!$S$2:$T$13,2,FALSE),"")</f>
        <v/>
      </c>
      <c r="S448" t="str">
        <f t="shared" si="40"/>
        <v/>
      </c>
      <c r="T448" s="26" t="e">
        <f>IF(F448="",DATEDIF(E448,calcs!X$2,"Y"),"")</f>
        <v>#VALUE!</v>
      </c>
      <c r="U448" t="str">
        <f t="shared" si="39"/>
        <v/>
      </c>
      <c r="V448" t="str">
        <f t="shared" si="36"/>
        <v/>
      </c>
      <c r="W448">
        <f t="shared" si="37"/>
        <v>0</v>
      </c>
      <c r="X448">
        <f t="shared" si="38"/>
        <v>0</v>
      </c>
    </row>
    <row r="449" spans="1:24" x14ac:dyDescent="0.35">
      <c r="A449" t="str">
        <f>IF(ROW()&lt;=vLastrow,'Match History Data'!A449,"")</f>
        <v/>
      </c>
      <c r="B449" t="str">
        <f>IF(ROW()&lt;=vLastrow,'Match History Data'!B449,"")</f>
        <v/>
      </c>
      <c r="C449" t="str">
        <f>IF(ROW()&lt;=vLastrow,'Match History Data'!C449,"")</f>
        <v/>
      </c>
      <c r="D449" t="str">
        <f>IF(ROW()&lt;=vLastrow,'Match History Data'!D449,"")</f>
        <v/>
      </c>
      <c r="E449" s="3" t="str">
        <f>IF(ROW()&lt;=vLastrow,IF('Match History Data'!E449&lt;&gt;"",'Match History Data'!E449,""),"")</f>
        <v/>
      </c>
      <c r="F449" s="3" t="str">
        <f>IF(ROW()&lt;=vLastrow,IF('Match History Data'!F449&lt;&gt;"",'Match History Data'!F449,""),"")</f>
        <v/>
      </c>
      <c r="G449" t="str">
        <f>IF(ROW()&lt;=vLastrow,'Match History Data'!G449,"")</f>
        <v/>
      </c>
      <c r="H449" t="str">
        <f>IF(ROW()&lt;=vLastrow,'Match History Data'!H449,"")</f>
        <v/>
      </c>
      <c r="I449" t="str">
        <f>IF(ROW()&lt;=vLastrow,'Match History Data'!I449,"")</f>
        <v/>
      </c>
      <c r="J449" t="str">
        <f>IF(ROW()&lt;=vLastrow,'Match History Data'!J449,"")</f>
        <v/>
      </c>
      <c r="K449" t="str">
        <f>IF(ROW()&lt;=vLastrow,'Match History Data'!K449,"")</f>
        <v/>
      </c>
      <c r="L449" t="str">
        <f>IF(ROW()&lt;=vLastrow,'Match History Data'!L449,"")</f>
        <v/>
      </c>
      <c r="M449" t="str">
        <f>IF(ROW()&lt;=vLastrow,'Match History Data'!M449,"")</f>
        <v/>
      </c>
      <c r="N449" t="str">
        <f>IF(ROW()&lt;=vLastrow,'Match History Data'!N449,"")</f>
        <v/>
      </c>
      <c r="O449" t="str">
        <f>IF(ROW()&lt;=vLastrow,'Match History Data'!O449,"")</f>
        <v/>
      </c>
      <c r="Q449" t="str">
        <f>IF(ROW()&lt;=vLastrow,VLOOKUP(MONTH(E449),calcs!$S$2:$T$13,2,FALSE),"")</f>
        <v/>
      </c>
      <c r="R449" t="str">
        <f>IF(ROW()&lt;=vLastrow,VLOOKUP(MONTH(F449),calcs!$S$2:$T$13,2,FALSE),"")</f>
        <v/>
      </c>
      <c r="S449" t="str">
        <f t="shared" si="40"/>
        <v/>
      </c>
      <c r="T449" s="26" t="e">
        <f>IF(F449="",DATEDIF(E449,calcs!X$2,"Y"),"")</f>
        <v>#VALUE!</v>
      </c>
      <c r="U449" t="str">
        <f t="shared" si="39"/>
        <v/>
      </c>
      <c r="V449" t="str">
        <f t="shared" si="36"/>
        <v/>
      </c>
      <c r="W449">
        <f t="shared" si="37"/>
        <v>0</v>
      </c>
      <c r="X449">
        <f t="shared" si="38"/>
        <v>0</v>
      </c>
    </row>
    <row r="450" spans="1:24" x14ac:dyDescent="0.35">
      <c r="A450" t="str">
        <f>IF(ROW()&lt;=vLastrow,'Match History Data'!A450,"")</f>
        <v/>
      </c>
      <c r="B450" t="str">
        <f>IF(ROW()&lt;=vLastrow,'Match History Data'!B450,"")</f>
        <v/>
      </c>
      <c r="C450" t="str">
        <f>IF(ROW()&lt;=vLastrow,'Match History Data'!C450,"")</f>
        <v/>
      </c>
      <c r="D450" t="str">
        <f>IF(ROW()&lt;=vLastrow,'Match History Data'!D450,"")</f>
        <v/>
      </c>
      <c r="E450" s="3" t="str">
        <f>IF(ROW()&lt;=vLastrow,IF('Match History Data'!E450&lt;&gt;"",'Match History Data'!E450,""),"")</f>
        <v/>
      </c>
      <c r="F450" s="3" t="str">
        <f>IF(ROW()&lt;=vLastrow,IF('Match History Data'!F450&lt;&gt;"",'Match History Data'!F450,""),"")</f>
        <v/>
      </c>
      <c r="G450" t="str">
        <f>IF(ROW()&lt;=vLastrow,'Match History Data'!G450,"")</f>
        <v/>
      </c>
      <c r="H450" t="str">
        <f>IF(ROW()&lt;=vLastrow,'Match History Data'!H450,"")</f>
        <v/>
      </c>
      <c r="I450" t="str">
        <f>IF(ROW()&lt;=vLastrow,'Match History Data'!I450,"")</f>
        <v/>
      </c>
      <c r="J450" t="str">
        <f>IF(ROW()&lt;=vLastrow,'Match History Data'!J450,"")</f>
        <v/>
      </c>
      <c r="K450" t="str">
        <f>IF(ROW()&lt;=vLastrow,'Match History Data'!K450,"")</f>
        <v/>
      </c>
      <c r="L450" t="str">
        <f>IF(ROW()&lt;=vLastrow,'Match History Data'!L450,"")</f>
        <v/>
      </c>
      <c r="M450" t="str">
        <f>IF(ROW()&lt;=vLastrow,'Match History Data'!M450,"")</f>
        <v/>
      </c>
      <c r="N450" t="str">
        <f>IF(ROW()&lt;=vLastrow,'Match History Data'!N450,"")</f>
        <v/>
      </c>
      <c r="O450" t="str">
        <f>IF(ROW()&lt;=vLastrow,'Match History Data'!O450,"")</f>
        <v/>
      </c>
      <c r="Q450" t="str">
        <f>IF(ROW()&lt;=vLastrow,VLOOKUP(MONTH(E450),calcs!$S$2:$T$13,2,FALSE),"")</f>
        <v/>
      </c>
      <c r="R450" t="str">
        <f>IF(ROW()&lt;=vLastrow,VLOOKUP(MONTH(F450),calcs!$S$2:$T$13,2,FALSE),"")</f>
        <v/>
      </c>
      <c r="S450" t="str">
        <f t="shared" si="40"/>
        <v/>
      </c>
      <c r="T450" s="26" t="e">
        <f>IF(F450="",DATEDIF(E450,calcs!X$2,"Y"),"")</f>
        <v>#VALUE!</v>
      </c>
      <c r="U450" t="str">
        <f t="shared" si="39"/>
        <v/>
      </c>
      <c r="V450" t="str">
        <f t="shared" ref="V450:V513" si="41">SUBSTITUTE(N450,"White or Caucasian","White")</f>
        <v/>
      </c>
      <c r="W450">
        <f t="shared" ref="W450:W513" si="42">IF(J450&lt;&gt;"",LEN(J450)-LEN(SUBSTITUTE(J450,";",""))+1,0)</f>
        <v>0</v>
      </c>
      <c r="X450">
        <f t="shared" ref="X450:X513" si="43">IF(N450&lt;&gt;"",LEN(N450)-LEN(SUBSTITUTE(N450,";",""))+1,0)</f>
        <v>0</v>
      </c>
    </row>
    <row r="451" spans="1:24" x14ac:dyDescent="0.35">
      <c r="A451" t="str">
        <f>IF(ROW()&lt;=vLastrow,'Match History Data'!A451,"")</f>
        <v/>
      </c>
      <c r="B451" t="str">
        <f>IF(ROW()&lt;=vLastrow,'Match History Data'!B451,"")</f>
        <v/>
      </c>
      <c r="C451" t="str">
        <f>IF(ROW()&lt;=vLastrow,'Match History Data'!C451,"")</f>
        <v/>
      </c>
      <c r="D451" t="str">
        <f>IF(ROW()&lt;=vLastrow,'Match History Data'!D451,"")</f>
        <v/>
      </c>
      <c r="E451" s="3" t="str">
        <f>IF(ROW()&lt;=vLastrow,IF('Match History Data'!E451&lt;&gt;"",'Match History Data'!E451,""),"")</f>
        <v/>
      </c>
      <c r="F451" s="3" t="str">
        <f>IF(ROW()&lt;=vLastrow,IF('Match History Data'!F451&lt;&gt;"",'Match History Data'!F451,""),"")</f>
        <v/>
      </c>
      <c r="G451" t="str">
        <f>IF(ROW()&lt;=vLastrow,'Match History Data'!G451,"")</f>
        <v/>
      </c>
      <c r="H451" t="str">
        <f>IF(ROW()&lt;=vLastrow,'Match History Data'!H451,"")</f>
        <v/>
      </c>
      <c r="I451" t="str">
        <f>IF(ROW()&lt;=vLastrow,'Match History Data'!I451,"")</f>
        <v/>
      </c>
      <c r="J451" t="str">
        <f>IF(ROW()&lt;=vLastrow,'Match History Data'!J451,"")</f>
        <v/>
      </c>
      <c r="K451" t="str">
        <f>IF(ROW()&lt;=vLastrow,'Match History Data'!K451,"")</f>
        <v/>
      </c>
      <c r="L451" t="str">
        <f>IF(ROW()&lt;=vLastrow,'Match History Data'!L451,"")</f>
        <v/>
      </c>
      <c r="M451" t="str">
        <f>IF(ROW()&lt;=vLastrow,'Match History Data'!M451,"")</f>
        <v/>
      </c>
      <c r="N451" t="str">
        <f>IF(ROW()&lt;=vLastrow,'Match History Data'!N451,"")</f>
        <v/>
      </c>
      <c r="O451" t="str">
        <f>IF(ROW()&lt;=vLastrow,'Match History Data'!O451,"")</f>
        <v/>
      </c>
      <c r="Q451" t="str">
        <f>IF(ROW()&lt;=vLastrow,VLOOKUP(MONTH(E451),calcs!$S$2:$T$13,2,FALSE),"")</f>
        <v/>
      </c>
      <c r="R451" t="str">
        <f>IF(ROW()&lt;=vLastrow,VLOOKUP(MONTH(F451),calcs!$S$2:$T$13,2,FALSE),"")</f>
        <v/>
      </c>
      <c r="S451" t="str">
        <f t="shared" si="40"/>
        <v/>
      </c>
      <c r="T451" s="26" t="e">
        <f>IF(F451="",DATEDIF(E451,calcs!X$2,"Y"),"")</f>
        <v>#VALUE!</v>
      </c>
      <c r="U451" t="str">
        <f t="shared" ref="U451:U514" si="44">SUBSTITUTE(J451,"White or Caucasian","White")</f>
        <v/>
      </c>
      <c r="V451" t="str">
        <f t="shared" si="41"/>
        <v/>
      </c>
      <c r="W451">
        <f t="shared" si="42"/>
        <v>0</v>
      </c>
      <c r="X451">
        <f t="shared" si="43"/>
        <v>0</v>
      </c>
    </row>
    <row r="452" spans="1:24" x14ac:dyDescent="0.35">
      <c r="A452" t="str">
        <f>IF(ROW()&lt;=vLastrow,'Match History Data'!A452,"")</f>
        <v/>
      </c>
      <c r="B452" t="str">
        <f>IF(ROW()&lt;=vLastrow,'Match History Data'!B452,"")</f>
        <v/>
      </c>
      <c r="C452" t="str">
        <f>IF(ROW()&lt;=vLastrow,'Match History Data'!C452,"")</f>
        <v/>
      </c>
      <c r="D452" t="str">
        <f>IF(ROW()&lt;=vLastrow,'Match History Data'!D452,"")</f>
        <v/>
      </c>
      <c r="E452" s="3" t="str">
        <f>IF(ROW()&lt;=vLastrow,IF('Match History Data'!E452&lt;&gt;"",'Match History Data'!E452,""),"")</f>
        <v/>
      </c>
      <c r="F452" s="3" t="str">
        <f>IF(ROW()&lt;=vLastrow,IF('Match History Data'!F452&lt;&gt;"",'Match History Data'!F452,""),"")</f>
        <v/>
      </c>
      <c r="G452" t="str">
        <f>IF(ROW()&lt;=vLastrow,'Match History Data'!G452,"")</f>
        <v/>
      </c>
      <c r="H452" t="str">
        <f>IF(ROW()&lt;=vLastrow,'Match History Data'!H452,"")</f>
        <v/>
      </c>
      <c r="I452" t="str">
        <f>IF(ROW()&lt;=vLastrow,'Match History Data'!I452,"")</f>
        <v/>
      </c>
      <c r="J452" t="str">
        <f>IF(ROW()&lt;=vLastrow,'Match History Data'!J452,"")</f>
        <v/>
      </c>
      <c r="K452" t="str">
        <f>IF(ROW()&lt;=vLastrow,'Match History Data'!K452,"")</f>
        <v/>
      </c>
      <c r="L452" t="str">
        <f>IF(ROW()&lt;=vLastrow,'Match History Data'!L452,"")</f>
        <v/>
      </c>
      <c r="M452" t="str">
        <f>IF(ROW()&lt;=vLastrow,'Match History Data'!M452,"")</f>
        <v/>
      </c>
      <c r="N452" t="str">
        <f>IF(ROW()&lt;=vLastrow,'Match History Data'!N452,"")</f>
        <v/>
      </c>
      <c r="O452" t="str">
        <f>IF(ROW()&lt;=vLastrow,'Match History Data'!O452,"")</f>
        <v/>
      </c>
      <c r="Q452" t="str">
        <f>IF(ROW()&lt;=vLastrow,VLOOKUP(MONTH(E452),calcs!$S$2:$T$13,2,FALSE),"")</f>
        <v/>
      </c>
      <c r="R452" t="str">
        <f>IF(ROW()&lt;=vLastrow,VLOOKUP(MONTH(F452),calcs!$S$2:$T$13,2,FALSE),"")</f>
        <v/>
      </c>
      <c r="S452" t="str">
        <f t="shared" si="40"/>
        <v/>
      </c>
      <c r="T452" s="26" t="e">
        <f>IF(F452="",DATEDIF(E452,calcs!X$2,"Y"),"")</f>
        <v>#VALUE!</v>
      </c>
      <c r="U452" t="str">
        <f t="shared" si="44"/>
        <v/>
      </c>
      <c r="V452" t="str">
        <f t="shared" si="41"/>
        <v/>
      </c>
      <c r="W452">
        <f t="shared" si="42"/>
        <v>0</v>
      </c>
      <c r="X452">
        <f t="shared" si="43"/>
        <v>0</v>
      </c>
    </row>
    <row r="453" spans="1:24" x14ac:dyDescent="0.35">
      <c r="A453" t="str">
        <f>IF(ROW()&lt;=vLastrow,'Match History Data'!A453,"")</f>
        <v/>
      </c>
      <c r="B453" t="str">
        <f>IF(ROW()&lt;=vLastrow,'Match History Data'!B453,"")</f>
        <v/>
      </c>
      <c r="C453" t="str">
        <f>IF(ROW()&lt;=vLastrow,'Match History Data'!C453,"")</f>
        <v/>
      </c>
      <c r="D453" t="str">
        <f>IF(ROW()&lt;=vLastrow,'Match History Data'!D453,"")</f>
        <v/>
      </c>
      <c r="E453" s="3" t="str">
        <f>IF(ROW()&lt;=vLastrow,IF('Match History Data'!E453&lt;&gt;"",'Match History Data'!E453,""),"")</f>
        <v/>
      </c>
      <c r="F453" s="3" t="str">
        <f>IF(ROW()&lt;=vLastrow,IF('Match History Data'!F453&lt;&gt;"",'Match History Data'!F453,""),"")</f>
        <v/>
      </c>
      <c r="G453" t="str">
        <f>IF(ROW()&lt;=vLastrow,'Match History Data'!G453,"")</f>
        <v/>
      </c>
      <c r="H453" t="str">
        <f>IF(ROW()&lt;=vLastrow,'Match History Data'!H453,"")</f>
        <v/>
      </c>
      <c r="I453" t="str">
        <f>IF(ROW()&lt;=vLastrow,'Match History Data'!I453,"")</f>
        <v/>
      </c>
      <c r="J453" t="str">
        <f>IF(ROW()&lt;=vLastrow,'Match History Data'!J453,"")</f>
        <v/>
      </c>
      <c r="K453" t="str">
        <f>IF(ROW()&lt;=vLastrow,'Match History Data'!K453,"")</f>
        <v/>
      </c>
      <c r="L453" t="str">
        <f>IF(ROW()&lt;=vLastrow,'Match History Data'!L453,"")</f>
        <v/>
      </c>
      <c r="M453" t="str">
        <f>IF(ROW()&lt;=vLastrow,'Match History Data'!M453,"")</f>
        <v/>
      </c>
      <c r="N453" t="str">
        <f>IF(ROW()&lt;=vLastrow,'Match History Data'!N453,"")</f>
        <v/>
      </c>
      <c r="O453" t="str">
        <f>IF(ROW()&lt;=vLastrow,'Match History Data'!O453,"")</f>
        <v/>
      </c>
      <c r="Q453" t="str">
        <f>IF(ROW()&lt;=vLastrow,VLOOKUP(MONTH(E453),calcs!$S$2:$T$13,2,FALSE),"")</f>
        <v/>
      </c>
      <c r="R453" t="str">
        <f>IF(ROW()&lt;=vLastrow,VLOOKUP(MONTH(F453),calcs!$S$2:$T$13,2,FALSE),"")</f>
        <v/>
      </c>
      <c r="S453" t="str">
        <f t="shared" si="40"/>
        <v/>
      </c>
      <c r="T453" s="26" t="e">
        <f>IF(F453="",DATEDIF(E453,calcs!X$2,"Y"),"")</f>
        <v>#VALUE!</v>
      </c>
      <c r="U453" t="str">
        <f t="shared" si="44"/>
        <v/>
      </c>
      <c r="V453" t="str">
        <f t="shared" si="41"/>
        <v/>
      </c>
      <c r="W453">
        <f t="shared" si="42"/>
        <v>0</v>
      </c>
      <c r="X453">
        <f t="shared" si="43"/>
        <v>0</v>
      </c>
    </row>
    <row r="454" spans="1:24" x14ac:dyDescent="0.35">
      <c r="A454" t="str">
        <f>IF(ROW()&lt;=vLastrow,'Match History Data'!A454,"")</f>
        <v/>
      </c>
      <c r="B454" t="str">
        <f>IF(ROW()&lt;=vLastrow,'Match History Data'!B454,"")</f>
        <v/>
      </c>
      <c r="C454" t="str">
        <f>IF(ROW()&lt;=vLastrow,'Match History Data'!C454,"")</f>
        <v/>
      </c>
      <c r="D454" t="str">
        <f>IF(ROW()&lt;=vLastrow,'Match History Data'!D454,"")</f>
        <v/>
      </c>
      <c r="E454" s="3" t="str">
        <f>IF(ROW()&lt;=vLastrow,IF('Match History Data'!E454&lt;&gt;"",'Match History Data'!E454,""),"")</f>
        <v/>
      </c>
      <c r="F454" s="3" t="str">
        <f>IF(ROW()&lt;=vLastrow,IF('Match History Data'!F454&lt;&gt;"",'Match History Data'!F454,""),"")</f>
        <v/>
      </c>
      <c r="G454" t="str">
        <f>IF(ROW()&lt;=vLastrow,'Match History Data'!G454,"")</f>
        <v/>
      </c>
      <c r="H454" t="str">
        <f>IF(ROW()&lt;=vLastrow,'Match History Data'!H454,"")</f>
        <v/>
      </c>
      <c r="I454" t="str">
        <f>IF(ROW()&lt;=vLastrow,'Match History Data'!I454,"")</f>
        <v/>
      </c>
      <c r="J454" t="str">
        <f>IF(ROW()&lt;=vLastrow,'Match History Data'!J454,"")</f>
        <v/>
      </c>
      <c r="K454" t="str">
        <f>IF(ROW()&lt;=vLastrow,'Match History Data'!K454,"")</f>
        <v/>
      </c>
      <c r="L454" t="str">
        <f>IF(ROW()&lt;=vLastrow,'Match History Data'!L454,"")</f>
        <v/>
      </c>
      <c r="M454" t="str">
        <f>IF(ROW()&lt;=vLastrow,'Match History Data'!M454,"")</f>
        <v/>
      </c>
      <c r="N454" t="str">
        <f>IF(ROW()&lt;=vLastrow,'Match History Data'!N454,"")</f>
        <v/>
      </c>
      <c r="O454" t="str">
        <f>IF(ROW()&lt;=vLastrow,'Match History Data'!O454,"")</f>
        <v/>
      </c>
      <c r="Q454" t="str">
        <f>IF(ROW()&lt;=vLastrow,VLOOKUP(MONTH(E454),calcs!$S$2:$T$13,2,FALSE),"")</f>
        <v/>
      </c>
      <c r="R454" t="str">
        <f>IF(ROW()&lt;=vLastrow,VLOOKUP(MONTH(F454),calcs!$S$2:$T$13,2,FALSE),"")</f>
        <v/>
      </c>
      <c r="S454" t="str">
        <f t="shared" si="40"/>
        <v/>
      </c>
      <c r="T454" s="26" t="e">
        <f>IF(F454="",DATEDIF(E454,calcs!X$2,"Y"),"")</f>
        <v>#VALUE!</v>
      </c>
      <c r="U454" t="str">
        <f t="shared" si="44"/>
        <v/>
      </c>
      <c r="V454" t="str">
        <f t="shared" si="41"/>
        <v/>
      </c>
      <c r="W454">
        <f t="shared" si="42"/>
        <v>0</v>
      </c>
      <c r="X454">
        <f t="shared" si="43"/>
        <v>0</v>
      </c>
    </row>
    <row r="455" spans="1:24" x14ac:dyDescent="0.35">
      <c r="A455" t="str">
        <f>IF(ROW()&lt;=vLastrow,'Match History Data'!A455,"")</f>
        <v/>
      </c>
      <c r="B455" t="str">
        <f>IF(ROW()&lt;=vLastrow,'Match History Data'!B455,"")</f>
        <v/>
      </c>
      <c r="C455" t="str">
        <f>IF(ROW()&lt;=vLastrow,'Match History Data'!C455,"")</f>
        <v/>
      </c>
      <c r="D455" t="str">
        <f>IF(ROW()&lt;=vLastrow,'Match History Data'!D455,"")</f>
        <v/>
      </c>
      <c r="E455" s="3" t="str">
        <f>IF(ROW()&lt;=vLastrow,IF('Match History Data'!E455&lt;&gt;"",'Match History Data'!E455,""),"")</f>
        <v/>
      </c>
      <c r="F455" s="3" t="str">
        <f>IF(ROW()&lt;=vLastrow,IF('Match History Data'!F455&lt;&gt;"",'Match History Data'!F455,""),"")</f>
        <v/>
      </c>
      <c r="G455" t="str">
        <f>IF(ROW()&lt;=vLastrow,'Match History Data'!G455,"")</f>
        <v/>
      </c>
      <c r="H455" t="str">
        <f>IF(ROW()&lt;=vLastrow,'Match History Data'!H455,"")</f>
        <v/>
      </c>
      <c r="I455" t="str">
        <f>IF(ROW()&lt;=vLastrow,'Match History Data'!I455,"")</f>
        <v/>
      </c>
      <c r="J455" t="str">
        <f>IF(ROW()&lt;=vLastrow,'Match History Data'!J455,"")</f>
        <v/>
      </c>
      <c r="K455" t="str">
        <f>IF(ROW()&lt;=vLastrow,'Match History Data'!K455,"")</f>
        <v/>
      </c>
      <c r="L455" t="str">
        <f>IF(ROW()&lt;=vLastrow,'Match History Data'!L455,"")</f>
        <v/>
      </c>
      <c r="M455" t="str">
        <f>IF(ROW()&lt;=vLastrow,'Match History Data'!M455,"")</f>
        <v/>
      </c>
      <c r="N455" t="str">
        <f>IF(ROW()&lt;=vLastrow,'Match History Data'!N455,"")</f>
        <v/>
      </c>
      <c r="O455" t="str">
        <f>IF(ROW()&lt;=vLastrow,'Match History Data'!O455,"")</f>
        <v/>
      </c>
      <c r="Q455" t="str">
        <f>IF(ROW()&lt;=vLastrow,VLOOKUP(MONTH(E455),calcs!$S$2:$T$13,2,FALSE),"")</f>
        <v/>
      </c>
      <c r="R455" t="str">
        <f>IF(ROW()&lt;=vLastrow,VLOOKUP(MONTH(F455),calcs!$S$2:$T$13,2,FALSE),"")</f>
        <v/>
      </c>
      <c r="S455" t="str">
        <f t="shared" si="40"/>
        <v/>
      </c>
      <c r="T455" s="26" t="e">
        <f>IF(F455="",DATEDIF(E455,calcs!X$2,"Y"),"")</f>
        <v>#VALUE!</v>
      </c>
      <c r="U455" t="str">
        <f t="shared" si="44"/>
        <v/>
      </c>
      <c r="V455" t="str">
        <f t="shared" si="41"/>
        <v/>
      </c>
      <c r="W455">
        <f t="shared" si="42"/>
        <v>0</v>
      </c>
      <c r="X455">
        <f t="shared" si="43"/>
        <v>0</v>
      </c>
    </row>
    <row r="456" spans="1:24" x14ac:dyDescent="0.35">
      <c r="A456" t="str">
        <f>IF(ROW()&lt;=vLastrow,'Match History Data'!A456,"")</f>
        <v/>
      </c>
      <c r="B456" t="str">
        <f>IF(ROW()&lt;=vLastrow,'Match History Data'!B456,"")</f>
        <v/>
      </c>
      <c r="C456" t="str">
        <f>IF(ROW()&lt;=vLastrow,'Match History Data'!C456,"")</f>
        <v/>
      </c>
      <c r="D456" t="str">
        <f>IF(ROW()&lt;=vLastrow,'Match History Data'!D456,"")</f>
        <v/>
      </c>
      <c r="E456" s="3" t="str">
        <f>IF(ROW()&lt;=vLastrow,IF('Match History Data'!E456&lt;&gt;"",'Match History Data'!E456,""),"")</f>
        <v/>
      </c>
      <c r="F456" s="3" t="str">
        <f>IF(ROW()&lt;=vLastrow,IF('Match History Data'!F456&lt;&gt;"",'Match History Data'!F456,""),"")</f>
        <v/>
      </c>
      <c r="G456" t="str">
        <f>IF(ROW()&lt;=vLastrow,'Match History Data'!G456,"")</f>
        <v/>
      </c>
      <c r="H456" t="str">
        <f>IF(ROW()&lt;=vLastrow,'Match History Data'!H456,"")</f>
        <v/>
      </c>
      <c r="I456" t="str">
        <f>IF(ROW()&lt;=vLastrow,'Match History Data'!I456,"")</f>
        <v/>
      </c>
      <c r="J456" t="str">
        <f>IF(ROW()&lt;=vLastrow,'Match History Data'!J456,"")</f>
        <v/>
      </c>
      <c r="K456" t="str">
        <f>IF(ROW()&lt;=vLastrow,'Match History Data'!K456,"")</f>
        <v/>
      </c>
      <c r="L456" t="str">
        <f>IF(ROW()&lt;=vLastrow,'Match History Data'!L456,"")</f>
        <v/>
      </c>
      <c r="M456" t="str">
        <f>IF(ROW()&lt;=vLastrow,'Match History Data'!M456,"")</f>
        <v/>
      </c>
      <c r="N456" t="str">
        <f>IF(ROW()&lt;=vLastrow,'Match History Data'!N456,"")</f>
        <v/>
      </c>
      <c r="O456" t="str">
        <f>IF(ROW()&lt;=vLastrow,'Match History Data'!O456,"")</f>
        <v/>
      </c>
      <c r="Q456" t="str">
        <f>IF(ROW()&lt;=vLastrow,VLOOKUP(MONTH(E456),calcs!$S$2:$T$13,2,FALSE),"")</f>
        <v/>
      </c>
      <c r="R456" t="str">
        <f>IF(ROW()&lt;=vLastrow,VLOOKUP(MONTH(F456),calcs!$S$2:$T$13,2,FALSE),"")</f>
        <v/>
      </c>
      <c r="S456" t="str">
        <f t="shared" si="40"/>
        <v/>
      </c>
      <c r="T456" s="26" t="e">
        <f>IF(F456="",DATEDIF(E456,calcs!X$2,"Y"),"")</f>
        <v>#VALUE!</v>
      </c>
      <c r="U456" t="str">
        <f t="shared" si="44"/>
        <v/>
      </c>
      <c r="V456" t="str">
        <f t="shared" si="41"/>
        <v/>
      </c>
      <c r="W456">
        <f t="shared" si="42"/>
        <v>0</v>
      </c>
      <c r="X456">
        <f t="shared" si="43"/>
        <v>0</v>
      </c>
    </row>
    <row r="457" spans="1:24" x14ac:dyDescent="0.35">
      <c r="A457" t="str">
        <f>IF(ROW()&lt;=vLastrow,'Match History Data'!A457,"")</f>
        <v/>
      </c>
      <c r="B457" t="str">
        <f>IF(ROW()&lt;=vLastrow,'Match History Data'!B457,"")</f>
        <v/>
      </c>
      <c r="C457" t="str">
        <f>IF(ROW()&lt;=vLastrow,'Match History Data'!C457,"")</f>
        <v/>
      </c>
      <c r="D457" t="str">
        <f>IF(ROW()&lt;=vLastrow,'Match History Data'!D457,"")</f>
        <v/>
      </c>
      <c r="E457" s="3" t="str">
        <f>IF(ROW()&lt;=vLastrow,IF('Match History Data'!E457&lt;&gt;"",'Match History Data'!E457,""),"")</f>
        <v/>
      </c>
      <c r="F457" s="3" t="str">
        <f>IF(ROW()&lt;=vLastrow,IF('Match History Data'!F457&lt;&gt;"",'Match History Data'!F457,""),"")</f>
        <v/>
      </c>
      <c r="G457" t="str">
        <f>IF(ROW()&lt;=vLastrow,'Match History Data'!G457,"")</f>
        <v/>
      </c>
      <c r="H457" t="str">
        <f>IF(ROW()&lt;=vLastrow,'Match History Data'!H457,"")</f>
        <v/>
      </c>
      <c r="I457" t="str">
        <f>IF(ROW()&lt;=vLastrow,'Match History Data'!I457,"")</f>
        <v/>
      </c>
      <c r="J457" t="str">
        <f>IF(ROW()&lt;=vLastrow,'Match History Data'!J457,"")</f>
        <v/>
      </c>
      <c r="K457" t="str">
        <f>IF(ROW()&lt;=vLastrow,'Match History Data'!K457,"")</f>
        <v/>
      </c>
      <c r="L457" t="str">
        <f>IF(ROW()&lt;=vLastrow,'Match History Data'!L457,"")</f>
        <v/>
      </c>
      <c r="M457" t="str">
        <f>IF(ROW()&lt;=vLastrow,'Match History Data'!M457,"")</f>
        <v/>
      </c>
      <c r="N457" t="str">
        <f>IF(ROW()&lt;=vLastrow,'Match History Data'!N457,"")</f>
        <v/>
      </c>
      <c r="O457" t="str">
        <f>IF(ROW()&lt;=vLastrow,'Match History Data'!O457,"")</f>
        <v/>
      </c>
      <c r="Q457" t="str">
        <f>IF(ROW()&lt;=vLastrow,VLOOKUP(MONTH(E457),calcs!$S$2:$T$13,2,FALSE),"")</f>
        <v/>
      </c>
      <c r="R457" t="str">
        <f>IF(ROW()&lt;=vLastrow,VLOOKUP(MONTH(F457),calcs!$S$2:$T$13,2,FALSE),"")</f>
        <v/>
      </c>
      <c r="S457" t="str">
        <f t="shared" si="40"/>
        <v/>
      </c>
      <c r="T457" s="26" t="e">
        <f>IF(F457="",DATEDIF(E457,calcs!X$2,"Y"),"")</f>
        <v>#VALUE!</v>
      </c>
      <c r="U457" t="str">
        <f t="shared" si="44"/>
        <v/>
      </c>
      <c r="V457" t="str">
        <f t="shared" si="41"/>
        <v/>
      </c>
      <c r="W457">
        <f t="shared" si="42"/>
        <v>0</v>
      </c>
      <c r="X457">
        <f t="shared" si="43"/>
        <v>0</v>
      </c>
    </row>
    <row r="458" spans="1:24" x14ac:dyDescent="0.35">
      <c r="A458" t="str">
        <f>IF(ROW()&lt;=vLastrow,'Match History Data'!A458,"")</f>
        <v/>
      </c>
      <c r="B458" t="str">
        <f>IF(ROW()&lt;=vLastrow,'Match History Data'!B458,"")</f>
        <v/>
      </c>
      <c r="C458" t="str">
        <f>IF(ROW()&lt;=vLastrow,'Match History Data'!C458,"")</f>
        <v/>
      </c>
      <c r="D458" t="str">
        <f>IF(ROW()&lt;=vLastrow,'Match History Data'!D458,"")</f>
        <v/>
      </c>
      <c r="E458" s="3" t="str">
        <f>IF(ROW()&lt;=vLastrow,IF('Match History Data'!E458&lt;&gt;"",'Match History Data'!E458,""),"")</f>
        <v/>
      </c>
      <c r="F458" s="3" t="str">
        <f>IF(ROW()&lt;=vLastrow,IF('Match History Data'!F458&lt;&gt;"",'Match History Data'!F458,""),"")</f>
        <v/>
      </c>
      <c r="G458" t="str">
        <f>IF(ROW()&lt;=vLastrow,'Match History Data'!G458,"")</f>
        <v/>
      </c>
      <c r="H458" t="str">
        <f>IF(ROW()&lt;=vLastrow,'Match History Data'!H458,"")</f>
        <v/>
      </c>
      <c r="I458" t="str">
        <f>IF(ROW()&lt;=vLastrow,'Match History Data'!I458,"")</f>
        <v/>
      </c>
      <c r="J458" t="str">
        <f>IF(ROW()&lt;=vLastrow,'Match History Data'!J458,"")</f>
        <v/>
      </c>
      <c r="K458" t="str">
        <f>IF(ROW()&lt;=vLastrow,'Match History Data'!K458,"")</f>
        <v/>
      </c>
      <c r="L458" t="str">
        <f>IF(ROW()&lt;=vLastrow,'Match History Data'!L458,"")</f>
        <v/>
      </c>
      <c r="M458" t="str">
        <f>IF(ROW()&lt;=vLastrow,'Match History Data'!M458,"")</f>
        <v/>
      </c>
      <c r="N458" t="str">
        <f>IF(ROW()&lt;=vLastrow,'Match History Data'!N458,"")</f>
        <v/>
      </c>
      <c r="O458" t="str">
        <f>IF(ROW()&lt;=vLastrow,'Match History Data'!O458,"")</f>
        <v/>
      </c>
      <c r="Q458" t="str">
        <f>IF(ROW()&lt;=vLastrow,VLOOKUP(MONTH(E458),calcs!$S$2:$T$13,2,FALSE),"")</f>
        <v/>
      </c>
      <c r="R458" t="str">
        <f>IF(ROW()&lt;=vLastrow,VLOOKUP(MONTH(F458),calcs!$S$2:$T$13,2,FALSE),"")</f>
        <v/>
      </c>
      <c r="S458" t="str">
        <f t="shared" ref="S458:S521" si="45">IF(F458&lt;&gt;"",DATEDIF(E458,F458,"y"),"")</f>
        <v/>
      </c>
      <c r="T458" s="26" t="e">
        <f>IF(F458="",DATEDIF(E458,calcs!X$2,"Y"),"")</f>
        <v>#VALUE!</v>
      </c>
      <c r="U458" t="str">
        <f t="shared" si="44"/>
        <v/>
      </c>
      <c r="V458" t="str">
        <f t="shared" si="41"/>
        <v/>
      </c>
      <c r="W458">
        <f t="shared" si="42"/>
        <v>0</v>
      </c>
      <c r="X458">
        <f t="shared" si="43"/>
        <v>0</v>
      </c>
    </row>
    <row r="459" spans="1:24" x14ac:dyDescent="0.35">
      <c r="A459" t="str">
        <f>IF(ROW()&lt;=vLastrow,'Match History Data'!A459,"")</f>
        <v/>
      </c>
      <c r="B459" t="str">
        <f>IF(ROW()&lt;=vLastrow,'Match History Data'!B459,"")</f>
        <v/>
      </c>
      <c r="C459" t="str">
        <f>IF(ROW()&lt;=vLastrow,'Match History Data'!C459,"")</f>
        <v/>
      </c>
      <c r="D459" t="str">
        <f>IF(ROW()&lt;=vLastrow,'Match History Data'!D459,"")</f>
        <v/>
      </c>
      <c r="E459" s="3" t="str">
        <f>IF(ROW()&lt;=vLastrow,IF('Match History Data'!E459&lt;&gt;"",'Match History Data'!E459,""),"")</f>
        <v/>
      </c>
      <c r="F459" s="3" t="str">
        <f>IF(ROW()&lt;=vLastrow,IF('Match History Data'!F459&lt;&gt;"",'Match History Data'!F459,""),"")</f>
        <v/>
      </c>
      <c r="G459" t="str">
        <f>IF(ROW()&lt;=vLastrow,'Match History Data'!G459,"")</f>
        <v/>
      </c>
      <c r="H459" t="str">
        <f>IF(ROW()&lt;=vLastrow,'Match History Data'!H459,"")</f>
        <v/>
      </c>
      <c r="I459" t="str">
        <f>IF(ROW()&lt;=vLastrow,'Match History Data'!I459,"")</f>
        <v/>
      </c>
      <c r="J459" t="str">
        <f>IF(ROW()&lt;=vLastrow,'Match History Data'!J459,"")</f>
        <v/>
      </c>
      <c r="K459" t="str">
        <f>IF(ROW()&lt;=vLastrow,'Match History Data'!K459,"")</f>
        <v/>
      </c>
      <c r="L459" t="str">
        <f>IF(ROW()&lt;=vLastrow,'Match History Data'!L459,"")</f>
        <v/>
      </c>
      <c r="M459" t="str">
        <f>IF(ROW()&lt;=vLastrow,'Match History Data'!M459,"")</f>
        <v/>
      </c>
      <c r="N459" t="str">
        <f>IF(ROW()&lt;=vLastrow,'Match History Data'!N459,"")</f>
        <v/>
      </c>
      <c r="O459" t="str">
        <f>IF(ROW()&lt;=vLastrow,'Match History Data'!O459,"")</f>
        <v/>
      </c>
      <c r="Q459" t="str">
        <f>IF(ROW()&lt;=vLastrow,VLOOKUP(MONTH(E459),calcs!$S$2:$T$13,2,FALSE),"")</f>
        <v/>
      </c>
      <c r="R459" t="str">
        <f>IF(ROW()&lt;=vLastrow,VLOOKUP(MONTH(F459),calcs!$S$2:$T$13,2,FALSE),"")</f>
        <v/>
      </c>
      <c r="S459" t="str">
        <f t="shared" si="45"/>
        <v/>
      </c>
      <c r="T459" s="26" t="e">
        <f>IF(F459="",DATEDIF(E459,calcs!X$2,"Y"),"")</f>
        <v>#VALUE!</v>
      </c>
      <c r="U459" t="str">
        <f t="shared" si="44"/>
        <v/>
      </c>
      <c r="V459" t="str">
        <f t="shared" si="41"/>
        <v/>
      </c>
      <c r="W459">
        <f t="shared" si="42"/>
        <v>0</v>
      </c>
      <c r="X459">
        <f t="shared" si="43"/>
        <v>0</v>
      </c>
    </row>
    <row r="460" spans="1:24" x14ac:dyDescent="0.35">
      <c r="A460" t="str">
        <f>IF(ROW()&lt;=vLastrow,'Match History Data'!A460,"")</f>
        <v/>
      </c>
      <c r="B460" t="str">
        <f>IF(ROW()&lt;=vLastrow,'Match History Data'!B460,"")</f>
        <v/>
      </c>
      <c r="C460" t="str">
        <f>IF(ROW()&lt;=vLastrow,'Match History Data'!C460,"")</f>
        <v/>
      </c>
      <c r="D460" t="str">
        <f>IF(ROW()&lt;=vLastrow,'Match History Data'!D460,"")</f>
        <v/>
      </c>
      <c r="E460" s="3" t="str">
        <f>IF(ROW()&lt;=vLastrow,IF('Match History Data'!E460&lt;&gt;"",'Match History Data'!E460,""),"")</f>
        <v/>
      </c>
      <c r="F460" s="3" t="str">
        <f>IF(ROW()&lt;=vLastrow,IF('Match History Data'!F460&lt;&gt;"",'Match History Data'!F460,""),"")</f>
        <v/>
      </c>
      <c r="G460" t="str">
        <f>IF(ROW()&lt;=vLastrow,'Match History Data'!G460,"")</f>
        <v/>
      </c>
      <c r="H460" t="str">
        <f>IF(ROW()&lt;=vLastrow,'Match History Data'!H460,"")</f>
        <v/>
      </c>
      <c r="I460" t="str">
        <f>IF(ROW()&lt;=vLastrow,'Match History Data'!I460,"")</f>
        <v/>
      </c>
      <c r="J460" t="str">
        <f>IF(ROW()&lt;=vLastrow,'Match History Data'!J460,"")</f>
        <v/>
      </c>
      <c r="K460" t="str">
        <f>IF(ROW()&lt;=vLastrow,'Match History Data'!K460,"")</f>
        <v/>
      </c>
      <c r="L460" t="str">
        <f>IF(ROW()&lt;=vLastrow,'Match History Data'!L460,"")</f>
        <v/>
      </c>
      <c r="M460" t="str">
        <f>IF(ROW()&lt;=vLastrow,'Match History Data'!M460,"")</f>
        <v/>
      </c>
      <c r="N460" t="str">
        <f>IF(ROW()&lt;=vLastrow,'Match History Data'!N460,"")</f>
        <v/>
      </c>
      <c r="O460" t="str">
        <f>IF(ROW()&lt;=vLastrow,'Match History Data'!O460,"")</f>
        <v/>
      </c>
      <c r="Q460" t="str">
        <f>IF(ROW()&lt;=vLastrow,VLOOKUP(MONTH(E460),calcs!$S$2:$T$13,2,FALSE),"")</f>
        <v/>
      </c>
      <c r="R460" t="str">
        <f>IF(ROW()&lt;=vLastrow,VLOOKUP(MONTH(F460),calcs!$S$2:$T$13,2,FALSE),"")</f>
        <v/>
      </c>
      <c r="S460" t="str">
        <f t="shared" si="45"/>
        <v/>
      </c>
      <c r="T460" s="26" t="e">
        <f>IF(F460="",DATEDIF(E460,calcs!X$2,"Y"),"")</f>
        <v>#VALUE!</v>
      </c>
      <c r="U460" t="str">
        <f t="shared" si="44"/>
        <v/>
      </c>
      <c r="V460" t="str">
        <f t="shared" si="41"/>
        <v/>
      </c>
      <c r="W460">
        <f t="shared" si="42"/>
        <v>0</v>
      </c>
      <c r="X460">
        <f t="shared" si="43"/>
        <v>0</v>
      </c>
    </row>
    <row r="461" spans="1:24" x14ac:dyDescent="0.35">
      <c r="A461" t="str">
        <f>IF(ROW()&lt;=vLastrow,'Match History Data'!A461,"")</f>
        <v/>
      </c>
      <c r="B461" t="str">
        <f>IF(ROW()&lt;=vLastrow,'Match History Data'!B461,"")</f>
        <v/>
      </c>
      <c r="C461" t="str">
        <f>IF(ROW()&lt;=vLastrow,'Match History Data'!C461,"")</f>
        <v/>
      </c>
      <c r="D461" t="str">
        <f>IF(ROW()&lt;=vLastrow,'Match History Data'!D461,"")</f>
        <v/>
      </c>
      <c r="E461" s="3" t="str">
        <f>IF(ROW()&lt;=vLastrow,IF('Match History Data'!E461&lt;&gt;"",'Match History Data'!E461,""),"")</f>
        <v/>
      </c>
      <c r="F461" s="3" t="str">
        <f>IF(ROW()&lt;=vLastrow,IF('Match History Data'!F461&lt;&gt;"",'Match History Data'!F461,""),"")</f>
        <v/>
      </c>
      <c r="G461" t="str">
        <f>IF(ROW()&lt;=vLastrow,'Match History Data'!G461,"")</f>
        <v/>
      </c>
      <c r="H461" t="str">
        <f>IF(ROW()&lt;=vLastrow,'Match History Data'!H461,"")</f>
        <v/>
      </c>
      <c r="I461" t="str">
        <f>IF(ROW()&lt;=vLastrow,'Match History Data'!I461,"")</f>
        <v/>
      </c>
      <c r="J461" t="str">
        <f>IF(ROW()&lt;=vLastrow,'Match History Data'!J461,"")</f>
        <v/>
      </c>
      <c r="K461" t="str">
        <f>IF(ROW()&lt;=vLastrow,'Match History Data'!K461,"")</f>
        <v/>
      </c>
      <c r="L461" t="str">
        <f>IF(ROW()&lt;=vLastrow,'Match History Data'!L461,"")</f>
        <v/>
      </c>
      <c r="M461" t="str">
        <f>IF(ROW()&lt;=vLastrow,'Match History Data'!M461,"")</f>
        <v/>
      </c>
      <c r="N461" t="str">
        <f>IF(ROW()&lt;=vLastrow,'Match History Data'!N461,"")</f>
        <v/>
      </c>
      <c r="O461" t="str">
        <f>IF(ROW()&lt;=vLastrow,'Match History Data'!O461,"")</f>
        <v/>
      </c>
      <c r="Q461" t="str">
        <f>IF(ROW()&lt;=vLastrow,VLOOKUP(MONTH(E461),calcs!$S$2:$T$13,2,FALSE),"")</f>
        <v/>
      </c>
      <c r="R461" t="str">
        <f>IF(ROW()&lt;=vLastrow,VLOOKUP(MONTH(F461),calcs!$S$2:$T$13,2,FALSE),"")</f>
        <v/>
      </c>
      <c r="S461" t="str">
        <f t="shared" si="45"/>
        <v/>
      </c>
      <c r="T461" s="26" t="e">
        <f>IF(F461="",DATEDIF(E461,calcs!X$2,"Y"),"")</f>
        <v>#VALUE!</v>
      </c>
      <c r="U461" t="str">
        <f t="shared" si="44"/>
        <v/>
      </c>
      <c r="V461" t="str">
        <f t="shared" si="41"/>
        <v/>
      </c>
      <c r="W461">
        <f t="shared" si="42"/>
        <v>0</v>
      </c>
      <c r="X461">
        <f t="shared" si="43"/>
        <v>0</v>
      </c>
    </row>
    <row r="462" spans="1:24" x14ac:dyDescent="0.35">
      <c r="A462" t="str">
        <f>IF(ROW()&lt;=vLastrow,'Match History Data'!A462,"")</f>
        <v/>
      </c>
      <c r="B462" t="str">
        <f>IF(ROW()&lt;=vLastrow,'Match History Data'!B462,"")</f>
        <v/>
      </c>
      <c r="C462" t="str">
        <f>IF(ROW()&lt;=vLastrow,'Match History Data'!C462,"")</f>
        <v/>
      </c>
      <c r="D462" t="str">
        <f>IF(ROW()&lt;=vLastrow,'Match History Data'!D462,"")</f>
        <v/>
      </c>
      <c r="E462" s="3" t="str">
        <f>IF(ROW()&lt;=vLastrow,IF('Match History Data'!E462&lt;&gt;"",'Match History Data'!E462,""),"")</f>
        <v/>
      </c>
      <c r="F462" s="3" t="str">
        <f>IF(ROW()&lt;=vLastrow,IF('Match History Data'!F462&lt;&gt;"",'Match History Data'!F462,""),"")</f>
        <v/>
      </c>
      <c r="G462" t="str">
        <f>IF(ROW()&lt;=vLastrow,'Match History Data'!G462,"")</f>
        <v/>
      </c>
      <c r="H462" t="str">
        <f>IF(ROW()&lt;=vLastrow,'Match History Data'!H462,"")</f>
        <v/>
      </c>
      <c r="I462" t="str">
        <f>IF(ROW()&lt;=vLastrow,'Match History Data'!I462,"")</f>
        <v/>
      </c>
      <c r="J462" t="str">
        <f>IF(ROW()&lt;=vLastrow,'Match History Data'!J462,"")</f>
        <v/>
      </c>
      <c r="K462" t="str">
        <f>IF(ROW()&lt;=vLastrow,'Match History Data'!K462,"")</f>
        <v/>
      </c>
      <c r="L462" t="str">
        <f>IF(ROW()&lt;=vLastrow,'Match History Data'!L462,"")</f>
        <v/>
      </c>
      <c r="M462" t="str">
        <f>IF(ROW()&lt;=vLastrow,'Match History Data'!M462,"")</f>
        <v/>
      </c>
      <c r="N462" t="str">
        <f>IF(ROW()&lt;=vLastrow,'Match History Data'!N462,"")</f>
        <v/>
      </c>
      <c r="O462" t="str">
        <f>IF(ROW()&lt;=vLastrow,'Match History Data'!O462,"")</f>
        <v/>
      </c>
      <c r="Q462" t="str">
        <f>IF(ROW()&lt;=vLastrow,VLOOKUP(MONTH(E462),calcs!$S$2:$T$13,2,FALSE),"")</f>
        <v/>
      </c>
      <c r="R462" t="str">
        <f>IF(ROW()&lt;=vLastrow,VLOOKUP(MONTH(F462),calcs!$S$2:$T$13,2,FALSE),"")</f>
        <v/>
      </c>
      <c r="S462" t="str">
        <f t="shared" si="45"/>
        <v/>
      </c>
      <c r="T462" s="26" t="e">
        <f>IF(F462="",DATEDIF(E462,calcs!X$2,"Y"),"")</f>
        <v>#VALUE!</v>
      </c>
      <c r="U462" t="str">
        <f t="shared" si="44"/>
        <v/>
      </c>
      <c r="V462" t="str">
        <f t="shared" si="41"/>
        <v/>
      </c>
      <c r="W462">
        <f t="shared" si="42"/>
        <v>0</v>
      </c>
      <c r="X462">
        <f t="shared" si="43"/>
        <v>0</v>
      </c>
    </row>
    <row r="463" spans="1:24" x14ac:dyDescent="0.35">
      <c r="A463" t="str">
        <f>IF(ROW()&lt;=vLastrow,'Match History Data'!A463,"")</f>
        <v/>
      </c>
      <c r="B463" t="str">
        <f>IF(ROW()&lt;=vLastrow,'Match History Data'!B463,"")</f>
        <v/>
      </c>
      <c r="C463" t="str">
        <f>IF(ROW()&lt;=vLastrow,'Match History Data'!C463,"")</f>
        <v/>
      </c>
      <c r="D463" t="str">
        <f>IF(ROW()&lt;=vLastrow,'Match History Data'!D463,"")</f>
        <v/>
      </c>
      <c r="E463" s="3" t="str">
        <f>IF(ROW()&lt;=vLastrow,IF('Match History Data'!E463&lt;&gt;"",'Match History Data'!E463,""),"")</f>
        <v/>
      </c>
      <c r="F463" s="3" t="str">
        <f>IF(ROW()&lt;=vLastrow,IF('Match History Data'!F463&lt;&gt;"",'Match History Data'!F463,""),"")</f>
        <v/>
      </c>
      <c r="G463" t="str">
        <f>IF(ROW()&lt;=vLastrow,'Match History Data'!G463,"")</f>
        <v/>
      </c>
      <c r="H463" t="str">
        <f>IF(ROW()&lt;=vLastrow,'Match History Data'!H463,"")</f>
        <v/>
      </c>
      <c r="I463" t="str">
        <f>IF(ROW()&lt;=vLastrow,'Match History Data'!I463,"")</f>
        <v/>
      </c>
      <c r="J463" t="str">
        <f>IF(ROW()&lt;=vLastrow,'Match History Data'!J463,"")</f>
        <v/>
      </c>
      <c r="K463" t="str">
        <f>IF(ROW()&lt;=vLastrow,'Match History Data'!K463,"")</f>
        <v/>
      </c>
      <c r="L463" t="str">
        <f>IF(ROW()&lt;=vLastrow,'Match History Data'!L463,"")</f>
        <v/>
      </c>
      <c r="M463" t="str">
        <f>IF(ROW()&lt;=vLastrow,'Match History Data'!M463,"")</f>
        <v/>
      </c>
      <c r="N463" t="str">
        <f>IF(ROW()&lt;=vLastrow,'Match History Data'!N463,"")</f>
        <v/>
      </c>
      <c r="O463" t="str">
        <f>IF(ROW()&lt;=vLastrow,'Match History Data'!O463,"")</f>
        <v/>
      </c>
      <c r="Q463" t="str">
        <f>IF(ROW()&lt;=vLastrow,VLOOKUP(MONTH(E463),calcs!$S$2:$T$13,2,FALSE),"")</f>
        <v/>
      </c>
      <c r="R463" t="str">
        <f>IF(ROW()&lt;=vLastrow,VLOOKUP(MONTH(F463),calcs!$S$2:$T$13,2,FALSE),"")</f>
        <v/>
      </c>
      <c r="S463" t="str">
        <f t="shared" si="45"/>
        <v/>
      </c>
      <c r="T463" s="26" t="e">
        <f>IF(F463="",DATEDIF(E463,calcs!X$2,"Y"),"")</f>
        <v>#VALUE!</v>
      </c>
      <c r="U463" t="str">
        <f t="shared" si="44"/>
        <v/>
      </c>
      <c r="V463" t="str">
        <f t="shared" si="41"/>
        <v/>
      </c>
      <c r="W463">
        <f t="shared" si="42"/>
        <v>0</v>
      </c>
      <c r="X463">
        <f t="shared" si="43"/>
        <v>0</v>
      </c>
    </row>
    <row r="464" spans="1:24" x14ac:dyDescent="0.35">
      <c r="A464" t="str">
        <f>IF(ROW()&lt;=vLastrow,'Match History Data'!A464,"")</f>
        <v/>
      </c>
      <c r="B464" t="str">
        <f>IF(ROW()&lt;=vLastrow,'Match History Data'!B464,"")</f>
        <v/>
      </c>
      <c r="C464" t="str">
        <f>IF(ROW()&lt;=vLastrow,'Match History Data'!C464,"")</f>
        <v/>
      </c>
      <c r="D464" t="str">
        <f>IF(ROW()&lt;=vLastrow,'Match History Data'!D464,"")</f>
        <v/>
      </c>
      <c r="E464" s="3" t="str">
        <f>IF(ROW()&lt;=vLastrow,IF('Match History Data'!E464&lt;&gt;"",'Match History Data'!E464,""),"")</f>
        <v/>
      </c>
      <c r="F464" s="3" t="str">
        <f>IF(ROW()&lt;=vLastrow,IF('Match History Data'!F464&lt;&gt;"",'Match History Data'!F464,""),"")</f>
        <v/>
      </c>
      <c r="G464" t="str">
        <f>IF(ROW()&lt;=vLastrow,'Match History Data'!G464,"")</f>
        <v/>
      </c>
      <c r="H464" t="str">
        <f>IF(ROW()&lt;=vLastrow,'Match History Data'!H464,"")</f>
        <v/>
      </c>
      <c r="I464" t="str">
        <f>IF(ROW()&lt;=vLastrow,'Match History Data'!I464,"")</f>
        <v/>
      </c>
      <c r="J464" t="str">
        <f>IF(ROW()&lt;=vLastrow,'Match History Data'!J464,"")</f>
        <v/>
      </c>
      <c r="K464" t="str">
        <f>IF(ROW()&lt;=vLastrow,'Match History Data'!K464,"")</f>
        <v/>
      </c>
      <c r="L464" t="str">
        <f>IF(ROW()&lt;=vLastrow,'Match History Data'!L464,"")</f>
        <v/>
      </c>
      <c r="M464" t="str">
        <f>IF(ROW()&lt;=vLastrow,'Match History Data'!M464,"")</f>
        <v/>
      </c>
      <c r="N464" t="str">
        <f>IF(ROW()&lt;=vLastrow,'Match History Data'!N464,"")</f>
        <v/>
      </c>
      <c r="O464" t="str">
        <f>IF(ROW()&lt;=vLastrow,'Match History Data'!O464,"")</f>
        <v/>
      </c>
      <c r="Q464" t="str">
        <f>IF(ROW()&lt;=vLastrow,VLOOKUP(MONTH(E464),calcs!$S$2:$T$13,2,FALSE),"")</f>
        <v/>
      </c>
      <c r="R464" t="str">
        <f>IF(ROW()&lt;=vLastrow,VLOOKUP(MONTH(F464),calcs!$S$2:$T$13,2,FALSE),"")</f>
        <v/>
      </c>
      <c r="S464" t="str">
        <f t="shared" si="45"/>
        <v/>
      </c>
      <c r="T464" s="26" t="e">
        <f>IF(F464="",DATEDIF(E464,calcs!X$2,"Y"),"")</f>
        <v>#VALUE!</v>
      </c>
      <c r="U464" t="str">
        <f t="shared" si="44"/>
        <v/>
      </c>
      <c r="V464" t="str">
        <f t="shared" si="41"/>
        <v/>
      </c>
      <c r="W464">
        <f t="shared" si="42"/>
        <v>0</v>
      </c>
      <c r="X464">
        <f t="shared" si="43"/>
        <v>0</v>
      </c>
    </row>
    <row r="465" spans="1:24" x14ac:dyDescent="0.35">
      <c r="A465" t="str">
        <f>IF(ROW()&lt;=vLastrow,'Match History Data'!A465,"")</f>
        <v/>
      </c>
      <c r="B465" t="str">
        <f>IF(ROW()&lt;=vLastrow,'Match History Data'!B465,"")</f>
        <v/>
      </c>
      <c r="C465" t="str">
        <f>IF(ROW()&lt;=vLastrow,'Match History Data'!C465,"")</f>
        <v/>
      </c>
      <c r="D465" t="str">
        <f>IF(ROW()&lt;=vLastrow,'Match History Data'!D465,"")</f>
        <v/>
      </c>
      <c r="E465" s="3" t="str">
        <f>IF(ROW()&lt;=vLastrow,IF('Match History Data'!E465&lt;&gt;"",'Match History Data'!E465,""),"")</f>
        <v/>
      </c>
      <c r="F465" s="3" t="str">
        <f>IF(ROW()&lt;=vLastrow,IF('Match History Data'!F465&lt;&gt;"",'Match History Data'!F465,""),"")</f>
        <v/>
      </c>
      <c r="G465" t="str">
        <f>IF(ROW()&lt;=vLastrow,'Match History Data'!G465,"")</f>
        <v/>
      </c>
      <c r="H465" t="str">
        <f>IF(ROW()&lt;=vLastrow,'Match History Data'!H465,"")</f>
        <v/>
      </c>
      <c r="I465" t="str">
        <f>IF(ROW()&lt;=vLastrow,'Match History Data'!I465,"")</f>
        <v/>
      </c>
      <c r="J465" t="str">
        <f>IF(ROW()&lt;=vLastrow,'Match History Data'!J465,"")</f>
        <v/>
      </c>
      <c r="K465" t="str">
        <f>IF(ROW()&lt;=vLastrow,'Match History Data'!K465,"")</f>
        <v/>
      </c>
      <c r="L465" t="str">
        <f>IF(ROW()&lt;=vLastrow,'Match History Data'!L465,"")</f>
        <v/>
      </c>
      <c r="M465" t="str">
        <f>IF(ROW()&lt;=vLastrow,'Match History Data'!M465,"")</f>
        <v/>
      </c>
      <c r="N465" t="str">
        <f>IF(ROW()&lt;=vLastrow,'Match History Data'!N465,"")</f>
        <v/>
      </c>
      <c r="O465" t="str">
        <f>IF(ROW()&lt;=vLastrow,'Match History Data'!O465,"")</f>
        <v/>
      </c>
      <c r="Q465" t="str">
        <f>IF(ROW()&lt;=vLastrow,VLOOKUP(MONTH(E465),calcs!$S$2:$T$13,2,FALSE),"")</f>
        <v/>
      </c>
      <c r="R465" t="str">
        <f>IF(ROW()&lt;=vLastrow,VLOOKUP(MONTH(F465),calcs!$S$2:$T$13,2,FALSE),"")</f>
        <v/>
      </c>
      <c r="S465" t="str">
        <f t="shared" si="45"/>
        <v/>
      </c>
      <c r="T465" s="26" t="e">
        <f>IF(F465="",DATEDIF(E465,calcs!X$2,"Y"),"")</f>
        <v>#VALUE!</v>
      </c>
      <c r="U465" t="str">
        <f t="shared" si="44"/>
        <v/>
      </c>
      <c r="V465" t="str">
        <f t="shared" si="41"/>
        <v/>
      </c>
      <c r="W465">
        <f t="shared" si="42"/>
        <v>0</v>
      </c>
      <c r="X465">
        <f t="shared" si="43"/>
        <v>0</v>
      </c>
    </row>
    <row r="466" spans="1:24" x14ac:dyDescent="0.35">
      <c r="A466" t="str">
        <f>IF(ROW()&lt;=vLastrow,'Match History Data'!A466,"")</f>
        <v/>
      </c>
      <c r="B466" t="str">
        <f>IF(ROW()&lt;=vLastrow,'Match History Data'!B466,"")</f>
        <v/>
      </c>
      <c r="C466" t="str">
        <f>IF(ROW()&lt;=vLastrow,'Match History Data'!C466,"")</f>
        <v/>
      </c>
      <c r="D466" t="str">
        <f>IF(ROW()&lt;=vLastrow,'Match History Data'!D466,"")</f>
        <v/>
      </c>
      <c r="E466" s="3" t="str">
        <f>IF(ROW()&lt;=vLastrow,IF('Match History Data'!E466&lt;&gt;"",'Match History Data'!E466,""),"")</f>
        <v/>
      </c>
      <c r="F466" s="3" t="str">
        <f>IF(ROW()&lt;=vLastrow,IF('Match History Data'!F466&lt;&gt;"",'Match History Data'!F466,""),"")</f>
        <v/>
      </c>
      <c r="G466" t="str">
        <f>IF(ROW()&lt;=vLastrow,'Match History Data'!G466,"")</f>
        <v/>
      </c>
      <c r="H466" t="str">
        <f>IF(ROW()&lt;=vLastrow,'Match History Data'!H466,"")</f>
        <v/>
      </c>
      <c r="I466" t="str">
        <f>IF(ROW()&lt;=vLastrow,'Match History Data'!I466,"")</f>
        <v/>
      </c>
      <c r="J466" t="str">
        <f>IF(ROW()&lt;=vLastrow,'Match History Data'!J466,"")</f>
        <v/>
      </c>
      <c r="K466" t="str">
        <f>IF(ROW()&lt;=vLastrow,'Match History Data'!K466,"")</f>
        <v/>
      </c>
      <c r="L466" t="str">
        <f>IF(ROW()&lt;=vLastrow,'Match History Data'!L466,"")</f>
        <v/>
      </c>
      <c r="M466" t="str">
        <f>IF(ROW()&lt;=vLastrow,'Match History Data'!M466,"")</f>
        <v/>
      </c>
      <c r="N466" t="str">
        <f>IF(ROW()&lt;=vLastrow,'Match History Data'!N466,"")</f>
        <v/>
      </c>
      <c r="O466" t="str">
        <f>IF(ROW()&lt;=vLastrow,'Match History Data'!O466,"")</f>
        <v/>
      </c>
      <c r="Q466" t="str">
        <f>IF(ROW()&lt;=vLastrow,VLOOKUP(MONTH(E466),calcs!$S$2:$T$13,2,FALSE),"")</f>
        <v/>
      </c>
      <c r="R466" t="str">
        <f>IF(ROW()&lt;=vLastrow,VLOOKUP(MONTH(F466),calcs!$S$2:$T$13,2,FALSE),"")</f>
        <v/>
      </c>
      <c r="S466" t="str">
        <f t="shared" si="45"/>
        <v/>
      </c>
      <c r="T466" s="26" t="e">
        <f>IF(F466="",DATEDIF(E466,calcs!X$2,"Y"),"")</f>
        <v>#VALUE!</v>
      </c>
      <c r="U466" t="str">
        <f t="shared" si="44"/>
        <v/>
      </c>
      <c r="V466" t="str">
        <f t="shared" si="41"/>
        <v/>
      </c>
      <c r="W466">
        <f t="shared" si="42"/>
        <v>0</v>
      </c>
      <c r="X466">
        <f t="shared" si="43"/>
        <v>0</v>
      </c>
    </row>
    <row r="467" spans="1:24" x14ac:dyDescent="0.35">
      <c r="A467" t="str">
        <f>IF(ROW()&lt;=vLastrow,'Match History Data'!A467,"")</f>
        <v/>
      </c>
      <c r="B467" t="str">
        <f>IF(ROW()&lt;=vLastrow,'Match History Data'!B467,"")</f>
        <v/>
      </c>
      <c r="C467" t="str">
        <f>IF(ROW()&lt;=vLastrow,'Match History Data'!C467,"")</f>
        <v/>
      </c>
      <c r="D467" t="str">
        <f>IF(ROW()&lt;=vLastrow,'Match History Data'!D467,"")</f>
        <v/>
      </c>
      <c r="E467" s="3" t="str">
        <f>IF(ROW()&lt;=vLastrow,IF('Match History Data'!E467&lt;&gt;"",'Match History Data'!E467,""),"")</f>
        <v/>
      </c>
      <c r="F467" s="3" t="str">
        <f>IF(ROW()&lt;=vLastrow,IF('Match History Data'!F467&lt;&gt;"",'Match History Data'!F467,""),"")</f>
        <v/>
      </c>
      <c r="G467" t="str">
        <f>IF(ROW()&lt;=vLastrow,'Match History Data'!G467,"")</f>
        <v/>
      </c>
      <c r="H467" t="str">
        <f>IF(ROW()&lt;=vLastrow,'Match History Data'!H467,"")</f>
        <v/>
      </c>
      <c r="I467" t="str">
        <f>IF(ROW()&lt;=vLastrow,'Match History Data'!I467,"")</f>
        <v/>
      </c>
      <c r="J467" t="str">
        <f>IF(ROW()&lt;=vLastrow,'Match History Data'!J467,"")</f>
        <v/>
      </c>
      <c r="K467" t="str">
        <f>IF(ROW()&lt;=vLastrow,'Match History Data'!K467,"")</f>
        <v/>
      </c>
      <c r="L467" t="str">
        <f>IF(ROW()&lt;=vLastrow,'Match History Data'!L467,"")</f>
        <v/>
      </c>
      <c r="M467" t="str">
        <f>IF(ROW()&lt;=vLastrow,'Match History Data'!M467,"")</f>
        <v/>
      </c>
      <c r="N467" t="str">
        <f>IF(ROW()&lt;=vLastrow,'Match History Data'!N467,"")</f>
        <v/>
      </c>
      <c r="O467" t="str">
        <f>IF(ROW()&lt;=vLastrow,'Match History Data'!O467,"")</f>
        <v/>
      </c>
      <c r="Q467" t="str">
        <f>IF(ROW()&lt;=vLastrow,VLOOKUP(MONTH(E467),calcs!$S$2:$T$13,2,FALSE),"")</f>
        <v/>
      </c>
      <c r="R467" t="str">
        <f>IF(ROW()&lt;=vLastrow,VLOOKUP(MONTH(F467),calcs!$S$2:$T$13,2,FALSE),"")</f>
        <v/>
      </c>
      <c r="S467" t="str">
        <f t="shared" si="45"/>
        <v/>
      </c>
      <c r="T467" s="26" t="e">
        <f>IF(F467="",DATEDIF(E467,calcs!X$2,"Y"),"")</f>
        <v>#VALUE!</v>
      </c>
      <c r="U467" t="str">
        <f t="shared" si="44"/>
        <v/>
      </c>
      <c r="V467" t="str">
        <f t="shared" si="41"/>
        <v/>
      </c>
      <c r="W467">
        <f t="shared" si="42"/>
        <v>0</v>
      </c>
      <c r="X467">
        <f t="shared" si="43"/>
        <v>0</v>
      </c>
    </row>
    <row r="468" spans="1:24" x14ac:dyDescent="0.35">
      <c r="A468" t="str">
        <f>IF(ROW()&lt;=vLastrow,'Match History Data'!A468,"")</f>
        <v/>
      </c>
      <c r="B468" t="str">
        <f>IF(ROW()&lt;=vLastrow,'Match History Data'!B468,"")</f>
        <v/>
      </c>
      <c r="C468" t="str">
        <f>IF(ROW()&lt;=vLastrow,'Match History Data'!C468,"")</f>
        <v/>
      </c>
      <c r="D468" t="str">
        <f>IF(ROW()&lt;=vLastrow,'Match History Data'!D468,"")</f>
        <v/>
      </c>
      <c r="E468" s="3" t="str">
        <f>IF(ROW()&lt;=vLastrow,IF('Match History Data'!E468&lt;&gt;"",'Match History Data'!E468,""),"")</f>
        <v/>
      </c>
      <c r="F468" s="3" t="str">
        <f>IF(ROW()&lt;=vLastrow,IF('Match History Data'!F468&lt;&gt;"",'Match History Data'!F468,""),"")</f>
        <v/>
      </c>
      <c r="G468" t="str">
        <f>IF(ROW()&lt;=vLastrow,'Match History Data'!G468,"")</f>
        <v/>
      </c>
      <c r="H468" t="str">
        <f>IF(ROW()&lt;=vLastrow,'Match History Data'!H468,"")</f>
        <v/>
      </c>
      <c r="I468" t="str">
        <f>IF(ROW()&lt;=vLastrow,'Match History Data'!I468,"")</f>
        <v/>
      </c>
      <c r="J468" t="str">
        <f>IF(ROW()&lt;=vLastrow,'Match History Data'!J468,"")</f>
        <v/>
      </c>
      <c r="K468" t="str">
        <f>IF(ROW()&lt;=vLastrow,'Match History Data'!K468,"")</f>
        <v/>
      </c>
      <c r="L468" t="str">
        <f>IF(ROW()&lt;=vLastrow,'Match History Data'!L468,"")</f>
        <v/>
      </c>
      <c r="M468" t="str">
        <f>IF(ROW()&lt;=vLastrow,'Match History Data'!M468,"")</f>
        <v/>
      </c>
      <c r="N468" t="str">
        <f>IF(ROW()&lt;=vLastrow,'Match History Data'!N468,"")</f>
        <v/>
      </c>
      <c r="O468" t="str">
        <f>IF(ROW()&lt;=vLastrow,'Match History Data'!O468,"")</f>
        <v/>
      </c>
      <c r="Q468" t="str">
        <f>IF(ROW()&lt;=vLastrow,VLOOKUP(MONTH(E468),calcs!$S$2:$T$13,2,FALSE),"")</f>
        <v/>
      </c>
      <c r="R468" t="str">
        <f>IF(ROW()&lt;=vLastrow,VLOOKUP(MONTH(F468),calcs!$S$2:$T$13,2,FALSE),"")</f>
        <v/>
      </c>
      <c r="S468" t="str">
        <f t="shared" si="45"/>
        <v/>
      </c>
      <c r="T468" s="26" t="e">
        <f>IF(F468="",DATEDIF(E468,calcs!X$2,"Y"),"")</f>
        <v>#VALUE!</v>
      </c>
      <c r="U468" t="str">
        <f t="shared" si="44"/>
        <v/>
      </c>
      <c r="V468" t="str">
        <f t="shared" si="41"/>
        <v/>
      </c>
      <c r="W468">
        <f t="shared" si="42"/>
        <v>0</v>
      </c>
      <c r="X468">
        <f t="shared" si="43"/>
        <v>0</v>
      </c>
    </row>
    <row r="469" spans="1:24" x14ac:dyDescent="0.35">
      <c r="A469" t="str">
        <f>IF(ROW()&lt;=vLastrow,'Match History Data'!A469,"")</f>
        <v/>
      </c>
      <c r="B469" t="str">
        <f>IF(ROW()&lt;=vLastrow,'Match History Data'!B469,"")</f>
        <v/>
      </c>
      <c r="C469" t="str">
        <f>IF(ROW()&lt;=vLastrow,'Match History Data'!C469,"")</f>
        <v/>
      </c>
      <c r="D469" t="str">
        <f>IF(ROW()&lt;=vLastrow,'Match History Data'!D469,"")</f>
        <v/>
      </c>
      <c r="E469" s="3" t="str">
        <f>IF(ROW()&lt;=vLastrow,IF('Match History Data'!E469&lt;&gt;"",'Match History Data'!E469,""),"")</f>
        <v/>
      </c>
      <c r="F469" s="3" t="str">
        <f>IF(ROW()&lt;=vLastrow,IF('Match History Data'!F469&lt;&gt;"",'Match History Data'!F469,""),"")</f>
        <v/>
      </c>
      <c r="G469" t="str">
        <f>IF(ROW()&lt;=vLastrow,'Match History Data'!G469,"")</f>
        <v/>
      </c>
      <c r="H469" t="str">
        <f>IF(ROW()&lt;=vLastrow,'Match History Data'!H469,"")</f>
        <v/>
      </c>
      <c r="I469" t="str">
        <f>IF(ROW()&lt;=vLastrow,'Match History Data'!I469,"")</f>
        <v/>
      </c>
      <c r="J469" t="str">
        <f>IF(ROW()&lt;=vLastrow,'Match History Data'!J469,"")</f>
        <v/>
      </c>
      <c r="K469" t="str">
        <f>IF(ROW()&lt;=vLastrow,'Match History Data'!K469,"")</f>
        <v/>
      </c>
      <c r="L469" t="str">
        <f>IF(ROW()&lt;=vLastrow,'Match History Data'!L469,"")</f>
        <v/>
      </c>
      <c r="M469" t="str">
        <f>IF(ROW()&lt;=vLastrow,'Match History Data'!M469,"")</f>
        <v/>
      </c>
      <c r="N469" t="str">
        <f>IF(ROW()&lt;=vLastrow,'Match History Data'!N469,"")</f>
        <v/>
      </c>
      <c r="O469" t="str">
        <f>IF(ROW()&lt;=vLastrow,'Match History Data'!O469,"")</f>
        <v/>
      </c>
      <c r="Q469" t="str">
        <f>IF(ROW()&lt;=vLastrow,VLOOKUP(MONTH(E469),calcs!$S$2:$T$13,2,FALSE),"")</f>
        <v/>
      </c>
      <c r="R469" t="str">
        <f>IF(ROW()&lt;=vLastrow,VLOOKUP(MONTH(F469),calcs!$S$2:$T$13,2,FALSE),"")</f>
        <v/>
      </c>
      <c r="S469" t="str">
        <f t="shared" si="45"/>
        <v/>
      </c>
      <c r="T469" s="26" t="e">
        <f>IF(F469="",DATEDIF(E469,calcs!X$2,"Y"),"")</f>
        <v>#VALUE!</v>
      </c>
      <c r="U469" t="str">
        <f t="shared" si="44"/>
        <v/>
      </c>
      <c r="V469" t="str">
        <f t="shared" si="41"/>
        <v/>
      </c>
      <c r="W469">
        <f t="shared" si="42"/>
        <v>0</v>
      </c>
      <c r="X469">
        <f t="shared" si="43"/>
        <v>0</v>
      </c>
    </row>
    <row r="470" spans="1:24" x14ac:dyDescent="0.35">
      <c r="A470" t="str">
        <f>IF(ROW()&lt;=vLastrow,'Match History Data'!A470,"")</f>
        <v/>
      </c>
      <c r="B470" t="str">
        <f>IF(ROW()&lt;=vLastrow,'Match History Data'!B470,"")</f>
        <v/>
      </c>
      <c r="C470" t="str">
        <f>IF(ROW()&lt;=vLastrow,'Match History Data'!C470,"")</f>
        <v/>
      </c>
      <c r="D470" t="str">
        <f>IF(ROW()&lt;=vLastrow,'Match History Data'!D470,"")</f>
        <v/>
      </c>
      <c r="E470" s="3" t="str">
        <f>IF(ROW()&lt;=vLastrow,IF('Match History Data'!E470&lt;&gt;"",'Match History Data'!E470,""),"")</f>
        <v/>
      </c>
      <c r="F470" s="3" t="str">
        <f>IF(ROW()&lt;=vLastrow,IF('Match History Data'!F470&lt;&gt;"",'Match History Data'!F470,""),"")</f>
        <v/>
      </c>
      <c r="G470" t="str">
        <f>IF(ROW()&lt;=vLastrow,'Match History Data'!G470,"")</f>
        <v/>
      </c>
      <c r="H470" t="str">
        <f>IF(ROW()&lt;=vLastrow,'Match History Data'!H470,"")</f>
        <v/>
      </c>
      <c r="I470" t="str">
        <f>IF(ROW()&lt;=vLastrow,'Match History Data'!I470,"")</f>
        <v/>
      </c>
      <c r="J470" t="str">
        <f>IF(ROW()&lt;=vLastrow,'Match History Data'!J470,"")</f>
        <v/>
      </c>
      <c r="K470" t="str">
        <f>IF(ROW()&lt;=vLastrow,'Match History Data'!K470,"")</f>
        <v/>
      </c>
      <c r="L470" t="str">
        <f>IF(ROW()&lt;=vLastrow,'Match History Data'!L470,"")</f>
        <v/>
      </c>
      <c r="M470" t="str">
        <f>IF(ROW()&lt;=vLastrow,'Match History Data'!M470,"")</f>
        <v/>
      </c>
      <c r="N470" t="str">
        <f>IF(ROW()&lt;=vLastrow,'Match History Data'!N470,"")</f>
        <v/>
      </c>
      <c r="O470" t="str">
        <f>IF(ROW()&lt;=vLastrow,'Match History Data'!O470,"")</f>
        <v/>
      </c>
      <c r="Q470" t="str">
        <f>IF(ROW()&lt;=vLastrow,VLOOKUP(MONTH(E470),calcs!$S$2:$T$13,2,FALSE),"")</f>
        <v/>
      </c>
      <c r="R470" t="str">
        <f>IF(ROW()&lt;=vLastrow,VLOOKUP(MONTH(F470),calcs!$S$2:$T$13,2,FALSE),"")</f>
        <v/>
      </c>
      <c r="S470" t="str">
        <f t="shared" si="45"/>
        <v/>
      </c>
      <c r="T470" s="26" t="e">
        <f>IF(F470="",DATEDIF(E470,calcs!X$2,"Y"),"")</f>
        <v>#VALUE!</v>
      </c>
      <c r="U470" t="str">
        <f t="shared" si="44"/>
        <v/>
      </c>
      <c r="V470" t="str">
        <f t="shared" si="41"/>
        <v/>
      </c>
      <c r="W470">
        <f t="shared" si="42"/>
        <v>0</v>
      </c>
      <c r="X470">
        <f t="shared" si="43"/>
        <v>0</v>
      </c>
    </row>
    <row r="471" spans="1:24" x14ac:dyDescent="0.35">
      <c r="A471" t="str">
        <f>IF(ROW()&lt;=vLastrow,'Match History Data'!A471,"")</f>
        <v/>
      </c>
      <c r="B471" t="str">
        <f>IF(ROW()&lt;=vLastrow,'Match History Data'!B471,"")</f>
        <v/>
      </c>
      <c r="C471" t="str">
        <f>IF(ROW()&lt;=vLastrow,'Match History Data'!C471,"")</f>
        <v/>
      </c>
      <c r="D471" t="str">
        <f>IF(ROW()&lt;=vLastrow,'Match History Data'!D471,"")</f>
        <v/>
      </c>
      <c r="E471" s="3" t="str">
        <f>IF(ROW()&lt;=vLastrow,IF('Match History Data'!E471&lt;&gt;"",'Match History Data'!E471,""),"")</f>
        <v/>
      </c>
      <c r="F471" s="3" t="str">
        <f>IF(ROW()&lt;=vLastrow,IF('Match History Data'!F471&lt;&gt;"",'Match History Data'!F471,""),"")</f>
        <v/>
      </c>
      <c r="G471" t="str">
        <f>IF(ROW()&lt;=vLastrow,'Match History Data'!G471,"")</f>
        <v/>
      </c>
      <c r="H471" t="str">
        <f>IF(ROW()&lt;=vLastrow,'Match History Data'!H471,"")</f>
        <v/>
      </c>
      <c r="I471" t="str">
        <f>IF(ROW()&lt;=vLastrow,'Match History Data'!I471,"")</f>
        <v/>
      </c>
      <c r="J471" t="str">
        <f>IF(ROW()&lt;=vLastrow,'Match History Data'!J471,"")</f>
        <v/>
      </c>
      <c r="K471" t="str">
        <f>IF(ROW()&lt;=vLastrow,'Match History Data'!K471,"")</f>
        <v/>
      </c>
      <c r="L471" t="str">
        <f>IF(ROW()&lt;=vLastrow,'Match History Data'!L471,"")</f>
        <v/>
      </c>
      <c r="M471" t="str">
        <f>IF(ROW()&lt;=vLastrow,'Match History Data'!M471,"")</f>
        <v/>
      </c>
      <c r="N471" t="str">
        <f>IF(ROW()&lt;=vLastrow,'Match History Data'!N471,"")</f>
        <v/>
      </c>
      <c r="O471" t="str">
        <f>IF(ROW()&lt;=vLastrow,'Match History Data'!O471,"")</f>
        <v/>
      </c>
      <c r="Q471" t="str">
        <f>IF(ROW()&lt;=vLastrow,VLOOKUP(MONTH(E471),calcs!$S$2:$T$13,2,FALSE),"")</f>
        <v/>
      </c>
      <c r="R471" t="str">
        <f>IF(ROW()&lt;=vLastrow,VLOOKUP(MONTH(F471),calcs!$S$2:$T$13,2,FALSE),"")</f>
        <v/>
      </c>
      <c r="S471" t="str">
        <f t="shared" si="45"/>
        <v/>
      </c>
      <c r="T471" s="26" t="e">
        <f>IF(F471="",DATEDIF(E471,calcs!X$2,"Y"),"")</f>
        <v>#VALUE!</v>
      </c>
      <c r="U471" t="str">
        <f t="shared" si="44"/>
        <v/>
      </c>
      <c r="V471" t="str">
        <f t="shared" si="41"/>
        <v/>
      </c>
      <c r="W471">
        <f t="shared" si="42"/>
        <v>0</v>
      </c>
      <c r="X471">
        <f t="shared" si="43"/>
        <v>0</v>
      </c>
    </row>
    <row r="472" spans="1:24" x14ac:dyDescent="0.35">
      <c r="A472" t="str">
        <f>IF(ROW()&lt;=vLastrow,'Match History Data'!A472,"")</f>
        <v/>
      </c>
      <c r="B472" t="str">
        <f>IF(ROW()&lt;=vLastrow,'Match History Data'!B472,"")</f>
        <v/>
      </c>
      <c r="C472" t="str">
        <f>IF(ROW()&lt;=vLastrow,'Match History Data'!C472,"")</f>
        <v/>
      </c>
      <c r="D472" t="str">
        <f>IF(ROW()&lt;=vLastrow,'Match History Data'!D472,"")</f>
        <v/>
      </c>
      <c r="E472" s="3" t="str">
        <f>IF(ROW()&lt;=vLastrow,IF('Match History Data'!E472&lt;&gt;"",'Match History Data'!E472,""),"")</f>
        <v/>
      </c>
      <c r="F472" s="3" t="str">
        <f>IF(ROW()&lt;=vLastrow,IF('Match History Data'!F472&lt;&gt;"",'Match History Data'!F472,""),"")</f>
        <v/>
      </c>
      <c r="G472" t="str">
        <f>IF(ROW()&lt;=vLastrow,'Match History Data'!G472,"")</f>
        <v/>
      </c>
      <c r="H472" t="str">
        <f>IF(ROW()&lt;=vLastrow,'Match History Data'!H472,"")</f>
        <v/>
      </c>
      <c r="I472" t="str">
        <f>IF(ROW()&lt;=vLastrow,'Match History Data'!I472,"")</f>
        <v/>
      </c>
      <c r="J472" t="str">
        <f>IF(ROW()&lt;=vLastrow,'Match History Data'!J472,"")</f>
        <v/>
      </c>
      <c r="K472" t="str">
        <f>IF(ROW()&lt;=vLastrow,'Match History Data'!K472,"")</f>
        <v/>
      </c>
      <c r="L472" t="str">
        <f>IF(ROW()&lt;=vLastrow,'Match History Data'!L472,"")</f>
        <v/>
      </c>
      <c r="M472" t="str">
        <f>IF(ROW()&lt;=vLastrow,'Match History Data'!M472,"")</f>
        <v/>
      </c>
      <c r="N472" t="str">
        <f>IF(ROW()&lt;=vLastrow,'Match History Data'!N472,"")</f>
        <v/>
      </c>
      <c r="O472" t="str">
        <f>IF(ROW()&lt;=vLastrow,'Match History Data'!O472,"")</f>
        <v/>
      </c>
      <c r="Q472" t="str">
        <f>IF(ROW()&lt;=vLastrow,VLOOKUP(MONTH(E472),calcs!$S$2:$T$13,2,FALSE),"")</f>
        <v/>
      </c>
      <c r="R472" t="str">
        <f>IF(ROW()&lt;=vLastrow,VLOOKUP(MONTH(F472),calcs!$S$2:$T$13,2,FALSE),"")</f>
        <v/>
      </c>
      <c r="S472" t="str">
        <f t="shared" si="45"/>
        <v/>
      </c>
      <c r="T472" s="26" t="e">
        <f>IF(F472="",DATEDIF(E472,calcs!X$2,"Y"),"")</f>
        <v>#VALUE!</v>
      </c>
      <c r="U472" t="str">
        <f t="shared" si="44"/>
        <v/>
      </c>
      <c r="V472" t="str">
        <f t="shared" si="41"/>
        <v/>
      </c>
      <c r="W472">
        <f t="shared" si="42"/>
        <v>0</v>
      </c>
      <c r="X472">
        <f t="shared" si="43"/>
        <v>0</v>
      </c>
    </row>
    <row r="473" spans="1:24" x14ac:dyDescent="0.35">
      <c r="A473" t="str">
        <f>IF(ROW()&lt;=vLastrow,'Match History Data'!A473,"")</f>
        <v/>
      </c>
      <c r="B473" t="str">
        <f>IF(ROW()&lt;=vLastrow,'Match History Data'!B473,"")</f>
        <v/>
      </c>
      <c r="C473" t="str">
        <f>IF(ROW()&lt;=vLastrow,'Match History Data'!C473,"")</f>
        <v/>
      </c>
      <c r="D473" t="str">
        <f>IF(ROW()&lt;=vLastrow,'Match History Data'!D473,"")</f>
        <v/>
      </c>
      <c r="E473" s="3" t="str">
        <f>IF(ROW()&lt;=vLastrow,IF('Match History Data'!E473&lt;&gt;"",'Match History Data'!E473,""),"")</f>
        <v/>
      </c>
      <c r="F473" s="3" t="str">
        <f>IF(ROW()&lt;=vLastrow,IF('Match History Data'!F473&lt;&gt;"",'Match History Data'!F473,""),"")</f>
        <v/>
      </c>
      <c r="G473" t="str">
        <f>IF(ROW()&lt;=vLastrow,'Match History Data'!G473,"")</f>
        <v/>
      </c>
      <c r="H473" t="str">
        <f>IF(ROW()&lt;=vLastrow,'Match History Data'!H473,"")</f>
        <v/>
      </c>
      <c r="I473" t="str">
        <f>IF(ROW()&lt;=vLastrow,'Match History Data'!I473,"")</f>
        <v/>
      </c>
      <c r="J473" t="str">
        <f>IF(ROW()&lt;=vLastrow,'Match History Data'!J473,"")</f>
        <v/>
      </c>
      <c r="K473" t="str">
        <f>IF(ROW()&lt;=vLastrow,'Match History Data'!K473,"")</f>
        <v/>
      </c>
      <c r="L473" t="str">
        <f>IF(ROW()&lt;=vLastrow,'Match History Data'!L473,"")</f>
        <v/>
      </c>
      <c r="M473" t="str">
        <f>IF(ROW()&lt;=vLastrow,'Match History Data'!M473,"")</f>
        <v/>
      </c>
      <c r="N473" t="str">
        <f>IF(ROW()&lt;=vLastrow,'Match History Data'!N473,"")</f>
        <v/>
      </c>
      <c r="O473" t="str">
        <f>IF(ROW()&lt;=vLastrow,'Match History Data'!O473,"")</f>
        <v/>
      </c>
      <c r="Q473" t="str">
        <f>IF(ROW()&lt;=vLastrow,VLOOKUP(MONTH(E473),calcs!$S$2:$T$13,2,FALSE),"")</f>
        <v/>
      </c>
      <c r="R473" t="str">
        <f>IF(ROW()&lt;=vLastrow,VLOOKUP(MONTH(F473),calcs!$S$2:$T$13,2,FALSE),"")</f>
        <v/>
      </c>
      <c r="S473" t="str">
        <f t="shared" si="45"/>
        <v/>
      </c>
      <c r="T473" s="26" t="e">
        <f>IF(F473="",DATEDIF(E473,calcs!X$2,"Y"),"")</f>
        <v>#VALUE!</v>
      </c>
      <c r="U473" t="str">
        <f t="shared" si="44"/>
        <v/>
      </c>
      <c r="V473" t="str">
        <f t="shared" si="41"/>
        <v/>
      </c>
      <c r="W473">
        <f t="shared" si="42"/>
        <v>0</v>
      </c>
      <c r="X473">
        <f t="shared" si="43"/>
        <v>0</v>
      </c>
    </row>
    <row r="474" spans="1:24" x14ac:dyDescent="0.35">
      <c r="A474" t="str">
        <f>IF(ROW()&lt;=vLastrow,'Match History Data'!A474,"")</f>
        <v/>
      </c>
      <c r="B474" t="str">
        <f>IF(ROW()&lt;=vLastrow,'Match History Data'!B474,"")</f>
        <v/>
      </c>
      <c r="C474" t="str">
        <f>IF(ROW()&lt;=vLastrow,'Match History Data'!C474,"")</f>
        <v/>
      </c>
      <c r="D474" t="str">
        <f>IF(ROW()&lt;=vLastrow,'Match History Data'!D474,"")</f>
        <v/>
      </c>
      <c r="E474" s="3" t="str">
        <f>IF(ROW()&lt;=vLastrow,IF('Match History Data'!E474&lt;&gt;"",'Match History Data'!E474,""),"")</f>
        <v/>
      </c>
      <c r="F474" s="3" t="str">
        <f>IF(ROW()&lt;=vLastrow,IF('Match History Data'!F474&lt;&gt;"",'Match History Data'!F474,""),"")</f>
        <v/>
      </c>
      <c r="G474" t="str">
        <f>IF(ROW()&lt;=vLastrow,'Match History Data'!G474,"")</f>
        <v/>
      </c>
      <c r="H474" t="str">
        <f>IF(ROW()&lt;=vLastrow,'Match History Data'!H474,"")</f>
        <v/>
      </c>
      <c r="I474" t="str">
        <f>IF(ROW()&lt;=vLastrow,'Match History Data'!I474,"")</f>
        <v/>
      </c>
      <c r="J474" t="str">
        <f>IF(ROW()&lt;=vLastrow,'Match History Data'!J474,"")</f>
        <v/>
      </c>
      <c r="K474" t="str">
        <f>IF(ROW()&lt;=vLastrow,'Match History Data'!K474,"")</f>
        <v/>
      </c>
      <c r="L474" t="str">
        <f>IF(ROW()&lt;=vLastrow,'Match History Data'!L474,"")</f>
        <v/>
      </c>
      <c r="M474" t="str">
        <f>IF(ROW()&lt;=vLastrow,'Match History Data'!M474,"")</f>
        <v/>
      </c>
      <c r="N474" t="str">
        <f>IF(ROW()&lt;=vLastrow,'Match History Data'!N474,"")</f>
        <v/>
      </c>
      <c r="O474" t="str">
        <f>IF(ROW()&lt;=vLastrow,'Match History Data'!O474,"")</f>
        <v/>
      </c>
      <c r="Q474" t="str">
        <f>IF(ROW()&lt;=vLastrow,VLOOKUP(MONTH(E474),calcs!$S$2:$T$13,2,FALSE),"")</f>
        <v/>
      </c>
      <c r="R474" t="str">
        <f>IF(ROW()&lt;=vLastrow,VLOOKUP(MONTH(F474),calcs!$S$2:$T$13,2,FALSE),"")</f>
        <v/>
      </c>
      <c r="S474" t="str">
        <f t="shared" si="45"/>
        <v/>
      </c>
      <c r="T474" s="26" t="e">
        <f>IF(F474="",DATEDIF(E474,calcs!X$2,"Y"),"")</f>
        <v>#VALUE!</v>
      </c>
      <c r="U474" t="str">
        <f t="shared" si="44"/>
        <v/>
      </c>
      <c r="V474" t="str">
        <f t="shared" si="41"/>
        <v/>
      </c>
      <c r="W474">
        <f t="shared" si="42"/>
        <v>0</v>
      </c>
      <c r="X474">
        <f t="shared" si="43"/>
        <v>0</v>
      </c>
    </row>
    <row r="475" spans="1:24" x14ac:dyDescent="0.35">
      <c r="A475" t="str">
        <f>IF(ROW()&lt;=vLastrow,'Match History Data'!A475,"")</f>
        <v/>
      </c>
      <c r="B475" t="str">
        <f>IF(ROW()&lt;=vLastrow,'Match History Data'!B475,"")</f>
        <v/>
      </c>
      <c r="C475" t="str">
        <f>IF(ROW()&lt;=vLastrow,'Match History Data'!C475,"")</f>
        <v/>
      </c>
      <c r="D475" t="str">
        <f>IF(ROW()&lt;=vLastrow,'Match History Data'!D475,"")</f>
        <v/>
      </c>
      <c r="E475" s="3" t="str">
        <f>IF(ROW()&lt;=vLastrow,IF('Match History Data'!E475&lt;&gt;"",'Match History Data'!E475,""),"")</f>
        <v/>
      </c>
      <c r="F475" s="3" t="str">
        <f>IF(ROW()&lt;=vLastrow,IF('Match History Data'!F475&lt;&gt;"",'Match History Data'!F475,""),"")</f>
        <v/>
      </c>
      <c r="G475" t="str">
        <f>IF(ROW()&lt;=vLastrow,'Match History Data'!G475,"")</f>
        <v/>
      </c>
      <c r="H475" t="str">
        <f>IF(ROW()&lt;=vLastrow,'Match History Data'!H475,"")</f>
        <v/>
      </c>
      <c r="I475" t="str">
        <f>IF(ROW()&lt;=vLastrow,'Match History Data'!I475,"")</f>
        <v/>
      </c>
      <c r="J475" t="str">
        <f>IF(ROW()&lt;=vLastrow,'Match History Data'!J475,"")</f>
        <v/>
      </c>
      <c r="K475" t="str">
        <f>IF(ROW()&lt;=vLastrow,'Match History Data'!K475,"")</f>
        <v/>
      </c>
      <c r="L475" t="str">
        <f>IF(ROW()&lt;=vLastrow,'Match History Data'!L475,"")</f>
        <v/>
      </c>
      <c r="M475" t="str">
        <f>IF(ROW()&lt;=vLastrow,'Match History Data'!M475,"")</f>
        <v/>
      </c>
      <c r="N475" t="str">
        <f>IF(ROW()&lt;=vLastrow,'Match History Data'!N475,"")</f>
        <v/>
      </c>
      <c r="O475" t="str">
        <f>IF(ROW()&lt;=vLastrow,'Match History Data'!O475,"")</f>
        <v/>
      </c>
      <c r="Q475" t="str">
        <f>IF(ROW()&lt;=vLastrow,VLOOKUP(MONTH(E475),calcs!$S$2:$T$13,2,FALSE),"")</f>
        <v/>
      </c>
      <c r="R475" t="str">
        <f>IF(ROW()&lt;=vLastrow,VLOOKUP(MONTH(F475),calcs!$S$2:$T$13,2,FALSE),"")</f>
        <v/>
      </c>
      <c r="S475" t="str">
        <f t="shared" si="45"/>
        <v/>
      </c>
      <c r="T475" s="26" t="e">
        <f>IF(F475="",DATEDIF(E475,calcs!X$2,"Y"),"")</f>
        <v>#VALUE!</v>
      </c>
      <c r="U475" t="str">
        <f t="shared" si="44"/>
        <v/>
      </c>
      <c r="V475" t="str">
        <f t="shared" si="41"/>
        <v/>
      </c>
      <c r="W475">
        <f t="shared" si="42"/>
        <v>0</v>
      </c>
      <c r="X475">
        <f t="shared" si="43"/>
        <v>0</v>
      </c>
    </row>
    <row r="476" spans="1:24" x14ac:dyDescent="0.35">
      <c r="A476" t="str">
        <f>IF(ROW()&lt;=vLastrow,'Match History Data'!A476,"")</f>
        <v/>
      </c>
      <c r="B476" t="str">
        <f>IF(ROW()&lt;=vLastrow,'Match History Data'!B476,"")</f>
        <v/>
      </c>
      <c r="C476" t="str">
        <f>IF(ROW()&lt;=vLastrow,'Match History Data'!C476,"")</f>
        <v/>
      </c>
      <c r="D476" t="str">
        <f>IF(ROW()&lt;=vLastrow,'Match History Data'!D476,"")</f>
        <v/>
      </c>
      <c r="E476" s="3" t="str">
        <f>IF(ROW()&lt;=vLastrow,IF('Match History Data'!E476&lt;&gt;"",'Match History Data'!E476,""),"")</f>
        <v/>
      </c>
      <c r="F476" s="3" t="str">
        <f>IF(ROW()&lt;=vLastrow,IF('Match History Data'!F476&lt;&gt;"",'Match History Data'!F476,""),"")</f>
        <v/>
      </c>
      <c r="G476" t="str">
        <f>IF(ROW()&lt;=vLastrow,'Match History Data'!G476,"")</f>
        <v/>
      </c>
      <c r="H476" t="str">
        <f>IF(ROW()&lt;=vLastrow,'Match History Data'!H476,"")</f>
        <v/>
      </c>
      <c r="I476" t="str">
        <f>IF(ROW()&lt;=vLastrow,'Match History Data'!I476,"")</f>
        <v/>
      </c>
      <c r="J476" t="str">
        <f>IF(ROW()&lt;=vLastrow,'Match History Data'!J476,"")</f>
        <v/>
      </c>
      <c r="K476" t="str">
        <f>IF(ROW()&lt;=vLastrow,'Match History Data'!K476,"")</f>
        <v/>
      </c>
      <c r="L476" t="str">
        <f>IF(ROW()&lt;=vLastrow,'Match History Data'!L476,"")</f>
        <v/>
      </c>
      <c r="M476" t="str">
        <f>IF(ROW()&lt;=vLastrow,'Match History Data'!M476,"")</f>
        <v/>
      </c>
      <c r="N476" t="str">
        <f>IF(ROW()&lt;=vLastrow,'Match History Data'!N476,"")</f>
        <v/>
      </c>
      <c r="O476" t="str">
        <f>IF(ROW()&lt;=vLastrow,'Match History Data'!O476,"")</f>
        <v/>
      </c>
      <c r="Q476" t="str">
        <f>IF(ROW()&lt;=vLastrow,VLOOKUP(MONTH(E476),calcs!$S$2:$T$13,2,FALSE),"")</f>
        <v/>
      </c>
      <c r="R476" t="str">
        <f>IF(ROW()&lt;=vLastrow,VLOOKUP(MONTH(F476),calcs!$S$2:$T$13,2,FALSE),"")</f>
        <v/>
      </c>
      <c r="S476" t="str">
        <f t="shared" si="45"/>
        <v/>
      </c>
      <c r="T476" s="26" t="e">
        <f>IF(F476="",DATEDIF(E476,calcs!X$2,"Y"),"")</f>
        <v>#VALUE!</v>
      </c>
      <c r="U476" t="str">
        <f t="shared" si="44"/>
        <v/>
      </c>
      <c r="V476" t="str">
        <f t="shared" si="41"/>
        <v/>
      </c>
      <c r="W476">
        <f t="shared" si="42"/>
        <v>0</v>
      </c>
      <c r="X476">
        <f t="shared" si="43"/>
        <v>0</v>
      </c>
    </row>
    <row r="477" spans="1:24" x14ac:dyDescent="0.35">
      <c r="A477" t="str">
        <f>IF(ROW()&lt;=vLastrow,'Match History Data'!A477,"")</f>
        <v/>
      </c>
      <c r="B477" t="str">
        <f>IF(ROW()&lt;=vLastrow,'Match History Data'!B477,"")</f>
        <v/>
      </c>
      <c r="C477" t="str">
        <f>IF(ROW()&lt;=vLastrow,'Match History Data'!C477,"")</f>
        <v/>
      </c>
      <c r="D477" t="str">
        <f>IF(ROW()&lt;=vLastrow,'Match History Data'!D477,"")</f>
        <v/>
      </c>
      <c r="E477" s="3" t="str">
        <f>IF(ROW()&lt;=vLastrow,IF('Match History Data'!E477&lt;&gt;"",'Match History Data'!E477,""),"")</f>
        <v/>
      </c>
      <c r="F477" s="3" t="str">
        <f>IF(ROW()&lt;=vLastrow,IF('Match History Data'!F477&lt;&gt;"",'Match History Data'!F477,""),"")</f>
        <v/>
      </c>
      <c r="G477" t="str">
        <f>IF(ROW()&lt;=vLastrow,'Match History Data'!G477,"")</f>
        <v/>
      </c>
      <c r="H477" t="str">
        <f>IF(ROW()&lt;=vLastrow,'Match History Data'!H477,"")</f>
        <v/>
      </c>
      <c r="I477" t="str">
        <f>IF(ROW()&lt;=vLastrow,'Match History Data'!I477,"")</f>
        <v/>
      </c>
      <c r="J477" t="str">
        <f>IF(ROW()&lt;=vLastrow,'Match History Data'!J477,"")</f>
        <v/>
      </c>
      <c r="K477" t="str">
        <f>IF(ROW()&lt;=vLastrow,'Match History Data'!K477,"")</f>
        <v/>
      </c>
      <c r="L477" t="str">
        <f>IF(ROW()&lt;=vLastrow,'Match History Data'!L477,"")</f>
        <v/>
      </c>
      <c r="M477" t="str">
        <f>IF(ROW()&lt;=vLastrow,'Match History Data'!M477,"")</f>
        <v/>
      </c>
      <c r="N477" t="str">
        <f>IF(ROW()&lt;=vLastrow,'Match History Data'!N477,"")</f>
        <v/>
      </c>
      <c r="O477" t="str">
        <f>IF(ROW()&lt;=vLastrow,'Match History Data'!O477,"")</f>
        <v/>
      </c>
      <c r="Q477" t="str">
        <f>IF(ROW()&lt;=vLastrow,VLOOKUP(MONTH(E477),calcs!$S$2:$T$13,2,FALSE),"")</f>
        <v/>
      </c>
      <c r="R477" t="str">
        <f>IF(ROW()&lt;=vLastrow,VLOOKUP(MONTH(F477),calcs!$S$2:$T$13,2,FALSE),"")</f>
        <v/>
      </c>
      <c r="S477" t="str">
        <f t="shared" si="45"/>
        <v/>
      </c>
      <c r="T477" s="26" t="e">
        <f>IF(F477="",DATEDIF(E477,calcs!X$2,"Y"),"")</f>
        <v>#VALUE!</v>
      </c>
      <c r="U477" t="str">
        <f t="shared" si="44"/>
        <v/>
      </c>
      <c r="V477" t="str">
        <f t="shared" si="41"/>
        <v/>
      </c>
      <c r="W477">
        <f t="shared" si="42"/>
        <v>0</v>
      </c>
      <c r="X477">
        <f t="shared" si="43"/>
        <v>0</v>
      </c>
    </row>
    <row r="478" spans="1:24" x14ac:dyDescent="0.35">
      <c r="A478" t="str">
        <f>IF(ROW()&lt;=vLastrow,'Match History Data'!A478,"")</f>
        <v/>
      </c>
      <c r="B478" t="str">
        <f>IF(ROW()&lt;=vLastrow,'Match History Data'!B478,"")</f>
        <v/>
      </c>
      <c r="C478" t="str">
        <f>IF(ROW()&lt;=vLastrow,'Match History Data'!C478,"")</f>
        <v/>
      </c>
      <c r="D478" t="str">
        <f>IF(ROW()&lt;=vLastrow,'Match History Data'!D478,"")</f>
        <v/>
      </c>
      <c r="E478" s="3" t="str">
        <f>IF(ROW()&lt;=vLastrow,IF('Match History Data'!E478&lt;&gt;"",'Match History Data'!E478,""),"")</f>
        <v/>
      </c>
      <c r="F478" s="3" t="str">
        <f>IF(ROW()&lt;=vLastrow,IF('Match History Data'!F478&lt;&gt;"",'Match History Data'!F478,""),"")</f>
        <v/>
      </c>
      <c r="G478" t="str">
        <f>IF(ROW()&lt;=vLastrow,'Match History Data'!G478,"")</f>
        <v/>
      </c>
      <c r="H478" t="str">
        <f>IF(ROW()&lt;=vLastrow,'Match History Data'!H478,"")</f>
        <v/>
      </c>
      <c r="I478" t="str">
        <f>IF(ROW()&lt;=vLastrow,'Match History Data'!I478,"")</f>
        <v/>
      </c>
      <c r="J478" t="str">
        <f>IF(ROW()&lt;=vLastrow,'Match History Data'!J478,"")</f>
        <v/>
      </c>
      <c r="K478" t="str">
        <f>IF(ROW()&lt;=vLastrow,'Match History Data'!K478,"")</f>
        <v/>
      </c>
      <c r="L478" t="str">
        <f>IF(ROW()&lt;=vLastrow,'Match History Data'!L478,"")</f>
        <v/>
      </c>
      <c r="M478" t="str">
        <f>IF(ROW()&lt;=vLastrow,'Match History Data'!M478,"")</f>
        <v/>
      </c>
      <c r="N478" t="str">
        <f>IF(ROW()&lt;=vLastrow,'Match History Data'!N478,"")</f>
        <v/>
      </c>
      <c r="O478" t="str">
        <f>IF(ROW()&lt;=vLastrow,'Match History Data'!O478,"")</f>
        <v/>
      </c>
      <c r="Q478" t="str">
        <f>IF(ROW()&lt;=vLastrow,VLOOKUP(MONTH(E478),calcs!$S$2:$T$13,2,FALSE),"")</f>
        <v/>
      </c>
      <c r="R478" t="str">
        <f>IF(ROW()&lt;=vLastrow,VLOOKUP(MONTH(F478),calcs!$S$2:$T$13,2,FALSE),"")</f>
        <v/>
      </c>
      <c r="S478" t="str">
        <f t="shared" si="45"/>
        <v/>
      </c>
      <c r="T478" s="26" t="e">
        <f>IF(F478="",DATEDIF(E478,calcs!X$2,"Y"),"")</f>
        <v>#VALUE!</v>
      </c>
      <c r="U478" t="str">
        <f t="shared" si="44"/>
        <v/>
      </c>
      <c r="V478" t="str">
        <f t="shared" si="41"/>
        <v/>
      </c>
      <c r="W478">
        <f t="shared" si="42"/>
        <v>0</v>
      </c>
      <c r="X478">
        <f t="shared" si="43"/>
        <v>0</v>
      </c>
    </row>
    <row r="479" spans="1:24" x14ac:dyDescent="0.35">
      <c r="A479" t="str">
        <f>IF(ROW()&lt;=vLastrow,'Match History Data'!A479,"")</f>
        <v/>
      </c>
      <c r="B479" t="str">
        <f>IF(ROW()&lt;=vLastrow,'Match History Data'!B479,"")</f>
        <v/>
      </c>
      <c r="C479" t="str">
        <f>IF(ROW()&lt;=vLastrow,'Match History Data'!C479,"")</f>
        <v/>
      </c>
      <c r="D479" t="str">
        <f>IF(ROW()&lt;=vLastrow,'Match History Data'!D479,"")</f>
        <v/>
      </c>
      <c r="E479" s="3" t="str">
        <f>IF(ROW()&lt;=vLastrow,IF('Match History Data'!E479&lt;&gt;"",'Match History Data'!E479,""),"")</f>
        <v/>
      </c>
      <c r="F479" s="3" t="str">
        <f>IF(ROW()&lt;=vLastrow,IF('Match History Data'!F479&lt;&gt;"",'Match History Data'!F479,""),"")</f>
        <v/>
      </c>
      <c r="G479" t="str">
        <f>IF(ROW()&lt;=vLastrow,'Match History Data'!G479,"")</f>
        <v/>
      </c>
      <c r="H479" t="str">
        <f>IF(ROW()&lt;=vLastrow,'Match History Data'!H479,"")</f>
        <v/>
      </c>
      <c r="I479" t="str">
        <f>IF(ROW()&lt;=vLastrow,'Match History Data'!I479,"")</f>
        <v/>
      </c>
      <c r="J479" t="str">
        <f>IF(ROW()&lt;=vLastrow,'Match History Data'!J479,"")</f>
        <v/>
      </c>
      <c r="K479" t="str">
        <f>IF(ROW()&lt;=vLastrow,'Match History Data'!K479,"")</f>
        <v/>
      </c>
      <c r="L479" t="str">
        <f>IF(ROW()&lt;=vLastrow,'Match History Data'!L479,"")</f>
        <v/>
      </c>
      <c r="M479" t="str">
        <f>IF(ROW()&lt;=vLastrow,'Match History Data'!M479,"")</f>
        <v/>
      </c>
      <c r="N479" t="str">
        <f>IF(ROW()&lt;=vLastrow,'Match History Data'!N479,"")</f>
        <v/>
      </c>
      <c r="O479" t="str">
        <f>IF(ROW()&lt;=vLastrow,'Match History Data'!O479,"")</f>
        <v/>
      </c>
      <c r="Q479" t="str">
        <f>IF(ROW()&lt;=vLastrow,VLOOKUP(MONTH(E479),calcs!$S$2:$T$13,2,FALSE),"")</f>
        <v/>
      </c>
      <c r="R479" t="str">
        <f>IF(ROW()&lt;=vLastrow,VLOOKUP(MONTH(F479),calcs!$S$2:$T$13,2,FALSE),"")</f>
        <v/>
      </c>
      <c r="S479" t="str">
        <f t="shared" si="45"/>
        <v/>
      </c>
      <c r="T479" s="26" t="e">
        <f>IF(F479="",DATEDIF(E479,calcs!X$2,"Y"),"")</f>
        <v>#VALUE!</v>
      </c>
      <c r="U479" t="str">
        <f t="shared" si="44"/>
        <v/>
      </c>
      <c r="V479" t="str">
        <f t="shared" si="41"/>
        <v/>
      </c>
      <c r="W479">
        <f t="shared" si="42"/>
        <v>0</v>
      </c>
      <c r="X479">
        <f t="shared" si="43"/>
        <v>0</v>
      </c>
    </row>
    <row r="480" spans="1:24" x14ac:dyDescent="0.35">
      <c r="A480" t="str">
        <f>IF(ROW()&lt;=vLastrow,'Match History Data'!A480,"")</f>
        <v/>
      </c>
      <c r="B480" t="str">
        <f>IF(ROW()&lt;=vLastrow,'Match History Data'!B480,"")</f>
        <v/>
      </c>
      <c r="C480" t="str">
        <f>IF(ROW()&lt;=vLastrow,'Match History Data'!C480,"")</f>
        <v/>
      </c>
      <c r="D480" t="str">
        <f>IF(ROW()&lt;=vLastrow,'Match History Data'!D480,"")</f>
        <v/>
      </c>
      <c r="E480" s="3" t="str">
        <f>IF(ROW()&lt;=vLastrow,IF('Match History Data'!E480&lt;&gt;"",'Match History Data'!E480,""),"")</f>
        <v/>
      </c>
      <c r="F480" s="3" t="str">
        <f>IF(ROW()&lt;=vLastrow,IF('Match History Data'!F480&lt;&gt;"",'Match History Data'!F480,""),"")</f>
        <v/>
      </c>
      <c r="G480" t="str">
        <f>IF(ROW()&lt;=vLastrow,'Match History Data'!G480,"")</f>
        <v/>
      </c>
      <c r="H480" t="str">
        <f>IF(ROW()&lt;=vLastrow,'Match History Data'!H480,"")</f>
        <v/>
      </c>
      <c r="I480" t="str">
        <f>IF(ROW()&lt;=vLastrow,'Match History Data'!I480,"")</f>
        <v/>
      </c>
      <c r="J480" t="str">
        <f>IF(ROW()&lt;=vLastrow,'Match History Data'!J480,"")</f>
        <v/>
      </c>
      <c r="K480" t="str">
        <f>IF(ROW()&lt;=vLastrow,'Match History Data'!K480,"")</f>
        <v/>
      </c>
      <c r="L480" t="str">
        <f>IF(ROW()&lt;=vLastrow,'Match History Data'!L480,"")</f>
        <v/>
      </c>
      <c r="M480" t="str">
        <f>IF(ROW()&lt;=vLastrow,'Match History Data'!M480,"")</f>
        <v/>
      </c>
      <c r="N480" t="str">
        <f>IF(ROW()&lt;=vLastrow,'Match History Data'!N480,"")</f>
        <v/>
      </c>
      <c r="O480" t="str">
        <f>IF(ROW()&lt;=vLastrow,'Match History Data'!O480,"")</f>
        <v/>
      </c>
      <c r="Q480" t="str">
        <f>IF(ROW()&lt;=vLastrow,VLOOKUP(MONTH(E480),calcs!$S$2:$T$13,2,FALSE),"")</f>
        <v/>
      </c>
      <c r="R480" t="str">
        <f>IF(ROW()&lt;=vLastrow,VLOOKUP(MONTH(F480),calcs!$S$2:$T$13,2,FALSE),"")</f>
        <v/>
      </c>
      <c r="S480" t="str">
        <f t="shared" si="45"/>
        <v/>
      </c>
      <c r="T480" s="26" t="e">
        <f>IF(F480="",DATEDIF(E480,calcs!X$2,"Y"),"")</f>
        <v>#VALUE!</v>
      </c>
      <c r="U480" t="str">
        <f t="shared" si="44"/>
        <v/>
      </c>
      <c r="V480" t="str">
        <f t="shared" si="41"/>
        <v/>
      </c>
      <c r="W480">
        <f t="shared" si="42"/>
        <v>0</v>
      </c>
      <c r="X480">
        <f t="shared" si="43"/>
        <v>0</v>
      </c>
    </row>
    <row r="481" spans="1:24" x14ac:dyDescent="0.35">
      <c r="A481" t="str">
        <f>IF(ROW()&lt;=vLastrow,'Match History Data'!A481,"")</f>
        <v/>
      </c>
      <c r="B481" t="str">
        <f>IF(ROW()&lt;=vLastrow,'Match History Data'!B481,"")</f>
        <v/>
      </c>
      <c r="C481" t="str">
        <f>IF(ROW()&lt;=vLastrow,'Match History Data'!C481,"")</f>
        <v/>
      </c>
      <c r="D481" t="str">
        <f>IF(ROW()&lt;=vLastrow,'Match History Data'!D481,"")</f>
        <v/>
      </c>
      <c r="E481" s="3" t="str">
        <f>IF(ROW()&lt;=vLastrow,IF('Match History Data'!E481&lt;&gt;"",'Match History Data'!E481,""),"")</f>
        <v/>
      </c>
      <c r="F481" s="3" t="str">
        <f>IF(ROW()&lt;=vLastrow,IF('Match History Data'!F481&lt;&gt;"",'Match History Data'!F481,""),"")</f>
        <v/>
      </c>
      <c r="G481" t="str">
        <f>IF(ROW()&lt;=vLastrow,'Match History Data'!G481,"")</f>
        <v/>
      </c>
      <c r="H481" t="str">
        <f>IF(ROW()&lt;=vLastrow,'Match History Data'!H481,"")</f>
        <v/>
      </c>
      <c r="I481" t="str">
        <f>IF(ROW()&lt;=vLastrow,'Match History Data'!I481,"")</f>
        <v/>
      </c>
      <c r="J481" t="str">
        <f>IF(ROW()&lt;=vLastrow,'Match History Data'!J481,"")</f>
        <v/>
      </c>
      <c r="K481" t="str">
        <f>IF(ROW()&lt;=vLastrow,'Match History Data'!K481,"")</f>
        <v/>
      </c>
      <c r="L481" t="str">
        <f>IF(ROW()&lt;=vLastrow,'Match History Data'!L481,"")</f>
        <v/>
      </c>
      <c r="M481" t="str">
        <f>IF(ROW()&lt;=vLastrow,'Match History Data'!M481,"")</f>
        <v/>
      </c>
      <c r="N481" t="str">
        <f>IF(ROW()&lt;=vLastrow,'Match History Data'!N481,"")</f>
        <v/>
      </c>
      <c r="O481" t="str">
        <f>IF(ROW()&lt;=vLastrow,'Match History Data'!O481,"")</f>
        <v/>
      </c>
      <c r="Q481" t="str">
        <f>IF(ROW()&lt;=vLastrow,VLOOKUP(MONTH(E481),calcs!$S$2:$T$13,2,FALSE),"")</f>
        <v/>
      </c>
      <c r="R481" t="str">
        <f>IF(ROW()&lt;=vLastrow,VLOOKUP(MONTH(F481),calcs!$S$2:$T$13,2,FALSE),"")</f>
        <v/>
      </c>
      <c r="S481" t="str">
        <f t="shared" si="45"/>
        <v/>
      </c>
      <c r="T481" s="26" t="e">
        <f>IF(F481="",DATEDIF(E481,calcs!X$2,"Y"),"")</f>
        <v>#VALUE!</v>
      </c>
      <c r="U481" t="str">
        <f t="shared" si="44"/>
        <v/>
      </c>
      <c r="V481" t="str">
        <f t="shared" si="41"/>
        <v/>
      </c>
      <c r="W481">
        <f t="shared" si="42"/>
        <v>0</v>
      </c>
      <c r="X481">
        <f t="shared" si="43"/>
        <v>0</v>
      </c>
    </row>
    <row r="482" spans="1:24" x14ac:dyDescent="0.35">
      <c r="A482" t="str">
        <f>IF(ROW()&lt;=vLastrow,'Match History Data'!A482,"")</f>
        <v/>
      </c>
      <c r="B482" t="str">
        <f>IF(ROW()&lt;=vLastrow,'Match History Data'!B482,"")</f>
        <v/>
      </c>
      <c r="C482" t="str">
        <f>IF(ROW()&lt;=vLastrow,'Match History Data'!C482,"")</f>
        <v/>
      </c>
      <c r="D482" t="str">
        <f>IF(ROW()&lt;=vLastrow,'Match History Data'!D482,"")</f>
        <v/>
      </c>
      <c r="E482" s="3" t="str">
        <f>IF(ROW()&lt;=vLastrow,IF('Match History Data'!E482&lt;&gt;"",'Match History Data'!E482,""),"")</f>
        <v/>
      </c>
      <c r="F482" s="3" t="str">
        <f>IF(ROW()&lt;=vLastrow,IF('Match History Data'!F482&lt;&gt;"",'Match History Data'!F482,""),"")</f>
        <v/>
      </c>
      <c r="G482" t="str">
        <f>IF(ROW()&lt;=vLastrow,'Match History Data'!G482,"")</f>
        <v/>
      </c>
      <c r="H482" t="str">
        <f>IF(ROW()&lt;=vLastrow,'Match History Data'!H482,"")</f>
        <v/>
      </c>
      <c r="I482" t="str">
        <f>IF(ROW()&lt;=vLastrow,'Match History Data'!I482,"")</f>
        <v/>
      </c>
      <c r="J482" t="str">
        <f>IF(ROW()&lt;=vLastrow,'Match History Data'!J482,"")</f>
        <v/>
      </c>
      <c r="K482" t="str">
        <f>IF(ROW()&lt;=vLastrow,'Match History Data'!K482,"")</f>
        <v/>
      </c>
      <c r="L482" t="str">
        <f>IF(ROW()&lt;=vLastrow,'Match History Data'!L482,"")</f>
        <v/>
      </c>
      <c r="M482" t="str">
        <f>IF(ROW()&lt;=vLastrow,'Match History Data'!M482,"")</f>
        <v/>
      </c>
      <c r="N482" t="str">
        <f>IF(ROW()&lt;=vLastrow,'Match History Data'!N482,"")</f>
        <v/>
      </c>
      <c r="O482" t="str">
        <f>IF(ROW()&lt;=vLastrow,'Match History Data'!O482,"")</f>
        <v/>
      </c>
      <c r="Q482" t="str">
        <f>IF(ROW()&lt;=vLastrow,VLOOKUP(MONTH(E482),calcs!$S$2:$T$13,2,FALSE),"")</f>
        <v/>
      </c>
      <c r="R482" t="str">
        <f>IF(ROW()&lt;=vLastrow,VLOOKUP(MONTH(F482),calcs!$S$2:$T$13,2,FALSE),"")</f>
        <v/>
      </c>
      <c r="S482" t="str">
        <f t="shared" si="45"/>
        <v/>
      </c>
      <c r="T482" s="26" t="e">
        <f>IF(F482="",DATEDIF(E482,calcs!X$2,"Y"),"")</f>
        <v>#VALUE!</v>
      </c>
      <c r="U482" t="str">
        <f t="shared" si="44"/>
        <v/>
      </c>
      <c r="V482" t="str">
        <f t="shared" si="41"/>
        <v/>
      </c>
      <c r="W482">
        <f t="shared" si="42"/>
        <v>0</v>
      </c>
      <c r="X482">
        <f t="shared" si="43"/>
        <v>0</v>
      </c>
    </row>
    <row r="483" spans="1:24" x14ac:dyDescent="0.35">
      <c r="A483" t="str">
        <f>IF(ROW()&lt;=vLastrow,'Match History Data'!A483,"")</f>
        <v/>
      </c>
      <c r="B483" t="str">
        <f>IF(ROW()&lt;=vLastrow,'Match History Data'!B483,"")</f>
        <v/>
      </c>
      <c r="C483" t="str">
        <f>IF(ROW()&lt;=vLastrow,'Match History Data'!C483,"")</f>
        <v/>
      </c>
      <c r="D483" t="str">
        <f>IF(ROW()&lt;=vLastrow,'Match History Data'!D483,"")</f>
        <v/>
      </c>
      <c r="E483" s="3" t="str">
        <f>IF(ROW()&lt;=vLastrow,IF('Match History Data'!E483&lt;&gt;"",'Match History Data'!E483,""),"")</f>
        <v/>
      </c>
      <c r="F483" s="3" t="str">
        <f>IF(ROW()&lt;=vLastrow,IF('Match History Data'!F483&lt;&gt;"",'Match History Data'!F483,""),"")</f>
        <v/>
      </c>
      <c r="G483" t="str">
        <f>IF(ROW()&lt;=vLastrow,'Match History Data'!G483,"")</f>
        <v/>
      </c>
      <c r="H483" t="str">
        <f>IF(ROW()&lt;=vLastrow,'Match History Data'!H483,"")</f>
        <v/>
      </c>
      <c r="I483" t="str">
        <f>IF(ROW()&lt;=vLastrow,'Match History Data'!I483,"")</f>
        <v/>
      </c>
      <c r="J483" t="str">
        <f>IF(ROW()&lt;=vLastrow,'Match History Data'!J483,"")</f>
        <v/>
      </c>
      <c r="K483" t="str">
        <f>IF(ROW()&lt;=vLastrow,'Match History Data'!K483,"")</f>
        <v/>
      </c>
      <c r="L483" t="str">
        <f>IF(ROW()&lt;=vLastrow,'Match History Data'!L483,"")</f>
        <v/>
      </c>
      <c r="M483" t="str">
        <f>IF(ROW()&lt;=vLastrow,'Match History Data'!M483,"")</f>
        <v/>
      </c>
      <c r="N483" t="str">
        <f>IF(ROW()&lt;=vLastrow,'Match History Data'!N483,"")</f>
        <v/>
      </c>
      <c r="O483" t="str">
        <f>IF(ROW()&lt;=vLastrow,'Match History Data'!O483,"")</f>
        <v/>
      </c>
      <c r="Q483" t="str">
        <f>IF(ROW()&lt;=vLastrow,VLOOKUP(MONTH(E483),calcs!$S$2:$T$13,2,FALSE),"")</f>
        <v/>
      </c>
      <c r="R483" t="str">
        <f>IF(ROW()&lt;=vLastrow,VLOOKUP(MONTH(F483),calcs!$S$2:$T$13,2,FALSE),"")</f>
        <v/>
      </c>
      <c r="S483" t="str">
        <f t="shared" si="45"/>
        <v/>
      </c>
      <c r="T483" s="26" t="e">
        <f>IF(F483="",DATEDIF(E483,calcs!X$2,"Y"),"")</f>
        <v>#VALUE!</v>
      </c>
      <c r="U483" t="str">
        <f t="shared" si="44"/>
        <v/>
      </c>
      <c r="V483" t="str">
        <f t="shared" si="41"/>
        <v/>
      </c>
      <c r="W483">
        <f t="shared" si="42"/>
        <v>0</v>
      </c>
      <c r="X483">
        <f t="shared" si="43"/>
        <v>0</v>
      </c>
    </row>
    <row r="484" spans="1:24" x14ac:dyDescent="0.35">
      <c r="A484" t="str">
        <f>IF(ROW()&lt;=vLastrow,'Match History Data'!A484,"")</f>
        <v/>
      </c>
      <c r="B484" t="str">
        <f>IF(ROW()&lt;=vLastrow,'Match History Data'!B484,"")</f>
        <v/>
      </c>
      <c r="C484" t="str">
        <f>IF(ROW()&lt;=vLastrow,'Match History Data'!C484,"")</f>
        <v/>
      </c>
      <c r="D484" t="str">
        <f>IF(ROW()&lt;=vLastrow,'Match History Data'!D484,"")</f>
        <v/>
      </c>
      <c r="E484" s="3" t="str">
        <f>IF(ROW()&lt;=vLastrow,IF('Match History Data'!E484&lt;&gt;"",'Match History Data'!E484,""),"")</f>
        <v/>
      </c>
      <c r="F484" s="3" t="str">
        <f>IF(ROW()&lt;=vLastrow,IF('Match History Data'!F484&lt;&gt;"",'Match History Data'!F484,""),"")</f>
        <v/>
      </c>
      <c r="G484" t="str">
        <f>IF(ROW()&lt;=vLastrow,'Match History Data'!G484,"")</f>
        <v/>
      </c>
      <c r="H484" t="str">
        <f>IF(ROW()&lt;=vLastrow,'Match History Data'!H484,"")</f>
        <v/>
      </c>
      <c r="I484" t="str">
        <f>IF(ROW()&lt;=vLastrow,'Match History Data'!I484,"")</f>
        <v/>
      </c>
      <c r="J484" t="str">
        <f>IF(ROW()&lt;=vLastrow,'Match History Data'!J484,"")</f>
        <v/>
      </c>
      <c r="K484" t="str">
        <f>IF(ROW()&lt;=vLastrow,'Match History Data'!K484,"")</f>
        <v/>
      </c>
      <c r="L484" t="str">
        <f>IF(ROW()&lt;=vLastrow,'Match History Data'!L484,"")</f>
        <v/>
      </c>
      <c r="M484" t="str">
        <f>IF(ROW()&lt;=vLastrow,'Match History Data'!M484,"")</f>
        <v/>
      </c>
      <c r="N484" t="str">
        <f>IF(ROW()&lt;=vLastrow,'Match History Data'!N484,"")</f>
        <v/>
      </c>
      <c r="O484" t="str">
        <f>IF(ROW()&lt;=vLastrow,'Match History Data'!O484,"")</f>
        <v/>
      </c>
      <c r="Q484" t="str">
        <f>IF(ROW()&lt;=vLastrow,VLOOKUP(MONTH(E484),calcs!$S$2:$T$13,2,FALSE),"")</f>
        <v/>
      </c>
      <c r="R484" t="str">
        <f>IF(ROW()&lt;=vLastrow,VLOOKUP(MONTH(F484),calcs!$S$2:$T$13,2,FALSE),"")</f>
        <v/>
      </c>
      <c r="S484" t="str">
        <f t="shared" si="45"/>
        <v/>
      </c>
      <c r="T484" s="26" t="e">
        <f>IF(F484="",DATEDIF(E484,calcs!X$2,"Y"),"")</f>
        <v>#VALUE!</v>
      </c>
      <c r="U484" t="str">
        <f t="shared" si="44"/>
        <v/>
      </c>
      <c r="V484" t="str">
        <f t="shared" si="41"/>
        <v/>
      </c>
      <c r="W484">
        <f t="shared" si="42"/>
        <v>0</v>
      </c>
      <c r="X484">
        <f t="shared" si="43"/>
        <v>0</v>
      </c>
    </row>
    <row r="485" spans="1:24" x14ac:dyDescent="0.35">
      <c r="A485" t="str">
        <f>IF(ROW()&lt;=vLastrow,'Match History Data'!A485,"")</f>
        <v/>
      </c>
      <c r="B485" t="str">
        <f>IF(ROW()&lt;=vLastrow,'Match History Data'!B485,"")</f>
        <v/>
      </c>
      <c r="C485" t="str">
        <f>IF(ROW()&lt;=vLastrow,'Match History Data'!C485,"")</f>
        <v/>
      </c>
      <c r="D485" t="str">
        <f>IF(ROW()&lt;=vLastrow,'Match History Data'!D485,"")</f>
        <v/>
      </c>
      <c r="E485" s="3" t="str">
        <f>IF(ROW()&lt;=vLastrow,IF('Match History Data'!E485&lt;&gt;"",'Match History Data'!E485,""),"")</f>
        <v/>
      </c>
      <c r="F485" s="3" t="str">
        <f>IF(ROW()&lt;=vLastrow,IF('Match History Data'!F485&lt;&gt;"",'Match History Data'!F485,""),"")</f>
        <v/>
      </c>
      <c r="G485" t="str">
        <f>IF(ROW()&lt;=vLastrow,'Match History Data'!G485,"")</f>
        <v/>
      </c>
      <c r="H485" t="str">
        <f>IF(ROW()&lt;=vLastrow,'Match History Data'!H485,"")</f>
        <v/>
      </c>
      <c r="I485" t="str">
        <f>IF(ROW()&lt;=vLastrow,'Match History Data'!I485,"")</f>
        <v/>
      </c>
      <c r="J485" t="str">
        <f>IF(ROW()&lt;=vLastrow,'Match History Data'!J485,"")</f>
        <v/>
      </c>
      <c r="K485" t="str">
        <f>IF(ROW()&lt;=vLastrow,'Match History Data'!K485,"")</f>
        <v/>
      </c>
      <c r="L485" t="str">
        <f>IF(ROW()&lt;=vLastrow,'Match History Data'!L485,"")</f>
        <v/>
      </c>
      <c r="M485" t="str">
        <f>IF(ROW()&lt;=vLastrow,'Match History Data'!M485,"")</f>
        <v/>
      </c>
      <c r="N485" t="str">
        <f>IF(ROW()&lt;=vLastrow,'Match History Data'!N485,"")</f>
        <v/>
      </c>
      <c r="O485" t="str">
        <f>IF(ROW()&lt;=vLastrow,'Match History Data'!O485,"")</f>
        <v/>
      </c>
      <c r="Q485" t="str">
        <f>IF(ROW()&lt;=vLastrow,VLOOKUP(MONTH(E485),calcs!$S$2:$T$13,2,FALSE),"")</f>
        <v/>
      </c>
      <c r="R485" t="str">
        <f>IF(ROW()&lt;=vLastrow,VLOOKUP(MONTH(F485),calcs!$S$2:$T$13,2,FALSE),"")</f>
        <v/>
      </c>
      <c r="S485" t="str">
        <f t="shared" si="45"/>
        <v/>
      </c>
      <c r="T485" s="26" t="e">
        <f>IF(F485="",DATEDIF(E485,calcs!X$2,"Y"),"")</f>
        <v>#VALUE!</v>
      </c>
      <c r="U485" t="str">
        <f t="shared" si="44"/>
        <v/>
      </c>
      <c r="V485" t="str">
        <f t="shared" si="41"/>
        <v/>
      </c>
      <c r="W485">
        <f t="shared" si="42"/>
        <v>0</v>
      </c>
      <c r="X485">
        <f t="shared" si="43"/>
        <v>0</v>
      </c>
    </row>
    <row r="486" spans="1:24" x14ac:dyDescent="0.35">
      <c r="A486" t="str">
        <f>IF(ROW()&lt;=vLastrow,'Match History Data'!A486,"")</f>
        <v/>
      </c>
      <c r="B486" t="str">
        <f>IF(ROW()&lt;=vLastrow,'Match History Data'!B486,"")</f>
        <v/>
      </c>
      <c r="C486" t="str">
        <f>IF(ROW()&lt;=vLastrow,'Match History Data'!C486,"")</f>
        <v/>
      </c>
      <c r="D486" t="str">
        <f>IF(ROW()&lt;=vLastrow,'Match History Data'!D486,"")</f>
        <v/>
      </c>
      <c r="E486" s="3" t="str">
        <f>IF(ROW()&lt;=vLastrow,IF('Match History Data'!E486&lt;&gt;"",'Match History Data'!E486,""),"")</f>
        <v/>
      </c>
      <c r="F486" s="3" t="str">
        <f>IF(ROW()&lt;=vLastrow,IF('Match History Data'!F486&lt;&gt;"",'Match History Data'!F486,""),"")</f>
        <v/>
      </c>
      <c r="G486" t="str">
        <f>IF(ROW()&lt;=vLastrow,'Match History Data'!G486,"")</f>
        <v/>
      </c>
      <c r="H486" t="str">
        <f>IF(ROW()&lt;=vLastrow,'Match History Data'!H486,"")</f>
        <v/>
      </c>
      <c r="I486" t="str">
        <f>IF(ROW()&lt;=vLastrow,'Match History Data'!I486,"")</f>
        <v/>
      </c>
      <c r="J486" t="str">
        <f>IF(ROW()&lt;=vLastrow,'Match History Data'!J486,"")</f>
        <v/>
      </c>
      <c r="K486" t="str">
        <f>IF(ROW()&lt;=vLastrow,'Match History Data'!K486,"")</f>
        <v/>
      </c>
      <c r="L486" t="str">
        <f>IF(ROW()&lt;=vLastrow,'Match History Data'!L486,"")</f>
        <v/>
      </c>
      <c r="M486" t="str">
        <f>IF(ROW()&lt;=vLastrow,'Match History Data'!M486,"")</f>
        <v/>
      </c>
      <c r="N486" t="str">
        <f>IF(ROW()&lt;=vLastrow,'Match History Data'!N486,"")</f>
        <v/>
      </c>
      <c r="O486" t="str">
        <f>IF(ROW()&lt;=vLastrow,'Match History Data'!O486,"")</f>
        <v/>
      </c>
      <c r="Q486" t="str">
        <f>IF(ROW()&lt;=vLastrow,VLOOKUP(MONTH(E486),calcs!$S$2:$T$13,2,FALSE),"")</f>
        <v/>
      </c>
      <c r="R486" t="str">
        <f>IF(ROW()&lt;=vLastrow,VLOOKUP(MONTH(F486),calcs!$S$2:$T$13,2,FALSE),"")</f>
        <v/>
      </c>
      <c r="S486" t="str">
        <f t="shared" si="45"/>
        <v/>
      </c>
      <c r="T486" s="26" t="e">
        <f>IF(F486="",DATEDIF(E486,calcs!X$2,"Y"),"")</f>
        <v>#VALUE!</v>
      </c>
      <c r="U486" t="str">
        <f t="shared" si="44"/>
        <v/>
      </c>
      <c r="V486" t="str">
        <f t="shared" si="41"/>
        <v/>
      </c>
      <c r="W486">
        <f t="shared" si="42"/>
        <v>0</v>
      </c>
      <c r="X486">
        <f t="shared" si="43"/>
        <v>0</v>
      </c>
    </row>
    <row r="487" spans="1:24" x14ac:dyDescent="0.35">
      <c r="A487" t="str">
        <f>IF(ROW()&lt;=vLastrow,'Match History Data'!A487,"")</f>
        <v/>
      </c>
      <c r="B487" t="str">
        <f>IF(ROW()&lt;=vLastrow,'Match History Data'!B487,"")</f>
        <v/>
      </c>
      <c r="C487" t="str">
        <f>IF(ROW()&lt;=vLastrow,'Match History Data'!C487,"")</f>
        <v/>
      </c>
      <c r="D487" t="str">
        <f>IF(ROW()&lt;=vLastrow,'Match History Data'!D487,"")</f>
        <v/>
      </c>
      <c r="E487" s="3" t="str">
        <f>IF(ROW()&lt;=vLastrow,IF('Match History Data'!E487&lt;&gt;"",'Match History Data'!E487,""),"")</f>
        <v/>
      </c>
      <c r="F487" s="3" t="str">
        <f>IF(ROW()&lt;=vLastrow,IF('Match History Data'!F487&lt;&gt;"",'Match History Data'!F487,""),"")</f>
        <v/>
      </c>
      <c r="G487" t="str">
        <f>IF(ROW()&lt;=vLastrow,'Match History Data'!G487,"")</f>
        <v/>
      </c>
      <c r="H487" t="str">
        <f>IF(ROW()&lt;=vLastrow,'Match History Data'!H487,"")</f>
        <v/>
      </c>
      <c r="I487" t="str">
        <f>IF(ROW()&lt;=vLastrow,'Match History Data'!I487,"")</f>
        <v/>
      </c>
      <c r="J487" t="str">
        <f>IF(ROW()&lt;=vLastrow,'Match History Data'!J487,"")</f>
        <v/>
      </c>
      <c r="K487" t="str">
        <f>IF(ROW()&lt;=vLastrow,'Match History Data'!K487,"")</f>
        <v/>
      </c>
      <c r="L487" t="str">
        <f>IF(ROW()&lt;=vLastrow,'Match History Data'!L487,"")</f>
        <v/>
      </c>
      <c r="M487" t="str">
        <f>IF(ROW()&lt;=vLastrow,'Match History Data'!M487,"")</f>
        <v/>
      </c>
      <c r="N487" t="str">
        <f>IF(ROW()&lt;=vLastrow,'Match History Data'!N487,"")</f>
        <v/>
      </c>
      <c r="O487" t="str">
        <f>IF(ROW()&lt;=vLastrow,'Match History Data'!O487,"")</f>
        <v/>
      </c>
      <c r="Q487" t="str">
        <f>IF(ROW()&lt;=vLastrow,VLOOKUP(MONTH(E487),calcs!$S$2:$T$13,2,FALSE),"")</f>
        <v/>
      </c>
      <c r="R487" t="str">
        <f>IF(ROW()&lt;=vLastrow,VLOOKUP(MONTH(F487),calcs!$S$2:$T$13,2,FALSE),"")</f>
        <v/>
      </c>
      <c r="S487" t="str">
        <f t="shared" si="45"/>
        <v/>
      </c>
      <c r="T487" s="26" t="e">
        <f>IF(F487="",DATEDIF(E487,calcs!X$2,"Y"),"")</f>
        <v>#VALUE!</v>
      </c>
      <c r="U487" t="str">
        <f t="shared" si="44"/>
        <v/>
      </c>
      <c r="V487" t="str">
        <f t="shared" si="41"/>
        <v/>
      </c>
      <c r="W487">
        <f t="shared" si="42"/>
        <v>0</v>
      </c>
      <c r="X487">
        <f t="shared" si="43"/>
        <v>0</v>
      </c>
    </row>
    <row r="488" spans="1:24" x14ac:dyDescent="0.35">
      <c r="A488" t="str">
        <f>IF(ROW()&lt;=vLastrow,'Match History Data'!A488,"")</f>
        <v/>
      </c>
      <c r="B488" t="str">
        <f>IF(ROW()&lt;=vLastrow,'Match History Data'!B488,"")</f>
        <v/>
      </c>
      <c r="C488" t="str">
        <f>IF(ROW()&lt;=vLastrow,'Match History Data'!C488,"")</f>
        <v/>
      </c>
      <c r="D488" t="str">
        <f>IF(ROW()&lt;=vLastrow,'Match History Data'!D488,"")</f>
        <v/>
      </c>
      <c r="E488" s="3" t="str">
        <f>IF(ROW()&lt;=vLastrow,IF('Match History Data'!E488&lt;&gt;"",'Match History Data'!E488,""),"")</f>
        <v/>
      </c>
      <c r="F488" s="3" t="str">
        <f>IF(ROW()&lt;=vLastrow,IF('Match History Data'!F488&lt;&gt;"",'Match History Data'!F488,""),"")</f>
        <v/>
      </c>
      <c r="G488" t="str">
        <f>IF(ROW()&lt;=vLastrow,'Match History Data'!G488,"")</f>
        <v/>
      </c>
      <c r="H488" t="str">
        <f>IF(ROW()&lt;=vLastrow,'Match History Data'!H488,"")</f>
        <v/>
      </c>
      <c r="I488" t="str">
        <f>IF(ROW()&lt;=vLastrow,'Match History Data'!I488,"")</f>
        <v/>
      </c>
      <c r="J488" t="str">
        <f>IF(ROW()&lt;=vLastrow,'Match History Data'!J488,"")</f>
        <v/>
      </c>
      <c r="K488" t="str">
        <f>IF(ROW()&lt;=vLastrow,'Match History Data'!K488,"")</f>
        <v/>
      </c>
      <c r="L488" t="str">
        <f>IF(ROW()&lt;=vLastrow,'Match History Data'!L488,"")</f>
        <v/>
      </c>
      <c r="M488" t="str">
        <f>IF(ROW()&lt;=vLastrow,'Match History Data'!M488,"")</f>
        <v/>
      </c>
      <c r="N488" t="str">
        <f>IF(ROW()&lt;=vLastrow,'Match History Data'!N488,"")</f>
        <v/>
      </c>
      <c r="O488" t="str">
        <f>IF(ROW()&lt;=vLastrow,'Match History Data'!O488,"")</f>
        <v/>
      </c>
      <c r="Q488" t="str">
        <f>IF(ROW()&lt;=vLastrow,VLOOKUP(MONTH(E488),calcs!$S$2:$T$13,2,FALSE),"")</f>
        <v/>
      </c>
      <c r="R488" t="str">
        <f>IF(ROW()&lt;=vLastrow,VLOOKUP(MONTH(F488),calcs!$S$2:$T$13,2,FALSE),"")</f>
        <v/>
      </c>
      <c r="S488" t="str">
        <f t="shared" si="45"/>
        <v/>
      </c>
      <c r="T488" s="26" t="e">
        <f>IF(F488="",DATEDIF(E488,calcs!X$2,"Y"),"")</f>
        <v>#VALUE!</v>
      </c>
      <c r="U488" t="str">
        <f t="shared" si="44"/>
        <v/>
      </c>
      <c r="V488" t="str">
        <f t="shared" si="41"/>
        <v/>
      </c>
      <c r="W488">
        <f t="shared" si="42"/>
        <v>0</v>
      </c>
      <c r="X488">
        <f t="shared" si="43"/>
        <v>0</v>
      </c>
    </row>
    <row r="489" spans="1:24" x14ac:dyDescent="0.35">
      <c r="A489" t="str">
        <f>IF(ROW()&lt;=vLastrow,'Match History Data'!A489,"")</f>
        <v/>
      </c>
      <c r="B489" t="str">
        <f>IF(ROW()&lt;=vLastrow,'Match History Data'!B489,"")</f>
        <v/>
      </c>
      <c r="C489" t="str">
        <f>IF(ROW()&lt;=vLastrow,'Match History Data'!C489,"")</f>
        <v/>
      </c>
      <c r="D489" t="str">
        <f>IF(ROW()&lt;=vLastrow,'Match History Data'!D489,"")</f>
        <v/>
      </c>
      <c r="E489" s="3" t="str">
        <f>IF(ROW()&lt;=vLastrow,IF('Match History Data'!E489&lt;&gt;"",'Match History Data'!E489,""),"")</f>
        <v/>
      </c>
      <c r="F489" s="3" t="str">
        <f>IF(ROW()&lt;=vLastrow,IF('Match History Data'!F489&lt;&gt;"",'Match History Data'!F489,""),"")</f>
        <v/>
      </c>
      <c r="G489" t="str">
        <f>IF(ROW()&lt;=vLastrow,'Match History Data'!G489,"")</f>
        <v/>
      </c>
      <c r="H489" t="str">
        <f>IF(ROW()&lt;=vLastrow,'Match History Data'!H489,"")</f>
        <v/>
      </c>
      <c r="I489" t="str">
        <f>IF(ROW()&lt;=vLastrow,'Match History Data'!I489,"")</f>
        <v/>
      </c>
      <c r="J489" t="str">
        <f>IF(ROW()&lt;=vLastrow,'Match History Data'!J489,"")</f>
        <v/>
      </c>
      <c r="K489" t="str">
        <f>IF(ROW()&lt;=vLastrow,'Match History Data'!K489,"")</f>
        <v/>
      </c>
      <c r="L489" t="str">
        <f>IF(ROW()&lt;=vLastrow,'Match History Data'!L489,"")</f>
        <v/>
      </c>
      <c r="M489" t="str">
        <f>IF(ROW()&lt;=vLastrow,'Match History Data'!M489,"")</f>
        <v/>
      </c>
      <c r="N489" t="str">
        <f>IF(ROW()&lt;=vLastrow,'Match History Data'!N489,"")</f>
        <v/>
      </c>
      <c r="O489" t="str">
        <f>IF(ROW()&lt;=vLastrow,'Match History Data'!O489,"")</f>
        <v/>
      </c>
      <c r="Q489" t="str">
        <f>IF(ROW()&lt;=vLastrow,VLOOKUP(MONTH(E489),calcs!$S$2:$T$13,2,FALSE),"")</f>
        <v/>
      </c>
      <c r="R489" t="str">
        <f>IF(ROW()&lt;=vLastrow,VLOOKUP(MONTH(F489),calcs!$S$2:$T$13,2,FALSE),"")</f>
        <v/>
      </c>
      <c r="S489" t="str">
        <f t="shared" si="45"/>
        <v/>
      </c>
      <c r="T489" s="26" t="e">
        <f>IF(F489="",DATEDIF(E489,calcs!X$2,"Y"),"")</f>
        <v>#VALUE!</v>
      </c>
      <c r="U489" t="str">
        <f t="shared" si="44"/>
        <v/>
      </c>
      <c r="V489" t="str">
        <f t="shared" si="41"/>
        <v/>
      </c>
      <c r="W489">
        <f t="shared" si="42"/>
        <v>0</v>
      </c>
      <c r="X489">
        <f t="shared" si="43"/>
        <v>0</v>
      </c>
    </row>
    <row r="490" spans="1:24" x14ac:dyDescent="0.35">
      <c r="A490" t="str">
        <f>IF(ROW()&lt;=vLastrow,'Match History Data'!A490,"")</f>
        <v/>
      </c>
      <c r="B490" t="str">
        <f>IF(ROW()&lt;=vLastrow,'Match History Data'!B490,"")</f>
        <v/>
      </c>
      <c r="C490" t="str">
        <f>IF(ROW()&lt;=vLastrow,'Match History Data'!C490,"")</f>
        <v/>
      </c>
      <c r="D490" t="str">
        <f>IF(ROW()&lt;=vLastrow,'Match History Data'!D490,"")</f>
        <v/>
      </c>
      <c r="E490" s="3" t="str">
        <f>IF(ROW()&lt;=vLastrow,IF('Match History Data'!E490&lt;&gt;"",'Match History Data'!E490,""),"")</f>
        <v/>
      </c>
      <c r="F490" s="3" t="str">
        <f>IF(ROW()&lt;=vLastrow,IF('Match History Data'!F490&lt;&gt;"",'Match History Data'!F490,""),"")</f>
        <v/>
      </c>
      <c r="G490" t="str">
        <f>IF(ROW()&lt;=vLastrow,'Match History Data'!G490,"")</f>
        <v/>
      </c>
      <c r="H490" t="str">
        <f>IF(ROW()&lt;=vLastrow,'Match History Data'!H490,"")</f>
        <v/>
      </c>
      <c r="I490" t="str">
        <f>IF(ROW()&lt;=vLastrow,'Match History Data'!I490,"")</f>
        <v/>
      </c>
      <c r="J490" t="str">
        <f>IF(ROW()&lt;=vLastrow,'Match History Data'!J490,"")</f>
        <v/>
      </c>
      <c r="K490" t="str">
        <f>IF(ROW()&lt;=vLastrow,'Match History Data'!K490,"")</f>
        <v/>
      </c>
      <c r="L490" t="str">
        <f>IF(ROW()&lt;=vLastrow,'Match History Data'!L490,"")</f>
        <v/>
      </c>
      <c r="M490" t="str">
        <f>IF(ROW()&lt;=vLastrow,'Match History Data'!M490,"")</f>
        <v/>
      </c>
      <c r="N490" t="str">
        <f>IF(ROW()&lt;=vLastrow,'Match History Data'!N490,"")</f>
        <v/>
      </c>
      <c r="O490" t="str">
        <f>IF(ROW()&lt;=vLastrow,'Match History Data'!O490,"")</f>
        <v/>
      </c>
      <c r="Q490" t="str">
        <f>IF(ROW()&lt;=vLastrow,VLOOKUP(MONTH(E490),calcs!$S$2:$T$13,2,FALSE),"")</f>
        <v/>
      </c>
      <c r="R490" t="str">
        <f>IF(ROW()&lt;=vLastrow,VLOOKUP(MONTH(F490),calcs!$S$2:$T$13,2,FALSE),"")</f>
        <v/>
      </c>
      <c r="S490" t="str">
        <f t="shared" si="45"/>
        <v/>
      </c>
      <c r="T490" s="26" t="e">
        <f>IF(F490="",DATEDIF(E490,calcs!X$2,"Y"),"")</f>
        <v>#VALUE!</v>
      </c>
      <c r="U490" t="str">
        <f t="shared" si="44"/>
        <v/>
      </c>
      <c r="V490" t="str">
        <f t="shared" si="41"/>
        <v/>
      </c>
      <c r="W490">
        <f t="shared" si="42"/>
        <v>0</v>
      </c>
      <c r="X490">
        <f t="shared" si="43"/>
        <v>0</v>
      </c>
    </row>
    <row r="491" spans="1:24" x14ac:dyDescent="0.35">
      <c r="A491" t="str">
        <f>IF(ROW()&lt;=vLastrow,'Match History Data'!A491,"")</f>
        <v/>
      </c>
      <c r="B491" t="str">
        <f>IF(ROW()&lt;=vLastrow,'Match History Data'!B491,"")</f>
        <v/>
      </c>
      <c r="C491" t="str">
        <f>IF(ROW()&lt;=vLastrow,'Match History Data'!C491,"")</f>
        <v/>
      </c>
      <c r="D491" t="str">
        <f>IF(ROW()&lt;=vLastrow,'Match History Data'!D491,"")</f>
        <v/>
      </c>
      <c r="E491" s="3" t="str">
        <f>IF(ROW()&lt;=vLastrow,IF('Match History Data'!E491&lt;&gt;"",'Match History Data'!E491,""),"")</f>
        <v/>
      </c>
      <c r="F491" s="3" t="str">
        <f>IF(ROW()&lt;=vLastrow,IF('Match History Data'!F491&lt;&gt;"",'Match History Data'!F491,""),"")</f>
        <v/>
      </c>
      <c r="G491" t="str">
        <f>IF(ROW()&lt;=vLastrow,'Match History Data'!G491,"")</f>
        <v/>
      </c>
      <c r="H491" t="str">
        <f>IF(ROW()&lt;=vLastrow,'Match History Data'!H491,"")</f>
        <v/>
      </c>
      <c r="I491" t="str">
        <f>IF(ROW()&lt;=vLastrow,'Match History Data'!I491,"")</f>
        <v/>
      </c>
      <c r="J491" t="str">
        <f>IF(ROW()&lt;=vLastrow,'Match History Data'!J491,"")</f>
        <v/>
      </c>
      <c r="K491" t="str">
        <f>IF(ROW()&lt;=vLastrow,'Match History Data'!K491,"")</f>
        <v/>
      </c>
      <c r="L491" t="str">
        <f>IF(ROW()&lt;=vLastrow,'Match History Data'!L491,"")</f>
        <v/>
      </c>
      <c r="M491" t="str">
        <f>IF(ROW()&lt;=vLastrow,'Match History Data'!M491,"")</f>
        <v/>
      </c>
      <c r="N491" t="str">
        <f>IF(ROW()&lt;=vLastrow,'Match History Data'!N491,"")</f>
        <v/>
      </c>
      <c r="O491" t="str">
        <f>IF(ROW()&lt;=vLastrow,'Match History Data'!O491,"")</f>
        <v/>
      </c>
      <c r="Q491" t="str">
        <f>IF(ROW()&lt;=vLastrow,VLOOKUP(MONTH(E491),calcs!$S$2:$T$13,2,FALSE),"")</f>
        <v/>
      </c>
      <c r="R491" t="str">
        <f>IF(ROW()&lt;=vLastrow,VLOOKUP(MONTH(F491),calcs!$S$2:$T$13,2,FALSE),"")</f>
        <v/>
      </c>
      <c r="S491" t="str">
        <f t="shared" si="45"/>
        <v/>
      </c>
      <c r="T491" s="26" t="e">
        <f>IF(F491="",DATEDIF(E491,calcs!X$2,"Y"),"")</f>
        <v>#VALUE!</v>
      </c>
      <c r="U491" t="str">
        <f t="shared" si="44"/>
        <v/>
      </c>
      <c r="V491" t="str">
        <f t="shared" si="41"/>
        <v/>
      </c>
      <c r="W491">
        <f t="shared" si="42"/>
        <v>0</v>
      </c>
      <c r="X491">
        <f t="shared" si="43"/>
        <v>0</v>
      </c>
    </row>
    <row r="492" spans="1:24" x14ac:dyDescent="0.35">
      <c r="A492" t="str">
        <f>IF(ROW()&lt;=vLastrow,'Match History Data'!A492,"")</f>
        <v/>
      </c>
      <c r="B492" t="str">
        <f>IF(ROW()&lt;=vLastrow,'Match History Data'!B492,"")</f>
        <v/>
      </c>
      <c r="C492" t="str">
        <f>IF(ROW()&lt;=vLastrow,'Match History Data'!C492,"")</f>
        <v/>
      </c>
      <c r="D492" t="str">
        <f>IF(ROW()&lt;=vLastrow,'Match History Data'!D492,"")</f>
        <v/>
      </c>
      <c r="E492" s="3" t="str">
        <f>IF(ROW()&lt;=vLastrow,IF('Match History Data'!E492&lt;&gt;"",'Match History Data'!E492,""),"")</f>
        <v/>
      </c>
      <c r="F492" s="3" t="str">
        <f>IF(ROW()&lt;=vLastrow,IF('Match History Data'!F492&lt;&gt;"",'Match History Data'!F492,""),"")</f>
        <v/>
      </c>
      <c r="G492" t="str">
        <f>IF(ROW()&lt;=vLastrow,'Match History Data'!G492,"")</f>
        <v/>
      </c>
      <c r="H492" t="str">
        <f>IF(ROW()&lt;=vLastrow,'Match History Data'!H492,"")</f>
        <v/>
      </c>
      <c r="I492" t="str">
        <f>IF(ROW()&lt;=vLastrow,'Match History Data'!I492,"")</f>
        <v/>
      </c>
      <c r="J492" t="str">
        <f>IF(ROW()&lt;=vLastrow,'Match History Data'!J492,"")</f>
        <v/>
      </c>
      <c r="K492" t="str">
        <f>IF(ROW()&lt;=vLastrow,'Match History Data'!K492,"")</f>
        <v/>
      </c>
      <c r="L492" t="str">
        <f>IF(ROW()&lt;=vLastrow,'Match History Data'!L492,"")</f>
        <v/>
      </c>
      <c r="M492" t="str">
        <f>IF(ROW()&lt;=vLastrow,'Match History Data'!M492,"")</f>
        <v/>
      </c>
      <c r="N492" t="str">
        <f>IF(ROW()&lt;=vLastrow,'Match History Data'!N492,"")</f>
        <v/>
      </c>
      <c r="O492" t="str">
        <f>IF(ROW()&lt;=vLastrow,'Match History Data'!O492,"")</f>
        <v/>
      </c>
      <c r="Q492" t="str">
        <f>IF(ROW()&lt;=vLastrow,VLOOKUP(MONTH(E492),calcs!$S$2:$T$13,2,FALSE),"")</f>
        <v/>
      </c>
      <c r="R492" t="str">
        <f>IF(ROW()&lt;=vLastrow,VLOOKUP(MONTH(F492),calcs!$S$2:$T$13,2,FALSE),"")</f>
        <v/>
      </c>
      <c r="S492" t="str">
        <f t="shared" si="45"/>
        <v/>
      </c>
      <c r="T492" s="26" t="e">
        <f>IF(F492="",DATEDIF(E492,calcs!X$2,"Y"),"")</f>
        <v>#VALUE!</v>
      </c>
      <c r="U492" t="str">
        <f t="shared" si="44"/>
        <v/>
      </c>
      <c r="V492" t="str">
        <f t="shared" si="41"/>
        <v/>
      </c>
      <c r="W492">
        <f t="shared" si="42"/>
        <v>0</v>
      </c>
      <c r="X492">
        <f t="shared" si="43"/>
        <v>0</v>
      </c>
    </row>
    <row r="493" spans="1:24" x14ac:dyDescent="0.35">
      <c r="A493" t="str">
        <f>IF(ROW()&lt;=vLastrow,'Match History Data'!A493,"")</f>
        <v/>
      </c>
      <c r="B493" t="str">
        <f>IF(ROW()&lt;=vLastrow,'Match History Data'!B493,"")</f>
        <v/>
      </c>
      <c r="C493" t="str">
        <f>IF(ROW()&lt;=vLastrow,'Match History Data'!C493,"")</f>
        <v/>
      </c>
      <c r="D493" t="str">
        <f>IF(ROW()&lt;=vLastrow,'Match History Data'!D493,"")</f>
        <v/>
      </c>
      <c r="E493" s="3" t="str">
        <f>IF(ROW()&lt;=vLastrow,IF('Match History Data'!E493&lt;&gt;"",'Match History Data'!E493,""),"")</f>
        <v/>
      </c>
      <c r="F493" s="3" t="str">
        <f>IF(ROW()&lt;=vLastrow,IF('Match History Data'!F493&lt;&gt;"",'Match History Data'!F493,""),"")</f>
        <v/>
      </c>
      <c r="G493" t="str">
        <f>IF(ROW()&lt;=vLastrow,'Match History Data'!G493,"")</f>
        <v/>
      </c>
      <c r="H493" t="str">
        <f>IF(ROW()&lt;=vLastrow,'Match History Data'!H493,"")</f>
        <v/>
      </c>
      <c r="I493" t="str">
        <f>IF(ROW()&lt;=vLastrow,'Match History Data'!I493,"")</f>
        <v/>
      </c>
      <c r="J493" t="str">
        <f>IF(ROW()&lt;=vLastrow,'Match History Data'!J493,"")</f>
        <v/>
      </c>
      <c r="K493" t="str">
        <f>IF(ROW()&lt;=vLastrow,'Match History Data'!K493,"")</f>
        <v/>
      </c>
      <c r="L493" t="str">
        <f>IF(ROW()&lt;=vLastrow,'Match History Data'!L493,"")</f>
        <v/>
      </c>
      <c r="M493" t="str">
        <f>IF(ROW()&lt;=vLastrow,'Match History Data'!M493,"")</f>
        <v/>
      </c>
      <c r="N493" t="str">
        <f>IF(ROW()&lt;=vLastrow,'Match History Data'!N493,"")</f>
        <v/>
      </c>
      <c r="O493" t="str">
        <f>IF(ROW()&lt;=vLastrow,'Match History Data'!O493,"")</f>
        <v/>
      </c>
      <c r="Q493" t="str">
        <f>IF(ROW()&lt;=vLastrow,VLOOKUP(MONTH(E493),calcs!$S$2:$T$13,2,FALSE),"")</f>
        <v/>
      </c>
      <c r="R493" t="str">
        <f>IF(ROW()&lt;=vLastrow,VLOOKUP(MONTH(F493),calcs!$S$2:$T$13,2,FALSE),"")</f>
        <v/>
      </c>
      <c r="S493" t="str">
        <f t="shared" si="45"/>
        <v/>
      </c>
      <c r="T493" s="26" t="e">
        <f>IF(F493="",DATEDIF(E493,calcs!X$2,"Y"),"")</f>
        <v>#VALUE!</v>
      </c>
      <c r="U493" t="str">
        <f t="shared" si="44"/>
        <v/>
      </c>
      <c r="V493" t="str">
        <f t="shared" si="41"/>
        <v/>
      </c>
      <c r="W493">
        <f t="shared" si="42"/>
        <v>0</v>
      </c>
      <c r="X493">
        <f t="shared" si="43"/>
        <v>0</v>
      </c>
    </row>
    <row r="494" spans="1:24" x14ac:dyDescent="0.35">
      <c r="A494" t="str">
        <f>IF(ROW()&lt;=vLastrow,'Match History Data'!A494,"")</f>
        <v/>
      </c>
      <c r="B494" t="str">
        <f>IF(ROW()&lt;=vLastrow,'Match History Data'!B494,"")</f>
        <v/>
      </c>
      <c r="C494" t="str">
        <f>IF(ROW()&lt;=vLastrow,'Match History Data'!C494,"")</f>
        <v/>
      </c>
      <c r="D494" t="str">
        <f>IF(ROW()&lt;=vLastrow,'Match History Data'!D494,"")</f>
        <v/>
      </c>
      <c r="E494" s="3" t="str">
        <f>IF(ROW()&lt;=vLastrow,IF('Match History Data'!E494&lt;&gt;"",'Match History Data'!E494,""),"")</f>
        <v/>
      </c>
      <c r="F494" s="3" t="str">
        <f>IF(ROW()&lt;=vLastrow,IF('Match History Data'!F494&lt;&gt;"",'Match History Data'!F494,""),"")</f>
        <v/>
      </c>
      <c r="G494" t="str">
        <f>IF(ROW()&lt;=vLastrow,'Match History Data'!G494,"")</f>
        <v/>
      </c>
      <c r="H494" t="str">
        <f>IF(ROW()&lt;=vLastrow,'Match History Data'!H494,"")</f>
        <v/>
      </c>
      <c r="I494" t="str">
        <f>IF(ROW()&lt;=vLastrow,'Match History Data'!I494,"")</f>
        <v/>
      </c>
      <c r="J494" t="str">
        <f>IF(ROW()&lt;=vLastrow,'Match History Data'!J494,"")</f>
        <v/>
      </c>
      <c r="K494" t="str">
        <f>IF(ROW()&lt;=vLastrow,'Match History Data'!K494,"")</f>
        <v/>
      </c>
      <c r="L494" t="str">
        <f>IF(ROW()&lt;=vLastrow,'Match History Data'!L494,"")</f>
        <v/>
      </c>
      <c r="M494" t="str">
        <f>IF(ROW()&lt;=vLastrow,'Match History Data'!M494,"")</f>
        <v/>
      </c>
      <c r="N494" t="str">
        <f>IF(ROW()&lt;=vLastrow,'Match History Data'!N494,"")</f>
        <v/>
      </c>
      <c r="O494" t="str">
        <f>IF(ROW()&lt;=vLastrow,'Match History Data'!O494,"")</f>
        <v/>
      </c>
      <c r="Q494" t="str">
        <f>IF(ROW()&lt;=vLastrow,VLOOKUP(MONTH(E494),calcs!$S$2:$T$13,2,FALSE),"")</f>
        <v/>
      </c>
      <c r="R494" t="str">
        <f>IF(ROW()&lt;=vLastrow,VLOOKUP(MONTH(F494),calcs!$S$2:$T$13,2,FALSE),"")</f>
        <v/>
      </c>
      <c r="S494" t="str">
        <f t="shared" si="45"/>
        <v/>
      </c>
      <c r="T494" s="26" t="e">
        <f>IF(F494="",DATEDIF(E494,calcs!X$2,"Y"),"")</f>
        <v>#VALUE!</v>
      </c>
      <c r="U494" t="str">
        <f t="shared" si="44"/>
        <v/>
      </c>
      <c r="V494" t="str">
        <f t="shared" si="41"/>
        <v/>
      </c>
      <c r="W494">
        <f t="shared" si="42"/>
        <v>0</v>
      </c>
      <c r="X494">
        <f t="shared" si="43"/>
        <v>0</v>
      </c>
    </row>
    <row r="495" spans="1:24" x14ac:dyDescent="0.35">
      <c r="A495" t="str">
        <f>IF(ROW()&lt;=vLastrow,'Match History Data'!A495,"")</f>
        <v/>
      </c>
      <c r="B495" t="str">
        <f>IF(ROW()&lt;=vLastrow,'Match History Data'!B495,"")</f>
        <v/>
      </c>
      <c r="C495" t="str">
        <f>IF(ROW()&lt;=vLastrow,'Match History Data'!C495,"")</f>
        <v/>
      </c>
      <c r="D495" t="str">
        <f>IF(ROW()&lt;=vLastrow,'Match History Data'!D495,"")</f>
        <v/>
      </c>
      <c r="E495" s="3" t="str">
        <f>IF(ROW()&lt;=vLastrow,IF('Match History Data'!E495&lt;&gt;"",'Match History Data'!E495,""),"")</f>
        <v/>
      </c>
      <c r="F495" s="3" t="str">
        <f>IF(ROW()&lt;=vLastrow,IF('Match History Data'!F495&lt;&gt;"",'Match History Data'!F495,""),"")</f>
        <v/>
      </c>
      <c r="G495" t="str">
        <f>IF(ROW()&lt;=vLastrow,'Match History Data'!G495,"")</f>
        <v/>
      </c>
      <c r="H495" t="str">
        <f>IF(ROW()&lt;=vLastrow,'Match History Data'!H495,"")</f>
        <v/>
      </c>
      <c r="I495" t="str">
        <f>IF(ROW()&lt;=vLastrow,'Match History Data'!I495,"")</f>
        <v/>
      </c>
      <c r="J495" t="str">
        <f>IF(ROW()&lt;=vLastrow,'Match History Data'!J495,"")</f>
        <v/>
      </c>
      <c r="K495" t="str">
        <f>IF(ROW()&lt;=vLastrow,'Match History Data'!K495,"")</f>
        <v/>
      </c>
      <c r="L495" t="str">
        <f>IF(ROW()&lt;=vLastrow,'Match History Data'!L495,"")</f>
        <v/>
      </c>
      <c r="M495" t="str">
        <f>IF(ROW()&lt;=vLastrow,'Match History Data'!M495,"")</f>
        <v/>
      </c>
      <c r="N495" t="str">
        <f>IF(ROW()&lt;=vLastrow,'Match History Data'!N495,"")</f>
        <v/>
      </c>
      <c r="O495" t="str">
        <f>IF(ROW()&lt;=vLastrow,'Match History Data'!O495,"")</f>
        <v/>
      </c>
      <c r="Q495" t="str">
        <f>IF(ROW()&lt;=vLastrow,VLOOKUP(MONTH(E495),calcs!$S$2:$T$13,2,FALSE),"")</f>
        <v/>
      </c>
      <c r="R495" t="str">
        <f>IF(ROW()&lt;=vLastrow,VLOOKUP(MONTH(F495),calcs!$S$2:$T$13,2,FALSE),"")</f>
        <v/>
      </c>
      <c r="S495" t="str">
        <f t="shared" si="45"/>
        <v/>
      </c>
      <c r="T495" s="26" t="e">
        <f>IF(F495="",DATEDIF(E495,calcs!X$2,"Y"),"")</f>
        <v>#VALUE!</v>
      </c>
      <c r="U495" t="str">
        <f t="shared" si="44"/>
        <v/>
      </c>
      <c r="V495" t="str">
        <f t="shared" si="41"/>
        <v/>
      </c>
      <c r="W495">
        <f t="shared" si="42"/>
        <v>0</v>
      </c>
      <c r="X495">
        <f t="shared" si="43"/>
        <v>0</v>
      </c>
    </row>
    <row r="496" spans="1:24" x14ac:dyDescent="0.35">
      <c r="A496" t="str">
        <f>IF(ROW()&lt;=vLastrow,'Match History Data'!A496,"")</f>
        <v/>
      </c>
      <c r="B496" t="str">
        <f>IF(ROW()&lt;=vLastrow,'Match History Data'!B496,"")</f>
        <v/>
      </c>
      <c r="C496" t="str">
        <f>IF(ROW()&lt;=vLastrow,'Match History Data'!C496,"")</f>
        <v/>
      </c>
      <c r="D496" t="str">
        <f>IF(ROW()&lt;=vLastrow,'Match History Data'!D496,"")</f>
        <v/>
      </c>
      <c r="E496" s="3" t="str">
        <f>IF(ROW()&lt;=vLastrow,IF('Match History Data'!E496&lt;&gt;"",'Match History Data'!E496,""),"")</f>
        <v/>
      </c>
      <c r="F496" s="3" t="str">
        <f>IF(ROW()&lt;=vLastrow,IF('Match History Data'!F496&lt;&gt;"",'Match History Data'!F496,""),"")</f>
        <v/>
      </c>
      <c r="G496" t="str">
        <f>IF(ROW()&lt;=vLastrow,'Match History Data'!G496,"")</f>
        <v/>
      </c>
      <c r="H496" t="str">
        <f>IF(ROW()&lt;=vLastrow,'Match History Data'!H496,"")</f>
        <v/>
      </c>
      <c r="I496" t="str">
        <f>IF(ROW()&lt;=vLastrow,'Match History Data'!I496,"")</f>
        <v/>
      </c>
      <c r="J496" t="str">
        <f>IF(ROW()&lt;=vLastrow,'Match History Data'!J496,"")</f>
        <v/>
      </c>
      <c r="K496" t="str">
        <f>IF(ROW()&lt;=vLastrow,'Match History Data'!K496,"")</f>
        <v/>
      </c>
      <c r="L496" t="str">
        <f>IF(ROW()&lt;=vLastrow,'Match History Data'!L496,"")</f>
        <v/>
      </c>
      <c r="M496" t="str">
        <f>IF(ROW()&lt;=vLastrow,'Match History Data'!M496,"")</f>
        <v/>
      </c>
      <c r="N496" t="str">
        <f>IF(ROW()&lt;=vLastrow,'Match History Data'!N496,"")</f>
        <v/>
      </c>
      <c r="O496" t="str">
        <f>IF(ROW()&lt;=vLastrow,'Match History Data'!O496,"")</f>
        <v/>
      </c>
      <c r="Q496" t="str">
        <f>IF(ROW()&lt;=vLastrow,VLOOKUP(MONTH(E496),calcs!$S$2:$T$13,2,FALSE),"")</f>
        <v/>
      </c>
      <c r="R496" t="str">
        <f>IF(ROW()&lt;=vLastrow,VLOOKUP(MONTH(F496),calcs!$S$2:$T$13,2,FALSE),"")</f>
        <v/>
      </c>
      <c r="S496" t="str">
        <f t="shared" si="45"/>
        <v/>
      </c>
      <c r="T496" s="26" t="e">
        <f>IF(F496="",DATEDIF(E496,calcs!X$2,"Y"),"")</f>
        <v>#VALUE!</v>
      </c>
      <c r="U496" t="str">
        <f t="shared" si="44"/>
        <v/>
      </c>
      <c r="V496" t="str">
        <f t="shared" si="41"/>
        <v/>
      </c>
      <c r="W496">
        <f t="shared" si="42"/>
        <v>0</v>
      </c>
      <c r="X496">
        <f t="shared" si="43"/>
        <v>0</v>
      </c>
    </row>
    <row r="497" spans="1:24" x14ac:dyDescent="0.35">
      <c r="A497" t="str">
        <f>IF(ROW()&lt;=vLastrow,'Match History Data'!A497,"")</f>
        <v/>
      </c>
      <c r="B497" t="str">
        <f>IF(ROW()&lt;=vLastrow,'Match History Data'!B497,"")</f>
        <v/>
      </c>
      <c r="C497" t="str">
        <f>IF(ROW()&lt;=vLastrow,'Match History Data'!C497,"")</f>
        <v/>
      </c>
      <c r="D497" t="str">
        <f>IF(ROW()&lt;=vLastrow,'Match History Data'!D497,"")</f>
        <v/>
      </c>
      <c r="E497" s="3" t="str">
        <f>IF(ROW()&lt;=vLastrow,IF('Match History Data'!E497&lt;&gt;"",'Match History Data'!E497,""),"")</f>
        <v/>
      </c>
      <c r="F497" s="3" t="str">
        <f>IF(ROW()&lt;=vLastrow,IF('Match History Data'!F497&lt;&gt;"",'Match History Data'!F497,""),"")</f>
        <v/>
      </c>
      <c r="G497" t="str">
        <f>IF(ROW()&lt;=vLastrow,'Match History Data'!G497,"")</f>
        <v/>
      </c>
      <c r="H497" t="str">
        <f>IF(ROW()&lt;=vLastrow,'Match History Data'!H497,"")</f>
        <v/>
      </c>
      <c r="I497" t="str">
        <f>IF(ROW()&lt;=vLastrow,'Match History Data'!I497,"")</f>
        <v/>
      </c>
      <c r="J497" t="str">
        <f>IF(ROW()&lt;=vLastrow,'Match History Data'!J497,"")</f>
        <v/>
      </c>
      <c r="K497" t="str">
        <f>IF(ROW()&lt;=vLastrow,'Match History Data'!K497,"")</f>
        <v/>
      </c>
      <c r="L497" t="str">
        <f>IF(ROW()&lt;=vLastrow,'Match History Data'!L497,"")</f>
        <v/>
      </c>
      <c r="M497" t="str">
        <f>IF(ROW()&lt;=vLastrow,'Match History Data'!M497,"")</f>
        <v/>
      </c>
      <c r="N497" t="str">
        <f>IF(ROW()&lt;=vLastrow,'Match History Data'!N497,"")</f>
        <v/>
      </c>
      <c r="O497" t="str">
        <f>IF(ROW()&lt;=vLastrow,'Match History Data'!O497,"")</f>
        <v/>
      </c>
      <c r="Q497" t="str">
        <f>IF(ROW()&lt;=vLastrow,VLOOKUP(MONTH(E497),calcs!$S$2:$T$13,2,FALSE),"")</f>
        <v/>
      </c>
      <c r="R497" t="str">
        <f>IF(ROW()&lt;=vLastrow,VLOOKUP(MONTH(F497),calcs!$S$2:$T$13,2,FALSE),"")</f>
        <v/>
      </c>
      <c r="S497" t="str">
        <f t="shared" si="45"/>
        <v/>
      </c>
      <c r="T497" s="26" t="e">
        <f>IF(F497="",DATEDIF(E497,calcs!X$2,"Y"),"")</f>
        <v>#VALUE!</v>
      </c>
      <c r="U497" t="str">
        <f t="shared" si="44"/>
        <v/>
      </c>
      <c r="V497" t="str">
        <f t="shared" si="41"/>
        <v/>
      </c>
      <c r="W497">
        <f t="shared" si="42"/>
        <v>0</v>
      </c>
      <c r="X497">
        <f t="shared" si="43"/>
        <v>0</v>
      </c>
    </row>
    <row r="498" spans="1:24" x14ac:dyDescent="0.35">
      <c r="A498" t="str">
        <f>IF(ROW()&lt;=vLastrow,'Match History Data'!A498,"")</f>
        <v/>
      </c>
      <c r="B498" t="str">
        <f>IF(ROW()&lt;=vLastrow,'Match History Data'!B498,"")</f>
        <v/>
      </c>
      <c r="C498" t="str">
        <f>IF(ROW()&lt;=vLastrow,'Match History Data'!C498,"")</f>
        <v/>
      </c>
      <c r="D498" t="str">
        <f>IF(ROW()&lt;=vLastrow,'Match History Data'!D498,"")</f>
        <v/>
      </c>
      <c r="E498" s="3" t="str">
        <f>IF(ROW()&lt;=vLastrow,IF('Match History Data'!E498&lt;&gt;"",'Match History Data'!E498,""),"")</f>
        <v/>
      </c>
      <c r="F498" s="3" t="str">
        <f>IF(ROW()&lt;=vLastrow,IF('Match History Data'!F498&lt;&gt;"",'Match History Data'!F498,""),"")</f>
        <v/>
      </c>
      <c r="G498" t="str">
        <f>IF(ROW()&lt;=vLastrow,'Match History Data'!G498,"")</f>
        <v/>
      </c>
      <c r="H498" t="str">
        <f>IF(ROW()&lt;=vLastrow,'Match History Data'!H498,"")</f>
        <v/>
      </c>
      <c r="I498" t="str">
        <f>IF(ROW()&lt;=vLastrow,'Match History Data'!I498,"")</f>
        <v/>
      </c>
      <c r="J498" t="str">
        <f>IF(ROW()&lt;=vLastrow,'Match History Data'!J498,"")</f>
        <v/>
      </c>
      <c r="K498" t="str">
        <f>IF(ROW()&lt;=vLastrow,'Match History Data'!K498,"")</f>
        <v/>
      </c>
      <c r="L498" t="str">
        <f>IF(ROW()&lt;=vLastrow,'Match History Data'!L498,"")</f>
        <v/>
      </c>
      <c r="M498" t="str">
        <f>IF(ROW()&lt;=vLastrow,'Match History Data'!M498,"")</f>
        <v/>
      </c>
      <c r="N498" t="str">
        <f>IF(ROW()&lt;=vLastrow,'Match History Data'!N498,"")</f>
        <v/>
      </c>
      <c r="O498" t="str">
        <f>IF(ROW()&lt;=vLastrow,'Match History Data'!O498,"")</f>
        <v/>
      </c>
      <c r="Q498" t="str">
        <f>IF(ROW()&lt;=vLastrow,VLOOKUP(MONTH(E498),calcs!$S$2:$T$13,2,FALSE),"")</f>
        <v/>
      </c>
      <c r="R498" t="str">
        <f>IF(ROW()&lt;=vLastrow,VLOOKUP(MONTH(F498),calcs!$S$2:$T$13,2,FALSE),"")</f>
        <v/>
      </c>
      <c r="S498" t="str">
        <f t="shared" si="45"/>
        <v/>
      </c>
      <c r="T498" s="26" t="e">
        <f>IF(F498="",DATEDIF(E498,calcs!X$2,"Y"),"")</f>
        <v>#VALUE!</v>
      </c>
      <c r="U498" t="str">
        <f t="shared" si="44"/>
        <v/>
      </c>
      <c r="V498" t="str">
        <f t="shared" si="41"/>
        <v/>
      </c>
      <c r="W498">
        <f t="shared" si="42"/>
        <v>0</v>
      </c>
      <c r="X498">
        <f t="shared" si="43"/>
        <v>0</v>
      </c>
    </row>
    <row r="499" spans="1:24" x14ac:dyDescent="0.35">
      <c r="A499" t="str">
        <f>IF(ROW()&lt;=vLastrow,'Match History Data'!A499,"")</f>
        <v/>
      </c>
      <c r="B499" t="str">
        <f>IF(ROW()&lt;=vLastrow,'Match History Data'!B499,"")</f>
        <v/>
      </c>
      <c r="C499" t="str">
        <f>IF(ROW()&lt;=vLastrow,'Match History Data'!C499,"")</f>
        <v/>
      </c>
      <c r="D499" t="str">
        <f>IF(ROW()&lt;=vLastrow,'Match History Data'!D499,"")</f>
        <v/>
      </c>
      <c r="E499" s="3" t="str">
        <f>IF(ROW()&lt;=vLastrow,IF('Match History Data'!E499&lt;&gt;"",'Match History Data'!E499,""),"")</f>
        <v/>
      </c>
      <c r="F499" s="3" t="str">
        <f>IF(ROW()&lt;=vLastrow,IF('Match History Data'!F499&lt;&gt;"",'Match History Data'!F499,""),"")</f>
        <v/>
      </c>
      <c r="G499" t="str">
        <f>IF(ROW()&lt;=vLastrow,'Match History Data'!G499,"")</f>
        <v/>
      </c>
      <c r="H499" t="str">
        <f>IF(ROW()&lt;=vLastrow,'Match History Data'!H499,"")</f>
        <v/>
      </c>
      <c r="I499" t="str">
        <f>IF(ROW()&lt;=vLastrow,'Match History Data'!I499,"")</f>
        <v/>
      </c>
      <c r="J499" t="str">
        <f>IF(ROW()&lt;=vLastrow,'Match History Data'!J499,"")</f>
        <v/>
      </c>
      <c r="K499" t="str">
        <f>IF(ROW()&lt;=vLastrow,'Match History Data'!K499,"")</f>
        <v/>
      </c>
      <c r="L499" t="str">
        <f>IF(ROW()&lt;=vLastrow,'Match History Data'!L499,"")</f>
        <v/>
      </c>
      <c r="M499" t="str">
        <f>IF(ROW()&lt;=vLastrow,'Match History Data'!M499,"")</f>
        <v/>
      </c>
      <c r="N499" t="str">
        <f>IF(ROW()&lt;=vLastrow,'Match History Data'!N499,"")</f>
        <v/>
      </c>
      <c r="O499" t="str">
        <f>IF(ROW()&lt;=vLastrow,'Match History Data'!O499,"")</f>
        <v/>
      </c>
      <c r="Q499" t="str">
        <f>IF(ROW()&lt;=vLastrow,VLOOKUP(MONTH(E499),calcs!$S$2:$T$13,2,FALSE),"")</f>
        <v/>
      </c>
      <c r="R499" t="str">
        <f>IF(ROW()&lt;=vLastrow,VLOOKUP(MONTH(F499),calcs!$S$2:$T$13,2,FALSE),"")</f>
        <v/>
      </c>
      <c r="S499" t="str">
        <f t="shared" si="45"/>
        <v/>
      </c>
      <c r="T499" s="26" t="e">
        <f>IF(F499="",DATEDIF(E499,calcs!X$2,"Y"),"")</f>
        <v>#VALUE!</v>
      </c>
      <c r="U499" t="str">
        <f t="shared" si="44"/>
        <v/>
      </c>
      <c r="V499" t="str">
        <f t="shared" si="41"/>
        <v/>
      </c>
      <c r="W499">
        <f t="shared" si="42"/>
        <v>0</v>
      </c>
      <c r="X499">
        <f t="shared" si="43"/>
        <v>0</v>
      </c>
    </row>
    <row r="500" spans="1:24" x14ac:dyDescent="0.35">
      <c r="A500" t="str">
        <f>IF(ROW()&lt;=vLastrow,'Match History Data'!A500,"")</f>
        <v/>
      </c>
      <c r="B500" t="str">
        <f>IF(ROW()&lt;=vLastrow,'Match History Data'!B500,"")</f>
        <v/>
      </c>
      <c r="C500" t="str">
        <f>IF(ROW()&lt;=vLastrow,'Match History Data'!C500,"")</f>
        <v/>
      </c>
      <c r="D500" t="str">
        <f>IF(ROW()&lt;=vLastrow,'Match History Data'!D500,"")</f>
        <v/>
      </c>
      <c r="E500" s="3" t="str">
        <f>IF(ROW()&lt;=vLastrow,IF('Match History Data'!E500&lt;&gt;"",'Match History Data'!E500,""),"")</f>
        <v/>
      </c>
      <c r="F500" s="3" t="str">
        <f>IF(ROW()&lt;=vLastrow,IF('Match History Data'!F500&lt;&gt;"",'Match History Data'!F500,""),"")</f>
        <v/>
      </c>
      <c r="G500" t="str">
        <f>IF(ROW()&lt;=vLastrow,'Match History Data'!G500,"")</f>
        <v/>
      </c>
      <c r="H500" t="str">
        <f>IF(ROW()&lt;=vLastrow,'Match History Data'!H500,"")</f>
        <v/>
      </c>
      <c r="I500" t="str">
        <f>IF(ROW()&lt;=vLastrow,'Match History Data'!I500,"")</f>
        <v/>
      </c>
      <c r="J500" t="str">
        <f>IF(ROW()&lt;=vLastrow,'Match History Data'!J500,"")</f>
        <v/>
      </c>
      <c r="K500" t="str">
        <f>IF(ROW()&lt;=vLastrow,'Match History Data'!K500,"")</f>
        <v/>
      </c>
      <c r="L500" t="str">
        <f>IF(ROW()&lt;=vLastrow,'Match History Data'!L500,"")</f>
        <v/>
      </c>
      <c r="M500" t="str">
        <f>IF(ROW()&lt;=vLastrow,'Match History Data'!M500,"")</f>
        <v/>
      </c>
      <c r="N500" t="str">
        <f>IF(ROW()&lt;=vLastrow,'Match History Data'!N500,"")</f>
        <v/>
      </c>
      <c r="O500" t="str">
        <f>IF(ROW()&lt;=vLastrow,'Match History Data'!O500,"")</f>
        <v/>
      </c>
      <c r="Q500" t="str">
        <f>IF(ROW()&lt;=vLastrow,VLOOKUP(MONTH(E500),calcs!$S$2:$T$13,2,FALSE),"")</f>
        <v/>
      </c>
      <c r="R500" t="str">
        <f>IF(ROW()&lt;=vLastrow,VLOOKUP(MONTH(F500),calcs!$S$2:$T$13,2,FALSE),"")</f>
        <v/>
      </c>
      <c r="S500" t="str">
        <f t="shared" si="45"/>
        <v/>
      </c>
      <c r="T500" s="26" t="e">
        <f>IF(F500="",DATEDIF(E500,calcs!X$2,"Y"),"")</f>
        <v>#VALUE!</v>
      </c>
      <c r="U500" t="str">
        <f t="shared" si="44"/>
        <v/>
      </c>
      <c r="V500" t="str">
        <f t="shared" si="41"/>
        <v/>
      </c>
      <c r="W500">
        <f t="shared" si="42"/>
        <v>0</v>
      </c>
      <c r="X500">
        <f t="shared" si="43"/>
        <v>0</v>
      </c>
    </row>
    <row r="501" spans="1:24" x14ac:dyDescent="0.35">
      <c r="A501" t="str">
        <f>IF(ROW()&lt;=vLastrow,'Match History Data'!A501,"")</f>
        <v/>
      </c>
      <c r="B501" t="str">
        <f>IF(ROW()&lt;=vLastrow,'Match History Data'!B501,"")</f>
        <v/>
      </c>
      <c r="C501" t="str">
        <f>IF(ROW()&lt;=vLastrow,'Match History Data'!C501,"")</f>
        <v/>
      </c>
      <c r="D501" t="str">
        <f>IF(ROW()&lt;=vLastrow,'Match History Data'!D501,"")</f>
        <v/>
      </c>
      <c r="E501" s="3" t="str">
        <f>IF(ROW()&lt;=vLastrow,IF('Match History Data'!E501&lt;&gt;"",'Match History Data'!E501,""),"")</f>
        <v/>
      </c>
      <c r="F501" s="3" t="str">
        <f>IF(ROW()&lt;=vLastrow,IF('Match History Data'!F501&lt;&gt;"",'Match History Data'!F501,""),"")</f>
        <v/>
      </c>
      <c r="G501" t="str">
        <f>IF(ROW()&lt;=vLastrow,'Match History Data'!G501,"")</f>
        <v/>
      </c>
      <c r="H501" t="str">
        <f>IF(ROW()&lt;=vLastrow,'Match History Data'!H501,"")</f>
        <v/>
      </c>
      <c r="I501" t="str">
        <f>IF(ROW()&lt;=vLastrow,'Match History Data'!I501,"")</f>
        <v/>
      </c>
      <c r="J501" t="str">
        <f>IF(ROW()&lt;=vLastrow,'Match History Data'!J501,"")</f>
        <v/>
      </c>
      <c r="K501" t="str">
        <f>IF(ROW()&lt;=vLastrow,'Match History Data'!K501,"")</f>
        <v/>
      </c>
      <c r="L501" t="str">
        <f>IF(ROW()&lt;=vLastrow,'Match History Data'!L501,"")</f>
        <v/>
      </c>
      <c r="M501" t="str">
        <f>IF(ROW()&lt;=vLastrow,'Match History Data'!M501,"")</f>
        <v/>
      </c>
      <c r="N501" t="str">
        <f>IF(ROW()&lt;=vLastrow,'Match History Data'!N501,"")</f>
        <v/>
      </c>
      <c r="O501" t="str">
        <f>IF(ROW()&lt;=vLastrow,'Match History Data'!O501,"")</f>
        <v/>
      </c>
      <c r="Q501" t="str">
        <f>IF(ROW()&lt;=vLastrow,VLOOKUP(MONTH(E501),calcs!$S$2:$T$13,2,FALSE),"")</f>
        <v/>
      </c>
      <c r="R501" t="str">
        <f>IF(ROW()&lt;=vLastrow,VLOOKUP(MONTH(F501),calcs!$S$2:$T$13,2,FALSE),"")</f>
        <v/>
      </c>
      <c r="S501" t="str">
        <f t="shared" si="45"/>
        <v/>
      </c>
      <c r="T501" s="26" t="e">
        <f>IF(F501="",DATEDIF(E501,calcs!X$2,"Y"),"")</f>
        <v>#VALUE!</v>
      </c>
      <c r="U501" t="str">
        <f t="shared" si="44"/>
        <v/>
      </c>
      <c r="V501" t="str">
        <f t="shared" si="41"/>
        <v/>
      </c>
      <c r="W501">
        <f t="shared" si="42"/>
        <v>0</v>
      </c>
      <c r="X501">
        <f t="shared" si="43"/>
        <v>0</v>
      </c>
    </row>
    <row r="502" spans="1:24" x14ac:dyDescent="0.35">
      <c r="A502" t="str">
        <f>IF(ROW()&lt;=vLastrow,'Match History Data'!A502,"")</f>
        <v/>
      </c>
      <c r="B502" t="str">
        <f>IF(ROW()&lt;=vLastrow,'Match History Data'!B502,"")</f>
        <v/>
      </c>
      <c r="C502" t="str">
        <f>IF(ROW()&lt;=vLastrow,'Match History Data'!C502,"")</f>
        <v/>
      </c>
      <c r="D502" t="str">
        <f>IF(ROW()&lt;=vLastrow,'Match History Data'!D502,"")</f>
        <v/>
      </c>
      <c r="E502" s="3" t="str">
        <f>IF(ROW()&lt;=vLastrow,IF('Match History Data'!E502&lt;&gt;"",'Match History Data'!E502,""),"")</f>
        <v/>
      </c>
      <c r="F502" s="3" t="str">
        <f>IF(ROW()&lt;=vLastrow,IF('Match History Data'!F502&lt;&gt;"",'Match History Data'!F502,""),"")</f>
        <v/>
      </c>
      <c r="G502" t="str">
        <f>IF(ROW()&lt;=vLastrow,'Match History Data'!G502,"")</f>
        <v/>
      </c>
      <c r="H502" t="str">
        <f>IF(ROW()&lt;=vLastrow,'Match History Data'!H502,"")</f>
        <v/>
      </c>
      <c r="I502" t="str">
        <f>IF(ROW()&lt;=vLastrow,'Match History Data'!I502,"")</f>
        <v/>
      </c>
      <c r="J502" t="str">
        <f>IF(ROW()&lt;=vLastrow,'Match History Data'!J502,"")</f>
        <v/>
      </c>
      <c r="K502" t="str">
        <f>IF(ROW()&lt;=vLastrow,'Match History Data'!K502,"")</f>
        <v/>
      </c>
      <c r="L502" t="str">
        <f>IF(ROW()&lt;=vLastrow,'Match History Data'!L502,"")</f>
        <v/>
      </c>
      <c r="M502" t="str">
        <f>IF(ROW()&lt;=vLastrow,'Match History Data'!M502,"")</f>
        <v/>
      </c>
      <c r="N502" t="str">
        <f>IF(ROW()&lt;=vLastrow,'Match History Data'!N502,"")</f>
        <v/>
      </c>
      <c r="O502" t="str">
        <f>IF(ROW()&lt;=vLastrow,'Match History Data'!O502,"")</f>
        <v/>
      </c>
      <c r="Q502" t="str">
        <f>IF(ROW()&lt;=vLastrow,VLOOKUP(MONTH(E502),calcs!$S$2:$T$13,2,FALSE),"")</f>
        <v/>
      </c>
      <c r="R502" t="str">
        <f>IF(ROW()&lt;=vLastrow,VLOOKUP(MONTH(F502),calcs!$S$2:$T$13,2,FALSE),"")</f>
        <v/>
      </c>
      <c r="S502" t="str">
        <f t="shared" si="45"/>
        <v/>
      </c>
      <c r="T502" s="26" t="e">
        <f>IF(F502="",DATEDIF(E502,calcs!X$2,"Y"),"")</f>
        <v>#VALUE!</v>
      </c>
      <c r="U502" t="str">
        <f t="shared" si="44"/>
        <v/>
      </c>
      <c r="V502" t="str">
        <f t="shared" si="41"/>
        <v/>
      </c>
      <c r="W502">
        <f t="shared" si="42"/>
        <v>0</v>
      </c>
      <c r="X502">
        <f t="shared" si="43"/>
        <v>0</v>
      </c>
    </row>
    <row r="503" spans="1:24" x14ac:dyDescent="0.35">
      <c r="A503" t="str">
        <f>IF(ROW()&lt;=vLastrow,'Match History Data'!A503,"")</f>
        <v/>
      </c>
      <c r="B503" t="str">
        <f>IF(ROW()&lt;=vLastrow,'Match History Data'!B503,"")</f>
        <v/>
      </c>
      <c r="C503" t="str">
        <f>IF(ROW()&lt;=vLastrow,'Match History Data'!C503,"")</f>
        <v/>
      </c>
      <c r="D503" t="str">
        <f>IF(ROW()&lt;=vLastrow,'Match History Data'!D503,"")</f>
        <v/>
      </c>
      <c r="E503" s="3" t="str">
        <f>IF(ROW()&lt;=vLastrow,IF('Match History Data'!E503&lt;&gt;"",'Match History Data'!E503,""),"")</f>
        <v/>
      </c>
      <c r="F503" s="3" t="str">
        <f>IF(ROW()&lt;=vLastrow,IF('Match History Data'!F503&lt;&gt;"",'Match History Data'!F503,""),"")</f>
        <v/>
      </c>
      <c r="G503" t="str">
        <f>IF(ROW()&lt;=vLastrow,'Match History Data'!G503,"")</f>
        <v/>
      </c>
      <c r="H503" t="str">
        <f>IF(ROW()&lt;=vLastrow,'Match History Data'!H503,"")</f>
        <v/>
      </c>
      <c r="I503" t="str">
        <f>IF(ROW()&lt;=vLastrow,'Match History Data'!I503,"")</f>
        <v/>
      </c>
      <c r="J503" t="str">
        <f>IF(ROW()&lt;=vLastrow,'Match History Data'!J503,"")</f>
        <v/>
      </c>
      <c r="K503" t="str">
        <f>IF(ROW()&lt;=vLastrow,'Match History Data'!K503,"")</f>
        <v/>
      </c>
      <c r="L503" t="str">
        <f>IF(ROW()&lt;=vLastrow,'Match History Data'!L503,"")</f>
        <v/>
      </c>
      <c r="M503" t="str">
        <f>IF(ROW()&lt;=vLastrow,'Match History Data'!M503,"")</f>
        <v/>
      </c>
      <c r="N503" t="str">
        <f>IF(ROW()&lt;=vLastrow,'Match History Data'!N503,"")</f>
        <v/>
      </c>
      <c r="O503" t="str">
        <f>IF(ROW()&lt;=vLastrow,'Match History Data'!O503,"")</f>
        <v/>
      </c>
      <c r="Q503" t="str">
        <f>IF(ROW()&lt;=vLastrow,VLOOKUP(MONTH(E503),calcs!$S$2:$T$13,2,FALSE),"")</f>
        <v/>
      </c>
      <c r="R503" t="str">
        <f>IF(ROW()&lt;=vLastrow,VLOOKUP(MONTH(F503),calcs!$S$2:$T$13,2,FALSE),"")</f>
        <v/>
      </c>
      <c r="S503" t="str">
        <f t="shared" si="45"/>
        <v/>
      </c>
      <c r="T503" s="26" t="e">
        <f>IF(F503="",DATEDIF(E503,calcs!X$2,"Y"),"")</f>
        <v>#VALUE!</v>
      </c>
      <c r="U503" t="str">
        <f t="shared" si="44"/>
        <v/>
      </c>
      <c r="V503" t="str">
        <f t="shared" si="41"/>
        <v/>
      </c>
      <c r="W503">
        <f t="shared" si="42"/>
        <v>0</v>
      </c>
      <c r="X503">
        <f t="shared" si="43"/>
        <v>0</v>
      </c>
    </row>
    <row r="504" spans="1:24" x14ac:dyDescent="0.35">
      <c r="A504" t="str">
        <f>IF(ROW()&lt;=vLastrow,'Match History Data'!A504,"")</f>
        <v/>
      </c>
      <c r="B504" t="str">
        <f>IF(ROW()&lt;=vLastrow,'Match History Data'!B504,"")</f>
        <v/>
      </c>
      <c r="C504" t="str">
        <f>IF(ROW()&lt;=vLastrow,'Match History Data'!C504,"")</f>
        <v/>
      </c>
      <c r="D504" t="str">
        <f>IF(ROW()&lt;=vLastrow,'Match History Data'!D504,"")</f>
        <v/>
      </c>
      <c r="E504" s="3" t="str">
        <f>IF(ROW()&lt;=vLastrow,IF('Match History Data'!E504&lt;&gt;"",'Match History Data'!E504,""),"")</f>
        <v/>
      </c>
      <c r="F504" s="3" t="str">
        <f>IF(ROW()&lt;=vLastrow,IF('Match History Data'!F504&lt;&gt;"",'Match History Data'!F504,""),"")</f>
        <v/>
      </c>
      <c r="G504" t="str">
        <f>IF(ROW()&lt;=vLastrow,'Match History Data'!G504,"")</f>
        <v/>
      </c>
      <c r="H504" t="str">
        <f>IF(ROW()&lt;=vLastrow,'Match History Data'!H504,"")</f>
        <v/>
      </c>
      <c r="I504" t="str">
        <f>IF(ROW()&lt;=vLastrow,'Match History Data'!I504,"")</f>
        <v/>
      </c>
      <c r="J504" t="str">
        <f>IF(ROW()&lt;=vLastrow,'Match History Data'!J504,"")</f>
        <v/>
      </c>
      <c r="K504" t="str">
        <f>IF(ROW()&lt;=vLastrow,'Match History Data'!K504,"")</f>
        <v/>
      </c>
      <c r="L504" t="str">
        <f>IF(ROW()&lt;=vLastrow,'Match History Data'!L504,"")</f>
        <v/>
      </c>
      <c r="M504" t="str">
        <f>IF(ROW()&lt;=vLastrow,'Match History Data'!M504,"")</f>
        <v/>
      </c>
      <c r="N504" t="str">
        <f>IF(ROW()&lt;=vLastrow,'Match History Data'!N504,"")</f>
        <v/>
      </c>
      <c r="O504" t="str">
        <f>IF(ROW()&lt;=vLastrow,'Match History Data'!O504,"")</f>
        <v/>
      </c>
      <c r="Q504" t="str">
        <f>IF(ROW()&lt;=vLastrow,VLOOKUP(MONTH(E504),calcs!$S$2:$T$13,2,FALSE),"")</f>
        <v/>
      </c>
      <c r="R504" t="str">
        <f>IF(ROW()&lt;=vLastrow,VLOOKUP(MONTH(F504),calcs!$S$2:$T$13,2,FALSE),"")</f>
        <v/>
      </c>
      <c r="S504" t="str">
        <f t="shared" si="45"/>
        <v/>
      </c>
      <c r="T504" s="26" t="e">
        <f>IF(F504="",DATEDIF(E504,calcs!X$2,"Y"),"")</f>
        <v>#VALUE!</v>
      </c>
      <c r="U504" t="str">
        <f t="shared" si="44"/>
        <v/>
      </c>
      <c r="V504" t="str">
        <f t="shared" si="41"/>
        <v/>
      </c>
      <c r="W504">
        <f t="shared" si="42"/>
        <v>0</v>
      </c>
      <c r="X504">
        <f t="shared" si="43"/>
        <v>0</v>
      </c>
    </row>
    <row r="505" spans="1:24" x14ac:dyDescent="0.35">
      <c r="A505" t="str">
        <f>IF(ROW()&lt;=vLastrow,'Match History Data'!A505,"")</f>
        <v/>
      </c>
      <c r="B505" t="str">
        <f>IF(ROW()&lt;=vLastrow,'Match History Data'!B505,"")</f>
        <v/>
      </c>
      <c r="C505" t="str">
        <f>IF(ROW()&lt;=vLastrow,'Match History Data'!C505,"")</f>
        <v/>
      </c>
      <c r="D505" t="str">
        <f>IF(ROW()&lt;=vLastrow,'Match History Data'!D505,"")</f>
        <v/>
      </c>
      <c r="E505" s="3" t="str">
        <f>IF(ROW()&lt;=vLastrow,IF('Match History Data'!E505&lt;&gt;"",'Match History Data'!E505,""),"")</f>
        <v/>
      </c>
      <c r="F505" s="3" t="str">
        <f>IF(ROW()&lt;=vLastrow,IF('Match History Data'!F505&lt;&gt;"",'Match History Data'!F505,""),"")</f>
        <v/>
      </c>
      <c r="G505" t="str">
        <f>IF(ROW()&lt;=vLastrow,'Match History Data'!G505,"")</f>
        <v/>
      </c>
      <c r="H505" t="str">
        <f>IF(ROW()&lt;=vLastrow,'Match History Data'!H505,"")</f>
        <v/>
      </c>
      <c r="I505" t="str">
        <f>IF(ROW()&lt;=vLastrow,'Match History Data'!I505,"")</f>
        <v/>
      </c>
      <c r="J505" t="str">
        <f>IF(ROW()&lt;=vLastrow,'Match History Data'!J505,"")</f>
        <v/>
      </c>
      <c r="K505" t="str">
        <f>IF(ROW()&lt;=vLastrow,'Match History Data'!K505,"")</f>
        <v/>
      </c>
      <c r="L505" t="str">
        <f>IF(ROW()&lt;=vLastrow,'Match History Data'!L505,"")</f>
        <v/>
      </c>
      <c r="M505" t="str">
        <f>IF(ROW()&lt;=vLastrow,'Match History Data'!M505,"")</f>
        <v/>
      </c>
      <c r="N505" t="str">
        <f>IF(ROW()&lt;=vLastrow,'Match History Data'!N505,"")</f>
        <v/>
      </c>
      <c r="O505" t="str">
        <f>IF(ROW()&lt;=vLastrow,'Match History Data'!O505,"")</f>
        <v/>
      </c>
      <c r="Q505" t="str">
        <f>IF(ROW()&lt;=vLastrow,VLOOKUP(MONTH(E505),calcs!$S$2:$T$13,2,FALSE),"")</f>
        <v/>
      </c>
      <c r="R505" t="str">
        <f>IF(ROW()&lt;=vLastrow,VLOOKUP(MONTH(F505),calcs!$S$2:$T$13,2,FALSE),"")</f>
        <v/>
      </c>
      <c r="S505" t="str">
        <f t="shared" si="45"/>
        <v/>
      </c>
      <c r="T505" s="26" t="e">
        <f>IF(F505="",DATEDIF(E505,calcs!X$2,"Y"),"")</f>
        <v>#VALUE!</v>
      </c>
      <c r="U505" t="str">
        <f t="shared" si="44"/>
        <v/>
      </c>
      <c r="V505" t="str">
        <f t="shared" si="41"/>
        <v/>
      </c>
      <c r="W505">
        <f t="shared" si="42"/>
        <v>0</v>
      </c>
      <c r="X505">
        <f t="shared" si="43"/>
        <v>0</v>
      </c>
    </row>
    <row r="506" spans="1:24" x14ac:dyDescent="0.35">
      <c r="A506" t="str">
        <f>IF(ROW()&lt;=vLastrow,'Match History Data'!A506,"")</f>
        <v/>
      </c>
      <c r="B506" t="str">
        <f>IF(ROW()&lt;=vLastrow,'Match History Data'!B506,"")</f>
        <v/>
      </c>
      <c r="C506" t="str">
        <f>IF(ROW()&lt;=vLastrow,'Match History Data'!C506,"")</f>
        <v/>
      </c>
      <c r="D506" t="str">
        <f>IF(ROW()&lt;=vLastrow,'Match History Data'!D506,"")</f>
        <v/>
      </c>
      <c r="E506" s="3" t="str">
        <f>IF(ROW()&lt;=vLastrow,IF('Match History Data'!E506&lt;&gt;"",'Match History Data'!E506,""),"")</f>
        <v/>
      </c>
      <c r="F506" s="3" t="str">
        <f>IF(ROW()&lt;=vLastrow,IF('Match History Data'!F506&lt;&gt;"",'Match History Data'!F506,""),"")</f>
        <v/>
      </c>
      <c r="G506" t="str">
        <f>IF(ROW()&lt;=vLastrow,'Match History Data'!G506,"")</f>
        <v/>
      </c>
      <c r="H506" t="str">
        <f>IF(ROW()&lt;=vLastrow,'Match History Data'!H506,"")</f>
        <v/>
      </c>
      <c r="I506" t="str">
        <f>IF(ROW()&lt;=vLastrow,'Match History Data'!I506,"")</f>
        <v/>
      </c>
      <c r="J506" t="str">
        <f>IF(ROW()&lt;=vLastrow,'Match History Data'!J506,"")</f>
        <v/>
      </c>
      <c r="K506" t="str">
        <f>IF(ROW()&lt;=vLastrow,'Match History Data'!K506,"")</f>
        <v/>
      </c>
      <c r="L506" t="str">
        <f>IF(ROW()&lt;=vLastrow,'Match History Data'!L506,"")</f>
        <v/>
      </c>
      <c r="M506" t="str">
        <f>IF(ROW()&lt;=vLastrow,'Match History Data'!M506,"")</f>
        <v/>
      </c>
      <c r="N506" t="str">
        <f>IF(ROW()&lt;=vLastrow,'Match History Data'!N506,"")</f>
        <v/>
      </c>
      <c r="O506" t="str">
        <f>IF(ROW()&lt;=vLastrow,'Match History Data'!O506,"")</f>
        <v/>
      </c>
      <c r="Q506" t="str">
        <f>IF(ROW()&lt;=vLastrow,VLOOKUP(MONTH(E506),calcs!$S$2:$T$13,2,FALSE),"")</f>
        <v/>
      </c>
      <c r="R506" t="str">
        <f>IF(ROW()&lt;=vLastrow,VLOOKUP(MONTH(F506),calcs!$S$2:$T$13,2,FALSE),"")</f>
        <v/>
      </c>
      <c r="S506" t="str">
        <f t="shared" si="45"/>
        <v/>
      </c>
      <c r="T506" s="26" t="e">
        <f>IF(F506="",DATEDIF(E506,calcs!X$2,"Y"),"")</f>
        <v>#VALUE!</v>
      </c>
      <c r="U506" t="str">
        <f t="shared" si="44"/>
        <v/>
      </c>
      <c r="V506" t="str">
        <f t="shared" si="41"/>
        <v/>
      </c>
      <c r="W506">
        <f t="shared" si="42"/>
        <v>0</v>
      </c>
      <c r="X506">
        <f t="shared" si="43"/>
        <v>0</v>
      </c>
    </row>
    <row r="507" spans="1:24" x14ac:dyDescent="0.35">
      <c r="A507" t="str">
        <f>IF(ROW()&lt;=vLastrow,'Match History Data'!A507,"")</f>
        <v/>
      </c>
      <c r="B507" t="str">
        <f>IF(ROW()&lt;=vLastrow,'Match History Data'!B507,"")</f>
        <v/>
      </c>
      <c r="C507" t="str">
        <f>IF(ROW()&lt;=vLastrow,'Match History Data'!C507,"")</f>
        <v/>
      </c>
      <c r="D507" t="str">
        <f>IF(ROW()&lt;=vLastrow,'Match History Data'!D507,"")</f>
        <v/>
      </c>
      <c r="E507" s="3" t="str">
        <f>IF(ROW()&lt;=vLastrow,IF('Match History Data'!E507&lt;&gt;"",'Match History Data'!E507,""),"")</f>
        <v/>
      </c>
      <c r="F507" s="3" t="str">
        <f>IF(ROW()&lt;=vLastrow,IF('Match History Data'!F507&lt;&gt;"",'Match History Data'!F507,""),"")</f>
        <v/>
      </c>
      <c r="G507" t="str">
        <f>IF(ROW()&lt;=vLastrow,'Match History Data'!G507,"")</f>
        <v/>
      </c>
      <c r="H507" t="str">
        <f>IF(ROW()&lt;=vLastrow,'Match History Data'!H507,"")</f>
        <v/>
      </c>
      <c r="I507" t="str">
        <f>IF(ROW()&lt;=vLastrow,'Match History Data'!I507,"")</f>
        <v/>
      </c>
      <c r="J507" t="str">
        <f>IF(ROW()&lt;=vLastrow,'Match History Data'!J507,"")</f>
        <v/>
      </c>
      <c r="K507" t="str">
        <f>IF(ROW()&lt;=vLastrow,'Match History Data'!K507,"")</f>
        <v/>
      </c>
      <c r="L507" t="str">
        <f>IF(ROW()&lt;=vLastrow,'Match History Data'!L507,"")</f>
        <v/>
      </c>
      <c r="M507" t="str">
        <f>IF(ROW()&lt;=vLastrow,'Match History Data'!M507,"")</f>
        <v/>
      </c>
      <c r="N507" t="str">
        <f>IF(ROW()&lt;=vLastrow,'Match History Data'!N507,"")</f>
        <v/>
      </c>
      <c r="O507" t="str">
        <f>IF(ROW()&lt;=vLastrow,'Match History Data'!O507,"")</f>
        <v/>
      </c>
      <c r="Q507" t="str">
        <f>IF(ROW()&lt;=vLastrow,VLOOKUP(MONTH(E507),calcs!$S$2:$T$13,2,FALSE),"")</f>
        <v/>
      </c>
      <c r="R507" t="str">
        <f>IF(ROW()&lt;=vLastrow,VLOOKUP(MONTH(F507),calcs!$S$2:$T$13,2,FALSE),"")</f>
        <v/>
      </c>
      <c r="S507" t="str">
        <f t="shared" si="45"/>
        <v/>
      </c>
      <c r="T507" s="26" t="e">
        <f>IF(F507="",DATEDIF(E507,calcs!X$2,"Y"),"")</f>
        <v>#VALUE!</v>
      </c>
      <c r="U507" t="str">
        <f t="shared" si="44"/>
        <v/>
      </c>
      <c r="V507" t="str">
        <f t="shared" si="41"/>
        <v/>
      </c>
      <c r="W507">
        <f t="shared" si="42"/>
        <v>0</v>
      </c>
      <c r="X507">
        <f t="shared" si="43"/>
        <v>0</v>
      </c>
    </row>
    <row r="508" spans="1:24" x14ac:dyDescent="0.35">
      <c r="A508" t="str">
        <f>IF(ROW()&lt;=vLastrow,'Match History Data'!A508,"")</f>
        <v/>
      </c>
      <c r="B508" t="str">
        <f>IF(ROW()&lt;=vLastrow,'Match History Data'!B508,"")</f>
        <v/>
      </c>
      <c r="C508" t="str">
        <f>IF(ROW()&lt;=vLastrow,'Match History Data'!C508,"")</f>
        <v/>
      </c>
      <c r="D508" t="str">
        <f>IF(ROW()&lt;=vLastrow,'Match History Data'!D508,"")</f>
        <v/>
      </c>
      <c r="E508" s="3" t="str">
        <f>IF(ROW()&lt;=vLastrow,IF('Match History Data'!E508&lt;&gt;"",'Match History Data'!E508,""),"")</f>
        <v/>
      </c>
      <c r="F508" s="3" t="str">
        <f>IF(ROW()&lt;=vLastrow,IF('Match History Data'!F508&lt;&gt;"",'Match History Data'!F508,""),"")</f>
        <v/>
      </c>
      <c r="G508" t="str">
        <f>IF(ROW()&lt;=vLastrow,'Match History Data'!G508,"")</f>
        <v/>
      </c>
      <c r="H508" t="str">
        <f>IF(ROW()&lt;=vLastrow,'Match History Data'!H508,"")</f>
        <v/>
      </c>
      <c r="I508" t="str">
        <f>IF(ROW()&lt;=vLastrow,'Match History Data'!I508,"")</f>
        <v/>
      </c>
      <c r="J508" t="str">
        <f>IF(ROW()&lt;=vLastrow,'Match History Data'!J508,"")</f>
        <v/>
      </c>
      <c r="K508" t="str">
        <f>IF(ROW()&lt;=vLastrow,'Match History Data'!K508,"")</f>
        <v/>
      </c>
      <c r="L508" t="str">
        <f>IF(ROW()&lt;=vLastrow,'Match History Data'!L508,"")</f>
        <v/>
      </c>
      <c r="M508" t="str">
        <f>IF(ROW()&lt;=vLastrow,'Match History Data'!M508,"")</f>
        <v/>
      </c>
      <c r="N508" t="str">
        <f>IF(ROW()&lt;=vLastrow,'Match History Data'!N508,"")</f>
        <v/>
      </c>
      <c r="O508" t="str">
        <f>IF(ROW()&lt;=vLastrow,'Match History Data'!O508,"")</f>
        <v/>
      </c>
      <c r="Q508" t="str">
        <f>IF(ROW()&lt;=vLastrow,VLOOKUP(MONTH(E508),calcs!$S$2:$T$13,2,FALSE),"")</f>
        <v/>
      </c>
      <c r="R508" t="str">
        <f>IF(ROW()&lt;=vLastrow,VLOOKUP(MONTH(F508),calcs!$S$2:$T$13,2,FALSE),"")</f>
        <v/>
      </c>
      <c r="S508" t="str">
        <f t="shared" si="45"/>
        <v/>
      </c>
      <c r="T508" s="26" t="e">
        <f>IF(F508="",DATEDIF(E508,calcs!X$2,"Y"),"")</f>
        <v>#VALUE!</v>
      </c>
      <c r="U508" t="str">
        <f t="shared" si="44"/>
        <v/>
      </c>
      <c r="V508" t="str">
        <f t="shared" si="41"/>
        <v/>
      </c>
      <c r="W508">
        <f t="shared" si="42"/>
        <v>0</v>
      </c>
      <c r="X508">
        <f t="shared" si="43"/>
        <v>0</v>
      </c>
    </row>
    <row r="509" spans="1:24" x14ac:dyDescent="0.35">
      <c r="A509" t="str">
        <f>IF(ROW()&lt;=vLastrow,'Match History Data'!A509,"")</f>
        <v/>
      </c>
      <c r="B509" t="str">
        <f>IF(ROW()&lt;=vLastrow,'Match History Data'!B509,"")</f>
        <v/>
      </c>
      <c r="C509" t="str">
        <f>IF(ROW()&lt;=vLastrow,'Match History Data'!C509,"")</f>
        <v/>
      </c>
      <c r="D509" t="str">
        <f>IF(ROW()&lt;=vLastrow,'Match History Data'!D509,"")</f>
        <v/>
      </c>
      <c r="E509" s="3" t="str">
        <f>IF(ROW()&lt;=vLastrow,IF('Match History Data'!E509&lt;&gt;"",'Match History Data'!E509,""),"")</f>
        <v/>
      </c>
      <c r="F509" s="3" t="str">
        <f>IF(ROW()&lt;=vLastrow,IF('Match History Data'!F509&lt;&gt;"",'Match History Data'!F509,""),"")</f>
        <v/>
      </c>
      <c r="G509" t="str">
        <f>IF(ROW()&lt;=vLastrow,'Match History Data'!G509,"")</f>
        <v/>
      </c>
      <c r="H509" t="str">
        <f>IF(ROW()&lt;=vLastrow,'Match History Data'!H509,"")</f>
        <v/>
      </c>
      <c r="I509" t="str">
        <f>IF(ROW()&lt;=vLastrow,'Match History Data'!I509,"")</f>
        <v/>
      </c>
      <c r="J509" t="str">
        <f>IF(ROW()&lt;=vLastrow,'Match History Data'!J509,"")</f>
        <v/>
      </c>
      <c r="K509" t="str">
        <f>IF(ROW()&lt;=vLastrow,'Match History Data'!K509,"")</f>
        <v/>
      </c>
      <c r="L509" t="str">
        <f>IF(ROW()&lt;=vLastrow,'Match History Data'!L509,"")</f>
        <v/>
      </c>
      <c r="M509" t="str">
        <f>IF(ROW()&lt;=vLastrow,'Match History Data'!M509,"")</f>
        <v/>
      </c>
      <c r="N509" t="str">
        <f>IF(ROW()&lt;=vLastrow,'Match History Data'!N509,"")</f>
        <v/>
      </c>
      <c r="O509" t="str">
        <f>IF(ROW()&lt;=vLastrow,'Match History Data'!O509,"")</f>
        <v/>
      </c>
      <c r="Q509" t="str">
        <f>IF(ROW()&lt;=vLastrow,VLOOKUP(MONTH(E509),calcs!$S$2:$T$13,2,FALSE),"")</f>
        <v/>
      </c>
      <c r="R509" t="str">
        <f>IF(ROW()&lt;=vLastrow,VLOOKUP(MONTH(F509),calcs!$S$2:$T$13,2,FALSE),"")</f>
        <v/>
      </c>
      <c r="S509" t="str">
        <f t="shared" si="45"/>
        <v/>
      </c>
      <c r="T509" s="26" t="e">
        <f>IF(F509="",DATEDIF(E509,calcs!X$2,"Y"),"")</f>
        <v>#VALUE!</v>
      </c>
      <c r="U509" t="str">
        <f t="shared" si="44"/>
        <v/>
      </c>
      <c r="V509" t="str">
        <f t="shared" si="41"/>
        <v/>
      </c>
      <c r="W509">
        <f t="shared" si="42"/>
        <v>0</v>
      </c>
      <c r="X509">
        <f t="shared" si="43"/>
        <v>0</v>
      </c>
    </row>
    <row r="510" spans="1:24" x14ac:dyDescent="0.35">
      <c r="A510" t="str">
        <f>IF(ROW()&lt;=vLastrow,'Match History Data'!A510,"")</f>
        <v/>
      </c>
      <c r="B510" t="str">
        <f>IF(ROW()&lt;=vLastrow,'Match History Data'!B510,"")</f>
        <v/>
      </c>
      <c r="C510" t="str">
        <f>IF(ROW()&lt;=vLastrow,'Match History Data'!C510,"")</f>
        <v/>
      </c>
      <c r="D510" t="str">
        <f>IF(ROW()&lt;=vLastrow,'Match History Data'!D510,"")</f>
        <v/>
      </c>
      <c r="E510" s="3" t="str">
        <f>IF(ROW()&lt;=vLastrow,IF('Match History Data'!E510&lt;&gt;"",'Match History Data'!E510,""),"")</f>
        <v/>
      </c>
      <c r="F510" s="3" t="str">
        <f>IF(ROW()&lt;=vLastrow,IF('Match History Data'!F510&lt;&gt;"",'Match History Data'!F510,""),"")</f>
        <v/>
      </c>
      <c r="G510" t="str">
        <f>IF(ROW()&lt;=vLastrow,'Match History Data'!G510,"")</f>
        <v/>
      </c>
      <c r="H510" t="str">
        <f>IF(ROW()&lt;=vLastrow,'Match History Data'!H510,"")</f>
        <v/>
      </c>
      <c r="I510" t="str">
        <f>IF(ROW()&lt;=vLastrow,'Match History Data'!I510,"")</f>
        <v/>
      </c>
      <c r="J510" t="str">
        <f>IF(ROW()&lt;=vLastrow,'Match History Data'!J510,"")</f>
        <v/>
      </c>
      <c r="K510" t="str">
        <f>IF(ROW()&lt;=vLastrow,'Match History Data'!K510,"")</f>
        <v/>
      </c>
      <c r="L510" t="str">
        <f>IF(ROW()&lt;=vLastrow,'Match History Data'!L510,"")</f>
        <v/>
      </c>
      <c r="M510" t="str">
        <f>IF(ROW()&lt;=vLastrow,'Match History Data'!M510,"")</f>
        <v/>
      </c>
      <c r="N510" t="str">
        <f>IF(ROW()&lt;=vLastrow,'Match History Data'!N510,"")</f>
        <v/>
      </c>
      <c r="O510" t="str">
        <f>IF(ROW()&lt;=vLastrow,'Match History Data'!O510,"")</f>
        <v/>
      </c>
      <c r="Q510" t="str">
        <f>IF(ROW()&lt;=vLastrow,VLOOKUP(MONTH(E510),calcs!$S$2:$T$13,2,FALSE),"")</f>
        <v/>
      </c>
      <c r="R510" t="str">
        <f>IF(ROW()&lt;=vLastrow,VLOOKUP(MONTH(F510),calcs!$S$2:$T$13,2,FALSE),"")</f>
        <v/>
      </c>
      <c r="S510" t="str">
        <f t="shared" si="45"/>
        <v/>
      </c>
      <c r="T510" s="26" t="e">
        <f>IF(F510="",DATEDIF(E510,calcs!X$2,"Y"),"")</f>
        <v>#VALUE!</v>
      </c>
      <c r="U510" t="str">
        <f t="shared" si="44"/>
        <v/>
      </c>
      <c r="V510" t="str">
        <f t="shared" si="41"/>
        <v/>
      </c>
      <c r="W510">
        <f t="shared" si="42"/>
        <v>0</v>
      </c>
      <c r="X510">
        <f t="shared" si="43"/>
        <v>0</v>
      </c>
    </row>
    <row r="511" spans="1:24" x14ac:dyDescent="0.35">
      <c r="A511" t="str">
        <f>IF(ROW()&lt;=vLastrow,'Match History Data'!A511,"")</f>
        <v/>
      </c>
      <c r="B511" t="str">
        <f>IF(ROW()&lt;=vLastrow,'Match History Data'!B511,"")</f>
        <v/>
      </c>
      <c r="C511" t="str">
        <f>IF(ROW()&lt;=vLastrow,'Match History Data'!C511,"")</f>
        <v/>
      </c>
      <c r="D511" t="str">
        <f>IF(ROW()&lt;=vLastrow,'Match History Data'!D511,"")</f>
        <v/>
      </c>
      <c r="E511" s="3" t="str">
        <f>IF(ROW()&lt;=vLastrow,IF('Match History Data'!E511&lt;&gt;"",'Match History Data'!E511,""),"")</f>
        <v/>
      </c>
      <c r="F511" s="3" t="str">
        <f>IF(ROW()&lt;=vLastrow,IF('Match History Data'!F511&lt;&gt;"",'Match History Data'!F511,""),"")</f>
        <v/>
      </c>
      <c r="G511" t="str">
        <f>IF(ROW()&lt;=vLastrow,'Match History Data'!G511,"")</f>
        <v/>
      </c>
      <c r="H511" t="str">
        <f>IF(ROW()&lt;=vLastrow,'Match History Data'!H511,"")</f>
        <v/>
      </c>
      <c r="I511" t="str">
        <f>IF(ROW()&lt;=vLastrow,'Match History Data'!I511,"")</f>
        <v/>
      </c>
      <c r="J511" t="str">
        <f>IF(ROW()&lt;=vLastrow,'Match History Data'!J511,"")</f>
        <v/>
      </c>
      <c r="K511" t="str">
        <f>IF(ROW()&lt;=vLastrow,'Match History Data'!K511,"")</f>
        <v/>
      </c>
      <c r="L511" t="str">
        <f>IF(ROW()&lt;=vLastrow,'Match History Data'!L511,"")</f>
        <v/>
      </c>
      <c r="M511" t="str">
        <f>IF(ROW()&lt;=vLastrow,'Match History Data'!M511,"")</f>
        <v/>
      </c>
      <c r="N511" t="str">
        <f>IF(ROW()&lt;=vLastrow,'Match History Data'!N511,"")</f>
        <v/>
      </c>
      <c r="O511" t="str">
        <f>IF(ROW()&lt;=vLastrow,'Match History Data'!O511,"")</f>
        <v/>
      </c>
      <c r="Q511" t="str">
        <f>IF(ROW()&lt;=vLastrow,VLOOKUP(MONTH(E511),calcs!$S$2:$T$13,2,FALSE),"")</f>
        <v/>
      </c>
      <c r="R511" t="str">
        <f>IF(ROW()&lt;=vLastrow,VLOOKUP(MONTH(F511),calcs!$S$2:$T$13,2,FALSE),"")</f>
        <v/>
      </c>
      <c r="S511" t="str">
        <f t="shared" si="45"/>
        <v/>
      </c>
      <c r="T511" s="26" t="e">
        <f>IF(F511="",DATEDIF(E511,calcs!X$2,"Y"),"")</f>
        <v>#VALUE!</v>
      </c>
      <c r="U511" t="str">
        <f t="shared" si="44"/>
        <v/>
      </c>
      <c r="V511" t="str">
        <f t="shared" si="41"/>
        <v/>
      </c>
      <c r="W511">
        <f t="shared" si="42"/>
        <v>0</v>
      </c>
      <c r="X511">
        <f t="shared" si="43"/>
        <v>0</v>
      </c>
    </row>
    <row r="512" spans="1:24" x14ac:dyDescent="0.35">
      <c r="A512" t="str">
        <f>IF(ROW()&lt;=vLastrow,'Match History Data'!A512,"")</f>
        <v/>
      </c>
      <c r="B512" t="str">
        <f>IF(ROW()&lt;=vLastrow,'Match History Data'!B512,"")</f>
        <v/>
      </c>
      <c r="C512" t="str">
        <f>IF(ROW()&lt;=vLastrow,'Match History Data'!C512,"")</f>
        <v/>
      </c>
      <c r="D512" t="str">
        <f>IF(ROW()&lt;=vLastrow,'Match History Data'!D512,"")</f>
        <v/>
      </c>
      <c r="E512" s="3" t="str">
        <f>IF(ROW()&lt;=vLastrow,IF('Match History Data'!E512&lt;&gt;"",'Match History Data'!E512,""),"")</f>
        <v/>
      </c>
      <c r="F512" s="3" t="str">
        <f>IF(ROW()&lt;=vLastrow,IF('Match History Data'!F512&lt;&gt;"",'Match History Data'!F512,""),"")</f>
        <v/>
      </c>
      <c r="G512" t="str">
        <f>IF(ROW()&lt;=vLastrow,'Match History Data'!G512,"")</f>
        <v/>
      </c>
      <c r="H512" t="str">
        <f>IF(ROW()&lt;=vLastrow,'Match History Data'!H512,"")</f>
        <v/>
      </c>
      <c r="I512" t="str">
        <f>IF(ROW()&lt;=vLastrow,'Match History Data'!I512,"")</f>
        <v/>
      </c>
      <c r="J512" t="str">
        <f>IF(ROW()&lt;=vLastrow,'Match History Data'!J512,"")</f>
        <v/>
      </c>
      <c r="K512" t="str">
        <f>IF(ROW()&lt;=vLastrow,'Match History Data'!K512,"")</f>
        <v/>
      </c>
      <c r="L512" t="str">
        <f>IF(ROW()&lt;=vLastrow,'Match History Data'!L512,"")</f>
        <v/>
      </c>
      <c r="M512" t="str">
        <f>IF(ROW()&lt;=vLastrow,'Match History Data'!M512,"")</f>
        <v/>
      </c>
      <c r="N512" t="str">
        <f>IF(ROW()&lt;=vLastrow,'Match History Data'!N512,"")</f>
        <v/>
      </c>
      <c r="O512" t="str">
        <f>IF(ROW()&lt;=vLastrow,'Match History Data'!O512,"")</f>
        <v/>
      </c>
      <c r="Q512" t="str">
        <f>IF(ROW()&lt;=vLastrow,VLOOKUP(MONTH(E512),calcs!$S$2:$T$13,2,FALSE),"")</f>
        <v/>
      </c>
      <c r="R512" t="str">
        <f>IF(ROW()&lt;=vLastrow,VLOOKUP(MONTH(F512),calcs!$S$2:$T$13,2,FALSE),"")</f>
        <v/>
      </c>
      <c r="S512" t="str">
        <f t="shared" si="45"/>
        <v/>
      </c>
      <c r="T512" s="26" t="e">
        <f>IF(F512="",DATEDIF(E512,calcs!X$2,"Y"),"")</f>
        <v>#VALUE!</v>
      </c>
      <c r="U512" t="str">
        <f t="shared" si="44"/>
        <v/>
      </c>
      <c r="V512" t="str">
        <f t="shared" si="41"/>
        <v/>
      </c>
      <c r="W512">
        <f t="shared" si="42"/>
        <v>0</v>
      </c>
      <c r="X512">
        <f t="shared" si="43"/>
        <v>0</v>
      </c>
    </row>
    <row r="513" spans="1:24" x14ac:dyDescent="0.35">
      <c r="A513" t="str">
        <f>IF(ROW()&lt;=vLastrow,'Match History Data'!A513,"")</f>
        <v/>
      </c>
      <c r="B513" t="str">
        <f>IF(ROW()&lt;=vLastrow,'Match History Data'!B513,"")</f>
        <v/>
      </c>
      <c r="C513" t="str">
        <f>IF(ROW()&lt;=vLastrow,'Match History Data'!C513,"")</f>
        <v/>
      </c>
      <c r="D513" t="str">
        <f>IF(ROW()&lt;=vLastrow,'Match History Data'!D513,"")</f>
        <v/>
      </c>
      <c r="E513" s="3" t="str">
        <f>IF(ROW()&lt;=vLastrow,IF('Match History Data'!E513&lt;&gt;"",'Match History Data'!E513,""),"")</f>
        <v/>
      </c>
      <c r="F513" s="3" t="str">
        <f>IF(ROW()&lt;=vLastrow,IF('Match History Data'!F513&lt;&gt;"",'Match History Data'!F513,""),"")</f>
        <v/>
      </c>
      <c r="G513" t="str">
        <f>IF(ROW()&lt;=vLastrow,'Match History Data'!G513,"")</f>
        <v/>
      </c>
      <c r="H513" t="str">
        <f>IF(ROW()&lt;=vLastrow,'Match History Data'!H513,"")</f>
        <v/>
      </c>
      <c r="I513" t="str">
        <f>IF(ROW()&lt;=vLastrow,'Match History Data'!I513,"")</f>
        <v/>
      </c>
      <c r="J513" t="str">
        <f>IF(ROW()&lt;=vLastrow,'Match History Data'!J513,"")</f>
        <v/>
      </c>
      <c r="K513" t="str">
        <f>IF(ROW()&lt;=vLastrow,'Match History Data'!K513,"")</f>
        <v/>
      </c>
      <c r="L513" t="str">
        <f>IF(ROW()&lt;=vLastrow,'Match History Data'!L513,"")</f>
        <v/>
      </c>
      <c r="M513" t="str">
        <f>IF(ROW()&lt;=vLastrow,'Match History Data'!M513,"")</f>
        <v/>
      </c>
      <c r="N513" t="str">
        <f>IF(ROW()&lt;=vLastrow,'Match History Data'!N513,"")</f>
        <v/>
      </c>
      <c r="O513" t="str">
        <f>IF(ROW()&lt;=vLastrow,'Match History Data'!O513,"")</f>
        <v/>
      </c>
      <c r="Q513" t="str">
        <f>IF(ROW()&lt;=vLastrow,VLOOKUP(MONTH(E513),calcs!$S$2:$T$13,2,FALSE),"")</f>
        <v/>
      </c>
      <c r="R513" t="str">
        <f>IF(ROW()&lt;=vLastrow,VLOOKUP(MONTH(F513),calcs!$S$2:$T$13,2,FALSE),"")</f>
        <v/>
      </c>
      <c r="S513" t="str">
        <f t="shared" si="45"/>
        <v/>
      </c>
      <c r="T513" s="26" t="e">
        <f>IF(F513="",DATEDIF(E513,calcs!X$2,"Y"),"")</f>
        <v>#VALUE!</v>
      </c>
      <c r="U513" t="str">
        <f t="shared" si="44"/>
        <v/>
      </c>
      <c r="V513" t="str">
        <f t="shared" si="41"/>
        <v/>
      </c>
      <c r="W513">
        <f t="shared" si="42"/>
        <v>0</v>
      </c>
      <c r="X513">
        <f t="shared" si="43"/>
        <v>0</v>
      </c>
    </row>
    <row r="514" spans="1:24" x14ac:dyDescent="0.35">
      <c r="A514" t="str">
        <f>IF(ROW()&lt;=vLastrow,'Match History Data'!A514,"")</f>
        <v/>
      </c>
      <c r="B514" t="str">
        <f>IF(ROW()&lt;=vLastrow,'Match History Data'!B514,"")</f>
        <v/>
      </c>
      <c r="C514" t="str">
        <f>IF(ROW()&lt;=vLastrow,'Match History Data'!C514,"")</f>
        <v/>
      </c>
      <c r="D514" t="str">
        <f>IF(ROW()&lt;=vLastrow,'Match History Data'!D514,"")</f>
        <v/>
      </c>
      <c r="E514" s="3" t="str">
        <f>IF(ROW()&lt;=vLastrow,IF('Match History Data'!E514&lt;&gt;"",'Match History Data'!E514,""),"")</f>
        <v/>
      </c>
      <c r="F514" s="3" t="str">
        <f>IF(ROW()&lt;=vLastrow,IF('Match History Data'!F514&lt;&gt;"",'Match History Data'!F514,""),"")</f>
        <v/>
      </c>
      <c r="G514" t="str">
        <f>IF(ROW()&lt;=vLastrow,'Match History Data'!G514,"")</f>
        <v/>
      </c>
      <c r="H514" t="str">
        <f>IF(ROW()&lt;=vLastrow,'Match History Data'!H514,"")</f>
        <v/>
      </c>
      <c r="I514" t="str">
        <f>IF(ROW()&lt;=vLastrow,'Match History Data'!I514,"")</f>
        <v/>
      </c>
      <c r="J514" t="str">
        <f>IF(ROW()&lt;=vLastrow,'Match History Data'!J514,"")</f>
        <v/>
      </c>
      <c r="K514" t="str">
        <f>IF(ROW()&lt;=vLastrow,'Match History Data'!K514,"")</f>
        <v/>
      </c>
      <c r="L514" t="str">
        <f>IF(ROW()&lt;=vLastrow,'Match History Data'!L514,"")</f>
        <v/>
      </c>
      <c r="M514" t="str">
        <f>IF(ROW()&lt;=vLastrow,'Match History Data'!M514,"")</f>
        <v/>
      </c>
      <c r="N514" t="str">
        <f>IF(ROW()&lt;=vLastrow,'Match History Data'!N514,"")</f>
        <v/>
      </c>
      <c r="O514" t="str">
        <f>IF(ROW()&lt;=vLastrow,'Match History Data'!O514,"")</f>
        <v/>
      </c>
      <c r="Q514" t="str">
        <f>IF(ROW()&lt;=vLastrow,VLOOKUP(MONTH(E514),calcs!$S$2:$T$13,2,FALSE),"")</f>
        <v/>
      </c>
      <c r="R514" t="str">
        <f>IF(ROW()&lt;=vLastrow,VLOOKUP(MONTH(F514),calcs!$S$2:$T$13,2,FALSE),"")</f>
        <v/>
      </c>
      <c r="S514" t="str">
        <f t="shared" si="45"/>
        <v/>
      </c>
      <c r="T514" s="26" t="e">
        <f>IF(F514="",DATEDIF(E514,calcs!X$2,"Y"),"")</f>
        <v>#VALUE!</v>
      </c>
      <c r="U514" t="str">
        <f t="shared" si="44"/>
        <v/>
      </c>
      <c r="V514" t="str">
        <f t="shared" ref="V514:V577" si="46">SUBSTITUTE(N514,"White or Caucasian","White")</f>
        <v/>
      </c>
      <c r="W514">
        <f t="shared" ref="W514:W577" si="47">IF(J514&lt;&gt;"",LEN(J514)-LEN(SUBSTITUTE(J514,";",""))+1,0)</f>
        <v>0</v>
      </c>
      <c r="X514">
        <f t="shared" ref="X514:X577" si="48">IF(N514&lt;&gt;"",LEN(N514)-LEN(SUBSTITUTE(N514,";",""))+1,0)</f>
        <v>0</v>
      </c>
    </row>
    <row r="515" spans="1:24" x14ac:dyDescent="0.35">
      <c r="A515" t="str">
        <f>IF(ROW()&lt;=vLastrow,'Match History Data'!A515,"")</f>
        <v/>
      </c>
      <c r="B515" t="str">
        <f>IF(ROW()&lt;=vLastrow,'Match History Data'!B515,"")</f>
        <v/>
      </c>
      <c r="C515" t="str">
        <f>IF(ROW()&lt;=vLastrow,'Match History Data'!C515,"")</f>
        <v/>
      </c>
      <c r="D515" t="str">
        <f>IF(ROW()&lt;=vLastrow,'Match History Data'!D515,"")</f>
        <v/>
      </c>
      <c r="E515" s="3" t="str">
        <f>IF(ROW()&lt;=vLastrow,IF('Match History Data'!E515&lt;&gt;"",'Match History Data'!E515,""),"")</f>
        <v/>
      </c>
      <c r="F515" s="3" t="str">
        <f>IF(ROW()&lt;=vLastrow,IF('Match History Data'!F515&lt;&gt;"",'Match History Data'!F515,""),"")</f>
        <v/>
      </c>
      <c r="G515" t="str">
        <f>IF(ROW()&lt;=vLastrow,'Match History Data'!G515,"")</f>
        <v/>
      </c>
      <c r="H515" t="str">
        <f>IF(ROW()&lt;=vLastrow,'Match History Data'!H515,"")</f>
        <v/>
      </c>
      <c r="I515" t="str">
        <f>IF(ROW()&lt;=vLastrow,'Match History Data'!I515,"")</f>
        <v/>
      </c>
      <c r="J515" t="str">
        <f>IF(ROW()&lt;=vLastrow,'Match History Data'!J515,"")</f>
        <v/>
      </c>
      <c r="K515" t="str">
        <f>IF(ROW()&lt;=vLastrow,'Match History Data'!K515,"")</f>
        <v/>
      </c>
      <c r="L515" t="str">
        <f>IF(ROW()&lt;=vLastrow,'Match History Data'!L515,"")</f>
        <v/>
      </c>
      <c r="M515" t="str">
        <f>IF(ROW()&lt;=vLastrow,'Match History Data'!M515,"")</f>
        <v/>
      </c>
      <c r="N515" t="str">
        <f>IF(ROW()&lt;=vLastrow,'Match History Data'!N515,"")</f>
        <v/>
      </c>
      <c r="O515" t="str">
        <f>IF(ROW()&lt;=vLastrow,'Match History Data'!O515,"")</f>
        <v/>
      </c>
      <c r="Q515" t="str">
        <f>IF(ROW()&lt;=vLastrow,VLOOKUP(MONTH(E515),calcs!$S$2:$T$13,2,FALSE),"")</f>
        <v/>
      </c>
      <c r="R515" t="str">
        <f>IF(ROW()&lt;=vLastrow,VLOOKUP(MONTH(F515),calcs!$S$2:$T$13,2,FALSE),"")</f>
        <v/>
      </c>
      <c r="S515" t="str">
        <f t="shared" si="45"/>
        <v/>
      </c>
      <c r="T515" s="26" t="e">
        <f>IF(F515="",DATEDIF(E515,calcs!X$2,"Y"),"")</f>
        <v>#VALUE!</v>
      </c>
      <c r="U515" t="str">
        <f t="shared" ref="U515:U578" si="49">SUBSTITUTE(J515,"White or Caucasian","White")</f>
        <v/>
      </c>
      <c r="V515" t="str">
        <f t="shared" si="46"/>
        <v/>
      </c>
      <c r="W515">
        <f t="shared" si="47"/>
        <v>0</v>
      </c>
      <c r="X515">
        <f t="shared" si="48"/>
        <v>0</v>
      </c>
    </row>
    <row r="516" spans="1:24" x14ac:dyDescent="0.35">
      <c r="A516" t="str">
        <f>IF(ROW()&lt;=vLastrow,'Match History Data'!A516,"")</f>
        <v/>
      </c>
      <c r="B516" t="str">
        <f>IF(ROW()&lt;=vLastrow,'Match History Data'!B516,"")</f>
        <v/>
      </c>
      <c r="C516" t="str">
        <f>IF(ROW()&lt;=vLastrow,'Match History Data'!C516,"")</f>
        <v/>
      </c>
      <c r="D516" t="str">
        <f>IF(ROW()&lt;=vLastrow,'Match History Data'!D516,"")</f>
        <v/>
      </c>
      <c r="E516" s="3" t="str">
        <f>IF(ROW()&lt;=vLastrow,IF('Match History Data'!E516&lt;&gt;"",'Match History Data'!E516,""),"")</f>
        <v/>
      </c>
      <c r="F516" s="3" t="str">
        <f>IF(ROW()&lt;=vLastrow,IF('Match History Data'!F516&lt;&gt;"",'Match History Data'!F516,""),"")</f>
        <v/>
      </c>
      <c r="G516" t="str">
        <f>IF(ROW()&lt;=vLastrow,'Match History Data'!G516,"")</f>
        <v/>
      </c>
      <c r="H516" t="str">
        <f>IF(ROW()&lt;=vLastrow,'Match History Data'!H516,"")</f>
        <v/>
      </c>
      <c r="I516" t="str">
        <f>IF(ROW()&lt;=vLastrow,'Match History Data'!I516,"")</f>
        <v/>
      </c>
      <c r="J516" t="str">
        <f>IF(ROW()&lt;=vLastrow,'Match History Data'!J516,"")</f>
        <v/>
      </c>
      <c r="K516" t="str">
        <f>IF(ROW()&lt;=vLastrow,'Match History Data'!K516,"")</f>
        <v/>
      </c>
      <c r="L516" t="str">
        <f>IF(ROW()&lt;=vLastrow,'Match History Data'!L516,"")</f>
        <v/>
      </c>
      <c r="M516" t="str">
        <f>IF(ROW()&lt;=vLastrow,'Match History Data'!M516,"")</f>
        <v/>
      </c>
      <c r="N516" t="str">
        <f>IF(ROW()&lt;=vLastrow,'Match History Data'!N516,"")</f>
        <v/>
      </c>
      <c r="O516" t="str">
        <f>IF(ROW()&lt;=vLastrow,'Match History Data'!O516,"")</f>
        <v/>
      </c>
      <c r="Q516" t="str">
        <f>IF(ROW()&lt;=vLastrow,VLOOKUP(MONTH(E516),calcs!$S$2:$T$13,2,FALSE),"")</f>
        <v/>
      </c>
      <c r="R516" t="str">
        <f>IF(ROW()&lt;=vLastrow,VLOOKUP(MONTH(F516),calcs!$S$2:$T$13,2,FALSE),"")</f>
        <v/>
      </c>
      <c r="S516" t="str">
        <f t="shared" si="45"/>
        <v/>
      </c>
      <c r="T516" s="26" t="e">
        <f>IF(F516="",DATEDIF(E516,calcs!X$2,"Y"),"")</f>
        <v>#VALUE!</v>
      </c>
      <c r="U516" t="str">
        <f t="shared" si="49"/>
        <v/>
      </c>
      <c r="V516" t="str">
        <f t="shared" si="46"/>
        <v/>
      </c>
      <c r="W516">
        <f t="shared" si="47"/>
        <v>0</v>
      </c>
      <c r="X516">
        <f t="shared" si="48"/>
        <v>0</v>
      </c>
    </row>
    <row r="517" spans="1:24" x14ac:dyDescent="0.35">
      <c r="A517" t="str">
        <f>IF(ROW()&lt;=vLastrow,'Match History Data'!A517,"")</f>
        <v/>
      </c>
      <c r="B517" t="str">
        <f>IF(ROW()&lt;=vLastrow,'Match History Data'!B517,"")</f>
        <v/>
      </c>
      <c r="C517" t="str">
        <f>IF(ROW()&lt;=vLastrow,'Match History Data'!C517,"")</f>
        <v/>
      </c>
      <c r="D517" t="str">
        <f>IF(ROW()&lt;=vLastrow,'Match History Data'!D517,"")</f>
        <v/>
      </c>
      <c r="E517" s="3" t="str">
        <f>IF(ROW()&lt;=vLastrow,IF('Match History Data'!E517&lt;&gt;"",'Match History Data'!E517,""),"")</f>
        <v/>
      </c>
      <c r="F517" s="3" t="str">
        <f>IF(ROW()&lt;=vLastrow,IF('Match History Data'!F517&lt;&gt;"",'Match History Data'!F517,""),"")</f>
        <v/>
      </c>
      <c r="G517" t="str">
        <f>IF(ROW()&lt;=vLastrow,'Match History Data'!G517,"")</f>
        <v/>
      </c>
      <c r="H517" t="str">
        <f>IF(ROW()&lt;=vLastrow,'Match History Data'!H517,"")</f>
        <v/>
      </c>
      <c r="I517" t="str">
        <f>IF(ROW()&lt;=vLastrow,'Match History Data'!I517,"")</f>
        <v/>
      </c>
      <c r="J517" t="str">
        <f>IF(ROW()&lt;=vLastrow,'Match History Data'!J517,"")</f>
        <v/>
      </c>
      <c r="K517" t="str">
        <f>IF(ROW()&lt;=vLastrow,'Match History Data'!K517,"")</f>
        <v/>
      </c>
      <c r="L517" t="str">
        <f>IF(ROW()&lt;=vLastrow,'Match History Data'!L517,"")</f>
        <v/>
      </c>
      <c r="M517" t="str">
        <f>IF(ROW()&lt;=vLastrow,'Match History Data'!M517,"")</f>
        <v/>
      </c>
      <c r="N517" t="str">
        <f>IF(ROW()&lt;=vLastrow,'Match History Data'!N517,"")</f>
        <v/>
      </c>
      <c r="O517" t="str">
        <f>IF(ROW()&lt;=vLastrow,'Match History Data'!O517,"")</f>
        <v/>
      </c>
      <c r="Q517" t="str">
        <f>IF(ROW()&lt;=vLastrow,VLOOKUP(MONTH(E517),calcs!$S$2:$T$13,2,FALSE),"")</f>
        <v/>
      </c>
      <c r="R517" t="str">
        <f>IF(ROW()&lt;=vLastrow,VLOOKUP(MONTH(F517),calcs!$S$2:$T$13,2,FALSE),"")</f>
        <v/>
      </c>
      <c r="S517" t="str">
        <f t="shared" si="45"/>
        <v/>
      </c>
      <c r="T517" s="26" t="e">
        <f>IF(F517="",DATEDIF(E517,calcs!X$2,"Y"),"")</f>
        <v>#VALUE!</v>
      </c>
      <c r="U517" t="str">
        <f t="shared" si="49"/>
        <v/>
      </c>
      <c r="V517" t="str">
        <f t="shared" si="46"/>
        <v/>
      </c>
      <c r="W517">
        <f t="shared" si="47"/>
        <v>0</v>
      </c>
      <c r="X517">
        <f t="shared" si="48"/>
        <v>0</v>
      </c>
    </row>
    <row r="518" spans="1:24" x14ac:dyDescent="0.35">
      <c r="A518" t="str">
        <f>IF(ROW()&lt;=vLastrow,'Match History Data'!A518,"")</f>
        <v/>
      </c>
      <c r="B518" t="str">
        <f>IF(ROW()&lt;=vLastrow,'Match History Data'!B518,"")</f>
        <v/>
      </c>
      <c r="C518" t="str">
        <f>IF(ROW()&lt;=vLastrow,'Match History Data'!C518,"")</f>
        <v/>
      </c>
      <c r="D518" t="str">
        <f>IF(ROW()&lt;=vLastrow,'Match History Data'!D518,"")</f>
        <v/>
      </c>
      <c r="E518" s="3" t="str">
        <f>IF(ROW()&lt;=vLastrow,IF('Match History Data'!E518&lt;&gt;"",'Match History Data'!E518,""),"")</f>
        <v/>
      </c>
      <c r="F518" s="3" t="str">
        <f>IF(ROW()&lt;=vLastrow,IF('Match History Data'!F518&lt;&gt;"",'Match History Data'!F518,""),"")</f>
        <v/>
      </c>
      <c r="G518" t="str">
        <f>IF(ROW()&lt;=vLastrow,'Match History Data'!G518,"")</f>
        <v/>
      </c>
      <c r="H518" t="str">
        <f>IF(ROW()&lt;=vLastrow,'Match History Data'!H518,"")</f>
        <v/>
      </c>
      <c r="I518" t="str">
        <f>IF(ROW()&lt;=vLastrow,'Match History Data'!I518,"")</f>
        <v/>
      </c>
      <c r="J518" t="str">
        <f>IF(ROW()&lt;=vLastrow,'Match History Data'!J518,"")</f>
        <v/>
      </c>
      <c r="K518" t="str">
        <f>IF(ROW()&lt;=vLastrow,'Match History Data'!K518,"")</f>
        <v/>
      </c>
      <c r="L518" t="str">
        <f>IF(ROW()&lt;=vLastrow,'Match History Data'!L518,"")</f>
        <v/>
      </c>
      <c r="M518" t="str">
        <f>IF(ROW()&lt;=vLastrow,'Match History Data'!M518,"")</f>
        <v/>
      </c>
      <c r="N518" t="str">
        <f>IF(ROW()&lt;=vLastrow,'Match History Data'!N518,"")</f>
        <v/>
      </c>
      <c r="O518" t="str">
        <f>IF(ROW()&lt;=vLastrow,'Match History Data'!O518,"")</f>
        <v/>
      </c>
      <c r="Q518" t="str">
        <f>IF(ROW()&lt;=vLastrow,VLOOKUP(MONTH(E518),calcs!$S$2:$T$13,2,FALSE),"")</f>
        <v/>
      </c>
      <c r="R518" t="str">
        <f>IF(ROW()&lt;=vLastrow,VLOOKUP(MONTH(F518),calcs!$S$2:$T$13,2,FALSE),"")</f>
        <v/>
      </c>
      <c r="S518" t="str">
        <f t="shared" si="45"/>
        <v/>
      </c>
      <c r="T518" s="26" t="e">
        <f>IF(F518="",DATEDIF(E518,calcs!X$2,"Y"),"")</f>
        <v>#VALUE!</v>
      </c>
      <c r="U518" t="str">
        <f t="shared" si="49"/>
        <v/>
      </c>
      <c r="V518" t="str">
        <f t="shared" si="46"/>
        <v/>
      </c>
      <c r="W518">
        <f t="shared" si="47"/>
        <v>0</v>
      </c>
      <c r="X518">
        <f t="shared" si="48"/>
        <v>0</v>
      </c>
    </row>
    <row r="519" spans="1:24" x14ac:dyDescent="0.35">
      <c r="A519" t="str">
        <f>IF(ROW()&lt;=vLastrow,'Match History Data'!A519,"")</f>
        <v/>
      </c>
      <c r="B519" t="str">
        <f>IF(ROW()&lt;=vLastrow,'Match History Data'!B519,"")</f>
        <v/>
      </c>
      <c r="C519" t="str">
        <f>IF(ROW()&lt;=vLastrow,'Match History Data'!C519,"")</f>
        <v/>
      </c>
      <c r="D519" t="str">
        <f>IF(ROW()&lt;=vLastrow,'Match History Data'!D519,"")</f>
        <v/>
      </c>
      <c r="E519" s="3" t="str">
        <f>IF(ROW()&lt;=vLastrow,IF('Match History Data'!E519&lt;&gt;"",'Match History Data'!E519,""),"")</f>
        <v/>
      </c>
      <c r="F519" s="3" t="str">
        <f>IF(ROW()&lt;=vLastrow,IF('Match History Data'!F519&lt;&gt;"",'Match History Data'!F519,""),"")</f>
        <v/>
      </c>
      <c r="G519" t="str">
        <f>IF(ROW()&lt;=vLastrow,'Match History Data'!G519,"")</f>
        <v/>
      </c>
      <c r="H519" t="str">
        <f>IF(ROW()&lt;=vLastrow,'Match History Data'!H519,"")</f>
        <v/>
      </c>
      <c r="I519" t="str">
        <f>IF(ROW()&lt;=vLastrow,'Match History Data'!I519,"")</f>
        <v/>
      </c>
      <c r="J519" t="str">
        <f>IF(ROW()&lt;=vLastrow,'Match History Data'!J519,"")</f>
        <v/>
      </c>
      <c r="K519" t="str">
        <f>IF(ROW()&lt;=vLastrow,'Match History Data'!K519,"")</f>
        <v/>
      </c>
      <c r="L519" t="str">
        <f>IF(ROW()&lt;=vLastrow,'Match History Data'!L519,"")</f>
        <v/>
      </c>
      <c r="M519" t="str">
        <f>IF(ROW()&lt;=vLastrow,'Match History Data'!M519,"")</f>
        <v/>
      </c>
      <c r="N519" t="str">
        <f>IF(ROW()&lt;=vLastrow,'Match History Data'!N519,"")</f>
        <v/>
      </c>
      <c r="O519" t="str">
        <f>IF(ROW()&lt;=vLastrow,'Match History Data'!O519,"")</f>
        <v/>
      </c>
      <c r="Q519" t="str">
        <f>IF(ROW()&lt;=vLastrow,VLOOKUP(MONTH(E519),calcs!$S$2:$T$13,2,FALSE),"")</f>
        <v/>
      </c>
      <c r="R519" t="str">
        <f>IF(ROW()&lt;=vLastrow,VLOOKUP(MONTH(F519),calcs!$S$2:$T$13,2,FALSE),"")</f>
        <v/>
      </c>
      <c r="S519" t="str">
        <f t="shared" si="45"/>
        <v/>
      </c>
      <c r="T519" s="26" t="e">
        <f>IF(F519="",DATEDIF(E519,calcs!X$2,"Y"),"")</f>
        <v>#VALUE!</v>
      </c>
      <c r="U519" t="str">
        <f t="shared" si="49"/>
        <v/>
      </c>
      <c r="V519" t="str">
        <f t="shared" si="46"/>
        <v/>
      </c>
      <c r="W519">
        <f t="shared" si="47"/>
        <v>0</v>
      </c>
      <c r="X519">
        <f t="shared" si="48"/>
        <v>0</v>
      </c>
    </row>
    <row r="520" spans="1:24" x14ac:dyDescent="0.35">
      <c r="A520" t="str">
        <f>IF(ROW()&lt;=vLastrow,'Match History Data'!A520,"")</f>
        <v/>
      </c>
      <c r="B520" t="str">
        <f>IF(ROW()&lt;=vLastrow,'Match History Data'!B520,"")</f>
        <v/>
      </c>
      <c r="C520" t="str">
        <f>IF(ROW()&lt;=vLastrow,'Match History Data'!C520,"")</f>
        <v/>
      </c>
      <c r="D520" t="str">
        <f>IF(ROW()&lt;=vLastrow,'Match History Data'!D520,"")</f>
        <v/>
      </c>
      <c r="E520" s="3" t="str">
        <f>IF(ROW()&lt;=vLastrow,IF('Match History Data'!E520&lt;&gt;"",'Match History Data'!E520,""),"")</f>
        <v/>
      </c>
      <c r="F520" s="3" t="str">
        <f>IF(ROW()&lt;=vLastrow,IF('Match History Data'!F520&lt;&gt;"",'Match History Data'!F520,""),"")</f>
        <v/>
      </c>
      <c r="G520" t="str">
        <f>IF(ROW()&lt;=vLastrow,'Match History Data'!G520,"")</f>
        <v/>
      </c>
      <c r="H520" t="str">
        <f>IF(ROW()&lt;=vLastrow,'Match History Data'!H520,"")</f>
        <v/>
      </c>
      <c r="I520" t="str">
        <f>IF(ROW()&lt;=vLastrow,'Match History Data'!I520,"")</f>
        <v/>
      </c>
      <c r="J520" t="str">
        <f>IF(ROW()&lt;=vLastrow,'Match History Data'!J520,"")</f>
        <v/>
      </c>
      <c r="K520" t="str">
        <f>IF(ROW()&lt;=vLastrow,'Match History Data'!K520,"")</f>
        <v/>
      </c>
      <c r="L520" t="str">
        <f>IF(ROW()&lt;=vLastrow,'Match History Data'!L520,"")</f>
        <v/>
      </c>
      <c r="M520" t="str">
        <f>IF(ROW()&lt;=vLastrow,'Match History Data'!M520,"")</f>
        <v/>
      </c>
      <c r="N520" t="str">
        <f>IF(ROW()&lt;=vLastrow,'Match History Data'!N520,"")</f>
        <v/>
      </c>
      <c r="O520" t="str">
        <f>IF(ROW()&lt;=vLastrow,'Match History Data'!O520,"")</f>
        <v/>
      </c>
      <c r="Q520" t="str">
        <f>IF(ROW()&lt;=vLastrow,VLOOKUP(MONTH(E520),calcs!$S$2:$T$13,2,FALSE),"")</f>
        <v/>
      </c>
      <c r="R520" t="str">
        <f>IF(ROW()&lt;=vLastrow,VLOOKUP(MONTH(F520),calcs!$S$2:$T$13,2,FALSE),"")</f>
        <v/>
      </c>
      <c r="S520" t="str">
        <f t="shared" si="45"/>
        <v/>
      </c>
      <c r="T520" s="26" t="e">
        <f>IF(F520="",DATEDIF(E520,calcs!X$2,"Y"),"")</f>
        <v>#VALUE!</v>
      </c>
      <c r="U520" t="str">
        <f t="shared" si="49"/>
        <v/>
      </c>
      <c r="V520" t="str">
        <f t="shared" si="46"/>
        <v/>
      </c>
      <c r="W520">
        <f t="shared" si="47"/>
        <v>0</v>
      </c>
      <c r="X520">
        <f t="shared" si="48"/>
        <v>0</v>
      </c>
    </row>
    <row r="521" spans="1:24" x14ac:dyDescent="0.35">
      <c r="A521" t="str">
        <f>IF(ROW()&lt;=vLastrow,'Match History Data'!A521,"")</f>
        <v/>
      </c>
      <c r="B521" t="str">
        <f>IF(ROW()&lt;=vLastrow,'Match History Data'!B521,"")</f>
        <v/>
      </c>
      <c r="C521" t="str">
        <f>IF(ROW()&lt;=vLastrow,'Match History Data'!C521,"")</f>
        <v/>
      </c>
      <c r="D521" t="str">
        <f>IF(ROW()&lt;=vLastrow,'Match History Data'!D521,"")</f>
        <v/>
      </c>
      <c r="E521" s="3" t="str">
        <f>IF(ROW()&lt;=vLastrow,IF('Match History Data'!E521&lt;&gt;"",'Match History Data'!E521,""),"")</f>
        <v/>
      </c>
      <c r="F521" s="3" t="str">
        <f>IF(ROW()&lt;=vLastrow,IF('Match History Data'!F521&lt;&gt;"",'Match History Data'!F521,""),"")</f>
        <v/>
      </c>
      <c r="G521" t="str">
        <f>IF(ROW()&lt;=vLastrow,'Match History Data'!G521,"")</f>
        <v/>
      </c>
      <c r="H521" t="str">
        <f>IF(ROW()&lt;=vLastrow,'Match History Data'!H521,"")</f>
        <v/>
      </c>
      <c r="I521" t="str">
        <f>IF(ROW()&lt;=vLastrow,'Match History Data'!I521,"")</f>
        <v/>
      </c>
      <c r="J521" t="str">
        <f>IF(ROW()&lt;=vLastrow,'Match History Data'!J521,"")</f>
        <v/>
      </c>
      <c r="K521" t="str">
        <f>IF(ROW()&lt;=vLastrow,'Match History Data'!K521,"")</f>
        <v/>
      </c>
      <c r="L521" t="str">
        <f>IF(ROW()&lt;=vLastrow,'Match History Data'!L521,"")</f>
        <v/>
      </c>
      <c r="M521" t="str">
        <f>IF(ROW()&lt;=vLastrow,'Match History Data'!M521,"")</f>
        <v/>
      </c>
      <c r="N521" t="str">
        <f>IF(ROW()&lt;=vLastrow,'Match History Data'!N521,"")</f>
        <v/>
      </c>
      <c r="O521" t="str">
        <f>IF(ROW()&lt;=vLastrow,'Match History Data'!O521,"")</f>
        <v/>
      </c>
      <c r="Q521" t="str">
        <f>IF(ROW()&lt;=vLastrow,VLOOKUP(MONTH(E521),calcs!$S$2:$T$13,2,FALSE),"")</f>
        <v/>
      </c>
      <c r="R521" t="str">
        <f>IF(ROW()&lt;=vLastrow,VLOOKUP(MONTH(F521),calcs!$S$2:$T$13,2,FALSE),"")</f>
        <v/>
      </c>
      <c r="S521" t="str">
        <f t="shared" si="45"/>
        <v/>
      </c>
      <c r="T521" s="26" t="e">
        <f>IF(F521="",DATEDIF(E521,calcs!X$2,"Y"),"")</f>
        <v>#VALUE!</v>
      </c>
      <c r="U521" t="str">
        <f t="shared" si="49"/>
        <v/>
      </c>
      <c r="V521" t="str">
        <f t="shared" si="46"/>
        <v/>
      </c>
      <c r="W521">
        <f t="shared" si="47"/>
        <v>0</v>
      </c>
      <c r="X521">
        <f t="shared" si="48"/>
        <v>0</v>
      </c>
    </row>
    <row r="522" spans="1:24" x14ac:dyDescent="0.35">
      <c r="A522" t="str">
        <f>IF(ROW()&lt;=vLastrow,'Match History Data'!A522,"")</f>
        <v/>
      </c>
      <c r="B522" t="str">
        <f>IF(ROW()&lt;=vLastrow,'Match History Data'!B522,"")</f>
        <v/>
      </c>
      <c r="C522" t="str">
        <f>IF(ROW()&lt;=vLastrow,'Match History Data'!C522,"")</f>
        <v/>
      </c>
      <c r="D522" t="str">
        <f>IF(ROW()&lt;=vLastrow,'Match History Data'!D522,"")</f>
        <v/>
      </c>
      <c r="E522" s="3" t="str">
        <f>IF(ROW()&lt;=vLastrow,IF('Match History Data'!E522&lt;&gt;"",'Match History Data'!E522,""),"")</f>
        <v/>
      </c>
      <c r="F522" s="3" t="str">
        <f>IF(ROW()&lt;=vLastrow,IF('Match History Data'!F522&lt;&gt;"",'Match History Data'!F522,""),"")</f>
        <v/>
      </c>
      <c r="G522" t="str">
        <f>IF(ROW()&lt;=vLastrow,'Match History Data'!G522,"")</f>
        <v/>
      </c>
      <c r="H522" t="str">
        <f>IF(ROW()&lt;=vLastrow,'Match History Data'!H522,"")</f>
        <v/>
      </c>
      <c r="I522" t="str">
        <f>IF(ROW()&lt;=vLastrow,'Match History Data'!I522,"")</f>
        <v/>
      </c>
      <c r="J522" t="str">
        <f>IF(ROW()&lt;=vLastrow,'Match History Data'!J522,"")</f>
        <v/>
      </c>
      <c r="K522" t="str">
        <f>IF(ROW()&lt;=vLastrow,'Match History Data'!K522,"")</f>
        <v/>
      </c>
      <c r="L522" t="str">
        <f>IF(ROW()&lt;=vLastrow,'Match History Data'!L522,"")</f>
        <v/>
      </c>
      <c r="M522" t="str">
        <f>IF(ROW()&lt;=vLastrow,'Match History Data'!M522,"")</f>
        <v/>
      </c>
      <c r="N522" t="str">
        <f>IF(ROW()&lt;=vLastrow,'Match History Data'!N522,"")</f>
        <v/>
      </c>
      <c r="O522" t="str">
        <f>IF(ROW()&lt;=vLastrow,'Match History Data'!O522,"")</f>
        <v/>
      </c>
      <c r="Q522" t="str">
        <f>IF(ROW()&lt;=vLastrow,VLOOKUP(MONTH(E522),calcs!$S$2:$T$13,2,FALSE),"")</f>
        <v/>
      </c>
      <c r="R522" t="str">
        <f>IF(ROW()&lt;=vLastrow,VLOOKUP(MONTH(F522),calcs!$S$2:$T$13,2,FALSE),"")</f>
        <v/>
      </c>
      <c r="S522" t="str">
        <f t="shared" ref="S522:S585" si="50">IF(F522&lt;&gt;"",DATEDIF(E522,F522,"y"),"")</f>
        <v/>
      </c>
      <c r="T522" s="26" t="e">
        <f>IF(F522="",DATEDIF(E522,calcs!X$2,"Y"),"")</f>
        <v>#VALUE!</v>
      </c>
      <c r="U522" t="str">
        <f t="shared" si="49"/>
        <v/>
      </c>
      <c r="V522" t="str">
        <f t="shared" si="46"/>
        <v/>
      </c>
      <c r="W522">
        <f t="shared" si="47"/>
        <v>0</v>
      </c>
      <c r="X522">
        <f t="shared" si="48"/>
        <v>0</v>
      </c>
    </row>
    <row r="523" spans="1:24" x14ac:dyDescent="0.35">
      <c r="A523" t="str">
        <f>IF(ROW()&lt;=vLastrow,'Match History Data'!A523,"")</f>
        <v/>
      </c>
      <c r="B523" t="str">
        <f>IF(ROW()&lt;=vLastrow,'Match History Data'!B523,"")</f>
        <v/>
      </c>
      <c r="C523" t="str">
        <f>IF(ROW()&lt;=vLastrow,'Match History Data'!C523,"")</f>
        <v/>
      </c>
      <c r="D523" t="str">
        <f>IF(ROW()&lt;=vLastrow,'Match History Data'!D523,"")</f>
        <v/>
      </c>
      <c r="E523" s="3" t="str">
        <f>IF(ROW()&lt;=vLastrow,IF('Match History Data'!E523&lt;&gt;"",'Match History Data'!E523,""),"")</f>
        <v/>
      </c>
      <c r="F523" s="3" t="str">
        <f>IF(ROW()&lt;=vLastrow,IF('Match History Data'!F523&lt;&gt;"",'Match History Data'!F523,""),"")</f>
        <v/>
      </c>
      <c r="G523" t="str">
        <f>IF(ROW()&lt;=vLastrow,'Match History Data'!G523,"")</f>
        <v/>
      </c>
      <c r="H523" t="str">
        <f>IF(ROW()&lt;=vLastrow,'Match History Data'!H523,"")</f>
        <v/>
      </c>
      <c r="I523" t="str">
        <f>IF(ROW()&lt;=vLastrow,'Match History Data'!I523,"")</f>
        <v/>
      </c>
      <c r="J523" t="str">
        <f>IF(ROW()&lt;=vLastrow,'Match History Data'!J523,"")</f>
        <v/>
      </c>
      <c r="K523" t="str">
        <f>IF(ROW()&lt;=vLastrow,'Match History Data'!K523,"")</f>
        <v/>
      </c>
      <c r="L523" t="str">
        <f>IF(ROW()&lt;=vLastrow,'Match History Data'!L523,"")</f>
        <v/>
      </c>
      <c r="M523" t="str">
        <f>IF(ROW()&lt;=vLastrow,'Match History Data'!M523,"")</f>
        <v/>
      </c>
      <c r="N523" t="str">
        <f>IF(ROW()&lt;=vLastrow,'Match History Data'!N523,"")</f>
        <v/>
      </c>
      <c r="O523" t="str">
        <f>IF(ROW()&lt;=vLastrow,'Match History Data'!O523,"")</f>
        <v/>
      </c>
      <c r="Q523" t="str">
        <f>IF(ROW()&lt;=vLastrow,VLOOKUP(MONTH(E523),calcs!$S$2:$T$13,2,FALSE),"")</f>
        <v/>
      </c>
      <c r="R523" t="str">
        <f>IF(ROW()&lt;=vLastrow,VLOOKUP(MONTH(F523),calcs!$S$2:$T$13,2,FALSE),"")</f>
        <v/>
      </c>
      <c r="S523" t="str">
        <f t="shared" si="50"/>
        <v/>
      </c>
      <c r="T523" s="26" t="e">
        <f>IF(F523="",DATEDIF(E523,calcs!X$2,"Y"),"")</f>
        <v>#VALUE!</v>
      </c>
      <c r="U523" t="str">
        <f t="shared" si="49"/>
        <v/>
      </c>
      <c r="V523" t="str">
        <f t="shared" si="46"/>
        <v/>
      </c>
      <c r="W523">
        <f t="shared" si="47"/>
        <v>0</v>
      </c>
      <c r="X523">
        <f t="shared" si="48"/>
        <v>0</v>
      </c>
    </row>
    <row r="524" spans="1:24" x14ac:dyDescent="0.35">
      <c r="A524" t="str">
        <f>IF(ROW()&lt;=vLastrow,'Match History Data'!A524,"")</f>
        <v/>
      </c>
      <c r="B524" t="str">
        <f>IF(ROW()&lt;=vLastrow,'Match History Data'!B524,"")</f>
        <v/>
      </c>
      <c r="C524" t="str">
        <f>IF(ROW()&lt;=vLastrow,'Match History Data'!C524,"")</f>
        <v/>
      </c>
      <c r="D524" t="str">
        <f>IF(ROW()&lt;=vLastrow,'Match History Data'!D524,"")</f>
        <v/>
      </c>
      <c r="E524" s="3" t="str">
        <f>IF(ROW()&lt;=vLastrow,IF('Match History Data'!E524&lt;&gt;"",'Match History Data'!E524,""),"")</f>
        <v/>
      </c>
      <c r="F524" s="3" t="str">
        <f>IF(ROW()&lt;=vLastrow,IF('Match History Data'!F524&lt;&gt;"",'Match History Data'!F524,""),"")</f>
        <v/>
      </c>
      <c r="G524" t="str">
        <f>IF(ROW()&lt;=vLastrow,'Match History Data'!G524,"")</f>
        <v/>
      </c>
      <c r="H524" t="str">
        <f>IF(ROW()&lt;=vLastrow,'Match History Data'!H524,"")</f>
        <v/>
      </c>
      <c r="I524" t="str">
        <f>IF(ROW()&lt;=vLastrow,'Match History Data'!I524,"")</f>
        <v/>
      </c>
      <c r="J524" t="str">
        <f>IF(ROW()&lt;=vLastrow,'Match History Data'!J524,"")</f>
        <v/>
      </c>
      <c r="K524" t="str">
        <f>IF(ROW()&lt;=vLastrow,'Match History Data'!K524,"")</f>
        <v/>
      </c>
      <c r="L524" t="str">
        <f>IF(ROW()&lt;=vLastrow,'Match History Data'!L524,"")</f>
        <v/>
      </c>
      <c r="M524" t="str">
        <f>IF(ROW()&lt;=vLastrow,'Match History Data'!M524,"")</f>
        <v/>
      </c>
      <c r="N524" t="str">
        <f>IF(ROW()&lt;=vLastrow,'Match History Data'!N524,"")</f>
        <v/>
      </c>
      <c r="O524" t="str">
        <f>IF(ROW()&lt;=vLastrow,'Match History Data'!O524,"")</f>
        <v/>
      </c>
      <c r="Q524" t="str">
        <f>IF(ROW()&lt;=vLastrow,VLOOKUP(MONTH(E524),calcs!$S$2:$T$13,2,FALSE),"")</f>
        <v/>
      </c>
      <c r="R524" t="str">
        <f>IF(ROW()&lt;=vLastrow,VLOOKUP(MONTH(F524),calcs!$S$2:$T$13,2,FALSE),"")</f>
        <v/>
      </c>
      <c r="S524" t="str">
        <f t="shared" si="50"/>
        <v/>
      </c>
      <c r="T524" s="26" t="e">
        <f>IF(F524="",DATEDIF(E524,calcs!X$2,"Y"),"")</f>
        <v>#VALUE!</v>
      </c>
      <c r="U524" t="str">
        <f t="shared" si="49"/>
        <v/>
      </c>
      <c r="V524" t="str">
        <f t="shared" si="46"/>
        <v/>
      </c>
      <c r="W524">
        <f t="shared" si="47"/>
        <v>0</v>
      </c>
      <c r="X524">
        <f t="shared" si="48"/>
        <v>0</v>
      </c>
    </row>
    <row r="525" spans="1:24" x14ac:dyDescent="0.35">
      <c r="A525" t="str">
        <f>IF(ROW()&lt;=vLastrow,'Match History Data'!A525,"")</f>
        <v/>
      </c>
      <c r="B525" t="str">
        <f>IF(ROW()&lt;=vLastrow,'Match History Data'!B525,"")</f>
        <v/>
      </c>
      <c r="C525" t="str">
        <f>IF(ROW()&lt;=vLastrow,'Match History Data'!C525,"")</f>
        <v/>
      </c>
      <c r="D525" t="str">
        <f>IF(ROW()&lt;=vLastrow,'Match History Data'!D525,"")</f>
        <v/>
      </c>
      <c r="E525" s="3" t="str">
        <f>IF(ROW()&lt;=vLastrow,IF('Match History Data'!E525&lt;&gt;"",'Match History Data'!E525,""),"")</f>
        <v/>
      </c>
      <c r="F525" s="3" t="str">
        <f>IF(ROW()&lt;=vLastrow,IF('Match History Data'!F525&lt;&gt;"",'Match History Data'!F525,""),"")</f>
        <v/>
      </c>
      <c r="G525" t="str">
        <f>IF(ROW()&lt;=vLastrow,'Match History Data'!G525,"")</f>
        <v/>
      </c>
      <c r="H525" t="str">
        <f>IF(ROW()&lt;=vLastrow,'Match History Data'!H525,"")</f>
        <v/>
      </c>
      <c r="I525" t="str">
        <f>IF(ROW()&lt;=vLastrow,'Match History Data'!I525,"")</f>
        <v/>
      </c>
      <c r="J525" t="str">
        <f>IF(ROW()&lt;=vLastrow,'Match History Data'!J525,"")</f>
        <v/>
      </c>
      <c r="K525" t="str">
        <f>IF(ROW()&lt;=vLastrow,'Match History Data'!K525,"")</f>
        <v/>
      </c>
      <c r="L525" t="str">
        <f>IF(ROW()&lt;=vLastrow,'Match History Data'!L525,"")</f>
        <v/>
      </c>
      <c r="M525" t="str">
        <f>IF(ROW()&lt;=vLastrow,'Match History Data'!M525,"")</f>
        <v/>
      </c>
      <c r="N525" t="str">
        <f>IF(ROW()&lt;=vLastrow,'Match History Data'!N525,"")</f>
        <v/>
      </c>
      <c r="O525" t="str">
        <f>IF(ROW()&lt;=vLastrow,'Match History Data'!O525,"")</f>
        <v/>
      </c>
      <c r="Q525" t="str">
        <f>IF(ROW()&lt;=vLastrow,VLOOKUP(MONTH(E525),calcs!$S$2:$T$13,2,FALSE),"")</f>
        <v/>
      </c>
      <c r="R525" t="str">
        <f>IF(ROW()&lt;=vLastrow,VLOOKUP(MONTH(F525),calcs!$S$2:$T$13,2,FALSE),"")</f>
        <v/>
      </c>
      <c r="S525" t="str">
        <f t="shared" si="50"/>
        <v/>
      </c>
      <c r="T525" s="26" t="e">
        <f>IF(F525="",DATEDIF(E525,calcs!X$2,"Y"),"")</f>
        <v>#VALUE!</v>
      </c>
      <c r="U525" t="str">
        <f t="shared" si="49"/>
        <v/>
      </c>
      <c r="V525" t="str">
        <f t="shared" si="46"/>
        <v/>
      </c>
      <c r="W525">
        <f t="shared" si="47"/>
        <v>0</v>
      </c>
      <c r="X525">
        <f t="shared" si="48"/>
        <v>0</v>
      </c>
    </row>
    <row r="526" spans="1:24" x14ac:dyDescent="0.35">
      <c r="A526" t="str">
        <f>IF(ROW()&lt;=vLastrow,'Match History Data'!A526,"")</f>
        <v/>
      </c>
      <c r="B526" t="str">
        <f>IF(ROW()&lt;=vLastrow,'Match History Data'!B526,"")</f>
        <v/>
      </c>
      <c r="C526" t="str">
        <f>IF(ROW()&lt;=vLastrow,'Match History Data'!C526,"")</f>
        <v/>
      </c>
      <c r="D526" t="str">
        <f>IF(ROW()&lt;=vLastrow,'Match History Data'!D526,"")</f>
        <v/>
      </c>
      <c r="E526" s="3" t="str">
        <f>IF(ROW()&lt;=vLastrow,IF('Match History Data'!E526&lt;&gt;"",'Match History Data'!E526,""),"")</f>
        <v/>
      </c>
      <c r="F526" s="3" t="str">
        <f>IF(ROW()&lt;=vLastrow,IF('Match History Data'!F526&lt;&gt;"",'Match History Data'!F526,""),"")</f>
        <v/>
      </c>
      <c r="G526" t="str">
        <f>IF(ROW()&lt;=vLastrow,'Match History Data'!G526,"")</f>
        <v/>
      </c>
      <c r="H526" t="str">
        <f>IF(ROW()&lt;=vLastrow,'Match History Data'!H526,"")</f>
        <v/>
      </c>
      <c r="I526" t="str">
        <f>IF(ROW()&lt;=vLastrow,'Match History Data'!I526,"")</f>
        <v/>
      </c>
      <c r="J526" t="str">
        <f>IF(ROW()&lt;=vLastrow,'Match History Data'!J526,"")</f>
        <v/>
      </c>
      <c r="K526" t="str">
        <f>IF(ROW()&lt;=vLastrow,'Match History Data'!K526,"")</f>
        <v/>
      </c>
      <c r="L526" t="str">
        <f>IF(ROW()&lt;=vLastrow,'Match History Data'!L526,"")</f>
        <v/>
      </c>
      <c r="M526" t="str">
        <f>IF(ROW()&lt;=vLastrow,'Match History Data'!M526,"")</f>
        <v/>
      </c>
      <c r="N526" t="str">
        <f>IF(ROW()&lt;=vLastrow,'Match History Data'!N526,"")</f>
        <v/>
      </c>
      <c r="O526" t="str">
        <f>IF(ROW()&lt;=vLastrow,'Match History Data'!O526,"")</f>
        <v/>
      </c>
      <c r="Q526" t="str">
        <f>IF(ROW()&lt;=vLastrow,VLOOKUP(MONTH(E526),calcs!$S$2:$T$13,2,FALSE),"")</f>
        <v/>
      </c>
      <c r="R526" t="str">
        <f>IF(ROW()&lt;=vLastrow,VLOOKUP(MONTH(F526),calcs!$S$2:$T$13,2,FALSE),"")</f>
        <v/>
      </c>
      <c r="S526" t="str">
        <f t="shared" si="50"/>
        <v/>
      </c>
      <c r="T526" s="26" t="e">
        <f>IF(F526="",DATEDIF(E526,calcs!X$2,"Y"),"")</f>
        <v>#VALUE!</v>
      </c>
      <c r="U526" t="str">
        <f t="shared" si="49"/>
        <v/>
      </c>
      <c r="V526" t="str">
        <f t="shared" si="46"/>
        <v/>
      </c>
      <c r="W526">
        <f t="shared" si="47"/>
        <v>0</v>
      </c>
      <c r="X526">
        <f t="shared" si="48"/>
        <v>0</v>
      </c>
    </row>
    <row r="527" spans="1:24" x14ac:dyDescent="0.35">
      <c r="A527" t="str">
        <f>IF(ROW()&lt;=vLastrow,'Match History Data'!A527,"")</f>
        <v/>
      </c>
      <c r="B527" t="str">
        <f>IF(ROW()&lt;=vLastrow,'Match History Data'!B527,"")</f>
        <v/>
      </c>
      <c r="C527" t="str">
        <f>IF(ROW()&lt;=vLastrow,'Match History Data'!C527,"")</f>
        <v/>
      </c>
      <c r="D527" t="str">
        <f>IF(ROW()&lt;=vLastrow,'Match History Data'!D527,"")</f>
        <v/>
      </c>
      <c r="E527" s="3" t="str">
        <f>IF(ROW()&lt;=vLastrow,IF('Match History Data'!E527&lt;&gt;"",'Match History Data'!E527,""),"")</f>
        <v/>
      </c>
      <c r="F527" s="3" t="str">
        <f>IF(ROW()&lt;=vLastrow,IF('Match History Data'!F527&lt;&gt;"",'Match History Data'!F527,""),"")</f>
        <v/>
      </c>
      <c r="G527" t="str">
        <f>IF(ROW()&lt;=vLastrow,'Match History Data'!G527,"")</f>
        <v/>
      </c>
      <c r="H527" t="str">
        <f>IF(ROW()&lt;=vLastrow,'Match History Data'!H527,"")</f>
        <v/>
      </c>
      <c r="I527" t="str">
        <f>IF(ROW()&lt;=vLastrow,'Match History Data'!I527,"")</f>
        <v/>
      </c>
      <c r="J527" t="str">
        <f>IF(ROW()&lt;=vLastrow,'Match History Data'!J527,"")</f>
        <v/>
      </c>
      <c r="K527" t="str">
        <f>IF(ROW()&lt;=vLastrow,'Match History Data'!K527,"")</f>
        <v/>
      </c>
      <c r="L527" t="str">
        <f>IF(ROW()&lt;=vLastrow,'Match History Data'!L527,"")</f>
        <v/>
      </c>
      <c r="M527" t="str">
        <f>IF(ROW()&lt;=vLastrow,'Match History Data'!M527,"")</f>
        <v/>
      </c>
      <c r="N527" t="str">
        <f>IF(ROW()&lt;=vLastrow,'Match History Data'!N527,"")</f>
        <v/>
      </c>
      <c r="O527" t="str">
        <f>IF(ROW()&lt;=vLastrow,'Match History Data'!O527,"")</f>
        <v/>
      </c>
      <c r="Q527" t="str">
        <f>IF(ROW()&lt;=vLastrow,VLOOKUP(MONTH(E527),calcs!$S$2:$T$13,2,FALSE),"")</f>
        <v/>
      </c>
      <c r="R527" t="str">
        <f>IF(ROW()&lt;=vLastrow,VLOOKUP(MONTH(F527),calcs!$S$2:$T$13,2,FALSE),"")</f>
        <v/>
      </c>
      <c r="S527" t="str">
        <f t="shared" si="50"/>
        <v/>
      </c>
      <c r="T527" s="26" t="e">
        <f>IF(F527="",DATEDIF(E527,calcs!X$2,"Y"),"")</f>
        <v>#VALUE!</v>
      </c>
      <c r="U527" t="str">
        <f t="shared" si="49"/>
        <v/>
      </c>
      <c r="V527" t="str">
        <f t="shared" si="46"/>
        <v/>
      </c>
      <c r="W527">
        <f t="shared" si="47"/>
        <v>0</v>
      </c>
      <c r="X527">
        <f t="shared" si="48"/>
        <v>0</v>
      </c>
    </row>
    <row r="528" spans="1:24" x14ac:dyDescent="0.35">
      <c r="A528" t="str">
        <f>IF(ROW()&lt;=vLastrow,'Match History Data'!A528,"")</f>
        <v/>
      </c>
      <c r="B528" t="str">
        <f>IF(ROW()&lt;=vLastrow,'Match History Data'!B528,"")</f>
        <v/>
      </c>
      <c r="C528" t="str">
        <f>IF(ROW()&lt;=vLastrow,'Match History Data'!C528,"")</f>
        <v/>
      </c>
      <c r="D528" t="str">
        <f>IF(ROW()&lt;=vLastrow,'Match History Data'!D528,"")</f>
        <v/>
      </c>
      <c r="E528" s="3" t="str">
        <f>IF(ROW()&lt;=vLastrow,IF('Match History Data'!E528&lt;&gt;"",'Match History Data'!E528,""),"")</f>
        <v/>
      </c>
      <c r="F528" s="3" t="str">
        <f>IF(ROW()&lt;=vLastrow,IF('Match History Data'!F528&lt;&gt;"",'Match History Data'!F528,""),"")</f>
        <v/>
      </c>
      <c r="G528" t="str">
        <f>IF(ROW()&lt;=vLastrow,'Match History Data'!G528,"")</f>
        <v/>
      </c>
      <c r="H528" t="str">
        <f>IF(ROW()&lt;=vLastrow,'Match History Data'!H528,"")</f>
        <v/>
      </c>
      <c r="I528" t="str">
        <f>IF(ROW()&lt;=vLastrow,'Match History Data'!I528,"")</f>
        <v/>
      </c>
      <c r="J528" t="str">
        <f>IF(ROW()&lt;=vLastrow,'Match History Data'!J528,"")</f>
        <v/>
      </c>
      <c r="K528" t="str">
        <f>IF(ROW()&lt;=vLastrow,'Match History Data'!K528,"")</f>
        <v/>
      </c>
      <c r="L528" t="str">
        <f>IF(ROW()&lt;=vLastrow,'Match History Data'!L528,"")</f>
        <v/>
      </c>
      <c r="M528" t="str">
        <f>IF(ROW()&lt;=vLastrow,'Match History Data'!M528,"")</f>
        <v/>
      </c>
      <c r="N528" t="str">
        <f>IF(ROW()&lt;=vLastrow,'Match History Data'!N528,"")</f>
        <v/>
      </c>
      <c r="O528" t="str">
        <f>IF(ROW()&lt;=vLastrow,'Match History Data'!O528,"")</f>
        <v/>
      </c>
      <c r="Q528" t="str">
        <f>IF(ROW()&lt;=vLastrow,VLOOKUP(MONTH(E528),calcs!$S$2:$T$13,2,FALSE),"")</f>
        <v/>
      </c>
      <c r="R528" t="str">
        <f>IF(ROW()&lt;=vLastrow,VLOOKUP(MONTH(F528),calcs!$S$2:$T$13,2,FALSE),"")</f>
        <v/>
      </c>
      <c r="S528" t="str">
        <f t="shared" si="50"/>
        <v/>
      </c>
      <c r="T528" s="26" t="e">
        <f>IF(F528="",DATEDIF(E528,calcs!X$2,"Y"),"")</f>
        <v>#VALUE!</v>
      </c>
      <c r="U528" t="str">
        <f t="shared" si="49"/>
        <v/>
      </c>
      <c r="V528" t="str">
        <f t="shared" si="46"/>
        <v/>
      </c>
      <c r="W528">
        <f t="shared" si="47"/>
        <v>0</v>
      </c>
      <c r="X528">
        <f t="shared" si="48"/>
        <v>0</v>
      </c>
    </row>
    <row r="529" spans="1:24" x14ac:dyDescent="0.35">
      <c r="A529" t="str">
        <f>IF(ROW()&lt;=vLastrow,'Match History Data'!A529,"")</f>
        <v/>
      </c>
      <c r="B529" t="str">
        <f>IF(ROW()&lt;=vLastrow,'Match History Data'!B529,"")</f>
        <v/>
      </c>
      <c r="C529" t="str">
        <f>IF(ROW()&lt;=vLastrow,'Match History Data'!C529,"")</f>
        <v/>
      </c>
      <c r="D529" t="str">
        <f>IF(ROW()&lt;=vLastrow,'Match History Data'!D529,"")</f>
        <v/>
      </c>
      <c r="E529" s="3" t="str">
        <f>IF(ROW()&lt;=vLastrow,IF('Match History Data'!E529&lt;&gt;"",'Match History Data'!E529,""),"")</f>
        <v/>
      </c>
      <c r="F529" s="3" t="str">
        <f>IF(ROW()&lt;=vLastrow,IF('Match History Data'!F529&lt;&gt;"",'Match History Data'!F529,""),"")</f>
        <v/>
      </c>
      <c r="G529" t="str">
        <f>IF(ROW()&lt;=vLastrow,'Match History Data'!G529,"")</f>
        <v/>
      </c>
      <c r="H529" t="str">
        <f>IF(ROW()&lt;=vLastrow,'Match History Data'!H529,"")</f>
        <v/>
      </c>
      <c r="I529" t="str">
        <f>IF(ROW()&lt;=vLastrow,'Match History Data'!I529,"")</f>
        <v/>
      </c>
      <c r="J529" t="str">
        <f>IF(ROW()&lt;=vLastrow,'Match History Data'!J529,"")</f>
        <v/>
      </c>
      <c r="K529" t="str">
        <f>IF(ROW()&lt;=vLastrow,'Match History Data'!K529,"")</f>
        <v/>
      </c>
      <c r="L529" t="str">
        <f>IF(ROW()&lt;=vLastrow,'Match History Data'!L529,"")</f>
        <v/>
      </c>
      <c r="M529" t="str">
        <f>IF(ROW()&lt;=vLastrow,'Match History Data'!M529,"")</f>
        <v/>
      </c>
      <c r="N529" t="str">
        <f>IF(ROW()&lt;=vLastrow,'Match History Data'!N529,"")</f>
        <v/>
      </c>
      <c r="O529" t="str">
        <f>IF(ROW()&lt;=vLastrow,'Match History Data'!O529,"")</f>
        <v/>
      </c>
      <c r="Q529" t="str">
        <f>IF(ROW()&lt;=vLastrow,VLOOKUP(MONTH(E529),calcs!$S$2:$T$13,2,FALSE),"")</f>
        <v/>
      </c>
      <c r="R529" t="str">
        <f>IF(ROW()&lt;=vLastrow,VLOOKUP(MONTH(F529),calcs!$S$2:$T$13,2,FALSE),"")</f>
        <v/>
      </c>
      <c r="S529" t="str">
        <f t="shared" si="50"/>
        <v/>
      </c>
      <c r="T529" s="26" t="e">
        <f>IF(F529="",DATEDIF(E529,calcs!X$2,"Y"),"")</f>
        <v>#VALUE!</v>
      </c>
      <c r="U529" t="str">
        <f t="shared" si="49"/>
        <v/>
      </c>
      <c r="V529" t="str">
        <f t="shared" si="46"/>
        <v/>
      </c>
      <c r="W529">
        <f t="shared" si="47"/>
        <v>0</v>
      </c>
      <c r="X529">
        <f t="shared" si="48"/>
        <v>0</v>
      </c>
    </row>
    <row r="530" spans="1:24" x14ac:dyDescent="0.35">
      <c r="A530" t="str">
        <f>IF(ROW()&lt;=vLastrow,'Match History Data'!A530,"")</f>
        <v/>
      </c>
      <c r="B530" t="str">
        <f>IF(ROW()&lt;=vLastrow,'Match History Data'!B530,"")</f>
        <v/>
      </c>
      <c r="C530" t="str">
        <f>IF(ROW()&lt;=vLastrow,'Match History Data'!C530,"")</f>
        <v/>
      </c>
      <c r="D530" t="str">
        <f>IF(ROW()&lt;=vLastrow,'Match History Data'!D530,"")</f>
        <v/>
      </c>
      <c r="E530" s="3" t="str">
        <f>IF(ROW()&lt;=vLastrow,IF('Match History Data'!E530&lt;&gt;"",'Match History Data'!E530,""),"")</f>
        <v/>
      </c>
      <c r="F530" s="3" t="str">
        <f>IF(ROW()&lt;=vLastrow,IF('Match History Data'!F530&lt;&gt;"",'Match History Data'!F530,""),"")</f>
        <v/>
      </c>
      <c r="G530" t="str">
        <f>IF(ROW()&lt;=vLastrow,'Match History Data'!G530,"")</f>
        <v/>
      </c>
      <c r="H530" t="str">
        <f>IF(ROW()&lt;=vLastrow,'Match History Data'!H530,"")</f>
        <v/>
      </c>
      <c r="I530" t="str">
        <f>IF(ROW()&lt;=vLastrow,'Match History Data'!I530,"")</f>
        <v/>
      </c>
      <c r="J530" t="str">
        <f>IF(ROW()&lt;=vLastrow,'Match History Data'!J530,"")</f>
        <v/>
      </c>
      <c r="K530" t="str">
        <f>IF(ROW()&lt;=vLastrow,'Match History Data'!K530,"")</f>
        <v/>
      </c>
      <c r="L530" t="str">
        <f>IF(ROW()&lt;=vLastrow,'Match History Data'!L530,"")</f>
        <v/>
      </c>
      <c r="M530" t="str">
        <f>IF(ROW()&lt;=vLastrow,'Match History Data'!M530,"")</f>
        <v/>
      </c>
      <c r="N530" t="str">
        <f>IF(ROW()&lt;=vLastrow,'Match History Data'!N530,"")</f>
        <v/>
      </c>
      <c r="O530" t="str">
        <f>IF(ROW()&lt;=vLastrow,'Match History Data'!O530,"")</f>
        <v/>
      </c>
      <c r="Q530" t="str">
        <f>IF(ROW()&lt;=vLastrow,VLOOKUP(MONTH(E530),calcs!$S$2:$T$13,2,FALSE),"")</f>
        <v/>
      </c>
      <c r="R530" t="str">
        <f>IF(ROW()&lt;=vLastrow,VLOOKUP(MONTH(F530),calcs!$S$2:$T$13,2,FALSE),"")</f>
        <v/>
      </c>
      <c r="S530" t="str">
        <f t="shared" si="50"/>
        <v/>
      </c>
      <c r="T530" s="26" t="e">
        <f>IF(F530="",DATEDIF(E530,calcs!X$2,"Y"),"")</f>
        <v>#VALUE!</v>
      </c>
      <c r="U530" t="str">
        <f t="shared" si="49"/>
        <v/>
      </c>
      <c r="V530" t="str">
        <f t="shared" si="46"/>
        <v/>
      </c>
      <c r="W530">
        <f t="shared" si="47"/>
        <v>0</v>
      </c>
      <c r="X530">
        <f t="shared" si="48"/>
        <v>0</v>
      </c>
    </row>
    <row r="531" spans="1:24" x14ac:dyDescent="0.35">
      <c r="A531" t="str">
        <f>IF(ROW()&lt;=vLastrow,'Match History Data'!A531,"")</f>
        <v/>
      </c>
      <c r="B531" t="str">
        <f>IF(ROW()&lt;=vLastrow,'Match History Data'!B531,"")</f>
        <v/>
      </c>
      <c r="C531" t="str">
        <f>IF(ROW()&lt;=vLastrow,'Match History Data'!C531,"")</f>
        <v/>
      </c>
      <c r="D531" t="str">
        <f>IF(ROW()&lt;=vLastrow,'Match History Data'!D531,"")</f>
        <v/>
      </c>
      <c r="E531" s="3" t="str">
        <f>IF(ROW()&lt;=vLastrow,IF('Match History Data'!E531&lt;&gt;"",'Match History Data'!E531,""),"")</f>
        <v/>
      </c>
      <c r="F531" s="3" t="str">
        <f>IF(ROW()&lt;=vLastrow,IF('Match History Data'!F531&lt;&gt;"",'Match History Data'!F531,""),"")</f>
        <v/>
      </c>
      <c r="G531" t="str">
        <f>IF(ROW()&lt;=vLastrow,'Match History Data'!G531,"")</f>
        <v/>
      </c>
      <c r="H531" t="str">
        <f>IF(ROW()&lt;=vLastrow,'Match History Data'!H531,"")</f>
        <v/>
      </c>
      <c r="I531" t="str">
        <f>IF(ROW()&lt;=vLastrow,'Match History Data'!I531,"")</f>
        <v/>
      </c>
      <c r="J531" t="str">
        <f>IF(ROW()&lt;=vLastrow,'Match History Data'!J531,"")</f>
        <v/>
      </c>
      <c r="K531" t="str">
        <f>IF(ROW()&lt;=vLastrow,'Match History Data'!K531,"")</f>
        <v/>
      </c>
      <c r="L531" t="str">
        <f>IF(ROW()&lt;=vLastrow,'Match History Data'!L531,"")</f>
        <v/>
      </c>
      <c r="M531" t="str">
        <f>IF(ROW()&lt;=vLastrow,'Match History Data'!M531,"")</f>
        <v/>
      </c>
      <c r="N531" t="str">
        <f>IF(ROW()&lt;=vLastrow,'Match History Data'!N531,"")</f>
        <v/>
      </c>
      <c r="O531" t="str">
        <f>IF(ROW()&lt;=vLastrow,'Match History Data'!O531,"")</f>
        <v/>
      </c>
      <c r="Q531" t="str">
        <f>IF(ROW()&lt;=vLastrow,VLOOKUP(MONTH(E531),calcs!$S$2:$T$13,2,FALSE),"")</f>
        <v/>
      </c>
      <c r="R531" t="str">
        <f>IF(ROW()&lt;=vLastrow,VLOOKUP(MONTH(F531),calcs!$S$2:$T$13,2,FALSE),"")</f>
        <v/>
      </c>
      <c r="S531" t="str">
        <f t="shared" si="50"/>
        <v/>
      </c>
      <c r="T531" s="26" t="e">
        <f>IF(F531="",DATEDIF(E531,calcs!X$2,"Y"),"")</f>
        <v>#VALUE!</v>
      </c>
      <c r="U531" t="str">
        <f t="shared" si="49"/>
        <v/>
      </c>
      <c r="V531" t="str">
        <f t="shared" si="46"/>
        <v/>
      </c>
      <c r="W531">
        <f t="shared" si="47"/>
        <v>0</v>
      </c>
      <c r="X531">
        <f t="shared" si="48"/>
        <v>0</v>
      </c>
    </row>
    <row r="532" spans="1:24" x14ac:dyDescent="0.35">
      <c r="A532" t="str">
        <f>IF(ROW()&lt;=vLastrow,'Match History Data'!A532,"")</f>
        <v/>
      </c>
      <c r="B532" t="str">
        <f>IF(ROW()&lt;=vLastrow,'Match History Data'!B532,"")</f>
        <v/>
      </c>
      <c r="C532" t="str">
        <f>IF(ROW()&lt;=vLastrow,'Match History Data'!C532,"")</f>
        <v/>
      </c>
      <c r="D532" t="str">
        <f>IF(ROW()&lt;=vLastrow,'Match History Data'!D532,"")</f>
        <v/>
      </c>
      <c r="E532" s="3" t="str">
        <f>IF(ROW()&lt;=vLastrow,IF('Match History Data'!E532&lt;&gt;"",'Match History Data'!E532,""),"")</f>
        <v/>
      </c>
      <c r="F532" s="3" t="str">
        <f>IF(ROW()&lt;=vLastrow,IF('Match History Data'!F532&lt;&gt;"",'Match History Data'!F532,""),"")</f>
        <v/>
      </c>
      <c r="G532" t="str">
        <f>IF(ROW()&lt;=vLastrow,'Match History Data'!G532,"")</f>
        <v/>
      </c>
      <c r="H532" t="str">
        <f>IF(ROW()&lt;=vLastrow,'Match History Data'!H532,"")</f>
        <v/>
      </c>
      <c r="I532" t="str">
        <f>IF(ROW()&lt;=vLastrow,'Match History Data'!I532,"")</f>
        <v/>
      </c>
      <c r="J532" t="str">
        <f>IF(ROW()&lt;=vLastrow,'Match History Data'!J532,"")</f>
        <v/>
      </c>
      <c r="K532" t="str">
        <f>IF(ROW()&lt;=vLastrow,'Match History Data'!K532,"")</f>
        <v/>
      </c>
      <c r="L532" t="str">
        <f>IF(ROW()&lt;=vLastrow,'Match History Data'!L532,"")</f>
        <v/>
      </c>
      <c r="M532" t="str">
        <f>IF(ROW()&lt;=vLastrow,'Match History Data'!M532,"")</f>
        <v/>
      </c>
      <c r="N532" t="str">
        <f>IF(ROW()&lt;=vLastrow,'Match History Data'!N532,"")</f>
        <v/>
      </c>
      <c r="O532" t="str">
        <f>IF(ROW()&lt;=vLastrow,'Match History Data'!O532,"")</f>
        <v/>
      </c>
      <c r="Q532" t="str">
        <f>IF(ROW()&lt;=vLastrow,VLOOKUP(MONTH(E532),calcs!$S$2:$T$13,2,FALSE),"")</f>
        <v/>
      </c>
      <c r="R532" t="str">
        <f>IF(ROW()&lt;=vLastrow,VLOOKUP(MONTH(F532),calcs!$S$2:$T$13,2,FALSE),"")</f>
        <v/>
      </c>
      <c r="S532" t="str">
        <f t="shared" si="50"/>
        <v/>
      </c>
      <c r="T532" s="26" t="e">
        <f>IF(F532="",DATEDIF(E532,calcs!X$2,"Y"),"")</f>
        <v>#VALUE!</v>
      </c>
      <c r="U532" t="str">
        <f t="shared" si="49"/>
        <v/>
      </c>
      <c r="V532" t="str">
        <f t="shared" si="46"/>
        <v/>
      </c>
      <c r="W532">
        <f t="shared" si="47"/>
        <v>0</v>
      </c>
      <c r="X532">
        <f t="shared" si="48"/>
        <v>0</v>
      </c>
    </row>
    <row r="533" spans="1:24" x14ac:dyDescent="0.35">
      <c r="A533" t="str">
        <f>IF(ROW()&lt;=vLastrow,'Match History Data'!A533,"")</f>
        <v/>
      </c>
      <c r="B533" t="str">
        <f>IF(ROW()&lt;=vLastrow,'Match History Data'!B533,"")</f>
        <v/>
      </c>
      <c r="C533" t="str">
        <f>IF(ROW()&lt;=vLastrow,'Match History Data'!C533,"")</f>
        <v/>
      </c>
      <c r="D533" t="str">
        <f>IF(ROW()&lt;=vLastrow,'Match History Data'!D533,"")</f>
        <v/>
      </c>
      <c r="E533" s="3" t="str">
        <f>IF(ROW()&lt;=vLastrow,IF('Match History Data'!E533&lt;&gt;"",'Match History Data'!E533,""),"")</f>
        <v/>
      </c>
      <c r="F533" s="3" t="str">
        <f>IF(ROW()&lt;=vLastrow,IF('Match History Data'!F533&lt;&gt;"",'Match History Data'!F533,""),"")</f>
        <v/>
      </c>
      <c r="G533" t="str">
        <f>IF(ROW()&lt;=vLastrow,'Match History Data'!G533,"")</f>
        <v/>
      </c>
      <c r="H533" t="str">
        <f>IF(ROW()&lt;=vLastrow,'Match History Data'!H533,"")</f>
        <v/>
      </c>
      <c r="I533" t="str">
        <f>IF(ROW()&lt;=vLastrow,'Match History Data'!I533,"")</f>
        <v/>
      </c>
      <c r="J533" t="str">
        <f>IF(ROW()&lt;=vLastrow,'Match History Data'!J533,"")</f>
        <v/>
      </c>
      <c r="K533" t="str">
        <f>IF(ROW()&lt;=vLastrow,'Match History Data'!K533,"")</f>
        <v/>
      </c>
      <c r="L533" t="str">
        <f>IF(ROW()&lt;=vLastrow,'Match History Data'!L533,"")</f>
        <v/>
      </c>
      <c r="M533" t="str">
        <f>IF(ROW()&lt;=vLastrow,'Match History Data'!M533,"")</f>
        <v/>
      </c>
      <c r="N533" t="str">
        <f>IF(ROW()&lt;=vLastrow,'Match History Data'!N533,"")</f>
        <v/>
      </c>
      <c r="O533" t="str">
        <f>IF(ROW()&lt;=vLastrow,'Match History Data'!O533,"")</f>
        <v/>
      </c>
      <c r="Q533" t="str">
        <f>IF(ROW()&lt;=vLastrow,VLOOKUP(MONTH(E533),calcs!$S$2:$T$13,2,FALSE),"")</f>
        <v/>
      </c>
      <c r="R533" t="str">
        <f>IF(ROW()&lt;=vLastrow,VLOOKUP(MONTH(F533),calcs!$S$2:$T$13,2,FALSE),"")</f>
        <v/>
      </c>
      <c r="S533" t="str">
        <f t="shared" si="50"/>
        <v/>
      </c>
      <c r="T533" s="26" t="e">
        <f>IF(F533="",DATEDIF(E533,calcs!X$2,"Y"),"")</f>
        <v>#VALUE!</v>
      </c>
      <c r="U533" t="str">
        <f t="shared" si="49"/>
        <v/>
      </c>
      <c r="V533" t="str">
        <f t="shared" si="46"/>
        <v/>
      </c>
      <c r="W533">
        <f t="shared" si="47"/>
        <v>0</v>
      </c>
      <c r="X533">
        <f t="shared" si="48"/>
        <v>0</v>
      </c>
    </row>
    <row r="534" spans="1:24" x14ac:dyDescent="0.35">
      <c r="A534" t="str">
        <f>IF(ROW()&lt;=vLastrow,'Match History Data'!A534,"")</f>
        <v/>
      </c>
      <c r="B534" t="str">
        <f>IF(ROW()&lt;=vLastrow,'Match History Data'!B534,"")</f>
        <v/>
      </c>
      <c r="C534" t="str">
        <f>IF(ROW()&lt;=vLastrow,'Match History Data'!C534,"")</f>
        <v/>
      </c>
      <c r="D534" t="str">
        <f>IF(ROW()&lt;=vLastrow,'Match History Data'!D534,"")</f>
        <v/>
      </c>
      <c r="E534" s="3" t="str">
        <f>IF(ROW()&lt;=vLastrow,IF('Match History Data'!E534&lt;&gt;"",'Match History Data'!E534,""),"")</f>
        <v/>
      </c>
      <c r="F534" s="3" t="str">
        <f>IF(ROW()&lt;=vLastrow,IF('Match History Data'!F534&lt;&gt;"",'Match History Data'!F534,""),"")</f>
        <v/>
      </c>
      <c r="G534" t="str">
        <f>IF(ROW()&lt;=vLastrow,'Match History Data'!G534,"")</f>
        <v/>
      </c>
      <c r="H534" t="str">
        <f>IF(ROW()&lt;=vLastrow,'Match History Data'!H534,"")</f>
        <v/>
      </c>
      <c r="I534" t="str">
        <f>IF(ROW()&lt;=vLastrow,'Match History Data'!I534,"")</f>
        <v/>
      </c>
      <c r="J534" t="str">
        <f>IF(ROW()&lt;=vLastrow,'Match History Data'!J534,"")</f>
        <v/>
      </c>
      <c r="K534" t="str">
        <f>IF(ROW()&lt;=vLastrow,'Match History Data'!K534,"")</f>
        <v/>
      </c>
      <c r="L534" t="str">
        <f>IF(ROW()&lt;=vLastrow,'Match History Data'!L534,"")</f>
        <v/>
      </c>
      <c r="M534" t="str">
        <f>IF(ROW()&lt;=vLastrow,'Match History Data'!M534,"")</f>
        <v/>
      </c>
      <c r="N534" t="str">
        <f>IF(ROW()&lt;=vLastrow,'Match History Data'!N534,"")</f>
        <v/>
      </c>
      <c r="O534" t="str">
        <f>IF(ROW()&lt;=vLastrow,'Match History Data'!O534,"")</f>
        <v/>
      </c>
      <c r="Q534" t="str">
        <f>IF(ROW()&lt;=vLastrow,VLOOKUP(MONTH(E534),calcs!$S$2:$T$13,2,FALSE),"")</f>
        <v/>
      </c>
      <c r="R534" t="str">
        <f>IF(ROW()&lt;=vLastrow,VLOOKUP(MONTH(F534),calcs!$S$2:$T$13,2,FALSE),"")</f>
        <v/>
      </c>
      <c r="S534" t="str">
        <f t="shared" si="50"/>
        <v/>
      </c>
      <c r="T534" s="26" t="e">
        <f>IF(F534="",DATEDIF(E534,calcs!X$2,"Y"),"")</f>
        <v>#VALUE!</v>
      </c>
      <c r="U534" t="str">
        <f t="shared" si="49"/>
        <v/>
      </c>
      <c r="V534" t="str">
        <f t="shared" si="46"/>
        <v/>
      </c>
      <c r="W534">
        <f t="shared" si="47"/>
        <v>0</v>
      </c>
      <c r="X534">
        <f t="shared" si="48"/>
        <v>0</v>
      </c>
    </row>
    <row r="535" spans="1:24" x14ac:dyDescent="0.35">
      <c r="A535" t="str">
        <f>IF(ROW()&lt;=vLastrow,'Match History Data'!A535,"")</f>
        <v/>
      </c>
      <c r="B535" t="str">
        <f>IF(ROW()&lt;=vLastrow,'Match History Data'!B535,"")</f>
        <v/>
      </c>
      <c r="C535" t="str">
        <f>IF(ROW()&lt;=vLastrow,'Match History Data'!C535,"")</f>
        <v/>
      </c>
      <c r="D535" t="str">
        <f>IF(ROW()&lt;=vLastrow,'Match History Data'!D535,"")</f>
        <v/>
      </c>
      <c r="E535" s="3" t="str">
        <f>IF(ROW()&lt;=vLastrow,IF('Match History Data'!E535&lt;&gt;"",'Match History Data'!E535,""),"")</f>
        <v/>
      </c>
      <c r="F535" s="3" t="str">
        <f>IF(ROW()&lt;=vLastrow,IF('Match History Data'!F535&lt;&gt;"",'Match History Data'!F535,""),"")</f>
        <v/>
      </c>
      <c r="G535" t="str">
        <f>IF(ROW()&lt;=vLastrow,'Match History Data'!G535,"")</f>
        <v/>
      </c>
      <c r="H535" t="str">
        <f>IF(ROW()&lt;=vLastrow,'Match History Data'!H535,"")</f>
        <v/>
      </c>
      <c r="I535" t="str">
        <f>IF(ROW()&lt;=vLastrow,'Match History Data'!I535,"")</f>
        <v/>
      </c>
      <c r="J535" t="str">
        <f>IF(ROW()&lt;=vLastrow,'Match History Data'!J535,"")</f>
        <v/>
      </c>
      <c r="K535" t="str">
        <f>IF(ROW()&lt;=vLastrow,'Match History Data'!K535,"")</f>
        <v/>
      </c>
      <c r="L535" t="str">
        <f>IF(ROW()&lt;=vLastrow,'Match History Data'!L535,"")</f>
        <v/>
      </c>
      <c r="M535" t="str">
        <f>IF(ROW()&lt;=vLastrow,'Match History Data'!M535,"")</f>
        <v/>
      </c>
      <c r="N535" t="str">
        <f>IF(ROW()&lt;=vLastrow,'Match History Data'!N535,"")</f>
        <v/>
      </c>
      <c r="O535" t="str">
        <f>IF(ROW()&lt;=vLastrow,'Match History Data'!O535,"")</f>
        <v/>
      </c>
      <c r="Q535" t="str">
        <f>IF(ROW()&lt;=vLastrow,VLOOKUP(MONTH(E535),calcs!$S$2:$T$13,2,FALSE),"")</f>
        <v/>
      </c>
      <c r="R535" t="str">
        <f>IF(ROW()&lt;=vLastrow,VLOOKUP(MONTH(F535),calcs!$S$2:$T$13,2,FALSE),"")</f>
        <v/>
      </c>
      <c r="S535" t="str">
        <f t="shared" si="50"/>
        <v/>
      </c>
      <c r="T535" s="26" t="e">
        <f>IF(F535="",DATEDIF(E535,calcs!X$2,"Y"),"")</f>
        <v>#VALUE!</v>
      </c>
      <c r="U535" t="str">
        <f t="shared" si="49"/>
        <v/>
      </c>
      <c r="V535" t="str">
        <f t="shared" si="46"/>
        <v/>
      </c>
      <c r="W535">
        <f t="shared" si="47"/>
        <v>0</v>
      </c>
      <c r="X535">
        <f t="shared" si="48"/>
        <v>0</v>
      </c>
    </row>
    <row r="536" spans="1:24" x14ac:dyDescent="0.35">
      <c r="A536" t="str">
        <f>IF(ROW()&lt;=vLastrow,'Match History Data'!A536,"")</f>
        <v/>
      </c>
      <c r="B536" t="str">
        <f>IF(ROW()&lt;=vLastrow,'Match History Data'!B536,"")</f>
        <v/>
      </c>
      <c r="C536" t="str">
        <f>IF(ROW()&lt;=vLastrow,'Match History Data'!C536,"")</f>
        <v/>
      </c>
      <c r="D536" t="str">
        <f>IF(ROW()&lt;=vLastrow,'Match History Data'!D536,"")</f>
        <v/>
      </c>
      <c r="E536" s="3" t="str">
        <f>IF(ROW()&lt;=vLastrow,IF('Match History Data'!E536&lt;&gt;"",'Match History Data'!E536,""),"")</f>
        <v/>
      </c>
      <c r="F536" s="3" t="str">
        <f>IF(ROW()&lt;=vLastrow,IF('Match History Data'!F536&lt;&gt;"",'Match History Data'!F536,""),"")</f>
        <v/>
      </c>
      <c r="G536" t="str">
        <f>IF(ROW()&lt;=vLastrow,'Match History Data'!G536,"")</f>
        <v/>
      </c>
      <c r="H536" t="str">
        <f>IF(ROW()&lt;=vLastrow,'Match History Data'!H536,"")</f>
        <v/>
      </c>
      <c r="I536" t="str">
        <f>IF(ROW()&lt;=vLastrow,'Match History Data'!I536,"")</f>
        <v/>
      </c>
      <c r="J536" t="str">
        <f>IF(ROW()&lt;=vLastrow,'Match History Data'!J536,"")</f>
        <v/>
      </c>
      <c r="K536" t="str">
        <f>IF(ROW()&lt;=vLastrow,'Match History Data'!K536,"")</f>
        <v/>
      </c>
      <c r="L536" t="str">
        <f>IF(ROW()&lt;=vLastrow,'Match History Data'!L536,"")</f>
        <v/>
      </c>
      <c r="M536" t="str">
        <f>IF(ROW()&lt;=vLastrow,'Match History Data'!M536,"")</f>
        <v/>
      </c>
      <c r="N536" t="str">
        <f>IF(ROW()&lt;=vLastrow,'Match History Data'!N536,"")</f>
        <v/>
      </c>
      <c r="O536" t="str">
        <f>IF(ROW()&lt;=vLastrow,'Match History Data'!O536,"")</f>
        <v/>
      </c>
      <c r="Q536" t="str">
        <f>IF(ROW()&lt;=vLastrow,VLOOKUP(MONTH(E536),calcs!$S$2:$T$13,2,FALSE),"")</f>
        <v/>
      </c>
      <c r="R536" t="str">
        <f>IF(ROW()&lt;=vLastrow,VLOOKUP(MONTH(F536),calcs!$S$2:$T$13,2,FALSE),"")</f>
        <v/>
      </c>
      <c r="S536" t="str">
        <f t="shared" si="50"/>
        <v/>
      </c>
      <c r="T536" s="26" t="e">
        <f>IF(F536="",DATEDIF(E536,calcs!X$2,"Y"),"")</f>
        <v>#VALUE!</v>
      </c>
      <c r="U536" t="str">
        <f t="shared" si="49"/>
        <v/>
      </c>
      <c r="V536" t="str">
        <f t="shared" si="46"/>
        <v/>
      </c>
      <c r="W536">
        <f t="shared" si="47"/>
        <v>0</v>
      </c>
      <c r="X536">
        <f t="shared" si="48"/>
        <v>0</v>
      </c>
    </row>
    <row r="537" spans="1:24" x14ac:dyDescent="0.35">
      <c r="A537" t="str">
        <f>IF(ROW()&lt;=vLastrow,'Match History Data'!A537,"")</f>
        <v/>
      </c>
      <c r="B537" t="str">
        <f>IF(ROW()&lt;=vLastrow,'Match History Data'!B537,"")</f>
        <v/>
      </c>
      <c r="C537" t="str">
        <f>IF(ROW()&lt;=vLastrow,'Match History Data'!C537,"")</f>
        <v/>
      </c>
      <c r="D537" t="str">
        <f>IF(ROW()&lt;=vLastrow,'Match History Data'!D537,"")</f>
        <v/>
      </c>
      <c r="E537" s="3" t="str">
        <f>IF(ROW()&lt;=vLastrow,IF('Match History Data'!E537&lt;&gt;"",'Match History Data'!E537,""),"")</f>
        <v/>
      </c>
      <c r="F537" s="3" t="str">
        <f>IF(ROW()&lt;=vLastrow,IF('Match History Data'!F537&lt;&gt;"",'Match History Data'!F537,""),"")</f>
        <v/>
      </c>
      <c r="G537" t="str">
        <f>IF(ROW()&lt;=vLastrow,'Match History Data'!G537,"")</f>
        <v/>
      </c>
      <c r="H537" t="str">
        <f>IF(ROW()&lt;=vLastrow,'Match History Data'!H537,"")</f>
        <v/>
      </c>
      <c r="I537" t="str">
        <f>IF(ROW()&lt;=vLastrow,'Match History Data'!I537,"")</f>
        <v/>
      </c>
      <c r="J537" t="str">
        <f>IF(ROW()&lt;=vLastrow,'Match History Data'!J537,"")</f>
        <v/>
      </c>
      <c r="K537" t="str">
        <f>IF(ROW()&lt;=vLastrow,'Match History Data'!K537,"")</f>
        <v/>
      </c>
      <c r="L537" t="str">
        <f>IF(ROW()&lt;=vLastrow,'Match History Data'!L537,"")</f>
        <v/>
      </c>
      <c r="M537" t="str">
        <f>IF(ROW()&lt;=vLastrow,'Match History Data'!M537,"")</f>
        <v/>
      </c>
      <c r="N537" t="str">
        <f>IF(ROW()&lt;=vLastrow,'Match History Data'!N537,"")</f>
        <v/>
      </c>
      <c r="O537" t="str">
        <f>IF(ROW()&lt;=vLastrow,'Match History Data'!O537,"")</f>
        <v/>
      </c>
      <c r="Q537" t="str">
        <f>IF(ROW()&lt;=vLastrow,VLOOKUP(MONTH(E537),calcs!$S$2:$T$13,2,FALSE),"")</f>
        <v/>
      </c>
      <c r="R537" t="str">
        <f>IF(ROW()&lt;=vLastrow,VLOOKUP(MONTH(F537),calcs!$S$2:$T$13,2,FALSE),"")</f>
        <v/>
      </c>
      <c r="S537" t="str">
        <f t="shared" si="50"/>
        <v/>
      </c>
      <c r="T537" s="26" t="e">
        <f>IF(F537="",DATEDIF(E537,calcs!X$2,"Y"),"")</f>
        <v>#VALUE!</v>
      </c>
      <c r="U537" t="str">
        <f t="shared" si="49"/>
        <v/>
      </c>
      <c r="V537" t="str">
        <f t="shared" si="46"/>
        <v/>
      </c>
      <c r="W537">
        <f t="shared" si="47"/>
        <v>0</v>
      </c>
      <c r="X537">
        <f t="shared" si="48"/>
        <v>0</v>
      </c>
    </row>
    <row r="538" spans="1:24" x14ac:dyDescent="0.35">
      <c r="A538" t="str">
        <f>IF(ROW()&lt;=vLastrow,'Match History Data'!A538,"")</f>
        <v/>
      </c>
      <c r="B538" t="str">
        <f>IF(ROW()&lt;=vLastrow,'Match History Data'!B538,"")</f>
        <v/>
      </c>
      <c r="C538" t="str">
        <f>IF(ROW()&lt;=vLastrow,'Match History Data'!C538,"")</f>
        <v/>
      </c>
      <c r="D538" t="str">
        <f>IF(ROW()&lt;=vLastrow,'Match History Data'!D538,"")</f>
        <v/>
      </c>
      <c r="E538" s="3" t="str">
        <f>IF(ROW()&lt;=vLastrow,IF('Match History Data'!E538&lt;&gt;"",'Match History Data'!E538,""),"")</f>
        <v/>
      </c>
      <c r="F538" s="3" t="str">
        <f>IF(ROW()&lt;=vLastrow,IF('Match History Data'!F538&lt;&gt;"",'Match History Data'!F538,""),"")</f>
        <v/>
      </c>
      <c r="G538" t="str">
        <f>IF(ROW()&lt;=vLastrow,'Match History Data'!G538,"")</f>
        <v/>
      </c>
      <c r="H538" t="str">
        <f>IF(ROW()&lt;=vLastrow,'Match History Data'!H538,"")</f>
        <v/>
      </c>
      <c r="I538" t="str">
        <f>IF(ROW()&lt;=vLastrow,'Match History Data'!I538,"")</f>
        <v/>
      </c>
      <c r="J538" t="str">
        <f>IF(ROW()&lt;=vLastrow,'Match History Data'!J538,"")</f>
        <v/>
      </c>
      <c r="K538" t="str">
        <f>IF(ROW()&lt;=vLastrow,'Match History Data'!K538,"")</f>
        <v/>
      </c>
      <c r="L538" t="str">
        <f>IF(ROW()&lt;=vLastrow,'Match History Data'!L538,"")</f>
        <v/>
      </c>
      <c r="M538" t="str">
        <f>IF(ROW()&lt;=vLastrow,'Match History Data'!M538,"")</f>
        <v/>
      </c>
      <c r="N538" t="str">
        <f>IF(ROW()&lt;=vLastrow,'Match History Data'!N538,"")</f>
        <v/>
      </c>
      <c r="O538" t="str">
        <f>IF(ROW()&lt;=vLastrow,'Match History Data'!O538,"")</f>
        <v/>
      </c>
      <c r="Q538" t="str">
        <f>IF(ROW()&lt;=vLastrow,VLOOKUP(MONTH(E538),calcs!$S$2:$T$13,2,FALSE),"")</f>
        <v/>
      </c>
      <c r="R538" t="str">
        <f>IF(ROW()&lt;=vLastrow,VLOOKUP(MONTH(F538),calcs!$S$2:$T$13,2,FALSE),"")</f>
        <v/>
      </c>
      <c r="S538" t="str">
        <f t="shared" si="50"/>
        <v/>
      </c>
      <c r="T538" s="26" t="e">
        <f>IF(F538="",DATEDIF(E538,calcs!X$2,"Y"),"")</f>
        <v>#VALUE!</v>
      </c>
      <c r="U538" t="str">
        <f t="shared" si="49"/>
        <v/>
      </c>
      <c r="V538" t="str">
        <f t="shared" si="46"/>
        <v/>
      </c>
      <c r="W538">
        <f t="shared" si="47"/>
        <v>0</v>
      </c>
      <c r="X538">
        <f t="shared" si="48"/>
        <v>0</v>
      </c>
    </row>
    <row r="539" spans="1:24" x14ac:dyDescent="0.35">
      <c r="A539" t="str">
        <f>IF(ROW()&lt;=vLastrow,'Match History Data'!A539,"")</f>
        <v/>
      </c>
      <c r="B539" t="str">
        <f>IF(ROW()&lt;=vLastrow,'Match History Data'!B539,"")</f>
        <v/>
      </c>
      <c r="C539" t="str">
        <f>IF(ROW()&lt;=vLastrow,'Match History Data'!C539,"")</f>
        <v/>
      </c>
      <c r="D539" t="str">
        <f>IF(ROW()&lt;=vLastrow,'Match History Data'!D539,"")</f>
        <v/>
      </c>
      <c r="E539" s="3" t="str">
        <f>IF(ROW()&lt;=vLastrow,IF('Match History Data'!E539&lt;&gt;"",'Match History Data'!E539,""),"")</f>
        <v/>
      </c>
      <c r="F539" s="3" t="str">
        <f>IF(ROW()&lt;=vLastrow,IF('Match History Data'!F539&lt;&gt;"",'Match History Data'!F539,""),"")</f>
        <v/>
      </c>
      <c r="G539" t="str">
        <f>IF(ROW()&lt;=vLastrow,'Match History Data'!G539,"")</f>
        <v/>
      </c>
      <c r="H539" t="str">
        <f>IF(ROW()&lt;=vLastrow,'Match History Data'!H539,"")</f>
        <v/>
      </c>
      <c r="I539" t="str">
        <f>IF(ROW()&lt;=vLastrow,'Match History Data'!I539,"")</f>
        <v/>
      </c>
      <c r="J539" t="str">
        <f>IF(ROW()&lt;=vLastrow,'Match History Data'!J539,"")</f>
        <v/>
      </c>
      <c r="K539" t="str">
        <f>IF(ROW()&lt;=vLastrow,'Match History Data'!K539,"")</f>
        <v/>
      </c>
      <c r="L539" t="str">
        <f>IF(ROW()&lt;=vLastrow,'Match History Data'!L539,"")</f>
        <v/>
      </c>
      <c r="M539" t="str">
        <f>IF(ROW()&lt;=vLastrow,'Match History Data'!M539,"")</f>
        <v/>
      </c>
      <c r="N539" t="str">
        <f>IF(ROW()&lt;=vLastrow,'Match History Data'!N539,"")</f>
        <v/>
      </c>
      <c r="O539" t="str">
        <f>IF(ROW()&lt;=vLastrow,'Match History Data'!O539,"")</f>
        <v/>
      </c>
      <c r="Q539" t="str">
        <f>IF(ROW()&lt;=vLastrow,VLOOKUP(MONTH(E539),calcs!$S$2:$T$13,2,FALSE),"")</f>
        <v/>
      </c>
      <c r="R539" t="str">
        <f>IF(ROW()&lt;=vLastrow,VLOOKUP(MONTH(F539),calcs!$S$2:$T$13,2,FALSE),"")</f>
        <v/>
      </c>
      <c r="S539" t="str">
        <f t="shared" si="50"/>
        <v/>
      </c>
      <c r="T539" s="26" t="e">
        <f>IF(F539="",DATEDIF(E539,calcs!X$2,"Y"),"")</f>
        <v>#VALUE!</v>
      </c>
      <c r="U539" t="str">
        <f t="shared" si="49"/>
        <v/>
      </c>
      <c r="V539" t="str">
        <f t="shared" si="46"/>
        <v/>
      </c>
      <c r="W539">
        <f t="shared" si="47"/>
        <v>0</v>
      </c>
      <c r="X539">
        <f t="shared" si="48"/>
        <v>0</v>
      </c>
    </row>
    <row r="540" spans="1:24" x14ac:dyDescent="0.35">
      <c r="A540" t="str">
        <f>IF(ROW()&lt;=vLastrow,'Match History Data'!A540,"")</f>
        <v/>
      </c>
      <c r="B540" t="str">
        <f>IF(ROW()&lt;=vLastrow,'Match History Data'!B540,"")</f>
        <v/>
      </c>
      <c r="C540" t="str">
        <f>IF(ROW()&lt;=vLastrow,'Match History Data'!C540,"")</f>
        <v/>
      </c>
      <c r="D540" t="str">
        <f>IF(ROW()&lt;=vLastrow,'Match History Data'!D540,"")</f>
        <v/>
      </c>
      <c r="E540" s="3" t="str">
        <f>IF(ROW()&lt;=vLastrow,IF('Match History Data'!E540&lt;&gt;"",'Match History Data'!E540,""),"")</f>
        <v/>
      </c>
      <c r="F540" s="3" t="str">
        <f>IF(ROW()&lt;=vLastrow,IF('Match History Data'!F540&lt;&gt;"",'Match History Data'!F540,""),"")</f>
        <v/>
      </c>
      <c r="G540" t="str">
        <f>IF(ROW()&lt;=vLastrow,'Match History Data'!G540,"")</f>
        <v/>
      </c>
      <c r="H540" t="str">
        <f>IF(ROW()&lt;=vLastrow,'Match History Data'!H540,"")</f>
        <v/>
      </c>
      <c r="I540" t="str">
        <f>IF(ROW()&lt;=vLastrow,'Match History Data'!I540,"")</f>
        <v/>
      </c>
      <c r="J540" t="str">
        <f>IF(ROW()&lt;=vLastrow,'Match History Data'!J540,"")</f>
        <v/>
      </c>
      <c r="K540" t="str">
        <f>IF(ROW()&lt;=vLastrow,'Match History Data'!K540,"")</f>
        <v/>
      </c>
      <c r="L540" t="str">
        <f>IF(ROW()&lt;=vLastrow,'Match History Data'!L540,"")</f>
        <v/>
      </c>
      <c r="M540" t="str">
        <f>IF(ROW()&lt;=vLastrow,'Match History Data'!M540,"")</f>
        <v/>
      </c>
      <c r="N540" t="str">
        <f>IF(ROW()&lt;=vLastrow,'Match History Data'!N540,"")</f>
        <v/>
      </c>
      <c r="O540" t="str">
        <f>IF(ROW()&lt;=vLastrow,'Match History Data'!O540,"")</f>
        <v/>
      </c>
      <c r="Q540" t="str">
        <f>IF(ROW()&lt;=vLastrow,VLOOKUP(MONTH(E540),calcs!$S$2:$T$13,2,FALSE),"")</f>
        <v/>
      </c>
      <c r="R540" t="str">
        <f>IF(ROW()&lt;=vLastrow,VLOOKUP(MONTH(F540),calcs!$S$2:$T$13,2,FALSE),"")</f>
        <v/>
      </c>
      <c r="S540" t="str">
        <f t="shared" si="50"/>
        <v/>
      </c>
      <c r="T540" s="26" t="e">
        <f>IF(F540="",DATEDIF(E540,calcs!X$2,"Y"),"")</f>
        <v>#VALUE!</v>
      </c>
      <c r="U540" t="str">
        <f t="shared" si="49"/>
        <v/>
      </c>
      <c r="V540" t="str">
        <f t="shared" si="46"/>
        <v/>
      </c>
      <c r="W540">
        <f t="shared" si="47"/>
        <v>0</v>
      </c>
      <c r="X540">
        <f t="shared" si="48"/>
        <v>0</v>
      </c>
    </row>
    <row r="541" spans="1:24" x14ac:dyDescent="0.35">
      <c r="A541" t="str">
        <f>IF(ROW()&lt;=vLastrow,'Match History Data'!A541,"")</f>
        <v/>
      </c>
      <c r="B541" t="str">
        <f>IF(ROW()&lt;=vLastrow,'Match History Data'!B541,"")</f>
        <v/>
      </c>
      <c r="C541" t="str">
        <f>IF(ROW()&lt;=vLastrow,'Match History Data'!C541,"")</f>
        <v/>
      </c>
      <c r="D541" t="str">
        <f>IF(ROW()&lt;=vLastrow,'Match History Data'!D541,"")</f>
        <v/>
      </c>
      <c r="E541" s="3" t="str">
        <f>IF(ROW()&lt;=vLastrow,IF('Match History Data'!E541&lt;&gt;"",'Match History Data'!E541,""),"")</f>
        <v/>
      </c>
      <c r="F541" s="3" t="str">
        <f>IF(ROW()&lt;=vLastrow,IF('Match History Data'!F541&lt;&gt;"",'Match History Data'!F541,""),"")</f>
        <v/>
      </c>
      <c r="G541" t="str">
        <f>IF(ROW()&lt;=vLastrow,'Match History Data'!G541,"")</f>
        <v/>
      </c>
      <c r="H541" t="str">
        <f>IF(ROW()&lt;=vLastrow,'Match History Data'!H541,"")</f>
        <v/>
      </c>
      <c r="I541" t="str">
        <f>IF(ROW()&lt;=vLastrow,'Match History Data'!I541,"")</f>
        <v/>
      </c>
      <c r="J541" t="str">
        <f>IF(ROW()&lt;=vLastrow,'Match History Data'!J541,"")</f>
        <v/>
      </c>
      <c r="K541" t="str">
        <f>IF(ROW()&lt;=vLastrow,'Match History Data'!K541,"")</f>
        <v/>
      </c>
      <c r="L541" t="str">
        <f>IF(ROW()&lt;=vLastrow,'Match History Data'!L541,"")</f>
        <v/>
      </c>
      <c r="M541" t="str">
        <f>IF(ROW()&lt;=vLastrow,'Match History Data'!M541,"")</f>
        <v/>
      </c>
      <c r="N541" t="str">
        <f>IF(ROW()&lt;=vLastrow,'Match History Data'!N541,"")</f>
        <v/>
      </c>
      <c r="O541" t="str">
        <f>IF(ROW()&lt;=vLastrow,'Match History Data'!O541,"")</f>
        <v/>
      </c>
      <c r="Q541" t="str">
        <f>IF(ROW()&lt;=vLastrow,VLOOKUP(MONTH(E541),calcs!$S$2:$T$13,2,FALSE),"")</f>
        <v/>
      </c>
      <c r="R541" t="str">
        <f>IF(ROW()&lt;=vLastrow,VLOOKUP(MONTH(F541),calcs!$S$2:$T$13,2,FALSE),"")</f>
        <v/>
      </c>
      <c r="S541" t="str">
        <f t="shared" si="50"/>
        <v/>
      </c>
      <c r="T541" s="26" t="e">
        <f>IF(F541="",DATEDIF(E541,calcs!X$2,"Y"),"")</f>
        <v>#VALUE!</v>
      </c>
      <c r="U541" t="str">
        <f t="shared" si="49"/>
        <v/>
      </c>
      <c r="V541" t="str">
        <f t="shared" si="46"/>
        <v/>
      </c>
      <c r="W541">
        <f t="shared" si="47"/>
        <v>0</v>
      </c>
      <c r="X541">
        <f t="shared" si="48"/>
        <v>0</v>
      </c>
    </row>
    <row r="542" spans="1:24" x14ac:dyDescent="0.35">
      <c r="A542" t="str">
        <f>IF(ROW()&lt;=vLastrow,'Match History Data'!A542,"")</f>
        <v/>
      </c>
      <c r="B542" t="str">
        <f>IF(ROW()&lt;=vLastrow,'Match History Data'!B542,"")</f>
        <v/>
      </c>
      <c r="C542" t="str">
        <f>IF(ROW()&lt;=vLastrow,'Match History Data'!C542,"")</f>
        <v/>
      </c>
      <c r="D542" t="str">
        <f>IF(ROW()&lt;=vLastrow,'Match History Data'!D542,"")</f>
        <v/>
      </c>
      <c r="E542" s="3" t="str">
        <f>IF(ROW()&lt;=vLastrow,IF('Match History Data'!E542&lt;&gt;"",'Match History Data'!E542,""),"")</f>
        <v/>
      </c>
      <c r="F542" s="3" t="str">
        <f>IF(ROW()&lt;=vLastrow,IF('Match History Data'!F542&lt;&gt;"",'Match History Data'!F542,""),"")</f>
        <v/>
      </c>
      <c r="G542" t="str">
        <f>IF(ROW()&lt;=vLastrow,'Match History Data'!G542,"")</f>
        <v/>
      </c>
      <c r="H542" t="str">
        <f>IF(ROW()&lt;=vLastrow,'Match History Data'!H542,"")</f>
        <v/>
      </c>
      <c r="I542" t="str">
        <f>IF(ROW()&lt;=vLastrow,'Match History Data'!I542,"")</f>
        <v/>
      </c>
      <c r="J542" t="str">
        <f>IF(ROW()&lt;=vLastrow,'Match History Data'!J542,"")</f>
        <v/>
      </c>
      <c r="K542" t="str">
        <f>IF(ROW()&lt;=vLastrow,'Match History Data'!K542,"")</f>
        <v/>
      </c>
      <c r="L542" t="str">
        <f>IF(ROW()&lt;=vLastrow,'Match History Data'!L542,"")</f>
        <v/>
      </c>
      <c r="M542" t="str">
        <f>IF(ROW()&lt;=vLastrow,'Match History Data'!M542,"")</f>
        <v/>
      </c>
      <c r="N542" t="str">
        <f>IF(ROW()&lt;=vLastrow,'Match History Data'!N542,"")</f>
        <v/>
      </c>
      <c r="O542" t="str">
        <f>IF(ROW()&lt;=vLastrow,'Match History Data'!O542,"")</f>
        <v/>
      </c>
      <c r="Q542" t="str">
        <f>IF(ROW()&lt;=vLastrow,VLOOKUP(MONTH(E542),calcs!$S$2:$T$13,2,FALSE),"")</f>
        <v/>
      </c>
      <c r="R542" t="str">
        <f>IF(ROW()&lt;=vLastrow,VLOOKUP(MONTH(F542),calcs!$S$2:$T$13,2,FALSE),"")</f>
        <v/>
      </c>
      <c r="S542" t="str">
        <f t="shared" si="50"/>
        <v/>
      </c>
      <c r="T542" s="26" t="e">
        <f>IF(F542="",DATEDIF(E542,calcs!X$2,"Y"),"")</f>
        <v>#VALUE!</v>
      </c>
      <c r="U542" t="str">
        <f t="shared" si="49"/>
        <v/>
      </c>
      <c r="V542" t="str">
        <f t="shared" si="46"/>
        <v/>
      </c>
      <c r="W542">
        <f t="shared" si="47"/>
        <v>0</v>
      </c>
      <c r="X542">
        <f t="shared" si="48"/>
        <v>0</v>
      </c>
    </row>
    <row r="543" spans="1:24" x14ac:dyDescent="0.35">
      <c r="A543" t="str">
        <f>IF(ROW()&lt;=vLastrow,'Match History Data'!A543,"")</f>
        <v/>
      </c>
      <c r="B543" t="str">
        <f>IF(ROW()&lt;=vLastrow,'Match History Data'!B543,"")</f>
        <v/>
      </c>
      <c r="C543" t="str">
        <f>IF(ROW()&lt;=vLastrow,'Match History Data'!C543,"")</f>
        <v/>
      </c>
      <c r="D543" t="str">
        <f>IF(ROW()&lt;=vLastrow,'Match History Data'!D543,"")</f>
        <v/>
      </c>
      <c r="E543" s="3" t="str">
        <f>IF(ROW()&lt;=vLastrow,IF('Match History Data'!E543&lt;&gt;"",'Match History Data'!E543,""),"")</f>
        <v/>
      </c>
      <c r="F543" s="3" t="str">
        <f>IF(ROW()&lt;=vLastrow,IF('Match History Data'!F543&lt;&gt;"",'Match History Data'!F543,""),"")</f>
        <v/>
      </c>
      <c r="G543" t="str">
        <f>IF(ROW()&lt;=vLastrow,'Match History Data'!G543,"")</f>
        <v/>
      </c>
      <c r="H543" t="str">
        <f>IF(ROW()&lt;=vLastrow,'Match History Data'!H543,"")</f>
        <v/>
      </c>
      <c r="I543" t="str">
        <f>IF(ROW()&lt;=vLastrow,'Match History Data'!I543,"")</f>
        <v/>
      </c>
      <c r="J543" t="str">
        <f>IF(ROW()&lt;=vLastrow,'Match History Data'!J543,"")</f>
        <v/>
      </c>
      <c r="K543" t="str">
        <f>IF(ROW()&lt;=vLastrow,'Match History Data'!K543,"")</f>
        <v/>
      </c>
      <c r="L543" t="str">
        <f>IF(ROW()&lt;=vLastrow,'Match History Data'!L543,"")</f>
        <v/>
      </c>
      <c r="M543" t="str">
        <f>IF(ROW()&lt;=vLastrow,'Match History Data'!M543,"")</f>
        <v/>
      </c>
      <c r="N543" t="str">
        <f>IF(ROW()&lt;=vLastrow,'Match History Data'!N543,"")</f>
        <v/>
      </c>
      <c r="O543" t="str">
        <f>IF(ROW()&lt;=vLastrow,'Match History Data'!O543,"")</f>
        <v/>
      </c>
      <c r="Q543" t="str">
        <f>IF(ROW()&lt;=vLastrow,VLOOKUP(MONTH(E543),calcs!$S$2:$T$13,2,FALSE),"")</f>
        <v/>
      </c>
      <c r="R543" t="str">
        <f>IF(ROW()&lt;=vLastrow,VLOOKUP(MONTH(F543),calcs!$S$2:$T$13,2,FALSE),"")</f>
        <v/>
      </c>
      <c r="S543" t="str">
        <f t="shared" si="50"/>
        <v/>
      </c>
      <c r="T543" s="26" t="e">
        <f>IF(F543="",DATEDIF(E543,calcs!X$2,"Y"),"")</f>
        <v>#VALUE!</v>
      </c>
      <c r="U543" t="str">
        <f t="shared" si="49"/>
        <v/>
      </c>
      <c r="V543" t="str">
        <f t="shared" si="46"/>
        <v/>
      </c>
      <c r="W543">
        <f t="shared" si="47"/>
        <v>0</v>
      </c>
      <c r="X543">
        <f t="shared" si="48"/>
        <v>0</v>
      </c>
    </row>
    <row r="544" spans="1:24" x14ac:dyDescent="0.35">
      <c r="A544" t="str">
        <f>IF(ROW()&lt;=vLastrow,'Match History Data'!A544,"")</f>
        <v/>
      </c>
      <c r="B544" t="str">
        <f>IF(ROW()&lt;=vLastrow,'Match History Data'!B544,"")</f>
        <v/>
      </c>
      <c r="C544" t="str">
        <f>IF(ROW()&lt;=vLastrow,'Match History Data'!C544,"")</f>
        <v/>
      </c>
      <c r="D544" t="str">
        <f>IF(ROW()&lt;=vLastrow,'Match History Data'!D544,"")</f>
        <v/>
      </c>
      <c r="E544" s="3" t="str">
        <f>IF(ROW()&lt;=vLastrow,IF('Match History Data'!E544&lt;&gt;"",'Match History Data'!E544,""),"")</f>
        <v/>
      </c>
      <c r="F544" s="3" t="str">
        <f>IF(ROW()&lt;=vLastrow,IF('Match History Data'!F544&lt;&gt;"",'Match History Data'!F544,""),"")</f>
        <v/>
      </c>
      <c r="G544" t="str">
        <f>IF(ROW()&lt;=vLastrow,'Match History Data'!G544,"")</f>
        <v/>
      </c>
      <c r="H544" t="str">
        <f>IF(ROW()&lt;=vLastrow,'Match History Data'!H544,"")</f>
        <v/>
      </c>
      <c r="I544" t="str">
        <f>IF(ROW()&lt;=vLastrow,'Match History Data'!I544,"")</f>
        <v/>
      </c>
      <c r="J544" t="str">
        <f>IF(ROW()&lt;=vLastrow,'Match History Data'!J544,"")</f>
        <v/>
      </c>
      <c r="K544" t="str">
        <f>IF(ROW()&lt;=vLastrow,'Match History Data'!K544,"")</f>
        <v/>
      </c>
      <c r="L544" t="str">
        <f>IF(ROW()&lt;=vLastrow,'Match History Data'!L544,"")</f>
        <v/>
      </c>
      <c r="M544" t="str">
        <f>IF(ROW()&lt;=vLastrow,'Match History Data'!M544,"")</f>
        <v/>
      </c>
      <c r="N544" t="str">
        <f>IF(ROW()&lt;=vLastrow,'Match History Data'!N544,"")</f>
        <v/>
      </c>
      <c r="O544" t="str">
        <f>IF(ROW()&lt;=vLastrow,'Match History Data'!O544,"")</f>
        <v/>
      </c>
      <c r="Q544" t="str">
        <f>IF(ROW()&lt;=vLastrow,VLOOKUP(MONTH(E544),calcs!$S$2:$T$13,2,FALSE),"")</f>
        <v/>
      </c>
      <c r="R544" t="str">
        <f>IF(ROW()&lt;=vLastrow,VLOOKUP(MONTH(F544),calcs!$S$2:$T$13,2,FALSE),"")</f>
        <v/>
      </c>
      <c r="S544" t="str">
        <f t="shared" si="50"/>
        <v/>
      </c>
      <c r="T544" s="26" t="e">
        <f>IF(F544="",DATEDIF(E544,calcs!X$2,"Y"),"")</f>
        <v>#VALUE!</v>
      </c>
      <c r="U544" t="str">
        <f t="shared" si="49"/>
        <v/>
      </c>
      <c r="V544" t="str">
        <f t="shared" si="46"/>
        <v/>
      </c>
      <c r="W544">
        <f t="shared" si="47"/>
        <v>0</v>
      </c>
      <c r="X544">
        <f t="shared" si="48"/>
        <v>0</v>
      </c>
    </row>
    <row r="545" spans="1:24" x14ac:dyDescent="0.35">
      <c r="A545" t="str">
        <f>IF(ROW()&lt;=vLastrow,'Match History Data'!A545,"")</f>
        <v/>
      </c>
      <c r="B545" t="str">
        <f>IF(ROW()&lt;=vLastrow,'Match History Data'!B545,"")</f>
        <v/>
      </c>
      <c r="C545" t="str">
        <f>IF(ROW()&lt;=vLastrow,'Match History Data'!C545,"")</f>
        <v/>
      </c>
      <c r="D545" t="str">
        <f>IF(ROW()&lt;=vLastrow,'Match History Data'!D545,"")</f>
        <v/>
      </c>
      <c r="E545" s="3" t="str">
        <f>IF(ROW()&lt;=vLastrow,IF('Match History Data'!E545&lt;&gt;"",'Match History Data'!E545,""),"")</f>
        <v/>
      </c>
      <c r="F545" s="3" t="str">
        <f>IF(ROW()&lt;=vLastrow,IF('Match History Data'!F545&lt;&gt;"",'Match History Data'!F545,""),"")</f>
        <v/>
      </c>
      <c r="G545" t="str">
        <f>IF(ROW()&lt;=vLastrow,'Match History Data'!G545,"")</f>
        <v/>
      </c>
      <c r="H545" t="str">
        <f>IF(ROW()&lt;=vLastrow,'Match History Data'!H545,"")</f>
        <v/>
      </c>
      <c r="I545" t="str">
        <f>IF(ROW()&lt;=vLastrow,'Match History Data'!I545,"")</f>
        <v/>
      </c>
      <c r="J545" t="str">
        <f>IF(ROW()&lt;=vLastrow,'Match History Data'!J545,"")</f>
        <v/>
      </c>
      <c r="K545" t="str">
        <f>IF(ROW()&lt;=vLastrow,'Match History Data'!K545,"")</f>
        <v/>
      </c>
      <c r="L545" t="str">
        <f>IF(ROW()&lt;=vLastrow,'Match History Data'!L545,"")</f>
        <v/>
      </c>
      <c r="M545" t="str">
        <f>IF(ROW()&lt;=vLastrow,'Match History Data'!M545,"")</f>
        <v/>
      </c>
      <c r="N545" t="str">
        <f>IF(ROW()&lt;=vLastrow,'Match History Data'!N545,"")</f>
        <v/>
      </c>
      <c r="O545" t="str">
        <f>IF(ROW()&lt;=vLastrow,'Match History Data'!O545,"")</f>
        <v/>
      </c>
      <c r="Q545" t="str">
        <f>IF(ROW()&lt;=vLastrow,VLOOKUP(MONTH(E545),calcs!$S$2:$T$13,2,FALSE),"")</f>
        <v/>
      </c>
      <c r="R545" t="str">
        <f>IF(ROW()&lt;=vLastrow,VLOOKUP(MONTH(F545),calcs!$S$2:$T$13,2,FALSE),"")</f>
        <v/>
      </c>
      <c r="S545" t="str">
        <f t="shared" si="50"/>
        <v/>
      </c>
      <c r="T545" s="26" t="e">
        <f>IF(F545="",DATEDIF(E545,calcs!X$2,"Y"),"")</f>
        <v>#VALUE!</v>
      </c>
      <c r="U545" t="str">
        <f t="shared" si="49"/>
        <v/>
      </c>
      <c r="V545" t="str">
        <f t="shared" si="46"/>
        <v/>
      </c>
      <c r="W545">
        <f t="shared" si="47"/>
        <v>0</v>
      </c>
      <c r="X545">
        <f t="shared" si="48"/>
        <v>0</v>
      </c>
    </row>
    <row r="546" spans="1:24" x14ac:dyDescent="0.35">
      <c r="A546" t="str">
        <f>IF(ROW()&lt;=vLastrow,'Match History Data'!A546,"")</f>
        <v/>
      </c>
      <c r="B546" t="str">
        <f>IF(ROW()&lt;=vLastrow,'Match History Data'!B546,"")</f>
        <v/>
      </c>
      <c r="C546" t="str">
        <f>IF(ROW()&lt;=vLastrow,'Match History Data'!C546,"")</f>
        <v/>
      </c>
      <c r="D546" t="str">
        <f>IF(ROW()&lt;=vLastrow,'Match History Data'!D546,"")</f>
        <v/>
      </c>
      <c r="E546" s="3" t="str">
        <f>IF(ROW()&lt;=vLastrow,IF('Match History Data'!E546&lt;&gt;"",'Match History Data'!E546,""),"")</f>
        <v/>
      </c>
      <c r="F546" s="3" t="str">
        <f>IF(ROW()&lt;=vLastrow,IF('Match History Data'!F546&lt;&gt;"",'Match History Data'!F546,""),"")</f>
        <v/>
      </c>
      <c r="G546" t="str">
        <f>IF(ROW()&lt;=vLastrow,'Match History Data'!G546,"")</f>
        <v/>
      </c>
      <c r="H546" t="str">
        <f>IF(ROW()&lt;=vLastrow,'Match History Data'!H546,"")</f>
        <v/>
      </c>
      <c r="I546" t="str">
        <f>IF(ROW()&lt;=vLastrow,'Match History Data'!I546,"")</f>
        <v/>
      </c>
      <c r="J546" t="str">
        <f>IF(ROW()&lt;=vLastrow,'Match History Data'!J546,"")</f>
        <v/>
      </c>
      <c r="K546" t="str">
        <f>IF(ROW()&lt;=vLastrow,'Match History Data'!K546,"")</f>
        <v/>
      </c>
      <c r="L546" t="str">
        <f>IF(ROW()&lt;=vLastrow,'Match History Data'!L546,"")</f>
        <v/>
      </c>
      <c r="M546" t="str">
        <f>IF(ROW()&lt;=vLastrow,'Match History Data'!M546,"")</f>
        <v/>
      </c>
      <c r="N546" t="str">
        <f>IF(ROW()&lt;=vLastrow,'Match History Data'!N546,"")</f>
        <v/>
      </c>
      <c r="O546" t="str">
        <f>IF(ROW()&lt;=vLastrow,'Match History Data'!O546,"")</f>
        <v/>
      </c>
      <c r="Q546" t="str">
        <f>IF(ROW()&lt;=vLastrow,VLOOKUP(MONTH(E546),calcs!$S$2:$T$13,2,FALSE),"")</f>
        <v/>
      </c>
      <c r="R546" t="str">
        <f>IF(ROW()&lt;=vLastrow,VLOOKUP(MONTH(F546),calcs!$S$2:$T$13,2,FALSE),"")</f>
        <v/>
      </c>
      <c r="S546" t="str">
        <f t="shared" si="50"/>
        <v/>
      </c>
      <c r="T546" s="26" t="e">
        <f>IF(F546="",DATEDIF(E546,calcs!X$2,"Y"),"")</f>
        <v>#VALUE!</v>
      </c>
      <c r="U546" t="str">
        <f t="shared" si="49"/>
        <v/>
      </c>
      <c r="V546" t="str">
        <f t="shared" si="46"/>
        <v/>
      </c>
      <c r="W546">
        <f t="shared" si="47"/>
        <v>0</v>
      </c>
      <c r="X546">
        <f t="shared" si="48"/>
        <v>0</v>
      </c>
    </row>
    <row r="547" spans="1:24" x14ac:dyDescent="0.35">
      <c r="A547" t="str">
        <f>IF(ROW()&lt;=vLastrow,'Match History Data'!A547,"")</f>
        <v/>
      </c>
      <c r="B547" t="str">
        <f>IF(ROW()&lt;=vLastrow,'Match History Data'!B547,"")</f>
        <v/>
      </c>
      <c r="C547" t="str">
        <f>IF(ROW()&lt;=vLastrow,'Match History Data'!C547,"")</f>
        <v/>
      </c>
      <c r="D547" t="str">
        <f>IF(ROW()&lt;=vLastrow,'Match History Data'!D547,"")</f>
        <v/>
      </c>
      <c r="E547" s="3" t="str">
        <f>IF(ROW()&lt;=vLastrow,IF('Match History Data'!E547&lt;&gt;"",'Match History Data'!E547,""),"")</f>
        <v/>
      </c>
      <c r="F547" s="3" t="str">
        <f>IF(ROW()&lt;=vLastrow,IF('Match History Data'!F547&lt;&gt;"",'Match History Data'!F547,""),"")</f>
        <v/>
      </c>
      <c r="G547" t="str">
        <f>IF(ROW()&lt;=vLastrow,'Match History Data'!G547,"")</f>
        <v/>
      </c>
      <c r="H547" t="str">
        <f>IF(ROW()&lt;=vLastrow,'Match History Data'!H547,"")</f>
        <v/>
      </c>
      <c r="I547" t="str">
        <f>IF(ROW()&lt;=vLastrow,'Match History Data'!I547,"")</f>
        <v/>
      </c>
      <c r="J547" t="str">
        <f>IF(ROW()&lt;=vLastrow,'Match History Data'!J547,"")</f>
        <v/>
      </c>
      <c r="K547" t="str">
        <f>IF(ROW()&lt;=vLastrow,'Match History Data'!K547,"")</f>
        <v/>
      </c>
      <c r="L547" t="str">
        <f>IF(ROW()&lt;=vLastrow,'Match History Data'!L547,"")</f>
        <v/>
      </c>
      <c r="M547" t="str">
        <f>IF(ROW()&lt;=vLastrow,'Match History Data'!M547,"")</f>
        <v/>
      </c>
      <c r="N547" t="str">
        <f>IF(ROW()&lt;=vLastrow,'Match History Data'!N547,"")</f>
        <v/>
      </c>
      <c r="O547" t="str">
        <f>IF(ROW()&lt;=vLastrow,'Match History Data'!O547,"")</f>
        <v/>
      </c>
      <c r="Q547" t="str">
        <f>IF(ROW()&lt;=vLastrow,VLOOKUP(MONTH(E547),calcs!$S$2:$T$13,2,FALSE),"")</f>
        <v/>
      </c>
      <c r="R547" t="str">
        <f>IF(ROW()&lt;=vLastrow,VLOOKUP(MONTH(F547),calcs!$S$2:$T$13,2,FALSE),"")</f>
        <v/>
      </c>
      <c r="S547" t="str">
        <f t="shared" si="50"/>
        <v/>
      </c>
      <c r="T547" s="26" t="e">
        <f>IF(F547="",DATEDIF(E547,calcs!X$2,"Y"),"")</f>
        <v>#VALUE!</v>
      </c>
      <c r="U547" t="str">
        <f t="shared" si="49"/>
        <v/>
      </c>
      <c r="V547" t="str">
        <f t="shared" si="46"/>
        <v/>
      </c>
      <c r="W547">
        <f t="shared" si="47"/>
        <v>0</v>
      </c>
      <c r="X547">
        <f t="shared" si="48"/>
        <v>0</v>
      </c>
    </row>
    <row r="548" spans="1:24" x14ac:dyDescent="0.35">
      <c r="A548" t="str">
        <f>IF(ROW()&lt;=vLastrow,'Match History Data'!A548,"")</f>
        <v/>
      </c>
      <c r="B548" t="str">
        <f>IF(ROW()&lt;=vLastrow,'Match History Data'!B548,"")</f>
        <v/>
      </c>
      <c r="C548" t="str">
        <f>IF(ROW()&lt;=vLastrow,'Match History Data'!C548,"")</f>
        <v/>
      </c>
      <c r="D548" t="str">
        <f>IF(ROW()&lt;=vLastrow,'Match History Data'!D548,"")</f>
        <v/>
      </c>
      <c r="E548" s="3" t="str">
        <f>IF(ROW()&lt;=vLastrow,IF('Match History Data'!E548&lt;&gt;"",'Match History Data'!E548,""),"")</f>
        <v/>
      </c>
      <c r="F548" s="3" t="str">
        <f>IF(ROW()&lt;=vLastrow,IF('Match History Data'!F548&lt;&gt;"",'Match History Data'!F548,""),"")</f>
        <v/>
      </c>
      <c r="G548" t="str">
        <f>IF(ROW()&lt;=vLastrow,'Match History Data'!G548,"")</f>
        <v/>
      </c>
      <c r="H548" t="str">
        <f>IF(ROW()&lt;=vLastrow,'Match History Data'!H548,"")</f>
        <v/>
      </c>
      <c r="I548" t="str">
        <f>IF(ROW()&lt;=vLastrow,'Match History Data'!I548,"")</f>
        <v/>
      </c>
      <c r="J548" t="str">
        <f>IF(ROW()&lt;=vLastrow,'Match History Data'!J548,"")</f>
        <v/>
      </c>
      <c r="K548" t="str">
        <f>IF(ROW()&lt;=vLastrow,'Match History Data'!K548,"")</f>
        <v/>
      </c>
      <c r="L548" t="str">
        <f>IF(ROW()&lt;=vLastrow,'Match History Data'!L548,"")</f>
        <v/>
      </c>
      <c r="M548" t="str">
        <f>IF(ROW()&lt;=vLastrow,'Match History Data'!M548,"")</f>
        <v/>
      </c>
      <c r="N548" t="str">
        <f>IF(ROW()&lt;=vLastrow,'Match History Data'!N548,"")</f>
        <v/>
      </c>
      <c r="O548" t="str">
        <f>IF(ROW()&lt;=vLastrow,'Match History Data'!O548,"")</f>
        <v/>
      </c>
      <c r="Q548" t="str">
        <f>IF(ROW()&lt;=vLastrow,VLOOKUP(MONTH(E548),calcs!$S$2:$T$13,2,FALSE),"")</f>
        <v/>
      </c>
      <c r="R548" t="str">
        <f>IF(ROW()&lt;=vLastrow,VLOOKUP(MONTH(F548),calcs!$S$2:$T$13,2,FALSE),"")</f>
        <v/>
      </c>
      <c r="S548" t="str">
        <f t="shared" si="50"/>
        <v/>
      </c>
      <c r="T548" s="26" t="e">
        <f>IF(F548="",DATEDIF(E548,calcs!X$2,"Y"),"")</f>
        <v>#VALUE!</v>
      </c>
      <c r="U548" t="str">
        <f t="shared" si="49"/>
        <v/>
      </c>
      <c r="V548" t="str">
        <f t="shared" si="46"/>
        <v/>
      </c>
      <c r="W548">
        <f t="shared" si="47"/>
        <v>0</v>
      </c>
      <c r="X548">
        <f t="shared" si="48"/>
        <v>0</v>
      </c>
    </row>
    <row r="549" spans="1:24" x14ac:dyDescent="0.35">
      <c r="A549" t="str">
        <f>IF(ROW()&lt;=vLastrow,'Match History Data'!A549,"")</f>
        <v/>
      </c>
      <c r="B549" t="str">
        <f>IF(ROW()&lt;=vLastrow,'Match History Data'!B549,"")</f>
        <v/>
      </c>
      <c r="C549" t="str">
        <f>IF(ROW()&lt;=vLastrow,'Match History Data'!C549,"")</f>
        <v/>
      </c>
      <c r="D549" t="str">
        <f>IF(ROW()&lt;=vLastrow,'Match History Data'!D549,"")</f>
        <v/>
      </c>
      <c r="E549" s="3" t="str">
        <f>IF(ROW()&lt;=vLastrow,IF('Match History Data'!E549&lt;&gt;"",'Match History Data'!E549,""),"")</f>
        <v/>
      </c>
      <c r="F549" s="3" t="str">
        <f>IF(ROW()&lt;=vLastrow,IF('Match History Data'!F549&lt;&gt;"",'Match History Data'!F549,""),"")</f>
        <v/>
      </c>
      <c r="G549" t="str">
        <f>IF(ROW()&lt;=vLastrow,'Match History Data'!G549,"")</f>
        <v/>
      </c>
      <c r="H549" t="str">
        <f>IF(ROW()&lt;=vLastrow,'Match History Data'!H549,"")</f>
        <v/>
      </c>
      <c r="I549" t="str">
        <f>IF(ROW()&lt;=vLastrow,'Match History Data'!I549,"")</f>
        <v/>
      </c>
      <c r="J549" t="str">
        <f>IF(ROW()&lt;=vLastrow,'Match History Data'!J549,"")</f>
        <v/>
      </c>
      <c r="K549" t="str">
        <f>IF(ROW()&lt;=vLastrow,'Match History Data'!K549,"")</f>
        <v/>
      </c>
      <c r="L549" t="str">
        <f>IF(ROW()&lt;=vLastrow,'Match History Data'!L549,"")</f>
        <v/>
      </c>
      <c r="M549" t="str">
        <f>IF(ROW()&lt;=vLastrow,'Match History Data'!M549,"")</f>
        <v/>
      </c>
      <c r="N549" t="str">
        <f>IF(ROW()&lt;=vLastrow,'Match History Data'!N549,"")</f>
        <v/>
      </c>
      <c r="O549" t="str">
        <f>IF(ROW()&lt;=vLastrow,'Match History Data'!O549,"")</f>
        <v/>
      </c>
      <c r="Q549" t="str">
        <f>IF(ROW()&lt;=vLastrow,VLOOKUP(MONTH(E549),calcs!$S$2:$T$13,2,FALSE),"")</f>
        <v/>
      </c>
      <c r="R549" t="str">
        <f>IF(ROW()&lt;=vLastrow,VLOOKUP(MONTH(F549),calcs!$S$2:$T$13,2,FALSE),"")</f>
        <v/>
      </c>
      <c r="S549" t="str">
        <f t="shared" si="50"/>
        <v/>
      </c>
      <c r="T549" s="26" t="e">
        <f>IF(F549="",DATEDIF(E549,calcs!X$2,"Y"),"")</f>
        <v>#VALUE!</v>
      </c>
      <c r="U549" t="str">
        <f t="shared" si="49"/>
        <v/>
      </c>
      <c r="V549" t="str">
        <f t="shared" si="46"/>
        <v/>
      </c>
      <c r="W549">
        <f t="shared" si="47"/>
        <v>0</v>
      </c>
      <c r="X549">
        <f t="shared" si="48"/>
        <v>0</v>
      </c>
    </row>
    <row r="550" spans="1:24" x14ac:dyDescent="0.35">
      <c r="A550" t="str">
        <f>IF(ROW()&lt;=vLastrow,'Match History Data'!A550,"")</f>
        <v/>
      </c>
      <c r="B550" t="str">
        <f>IF(ROW()&lt;=vLastrow,'Match History Data'!B550,"")</f>
        <v/>
      </c>
      <c r="C550" t="str">
        <f>IF(ROW()&lt;=vLastrow,'Match History Data'!C550,"")</f>
        <v/>
      </c>
      <c r="D550" t="str">
        <f>IF(ROW()&lt;=vLastrow,'Match History Data'!D550,"")</f>
        <v/>
      </c>
      <c r="E550" s="3" t="str">
        <f>IF(ROW()&lt;=vLastrow,IF('Match History Data'!E550&lt;&gt;"",'Match History Data'!E550,""),"")</f>
        <v/>
      </c>
      <c r="F550" s="3" t="str">
        <f>IF(ROW()&lt;=vLastrow,IF('Match History Data'!F550&lt;&gt;"",'Match History Data'!F550,""),"")</f>
        <v/>
      </c>
      <c r="G550" t="str">
        <f>IF(ROW()&lt;=vLastrow,'Match History Data'!G550,"")</f>
        <v/>
      </c>
      <c r="H550" t="str">
        <f>IF(ROW()&lt;=vLastrow,'Match History Data'!H550,"")</f>
        <v/>
      </c>
      <c r="I550" t="str">
        <f>IF(ROW()&lt;=vLastrow,'Match History Data'!I550,"")</f>
        <v/>
      </c>
      <c r="J550" t="str">
        <f>IF(ROW()&lt;=vLastrow,'Match History Data'!J550,"")</f>
        <v/>
      </c>
      <c r="K550" t="str">
        <f>IF(ROW()&lt;=vLastrow,'Match History Data'!K550,"")</f>
        <v/>
      </c>
      <c r="L550" t="str">
        <f>IF(ROW()&lt;=vLastrow,'Match History Data'!L550,"")</f>
        <v/>
      </c>
      <c r="M550" t="str">
        <f>IF(ROW()&lt;=vLastrow,'Match History Data'!M550,"")</f>
        <v/>
      </c>
      <c r="N550" t="str">
        <f>IF(ROW()&lt;=vLastrow,'Match History Data'!N550,"")</f>
        <v/>
      </c>
      <c r="O550" t="str">
        <f>IF(ROW()&lt;=vLastrow,'Match History Data'!O550,"")</f>
        <v/>
      </c>
      <c r="Q550" t="str">
        <f>IF(ROW()&lt;=vLastrow,VLOOKUP(MONTH(E550),calcs!$S$2:$T$13,2,FALSE),"")</f>
        <v/>
      </c>
      <c r="R550" t="str">
        <f>IF(ROW()&lt;=vLastrow,VLOOKUP(MONTH(F550),calcs!$S$2:$T$13,2,FALSE),"")</f>
        <v/>
      </c>
      <c r="S550" t="str">
        <f t="shared" si="50"/>
        <v/>
      </c>
      <c r="T550" s="26" t="e">
        <f>IF(F550="",DATEDIF(E550,calcs!X$2,"Y"),"")</f>
        <v>#VALUE!</v>
      </c>
      <c r="U550" t="str">
        <f t="shared" si="49"/>
        <v/>
      </c>
      <c r="V550" t="str">
        <f t="shared" si="46"/>
        <v/>
      </c>
      <c r="W550">
        <f t="shared" si="47"/>
        <v>0</v>
      </c>
      <c r="X550">
        <f t="shared" si="48"/>
        <v>0</v>
      </c>
    </row>
    <row r="551" spans="1:24" x14ac:dyDescent="0.35">
      <c r="A551" t="str">
        <f>IF(ROW()&lt;=vLastrow,'Match History Data'!A551,"")</f>
        <v/>
      </c>
      <c r="B551" t="str">
        <f>IF(ROW()&lt;=vLastrow,'Match History Data'!B551,"")</f>
        <v/>
      </c>
      <c r="C551" t="str">
        <f>IF(ROW()&lt;=vLastrow,'Match History Data'!C551,"")</f>
        <v/>
      </c>
      <c r="D551" t="str">
        <f>IF(ROW()&lt;=vLastrow,'Match History Data'!D551,"")</f>
        <v/>
      </c>
      <c r="E551" s="3" t="str">
        <f>IF(ROW()&lt;=vLastrow,IF('Match History Data'!E551&lt;&gt;"",'Match History Data'!E551,""),"")</f>
        <v/>
      </c>
      <c r="F551" s="3" t="str">
        <f>IF(ROW()&lt;=vLastrow,IF('Match History Data'!F551&lt;&gt;"",'Match History Data'!F551,""),"")</f>
        <v/>
      </c>
      <c r="G551" t="str">
        <f>IF(ROW()&lt;=vLastrow,'Match History Data'!G551,"")</f>
        <v/>
      </c>
      <c r="H551" t="str">
        <f>IF(ROW()&lt;=vLastrow,'Match History Data'!H551,"")</f>
        <v/>
      </c>
      <c r="I551" t="str">
        <f>IF(ROW()&lt;=vLastrow,'Match History Data'!I551,"")</f>
        <v/>
      </c>
      <c r="J551" t="str">
        <f>IF(ROW()&lt;=vLastrow,'Match History Data'!J551,"")</f>
        <v/>
      </c>
      <c r="K551" t="str">
        <f>IF(ROW()&lt;=vLastrow,'Match History Data'!K551,"")</f>
        <v/>
      </c>
      <c r="L551" t="str">
        <f>IF(ROW()&lt;=vLastrow,'Match History Data'!L551,"")</f>
        <v/>
      </c>
      <c r="M551" t="str">
        <f>IF(ROW()&lt;=vLastrow,'Match History Data'!M551,"")</f>
        <v/>
      </c>
      <c r="N551" t="str">
        <f>IF(ROW()&lt;=vLastrow,'Match History Data'!N551,"")</f>
        <v/>
      </c>
      <c r="O551" t="str">
        <f>IF(ROW()&lt;=vLastrow,'Match History Data'!O551,"")</f>
        <v/>
      </c>
      <c r="Q551" t="str">
        <f>IF(ROW()&lt;=vLastrow,VLOOKUP(MONTH(E551),calcs!$S$2:$T$13,2,FALSE),"")</f>
        <v/>
      </c>
      <c r="R551" t="str">
        <f>IF(ROW()&lt;=vLastrow,VLOOKUP(MONTH(F551),calcs!$S$2:$T$13,2,FALSE),"")</f>
        <v/>
      </c>
      <c r="S551" t="str">
        <f t="shared" si="50"/>
        <v/>
      </c>
      <c r="T551" s="26" t="e">
        <f>IF(F551="",DATEDIF(E551,calcs!X$2,"Y"),"")</f>
        <v>#VALUE!</v>
      </c>
      <c r="U551" t="str">
        <f t="shared" si="49"/>
        <v/>
      </c>
      <c r="V551" t="str">
        <f t="shared" si="46"/>
        <v/>
      </c>
      <c r="W551">
        <f t="shared" si="47"/>
        <v>0</v>
      </c>
      <c r="X551">
        <f t="shared" si="48"/>
        <v>0</v>
      </c>
    </row>
    <row r="552" spans="1:24" x14ac:dyDescent="0.35">
      <c r="A552" t="str">
        <f>IF(ROW()&lt;=vLastrow,'Match History Data'!A552,"")</f>
        <v/>
      </c>
      <c r="B552" t="str">
        <f>IF(ROW()&lt;=vLastrow,'Match History Data'!B552,"")</f>
        <v/>
      </c>
      <c r="C552" t="str">
        <f>IF(ROW()&lt;=vLastrow,'Match History Data'!C552,"")</f>
        <v/>
      </c>
      <c r="D552" t="str">
        <f>IF(ROW()&lt;=vLastrow,'Match History Data'!D552,"")</f>
        <v/>
      </c>
      <c r="E552" s="3" t="str">
        <f>IF(ROW()&lt;=vLastrow,IF('Match History Data'!E552&lt;&gt;"",'Match History Data'!E552,""),"")</f>
        <v/>
      </c>
      <c r="F552" s="3" t="str">
        <f>IF(ROW()&lt;=vLastrow,IF('Match History Data'!F552&lt;&gt;"",'Match History Data'!F552,""),"")</f>
        <v/>
      </c>
      <c r="G552" t="str">
        <f>IF(ROW()&lt;=vLastrow,'Match History Data'!G552,"")</f>
        <v/>
      </c>
      <c r="H552" t="str">
        <f>IF(ROW()&lt;=vLastrow,'Match History Data'!H552,"")</f>
        <v/>
      </c>
      <c r="I552" t="str">
        <f>IF(ROW()&lt;=vLastrow,'Match History Data'!I552,"")</f>
        <v/>
      </c>
      <c r="J552" t="str">
        <f>IF(ROW()&lt;=vLastrow,'Match History Data'!J552,"")</f>
        <v/>
      </c>
      <c r="K552" t="str">
        <f>IF(ROW()&lt;=vLastrow,'Match History Data'!K552,"")</f>
        <v/>
      </c>
      <c r="L552" t="str">
        <f>IF(ROW()&lt;=vLastrow,'Match History Data'!L552,"")</f>
        <v/>
      </c>
      <c r="M552" t="str">
        <f>IF(ROW()&lt;=vLastrow,'Match History Data'!M552,"")</f>
        <v/>
      </c>
      <c r="N552" t="str">
        <f>IF(ROW()&lt;=vLastrow,'Match History Data'!N552,"")</f>
        <v/>
      </c>
      <c r="O552" t="str">
        <f>IF(ROW()&lt;=vLastrow,'Match History Data'!O552,"")</f>
        <v/>
      </c>
      <c r="Q552" t="str">
        <f>IF(ROW()&lt;=vLastrow,VLOOKUP(MONTH(E552),calcs!$S$2:$T$13,2,FALSE),"")</f>
        <v/>
      </c>
      <c r="R552" t="str">
        <f>IF(ROW()&lt;=vLastrow,VLOOKUP(MONTH(F552),calcs!$S$2:$T$13,2,FALSE),"")</f>
        <v/>
      </c>
      <c r="S552" t="str">
        <f t="shared" si="50"/>
        <v/>
      </c>
      <c r="T552" s="26" t="e">
        <f>IF(F552="",DATEDIF(E552,calcs!X$2,"Y"),"")</f>
        <v>#VALUE!</v>
      </c>
      <c r="U552" t="str">
        <f t="shared" si="49"/>
        <v/>
      </c>
      <c r="V552" t="str">
        <f t="shared" si="46"/>
        <v/>
      </c>
      <c r="W552">
        <f t="shared" si="47"/>
        <v>0</v>
      </c>
      <c r="X552">
        <f t="shared" si="48"/>
        <v>0</v>
      </c>
    </row>
    <row r="553" spans="1:24" x14ac:dyDescent="0.35">
      <c r="A553" t="str">
        <f>IF(ROW()&lt;=vLastrow,'Match History Data'!A553,"")</f>
        <v/>
      </c>
      <c r="B553" t="str">
        <f>IF(ROW()&lt;=vLastrow,'Match History Data'!B553,"")</f>
        <v/>
      </c>
      <c r="C553" t="str">
        <f>IF(ROW()&lt;=vLastrow,'Match History Data'!C553,"")</f>
        <v/>
      </c>
      <c r="D553" t="str">
        <f>IF(ROW()&lt;=vLastrow,'Match History Data'!D553,"")</f>
        <v/>
      </c>
      <c r="E553" s="3" t="str">
        <f>IF(ROW()&lt;=vLastrow,IF('Match History Data'!E553&lt;&gt;"",'Match History Data'!E553,""),"")</f>
        <v/>
      </c>
      <c r="F553" s="3" t="str">
        <f>IF(ROW()&lt;=vLastrow,IF('Match History Data'!F553&lt;&gt;"",'Match History Data'!F553,""),"")</f>
        <v/>
      </c>
      <c r="G553" t="str">
        <f>IF(ROW()&lt;=vLastrow,'Match History Data'!G553,"")</f>
        <v/>
      </c>
      <c r="H553" t="str">
        <f>IF(ROW()&lt;=vLastrow,'Match History Data'!H553,"")</f>
        <v/>
      </c>
      <c r="I553" t="str">
        <f>IF(ROW()&lt;=vLastrow,'Match History Data'!I553,"")</f>
        <v/>
      </c>
      <c r="J553" t="str">
        <f>IF(ROW()&lt;=vLastrow,'Match History Data'!J553,"")</f>
        <v/>
      </c>
      <c r="K553" t="str">
        <f>IF(ROW()&lt;=vLastrow,'Match History Data'!K553,"")</f>
        <v/>
      </c>
      <c r="L553" t="str">
        <f>IF(ROW()&lt;=vLastrow,'Match History Data'!L553,"")</f>
        <v/>
      </c>
      <c r="M553" t="str">
        <f>IF(ROW()&lt;=vLastrow,'Match History Data'!M553,"")</f>
        <v/>
      </c>
      <c r="N553" t="str">
        <f>IF(ROW()&lt;=vLastrow,'Match History Data'!N553,"")</f>
        <v/>
      </c>
      <c r="O553" t="str">
        <f>IF(ROW()&lt;=vLastrow,'Match History Data'!O553,"")</f>
        <v/>
      </c>
      <c r="Q553" t="str">
        <f>IF(ROW()&lt;=vLastrow,VLOOKUP(MONTH(E553),calcs!$S$2:$T$13,2,FALSE),"")</f>
        <v/>
      </c>
      <c r="R553" t="str">
        <f>IF(ROW()&lt;=vLastrow,VLOOKUP(MONTH(F553),calcs!$S$2:$T$13,2,FALSE),"")</f>
        <v/>
      </c>
      <c r="S553" t="str">
        <f t="shared" si="50"/>
        <v/>
      </c>
      <c r="T553" s="26" t="e">
        <f>IF(F553="",DATEDIF(E553,calcs!X$2,"Y"),"")</f>
        <v>#VALUE!</v>
      </c>
      <c r="U553" t="str">
        <f t="shared" si="49"/>
        <v/>
      </c>
      <c r="V553" t="str">
        <f t="shared" si="46"/>
        <v/>
      </c>
      <c r="W553">
        <f t="shared" si="47"/>
        <v>0</v>
      </c>
      <c r="X553">
        <f t="shared" si="48"/>
        <v>0</v>
      </c>
    </row>
    <row r="554" spans="1:24" x14ac:dyDescent="0.35">
      <c r="A554" t="str">
        <f>IF(ROW()&lt;=vLastrow,'Match History Data'!A554,"")</f>
        <v/>
      </c>
      <c r="B554" t="str">
        <f>IF(ROW()&lt;=vLastrow,'Match History Data'!B554,"")</f>
        <v/>
      </c>
      <c r="C554" t="str">
        <f>IF(ROW()&lt;=vLastrow,'Match History Data'!C554,"")</f>
        <v/>
      </c>
      <c r="D554" t="str">
        <f>IF(ROW()&lt;=vLastrow,'Match History Data'!D554,"")</f>
        <v/>
      </c>
      <c r="E554" s="3" t="str">
        <f>IF(ROW()&lt;=vLastrow,IF('Match History Data'!E554&lt;&gt;"",'Match History Data'!E554,""),"")</f>
        <v/>
      </c>
      <c r="F554" s="3" t="str">
        <f>IF(ROW()&lt;=vLastrow,IF('Match History Data'!F554&lt;&gt;"",'Match History Data'!F554,""),"")</f>
        <v/>
      </c>
      <c r="G554" t="str">
        <f>IF(ROW()&lt;=vLastrow,'Match History Data'!G554,"")</f>
        <v/>
      </c>
      <c r="H554" t="str">
        <f>IF(ROW()&lt;=vLastrow,'Match History Data'!H554,"")</f>
        <v/>
      </c>
      <c r="I554" t="str">
        <f>IF(ROW()&lt;=vLastrow,'Match History Data'!I554,"")</f>
        <v/>
      </c>
      <c r="J554" t="str">
        <f>IF(ROW()&lt;=vLastrow,'Match History Data'!J554,"")</f>
        <v/>
      </c>
      <c r="K554" t="str">
        <f>IF(ROW()&lt;=vLastrow,'Match History Data'!K554,"")</f>
        <v/>
      </c>
      <c r="L554" t="str">
        <f>IF(ROW()&lt;=vLastrow,'Match History Data'!L554,"")</f>
        <v/>
      </c>
      <c r="M554" t="str">
        <f>IF(ROW()&lt;=vLastrow,'Match History Data'!M554,"")</f>
        <v/>
      </c>
      <c r="N554" t="str">
        <f>IF(ROW()&lt;=vLastrow,'Match History Data'!N554,"")</f>
        <v/>
      </c>
      <c r="O554" t="str">
        <f>IF(ROW()&lt;=vLastrow,'Match History Data'!O554,"")</f>
        <v/>
      </c>
      <c r="Q554" t="str">
        <f>IF(ROW()&lt;=vLastrow,VLOOKUP(MONTH(E554),calcs!$S$2:$T$13,2,FALSE),"")</f>
        <v/>
      </c>
      <c r="R554" t="str">
        <f>IF(ROW()&lt;=vLastrow,VLOOKUP(MONTH(F554),calcs!$S$2:$T$13,2,FALSE),"")</f>
        <v/>
      </c>
      <c r="S554" t="str">
        <f t="shared" si="50"/>
        <v/>
      </c>
      <c r="T554" s="26" t="e">
        <f>IF(F554="",DATEDIF(E554,calcs!X$2,"Y"),"")</f>
        <v>#VALUE!</v>
      </c>
      <c r="U554" t="str">
        <f t="shared" si="49"/>
        <v/>
      </c>
      <c r="V554" t="str">
        <f t="shared" si="46"/>
        <v/>
      </c>
      <c r="W554">
        <f t="shared" si="47"/>
        <v>0</v>
      </c>
      <c r="X554">
        <f t="shared" si="48"/>
        <v>0</v>
      </c>
    </row>
    <row r="555" spans="1:24" x14ac:dyDescent="0.35">
      <c r="A555" t="str">
        <f>IF(ROW()&lt;=vLastrow,'Match History Data'!A555,"")</f>
        <v/>
      </c>
      <c r="B555" t="str">
        <f>IF(ROW()&lt;=vLastrow,'Match History Data'!B555,"")</f>
        <v/>
      </c>
      <c r="C555" t="str">
        <f>IF(ROW()&lt;=vLastrow,'Match History Data'!C555,"")</f>
        <v/>
      </c>
      <c r="D555" t="str">
        <f>IF(ROW()&lt;=vLastrow,'Match History Data'!D555,"")</f>
        <v/>
      </c>
      <c r="E555" s="3" t="str">
        <f>IF(ROW()&lt;=vLastrow,IF('Match History Data'!E555&lt;&gt;"",'Match History Data'!E555,""),"")</f>
        <v/>
      </c>
      <c r="F555" s="3" t="str">
        <f>IF(ROW()&lt;=vLastrow,IF('Match History Data'!F555&lt;&gt;"",'Match History Data'!F555,""),"")</f>
        <v/>
      </c>
      <c r="G555" t="str">
        <f>IF(ROW()&lt;=vLastrow,'Match History Data'!G555,"")</f>
        <v/>
      </c>
      <c r="H555" t="str">
        <f>IF(ROW()&lt;=vLastrow,'Match History Data'!H555,"")</f>
        <v/>
      </c>
      <c r="I555" t="str">
        <f>IF(ROW()&lt;=vLastrow,'Match History Data'!I555,"")</f>
        <v/>
      </c>
      <c r="J555" t="str">
        <f>IF(ROW()&lt;=vLastrow,'Match History Data'!J555,"")</f>
        <v/>
      </c>
      <c r="K555" t="str">
        <f>IF(ROW()&lt;=vLastrow,'Match History Data'!K555,"")</f>
        <v/>
      </c>
      <c r="L555" t="str">
        <f>IF(ROW()&lt;=vLastrow,'Match History Data'!L555,"")</f>
        <v/>
      </c>
      <c r="M555" t="str">
        <f>IF(ROW()&lt;=vLastrow,'Match History Data'!M555,"")</f>
        <v/>
      </c>
      <c r="N555" t="str">
        <f>IF(ROW()&lt;=vLastrow,'Match History Data'!N555,"")</f>
        <v/>
      </c>
      <c r="O555" t="str">
        <f>IF(ROW()&lt;=vLastrow,'Match History Data'!O555,"")</f>
        <v/>
      </c>
      <c r="Q555" t="str">
        <f>IF(ROW()&lt;=vLastrow,VLOOKUP(MONTH(E555),calcs!$S$2:$T$13,2,FALSE),"")</f>
        <v/>
      </c>
      <c r="R555" t="str">
        <f>IF(ROW()&lt;=vLastrow,VLOOKUP(MONTH(F555),calcs!$S$2:$T$13,2,FALSE),"")</f>
        <v/>
      </c>
      <c r="S555" t="str">
        <f t="shared" si="50"/>
        <v/>
      </c>
      <c r="T555" s="26" t="e">
        <f>IF(F555="",DATEDIF(E555,calcs!X$2,"Y"),"")</f>
        <v>#VALUE!</v>
      </c>
      <c r="U555" t="str">
        <f t="shared" si="49"/>
        <v/>
      </c>
      <c r="V555" t="str">
        <f t="shared" si="46"/>
        <v/>
      </c>
      <c r="W555">
        <f t="shared" si="47"/>
        <v>0</v>
      </c>
      <c r="X555">
        <f t="shared" si="48"/>
        <v>0</v>
      </c>
    </row>
    <row r="556" spans="1:24" x14ac:dyDescent="0.35">
      <c r="A556" t="str">
        <f>IF(ROW()&lt;=vLastrow,'Match History Data'!A556,"")</f>
        <v/>
      </c>
      <c r="B556" t="str">
        <f>IF(ROW()&lt;=vLastrow,'Match History Data'!B556,"")</f>
        <v/>
      </c>
      <c r="C556" t="str">
        <f>IF(ROW()&lt;=vLastrow,'Match History Data'!C556,"")</f>
        <v/>
      </c>
      <c r="D556" t="str">
        <f>IF(ROW()&lt;=vLastrow,'Match History Data'!D556,"")</f>
        <v/>
      </c>
      <c r="E556" s="3" t="str">
        <f>IF(ROW()&lt;=vLastrow,IF('Match History Data'!E556&lt;&gt;"",'Match History Data'!E556,""),"")</f>
        <v/>
      </c>
      <c r="F556" s="3" t="str">
        <f>IF(ROW()&lt;=vLastrow,IF('Match History Data'!F556&lt;&gt;"",'Match History Data'!F556,""),"")</f>
        <v/>
      </c>
      <c r="G556" t="str">
        <f>IF(ROW()&lt;=vLastrow,'Match History Data'!G556,"")</f>
        <v/>
      </c>
      <c r="H556" t="str">
        <f>IF(ROW()&lt;=vLastrow,'Match History Data'!H556,"")</f>
        <v/>
      </c>
      <c r="I556" t="str">
        <f>IF(ROW()&lt;=vLastrow,'Match History Data'!I556,"")</f>
        <v/>
      </c>
      <c r="J556" t="str">
        <f>IF(ROW()&lt;=vLastrow,'Match History Data'!J556,"")</f>
        <v/>
      </c>
      <c r="K556" t="str">
        <f>IF(ROW()&lt;=vLastrow,'Match History Data'!K556,"")</f>
        <v/>
      </c>
      <c r="L556" t="str">
        <f>IF(ROW()&lt;=vLastrow,'Match History Data'!L556,"")</f>
        <v/>
      </c>
      <c r="M556" t="str">
        <f>IF(ROW()&lt;=vLastrow,'Match History Data'!M556,"")</f>
        <v/>
      </c>
      <c r="N556" t="str">
        <f>IF(ROW()&lt;=vLastrow,'Match History Data'!N556,"")</f>
        <v/>
      </c>
      <c r="O556" t="str">
        <f>IF(ROW()&lt;=vLastrow,'Match History Data'!O556,"")</f>
        <v/>
      </c>
      <c r="Q556" t="str">
        <f>IF(ROW()&lt;=vLastrow,VLOOKUP(MONTH(E556),calcs!$S$2:$T$13,2,FALSE),"")</f>
        <v/>
      </c>
      <c r="R556" t="str">
        <f>IF(ROW()&lt;=vLastrow,VLOOKUP(MONTH(F556),calcs!$S$2:$T$13,2,FALSE),"")</f>
        <v/>
      </c>
      <c r="S556" t="str">
        <f t="shared" si="50"/>
        <v/>
      </c>
      <c r="T556" s="26" t="e">
        <f>IF(F556="",DATEDIF(E556,calcs!X$2,"Y"),"")</f>
        <v>#VALUE!</v>
      </c>
      <c r="U556" t="str">
        <f t="shared" si="49"/>
        <v/>
      </c>
      <c r="V556" t="str">
        <f t="shared" si="46"/>
        <v/>
      </c>
      <c r="W556">
        <f t="shared" si="47"/>
        <v>0</v>
      </c>
      <c r="X556">
        <f t="shared" si="48"/>
        <v>0</v>
      </c>
    </row>
    <row r="557" spans="1:24" x14ac:dyDescent="0.35">
      <c r="A557" t="str">
        <f>IF(ROW()&lt;=vLastrow,'Match History Data'!A557,"")</f>
        <v/>
      </c>
      <c r="B557" t="str">
        <f>IF(ROW()&lt;=vLastrow,'Match History Data'!B557,"")</f>
        <v/>
      </c>
      <c r="C557" t="str">
        <f>IF(ROW()&lt;=vLastrow,'Match History Data'!C557,"")</f>
        <v/>
      </c>
      <c r="D557" t="str">
        <f>IF(ROW()&lt;=vLastrow,'Match History Data'!D557,"")</f>
        <v/>
      </c>
      <c r="E557" s="3" t="str">
        <f>IF(ROW()&lt;=vLastrow,IF('Match History Data'!E557&lt;&gt;"",'Match History Data'!E557,""),"")</f>
        <v/>
      </c>
      <c r="F557" s="3" t="str">
        <f>IF(ROW()&lt;=vLastrow,IF('Match History Data'!F557&lt;&gt;"",'Match History Data'!F557,""),"")</f>
        <v/>
      </c>
      <c r="G557" t="str">
        <f>IF(ROW()&lt;=vLastrow,'Match History Data'!G557,"")</f>
        <v/>
      </c>
      <c r="H557" t="str">
        <f>IF(ROW()&lt;=vLastrow,'Match History Data'!H557,"")</f>
        <v/>
      </c>
      <c r="I557" t="str">
        <f>IF(ROW()&lt;=vLastrow,'Match History Data'!I557,"")</f>
        <v/>
      </c>
      <c r="J557" t="str">
        <f>IF(ROW()&lt;=vLastrow,'Match History Data'!J557,"")</f>
        <v/>
      </c>
      <c r="K557" t="str">
        <f>IF(ROW()&lt;=vLastrow,'Match History Data'!K557,"")</f>
        <v/>
      </c>
      <c r="L557" t="str">
        <f>IF(ROW()&lt;=vLastrow,'Match History Data'!L557,"")</f>
        <v/>
      </c>
      <c r="M557" t="str">
        <f>IF(ROW()&lt;=vLastrow,'Match History Data'!M557,"")</f>
        <v/>
      </c>
      <c r="N557" t="str">
        <f>IF(ROW()&lt;=vLastrow,'Match History Data'!N557,"")</f>
        <v/>
      </c>
      <c r="O557" t="str">
        <f>IF(ROW()&lt;=vLastrow,'Match History Data'!O557,"")</f>
        <v/>
      </c>
      <c r="Q557" t="str">
        <f>IF(ROW()&lt;=vLastrow,VLOOKUP(MONTH(E557),calcs!$S$2:$T$13,2,FALSE),"")</f>
        <v/>
      </c>
      <c r="R557" t="str">
        <f>IF(ROW()&lt;=vLastrow,VLOOKUP(MONTH(F557),calcs!$S$2:$T$13,2,FALSE),"")</f>
        <v/>
      </c>
      <c r="S557" t="str">
        <f t="shared" si="50"/>
        <v/>
      </c>
      <c r="T557" s="26" t="e">
        <f>IF(F557="",DATEDIF(E557,calcs!X$2,"Y"),"")</f>
        <v>#VALUE!</v>
      </c>
      <c r="U557" t="str">
        <f t="shared" si="49"/>
        <v/>
      </c>
      <c r="V557" t="str">
        <f t="shared" si="46"/>
        <v/>
      </c>
      <c r="W557">
        <f t="shared" si="47"/>
        <v>0</v>
      </c>
      <c r="X557">
        <f t="shared" si="48"/>
        <v>0</v>
      </c>
    </row>
    <row r="558" spans="1:24" x14ac:dyDescent="0.35">
      <c r="A558" t="str">
        <f>IF(ROW()&lt;=vLastrow,'Match History Data'!A558,"")</f>
        <v/>
      </c>
      <c r="B558" t="str">
        <f>IF(ROW()&lt;=vLastrow,'Match History Data'!B558,"")</f>
        <v/>
      </c>
      <c r="C558" t="str">
        <f>IF(ROW()&lt;=vLastrow,'Match History Data'!C558,"")</f>
        <v/>
      </c>
      <c r="D558" t="str">
        <f>IF(ROW()&lt;=vLastrow,'Match History Data'!D558,"")</f>
        <v/>
      </c>
      <c r="E558" s="3" t="str">
        <f>IF(ROW()&lt;=vLastrow,IF('Match History Data'!E558&lt;&gt;"",'Match History Data'!E558,""),"")</f>
        <v/>
      </c>
      <c r="F558" s="3" t="str">
        <f>IF(ROW()&lt;=vLastrow,IF('Match History Data'!F558&lt;&gt;"",'Match History Data'!F558,""),"")</f>
        <v/>
      </c>
      <c r="G558" t="str">
        <f>IF(ROW()&lt;=vLastrow,'Match History Data'!G558,"")</f>
        <v/>
      </c>
      <c r="H558" t="str">
        <f>IF(ROW()&lt;=vLastrow,'Match History Data'!H558,"")</f>
        <v/>
      </c>
      <c r="I558" t="str">
        <f>IF(ROW()&lt;=vLastrow,'Match History Data'!I558,"")</f>
        <v/>
      </c>
      <c r="J558" t="str">
        <f>IF(ROW()&lt;=vLastrow,'Match History Data'!J558,"")</f>
        <v/>
      </c>
      <c r="K558" t="str">
        <f>IF(ROW()&lt;=vLastrow,'Match History Data'!K558,"")</f>
        <v/>
      </c>
      <c r="L558" t="str">
        <f>IF(ROW()&lt;=vLastrow,'Match History Data'!L558,"")</f>
        <v/>
      </c>
      <c r="M558" t="str">
        <f>IF(ROW()&lt;=vLastrow,'Match History Data'!M558,"")</f>
        <v/>
      </c>
      <c r="N558" t="str">
        <f>IF(ROW()&lt;=vLastrow,'Match History Data'!N558,"")</f>
        <v/>
      </c>
      <c r="O558" t="str">
        <f>IF(ROW()&lt;=vLastrow,'Match History Data'!O558,"")</f>
        <v/>
      </c>
      <c r="Q558" t="str">
        <f>IF(ROW()&lt;=vLastrow,VLOOKUP(MONTH(E558),calcs!$S$2:$T$13,2,FALSE),"")</f>
        <v/>
      </c>
      <c r="R558" t="str">
        <f>IF(ROW()&lt;=vLastrow,VLOOKUP(MONTH(F558),calcs!$S$2:$T$13,2,FALSE),"")</f>
        <v/>
      </c>
      <c r="S558" t="str">
        <f t="shared" si="50"/>
        <v/>
      </c>
      <c r="T558" s="26" t="e">
        <f>IF(F558="",DATEDIF(E558,calcs!X$2,"Y"),"")</f>
        <v>#VALUE!</v>
      </c>
      <c r="U558" t="str">
        <f t="shared" si="49"/>
        <v/>
      </c>
      <c r="V558" t="str">
        <f t="shared" si="46"/>
        <v/>
      </c>
      <c r="W558">
        <f t="shared" si="47"/>
        <v>0</v>
      </c>
      <c r="X558">
        <f t="shared" si="48"/>
        <v>0</v>
      </c>
    </row>
    <row r="559" spans="1:24" x14ac:dyDescent="0.35">
      <c r="A559" t="str">
        <f>IF(ROW()&lt;=vLastrow,'Match History Data'!A559,"")</f>
        <v/>
      </c>
      <c r="B559" t="str">
        <f>IF(ROW()&lt;=vLastrow,'Match History Data'!B559,"")</f>
        <v/>
      </c>
      <c r="C559" t="str">
        <f>IF(ROW()&lt;=vLastrow,'Match History Data'!C559,"")</f>
        <v/>
      </c>
      <c r="D559" t="str">
        <f>IF(ROW()&lt;=vLastrow,'Match History Data'!D559,"")</f>
        <v/>
      </c>
      <c r="E559" s="3" t="str">
        <f>IF(ROW()&lt;=vLastrow,IF('Match History Data'!E559&lt;&gt;"",'Match History Data'!E559,""),"")</f>
        <v/>
      </c>
      <c r="F559" s="3" t="str">
        <f>IF(ROW()&lt;=vLastrow,IF('Match History Data'!F559&lt;&gt;"",'Match History Data'!F559,""),"")</f>
        <v/>
      </c>
      <c r="G559" t="str">
        <f>IF(ROW()&lt;=vLastrow,'Match History Data'!G559,"")</f>
        <v/>
      </c>
      <c r="H559" t="str">
        <f>IF(ROW()&lt;=vLastrow,'Match History Data'!H559,"")</f>
        <v/>
      </c>
      <c r="I559" t="str">
        <f>IF(ROW()&lt;=vLastrow,'Match History Data'!I559,"")</f>
        <v/>
      </c>
      <c r="J559" t="str">
        <f>IF(ROW()&lt;=vLastrow,'Match History Data'!J559,"")</f>
        <v/>
      </c>
      <c r="K559" t="str">
        <f>IF(ROW()&lt;=vLastrow,'Match History Data'!K559,"")</f>
        <v/>
      </c>
      <c r="L559" t="str">
        <f>IF(ROW()&lt;=vLastrow,'Match History Data'!L559,"")</f>
        <v/>
      </c>
      <c r="M559" t="str">
        <f>IF(ROW()&lt;=vLastrow,'Match History Data'!M559,"")</f>
        <v/>
      </c>
      <c r="N559" t="str">
        <f>IF(ROW()&lt;=vLastrow,'Match History Data'!N559,"")</f>
        <v/>
      </c>
      <c r="O559" t="str">
        <f>IF(ROW()&lt;=vLastrow,'Match History Data'!O559,"")</f>
        <v/>
      </c>
      <c r="Q559" t="str">
        <f>IF(ROW()&lt;=vLastrow,VLOOKUP(MONTH(E559),calcs!$S$2:$T$13,2,FALSE),"")</f>
        <v/>
      </c>
      <c r="R559" t="str">
        <f>IF(ROW()&lt;=vLastrow,VLOOKUP(MONTH(F559),calcs!$S$2:$T$13,2,FALSE),"")</f>
        <v/>
      </c>
      <c r="S559" t="str">
        <f t="shared" si="50"/>
        <v/>
      </c>
      <c r="T559" s="26" t="e">
        <f>IF(F559="",DATEDIF(E559,calcs!X$2,"Y"),"")</f>
        <v>#VALUE!</v>
      </c>
      <c r="U559" t="str">
        <f t="shared" si="49"/>
        <v/>
      </c>
      <c r="V559" t="str">
        <f t="shared" si="46"/>
        <v/>
      </c>
      <c r="W559">
        <f t="shared" si="47"/>
        <v>0</v>
      </c>
      <c r="X559">
        <f t="shared" si="48"/>
        <v>0</v>
      </c>
    </row>
    <row r="560" spans="1:24" x14ac:dyDescent="0.35">
      <c r="A560" t="str">
        <f>IF(ROW()&lt;=vLastrow,'Match History Data'!A560,"")</f>
        <v/>
      </c>
      <c r="B560" t="str">
        <f>IF(ROW()&lt;=vLastrow,'Match History Data'!B560,"")</f>
        <v/>
      </c>
      <c r="C560" t="str">
        <f>IF(ROW()&lt;=vLastrow,'Match History Data'!C560,"")</f>
        <v/>
      </c>
      <c r="D560" t="str">
        <f>IF(ROW()&lt;=vLastrow,'Match History Data'!D560,"")</f>
        <v/>
      </c>
      <c r="E560" s="3" t="str">
        <f>IF(ROW()&lt;=vLastrow,IF('Match History Data'!E560&lt;&gt;"",'Match History Data'!E560,""),"")</f>
        <v/>
      </c>
      <c r="F560" s="3" t="str">
        <f>IF(ROW()&lt;=vLastrow,IF('Match History Data'!F560&lt;&gt;"",'Match History Data'!F560,""),"")</f>
        <v/>
      </c>
      <c r="G560" t="str">
        <f>IF(ROW()&lt;=vLastrow,'Match History Data'!G560,"")</f>
        <v/>
      </c>
      <c r="H560" t="str">
        <f>IF(ROW()&lt;=vLastrow,'Match History Data'!H560,"")</f>
        <v/>
      </c>
      <c r="I560" t="str">
        <f>IF(ROW()&lt;=vLastrow,'Match History Data'!I560,"")</f>
        <v/>
      </c>
      <c r="J560" t="str">
        <f>IF(ROW()&lt;=vLastrow,'Match History Data'!J560,"")</f>
        <v/>
      </c>
      <c r="K560" t="str">
        <f>IF(ROW()&lt;=vLastrow,'Match History Data'!K560,"")</f>
        <v/>
      </c>
      <c r="L560" t="str">
        <f>IF(ROW()&lt;=vLastrow,'Match History Data'!L560,"")</f>
        <v/>
      </c>
      <c r="M560" t="str">
        <f>IF(ROW()&lt;=vLastrow,'Match History Data'!M560,"")</f>
        <v/>
      </c>
      <c r="N560" t="str">
        <f>IF(ROW()&lt;=vLastrow,'Match History Data'!N560,"")</f>
        <v/>
      </c>
      <c r="O560" t="str">
        <f>IF(ROW()&lt;=vLastrow,'Match History Data'!O560,"")</f>
        <v/>
      </c>
      <c r="Q560" t="str">
        <f>IF(ROW()&lt;=vLastrow,VLOOKUP(MONTH(E560),calcs!$S$2:$T$13,2,FALSE),"")</f>
        <v/>
      </c>
      <c r="R560" t="str">
        <f>IF(ROW()&lt;=vLastrow,VLOOKUP(MONTH(F560),calcs!$S$2:$T$13,2,FALSE),"")</f>
        <v/>
      </c>
      <c r="S560" t="str">
        <f t="shared" si="50"/>
        <v/>
      </c>
      <c r="T560" s="26" t="e">
        <f>IF(F560="",DATEDIF(E560,calcs!X$2,"Y"),"")</f>
        <v>#VALUE!</v>
      </c>
      <c r="U560" t="str">
        <f t="shared" si="49"/>
        <v/>
      </c>
      <c r="V560" t="str">
        <f t="shared" si="46"/>
        <v/>
      </c>
      <c r="W560">
        <f t="shared" si="47"/>
        <v>0</v>
      </c>
      <c r="X560">
        <f t="shared" si="48"/>
        <v>0</v>
      </c>
    </row>
    <row r="561" spans="1:24" x14ac:dyDescent="0.35">
      <c r="A561" t="str">
        <f>IF(ROW()&lt;=vLastrow,'Match History Data'!A561,"")</f>
        <v/>
      </c>
      <c r="B561" t="str">
        <f>IF(ROW()&lt;=vLastrow,'Match History Data'!B561,"")</f>
        <v/>
      </c>
      <c r="C561" t="str">
        <f>IF(ROW()&lt;=vLastrow,'Match History Data'!C561,"")</f>
        <v/>
      </c>
      <c r="D561" t="str">
        <f>IF(ROW()&lt;=vLastrow,'Match History Data'!D561,"")</f>
        <v/>
      </c>
      <c r="E561" s="3" t="str">
        <f>IF(ROW()&lt;=vLastrow,IF('Match History Data'!E561&lt;&gt;"",'Match History Data'!E561,""),"")</f>
        <v/>
      </c>
      <c r="F561" s="3" t="str">
        <f>IF(ROW()&lt;=vLastrow,IF('Match History Data'!F561&lt;&gt;"",'Match History Data'!F561,""),"")</f>
        <v/>
      </c>
      <c r="G561" t="str">
        <f>IF(ROW()&lt;=vLastrow,'Match History Data'!G561,"")</f>
        <v/>
      </c>
      <c r="H561" t="str">
        <f>IF(ROW()&lt;=vLastrow,'Match History Data'!H561,"")</f>
        <v/>
      </c>
      <c r="I561" t="str">
        <f>IF(ROW()&lt;=vLastrow,'Match History Data'!I561,"")</f>
        <v/>
      </c>
      <c r="J561" t="str">
        <f>IF(ROW()&lt;=vLastrow,'Match History Data'!J561,"")</f>
        <v/>
      </c>
      <c r="K561" t="str">
        <f>IF(ROW()&lt;=vLastrow,'Match History Data'!K561,"")</f>
        <v/>
      </c>
      <c r="L561" t="str">
        <f>IF(ROW()&lt;=vLastrow,'Match History Data'!L561,"")</f>
        <v/>
      </c>
      <c r="M561" t="str">
        <f>IF(ROW()&lt;=vLastrow,'Match History Data'!M561,"")</f>
        <v/>
      </c>
      <c r="N561" t="str">
        <f>IF(ROW()&lt;=vLastrow,'Match History Data'!N561,"")</f>
        <v/>
      </c>
      <c r="O561" t="str">
        <f>IF(ROW()&lt;=vLastrow,'Match History Data'!O561,"")</f>
        <v/>
      </c>
      <c r="Q561" t="str">
        <f>IF(ROW()&lt;=vLastrow,VLOOKUP(MONTH(E561),calcs!$S$2:$T$13,2,FALSE),"")</f>
        <v/>
      </c>
      <c r="R561" t="str">
        <f>IF(ROW()&lt;=vLastrow,VLOOKUP(MONTH(F561),calcs!$S$2:$T$13,2,FALSE),"")</f>
        <v/>
      </c>
      <c r="S561" t="str">
        <f t="shared" si="50"/>
        <v/>
      </c>
      <c r="T561" s="26" t="e">
        <f>IF(F561="",DATEDIF(E561,calcs!X$2,"Y"),"")</f>
        <v>#VALUE!</v>
      </c>
      <c r="U561" t="str">
        <f t="shared" si="49"/>
        <v/>
      </c>
      <c r="V561" t="str">
        <f t="shared" si="46"/>
        <v/>
      </c>
      <c r="W561">
        <f t="shared" si="47"/>
        <v>0</v>
      </c>
      <c r="X561">
        <f t="shared" si="48"/>
        <v>0</v>
      </c>
    </row>
    <row r="562" spans="1:24" x14ac:dyDescent="0.35">
      <c r="A562" t="str">
        <f>IF(ROW()&lt;=vLastrow,'Match History Data'!A562,"")</f>
        <v/>
      </c>
      <c r="B562" t="str">
        <f>IF(ROW()&lt;=vLastrow,'Match History Data'!B562,"")</f>
        <v/>
      </c>
      <c r="C562" t="str">
        <f>IF(ROW()&lt;=vLastrow,'Match History Data'!C562,"")</f>
        <v/>
      </c>
      <c r="D562" t="str">
        <f>IF(ROW()&lt;=vLastrow,'Match History Data'!D562,"")</f>
        <v/>
      </c>
      <c r="E562" s="3" t="str">
        <f>IF(ROW()&lt;=vLastrow,IF('Match History Data'!E562&lt;&gt;"",'Match History Data'!E562,""),"")</f>
        <v/>
      </c>
      <c r="F562" s="3" t="str">
        <f>IF(ROW()&lt;=vLastrow,IF('Match History Data'!F562&lt;&gt;"",'Match History Data'!F562,""),"")</f>
        <v/>
      </c>
      <c r="G562" t="str">
        <f>IF(ROW()&lt;=vLastrow,'Match History Data'!G562,"")</f>
        <v/>
      </c>
      <c r="H562" t="str">
        <f>IF(ROW()&lt;=vLastrow,'Match History Data'!H562,"")</f>
        <v/>
      </c>
      <c r="I562" t="str">
        <f>IF(ROW()&lt;=vLastrow,'Match History Data'!I562,"")</f>
        <v/>
      </c>
      <c r="J562" t="str">
        <f>IF(ROW()&lt;=vLastrow,'Match History Data'!J562,"")</f>
        <v/>
      </c>
      <c r="K562" t="str">
        <f>IF(ROW()&lt;=vLastrow,'Match History Data'!K562,"")</f>
        <v/>
      </c>
      <c r="L562" t="str">
        <f>IF(ROW()&lt;=vLastrow,'Match History Data'!L562,"")</f>
        <v/>
      </c>
      <c r="M562" t="str">
        <f>IF(ROW()&lt;=vLastrow,'Match History Data'!M562,"")</f>
        <v/>
      </c>
      <c r="N562" t="str">
        <f>IF(ROW()&lt;=vLastrow,'Match History Data'!N562,"")</f>
        <v/>
      </c>
      <c r="O562" t="str">
        <f>IF(ROW()&lt;=vLastrow,'Match History Data'!O562,"")</f>
        <v/>
      </c>
      <c r="Q562" t="str">
        <f>IF(ROW()&lt;=vLastrow,VLOOKUP(MONTH(E562),calcs!$S$2:$T$13,2,FALSE),"")</f>
        <v/>
      </c>
      <c r="R562" t="str">
        <f>IF(ROW()&lt;=vLastrow,VLOOKUP(MONTH(F562),calcs!$S$2:$T$13,2,FALSE),"")</f>
        <v/>
      </c>
      <c r="S562" t="str">
        <f t="shared" si="50"/>
        <v/>
      </c>
      <c r="T562" s="26" t="e">
        <f>IF(F562="",DATEDIF(E562,calcs!X$2,"Y"),"")</f>
        <v>#VALUE!</v>
      </c>
      <c r="U562" t="str">
        <f t="shared" si="49"/>
        <v/>
      </c>
      <c r="V562" t="str">
        <f t="shared" si="46"/>
        <v/>
      </c>
      <c r="W562">
        <f t="shared" si="47"/>
        <v>0</v>
      </c>
      <c r="X562">
        <f t="shared" si="48"/>
        <v>0</v>
      </c>
    </row>
    <row r="563" spans="1:24" x14ac:dyDescent="0.35">
      <c r="A563" t="str">
        <f>IF(ROW()&lt;=vLastrow,'Match History Data'!A563,"")</f>
        <v/>
      </c>
      <c r="B563" t="str">
        <f>IF(ROW()&lt;=vLastrow,'Match History Data'!B563,"")</f>
        <v/>
      </c>
      <c r="C563" t="str">
        <f>IF(ROW()&lt;=vLastrow,'Match History Data'!C563,"")</f>
        <v/>
      </c>
      <c r="D563" t="str">
        <f>IF(ROW()&lt;=vLastrow,'Match History Data'!D563,"")</f>
        <v/>
      </c>
      <c r="E563" s="3" t="str">
        <f>IF(ROW()&lt;=vLastrow,IF('Match History Data'!E563&lt;&gt;"",'Match History Data'!E563,""),"")</f>
        <v/>
      </c>
      <c r="F563" s="3" t="str">
        <f>IF(ROW()&lt;=vLastrow,IF('Match History Data'!F563&lt;&gt;"",'Match History Data'!F563,""),"")</f>
        <v/>
      </c>
      <c r="G563" t="str">
        <f>IF(ROW()&lt;=vLastrow,'Match History Data'!G563,"")</f>
        <v/>
      </c>
      <c r="H563" t="str">
        <f>IF(ROW()&lt;=vLastrow,'Match History Data'!H563,"")</f>
        <v/>
      </c>
      <c r="I563" t="str">
        <f>IF(ROW()&lt;=vLastrow,'Match History Data'!I563,"")</f>
        <v/>
      </c>
      <c r="J563" t="str">
        <f>IF(ROW()&lt;=vLastrow,'Match History Data'!J563,"")</f>
        <v/>
      </c>
      <c r="K563" t="str">
        <f>IF(ROW()&lt;=vLastrow,'Match History Data'!K563,"")</f>
        <v/>
      </c>
      <c r="L563" t="str">
        <f>IF(ROW()&lt;=vLastrow,'Match History Data'!L563,"")</f>
        <v/>
      </c>
      <c r="M563" t="str">
        <f>IF(ROW()&lt;=vLastrow,'Match History Data'!M563,"")</f>
        <v/>
      </c>
      <c r="N563" t="str">
        <f>IF(ROW()&lt;=vLastrow,'Match History Data'!N563,"")</f>
        <v/>
      </c>
      <c r="O563" t="str">
        <f>IF(ROW()&lt;=vLastrow,'Match History Data'!O563,"")</f>
        <v/>
      </c>
      <c r="Q563" t="str">
        <f>IF(ROW()&lt;=vLastrow,VLOOKUP(MONTH(E563),calcs!$S$2:$T$13,2,FALSE),"")</f>
        <v/>
      </c>
      <c r="R563" t="str">
        <f>IF(ROW()&lt;=vLastrow,VLOOKUP(MONTH(F563),calcs!$S$2:$T$13,2,FALSE),"")</f>
        <v/>
      </c>
      <c r="S563" t="str">
        <f t="shared" si="50"/>
        <v/>
      </c>
      <c r="T563" s="26" t="e">
        <f>IF(F563="",DATEDIF(E563,calcs!X$2,"Y"),"")</f>
        <v>#VALUE!</v>
      </c>
      <c r="U563" t="str">
        <f t="shared" si="49"/>
        <v/>
      </c>
      <c r="V563" t="str">
        <f t="shared" si="46"/>
        <v/>
      </c>
      <c r="W563">
        <f t="shared" si="47"/>
        <v>0</v>
      </c>
      <c r="X563">
        <f t="shared" si="48"/>
        <v>0</v>
      </c>
    </row>
    <row r="564" spans="1:24" x14ac:dyDescent="0.35">
      <c r="A564" t="str">
        <f>IF(ROW()&lt;=vLastrow,'Match History Data'!A564,"")</f>
        <v/>
      </c>
      <c r="B564" t="str">
        <f>IF(ROW()&lt;=vLastrow,'Match History Data'!B564,"")</f>
        <v/>
      </c>
      <c r="C564" t="str">
        <f>IF(ROW()&lt;=vLastrow,'Match History Data'!C564,"")</f>
        <v/>
      </c>
      <c r="D564" t="str">
        <f>IF(ROW()&lt;=vLastrow,'Match History Data'!D564,"")</f>
        <v/>
      </c>
      <c r="E564" s="3" t="str">
        <f>IF(ROW()&lt;=vLastrow,IF('Match History Data'!E564&lt;&gt;"",'Match History Data'!E564,""),"")</f>
        <v/>
      </c>
      <c r="F564" s="3" t="str">
        <f>IF(ROW()&lt;=vLastrow,IF('Match History Data'!F564&lt;&gt;"",'Match History Data'!F564,""),"")</f>
        <v/>
      </c>
      <c r="G564" t="str">
        <f>IF(ROW()&lt;=vLastrow,'Match History Data'!G564,"")</f>
        <v/>
      </c>
      <c r="H564" t="str">
        <f>IF(ROW()&lt;=vLastrow,'Match History Data'!H564,"")</f>
        <v/>
      </c>
      <c r="I564" t="str">
        <f>IF(ROW()&lt;=vLastrow,'Match History Data'!I564,"")</f>
        <v/>
      </c>
      <c r="J564" t="str">
        <f>IF(ROW()&lt;=vLastrow,'Match History Data'!J564,"")</f>
        <v/>
      </c>
      <c r="K564" t="str">
        <f>IF(ROW()&lt;=vLastrow,'Match History Data'!K564,"")</f>
        <v/>
      </c>
      <c r="L564" t="str">
        <f>IF(ROW()&lt;=vLastrow,'Match History Data'!L564,"")</f>
        <v/>
      </c>
      <c r="M564" t="str">
        <f>IF(ROW()&lt;=vLastrow,'Match History Data'!M564,"")</f>
        <v/>
      </c>
      <c r="N564" t="str">
        <f>IF(ROW()&lt;=vLastrow,'Match History Data'!N564,"")</f>
        <v/>
      </c>
      <c r="O564" t="str">
        <f>IF(ROW()&lt;=vLastrow,'Match History Data'!O564,"")</f>
        <v/>
      </c>
      <c r="Q564" t="str">
        <f>IF(ROW()&lt;=vLastrow,VLOOKUP(MONTH(E564),calcs!$S$2:$T$13,2,FALSE),"")</f>
        <v/>
      </c>
      <c r="R564" t="str">
        <f>IF(ROW()&lt;=vLastrow,VLOOKUP(MONTH(F564),calcs!$S$2:$T$13,2,FALSE),"")</f>
        <v/>
      </c>
      <c r="S564" t="str">
        <f t="shared" si="50"/>
        <v/>
      </c>
      <c r="T564" s="26" t="e">
        <f>IF(F564="",DATEDIF(E564,calcs!X$2,"Y"),"")</f>
        <v>#VALUE!</v>
      </c>
      <c r="U564" t="str">
        <f t="shared" si="49"/>
        <v/>
      </c>
      <c r="V564" t="str">
        <f t="shared" si="46"/>
        <v/>
      </c>
      <c r="W564">
        <f t="shared" si="47"/>
        <v>0</v>
      </c>
      <c r="X564">
        <f t="shared" si="48"/>
        <v>0</v>
      </c>
    </row>
    <row r="565" spans="1:24" x14ac:dyDescent="0.35">
      <c r="A565" t="str">
        <f>IF(ROW()&lt;=vLastrow,'Match History Data'!A565,"")</f>
        <v/>
      </c>
      <c r="B565" t="str">
        <f>IF(ROW()&lt;=vLastrow,'Match History Data'!B565,"")</f>
        <v/>
      </c>
      <c r="C565" t="str">
        <f>IF(ROW()&lt;=vLastrow,'Match History Data'!C565,"")</f>
        <v/>
      </c>
      <c r="D565" t="str">
        <f>IF(ROW()&lt;=vLastrow,'Match History Data'!D565,"")</f>
        <v/>
      </c>
      <c r="E565" s="3" t="str">
        <f>IF(ROW()&lt;=vLastrow,IF('Match History Data'!E565&lt;&gt;"",'Match History Data'!E565,""),"")</f>
        <v/>
      </c>
      <c r="F565" s="3" t="str">
        <f>IF(ROW()&lt;=vLastrow,IF('Match History Data'!F565&lt;&gt;"",'Match History Data'!F565,""),"")</f>
        <v/>
      </c>
      <c r="G565" t="str">
        <f>IF(ROW()&lt;=vLastrow,'Match History Data'!G565,"")</f>
        <v/>
      </c>
      <c r="H565" t="str">
        <f>IF(ROW()&lt;=vLastrow,'Match History Data'!H565,"")</f>
        <v/>
      </c>
      <c r="I565" t="str">
        <f>IF(ROW()&lt;=vLastrow,'Match History Data'!I565,"")</f>
        <v/>
      </c>
      <c r="J565" t="str">
        <f>IF(ROW()&lt;=vLastrow,'Match History Data'!J565,"")</f>
        <v/>
      </c>
      <c r="K565" t="str">
        <f>IF(ROW()&lt;=vLastrow,'Match History Data'!K565,"")</f>
        <v/>
      </c>
      <c r="L565" t="str">
        <f>IF(ROW()&lt;=vLastrow,'Match History Data'!L565,"")</f>
        <v/>
      </c>
      <c r="M565" t="str">
        <f>IF(ROW()&lt;=vLastrow,'Match History Data'!M565,"")</f>
        <v/>
      </c>
      <c r="N565" t="str">
        <f>IF(ROW()&lt;=vLastrow,'Match History Data'!N565,"")</f>
        <v/>
      </c>
      <c r="O565" t="str">
        <f>IF(ROW()&lt;=vLastrow,'Match History Data'!O565,"")</f>
        <v/>
      </c>
      <c r="Q565" t="str">
        <f>IF(ROW()&lt;=vLastrow,VLOOKUP(MONTH(E565),calcs!$S$2:$T$13,2,FALSE),"")</f>
        <v/>
      </c>
      <c r="R565" t="str">
        <f>IF(ROW()&lt;=vLastrow,VLOOKUP(MONTH(F565),calcs!$S$2:$T$13,2,FALSE),"")</f>
        <v/>
      </c>
      <c r="S565" t="str">
        <f t="shared" si="50"/>
        <v/>
      </c>
      <c r="T565" s="26" t="e">
        <f>IF(F565="",DATEDIF(E565,calcs!X$2,"Y"),"")</f>
        <v>#VALUE!</v>
      </c>
      <c r="U565" t="str">
        <f t="shared" si="49"/>
        <v/>
      </c>
      <c r="V565" t="str">
        <f t="shared" si="46"/>
        <v/>
      </c>
      <c r="W565">
        <f t="shared" si="47"/>
        <v>0</v>
      </c>
      <c r="X565">
        <f t="shared" si="48"/>
        <v>0</v>
      </c>
    </row>
    <row r="566" spans="1:24" x14ac:dyDescent="0.35">
      <c r="A566" t="str">
        <f>IF(ROW()&lt;=vLastrow,'Match History Data'!A566,"")</f>
        <v/>
      </c>
      <c r="B566" t="str">
        <f>IF(ROW()&lt;=vLastrow,'Match History Data'!B566,"")</f>
        <v/>
      </c>
      <c r="C566" t="str">
        <f>IF(ROW()&lt;=vLastrow,'Match History Data'!C566,"")</f>
        <v/>
      </c>
      <c r="D566" t="str">
        <f>IF(ROW()&lt;=vLastrow,'Match History Data'!D566,"")</f>
        <v/>
      </c>
      <c r="E566" s="3" t="str">
        <f>IF(ROW()&lt;=vLastrow,IF('Match History Data'!E566&lt;&gt;"",'Match History Data'!E566,""),"")</f>
        <v/>
      </c>
      <c r="F566" s="3" t="str">
        <f>IF(ROW()&lt;=vLastrow,IF('Match History Data'!F566&lt;&gt;"",'Match History Data'!F566,""),"")</f>
        <v/>
      </c>
      <c r="G566" t="str">
        <f>IF(ROW()&lt;=vLastrow,'Match History Data'!G566,"")</f>
        <v/>
      </c>
      <c r="H566" t="str">
        <f>IF(ROW()&lt;=vLastrow,'Match History Data'!H566,"")</f>
        <v/>
      </c>
      <c r="I566" t="str">
        <f>IF(ROW()&lt;=vLastrow,'Match History Data'!I566,"")</f>
        <v/>
      </c>
      <c r="J566" t="str">
        <f>IF(ROW()&lt;=vLastrow,'Match History Data'!J566,"")</f>
        <v/>
      </c>
      <c r="K566" t="str">
        <f>IF(ROW()&lt;=vLastrow,'Match History Data'!K566,"")</f>
        <v/>
      </c>
      <c r="L566" t="str">
        <f>IF(ROW()&lt;=vLastrow,'Match History Data'!L566,"")</f>
        <v/>
      </c>
      <c r="M566" t="str">
        <f>IF(ROW()&lt;=vLastrow,'Match History Data'!M566,"")</f>
        <v/>
      </c>
      <c r="N566" t="str">
        <f>IF(ROW()&lt;=vLastrow,'Match History Data'!N566,"")</f>
        <v/>
      </c>
      <c r="O566" t="str">
        <f>IF(ROW()&lt;=vLastrow,'Match History Data'!O566,"")</f>
        <v/>
      </c>
      <c r="Q566" t="str">
        <f>IF(ROW()&lt;=vLastrow,VLOOKUP(MONTH(E566),calcs!$S$2:$T$13,2,FALSE),"")</f>
        <v/>
      </c>
      <c r="R566" t="str">
        <f>IF(ROW()&lt;=vLastrow,VLOOKUP(MONTH(F566),calcs!$S$2:$T$13,2,FALSE),"")</f>
        <v/>
      </c>
      <c r="S566" t="str">
        <f t="shared" si="50"/>
        <v/>
      </c>
      <c r="T566" s="26" t="e">
        <f>IF(F566="",DATEDIF(E566,calcs!X$2,"Y"),"")</f>
        <v>#VALUE!</v>
      </c>
      <c r="U566" t="str">
        <f t="shared" si="49"/>
        <v/>
      </c>
      <c r="V566" t="str">
        <f t="shared" si="46"/>
        <v/>
      </c>
      <c r="W566">
        <f t="shared" si="47"/>
        <v>0</v>
      </c>
      <c r="X566">
        <f t="shared" si="48"/>
        <v>0</v>
      </c>
    </row>
    <row r="567" spans="1:24" x14ac:dyDescent="0.35">
      <c r="A567" t="str">
        <f>IF(ROW()&lt;=vLastrow,'Match History Data'!A567,"")</f>
        <v/>
      </c>
      <c r="B567" t="str">
        <f>IF(ROW()&lt;=vLastrow,'Match History Data'!B567,"")</f>
        <v/>
      </c>
      <c r="C567" t="str">
        <f>IF(ROW()&lt;=vLastrow,'Match History Data'!C567,"")</f>
        <v/>
      </c>
      <c r="D567" t="str">
        <f>IF(ROW()&lt;=vLastrow,'Match History Data'!D567,"")</f>
        <v/>
      </c>
      <c r="E567" s="3" t="str">
        <f>IF(ROW()&lt;=vLastrow,IF('Match History Data'!E567&lt;&gt;"",'Match History Data'!E567,""),"")</f>
        <v/>
      </c>
      <c r="F567" s="3" t="str">
        <f>IF(ROW()&lt;=vLastrow,IF('Match History Data'!F567&lt;&gt;"",'Match History Data'!F567,""),"")</f>
        <v/>
      </c>
      <c r="G567" t="str">
        <f>IF(ROW()&lt;=vLastrow,'Match History Data'!G567,"")</f>
        <v/>
      </c>
      <c r="H567" t="str">
        <f>IF(ROW()&lt;=vLastrow,'Match History Data'!H567,"")</f>
        <v/>
      </c>
      <c r="I567" t="str">
        <f>IF(ROW()&lt;=vLastrow,'Match History Data'!I567,"")</f>
        <v/>
      </c>
      <c r="J567" t="str">
        <f>IF(ROW()&lt;=vLastrow,'Match History Data'!J567,"")</f>
        <v/>
      </c>
      <c r="K567" t="str">
        <f>IF(ROW()&lt;=vLastrow,'Match History Data'!K567,"")</f>
        <v/>
      </c>
      <c r="L567" t="str">
        <f>IF(ROW()&lt;=vLastrow,'Match History Data'!L567,"")</f>
        <v/>
      </c>
      <c r="M567" t="str">
        <f>IF(ROW()&lt;=vLastrow,'Match History Data'!M567,"")</f>
        <v/>
      </c>
      <c r="N567" t="str">
        <f>IF(ROW()&lt;=vLastrow,'Match History Data'!N567,"")</f>
        <v/>
      </c>
      <c r="O567" t="str">
        <f>IF(ROW()&lt;=vLastrow,'Match History Data'!O567,"")</f>
        <v/>
      </c>
      <c r="Q567" t="str">
        <f>IF(ROW()&lt;=vLastrow,VLOOKUP(MONTH(E567),calcs!$S$2:$T$13,2,FALSE),"")</f>
        <v/>
      </c>
      <c r="R567" t="str">
        <f>IF(ROW()&lt;=vLastrow,VLOOKUP(MONTH(F567),calcs!$S$2:$T$13,2,FALSE),"")</f>
        <v/>
      </c>
      <c r="S567" t="str">
        <f t="shared" si="50"/>
        <v/>
      </c>
      <c r="T567" s="26" t="e">
        <f>IF(F567="",DATEDIF(E567,calcs!X$2,"Y"),"")</f>
        <v>#VALUE!</v>
      </c>
      <c r="U567" t="str">
        <f t="shared" si="49"/>
        <v/>
      </c>
      <c r="V567" t="str">
        <f t="shared" si="46"/>
        <v/>
      </c>
      <c r="W567">
        <f t="shared" si="47"/>
        <v>0</v>
      </c>
      <c r="X567">
        <f t="shared" si="48"/>
        <v>0</v>
      </c>
    </row>
    <row r="568" spans="1:24" x14ac:dyDescent="0.35">
      <c r="A568" t="str">
        <f>IF(ROW()&lt;=vLastrow,'Match History Data'!A568,"")</f>
        <v/>
      </c>
      <c r="B568" t="str">
        <f>IF(ROW()&lt;=vLastrow,'Match History Data'!B568,"")</f>
        <v/>
      </c>
      <c r="C568" t="str">
        <f>IF(ROW()&lt;=vLastrow,'Match History Data'!C568,"")</f>
        <v/>
      </c>
      <c r="D568" t="str">
        <f>IF(ROW()&lt;=vLastrow,'Match History Data'!D568,"")</f>
        <v/>
      </c>
      <c r="E568" s="3" t="str">
        <f>IF(ROW()&lt;=vLastrow,IF('Match History Data'!E568&lt;&gt;"",'Match History Data'!E568,""),"")</f>
        <v/>
      </c>
      <c r="F568" s="3" t="str">
        <f>IF(ROW()&lt;=vLastrow,IF('Match History Data'!F568&lt;&gt;"",'Match History Data'!F568,""),"")</f>
        <v/>
      </c>
      <c r="G568" t="str">
        <f>IF(ROW()&lt;=vLastrow,'Match History Data'!G568,"")</f>
        <v/>
      </c>
      <c r="H568" t="str">
        <f>IF(ROW()&lt;=vLastrow,'Match History Data'!H568,"")</f>
        <v/>
      </c>
      <c r="I568" t="str">
        <f>IF(ROW()&lt;=vLastrow,'Match History Data'!I568,"")</f>
        <v/>
      </c>
      <c r="J568" t="str">
        <f>IF(ROW()&lt;=vLastrow,'Match History Data'!J568,"")</f>
        <v/>
      </c>
      <c r="K568" t="str">
        <f>IF(ROW()&lt;=vLastrow,'Match History Data'!K568,"")</f>
        <v/>
      </c>
      <c r="L568" t="str">
        <f>IF(ROW()&lt;=vLastrow,'Match History Data'!L568,"")</f>
        <v/>
      </c>
      <c r="M568" t="str">
        <f>IF(ROW()&lt;=vLastrow,'Match History Data'!M568,"")</f>
        <v/>
      </c>
      <c r="N568" t="str">
        <f>IF(ROW()&lt;=vLastrow,'Match History Data'!N568,"")</f>
        <v/>
      </c>
      <c r="O568" t="str">
        <f>IF(ROW()&lt;=vLastrow,'Match History Data'!O568,"")</f>
        <v/>
      </c>
      <c r="Q568" t="str">
        <f>IF(ROW()&lt;=vLastrow,VLOOKUP(MONTH(E568),calcs!$S$2:$T$13,2,FALSE),"")</f>
        <v/>
      </c>
      <c r="R568" t="str">
        <f>IF(ROW()&lt;=vLastrow,VLOOKUP(MONTH(F568),calcs!$S$2:$T$13,2,FALSE),"")</f>
        <v/>
      </c>
      <c r="S568" t="str">
        <f t="shared" si="50"/>
        <v/>
      </c>
      <c r="T568" s="26" t="e">
        <f>IF(F568="",DATEDIF(E568,calcs!X$2,"Y"),"")</f>
        <v>#VALUE!</v>
      </c>
      <c r="U568" t="str">
        <f t="shared" si="49"/>
        <v/>
      </c>
      <c r="V568" t="str">
        <f t="shared" si="46"/>
        <v/>
      </c>
      <c r="W568">
        <f t="shared" si="47"/>
        <v>0</v>
      </c>
      <c r="X568">
        <f t="shared" si="48"/>
        <v>0</v>
      </c>
    </row>
    <row r="569" spans="1:24" x14ac:dyDescent="0.35">
      <c r="A569" t="str">
        <f>IF(ROW()&lt;=vLastrow,'Match History Data'!A569,"")</f>
        <v/>
      </c>
      <c r="B569" t="str">
        <f>IF(ROW()&lt;=vLastrow,'Match History Data'!B569,"")</f>
        <v/>
      </c>
      <c r="C569" t="str">
        <f>IF(ROW()&lt;=vLastrow,'Match History Data'!C569,"")</f>
        <v/>
      </c>
      <c r="D569" t="str">
        <f>IF(ROW()&lt;=vLastrow,'Match History Data'!D569,"")</f>
        <v/>
      </c>
      <c r="E569" s="3" t="str">
        <f>IF(ROW()&lt;=vLastrow,IF('Match History Data'!E569&lt;&gt;"",'Match History Data'!E569,""),"")</f>
        <v/>
      </c>
      <c r="F569" s="3" t="str">
        <f>IF(ROW()&lt;=vLastrow,IF('Match History Data'!F569&lt;&gt;"",'Match History Data'!F569,""),"")</f>
        <v/>
      </c>
      <c r="G569" t="str">
        <f>IF(ROW()&lt;=vLastrow,'Match History Data'!G569,"")</f>
        <v/>
      </c>
      <c r="H569" t="str">
        <f>IF(ROW()&lt;=vLastrow,'Match History Data'!H569,"")</f>
        <v/>
      </c>
      <c r="I569" t="str">
        <f>IF(ROW()&lt;=vLastrow,'Match History Data'!I569,"")</f>
        <v/>
      </c>
      <c r="J569" t="str">
        <f>IF(ROW()&lt;=vLastrow,'Match History Data'!J569,"")</f>
        <v/>
      </c>
      <c r="K569" t="str">
        <f>IF(ROW()&lt;=vLastrow,'Match History Data'!K569,"")</f>
        <v/>
      </c>
      <c r="L569" t="str">
        <f>IF(ROW()&lt;=vLastrow,'Match History Data'!L569,"")</f>
        <v/>
      </c>
      <c r="M569" t="str">
        <f>IF(ROW()&lt;=vLastrow,'Match History Data'!M569,"")</f>
        <v/>
      </c>
      <c r="N569" t="str">
        <f>IF(ROW()&lt;=vLastrow,'Match History Data'!N569,"")</f>
        <v/>
      </c>
      <c r="O569" t="str">
        <f>IF(ROW()&lt;=vLastrow,'Match History Data'!O569,"")</f>
        <v/>
      </c>
      <c r="Q569" t="str">
        <f>IF(ROW()&lt;=vLastrow,VLOOKUP(MONTH(E569),calcs!$S$2:$T$13,2,FALSE),"")</f>
        <v/>
      </c>
      <c r="R569" t="str">
        <f>IF(ROW()&lt;=vLastrow,VLOOKUP(MONTH(F569),calcs!$S$2:$T$13,2,FALSE),"")</f>
        <v/>
      </c>
      <c r="S569" t="str">
        <f t="shared" si="50"/>
        <v/>
      </c>
      <c r="T569" s="26" t="e">
        <f>IF(F569="",DATEDIF(E569,calcs!X$2,"Y"),"")</f>
        <v>#VALUE!</v>
      </c>
      <c r="U569" t="str">
        <f t="shared" si="49"/>
        <v/>
      </c>
      <c r="V569" t="str">
        <f t="shared" si="46"/>
        <v/>
      </c>
      <c r="W569">
        <f t="shared" si="47"/>
        <v>0</v>
      </c>
      <c r="X569">
        <f t="shared" si="48"/>
        <v>0</v>
      </c>
    </row>
    <row r="570" spans="1:24" x14ac:dyDescent="0.35">
      <c r="A570" t="str">
        <f>IF(ROW()&lt;=vLastrow,'Match History Data'!A570,"")</f>
        <v/>
      </c>
      <c r="B570" t="str">
        <f>IF(ROW()&lt;=vLastrow,'Match History Data'!B570,"")</f>
        <v/>
      </c>
      <c r="C570" t="str">
        <f>IF(ROW()&lt;=vLastrow,'Match History Data'!C570,"")</f>
        <v/>
      </c>
      <c r="D570" t="str">
        <f>IF(ROW()&lt;=vLastrow,'Match History Data'!D570,"")</f>
        <v/>
      </c>
      <c r="E570" s="3" t="str">
        <f>IF(ROW()&lt;=vLastrow,IF('Match History Data'!E570&lt;&gt;"",'Match History Data'!E570,""),"")</f>
        <v/>
      </c>
      <c r="F570" s="3" t="str">
        <f>IF(ROW()&lt;=vLastrow,IF('Match History Data'!F570&lt;&gt;"",'Match History Data'!F570,""),"")</f>
        <v/>
      </c>
      <c r="G570" t="str">
        <f>IF(ROW()&lt;=vLastrow,'Match History Data'!G570,"")</f>
        <v/>
      </c>
      <c r="H570" t="str">
        <f>IF(ROW()&lt;=vLastrow,'Match History Data'!H570,"")</f>
        <v/>
      </c>
      <c r="I570" t="str">
        <f>IF(ROW()&lt;=vLastrow,'Match History Data'!I570,"")</f>
        <v/>
      </c>
      <c r="J570" t="str">
        <f>IF(ROW()&lt;=vLastrow,'Match History Data'!J570,"")</f>
        <v/>
      </c>
      <c r="K570" t="str">
        <f>IF(ROW()&lt;=vLastrow,'Match History Data'!K570,"")</f>
        <v/>
      </c>
      <c r="L570" t="str">
        <f>IF(ROW()&lt;=vLastrow,'Match History Data'!L570,"")</f>
        <v/>
      </c>
      <c r="M570" t="str">
        <f>IF(ROW()&lt;=vLastrow,'Match History Data'!M570,"")</f>
        <v/>
      </c>
      <c r="N570" t="str">
        <f>IF(ROW()&lt;=vLastrow,'Match History Data'!N570,"")</f>
        <v/>
      </c>
      <c r="O570" t="str">
        <f>IF(ROW()&lt;=vLastrow,'Match History Data'!O570,"")</f>
        <v/>
      </c>
      <c r="Q570" t="str">
        <f>IF(ROW()&lt;=vLastrow,VLOOKUP(MONTH(E570),calcs!$S$2:$T$13,2,FALSE),"")</f>
        <v/>
      </c>
      <c r="R570" t="str">
        <f>IF(ROW()&lt;=vLastrow,VLOOKUP(MONTH(F570),calcs!$S$2:$T$13,2,FALSE),"")</f>
        <v/>
      </c>
      <c r="S570" t="str">
        <f t="shared" si="50"/>
        <v/>
      </c>
      <c r="T570" s="26" t="e">
        <f>IF(F570="",DATEDIF(E570,calcs!X$2,"Y"),"")</f>
        <v>#VALUE!</v>
      </c>
      <c r="U570" t="str">
        <f t="shared" si="49"/>
        <v/>
      </c>
      <c r="V570" t="str">
        <f t="shared" si="46"/>
        <v/>
      </c>
      <c r="W570">
        <f t="shared" si="47"/>
        <v>0</v>
      </c>
      <c r="X570">
        <f t="shared" si="48"/>
        <v>0</v>
      </c>
    </row>
    <row r="571" spans="1:24" x14ac:dyDescent="0.35">
      <c r="A571" t="str">
        <f>IF(ROW()&lt;=vLastrow,'Match History Data'!A571,"")</f>
        <v/>
      </c>
      <c r="B571" t="str">
        <f>IF(ROW()&lt;=vLastrow,'Match History Data'!B571,"")</f>
        <v/>
      </c>
      <c r="C571" t="str">
        <f>IF(ROW()&lt;=vLastrow,'Match History Data'!C571,"")</f>
        <v/>
      </c>
      <c r="D571" t="str">
        <f>IF(ROW()&lt;=vLastrow,'Match History Data'!D571,"")</f>
        <v/>
      </c>
      <c r="E571" s="3" t="str">
        <f>IF(ROW()&lt;=vLastrow,IF('Match History Data'!E571&lt;&gt;"",'Match History Data'!E571,""),"")</f>
        <v/>
      </c>
      <c r="F571" s="3" t="str">
        <f>IF(ROW()&lt;=vLastrow,IF('Match History Data'!F571&lt;&gt;"",'Match History Data'!F571,""),"")</f>
        <v/>
      </c>
      <c r="G571" t="str">
        <f>IF(ROW()&lt;=vLastrow,'Match History Data'!G571,"")</f>
        <v/>
      </c>
      <c r="H571" t="str">
        <f>IF(ROW()&lt;=vLastrow,'Match History Data'!H571,"")</f>
        <v/>
      </c>
      <c r="I571" t="str">
        <f>IF(ROW()&lt;=vLastrow,'Match History Data'!I571,"")</f>
        <v/>
      </c>
      <c r="J571" t="str">
        <f>IF(ROW()&lt;=vLastrow,'Match History Data'!J571,"")</f>
        <v/>
      </c>
      <c r="K571" t="str">
        <f>IF(ROW()&lt;=vLastrow,'Match History Data'!K571,"")</f>
        <v/>
      </c>
      <c r="L571" t="str">
        <f>IF(ROW()&lt;=vLastrow,'Match History Data'!L571,"")</f>
        <v/>
      </c>
      <c r="M571" t="str">
        <f>IF(ROW()&lt;=vLastrow,'Match History Data'!M571,"")</f>
        <v/>
      </c>
      <c r="N571" t="str">
        <f>IF(ROW()&lt;=vLastrow,'Match History Data'!N571,"")</f>
        <v/>
      </c>
      <c r="O571" t="str">
        <f>IF(ROW()&lt;=vLastrow,'Match History Data'!O571,"")</f>
        <v/>
      </c>
      <c r="Q571" t="str">
        <f>IF(ROW()&lt;=vLastrow,VLOOKUP(MONTH(E571),calcs!$S$2:$T$13,2,FALSE),"")</f>
        <v/>
      </c>
      <c r="R571" t="str">
        <f>IF(ROW()&lt;=vLastrow,VLOOKUP(MONTH(F571),calcs!$S$2:$T$13,2,FALSE),"")</f>
        <v/>
      </c>
      <c r="S571" t="str">
        <f t="shared" si="50"/>
        <v/>
      </c>
      <c r="T571" s="26" t="e">
        <f>IF(F571="",DATEDIF(E571,calcs!X$2,"Y"),"")</f>
        <v>#VALUE!</v>
      </c>
      <c r="U571" t="str">
        <f t="shared" si="49"/>
        <v/>
      </c>
      <c r="V571" t="str">
        <f t="shared" si="46"/>
        <v/>
      </c>
      <c r="W571">
        <f t="shared" si="47"/>
        <v>0</v>
      </c>
      <c r="X571">
        <f t="shared" si="48"/>
        <v>0</v>
      </c>
    </row>
    <row r="572" spans="1:24" x14ac:dyDescent="0.35">
      <c r="A572" t="str">
        <f>IF(ROW()&lt;=vLastrow,'Match History Data'!A572,"")</f>
        <v/>
      </c>
      <c r="B572" t="str">
        <f>IF(ROW()&lt;=vLastrow,'Match History Data'!B572,"")</f>
        <v/>
      </c>
      <c r="C572" t="str">
        <f>IF(ROW()&lt;=vLastrow,'Match History Data'!C572,"")</f>
        <v/>
      </c>
      <c r="D572" t="str">
        <f>IF(ROW()&lt;=vLastrow,'Match History Data'!D572,"")</f>
        <v/>
      </c>
      <c r="E572" s="3" t="str">
        <f>IF(ROW()&lt;=vLastrow,IF('Match History Data'!E572&lt;&gt;"",'Match History Data'!E572,""),"")</f>
        <v/>
      </c>
      <c r="F572" s="3" t="str">
        <f>IF(ROW()&lt;=vLastrow,IF('Match History Data'!F572&lt;&gt;"",'Match History Data'!F572,""),"")</f>
        <v/>
      </c>
      <c r="G572" t="str">
        <f>IF(ROW()&lt;=vLastrow,'Match History Data'!G572,"")</f>
        <v/>
      </c>
      <c r="H572" t="str">
        <f>IF(ROW()&lt;=vLastrow,'Match History Data'!H572,"")</f>
        <v/>
      </c>
      <c r="I572" t="str">
        <f>IF(ROW()&lt;=vLastrow,'Match History Data'!I572,"")</f>
        <v/>
      </c>
      <c r="J572" t="str">
        <f>IF(ROW()&lt;=vLastrow,'Match History Data'!J572,"")</f>
        <v/>
      </c>
      <c r="K572" t="str">
        <f>IF(ROW()&lt;=vLastrow,'Match History Data'!K572,"")</f>
        <v/>
      </c>
      <c r="L572" t="str">
        <f>IF(ROW()&lt;=vLastrow,'Match History Data'!L572,"")</f>
        <v/>
      </c>
      <c r="M572" t="str">
        <f>IF(ROW()&lt;=vLastrow,'Match History Data'!M572,"")</f>
        <v/>
      </c>
      <c r="N572" t="str">
        <f>IF(ROW()&lt;=vLastrow,'Match History Data'!N572,"")</f>
        <v/>
      </c>
      <c r="O572" t="str">
        <f>IF(ROW()&lt;=vLastrow,'Match History Data'!O572,"")</f>
        <v/>
      </c>
      <c r="Q572" t="str">
        <f>IF(ROW()&lt;=vLastrow,VLOOKUP(MONTH(E572),calcs!$S$2:$T$13,2,FALSE),"")</f>
        <v/>
      </c>
      <c r="R572" t="str">
        <f>IF(ROW()&lt;=vLastrow,VLOOKUP(MONTH(F572),calcs!$S$2:$T$13,2,FALSE),"")</f>
        <v/>
      </c>
      <c r="S572" t="str">
        <f t="shared" si="50"/>
        <v/>
      </c>
      <c r="T572" s="26" t="e">
        <f>IF(F572="",DATEDIF(E572,calcs!X$2,"Y"),"")</f>
        <v>#VALUE!</v>
      </c>
      <c r="U572" t="str">
        <f t="shared" si="49"/>
        <v/>
      </c>
      <c r="V572" t="str">
        <f t="shared" si="46"/>
        <v/>
      </c>
      <c r="W572">
        <f t="shared" si="47"/>
        <v>0</v>
      </c>
      <c r="X572">
        <f t="shared" si="48"/>
        <v>0</v>
      </c>
    </row>
    <row r="573" spans="1:24" x14ac:dyDescent="0.35">
      <c r="A573" t="str">
        <f>IF(ROW()&lt;=vLastrow,'Match History Data'!A573,"")</f>
        <v/>
      </c>
      <c r="B573" t="str">
        <f>IF(ROW()&lt;=vLastrow,'Match History Data'!B573,"")</f>
        <v/>
      </c>
      <c r="C573" t="str">
        <f>IF(ROW()&lt;=vLastrow,'Match History Data'!C573,"")</f>
        <v/>
      </c>
      <c r="D573" t="str">
        <f>IF(ROW()&lt;=vLastrow,'Match History Data'!D573,"")</f>
        <v/>
      </c>
      <c r="E573" s="3" t="str">
        <f>IF(ROW()&lt;=vLastrow,IF('Match History Data'!E573&lt;&gt;"",'Match History Data'!E573,""),"")</f>
        <v/>
      </c>
      <c r="F573" s="3" t="str">
        <f>IF(ROW()&lt;=vLastrow,IF('Match History Data'!F573&lt;&gt;"",'Match History Data'!F573,""),"")</f>
        <v/>
      </c>
      <c r="G573" t="str">
        <f>IF(ROW()&lt;=vLastrow,'Match History Data'!G573,"")</f>
        <v/>
      </c>
      <c r="H573" t="str">
        <f>IF(ROW()&lt;=vLastrow,'Match History Data'!H573,"")</f>
        <v/>
      </c>
      <c r="I573" t="str">
        <f>IF(ROW()&lt;=vLastrow,'Match History Data'!I573,"")</f>
        <v/>
      </c>
      <c r="J573" t="str">
        <f>IF(ROW()&lt;=vLastrow,'Match History Data'!J573,"")</f>
        <v/>
      </c>
      <c r="K573" t="str">
        <f>IF(ROW()&lt;=vLastrow,'Match History Data'!K573,"")</f>
        <v/>
      </c>
      <c r="L573" t="str">
        <f>IF(ROW()&lt;=vLastrow,'Match History Data'!L573,"")</f>
        <v/>
      </c>
      <c r="M573" t="str">
        <f>IF(ROW()&lt;=vLastrow,'Match History Data'!M573,"")</f>
        <v/>
      </c>
      <c r="N573" t="str">
        <f>IF(ROW()&lt;=vLastrow,'Match History Data'!N573,"")</f>
        <v/>
      </c>
      <c r="O573" t="str">
        <f>IF(ROW()&lt;=vLastrow,'Match History Data'!O573,"")</f>
        <v/>
      </c>
      <c r="Q573" t="str">
        <f>IF(ROW()&lt;=vLastrow,VLOOKUP(MONTH(E573),calcs!$S$2:$T$13,2,FALSE),"")</f>
        <v/>
      </c>
      <c r="R573" t="str">
        <f>IF(ROW()&lt;=vLastrow,VLOOKUP(MONTH(F573),calcs!$S$2:$T$13,2,FALSE),"")</f>
        <v/>
      </c>
      <c r="S573" t="str">
        <f t="shared" si="50"/>
        <v/>
      </c>
      <c r="T573" s="26" t="e">
        <f>IF(F573="",DATEDIF(E573,calcs!X$2,"Y"),"")</f>
        <v>#VALUE!</v>
      </c>
      <c r="U573" t="str">
        <f t="shared" si="49"/>
        <v/>
      </c>
      <c r="V573" t="str">
        <f t="shared" si="46"/>
        <v/>
      </c>
      <c r="W573">
        <f t="shared" si="47"/>
        <v>0</v>
      </c>
      <c r="X573">
        <f t="shared" si="48"/>
        <v>0</v>
      </c>
    </row>
    <row r="574" spans="1:24" x14ac:dyDescent="0.35">
      <c r="A574" t="str">
        <f>IF(ROW()&lt;=vLastrow,'Match History Data'!A574,"")</f>
        <v/>
      </c>
      <c r="B574" t="str">
        <f>IF(ROW()&lt;=vLastrow,'Match History Data'!B574,"")</f>
        <v/>
      </c>
      <c r="C574" t="str">
        <f>IF(ROW()&lt;=vLastrow,'Match History Data'!C574,"")</f>
        <v/>
      </c>
      <c r="D574" t="str">
        <f>IF(ROW()&lt;=vLastrow,'Match History Data'!D574,"")</f>
        <v/>
      </c>
      <c r="E574" s="3" t="str">
        <f>IF(ROW()&lt;=vLastrow,IF('Match History Data'!E574&lt;&gt;"",'Match History Data'!E574,""),"")</f>
        <v/>
      </c>
      <c r="F574" s="3" t="str">
        <f>IF(ROW()&lt;=vLastrow,IF('Match History Data'!F574&lt;&gt;"",'Match History Data'!F574,""),"")</f>
        <v/>
      </c>
      <c r="G574" t="str">
        <f>IF(ROW()&lt;=vLastrow,'Match History Data'!G574,"")</f>
        <v/>
      </c>
      <c r="H574" t="str">
        <f>IF(ROW()&lt;=vLastrow,'Match History Data'!H574,"")</f>
        <v/>
      </c>
      <c r="I574" t="str">
        <f>IF(ROW()&lt;=vLastrow,'Match History Data'!I574,"")</f>
        <v/>
      </c>
      <c r="J574" t="str">
        <f>IF(ROW()&lt;=vLastrow,'Match History Data'!J574,"")</f>
        <v/>
      </c>
      <c r="K574" t="str">
        <f>IF(ROW()&lt;=vLastrow,'Match History Data'!K574,"")</f>
        <v/>
      </c>
      <c r="L574" t="str">
        <f>IF(ROW()&lt;=vLastrow,'Match History Data'!L574,"")</f>
        <v/>
      </c>
      <c r="M574" t="str">
        <f>IF(ROW()&lt;=vLastrow,'Match History Data'!M574,"")</f>
        <v/>
      </c>
      <c r="N574" t="str">
        <f>IF(ROW()&lt;=vLastrow,'Match History Data'!N574,"")</f>
        <v/>
      </c>
      <c r="O574" t="str">
        <f>IF(ROW()&lt;=vLastrow,'Match History Data'!O574,"")</f>
        <v/>
      </c>
      <c r="Q574" t="str">
        <f>IF(ROW()&lt;=vLastrow,VLOOKUP(MONTH(E574),calcs!$S$2:$T$13,2,FALSE),"")</f>
        <v/>
      </c>
      <c r="R574" t="str">
        <f>IF(ROW()&lt;=vLastrow,VLOOKUP(MONTH(F574),calcs!$S$2:$T$13,2,FALSE),"")</f>
        <v/>
      </c>
      <c r="S574" t="str">
        <f t="shared" si="50"/>
        <v/>
      </c>
      <c r="T574" s="26" t="e">
        <f>IF(F574="",DATEDIF(E574,calcs!X$2,"Y"),"")</f>
        <v>#VALUE!</v>
      </c>
      <c r="U574" t="str">
        <f t="shared" si="49"/>
        <v/>
      </c>
      <c r="V574" t="str">
        <f t="shared" si="46"/>
        <v/>
      </c>
      <c r="W574">
        <f t="shared" si="47"/>
        <v>0</v>
      </c>
      <c r="X574">
        <f t="shared" si="48"/>
        <v>0</v>
      </c>
    </row>
    <row r="575" spans="1:24" x14ac:dyDescent="0.35">
      <c r="A575" t="str">
        <f>IF(ROW()&lt;=vLastrow,'Match History Data'!A575,"")</f>
        <v/>
      </c>
      <c r="B575" t="str">
        <f>IF(ROW()&lt;=vLastrow,'Match History Data'!B575,"")</f>
        <v/>
      </c>
      <c r="C575" t="str">
        <f>IF(ROW()&lt;=vLastrow,'Match History Data'!C575,"")</f>
        <v/>
      </c>
      <c r="D575" t="str">
        <f>IF(ROW()&lt;=vLastrow,'Match History Data'!D575,"")</f>
        <v/>
      </c>
      <c r="E575" s="3" t="str">
        <f>IF(ROW()&lt;=vLastrow,IF('Match History Data'!E575&lt;&gt;"",'Match History Data'!E575,""),"")</f>
        <v/>
      </c>
      <c r="F575" s="3" t="str">
        <f>IF(ROW()&lt;=vLastrow,IF('Match History Data'!F575&lt;&gt;"",'Match History Data'!F575,""),"")</f>
        <v/>
      </c>
      <c r="G575" t="str">
        <f>IF(ROW()&lt;=vLastrow,'Match History Data'!G575,"")</f>
        <v/>
      </c>
      <c r="H575" t="str">
        <f>IF(ROW()&lt;=vLastrow,'Match History Data'!H575,"")</f>
        <v/>
      </c>
      <c r="I575" t="str">
        <f>IF(ROW()&lt;=vLastrow,'Match History Data'!I575,"")</f>
        <v/>
      </c>
      <c r="J575" t="str">
        <f>IF(ROW()&lt;=vLastrow,'Match History Data'!J575,"")</f>
        <v/>
      </c>
      <c r="K575" t="str">
        <f>IF(ROW()&lt;=vLastrow,'Match History Data'!K575,"")</f>
        <v/>
      </c>
      <c r="L575" t="str">
        <f>IF(ROW()&lt;=vLastrow,'Match History Data'!L575,"")</f>
        <v/>
      </c>
      <c r="M575" t="str">
        <f>IF(ROW()&lt;=vLastrow,'Match History Data'!M575,"")</f>
        <v/>
      </c>
      <c r="N575" t="str">
        <f>IF(ROW()&lt;=vLastrow,'Match History Data'!N575,"")</f>
        <v/>
      </c>
      <c r="O575" t="str">
        <f>IF(ROW()&lt;=vLastrow,'Match History Data'!O575,"")</f>
        <v/>
      </c>
      <c r="Q575" t="str">
        <f>IF(ROW()&lt;=vLastrow,VLOOKUP(MONTH(E575),calcs!$S$2:$T$13,2,FALSE),"")</f>
        <v/>
      </c>
      <c r="R575" t="str">
        <f>IF(ROW()&lt;=vLastrow,VLOOKUP(MONTH(F575),calcs!$S$2:$T$13,2,FALSE),"")</f>
        <v/>
      </c>
      <c r="S575" t="str">
        <f t="shared" si="50"/>
        <v/>
      </c>
      <c r="T575" s="26" t="e">
        <f>IF(F575="",DATEDIF(E575,calcs!X$2,"Y"),"")</f>
        <v>#VALUE!</v>
      </c>
      <c r="U575" t="str">
        <f t="shared" si="49"/>
        <v/>
      </c>
      <c r="V575" t="str">
        <f t="shared" si="46"/>
        <v/>
      </c>
      <c r="W575">
        <f t="shared" si="47"/>
        <v>0</v>
      </c>
      <c r="X575">
        <f t="shared" si="48"/>
        <v>0</v>
      </c>
    </row>
    <row r="576" spans="1:24" x14ac:dyDescent="0.35">
      <c r="A576" t="str">
        <f>IF(ROW()&lt;=vLastrow,'Match History Data'!A576,"")</f>
        <v/>
      </c>
      <c r="B576" t="str">
        <f>IF(ROW()&lt;=vLastrow,'Match History Data'!B576,"")</f>
        <v/>
      </c>
      <c r="C576" t="str">
        <f>IF(ROW()&lt;=vLastrow,'Match History Data'!C576,"")</f>
        <v/>
      </c>
      <c r="D576" t="str">
        <f>IF(ROW()&lt;=vLastrow,'Match History Data'!D576,"")</f>
        <v/>
      </c>
      <c r="E576" s="3" t="str">
        <f>IF(ROW()&lt;=vLastrow,IF('Match History Data'!E576&lt;&gt;"",'Match History Data'!E576,""),"")</f>
        <v/>
      </c>
      <c r="F576" s="3" t="str">
        <f>IF(ROW()&lt;=vLastrow,IF('Match History Data'!F576&lt;&gt;"",'Match History Data'!F576,""),"")</f>
        <v/>
      </c>
      <c r="G576" t="str">
        <f>IF(ROW()&lt;=vLastrow,'Match History Data'!G576,"")</f>
        <v/>
      </c>
      <c r="H576" t="str">
        <f>IF(ROW()&lt;=vLastrow,'Match History Data'!H576,"")</f>
        <v/>
      </c>
      <c r="I576" t="str">
        <f>IF(ROW()&lt;=vLastrow,'Match History Data'!I576,"")</f>
        <v/>
      </c>
      <c r="J576" t="str">
        <f>IF(ROW()&lt;=vLastrow,'Match History Data'!J576,"")</f>
        <v/>
      </c>
      <c r="K576" t="str">
        <f>IF(ROW()&lt;=vLastrow,'Match History Data'!K576,"")</f>
        <v/>
      </c>
      <c r="L576" t="str">
        <f>IF(ROW()&lt;=vLastrow,'Match History Data'!L576,"")</f>
        <v/>
      </c>
      <c r="M576" t="str">
        <f>IF(ROW()&lt;=vLastrow,'Match History Data'!M576,"")</f>
        <v/>
      </c>
      <c r="N576" t="str">
        <f>IF(ROW()&lt;=vLastrow,'Match History Data'!N576,"")</f>
        <v/>
      </c>
      <c r="O576" t="str">
        <f>IF(ROW()&lt;=vLastrow,'Match History Data'!O576,"")</f>
        <v/>
      </c>
      <c r="Q576" t="str">
        <f>IF(ROW()&lt;=vLastrow,VLOOKUP(MONTH(E576),calcs!$S$2:$T$13,2,FALSE),"")</f>
        <v/>
      </c>
      <c r="R576" t="str">
        <f>IF(ROW()&lt;=vLastrow,VLOOKUP(MONTH(F576),calcs!$S$2:$T$13,2,FALSE),"")</f>
        <v/>
      </c>
      <c r="S576" t="str">
        <f t="shared" si="50"/>
        <v/>
      </c>
      <c r="T576" s="26" t="e">
        <f>IF(F576="",DATEDIF(E576,calcs!X$2,"Y"),"")</f>
        <v>#VALUE!</v>
      </c>
      <c r="U576" t="str">
        <f t="shared" si="49"/>
        <v/>
      </c>
      <c r="V576" t="str">
        <f t="shared" si="46"/>
        <v/>
      </c>
      <c r="W576">
        <f t="shared" si="47"/>
        <v>0</v>
      </c>
      <c r="X576">
        <f t="shared" si="48"/>
        <v>0</v>
      </c>
    </row>
    <row r="577" spans="1:24" x14ac:dyDescent="0.35">
      <c r="A577" t="str">
        <f>IF(ROW()&lt;=vLastrow,'Match History Data'!A577,"")</f>
        <v/>
      </c>
      <c r="B577" t="str">
        <f>IF(ROW()&lt;=vLastrow,'Match History Data'!B577,"")</f>
        <v/>
      </c>
      <c r="C577" t="str">
        <f>IF(ROW()&lt;=vLastrow,'Match History Data'!C577,"")</f>
        <v/>
      </c>
      <c r="D577" t="str">
        <f>IF(ROW()&lt;=vLastrow,'Match History Data'!D577,"")</f>
        <v/>
      </c>
      <c r="E577" s="3" t="str">
        <f>IF(ROW()&lt;=vLastrow,IF('Match History Data'!E577&lt;&gt;"",'Match History Data'!E577,""),"")</f>
        <v/>
      </c>
      <c r="F577" s="3" t="str">
        <f>IF(ROW()&lt;=vLastrow,IF('Match History Data'!F577&lt;&gt;"",'Match History Data'!F577,""),"")</f>
        <v/>
      </c>
      <c r="G577" t="str">
        <f>IF(ROW()&lt;=vLastrow,'Match History Data'!G577,"")</f>
        <v/>
      </c>
      <c r="H577" t="str">
        <f>IF(ROW()&lt;=vLastrow,'Match History Data'!H577,"")</f>
        <v/>
      </c>
      <c r="I577" t="str">
        <f>IF(ROW()&lt;=vLastrow,'Match History Data'!I577,"")</f>
        <v/>
      </c>
      <c r="J577" t="str">
        <f>IF(ROW()&lt;=vLastrow,'Match History Data'!J577,"")</f>
        <v/>
      </c>
      <c r="K577" t="str">
        <f>IF(ROW()&lt;=vLastrow,'Match History Data'!K577,"")</f>
        <v/>
      </c>
      <c r="L577" t="str">
        <f>IF(ROW()&lt;=vLastrow,'Match History Data'!L577,"")</f>
        <v/>
      </c>
      <c r="M577" t="str">
        <f>IF(ROW()&lt;=vLastrow,'Match History Data'!M577,"")</f>
        <v/>
      </c>
      <c r="N577" t="str">
        <f>IF(ROW()&lt;=vLastrow,'Match History Data'!N577,"")</f>
        <v/>
      </c>
      <c r="O577" t="str">
        <f>IF(ROW()&lt;=vLastrow,'Match History Data'!O577,"")</f>
        <v/>
      </c>
      <c r="Q577" t="str">
        <f>IF(ROW()&lt;=vLastrow,VLOOKUP(MONTH(E577),calcs!$S$2:$T$13,2,FALSE),"")</f>
        <v/>
      </c>
      <c r="R577" t="str">
        <f>IF(ROW()&lt;=vLastrow,VLOOKUP(MONTH(F577),calcs!$S$2:$T$13,2,FALSE),"")</f>
        <v/>
      </c>
      <c r="S577" t="str">
        <f t="shared" si="50"/>
        <v/>
      </c>
      <c r="T577" s="26" t="e">
        <f>IF(F577="",DATEDIF(E577,calcs!X$2,"Y"),"")</f>
        <v>#VALUE!</v>
      </c>
      <c r="U577" t="str">
        <f t="shared" si="49"/>
        <v/>
      </c>
      <c r="V577" t="str">
        <f t="shared" si="46"/>
        <v/>
      </c>
      <c r="W577">
        <f t="shared" si="47"/>
        <v>0</v>
      </c>
      <c r="X577">
        <f t="shared" si="48"/>
        <v>0</v>
      </c>
    </row>
    <row r="578" spans="1:24" x14ac:dyDescent="0.35">
      <c r="A578" t="str">
        <f>IF(ROW()&lt;=vLastrow,'Match History Data'!A578,"")</f>
        <v/>
      </c>
      <c r="B578" t="str">
        <f>IF(ROW()&lt;=vLastrow,'Match History Data'!B578,"")</f>
        <v/>
      </c>
      <c r="C578" t="str">
        <f>IF(ROW()&lt;=vLastrow,'Match History Data'!C578,"")</f>
        <v/>
      </c>
      <c r="D578" t="str">
        <f>IF(ROW()&lt;=vLastrow,'Match History Data'!D578,"")</f>
        <v/>
      </c>
      <c r="E578" s="3" t="str">
        <f>IF(ROW()&lt;=vLastrow,IF('Match History Data'!E578&lt;&gt;"",'Match History Data'!E578,""),"")</f>
        <v/>
      </c>
      <c r="F578" s="3" t="str">
        <f>IF(ROW()&lt;=vLastrow,IF('Match History Data'!F578&lt;&gt;"",'Match History Data'!F578,""),"")</f>
        <v/>
      </c>
      <c r="G578" t="str">
        <f>IF(ROW()&lt;=vLastrow,'Match History Data'!G578,"")</f>
        <v/>
      </c>
      <c r="H578" t="str">
        <f>IF(ROW()&lt;=vLastrow,'Match History Data'!H578,"")</f>
        <v/>
      </c>
      <c r="I578" t="str">
        <f>IF(ROW()&lt;=vLastrow,'Match History Data'!I578,"")</f>
        <v/>
      </c>
      <c r="J578" t="str">
        <f>IF(ROW()&lt;=vLastrow,'Match History Data'!J578,"")</f>
        <v/>
      </c>
      <c r="K578" t="str">
        <f>IF(ROW()&lt;=vLastrow,'Match History Data'!K578,"")</f>
        <v/>
      </c>
      <c r="L578" t="str">
        <f>IF(ROW()&lt;=vLastrow,'Match History Data'!L578,"")</f>
        <v/>
      </c>
      <c r="M578" t="str">
        <f>IF(ROW()&lt;=vLastrow,'Match History Data'!M578,"")</f>
        <v/>
      </c>
      <c r="N578" t="str">
        <f>IF(ROW()&lt;=vLastrow,'Match History Data'!N578,"")</f>
        <v/>
      </c>
      <c r="O578" t="str">
        <f>IF(ROW()&lt;=vLastrow,'Match History Data'!O578,"")</f>
        <v/>
      </c>
      <c r="Q578" t="str">
        <f>IF(ROW()&lt;=vLastrow,VLOOKUP(MONTH(E578),calcs!$S$2:$T$13,2,FALSE),"")</f>
        <v/>
      </c>
      <c r="R578" t="str">
        <f>IF(ROW()&lt;=vLastrow,VLOOKUP(MONTH(F578),calcs!$S$2:$T$13,2,FALSE),"")</f>
        <v/>
      </c>
      <c r="S578" t="str">
        <f t="shared" si="50"/>
        <v/>
      </c>
      <c r="T578" s="26" t="e">
        <f>IF(F578="",DATEDIF(E578,calcs!X$2,"Y"),"")</f>
        <v>#VALUE!</v>
      </c>
      <c r="U578" t="str">
        <f t="shared" si="49"/>
        <v/>
      </c>
      <c r="V578" t="str">
        <f t="shared" ref="V578:V641" si="51">SUBSTITUTE(N578,"White or Caucasian","White")</f>
        <v/>
      </c>
      <c r="W578">
        <f t="shared" ref="W578:W641" si="52">IF(J578&lt;&gt;"",LEN(J578)-LEN(SUBSTITUTE(J578,";",""))+1,0)</f>
        <v>0</v>
      </c>
      <c r="X578">
        <f t="shared" ref="X578:X641" si="53">IF(N578&lt;&gt;"",LEN(N578)-LEN(SUBSTITUTE(N578,";",""))+1,0)</f>
        <v>0</v>
      </c>
    </row>
    <row r="579" spans="1:24" x14ac:dyDescent="0.35">
      <c r="A579" t="str">
        <f>IF(ROW()&lt;=vLastrow,'Match History Data'!A579,"")</f>
        <v/>
      </c>
      <c r="B579" t="str">
        <f>IF(ROW()&lt;=vLastrow,'Match History Data'!B579,"")</f>
        <v/>
      </c>
      <c r="C579" t="str">
        <f>IF(ROW()&lt;=vLastrow,'Match History Data'!C579,"")</f>
        <v/>
      </c>
      <c r="D579" t="str">
        <f>IF(ROW()&lt;=vLastrow,'Match History Data'!D579,"")</f>
        <v/>
      </c>
      <c r="E579" s="3" t="str">
        <f>IF(ROW()&lt;=vLastrow,IF('Match History Data'!E579&lt;&gt;"",'Match History Data'!E579,""),"")</f>
        <v/>
      </c>
      <c r="F579" s="3" t="str">
        <f>IF(ROW()&lt;=vLastrow,IF('Match History Data'!F579&lt;&gt;"",'Match History Data'!F579,""),"")</f>
        <v/>
      </c>
      <c r="G579" t="str">
        <f>IF(ROW()&lt;=vLastrow,'Match History Data'!G579,"")</f>
        <v/>
      </c>
      <c r="H579" t="str">
        <f>IF(ROW()&lt;=vLastrow,'Match History Data'!H579,"")</f>
        <v/>
      </c>
      <c r="I579" t="str">
        <f>IF(ROW()&lt;=vLastrow,'Match History Data'!I579,"")</f>
        <v/>
      </c>
      <c r="J579" t="str">
        <f>IF(ROW()&lt;=vLastrow,'Match History Data'!J579,"")</f>
        <v/>
      </c>
      <c r="K579" t="str">
        <f>IF(ROW()&lt;=vLastrow,'Match History Data'!K579,"")</f>
        <v/>
      </c>
      <c r="L579" t="str">
        <f>IF(ROW()&lt;=vLastrow,'Match History Data'!L579,"")</f>
        <v/>
      </c>
      <c r="M579" t="str">
        <f>IF(ROW()&lt;=vLastrow,'Match History Data'!M579,"")</f>
        <v/>
      </c>
      <c r="N579" t="str">
        <f>IF(ROW()&lt;=vLastrow,'Match History Data'!N579,"")</f>
        <v/>
      </c>
      <c r="O579" t="str">
        <f>IF(ROW()&lt;=vLastrow,'Match History Data'!O579,"")</f>
        <v/>
      </c>
      <c r="Q579" t="str">
        <f>IF(ROW()&lt;=vLastrow,VLOOKUP(MONTH(E579),calcs!$S$2:$T$13,2,FALSE),"")</f>
        <v/>
      </c>
      <c r="R579" t="str">
        <f>IF(ROW()&lt;=vLastrow,VLOOKUP(MONTH(F579),calcs!$S$2:$T$13,2,FALSE),"")</f>
        <v/>
      </c>
      <c r="S579" t="str">
        <f t="shared" si="50"/>
        <v/>
      </c>
      <c r="T579" s="26" t="e">
        <f>IF(F579="",DATEDIF(E579,calcs!X$2,"Y"),"")</f>
        <v>#VALUE!</v>
      </c>
      <c r="U579" t="str">
        <f t="shared" ref="U579:U642" si="54">SUBSTITUTE(J579,"White or Caucasian","White")</f>
        <v/>
      </c>
      <c r="V579" t="str">
        <f t="shared" si="51"/>
        <v/>
      </c>
      <c r="W579">
        <f t="shared" si="52"/>
        <v>0</v>
      </c>
      <c r="X579">
        <f t="shared" si="53"/>
        <v>0</v>
      </c>
    </row>
    <row r="580" spans="1:24" x14ac:dyDescent="0.35">
      <c r="A580" t="str">
        <f>IF(ROW()&lt;=vLastrow,'Match History Data'!A580,"")</f>
        <v/>
      </c>
      <c r="B580" t="str">
        <f>IF(ROW()&lt;=vLastrow,'Match History Data'!B580,"")</f>
        <v/>
      </c>
      <c r="C580" t="str">
        <f>IF(ROW()&lt;=vLastrow,'Match History Data'!C580,"")</f>
        <v/>
      </c>
      <c r="D580" t="str">
        <f>IF(ROW()&lt;=vLastrow,'Match History Data'!D580,"")</f>
        <v/>
      </c>
      <c r="E580" s="3" t="str">
        <f>IF(ROW()&lt;=vLastrow,IF('Match History Data'!E580&lt;&gt;"",'Match History Data'!E580,""),"")</f>
        <v/>
      </c>
      <c r="F580" s="3" t="str">
        <f>IF(ROW()&lt;=vLastrow,IF('Match History Data'!F580&lt;&gt;"",'Match History Data'!F580,""),"")</f>
        <v/>
      </c>
      <c r="G580" t="str">
        <f>IF(ROW()&lt;=vLastrow,'Match History Data'!G580,"")</f>
        <v/>
      </c>
      <c r="H580" t="str">
        <f>IF(ROW()&lt;=vLastrow,'Match History Data'!H580,"")</f>
        <v/>
      </c>
      <c r="I580" t="str">
        <f>IF(ROW()&lt;=vLastrow,'Match History Data'!I580,"")</f>
        <v/>
      </c>
      <c r="J580" t="str">
        <f>IF(ROW()&lt;=vLastrow,'Match History Data'!J580,"")</f>
        <v/>
      </c>
      <c r="K580" t="str">
        <f>IF(ROW()&lt;=vLastrow,'Match History Data'!K580,"")</f>
        <v/>
      </c>
      <c r="L580" t="str">
        <f>IF(ROW()&lt;=vLastrow,'Match History Data'!L580,"")</f>
        <v/>
      </c>
      <c r="M580" t="str">
        <f>IF(ROW()&lt;=vLastrow,'Match History Data'!M580,"")</f>
        <v/>
      </c>
      <c r="N580" t="str">
        <f>IF(ROW()&lt;=vLastrow,'Match History Data'!N580,"")</f>
        <v/>
      </c>
      <c r="O580" t="str">
        <f>IF(ROW()&lt;=vLastrow,'Match History Data'!O580,"")</f>
        <v/>
      </c>
      <c r="Q580" t="str">
        <f>IF(ROW()&lt;=vLastrow,VLOOKUP(MONTH(E580),calcs!$S$2:$T$13,2,FALSE),"")</f>
        <v/>
      </c>
      <c r="R580" t="str">
        <f>IF(ROW()&lt;=vLastrow,VLOOKUP(MONTH(F580),calcs!$S$2:$T$13,2,FALSE),"")</f>
        <v/>
      </c>
      <c r="S580" t="str">
        <f t="shared" si="50"/>
        <v/>
      </c>
      <c r="T580" s="26" t="e">
        <f>IF(F580="",DATEDIF(E580,calcs!X$2,"Y"),"")</f>
        <v>#VALUE!</v>
      </c>
      <c r="U580" t="str">
        <f t="shared" si="54"/>
        <v/>
      </c>
      <c r="V580" t="str">
        <f t="shared" si="51"/>
        <v/>
      </c>
      <c r="W580">
        <f t="shared" si="52"/>
        <v>0</v>
      </c>
      <c r="X580">
        <f t="shared" si="53"/>
        <v>0</v>
      </c>
    </row>
    <row r="581" spans="1:24" x14ac:dyDescent="0.35">
      <c r="A581" t="str">
        <f>IF(ROW()&lt;=vLastrow,'Match History Data'!A581,"")</f>
        <v/>
      </c>
      <c r="B581" t="str">
        <f>IF(ROW()&lt;=vLastrow,'Match History Data'!B581,"")</f>
        <v/>
      </c>
      <c r="C581" t="str">
        <f>IF(ROW()&lt;=vLastrow,'Match History Data'!C581,"")</f>
        <v/>
      </c>
      <c r="D581" t="str">
        <f>IF(ROW()&lt;=vLastrow,'Match History Data'!D581,"")</f>
        <v/>
      </c>
      <c r="E581" s="3" t="str">
        <f>IF(ROW()&lt;=vLastrow,IF('Match History Data'!E581&lt;&gt;"",'Match History Data'!E581,""),"")</f>
        <v/>
      </c>
      <c r="F581" s="3" t="str">
        <f>IF(ROW()&lt;=vLastrow,IF('Match History Data'!F581&lt;&gt;"",'Match History Data'!F581,""),"")</f>
        <v/>
      </c>
      <c r="G581" t="str">
        <f>IF(ROW()&lt;=vLastrow,'Match History Data'!G581,"")</f>
        <v/>
      </c>
      <c r="H581" t="str">
        <f>IF(ROW()&lt;=vLastrow,'Match History Data'!H581,"")</f>
        <v/>
      </c>
      <c r="I581" t="str">
        <f>IF(ROW()&lt;=vLastrow,'Match History Data'!I581,"")</f>
        <v/>
      </c>
      <c r="J581" t="str">
        <f>IF(ROW()&lt;=vLastrow,'Match History Data'!J581,"")</f>
        <v/>
      </c>
      <c r="K581" t="str">
        <f>IF(ROW()&lt;=vLastrow,'Match History Data'!K581,"")</f>
        <v/>
      </c>
      <c r="L581" t="str">
        <f>IF(ROW()&lt;=vLastrow,'Match History Data'!L581,"")</f>
        <v/>
      </c>
      <c r="M581" t="str">
        <f>IF(ROW()&lt;=vLastrow,'Match History Data'!M581,"")</f>
        <v/>
      </c>
      <c r="N581" t="str">
        <f>IF(ROW()&lt;=vLastrow,'Match History Data'!N581,"")</f>
        <v/>
      </c>
      <c r="O581" t="str">
        <f>IF(ROW()&lt;=vLastrow,'Match History Data'!O581,"")</f>
        <v/>
      </c>
      <c r="Q581" t="str">
        <f>IF(ROW()&lt;=vLastrow,VLOOKUP(MONTH(E581),calcs!$S$2:$T$13,2,FALSE),"")</f>
        <v/>
      </c>
      <c r="R581" t="str">
        <f>IF(ROW()&lt;=vLastrow,VLOOKUP(MONTH(F581),calcs!$S$2:$T$13,2,FALSE),"")</f>
        <v/>
      </c>
      <c r="S581" t="str">
        <f t="shared" si="50"/>
        <v/>
      </c>
      <c r="T581" s="26" t="e">
        <f>IF(F581="",DATEDIF(E581,calcs!X$2,"Y"),"")</f>
        <v>#VALUE!</v>
      </c>
      <c r="U581" t="str">
        <f t="shared" si="54"/>
        <v/>
      </c>
      <c r="V581" t="str">
        <f t="shared" si="51"/>
        <v/>
      </c>
      <c r="W581">
        <f t="shared" si="52"/>
        <v>0</v>
      </c>
      <c r="X581">
        <f t="shared" si="53"/>
        <v>0</v>
      </c>
    </row>
    <row r="582" spans="1:24" x14ac:dyDescent="0.35">
      <c r="A582" t="str">
        <f>IF(ROW()&lt;=vLastrow,'Match History Data'!A582,"")</f>
        <v/>
      </c>
      <c r="B582" t="str">
        <f>IF(ROW()&lt;=vLastrow,'Match History Data'!B582,"")</f>
        <v/>
      </c>
      <c r="C582" t="str">
        <f>IF(ROW()&lt;=vLastrow,'Match History Data'!C582,"")</f>
        <v/>
      </c>
      <c r="D582" t="str">
        <f>IF(ROW()&lt;=vLastrow,'Match History Data'!D582,"")</f>
        <v/>
      </c>
      <c r="E582" s="3" t="str">
        <f>IF(ROW()&lt;=vLastrow,IF('Match History Data'!E582&lt;&gt;"",'Match History Data'!E582,""),"")</f>
        <v/>
      </c>
      <c r="F582" s="3" t="str">
        <f>IF(ROW()&lt;=vLastrow,IF('Match History Data'!F582&lt;&gt;"",'Match History Data'!F582,""),"")</f>
        <v/>
      </c>
      <c r="G582" t="str">
        <f>IF(ROW()&lt;=vLastrow,'Match History Data'!G582,"")</f>
        <v/>
      </c>
      <c r="H582" t="str">
        <f>IF(ROW()&lt;=vLastrow,'Match History Data'!H582,"")</f>
        <v/>
      </c>
      <c r="I582" t="str">
        <f>IF(ROW()&lt;=vLastrow,'Match History Data'!I582,"")</f>
        <v/>
      </c>
      <c r="J582" t="str">
        <f>IF(ROW()&lt;=vLastrow,'Match History Data'!J582,"")</f>
        <v/>
      </c>
      <c r="K582" t="str">
        <f>IF(ROW()&lt;=vLastrow,'Match History Data'!K582,"")</f>
        <v/>
      </c>
      <c r="L582" t="str">
        <f>IF(ROW()&lt;=vLastrow,'Match History Data'!L582,"")</f>
        <v/>
      </c>
      <c r="M582" t="str">
        <f>IF(ROW()&lt;=vLastrow,'Match History Data'!M582,"")</f>
        <v/>
      </c>
      <c r="N582" t="str">
        <f>IF(ROW()&lt;=vLastrow,'Match History Data'!N582,"")</f>
        <v/>
      </c>
      <c r="O582" t="str">
        <f>IF(ROW()&lt;=vLastrow,'Match History Data'!O582,"")</f>
        <v/>
      </c>
      <c r="Q582" t="str">
        <f>IF(ROW()&lt;=vLastrow,VLOOKUP(MONTH(E582),calcs!$S$2:$T$13,2,FALSE),"")</f>
        <v/>
      </c>
      <c r="R582" t="str">
        <f>IF(ROW()&lt;=vLastrow,VLOOKUP(MONTH(F582),calcs!$S$2:$T$13,2,FALSE),"")</f>
        <v/>
      </c>
      <c r="S582" t="str">
        <f t="shared" si="50"/>
        <v/>
      </c>
      <c r="T582" s="26" t="e">
        <f>IF(F582="",DATEDIF(E582,calcs!X$2,"Y"),"")</f>
        <v>#VALUE!</v>
      </c>
      <c r="U582" t="str">
        <f t="shared" si="54"/>
        <v/>
      </c>
      <c r="V582" t="str">
        <f t="shared" si="51"/>
        <v/>
      </c>
      <c r="W582">
        <f t="shared" si="52"/>
        <v>0</v>
      </c>
      <c r="X582">
        <f t="shared" si="53"/>
        <v>0</v>
      </c>
    </row>
    <row r="583" spans="1:24" x14ac:dyDescent="0.35">
      <c r="A583" t="str">
        <f>IF(ROW()&lt;=vLastrow,'Match History Data'!A583,"")</f>
        <v/>
      </c>
      <c r="B583" t="str">
        <f>IF(ROW()&lt;=vLastrow,'Match History Data'!B583,"")</f>
        <v/>
      </c>
      <c r="C583" t="str">
        <f>IF(ROW()&lt;=vLastrow,'Match History Data'!C583,"")</f>
        <v/>
      </c>
      <c r="D583" t="str">
        <f>IF(ROW()&lt;=vLastrow,'Match History Data'!D583,"")</f>
        <v/>
      </c>
      <c r="E583" s="3" t="str">
        <f>IF(ROW()&lt;=vLastrow,IF('Match History Data'!E583&lt;&gt;"",'Match History Data'!E583,""),"")</f>
        <v/>
      </c>
      <c r="F583" s="3" t="str">
        <f>IF(ROW()&lt;=vLastrow,IF('Match History Data'!F583&lt;&gt;"",'Match History Data'!F583,""),"")</f>
        <v/>
      </c>
      <c r="G583" t="str">
        <f>IF(ROW()&lt;=vLastrow,'Match History Data'!G583,"")</f>
        <v/>
      </c>
      <c r="H583" t="str">
        <f>IF(ROW()&lt;=vLastrow,'Match History Data'!H583,"")</f>
        <v/>
      </c>
      <c r="I583" t="str">
        <f>IF(ROW()&lt;=vLastrow,'Match History Data'!I583,"")</f>
        <v/>
      </c>
      <c r="J583" t="str">
        <f>IF(ROW()&lt;=vLastrow,'Match History Data'!J583,"")</f>
        <v/>
      </c>
      <c r="K583" t="str">
        <f>IF(ROW()&lt;=vLastrow,'Match History Data'!K583,"")</f>
        <v/>
      </c>
      <c r="L583" t="str">
        <f>IF(ROW()&lt;=vLastrow,'Match History Data'!L583,"")</f>
        <v/>
      </c>
      <c r="M583" t="str">
        <f>IF(ROW()&lt;=vLastrow,'Match History Data'!M583,"")</f>
        <v/>
      </c>
      <c r="N583" t="str">
        <f>IF(ROW()&lt;=vLastrow,'Match History Data'!N583,"")</f>
        <v/>
      </c>
      <c r="O583" t="str">
        <f>IF(ROW()&lt;=vLastrow,'Match History Data'!O583,"")</f>
        <v/>
      </c>
      <c r="Q583" t="str">
        <f>IF(ROW()&lt;=vLastrow,VLOOKUP(MONTH(E583),calcs!$S$2:$T$13,2,FALSE),"")</f>
        <v/>
      </c>
      <c r="R583" t="str">
        <f>IF(ROW()&lt;=vLastrow,VLOOKUP(MONTH(F583),calcs!$S$2:$T$13,2,FALSE),"")</f>
        <v/>
      </c>
      <c r="S583" t="str">
        <f t="shared" si="50"/>
        <v/>
      </c>
      <c r="T583" s="26" t="e">
        <f>IF(F583="",DATEDIF(E583,calcs!X$2,"Y"),"")</f>
        <v>#VALUE!</v>
      </c>
      <c r="U583" t="str">
        <f t="shared" si="54"/>
        <v/>
      </c>
      <c r="V583" t="str">
        <f t="shared" si="51"/>
        <v/>
      </c>
      <c r="W583">
        <f t="shared" si="52"/>
        <v>0</v>
      </c>
      <c r="X583">
        <f t="shared" si="53"/>
        <v>0</v>
      </c>
    </row>
    <row r="584" spans="1:24" x14ac:dyDescent="0.35">
      <c r="A584" t="str">
        <f>IF(ROW()&lt;=vLastrow,'Match History Data'!A584,"")</f>
        <v/>
      </c>
      <c r="B584" t="str">
        <f>IF(ROW()&lt;=vLastrow,'Match History Data'!B584,"")</f>
        <v/>
      </c>
      <c r="C584" t="str">
        <f>IF(ROW()&lt;=vLastrow,'Match History Data'!C584,"")</f>
        <v/>
      </c>
      <c r="D584" t="str">
        <f>IF(ROW()&lt;=vLastrow,'Match History Data'!D584,"")</f>
        <v/>
      </c>
      <c r="E584" s="3" t="str">
        <f>IF(ROW()&lt;=vLastrow,IF('Match History Data'!E584&lt;&gt;"",'Match History Data'!E584,""),"")</f>
        <v/>
      </c>
      <c r="F584" s="3" t="str">
        <f>IF(ROW()&lt;=vLastrow,IF('Match History Data'!F584&lt;&gt;"",'Match History Data'!F584,""),"")</f>
        <v/>
      </c>
      <c r="G584" t="str">
        <f>IF(ROW()&lt;=vLastrow,'Match History Data'!G584,"")</f>
        <v/>
      </c>
      <c r="H584" t="str">
        <f>IF(ROW()&lt;=vLastrow,'Match History Data'!H584,"")</f>
        <v/>
      </c>
      <c r="I584" t="str">
        <f>IF(ROW()&lt;=vLastrow,'Match History Data'!I584,"")</f>
        <v/>
      </c>
      <c r="J584" t="str">
        <f>IF(ROW()&lt;=vLastrow,'Match History Data'!J584,"")</f>
        <v/>
      </c>
      <c r="K584" t="str">
        <f>IF(ROW()&lt;=vLastrow,'Match History Data'!K584,"")</f>
        <v/>
      </c>
      <c r="L584" t="str">
        <f>IF(ROW()&lt;=vLastrow,'Match History Data'!L584,"")</f>
        <v/>
      </c>
      <c r="M584" t="str">
        <f>IF(ROW()&lt;=vLastrow,'Match History Data'!M584,"")</f>
        <v/>
      </c>
      <c r="N584" t="str">
        <f>IF(ROW()&lt;=vLastrow,'Match History Data'!N584,"")</f>
        <v/>
      </c>
      <c r="O584" t="str">
        <f>IF(ROW()&lt;=vLastrow,'Match History Data'!O584,"")</f>
        <v/>
      </c>
      <c r="Q584" t="str">
        <f>IF(ROW()&lt;=vLastrow,VLOOKUP(MONTH(E584),calcs!$S$2:$T$13,2,FALSE),"")</f>
        <v/>
      </c>
      <c r="R584" t="str">
        <f>IF(ROW()&lt;=vLastrow,VLOOKUP(MONTH(F584),calcs!$S$2:$T$13,2,FALSE),"")</f>
        <v/>
      </c>
      <c r="S584" t="str">
        <f t="shared" si="50"/>
        <v/>
      </c>
      <c r="T584" s="26" t="e">
        <f>IF(F584="",DATEDIF(E584,calcs!X$2,"Y"),"")</f>
        <v>#VALUE!</v>
      </c>
      <c r="U584" t="str">
        <f t="shared" si="54"/>
        <v/>
      </c>
      <c r="V584" t="str">
        <f t="shared" si="51"/>
        <v/>
      </c>
      <c r="W584">
        <f t="shared" si="52"/>
        <v>0</v>
      </c>
      <c r="X584">
        <f t="shared" si="53"/>
        <v>0</v>
      </c>
    </row>
    <row r="585" spans="1:24" x14ac:dyDescent="0.35">
      <c r="A585" t="str">
        <f>IF(ROW()&lt;=vLastrow,'Match History Data'!A585,"")</f>
        <v/>
      </c>
      <c r="B585" t="str">
        <f>IF(ROW()&lt;=vLastrow,'Match History Data'!B585,"")</f>
        <v/>
      </c>
      <c r="C585" t="str">
        <f>IF(ROW()&lt;=vLastrow,'Match History Data'!C585,"")</f>
        <v/>
      </c>
      <c r="D585" t="str">
        <f>IF(ROW()&lt;=vLastrow,'Match History Data'!D585,"")</f>
        <v/>
      </c>
      <c r="E585" s="3" t="str">
        <f>IF(ROW()&lt;=vLastrow,IF('Match History Data'!E585&lt;&gt;"",'Match History Data'!E585,""),"")</f>
        <v/>
      </c>
      <c r="F585" s="3" t="str">
        <f>IF(ROW()&lt;=vLastrow,IF('Match History Data'!F585&lt;&gt;"",'Match History Data'!F585,""),"")</f>
        <v/>
      </c>
      <c r="G585" t="str">
        <f>IF(ROW()&lt;=vLastrow,'Match History Data'!G585,"")</f>
        <v/>
      </c>
      <c r="H585" t="str">
        <f>IF(ROW()&lt;=vLastrow,'Match History Data'!H585,"")</f>
        <v/>
      </c>
      <c r="I585" t="str">
        <f>IF(ROW()&lt;=vLastrow,'Match History Data'!I585,"")</f>
        <v/>
      </c>
      <c r="J585" t="str">
        <f>IF(ROW()&lt;=vLastrow,'Match History Data'!J585,"")</f>
        <v/>
      </c>
      <c r="K585" t="str">
        <f>IF(ROW()&lt;=vLastrow,'Match History Data'!K585,"")</f>
        <v/>
      </c>
      <c r="L585" t="str">
        <f>IF(ROW()&lt;=vLastrow,'Match History Data'!L585,"")</f>
        <v/>
      </c>
      <c r="M585" t="str">
        <f>IF(ROW()&lt;=vLastrow,'Match History Data'!M585,"")</f>
        <v/>
      </c>
      <c r="N585" t="str">
        <f>IF(ROW()&lt;=vLastrow,'Match History Data'!N585,"")</f>
        <v/>
      </c>
      <c r="O585" t="str">
        <f>IF(ROW()&lt;=vLastrow,'Match History Data'!O585,"")</f>
        <v/>
      </c>
      <c r="Q585" t="str">
        <f>IF(ROW()&lt;=vLastrow,VLOOKUP(MONTH(E585),calcs!$S$2:$T$13,2,FALSE),"")</f>
        <v/>
      </c>
      <c r="R585" t="str">
        <f>IF(ROW()&lt;=vLastrow,VLOOKUP(MONTH(F585),calcs!$S$2:$T$13,2,FALSE),"")</f>
        <v/>
      </c>
      <c r="S585" t="str">
        <f t="shared" si="50"/>
        <v/>
      </c>
      <c r="T585" s="26" t="e">
        <f>IF(F585="",DATEDIF(E585,calcs!X$2,"Y"),"")</f>
        <v>#VALUE!</v>
      </c>
      <c r="U585" t="str">
        <f t="shared" si="54"/>
        <v/>
      </c>
      <c r="V585" t="str">
        <f t="shared" si="51"/>
        <v/>
      </c>
      <c r="W585">
        <f t="shared" si="52"/>
        <v>0</v>
      </c>
      <c r="X585">
        <f t="shared" si="53"/>
        <v>0</v>
      </c>
    </row>
    <row r="586" spans="1:24" x14ac:dyDescent="0.35">
      <c r="A586" t="str">
        <f>IF(ROW()&lt;=vLastrow,'Match History Data'!A586,"")</f>
        <v/>
      </c>
      <c r="B586" t="str">
        <f>IF(ROW()&lt;=vLastrow,'Match History Data'!B586,"")</f>
        <v/>
      </c>
      <c r="C586" t="str">
        <f>IF(ROW()&lt;=vLastrow,'Match History Data'!C586,"")</f>
        <v/>
      </c>
      <c r="D586" t="str">
        <f>IF(ROW()&lt;=vLastrow,'Match History Data'!D586,"")</f>
        <v/>
      </c>
      <c r="E586" s="3" t="str">
        <f>IF(ROW()&lt;=vLastrow,IF('Match History Data'!E586&lt;&gt;"",'Match History Data'!E586,""),"")</f>
        <v/>
      </c>
      <c r="F586" s="3" t="str">
        <f>IF(ROW()&lt;=vLastrow,IF('Match History Data'!F586&lt;&gt;"",'Match History Data'!F586,""),"")</f>
        <v/>
      </c>
      <c r="G586" t="str">
        <f>IF(ROW()&lt;=vLastrow,'Match History Data'!G586,"")</f>
        <v/>
      </c>
      <c r="H586" t="str">
        <f>IF(ROW()&lt;=vLastrow,'Match History Data'!H586,"")</f>
        <v/>
      </c>
      <c r="I586" t="str">
        <f>IF(ROW()&lt;=vLastrow,'Match History Data'!I586,"")</f>
        <v/>
      </c>
      <c r="J586" t="str">
        <f>IF(ROW()&lt;=vLastrow,'Match History Data'!J586,"")</f>
        <v/>
      </c>
      <c r="K586" t="str">
        <f>IF(ROW()&lt;=vLastrow,'Match History Data'!K586,"")</f>
        <v/>
      </c>
      <c r="L586" t="str">
        <f>IF(ROW()&lt;=vLastrow,'Match History Data'!L586,"")</f>
        <v/>
      </c>
      <c r="M586" t="str">
        <f>IF(ROW()&lt;=vLastrow,'Match History Data'!M586,"")</f>
        <v/>
      </c>
      <c r="N586" t="str">
        <f>IF(ROW()&lt;=vLastrow,'Match History Data'!N586,"")</f>
        <v/>
      </c>
      <c r="O586" t="str">
        <f>IF(ROW()&lt;=vLastrow,'Match History Data'!O586,"")</f>
        <v/>
      </c>
      <c r="Q586" t="str">
        <f>IF(ROW()&lt;=vLastrow,VLOOKUP(MONTH(E586),calcs!$S$2:$T$13,2,FALSE),"")</f>
        <v/>
      </c>
      <c r="R586" t="str">
        <f>IF(ROW()&lt;=vLastrow,VLOOKUP(MONTH(F586),calcs!$S$2:$T$13,2,FALSE),"")</f>
        <v/>
      </c>
      <c r="S586" t="str">
        <f t="shared" ref="S586:S649" si="55">IF(F586&lt;&gt;"",DATEDIF(E586,F586,"y"),"")</f>
        <v/>
      </c>
      <c r="T586" s="26" t="e">
        <f>IF(F586="",DATEDIF(E586,calcs!X$2,"Y"),"")</f>
        <v>#VALUE!</v>
      </c>
      <c r="U586" t="str">
        <f t="shared" si="54"/>
        <v/>
      </c>
      <c r="V586" t="str">
        <f t="shared" si="51"/>
        <v/>
      </c>
      <c r="W586">
        <f t="shared" si="52"/>
        <v>0</v>
      </c>
      <c r="X586">
        <f t="shared" si="53"/>
        <v>0</v>
      </c>
    </row>
    <row r="587" spans="1:24" x14ac:dyDescent="0.35">
      <c r="A587" t="str">
        <f>IF(ROW()&lt;=vLastrow,'Match History Data'!A587,"")</f>
        <v/>
      </c>
      <c r="B587" t="str">
        <f>IF(ROW()&lt;=vLastrow,'Match History Data'!B587,"")</f>
        <v/>
      </c>
      <c r="C587" t="str">
        <f>IF(ROW()&lt;=vLastrow,'Match History Data'!C587,"")</f>
        <v/>
      </c>
      <c r="D587" t="str">
        <f>IF(ROW()&lt;=vLastrow,'Match History Data'!D587,"")</f>
        <v/>
      </c>
      <c r="E587" s="3" t="str">
        <f>IF(ROW()&lt;=vLastrow,IF('Match History Data'!E587&lt;&gt;"",'Match History Data'!E587,""),"")</f>
        <v/>
      </c>
      <c r="F587" s="3" t="str">
        <f>IF(ROW()&lt;=vLastrow,IF('Match History Data'!F587&lt;&gt;"",'Match History Data'!F587,""),"")</f>
        <v/>
      </c>
      <c r="G587" t="str">
        <f>IF(ROW()&lt;=vLastrow,'Match History Data'!G587,"")</f>
        <v/>
      </c>
      <c r="H587" t="str">
        <f>IF(ROW()&lt;=vLastrow,'Match History Data'!H587,"")</f>
        <v/>
      </c>
      <c r="I587" t="str">
        <f>IF(ROW()&lt;=vLastrow,'Match History Data'!I587,"")</f>
        <v/>
      </c>
      <c r="J587" t="str">
        <f>IF(ROW()&lt;=vLastrow,'Match History Data'!J587,"")</f>
        <v/>
      </c>
      <c r="K587" t="str">
        <f>IF(ROW()&lt;=vLastrow,'Match History Data'!K587,"")</f>
        <v/>
      </c>
      <c r="L587" t="str">
        <f>IF(ROW()&lt;=vLastrow,'Match History Data'!L587,"")</f>
        <v/>
      </c>
      <c r="M587" t="str">
        <f>IF(ROW()&lt;=vLastrow,'Match History Data'!M587,"")</f>
        <v/>
      </c>
      <c r="N587" t="str">
        <f>IF(ROW()&lt;=vLastrow,'Match History Data'!N587,"")</f>
        <v/>
      </c>
      <c r="O587" t="str">
        <f>IF(ROW()&lt;=vLastrow,'Match History Data'!O587,"")</f>
        <v/>
      </c>
      <c r="Q587" t="str">
        <f>IF(ROW()&lt;=vLastrow,VLOOKUP(MONTH(E587),calcs!$S$2:$T$13,2,FALSE),"")</f>
        <v/>
      </c>
      <c r="R587" t="str">
        <f>IF(ROW()&lt;=vLastrow,VLOOKUP(MONTH(F587),calcs!$S$2:$T$13,2,FALSE),"")</f>
        <v/>
      </c>
      <c r="S587" t="str">
        <f t="shared" si="55"/>
        <v/>
      </c>
      <c r="T587" s="26" t="e">
        <f>IF(F587="",DATEDIF(E587,calcs!X$2,"Y"),"")</f>
        <v>#VALUE!</v>
      </c>
      <c r="U587" t="str">
        <f t="shared" si="54"/>
        <v/>
      </c>
      <c r="V587" t="str">
        <f t="shared" si="51"/>
        <v/>
      </c>
      <c r="W587">
        <f t="shared" si="52"/>
        <v>0</v>
      </c>
      <c r="X587">
        <f t="shared" si="53"/>
        <v>0</v>
      </c>
    </row>
    <row r="588" spans="1:24" x14ac:dyDescent="0.35">
      <c r="A588" t="str">
        <f>IF(ROW()&lt;=vLastrow,'Match History Data'!A588,"")</f>
        <v/>
      </c>
      <c r="B588" t="str">
        <f>IF(ROW()&lt;=vLastrow,'Match History Data'!B588,"")</f>
        <v/>
      </c>
      <c r="C588" t="str">
        <f>IF(ROW()&lt;=vLastrow,'Match History Data'!C588,"")</f>
        <v/>
      </c>
      <c r="D588" t="str">
        <f>IF(ROW()&lt;=vLastrow,'Match History Data'!D588,"")</f>
        <v/>
      </c>
      <c r="E588" s="3" t="str">
        <f>IF(ROW()&lt;=vLastrow,IF('Match History Data'!E588&lt;&gt;"",'Match History Data'!E588,""),"")</f>
        <v/>
      </c>
      <c r="F588" s="3" t="str">
        <f>IF(ROW()&lt;=vLastrow,IF('Match History Data'!F588&lt;&gt;"",'Match History Data'!F588,""),"")</f>
        <v/>
      </c>
      <c r="G588" t="str">
        <f>IF(ROW()&lt;=vLastrow,'Match History Data'!G588,"")</f>
        <v/>
      </c>
      <c r="H588" t="str">
        <f>IF(ROW()&lt;=vLastrow,'Match History Data'!H588,"")</f>
        <v/>
      </c>
      <c r="I588" t="str">
        <f>IF(ROW()&lt;=vLastrow,'Match History Data'!I588,"")</f>
        <v/>
      </c>
      <c r="J588" t="str">
        <f>IF(ROW()&lt;=vLastrow,'Match History Data'!J588,"")</f>
        <v/>
      </c>
      <c r="K588" t="str">
        <f>IF(ROW()&lt;=vLastrow,'Match History Data'!K588,"")</f>
        <v/>
      </c>
      <c r="L588" t="str">
        <f>IF(ROW()&lt;=vLastrow,'Match History Data'!L588,"")</f>
        <v/>
      </c>
      <c r="M588" t="str">
        <f>IF(ROW()&lt;=vLastrow,'Match History Data'!M588,"")</f>
        <v/>
      </c>
      <c r="N588" t="str">
        <f>IF(ROW()&lt;=vLastrow,'Match History Data'!N588,"")</f>
        <v/>
      </c>
      <c r="O588" t="str">
        <f>IF(ROW()&lt;=vLastrow,'Match History Data'!O588,"")</f>
        <v/>
      </c>
      <c r="Q588" t="str">
        <f>IF(ROW()&lt;=vLastrow,VLOOKUP(MONTH(E588),calcs!$S$2:$T$13,2,FALSE),"")</f>
        <v/>
      </c>
      <c r="R588" t="str">
        <f>IF(ROW()&lt;=vLastrow,VLOOKUP(MONTH(F588),calcs!$S$2:$T$13,2,FALSE),"")</f>
        <v/>
      </c>
      <c r="S588" t="str">
        <f t="shared" si="55"/>
        <v/>
      </c>
      <c r="T588" s="26" t="e">
        <f>IF(F588="",DATEDIF(E588,calcs!X$2,"Y"),"")</f>
        <v>#VALUE!</v>
      </c>
      <c r="U588" t="str">
        <f t="shared" si="54"/>
        <v/>
      </c>
      <c r="V588" t="str">
        <f t="shared" si="51"/>
        <v/>
      </c>
      <c r="W588">
        <f t="shared" si="52"/>
        <v>0</v>
      </c>
      <c r="X588">
        <f t="shared" si="53"/>
        <v>0</v>
      </c>
    </row>
    <row r="589" spans="1:24" x14ac:dyDescent="0.35">
      <c r="A589" t="str">
        <f>IF(ROW()&lt;=vLastrow,'Match History Data'!A589,"")</f>
        <v/>
      </c>
      <c r="B589" t="str">
        <f>IF(ROW()&lt;=vLastrow,'Match History Data'!B589,"")</f>
        <v/>
      </c>
      <c r="C589" t="str">
        <f>IF(ROW()&lt;=vLastrow,'Match History Data'!C589,"")</f>
        <v/>
      </c>
      <c r="D589" t="str">
        <f>IF(ROW()&lt;=vLastrow,'Match History Data'!D589,"")</f>
        <v/>
      </c>
      <c r="E589" s="3" t="str">
        <f>IF(ROW()&lt;=vLastrow,IF('Match History Data'!E589&lt;&gt;"",'Match History Data'!E589,""),"")</f>
        <v/>
      </c>
      <c r="F589" s="3" t="str">
        <f>IF(ROW()&lt;=vLastrow,IF('Match History Data'!F589&lt;&gt;"",'Match History Data'!F589,""),"")</f>
        <v/>
      </c>
      <c r="G589" t="str">
        <f>IF(ROW()&lt;=vLastrow,'Match History Data'!G589,"")</f>
        <v/>
      </c>
      <c r="H589" t="str">
        <f>IF(ROW()&lt;=vLastrow,'Match History Data'!H589,"")</f>
        <v/>
      </c>
      <c r="I589" t="str">
        <f>IF(ROW()&lt;=vLastrow,'Match History Data'!I589,"")</f>
        <v/>
      </c>
      <c r="J589" t="str">
        <f>IF(ROW()&lt;=vLastrow,'Match History Data'!J589,"")</f>
        <v/>
      </c>
      <c r="K589" t="str">
        <f>IF(ROW()&lt;=vLastrow,'Match History Data'!K589,"")</f>
        <v/>
      </c>
      <c r="L589" t="str">
        <f>IF(ROW()&lt;=vLastrow,'Match History Data'!L589,"")</f>
        <v/>
      </c>
      <c r="M589" t="str">
        <f>IF(ROW()&lt;=vLastrow,'Match History Data'!M589,"")</f>
        <v/>
      </c>
      <c r="N589" t="str">
        <f>IF(ROW()&lt;=vLastrow,'Match History Data'!N589,"")</f>
        <v/>
      </c>
      <c r="O589" t="str">
        <f>IF(ROW()&lt;=vLastrow,'Match History Data'!O589,"")</f>
        <v/>
      </c>
      <c r="Q589" t="str">
        <f>IF(ROW()&lt;=vLastrow,VLOOKUP(MONTH(E589),calcs!$S$2:$T$13,2,FALSE),"")</f>
        <v/>
      </c>
      <c r="R589" t="str">
        <f>IF(ROW()&lt;=vLastrow,VLOOKUP(MONTH(F589),calcs!$S$2:$T$13,2,FALSE),"")</f>
        <v/>
      </c>
      <c r="S589" t="str">
        <f t="shared" si="55"/>
        <v/>
      </c>
      <c r="T589" s="26" t="e">
        <f>IF(F589="",DATEDIF(E589,calcs!X$2,"Y"),"")</f>
        <v>#VALUE!</v>
      </c>
      <c r="U589" t="str">
        <f t="shared" si="54"/>
        <v/>
      </c>
      <c r="V589" t="str">
        <f t="shared" si="51"/>
        <v/>
      </c>
      <c r="W589">
        <f t="shared" si="52"/>
        <v>0</v>
      </c>
      <c r="X589">
        <f t="shared" si="53"/>
        <v>0</v>
      </c>
    </row>
    <row r="590" spans="1:24" x14ac:dyDescent="0.35">
      <c r="A590" t="str">
        <f>IF(ROW()&lt;=vLastrow,'Match History Data'!A590,"")</f>
        <v/>
      </c>
      <c r="B590" t="str">
        <f>IF(ROW()&lt;=vLastrow,'Match History Data'!B590,"")</f>
        <v/>
      </c>
      <c r="C590" t="str">
        <f>IF(ROW()&lt;=vLastrow,'Match History Data'!C590,"")</f>
        <v/>
      </c>
      <c r="D590" t="str">
        <f>IF(ROW()&lt;=vLastrow,'Match History Data'!D590,"")</f>
        <v/>
      </c>
      <c r="E590" s="3" t="str">
        <f>IF(ROW()&lt;=vLastrow,IF('Match History Data'!E590&lt;&gt;"",'Match History Data'!E590,""),"")</f>
        <v/>
      </c>
      <c r="F590" s="3" t="str">
        <f>IF(ROW()&lt;=vLastrow,IF('Match History Data'!F590&lt;&gt;"",'Match History Data'!F590,""),"")</f>
        <v/>
      </c>
      <c r="G590" t="str">
        <f>IF(ROW()&lt;=vLastrow,'Match History Data'!G590,"")</f>
        <v/>
      </c>
      <c r="H590" t="str">
        <f>IF(ROW()&lt;=vLastrow,'Match History Data'!H590,"")</f>
        <v/>
      </c>
      <c r="I590" t="str">
        <f>IF(ROW()&lt;=vLastrow,'Match History Data'!I590,"")</f>
        <v/>
      </c>
      <c r="J590" t="str">
        <f>IF(ROW()&lt;=vLastrow,'Match History Data'!J590,"")</f>
        <v/>
      </c>
      <c r="K590" t="str">
        <f>IF(ROW()&lt;=vLastrow,'Match History Data'!K590,"")</f>
        <v/>
      </c>
      <c r="L590" t="str">
        <f>IF(ROW()&lt;=vLastrow,'Match History Data'!L590,"")</f>
        <v/>
      </c>
      <c r="M590" t="str">
        <f>IF(ROW()&lt;=vLastrow,'Match History Data'!M590,"")</f>
        <v/>
      </c>
      <c r="N590" t="str">
        <f>IF(ROW()&lt;=vLastrow,'Match History Data'!N590,"")</f>
        <v/>
      </c>
      <c r="O590" t="str">
        <f>IF(ROW()&lt;=vLastrow,'Match History Data'!O590,"")</f>
        <v/>
      </c>
      <c r="Q590" t="str">
        <f>IF(ROW()&lt;=vLastrow,VLOOKUP(MONTH(E590),calcs!$S$2:$T$13,2,FALSE),"")</f>
        <v/>
      </c>
      <c r="R590" t="str">
        <f>IF(ROW()&lt;=vLastrow,VLOOKUP(MONTH(F590),calcs!$S$2:$T$13,2,FALSE),"")</f>
        <v/>
      </c>
      <c r="S590" t="str">
        <f t="shared" si="55"/>
        <v/>
      </c>
      <c r="T590" s="26" t="e">
        <f>IF(F590="",DATEDIF(E590,calcs!X$2,"Y"),"")</f>
        <v>#VALUE!</v>
      </c>
      <c r="U590" t="str">
        <f t="shared" si="54"/>
        <v/>
      </c>
      <c r="V590" t="str">
        <f t="shared" si="51"/>
        <v/>
      </c>
      <c r="W590">
        <f t="shared" si="52"/>
        <v>0</v>
      </c>
      <c r="X590">
        <f t="shared" si="53"/>
        <v>0</v>
      </c>
    </row>
    <row r="591" spans="1:24" x14ac:dyDescent="0.35">
      <c r="A591" t="str">
        <f>IF(ROW()&lt;=vLastrow,'Match History Data'!A591,"")</f>
        <v/>
      </c>
      <c r="B591" t="str">
        <f>IF(ROW()&lt;=vLastrow,'Match History Data'!B591,"")</f>
        <v/>
      </c>
      <c r="C591" t="str">
        <f>IF(ROW()&lt;=vLastrow,'Match History Data'!C591,"")</f>
        <v/>
      </c>
      <c r="D591" t="str">
        <f>IF(ROW()&lt;=vLastrow,'Match History Data'!D591,"")</f>
        <v/>
      </c>
      <c r="E591" s="3" t="str">
        <f>IF(ROW()&lt;=vLastrow,IF('Match History Data'!E591&lt;&gt;"",'Match History Data'!E591,""),"")</f>
        <v/>
      </c>
      <c r="F591" s="3" t="str">
        <f>IF(ROW()&lt;=vLastrow,IF('Match History Data'!F591&lt;&gt;"",'Match History Data'!F591,""),"")</f>
        <v/>
      </c>
      <c r="G591" t="str">
        <f>IF(ROW()&lt;=vLastrow,'Match History Data'!G591,"")</f>
        <v/>
      </c>
      <c r="H591" t="str">
        <f>IF(ROW()&lt;=vLastrow,'Match History Data'!H591,"")</f>
        <v/>
      </c>
      <c r="I591" t="str">
        <f>IF(ROW()&lt;=vLastrow,'Match History Data'!I591,"")</f>
        <v/>
      </c>
      <c r="J591" t="str">
        <f>IF(ROW()&lt;=vLastrow,'Match History Data'!J591,"")</f>
        <v/>
      </c>
      <c r="K591" t="str">
        <f>IF(ROW()&lt;=vLastrow,'Match History Data'!K591,"")</f>
        <v/>
      </c>
      <c r="L591" t="str">
        <f>IF(ROW()&lt;=vLastrow,'Match History Data'!L591,"")</f>
        <v/>
      </c>
      <c r="M591" t="str">
        <f>IF(ROW()&lt;=vLastrow,'Match History Data'!M591,"")</f>
        <v/>
      </c>
      <c r="N591" t="str">
        <f>IF(ROW()&lt;=vLastrow,'Match History Data'!N591,"")</f>
        <v/>
      </c>
      <c r="O591" t="str">
        <f>IF(ROW()&lt;=vLastrow,'Match History Data'!O591,"")</f>
        <v/>
      </c>
      <c r="Q591" t="str">
        <f>IF(ROW()&lt;=vLastrow,VLOOKUP(MONTH(E591),calcs!$S$2:$T$13,2,FALSE),"")</f>
        <v/>
      </c>
      <c r="R591" t="str">
        <f>IF(ROW()&lt;=vLastrow,VLOOKUP(MONTH(F591),calcs!$S$2:$T$13,2,FALSE),"")</f>
        <v/>
      </c>
      <c r="S591" t="str">
        <f t="shared" si="55"/>
        <v/>
      </c>
      <c r="T591" s="26" t="e">
        <f>IF(F591="",DATEDIF(E591,calcs!X$2,"Y"),"")</f>
        <v>#VALUE!</v>
      </c>
      <c r="U591" t="str">
        <f t="shared" si="54"/>
        <v/>
      </c>
      <c r="V591" t="str">
        <f t="shared" si="51"/>
        <v/>
      </c>
      <c r="W591">
        <f t="shared" si="52"/>
        <v>0</v>
      </c>
      <c r="X591">
        <f t="shared" si="53"/>
        <v>0</v>
      </c>
    </row>
    <row r="592" spans="1:24" x14ac:dyDescent="0.35">
      <c r="A592" t="str">
        <f>IF(ROW()&lt;=vLastrow,'Match History Data'!A592,"")</f>
        <v/>
      </c>
      <c r="B592" t="str">
        <f>IF(ROW()&lt;=vLastrow,'Match History Data'!B592,"")</f>
        <v/>
      </c>
      <c r="C592" t="str">
        <f>IF(ROW()&lt;=vLastrow,'Match History Data'!C592,"")</f>
        <v/>
      </c>
      <c r="D592" t="str">
        <f>IF(ROW()&lt;=vLastrow,'Match History Data'!D592,"")</f>
        <v/>
      </c>
      <c r="E592" s="3" t="str">
        <f>IF(ROW()&lt;=vLastrow,IF('Match History Data'!E592&lt;&gt;"",'Match History Data'!E592,""),"")</f>
        <v/>
      </c>
      <c r="F592" s="3" t="str">
        <f>IF(ROW()&lt;=vLastrow,IF('Match History Data'!F592&lt;&gt;"",'Match History Data'!F592,""),"")</f>
        <v/>
      </c>
      <c r="G592" t="str">
        <f>IF(ROW()&lt;=vLastrow,'Match History Data'!G592,"")</f>
        <v/>
      </c>
      <c r="H592" t="str">
        <f>IF(ROW()&lt;=vLastrow,'Match History Data'!H592,"")</f>
        <v/>
      </c>
      <c r="I592" t="str">
        <f>IF(ROW()&lt;=vLastrow,'Match History Data'!I592,"")</f>
        <v/>
      </c>
      <c r="J592" t="str">
        <f>IF(ROW()&lt;=vLastrow,'Match History Data'!J592,"")</f>
        <v/>
      </c>
      <c r="K592" t="str">
        <f>IF(ROW()&lt;=vLastrow,'Match History Data'!K592,"")</f>
        <v/>
      </c>
      <c r="L592" t="str">
        <f>IF(ROW()&lt;=vLastrow,'Match History Data'!L592,"")</f>
        <v/>
      </c>
      <c r="M592" t="str">
        <f>IF(ROW()&lt;=vLastrow,'Match History Data'!M592,"")</f>
        <v/>
      </c>
      <c r="N592" t="str">
        <f>IF(ROW()&lt;=vLastrow,'Match History Data'!N592,"")</f>
        <v/>
      </c>
      <c r="O592" t="str">
        <f>IF(ROW()&lt;=vLastrow,'Match History Data'!O592,"")</f>
        <v/>
      </c>
      <c r="Q592" t="str">
        <f>IF(ROW()&lt;=vLastrow,VLOOKUP(MONTH(E592),calcs!$S$2:$T$13,2,FALSE),"")</f>
        <v/>
      </c>
      <c r="R592" t="str">
        <f>IF(ROW()&lt;=vLastrow,VLOOKUP(MONTH(F592),calcs!$S$2:$T$13,2,FALSE),"")</f>
        <v/>
      </c>
      <c r="S592" t="str">
        <f t="shared" si="55"/>
        <v/>
      </c>
      <c r="T592" s="26" t="e">
        <f>IF(F592="",DATEDIF(E592,calcs!X$2,"Y"),"")</f>
        <v>#VALUE!</v>
      </c>
      <c r="U592" t="str">
        <f t="shared" si="54"/>
        <v/>
      </c>
      <c r="V592" t="str">
        <f t="shared" si="51"/>
        <v/>
      </c>
      <c r="W592">
        <f t="shared" si="52"/>
        <v>0</v>
      </c>
      <c r="X592">
        <f t="shared" si="53"/>
        <v>0</v>
      </c>
    </row>
    <row r="593" spans="1:24" x14ac:dyDescent="0.35">
      <c r="A593" t="str">
        <f>IF(ROW()&lt;=vLastrow,'Match History Data'!A593,"")</f>
        <v/>
      </c>
      <c r="B593" t="str">
        <f>IF(ROW()&lt;=vLastrow,'Match History Data'!B593,"")</f>
        <v/>
      </c>
      <c r="C593" t="str">
        <f>IF(ROW()&lt;=vLastrow,'Match History Data'!C593,"")</f>
        <v/>
      </c>
      <c r="D593" t="str">
        <f>IF(ROW()&lt;=vLastrow,'Match History Data'!D593,"")</f>
        <v/>
      </c>
      <c r="E593" s="3" t="str">
        <f>IF(ROW()&lt;=vLastrow,IF('Match History Data'!E593&lt;&gt;"",'Match History Data'!E593,""),"")</f>
        <v/>
      </c>
      <c r="F593" s="3" t="str">
        <f>IF(ROW()&lt;=vLastrow,IF('Match History Data'!F593&lt;&gt;"",'Match History Data'!F593,""),"")</f>
        <v/>
      </c>
      <c r="G593" t="str">
        <f>IF(ROW()&lt;=vLastrow,'Match History Data'!G593,"")</f>
        <v/>
      </c>
      <c r="H593" t="str">
        <f>IF(ROW()&lt;=vLastrow,'Match History Data'!H593,"")</f>
        <v/>
      </c>
      <c r="I593" t="str">
        <f>IF(ROW()&lt;=vLastrow,'Match History Data'!I593,"")</f>
        <v/>
      </c>
      <c r="J593" t="str">
        <f>IF(ROW()&lt;=vLastrow,'Match History Data'!J593,"")</f>
        <v/>
      </c>
      <c r="K593" t="str">
        <f>IF(ROW()&lt;=vLastrow,'Match History Data'!K593,"")</f>
        <v/>
      </c>
      <c r="L593" t="str">
        <f>IF(ROW()&lt;=vLastrow,'Match History Data'!L593,"")</f>
        <v/>
      </c>
      <c r="M593" t="str">
        <f>IF(ROW()&lt;=vLastrow,'Match History Data'!M593,"")</f>
        <v/>
      </c>
      <c r="N593" t="str">
        <f>IF(ROW()&lt;=vLastrow,'Match History Data'!N593,"")</f>
        <v/>
      </c>
      <c r="O593" t="str">
        <f>IF(ROW()&lt;=vLastrow,'Match History Data'!O593,"")</f>
        <v/>
      </c>
      <c r="Q593" t="str">
        <f>IF(ROW()&lt;=vLastrow,VLOOKUP(MONTH(E593),calcs!$S$2:$T$13,2,FALSE),"")</f>
        <v/>
      </c>
      <c r="R593" t="str">
        <f>IF(ROW()&lt;=vLastrow,VLOOKUP(MONTH(F593),calcs!$S$2:$T$13,2,FALSE),"")</f>
        <v/>
      </c>
      <c r="S593" t="str">
        <f t="shared" si="55"/>
        <v/>
      </c>
      <c r="T593" s="26" t="e">
        <f>IF(F593="",DATEDIF(E593,calcs!X$2,"Y"),"")</f>
        <v>#VALUE!</v>
      </c>
      <c r="U593" t="str">
        <f t="shared" si="54"/>
        <v/>
      </c>
      <c r="V593" t="str">
        <f t="shared" si="51"/>
        <v/>
      </c>
      <c r="W593">
        <f t="shared" si="52"/>
        <v>0</v>
      </c>
      <c r="X593">
        <f t="shared" si="53"/>
        <v>0</v>
      </c>
    </row>
    <row r="594" spans="1:24" x14ac:dyDescent="0.35">
      <c r="A594" t="str">
        <f>IF(ROW()&lt;=vLastrow,'Match History Data'!A594,"")</f>
        <v/>
      </c>
      <c r="B594" t="str">
        <f>IF(ROW()&lt;=vLastrow,'Match History Data'!B594,"")</f>
        <v/>
      </c>
      <c r="C594" t="str">
        <f>IF(ROW()&lt;=vLastrow,'Match History Data'!C594,"")</f>
        <v/>
      </c>
      <c r="D594" t="str">
        <f>IF(ROW()&lt;=vLastrow,'Match History Data'!D594,"")</f>
        <v/>
      </c>
      <c r="E594" s="3" t="str">
        <f>IF(ROW()&lt;=vLastrow,IF('Match History Data'!E594&lt;&gt;"",'Match History Data'!E594,""),"")</f>
        <v/>
      </c>
      <c r="F594" s="3" t="str">
        <f>IF(ROW()&lt;=vLastrow,IF('Match History Data'!F594&lt;&gt;"",'Match History Data'!F594,""),"")</f>
        <v/>
      </c>
      <c r="G594" t="str">
        <f>IF(ROW()&lt;=vLastrow,'Match History Data'!G594,"")</f>
        <v/>
      </c>
      <c r="H594" t="str">
        <f>IF(ROW()&lt;=vLastrow,'Match History Data'!H594,"")</f>
        <v/>
      </c>
      <c r="I594" t="str">
        <f>IF(ROW()&lt;=vLastrow,'Match History Data'!I594,"")</f>
        <v/>
      </c>
      <c r="J594" t="str">
        <f>IF(ROW()&lt;=vLastrow,'Match History Data'!J594,"")</f>
        <v/>
      </c>
      <c r="K594" t="str">
        <f>IF(ROW()&lt;=vLastrow,'Match History Data'!K594,"")</f>
        <v/>
      </c>
      <c r="L594" t="str">
        <f>IF(ROW()&lt;=vLastrow,'Match History Data'!L594,"")</f>
        <v/>
      </c>
      <c r="M594" t="str">
        <f>IF(ROW()&lt;=vLastrow,'Match History Data'!M594,"")</f>
        <v/>
      </c>
      <c r="N594" t="str">
        <f>IF(ROW()&lt;=vLastrow,'Match History Data'!N594,"")</f>
        <v/>
      </c>
      <c r="O594" t="str">
        <f>IF(ROW()&lt;=vLastrow,'Match History Data'!O594,"")</f>
        <v/>
      </c>
      <c r="Q594" t="str">
        <f>IF(ROW()&lt;=vLastrow,VLOOKUP(MONTH(E594),calcs!$S$2:$T$13,2,FALSE),"")</f>
        <v/>
      </c>
      <c r="R594" t="str">
        <f>IF(ROW()&lt;=vLastrow,VLOOKUP(MONTH(F594),calcs!$S$2:$T$13,2,FALSE),"")</f>
        <v/>
      </c>
      <c r="S594" t="str">
        <f t="shared" si="55"/>
        <v/>
      </c>
      <c r="T594" s="26" t="e">
        <f>IF(F594="",DATEDIF(E594,calcs!X$2,"Y"),"")</f>
        <v>#VALUE!</v>
      </c>
      <c r="U594" t="str">
        <f t="shared" si="54"/>
        <v/>
      </c>
      <c r="V594" t="str">
        <f t="shared" si="51"/>
        <v/>
      </c>
      <c r="W594">
        <f t="shared" si="52"/>
        <v>0</v>
      </c>
      <c r="X594">
        <f t="shared" si="53"/>
        <v>0</v>
      </c>
    </row>
    <row r="595" spans="1:24" x14ac:dyDescent="0.35">
      <c r="A595" t="str">
        <f>IF(ROW()&lt;=vLastrow,'Match History Data'!A595,"")</f>
        <v/>
      </c>
      <c r="B595" t="str">
        <f>IF(ROW()&lt;=vLastrow,'Match History Data'!B595,"")</f>
        <v/>
      </c>
      <c r="C595" t="str">
        <f>IF(ROW()&lt;=vLastrow,'Match History Data'!C595,"")</f>
        <v/>
      </c>
      <c r="D595" t="str">
        <f>IF(ROW()&lt;=vLastrow,'Match History Data'!D595,"")</f>
        <v/>
      </c>
      <c r="E595" s="3" t="str">
        <f>IF(ROW()&lt;=vLastrow,IF('Match History Data'!E595&lt;&gt;"",'Match History Data'!E595,""),"")</f>
        <v/>
      </c>
      <c r="F595" s="3" t="str">
        <f>IF(ROW()&lt;=vLastrow,IF('Match History Data'!F595&lt;&gt;"",'Match History Data'!F595,""),"")</f>
        <v/>
      </c>
      <c r="G595" t="str">
        <f>IF(ROW()&lt;=vLastrow,'Match History Data'!G595,"")</f>
        <v/>
      </c>
      <c r="H595" t="str">
        <f>IF(ROW()&lt;=vLastrow,'Match History Data'!H595,"")</f>
        <v/>
      </c>
      <c r="I595" t="str">
        <f>IF(ROW()&lt;=vLastrow,'Match History Data'!I595,"")</f>
        <v/>
      </c>
      <c r="J595" t="str">
        <f>IF(ROW()&lt;=vLastrow,'Match History Data'!J595,"")</f>
        <v/>
      </c>
      <c r="K595" t="str">
        <f>IF(ROW()&lt;=vLastrow,'Match History Data'!K595,"")</f>
        <v/>
      </c>
      <c r="L595" t="str">
        <f>IF(ROW()&lt;=vLastrow,'Match History Data'!L595,"")</f>
        <v/>
      </c>
      <c r="M595" t="str">
        <f>IF(ROW()&lt;=vLastrow,'Match History Data'!M595,"")</f>
        <v/>
      </c>
      <c r="N595" t="str">
        <f>IF(ROW()&lt;=vLastrow,'Match History Data'!N595,"")</f>
        <v/>
      </c>
      <c r="O595" t="str">
        <f>IF(ROW()&lt;=vLastrow,'Match History Data'!O595,"")</f>
        <v/>
      </c>
      <c r="Q595" t="str">
        <f>IF(ROW()&lt;=vLastrow,VLOOKUP(MONTH(E595),calcs!$S$2:$T$13,2,FALSE),"")</f>
        <v/>
      </c>
      <c r="R595" t="str">
        <f>IF(ROW()&lt;=vLastrow,VLOOKUP(MONTH(F595),calcs!$S$2:$T$13,2,FALSE),"")</f>
        <v/>
      </c>
      <c r="S595" t="str">
        <f t="shared" si="55"/>
        <v/>
      </c>
      <c r="T595" s="26" t="e">
        <f>IF(F595="",DATEDIF(E595,calcs!X$2,"Y"),"")</f>
        <v>#VALUE!</v>
      </c>
      <c r="U595" t="str">
        <f t="shared" si="54"/>
        <v/>
      </c>
      <c r="V595" t="str">
        <f t="shared" si="51"/>
        <v/>
      </c>
      <c r="W595">
        <f t="shared" si="52"/>
        <v>0</v>
      </c>
      <c r="X595">
        <f t="shared" si="53"/>
        <v>0</v>
      </c>
    </row>
    <row r="596" spans="1:24" x14ac:dyDescent="0.35">
      <c r="A596" t="str">
        <f>IF(ROW()&lt;=vLastrow,'Match History Data'!A596,"")</f>
        <v/>
      </c>
      <c r="B596" t="str">
        <f>IF(ROW()&lt;=vLastrow,'Match History Data'!B596,"")</f>
        <v/>
      </c>
      <c r="C596" t="str">
        <f>IF(ROW()&lt;=vLastrow,'Match History Data'!C596,"")</f>
        <v/>
      </c>
      <c r="D596" t="str">
        <f>IF(ROW()&lt;=vLastrow,'Match History Data'!D596,"")</f>
        <v/>
      </c>
      <c r="E596" s="3" t="str">
        <f>IF(ROW()&lt;=vLastrow,IF('Match History Data'!E596&lt;&gt;"",'Match History Data'!E596,""),"")</f>
        <v/>
      </c>
      <c r="F596" s="3" t="str">
        <f>IF(ROW()&lt;=vLastrow,IF('Match History Data'!F596&lt;&gt;"",'Match History Data'!F596,""),"")</f>
        <v/>
      </c>
      <c r="G596" t="str">
        <f>IF(ROW()&lt;=vLastrow,'Match History Data'!G596,"")</f>
        <v/>
      </c>
      <c r="H596" t="str">
        <f>IF(ROW()&lt;=vLastrow,'Match History Data'!H596,"")</f>
        <v/>
      </c>
      <c r="I596" t="str">
        <f>IF(ROW()&lt;=vLastrow,'Match History Data'!I596,"")</f>
        <v/>
      </c>
      <c r="J596" t="str">
        <f>IF(ROW()&lt;=vLastrow,'Match History Data'!J596,"")</f>
        <v/>
      </c>
      <c r="K596" t="str">
        <f>IF(ROW()&lt;=vLastrow,'Match History Data'!K596,"")</f>
        <v/>
      </c>
      <c r="L596" t="str">
        <f>IF(ROW()&lt;=vLastrow,'Match History Data'!L596,"")</f>
        <v/>
      </c>
      <c r="M596" t="str">
        <f>IF(ROW()&lt;=vLastrow,'Match History Data'!M596,"")</f>
        <v/>
      </c>
      <c r="N596" t="str">
        <f>IF(ROW()&lt;=vLastrow,'Match History Data'!N596,"")</f>
        <v/>
      </c>
      <c r="O596" t="str">
        <f>IF(ROW()&lt;=vLastrow,'Match History Data'!O596,"")</f>
        <v/>
      </c>
      <c r="Q596" t="str">
        <f>IF(ROW()&lt;=vLastrow,VLOOKUP(MONTH(E596),calcs!$S$2:$T$13,2,FALSE),"")</f>
        <v/>
      </c>
      <c r="R596" t="str">
        <f>IF(ROW()&lt;=vLastrow,VLOOKUP(MONTH(F596),calcs!$S$2:$T$13,2,FALSE),"")</f>
        <v/>
      </c>
      <c r="S596" t="str">
        <f t="shared" si="55"/>
        <v/>
      </c>
      <c r="T596" s="26" t="e">
        <f>IF(F596="",DATEDIF(E596,calcs!X$2,"Y"),"")</f>
        <v>#VALUE!</v>
      </c>
      <c r="U596" t="str">
        <f t="shared" si="54"/>
        <v/>
      </c>
      <c r="V596" t="str">
        <f t="shared" si="51"/>
        <v/>
      </c>
      <c r="W596">
        <f t="shared" si="52"/>
        <v>0</v>
      </c>
      <c r="X596">
        <f t="shared" si="53"/>
        <v>0</v>
      </c>
    </row>
    <row r="597" spans="1:24" x14ac:dyDescent="0.35">
      <c r="A597" t="str">
        <f>IF(ROW()&lt;=vLastrow,'Match History Data'!A597,"")</f>
        <v/>
      </c>
      <c r="B597" t="str">
        <f>IF(ROW()&lt;=vLastrow,'Match History Data'!B597,"")</f>
        <v/>
      </c>
      <c r="C597" t="str">
        <f>IF(ROW()&lt;=vLastrow,'Match History Data'!C597,"")</f>
        <v/>
      </c>
      <c r="D597" t="str">
        <f>IF(ROW()&lt;=vLastrow,'Match History Data'!D597,"")</f>
        <v/>
      </c>
      <c r="E597" s="3" t="str">
        <f>IF(ROW()&lt;=vLastrow,IF('Match History Data'!E597&lt;&gt;"",'Match History Data'!E597,""),"")</f>
        <v/>
      </c>
      <c r="F597" s="3" t="str">
        <f>IF(ROW()&lt;=vLastrow,IF('Match History Data'!F597&lt;&gt;"",'Match History Data'!F597,""),"")</f>
        <v/>
      </c>
      <c r="G597" t="str">
        <f>IF(ROW()&lt;=vLastrow,'Match History Data'!G597,"")</f>
        <v/>
      </c>
      <c r="H597" t="str">
        <f>IF(ROW()&lt;=vLastrow,'Match History Data'!H597,"")</f>
        <v/>
      </c>
      <c r="I597" t="str">
        <f>IF(ROW()&lt;=vLastrow,'Match History Data'!I597,"")</f>
        <v/>
      </c>
      <c r="J597" t="str">
        <f>IF(ROW()&lt;=vLastrow,'Match History Data'!J597,"")</f>
        <v/>
      </c>
      <c r="K597" t="str">
        <f>IF(ROW()&lt;=vLastrow,'Match History Data'!K597,"")</f>
        <v/>
      </c>
      <c r="L597" t="str">
        <f>IF(ROW()&lt;=vLastrow,'Match History Data'!L597,"")</f>
        <v/>
      </c>
      <c r="M597" t="str">
        <f>IF(ROW()&lt;=vLastrow,'Match History Data'!M597,"")</f>
        <v/>
      </c>
      <c r="N597" t="str">
        <f>IF(ROW()&lt;=vLastrow,'Match History Data'!N597,"")</f>
        <v/>
      </c>
      <c r="O597" t="str">
        <f>IF(ROW()&lt;=vLastrow,'Match History Data'!O597,"")</f>
        <v/>
      </c>
      <c r="Q597" t="str">
        <f>IF(ROW()&lt;=vLastrow,VLOOKUP(MONTH(E597),calcs!$S$2:$T$13,2,FALSE),"")</f>
        <v/>
      </c>
      <c r="R597" t="str">
        <f>IF(ROW()&lt;=vLastrow,VLOOKUP(MONTH(F597),calcs!$S$2:$T$13,2,FALSE),"")</f>
        <v/>
      </c>
      <c r="S597" t="str">
        <f t="shared" si="55"/>
        <v/>
      </c>
      <c r="T597" s="26" t="e">
        <f>IF(F597="",DATEDIF(E597,calcs!X$2,"Y"),"")</f>
        <v>#VALUE!</v>
      </c>
      <c r="U597" t="str">
        <f t="shared" si="54"/>
        <v/>
      </c>
      <c r="V597" t="str">
        <f t="shared" si="51"/>
        <v/>
      </c>
      <c r="W597">
        <f t="shared" si="52"/>
        <v>0</v>
      </c>
      <c r="X597">
        <f t="shared" si="53"/>
        <v>0</v>
      </c>
    </row>
    <row r="598" spans="1:24" x14ac:dyDescent="0.35">
      <c r="A598" t="str">
        <f>IF(ROW()&lt;=vLastrow,'Match History Data'!A598,"")</f>
        <v/>
      </c>
      <c r="B598" t="str">
        <f>IF(ROW()&lt;=vLastrow,'Match History Data'!B598,"")</f>
        <v/>
      </c>
      <c r="C598" t="str">
        <f>IF(ROW()&lt;=vLastrow,'Match History Data'!C598,"")</f>
        <v/>
      </c>
      <c r="D598" t="str">
        <f>IF(ROW()&lt;=vLastrow,'Match History Data'!D598,"")</f>
        <v/>
      </c>
      <c r="E598" s="3" t="str">
        <f>IF(ROW()&lt;=vLastrow,IF('Match History Data'!E598&lt;&gt;"",'Match History Data'!E598,""),"")</f>
        <v/>
      </c>
      <c r="F598" s="3" t="str">
        <f>IF(ROW()&lt;=vLastrow,IF('Match History Data'!F598&lt;&gt;"",'Match History Data'!F598,""),"")</f>
        <v/>
      </c>
      <c r="G598" t="str">
        <f>IF(ROW()&lt;=vLastrow,'Match History Data'!G598,"")</f>
        <v/>
      </c>
      <c r="H598" t="str">
        <f>IF(ROW()&lt;=vLastrow,'Match History Data'!H598,"")</f>
        <v/>
      </c>
      <c r="I598" t="str">
        <f>IF(ROW()&lt;=vLastrow,'Match History Data'!I598,"")</f>
        <v/>
      </c>
      <c r="J598" t="str">
        <f>IF(ROW()&lt;=vLastrow,'Match History Data'!J598,"")</f>
        <v/>
      </c>
      <c r="K598" t="str">
        <f>IF(ROW()&lt;=vLastrow,'Match History Data'!K598,"")</f>
        <v/>
      </c>
      <c r="L598" t="str">
        <f>IF(ROW()&lt;=vLastrow,'Match History Data'!L598,"")</f>
        <v/>
      </c>
      <c r="M598" t="str">
        <f>IF(ROW()&lt;=vLastrow,'Match History Data'!M598,"")</f>
        <v/>
      </c>
      <c r="N598" t="str">
        <f>IF(ROW()&lt;=vLastrow,'Match History Data'!N598,"")</f>
        <v/>
      </c>
      <c r="O598" t="str">
        <f>IF(ROW()&lt;=vLastrow,'Match History Data'!O598,"")</f>
        <v/>
      </c>
      <c r="Q598" t="str">
        <f>IF(ROW()&lt;=vLastrow,VLOOKUP(MONTH(E598),calcs!$S$2:$T$13,2,FALSE),"")</f>
        <v/>
      </c>
      <c r="R598" t="str">
        <f>IF(ROW()&lt;=vLastrow,VLOOKUP(MONTH(F598),calcs!$S$2:$T$13,2,FALSE),"")</f>
        <v/>
      </c>
      <c r="S598" t="str">
        <f t="shared" si="55"/>
        <v/>
      </c>
      <c r="T598" s="26" t="e">
        <f>IF(F598="",DATEDIF(E598,calcs!X$2,"Y"),"")</f>
        <v>#VALUE!</v>
      </c>
      <c r="U598" t="str">
        <f t="shared" si="54"/>
        <v/>
      </c>
      <c r="V598" t="str">
        <f t="shared" si="51"/>
        <v/>
      </c>
      <c r="W598">
        <f t="shared" si="52"/>
        <v>0</v>
      </c>
      <c r="X598">
        <f t="shared" si="53"/>
        <v>0</v>
      </c>
    </row>
    <row r="599" spans="1:24" x14ac:dyDescent="0.35">
      <c r="A599" t="str">
        <f>IF(ROW()&lt;=vLastrow,'Match History Data'!A599,"")</f>
        <v/>
      </c>
      <c r="B599" t="str">
        <f>IF(ROW()&lt;=vLastrow,'Match History Data'!B599,"")</f>
        <v/>
      </c>
      <c r="C599" t="str">
        <f>IF(ROW()&lt;=vLastrow,'Match History Data'!C599,"")</f>
        <v/>
      </c>
      <c r="D599" t="str">
        <f>IF(ROW()&lt;=vLastrow,'Match History Data'!D599,"")</f>
        <v/>
      </c>
      <c r="E599" s="3" t="str">
        <f>IF(ROW()&lt;=vLastrow,IF('Match History Data'!E599&lt;&gt;"",'Match History Data'!E599,""),"")</f>
        <v/>
      </c>
      <c r="F599" s="3" t="str">
        <f>IF(ROW()&lt;=vLastrow,IF('Match History Data'!F599&lt;&gt;"",'Match History Data'!F599,""),"")</f>
        <v/>
      </c>
      <c r="G599" t="str">
        <f>IF(ROW()&lt;=vLastrow,'Match History Data'!G599,"")</f>
        <v/>
      </c>
      <c r="H599" t="str">
        <f>IF(ROW()&lt;=vLastrow,'Match History Data'!H599,"")</f>
        <v/>
      </c>
      <c r="I599" t="str">
        <f>IF(ROW()&lt;=vLastrow,'Match History Data'!I599,"")</f>
        <v/>
      </c>
      <c r="J599" t="str">
        <f>IF(ROW()&lt;=vLastrow,'Match History Data'!J599,"")</f>
        <v/>
      </c>
      <c r="K599" t="str">
        <f>IF(ROW()&lt;=vLastrow,'Match History Data'!K599,"")</f>
        <v/>
      </c>
      <c r="L599" t="str">
        <f>IF(ROW()&lt;=vLastrow,'Match History Data'!L599,"")</f>
        <v/>
      </c>
      <c r="M599" t="str">
        <f>IF(ROW()&lt;=vLastrow,'Match History Data'!M599,"")</f>
        <v/>
      </c>
      <c r="N599" t="str">
        <f>IF(ROW()&lt;=vLastrow,'Match History Data'!N599,"")</f>
        <v/>
      </c>
      <c r="O599" t="str">
        <f>IF(ROW()&lt;=vLastrow,'Match History Data'!O599,"")</f>
        <v/>
      </c>
      <c r="Q599" t="str">
        <f>IF(ROW()&lt;=vLastrow,VLOOKUP(MONTH(E599),calcs!$S$2:$T$13,2,FALSE),"")</f>
        <v/>
      </c>
      <c r="R599" t="str">
        <f>IF(ROW()&lt;=vLastrow,VLOOKUP(MONTH(F599),calcs!$S$2:$T$13,2,FALSE),"")</f>
        <v/>
      </c>
      <c r="S599" t="str">
        <f t="shared" si="55"/>
        <v/>
      </c>
      <c r="T599" s="26" t="e">
        <f>IF(F599="",DATEDIF(E599,calcs!X$2,"Y"),"")</f>
        <v>#VALUE!</v>
      </c>
      <c r="U599" t="str">
        <f t="shared" si="54"/>
        <v/>
      </c>
      <c r="V599" t="str">
        <f t="shared" si="51"/>
        <v/>
      </c>
      <c r="W599">
        <f t="shared" si="52"/>
        <v>0</v>
      </c>
      <c r="X599">
        <f t="shared" si="53"/>
        <v>0</v>
      </c>
    </row>
    <row r="600" spans="1:24" x14ac:dyDescent="0.35">
      <c r="A600" t="str">
        <f>IF(ROW()&lt;=vLastrow,'Match History Data'!A600,"")</f>
        <v/>
      </c>
      <c r="B600" t="str">
        <f>IF(ROW()&lt;=vLastrow,'Match History Data'!B600,"")</f>
        <v/>
      </c>
      <c r="C600" t="str">
        <f>IF(ROW()&lt;=vLastrow,'Match History Data'!C600,"")</f>
        <v/>
      </c>
      <c r="D600" t="str">
        <f>IF(ROW()&lt;=vLastrow,'Match History Data'!D600,"")</f>
        <v/>
      </c>
      <c r="E600" s="3" t="str">
        <f>IF(ROW()&lt;=vLastrow,IF('Match History Data'!E600&lt;&gt;"",'Match History Data'!E600,""),"")</f>
        <v/>
      </c>
      <c r="F600" s="3" t="str">
        <f>IF(ROW()&lt;=vLastrow,IF('Match History Data'!F600&lt;&gt;"",'Match History Data'!F600,""),"")</f>
        <v/>
      </c>
      <c r="G600" t="str">
        <f>IF(ROW()&lt;=vLastrow,'Match History Data'!G600,"")</f>
        <v/>
      </c>
      <c r="H600" t="str">
        <f>IF(ROW()&lt;=vLastrow,'Match History Data'!H600,"")</f>
        <v/>
      </c>
      <c r="I600" t="str">
        <f>IF(ROW()&lt;=vLastrow,'Match History Data'!I600,"")</f>
        <v/>
      </c>
      <c r="J600" t="str">
        <f>IF(ROW()&lt;=vLastrow,'Match History Data'!J600,"")</f>
        <v/>
      </c>
      <c r="K600" t="str">
        <f>IF(ROW()&lt;=vLastrow,'Match History Data'!K600,"")</f>
        <v/>
      </c>
      <c r="L600" t="str">
        <f>IF(ROW()&lt;=vLastrow,'Match History Data'!L600,"")</f>
        <v/>
      </c>
      <c r="M600" t="str">
        <f>IF(ROW()&lt;=vLastrow,'Match History Data'!M600,"")</f>
        <v/>
      </c>
      <c r="N600" t="str">
        <f>IF(ROW()&lt;=vLastrow,'Match History Data'!N600,"")</f>
        <v/>
      </c>
      <c r="O600" t="str">
        <f>IF(ROW()&lt;=vLastrow,'Match History Data'!O600,"")</f>
        <v/>
      </c>
      <c r="Q600" t="str">
        <f>IF(ROW()&lt;=vLastrow,VLOOKUP(MONTH(E600),calcs!$S$2:$T$13,2,FALSE),"")</f>
        <v/>
      </c>
      <c r="R600" t="str">
        <f>IF(ROW()&lt;=vLastrow,VLOOKUP(MONTH(F600),calcs!$S$2:$T$13,2,FALSE),"")</f>
        <v/>
      </c>
      <c r="S600" t="str">
        <f t="shared" si="55"/>
        <v/>
      </c>
      <c r="T600" s="26" t="e">
        <f>IF(F600="",DATEDIF(E600,calcs!X$2,"Y"),"")</f>
        <v>#VALUE!</v>
      </c>
      <c r="U600" t="str">
        <f t="shared" si="54"/>
        <v/>
      </c>
      <c r="V600" t="str">
        <f t="shared" si="51"/>
        <v/>
      </c>
      <c r="W600">
        <f t="shared" si="52"/>
        <v>0</v>
      </c>
      <c r="X600">
        <f t="shared" si="53"/>
        <v>0</v>
      </c>
    </row>
    <row r="601" spans="1:24" x14ac:dyDescent="0.35">
      <c r="A601" t="str">
        <f>IF(ROW()&lt;=vLastrow,'Match History Data'!A601,"")</f>
        <v/>
      </c>
      <c r="B601" t="str">
        <f>IF(ROW()&lt;=vLastrow,'Match History Data'!B601,"")</f>
        <v/>
      </c>
      <c r="C601" t="str">
        <f>IF(ROW()&lt;=vLastrow,'Match History Data'!C601,"")</f>
        <v/>
      </c>
      <c r="D601" t="str">
        <f>IF(ROW()&lt;=vLastrow,'Match History Data'!D601,"")</f>
        <v/>
      </c>
      <c r="E601" s="3" t="str">
        <f>IF(ROW()&lt;=vLastrow,IF('Match History Data'!E601&lt;&gt;"",'Match History Data'!E601,""),"")</f>
        <v/>
      </c>
      <c r="F601" s="3" t="str">
        <f>IF(ROW()&lt;=vLastrow,IF('Match History Data'!F601&lt;&gt;"",'Match History Data'!F601,""),"")</f>
        <v/>
      </c>
      <c r="G601" t="str">
        <f>IF(ROW()&lt;=vLastrow,'Match History Data'!G601,"")</f>
        <v/>
      </c>
      <c r="H601" t="str">
        <f>IF(ROW()&lt;=vLastrow,'Match History Data'!H601,"")</f>
        <v/>
      </c>
      <c r="I601" t="str">
        <f>IF(ROW()&lt;=vLastrow,'Match History Data'!I601,"")</f>
        <v/>
      </c>
      <c r="J601" t="str">
        <f>IF(ROW()&lt;=vLastrow,'Match History Data'!J601,"")</f>
        <v/>
      </c>
      <c r="K601" t="str">
        <f>IF(ROW()&lt;=vLastrow,'Match History Data'!K601,"")</f>
        <v/>
      </c>
      <c r="L601" t="str">
        <f>IF(ROW()&lt;=vLastrow,'Match History Data'!L601,"")</f>
        <v/>
      </c>
      <c r="M601" t="str">
        <f>IF(ROW()&lt;=vLastrow,'Match History Data'!M601,"")</f>
        <v/>
      </c>
      <c r="N601" t="str">
        <f>IF(ROW()&lt;=vLastrow,'Match History Data'!N601,"")</f>
        <v/>
      </c>
      <c r="O601" t="str">
        <f>IF(ROW()&lt;=vLastrow,'Match History Data'!O601,"")</f>
        <v/>
      </c>
      <c r="Q601" t="str">
        <f>IF(ROW()&lt;=vLastrow,VLOOKUP(MONTH(E601),calcs!$S$2:$T$13,2,FALSE),"")</f>
        <v/>
      </c>
      <c r="R601" t="str">
        <f>IF(ROW()&lt;=vLastrow,VLOOKUP(MONTH(F601),calcs!$S$2:$T$13,2,FALSE),"")</f>
        <v/>
      </c>
      <c r="S601" t="str">
        <f t="shared" si="55"/>
        <v/>
      </c>
      <c r="T601" s="26" t="e">
        <f>IF(F601="",DATEDIF(E601,calcs!X$2,"Y"),"")</f>
        <v>#VALUE!</v>
      </c>
      <c r="U601" t="str">
        <f t="shared" si="54"/>
        <v/>
      </c>
      <c r="V601" t="str">
        <f t="shared" si="51"/>
        <v/>
      </c>
      <c r="W601">
        <f t="shared" si="52"/>
        <v>0</v>
      </c>
      <c r="X601">
        <f t="shared" si="53"/>
        <v>0</v>
      </c>
    </row>
    <row r="602" spans="1:24" x14ac:dyDescent="0.35">
      <c r="A602" t="str">
        <f>IF(ROW()&lt;=vLastrow,'Match History Data'!A602,"")</f>
        <v/>
      </c>
      <c r="B602" t="str">
        <f>IF(ROW()&lt;=vLastrow,'Match History Data'!B602,"")</f>
        <v/>
      </c>
      <c r="C602" t="str">
        <f>IF(ROW()&lt;=vLastrow,'Match History Data'!C602,"")</f>
        <v/>
      </c>
      <c r="D602" t="str">
        <f>IF(ROW()&lt;=vLastrow,'Match History Data'!D602,"")</f>
        <v/>
      </c>
      <c r="E602" s="3" t="str">
        <f>IF(ROW()&lt;=vLastrow,IF('Match History Data'!E602&lt;&gt;"",'Match History Data'!E602,""),"")</f>
        <v/>
      </c>
      <c r="F602" s="3" t="str">
        <f>IF(ROW()&lt;=vLastrow,IF('Match History Data'!F602&lt;&gt;"",'Match History Data'!F602,""),"")</f>
        <v/>
      </c>
      <c r="G602" t="str">
        <f>IF(ROW()&lt;=vLastrow,'Match History Data'!G602,"")</f>
        <v/>
      </c>
      <c r="H602" t="str">
        <f>IF(ROW()&lt;=vLastrow,'Match History Data'!H602,"")</f>
        <v/>
      </c>
      <c r="I602" t="str">
        <f>IF(ROW()&lt;=vLastrow,'Match History Data'!I602,"")</f>
        <v/>
      </c>
      <c r="J602" t="str">
        <f>IF(ROW()&lt;=vLastrow,'Match History Data'!J602,"")</f>
        <v/>
      </c>
      <c r="K602" t="str">
        <f>IF(ROW()&lt;=vLastrow,'Match History Data'!K602,"")</f>
        <v/>
      </c>
      <c r="L602" t="str">
        <f>IF(ROW()&lt;=vLastrow,'Match History Data'!L602,"")</f>
        <v/>
      </c>
      <c r="M602" t="str">
        <f>IF(ROW()&lt;=vLastrow,'Match History Data'!M602,"")</f>
        <v/>
      </c>
      <c r="N602" t="str">
        <f>IF(ROW()&lt;=vLastrow,'Match History Data'!N602,"")</f>
        <v/>
      </c>
      <c r="O602" t="str">
        <f>IF(ROW()&lt;=vLastrow,'Match History Data'!O602,"")</f>
        <v/>
      </c>
      <c r="Q602" t="str">
        <f>IF(ROW()&lt;=vLastrow,VLOOKUP(MONTH(E602),calcs!$S$2:$T$13,2,FALSE),"")</f>
        <v/>
      </c>
      <c r="R602" t="str">
        <f>IF(ROW()&lt;=vLastrow,VLOOKUP(MONTH(F602),calcs!$S$2:$T$13,2,FALSE),"")</f>
        <v/>
      </c>
      <c r="S602" t="str">
        <f t="shared" si="55"/>
        <v/>
      </c>
      <c r="T602" s="26" t="e">
        <f>IF(F602="",DATEDIF(E602,calcs!X$2,"Y"),"")</f>
        <v>#VALUE!</v>
      </c>
      <c r="U602" t="str">
        <f t="shared" si="54"/>
        <v/>
      </c>
      <c r="V602" t="str">
        <f t="shared" si="51"/>
        <v/>
      </c>
      <c r="W602">
        <f t="shared" si="52"/>
        <v>0</v>
      </c>
      <c r="X602">
        <f t="shared" si="53"/>
        <v>0</v>
      </c>
    </row>
    <row r="603" spans="1:24" x14ac:dyDescent="0.35">
      <c r="A603" t="str">
        <f>IF(ROW()&lt;=vLastrow,'Match History Data'!A603,"")</f>
        <v/>
      </c>
      <c r="B603" t="str">
        <f>IF(ROW()&lt;=vLastrow,'Match History Data'!B603,"")</f>
        <v/>
      </c>
      <c r="C603" t="str">
        <f>IF(ROW()&lt;=vLastrow,'Match History Data'!C603,"")</f>
        <v/>
      </c>
      <c r="D603" t="str">
        <f>IF(ROW()&lt;=vLastrow,'Match History Data'!D603,"")</f>
        <v/>
      </c>
      <c r="E603" s="3" t="str">
        <f>IF(ROW()&lt;=vLastrow,IF('Match History Data'!E603&lt;&gt;"",'Match History Data'!E603,""),"")</f>
        <v/>
      </c>
      <c r="F603" s="3" t="str">
        <f>IF(ROW()&lt;=vLastrow,IF('Match History Data'!F603&lt;&gt;"",'Match History Data'!F603,""),"")</f>
        <v/>
      </c>
      <c r="G603" t="str">
        <f>IF(ROW()&lt;=vLastrow,'Match History Data'!G603,"")</f>
        <v/>
      </c>
      <c r="H603" t="str">
        <f>IF(ROW()&lt;=vLastrow,'Match History Data'!H603,"")</f>
        <v/>
      </c>
      <c r="I603" t="str">
        <f>IF(ROW()&lt;=vLastrow,'Match History Data'!I603,"")</f>
        <v/>
      </c>
      <c r="J603" t="str">
        <f>IF(ROW()&lt;=vLastrow,'Match History Data'!J603,"")</f>
        <v/>
      </c>
      <c r="K603" t="str">
        <f>IF(ROW()&lt;=vLastrow,'Match History Data'!K603,"")</f>
        <v/>
      </c>
      <c r="L603" t="str">
        <f>IF(ROW()&lt;=vLastrow,'Match History Data'!L603,"")</f>
        <v/>
      </c>
      <c r="M603" t="str">
        <f>IF(ROW()&lt;=vLastrow,'Match History Data'!M603,"")</f>
        <v/>
      </c>
      <c r="N603" t="str">
        <f>IF(ROW()&lt;=vLastrow,'Match History Data'!N603,"")</f>
        <v/>
      </c>
      <c r="O603" t="str">
        <f>IF(ROW()&lt;=vLastrow,'Match History Data'!O603,"")</f>
        <v/>
      </c>
      <c r="Q603" t="str">
        <f>IF(ROW()&lt;=vLastrow,VLOOKUP(MONTH(E603),calcs!$S$2:$T$13,2,FALSE),"")</f>
        <v/>
      </c>
      <c r="R603" t="str">
        <f>IF(ROW()&lt;=vLastrow,VLOOKUP(MONTH(F603),calcs!$S$2:$T$13,2,FALSE),"")</f>
        <v/>
      </c>
      <c r="S603" t="str">
        <f t="shared" si="55"/>
        <v/>
      </c>
      <c r="T603" s="26" t="e">
        <f>IF(F603="",DATEDIF(E603,calcs!X$2,"Y"),"")</f>
        <v>#VALUE!</v>
      </c>
      <c r="U603" t="str">
        <f t="shared" si="54"/>
        <v/>
      </c>
      <c r="V603" t="str">
        <f t="shared" si="51"/>
        <v/>
      </c>
      <c r="W603">
        <f t="shared" si="52"/>
        <v>0</v>
      </c>
      <c r="X603">
        <f t="shared" si="53"/>
        <v>0</v>
      </c>
    </row>
    <row r="604" spans="1:24" x14ac:dyDescent="0.35">
      <c r="A604" t="str">
        <f>IF(ROW()&lt;=vLastrow,'Match History Data'!A604,"")</f>
        <v/>
      </c>
      <c r="B604" t="str">
        <f>IF(ROW()&lt;=vLastrow,'Match History Data'!B604,"")</f>
        <v/>
      </c>
      <c r="C604" t="str">
        <f>IF(ROW()&lt;=vLastrow,'Match History Data'!C604,"")</f>
        <v/>
      </c>
      <c r="D604" t="str">
        <f>IF(ROW()&lt;=vLastrow,'Match History Data'!D604,"")</f>
        <v/>
      </c>
      <c r="E604" s="3" t="str">
        <f>IF(ROW()&lt;=vLastrow,IF('Match History Data'!E604&lt;&gt;"",'Match History Data'!E604,""),"")</f>
        <v/>
      </c>
      <c r="F604" s="3" t="str">
        <f>IF(ROW()&lt;=vLastrow,IF('Match History Data'!F604&lt;&gt;"",'Match History Data'!F604,""),"")</f>
        <v/>
      </c>
      <c r="G604" t="str">
        <f>IF(ROW()&lt;=vLastrow,'Match History Data'!G604,"")</f>
        <v/>
      </c>
      <c r="H604" t="str">
        <f>IF(ROW()&lt;=vLastrow,'Match History Data'!H604,"")</f>
        <v/>
      </c>
      <c r="I604" t="str">
        <f>IF(ROW()&lt;=vLastrow,'Match History Data'!I604,"")</f>
        <v/>
      </c>
      <c r="J604" t="str">
        <f>IF(ROW()&lt;=vLastrow,'Match History Data'!J604,"")</f>
        <v/>
      </c>
      <c r="K604" t="str">
        <f>IF(ROW()&lt;=vLastrow,'Match History Data'!K604,"")</f>
        <v/>
      </c>
      <c r="L604" t="str">
        <f>IF(ROW()&lt;=vLastrow,'Match History Data'!L604,"")</f>
        <v/>
      </c>
      <c r="M604" t="str">
        <f>IF(ROW()&lt;=vLastrow,'Match History Data'!M604,"")</f>
        <v/>
      </c>
      <c r="N604" t="str">
        <f>IF(ROW()&lt;=vLastrow,'Match History Data'!N604,"")</f>
        <v/>
      </c>
      <c r="O604" t="str">
        <f>IF(ROW()&lt;=vLastrow,'Match History Data'!O604,"")</f>
        <v/>
      </c>
      <c r="Q604" t="str">
        <f>IF(ROW()&lt;=vLastrow,VLOOKUP(MONTH(E604),calcs!$S$2:$T$13,2,FALSE),"")</f>
        <v/>
      </c>
      <c r="R604" t="str">
        <f>IF(ROW()&lt;=vLastrow,VLOOKUP(MONTH(F604),calcs!$S$2:$T$13,2,FALSE),"")</f>
        <v/>
      </c>
      <c r="S604" t="str">
        <f t="shared" si="55"/>
        <v/>
      </c>
      <c r="T604" s="26" t="e">
        <f>IF(F604="",DATEDIF(E604,calcs!X$2,"Y"),"")</f>
        <v>#VALUE!</v>
      </c>
      <c r="U604" t="str">
        <f t="shared" si="54"/>
        <v/>
      </c>
      <c r="V604" t="str">
        <f t="shared" si="51"/>
        <v/>
      </c>
      <c r="W604">
        <f t="shared" si="52"/>
        <v>0</v>
      </c>
      <c r="X604">
        <f t="shared" si="53"/>
        <v>0</v>
      </c>
    </row>
    <row r="605" spans="1:24" x14ac:dyDescent="0.35">
      <c r="A605" t="str">
        <f>IF(ROW()&lt;=vLastrow,'Match History Data'!A605,"")</f>
        <v/>
      </c>
      <c r="B605" t="str">
        <f>IF(ROW()&lt;=vLastrow,'Match History Data'!B605,"")</f>
        <v/>
      </c>
      <c r="C605" t="str">
        <f>IF(ROW()&lt;=vLastrow,'Match History Data'!C605,"")</f>
        <v/>
      </c>
      <c r="D605" t="str">
        <f>IF(ROW()&lt;=vLastrow,'Match History Data'!D605,"")</f>
        <v/>
      </c>
      <c r="E605" s="3" t="str">
        <f>IF(ROW()&lt;=vLastrow,IF('Match History Data'!E605&lt;&gt;"",'Match History Data'!E605,""),"")</f>
        <v/>
      </c>
      <c r="F605" s="3" t="str">
        <f>IF(ROW()&lt;=vLastrow,IF('Match History Data'!F605&lt;&gt;"",'Match History Data'!F605,""),"")</f>
        <v/>
      </c>
      <c r="G605" t="str">
        <f>IF(ROW()&lt;=vLastrow,'Match History Data'!G605,"")</f>
        <v/>
      </c>
      <c r="H605" t="str">
        <f>IF(ROW()&lt;=vLastrow,'Match History Data'!H605,"")</f>
        <v/>
      </c>
      <c r="I605" t="str">
        <f>IF(ROW()&lt;=vLastrow,'Match History Data'!I605,"")</f>
        <v/>
      </c>
      <c r="J605" t="str">
        <f>IF(ROW()&lt;=vLastrow,'Match History Data'!J605,"")</f>
        <v/>
      </c>
      <c r="K605" t="str">
        <f>IF(ROW()&lt;=vLastrow,'Match History Data'!K605,"")</f>
        <v/>
      </c>
      <c r="L605" t="str">
        <f>IF(ROW()&lt;=vLastrow,'Match History Data'!L605,"")</f>
        <v/>
      </c>
      <c r="M605" t="str">
        <f>IF(ROW()&lt;=vLastrow,'Match History Data'!M605,"")</f>
        <v/>
      </c>
      <c r="N605" t="str">
        <f>IF(ROW()&lt;=vLastrow,'Match History Data'!N605,"")</f>
        <v/>
      </c>
      <c r="O605" t="str">
        <f>IF(ROW()&lt;=vLastrow,'Match History Data'!O605,"")</f>
        <v/>
      </c>
      <c r="Q605" t="str">
        <f>IF(ROW()&lt;=vLastrow,VLOOKUP(MONTH(E605),calcs!$S$2:$T$13,2,FALSE),"")</f>
        <v/>
      </c>
      <c r="R605" t="str">
        <f>IF(ROW()&lt;=vLastrow,VLOOKUP(MONTH(F605),calcs!$S$2:$T$13,2,FALSE),"")</f>
        <v/>
      </c>
      <c r="S605" t="str">
        <f t="shared" si="55"/>
        <v/>
      </c>
      <c r="T605" s="26" t="e">
        <f>IF(F605="",DATEDIF(E605,calcs!X$2,"Y"),"")</f>
        <v>#VALUE!</v>
      </c>
      <c r="U605" t="str">
        <f t="shared" si="54"/>
        <v/>
      </c>
      <c r="V605" t="str">
        <f t="shared" si="51"/>
        <v/>
      </c>
      <c r="W605">
        <f t="shared" si="52"/>
        <v>0</v>
      </c>
      <c r="X605">
        <f t="shared" si="53"/>
        <v>0</v>
      </c>
    </row>
    <row r="606" spans="1:24" x14ac:dyDescent="0.35">
      <c r="A606" t="str">
        <f>IF(ROW()&lt;=vLastrow,'Match History Data'!A606,"")</f>
        <v/>
      </c>
      <c r="B606" t="str">
        <f>IF(ROW()&lt;=vLastrow,'Match History Data'!B606,"")</f>
        <v/>
      </c>
      <c r="C606" t="str">
        <f>IF(ROW()&lt;=vLastrow,'Match History Data'!C606,"")</f>
        <v/>
      </c>
      <c r="D606" t="str">
        <f>IF(ROW()&lt;=vLastrow,'Match History Data'!D606,"")</f>
        <v/>
      </c>
      <c r="E606" s="3" t="str">
        <f>IF(ROW()&lt;=vLastrow,IF('Match History Data'!E606&lt;&gt;"",'Match History Data'!E606,""),"")</f>
        <v/>
      </c>
      <c r="F606" s="3" t="str">
        <f>IF(ROW()&lt;=vLastrow,IF('Match History Data'!F606&lt;&gt;"",'Match History Data'!F606,""),"")</f>
        <v/>
      </c>
      <c r="G606" t="str">
        <f>IF(ROW()&lt;=vLastrow,'Match History Data'!G606,"")</f>
        <v/>
      </c>
      <c r="H606" t="str">
        <f>IF(ROW()&lt;=vLastrow,'Match History Data'!H606,"")</f>
        <v/>
      </c>
      <c r="I606" t="str">
        <f>IF(ROW()&lt;=vLastrow,'Match History Data'!I606,"")</f>
        <v/>
      </c>
      <c r="J606" t="str">
        <f>IF(ROW()&lt;=vLastrow,'Match History Data'!J606,"")</f>
        <v/>
      </c>
      <c r="K606" t="str">
        <f>IF(ROW()&lt;=vLastrow,'Match History Data'!K606,"")</f>
        <v/>
      </c>
      <c r="L606" t="str">
        <f>IF(ROW()&lt;=vLastrow,'Match History Data'!L606,"")</f>
        <v/>
      </c>
      <c r="M606" t="str">
        <f>IF(ROW()&lt;=vLastrow,'Match History Data'!M606,"")</f>
        <v/>
      </c>
      <c r="N606" t="str">
        <f>IF(ROW()&lt;=vLastrow,'Match History Data'!N606,"")</f>
        <v/>
      </c>
      <c r="O606" t="str">
        <f>IF(ROW()&lt;=vLastrow,'Match History Data'!O606,"")</f>
        <v/>
      </c>
      <c r="Q606" t="str">
        <f>IF(ROW()&lt;=vLastrow,VLOOKUP(MONTH(E606),calcs!$S$2:$T$13,2,FALSE),"")</f>
        <v/>
      </c>
      <c r="R606" t="str">
        <f>IF(ROW()&lt;=vLastrow,VLOOKUP(MONTH(F606),calcs!$S$2:$T$13,2,FALSE),"")</f>
        <v/>
      </c>
      <c r="S606" t="str">
        <f t="shared" si="55"/>
        <v/>
      </c>
      <c r="T606" s="26" t="e">
        <f>IF(F606="",DATEDIF(E606,calcs!X$2,"Y"),"")</f>
        <v>#VALUE!</v>
      </c>
      <c r="U606" t="str">
        <f t="shared" si="54"/>
        <v/>
      </c>
      <c r="V606" t="str">
        <f t="shared" si="51"/>
        <v/>
      </c>
      <c r="W606">
        <f t="shared" si="52"/>
        <v>0</v>
      </c>
      <c r="X606">
        <f t="shared" si="53"/>
        <v>0</v>
      </c>
    </row>
    <row r="607" spans="1:24" x14ac:dyDescent="0.35">
      <c r="A607" t="str">
        <f>IF(ROW()&lt;=vLastrow,'Match History Data'!A607,"")</f>
        <v/>
      </c>
      <c r="B607" t="str">
        <f>IF(ROW()&lt;=vLastrow,'Match History Data'!B607,"")</f>
        <v/>
      </c>
      <c r="C607" t="str">
        <f>IF(ROW()&lt;=vLastrow,'Match History Data'!C607,"")</f>
        <v/>
      </c>
      <c r="D607" t="str">
        <f>IF(ROW()&lt;=vLastrow,'Match History Data'!D607,"")</f>
        <v/>
      </c>
      <c r="E607" s="3" t="str">
        <f>IF(ROW()&lt;=vLastrow,IF('Match History Data'!E607&lt;&gt;"",'Match History Data'!E607,""),"")</f>
        <v/>
      </c>
      <c r="F607" s="3" t="str">
        <f>IF(ROW()&lt;=vLastrow,IF('Match History Data'!F607&lt;&gt;"",'Match History Data'!F607,""),"")</f>
        <v/>
      </c>
      <c r="G607" t="str">
        <f>IF(ROW()&lt;=vLastrow,'Match History Data'!G607,"")</f>
        <v/>
      </c>
      <c r="H607" t="str">
        <f>IF(ROW()&lt;=vLastrow,'Match History Data'!H607,"")</f>
        <v/>
      </c>
      <c r="I607" t="str">
        <f>IF(ROW()&lt;=vLastrow,'Match History Data'!I607,"")</f>
        <v/>
      </c>
      <c r="J607" t="str">
        <f>IF(ROW()&lt;=vLastrow,'Match History Data'!J607,"")</f>
        <v/>
      </c>
      <c r="K607" t="str">
        <f>IF(ROW()&lt;=vLastrow,'Match History Data'!K607,"")</f>
        <v/>
      </c>
      <c r="L607" t="str">
        <f>IF(ROW()&lt;=vLastrow,'Match History Data'!L607,"")</f>
        <v/>
      </c>
      <c r="M607" t="str">
        <f>IF(ROW()&lt;=vLastrow,'Match History Data'!M607,"")</f>
        <v/>
      </c>
      <c r="N607" t="str">
        <f>IF(ROW()&lt;=vLastrow,'Match History Data'!N607,"")</f>
        <v/>
      </c>
      <c r="O607" t="str">
        <f>IF(ROW()&lt;=vLastrow,'Match History Data'!O607,"")</f>
        <v/>
      </c>
      <c r="Q607" t="str">
        <f>IF(ROW()&lt;=vLastrow,VLOOKUP(MONTH(E607),calcs!$S$2:$T$13,2,FALSE),"")</f>
        <v/>
      </c>
      <c r="R607" t="str">
        <f>IF(ROW()&lt;=vLastrow,VLOOKUP(MONTH(F607),calcs!$S$2:$T$13,2,FALSE),"")</f>
        <v/>
      </c>
      <c r="S607" t="str">
        <f t="shared" si="55"/>
        <v/>
      </c>
      <c r="T607" s="26" t="e">
        <f>IF(F607="",DATEDIF(E607,calcs!X$2,"Y"),"")</f>
        <v>#VALUE!</v>
      </c>
      <c r="U607" t="str">
        <f t="shared" si="54"/>
        <v/>
      </c>
      <c r="V607" t="str">
        <f t="shared" si="51"/>
        <v/>
      </c>
      <c r="W607">
        <f t="shared" si="52"/>
        <v>0</v>
      </c>
      <c r="X607">
        <f t="shared" si="53"/>
        <v>0</v>
      </c>
    </row>
    <row r="608" spans="1:24" x14ac:dyDescent="0.35">
      <c r="A608" t="str">
        <f>IF(ROW()&lt;=vLastrow,'Match History Data'!A608,"")</f>
        <v/>
      </c>
      <c r="B608" t="str">
        <f>IF(ROW()&lt;=vLastrow,'Match History Data'!B608,"")</f>
        <v/>
      </c>
      <c r="C608" t="str">
        <f>IF(ROW()&lt;=vLastrow,'Match History Data'!C608,"")</f>
        <v/>
      </c>
      <c r="D608" t="str">
        <f>IF(ROW()&lt;=vLastrow,'Match History Data'!D608,"")</f>
        <v/>
      </c>
      <c r="E608" s="3" t="str">
        <f>IF(ROW()&lt;=vLastrow,IF('Match History Data'!E608&lt;&gt;"",'Match History Data'!E608,""),"")</f>
        <v/>
      </c>
      <c r="F608" s="3" t="str">
        <f>IF(ROW()&lt;=vLastrow,IF('Match History Data'!F608&lt;&gt;"",'Match History Data'!F608,""),"")</f>
        <v/>
      </c>
      <c r="G608" t="str">
        <f>IF(ROW()&lt;=vLastrow,'Match History Data'!G608,"")</f>
        <v/>
      </c>
      <c r="H608" t="str">
        <f>IF(ROW()&lt;=vLastrow,'Match History Data'!H608,"")</f>
        <v/>
      </c>
      <c r="I608" t="str">
        <f>IF(ROW()&lt;=vLastrow,'Match History Data'!I608,"")</f>
        <v/>
      </c>
      <c r="J608" t="str">
        <f>IF(ROW()&lt;=vLastrow,'Match History Data'!J608,"")</f>
        <v/>
      </c>
      <c r="K608" t="str">
        <f>IF(ROW()&lt;=vLastrow,'Match History Data'!K608,"")</f>
        <v/>
      </c>
      <c r="L608" t="str">
        <f>IF(ROW()&lt;=vLastrow,'Match History Data'!L608,"")</f>
        <v/>
      </c>
      <c r="M608" t="str">
        <f>IF(ROW()&lt;=vLastrow,'Match History Data'!M608,"")</f>
        <v/>
      </c>
      <c r="N608" t="str">
        <f>IF(ROW()&lt;=vLastrow,'Match History Data'!N608,"")</f>
        <v/>
      </c>
      <c r="O608" t="str">
        <f>IF(ROW()&lt;=vLastrow,'Match History Data'!O608,"")</f>
        <v/>
      </c>
      <c r="Q608" t="str">
        <f>IF(ROW()&lt;=vLastrow,VLOOKUP(MONTH(E608),calcs!$S$2:$T$13,2,FALSE),"")</f>
        <v/>
      </c>
      <c r="R608" t="str">
        <f>IF(ROW()&lt;=vLastrow,VLOOKUP(MONTH(F608),calcs!$S$2:$T$13,2,FALSE),"")</f>
        <v/>
      </c>
      <c r="S608" t="str">
        <f t="shared" si="55"/>
        <v/>
      </c>
      <c r="T608" s="26" t="e">
        <f>IF(F608="",DATEDIF(E608,calcs!X$2,"Y"),"")</f>
        <v>#VALUE!</v>
      </c>
      <c r="U608" t="str">
        <f t="shared" si="54"/>
        <v/>
      </c>
      <c r="V608" t="str">
        <f t="shared" si="51"/>
        <v/>
      </c>
      <c r="W608">
        <f t="shared" si="52"/>
        <v>0</v>
      </c>
      <c r="X608">
        <f t="shared" si="53"/>
        <v>0</v>
      </c>
    </row>
    <row r="609" spans="1:24" x14ac:dyDescent="0.35">
      <c r="A609" t="str">
        <f>IF(ROW()&lt;=vLastrow,'Match History Data'!A609,"")</f>
        <v/>
      </c>
      <c r="B609" t="str">
        <f>IF(ROW()&lt;=vLastrow,'Match History Data'!B609,"")</f>
        <v/>
      </c>
      <c r="C609" t="str">
        <f>IF(ROW()&lt;=vLastrow,'Match History Data'!C609,"")</f>
        <v/>
      </c>
      <c r="D609" t="str">
        <f>IF(ROW()&lt;=vLastrow,'Match History Data'!D609,"")</f>
        <v/>
      </c>
      <c r="E609" s="3" t="str">
        <f>IF(ROW()&lt;=vLastrow,IF('Match History Data'!E609&lt;&gt;"",'Match History Data'!E609,""),"")</f>
        <v/>
      </c>
      <c r="F609" s="3" t="str">
        <f>IF(ROW()&lt;=vLastrow,IF('Match History Data'!F609&lt;&gt;"",'Match History Data'!F609,""),"")</f>
        <v/>
      </c>
      <c r="G609" t="str">
        <f>IF(ROW()&lt;=vLastrow,'Match History Data'!G609,"")</f>
        <v/>
      </c>
      <c r="H609" t="str">
        <f>IF(ROW()&lt;=vLastrow,'Match History Data'!H609,"")</f>
        <v/>
      </c>
      <c r="I609" t="str">
        <f>IF(ROW()&lt;=vLastrow,'Match History Data'!I609,"")</f>
        <v/>
      </c>
      <c r="J609" t="str">
        <f>IF(ROW()&lt;=vLastrow,'Match History Data'!J609,"")</f>
        <v/>
      </c>
      <c r="K609" t="str">
        <f>IF(ROW()&lt;=vLastrow,'Match History Data'!K609,"")</f>
        <v/>
      </c>
      <c r="L609" t="str">
        <f>IF(ROW()&lt;=vLastrow,'Match History Data'!L609,"")</f>
        <v/>
      </c>
      <c r="M609" t="str">
        <f>IF(ROW()&lt;=vLastrow,'Match History Data'!M609,"")</f>
        <v/>
      </c>
      <c r="N609" t="str">
        <f>IF(ROW()&lt;=vLastrow,'Match History Data'!N609,"")</f>
        <v/>
      </c>
      <c r="O609" t="str">
        <f>IF(ROW()&lt;=vLastrow,'Match History Data'!O609,"")</f>
        <v/>
      </c>
      <c r="Q609" t="str">
        <f>IF(ROW()&lt;=vLastrow,VLOOKUP(MONTH(E609),calcs!$S$2:$T$13,2,FALSE),"")</f>
        <v/>
      </c>
      <c r="R609" t="str">
        <f>IF(ROW()&lt;=vLastrow,VLOOKUP(MONTH(F609),calcs!$S$2:$T$13,2,FALSE),"")</f>
        <v/>
      </c>
      <c r="S609" t="str">
        <f t="shared" si="55"/>
        <v/>
      </c>
      <c r="T609" s="26" t="e">
        <f>IF(F609="",DATEDIF(E609,calcs!X$2,"Y"),"")</f>
        <v>#VALUE!</v>
      </c>
      <c r="U609" t="str">
        <f t="shared" si="54"/>
        <v/>
      </c>
      <c r="V609" t="str">
        <f t="shared" si="51"/>
        <v/>
      </c>
      <c r="W609">
        <f t="shared" si="52"/>
        <v>0</v>
      </c>
      <c r="X609">
        <f t="shared" si="53"/>
        <v>0</v>
      </c>
    </row>
    <row r="610" spans="1:24" x14ac:dyDescent="0.35">
      <c r="A610" t="str">
        <f>IF(ROW()&lt;=vLastrow,'Match History Data'!A610,"")</f>
        <v/>
      </c>
      <c r="B610" t="str">
        <f>IF(ROW()&lt;=vLastrow,'Match History Data'!B610,"")</f>
        <v/>
      </c>
      <c r="C610" t="str">
        <f>IF(ROW()&lt;=vLastrow,'Match History Data'!C610,"")</f>
        <v/>
      </c>
      <c r="D610" t="str">
        <f>IF(ROW()&lt;=vLastrow,'Match History Data'!D610,"")</f>
        <v/>
      </c>
      <c r="E610" s="3" t="str">
        <f>IF(ROW()&lt;=vLastrow,IF('Match History Data'!E610&lt;&gt;"",'Match History Data'!E610,""),"")</f>
        <v/>
      </c>
      <c r="F610" s="3" t="str">
        <f>IF(ROW()&lt;=vLastrow,IF('Match History Data'!F610&lt;&gt;"",'Match History Data'!F610,""),"")</f>
        <v/>
      </c>
      <c r="G610" t="str">
        <f>IF(ROW()&lt;=vLastrow,'Match History Data'!G610,"")</f>
        <v/>
      </c>
      <c r="H610" t="str">
        <f>IF(ROW()&lt;=vLastrow,'Match History Data'!H610,"")</f>
        <v/>
      </c>
      <c r="I610" t="str">
        <f>IF(ROW()&lt;=vLastrow,'Match History Data'!I610,"")</f>
        <v/>
      </c>
      <c r="J610" t="str">
        <f>IF(ROW()&lt;=vLastrow,'Match History Data'!J610,"")</f>
        <v/>
      </c>
      <c r="K610" t="str">
        <f>IF(ROW()&lt;=vLastrow,'Match History Data'!K610,"")</f>
        <v/>
      </c>
      <c r="L610" t="str">
        <f>IF(ROW()&lt;=vLastrow,'Match History Data'!L610,"")</f>
        <v/>
      </c>
      <c r="M610" t="str">
        <f>IF(ROW()&lt;=vLastrow,'Match History Data'!M610,"")</f>
        <v/>
      </c>
      <c r="N610" t="str">
        <f>IF(ROW()&lt;=vLastrow,'Match History Data'!N610,"")</f>
        <v/>
      </c>
      <c r="O610" t="str">
        <f>IF(ROW()&lt;=vLastrow,'Match History Data'!O610,"")</f>
        <v/>
      </c>
      <c r="Q610" t="str">
        <f>IF(ROW()&lt;=vLastrow,VLOOKUP(MONTH(E610),calcs!$S$2:$T$13,2,FALSE),"")</f>
        <v/>
      </c>
      <c r="R610" t="str">
        <f>IF(ROW()&lt;=vLastrow,VLOOKUP(MONTH(F610),calcs!$S$2:$T$13,2,FALSE),"")</f>
        <v/>
      </c>
      <c r="S610" t="str">
        <f t="shared" si="55"/>
        <v/>
      </c>
      <c r="T610" s="26" t="e">
        <f>IF(F610="",DATEDIF(E610,calcs!X$2,"Y"),"")</f>
        <v>#VALUE!</v>
      </c>
      <c r="U610" t="str">
        <f t="shared" si="54"/>
        <v/>
      </c>
      <c r="V610" t="str">
        <f t="shared" si="51"/>
        <v/>
      </c>
      <c r="W610">
        <f t="shared" si="52"/>
        <v>0</v>
      </c>
      <c r="X610">
        <f t="shared" si="53"/>
        <v>0</v>
      </c>
    </row>
    <row r="611" spans="1:24" x14ac:dyDescent="0.35">
      <c r="A611" t="str">
        <f>IF(ROW()&lt;=vLastrow,'Match History Data'!A611,"")</f>
        <v/>
      </c>
      <c r="B611" t="str">
        <f>IF(ROW()&lt;=vLastrow,'Match History Data'!B611,"")</f>
        <v/>
      </c>
      <c r="C611" t="str">
        <f>IF(ROW()&lt;=vLastrow,'Match History Data'!C611,"")</f>
        <v/>
      </c>
      <c r="D611" t="str">
        <f>IF(ROW()&lt;=vLastrow,'Match History Data'!D611,"")</f>
        <v/>
      </c>
      <c r="E611" s="3" t="str">
        <f>IF(ROW()&lt;=vLastrow,IF('Match History Data'!E611&lt;&gt;"",'Match History Data'!E611,""),"")</f>
        <v/>
      </c>
      <c r="F611" s="3" t="str">
        <f>IF(ROW()&lt;=vLastrow,IF('Match History Data'!F611&lt;&gt;"",'Match History Data'!F611,""),"")</f>
        <v/>
      </c>
      <c r="G611" t="str">
        <f>IF(ROW()&lt;=vLastrow,'Match History Data'!G611,"")</f>
        <v/>
      </c>
      <c r="H611" t="str">
        <f>IF(ROW()&lt;=vLastrow,'Match History Data'!H611,"")</f>
        <v/>
      </c>
      <c r="I611" t="str">
        <f>IF(ROW()&lt;=vLastrow,'Match History Data'!I611,"")</f>
        <v/>
      </c>
      <c r="J611" t="str">
        <f>IF(ROW()&lt;=vLastrow,'Match History Data'!J611,"")</f>
        <v/>
      </c>
      <c r="K611" t="str">
        <f>IF(ROW()&lt;=vLastrow,'Match History Data'!K611,"")</f>
        <v/>
      </c>
      <c r="L611" t="str">
        <f>IF(ROW()&lt;=vLastrow,'Match History Data'!L611,"")</f>
        <v/>
      </c>
      <c r="M611" t="str">
        <f>IF(ROW()&lt;=vLastrow,'Match History Data'!M611,"")</f>
        <v/>
      </c>
      <c r="N611" t="str">
        <f>IF(ROW()&lt;=vLastrow,'Match History Data'!N611,"")</f>
        <v/>
      </c>
      <c r="O611" t="str">
        <f>IF(ROW()&lt;=vLastrow,'Match History Data'!O611,"")</f>
        <v/>
      </c>
      <c r="Q611" t="str">
        <f>IF(ROW()&lt;=vLastrow,VLOOKUP(MONTH(E611),calcs!$S$2:$T$13,2,FALSE),"")</f>
        <v/>
      </c>
      <c r="R611" t="str">
        <f>IF(ROW()&lt;=vLastrow,VLOOKUP(MONTH(F611),calcs!$S$2:$T$13,2,FALSE),"")</f>
        <v/>
      </c>
      <c r="S611" t="str">
        <f t="shared" si="55"/>
        <v/>
      </c>
      <c r="T611" s="26" t="e">
        <f>IF(F611="",DATEDIF(E611,calcs!X$2,"Y"),"")</f>
        <v>#VALUE!</v>
      </c>
      <c r="U611" t="str">
        <f t="shared" si="54"/>
        <v/>
      </c>
      <c r="V611" t="str">
        <f t="shared" si="51"/>
        <v/>
      </c>
      <c r="W611">
        <f t="shared" si="52"/>
        <v>0</v>
      </c>
      <c r="X611">
        <f t="shared" si="53"/>
        <v>0</v>
      </c>
    </row>
    <row r="612" spans="1:24" x14ac:dyDescent="0.35">
      <c r="A612" t="str">
        <f>IF(ROW()&lt;=vLastrow,'Match History Data'!A612,"")</f>
        <v/>
      </c>
      <c r="B612" t="str">
        <f>IF(ROW()&lt;=vLastrow,'Match History Data'!B612,"")</f>
        <v/>
      </c>
      <c r="C612" t="str">
        <f>IF(ROW()&lt;=vLastrow,'Match History Data'!C612,"")</f>
        <v/>
      </c>
      <c r="D612" t="str">
        <f>IF(ROW()&lt;=vLastrow,'Match History Data'!D612,"")</f>
        <v/>
      </c>
      <c r="E612" s="3" t="str">
        <f>IF(ROW()&lt;=vLastrow,IF('Match History Data'!E612&lt;&gt;"",'Match History Data'!E612,""),"")</f>
        <v/>
      </c>
      <c r="F612" s="3" t="str">
        <f>IF(ROW()&lt;=vLastrow,IF('Match History Data'!F612&lt;&gt;"",'Match History Data'!F612,""),"")</f>
        <v/>
      </c>
      <c r="G612" t="str">
        <f>IF(ROW()&lt;=vLastrow,'Match History Data'!G612,"")</f>
        <v/>
      </c>
      <c r="H612" t="str">
        <f>IF(ROW()&lt;=vLastrow,'Match History Data'!H612,"")</f>
        <v/>
      </c>
      <c r="I612" t="str">
        <f>IF(ROW()&lt;=vLastrow,'Match History Data'!I612,"")</f>
        <v/>
      </c>
      <c r="J612" t="str">
        <f>IF(ROW()&lt;=vLastrow,'Match History Data'!J612,"")</f>
        <v/>
      </c>
      <c r="K612" t="str">
        <f>IF(ROW()&lt;=vLastrow,'Match History Data'!K612,"")</f>
        <v/>
      </c>
      <c r="L612" t="str">
        <f>IF(ROW()&lt;=vLastrow,'Match History Data'!L612,"")</f>
        <v/>
      </c>
      <c r="M612" t="str">
        <f>IF(ROW()&lt;=vLastrow,'Match History Data'!M612,"")</f>
        <v/>
      </c>
      <c r="N612" t="str">
        <f>IF(ROW()&lt;=vLastrow,'Match History Data'!N612,"")</f>
        <v/>
      </c>
      <c r="O612" t="str">
        <f>IF(ROW()&lt;=vLastrow,'Match History Data'!O612,"")</f>
        <v/>
      </c>
      <c r="Q612" t="str">
        <f>IF(ROW()&lt;=vLastrow,VLOOKUP(MONTH(E612),calcs!$S$2:$T$13,2,FALSE),"")</f>
        <v/>
      </c>
      <c r="R612" t="str">
        <f>IF(ROW()&lt;=vLastrow,VLOOKUP(MONTH(F612),calcs!$S$2:$T$13,2,FALSE),"")</f>
        <v/>
      </c>
      <c r="S612" t="str">
        <f t="shared" si="55"/>
        <v/>
      </c>
      <c r="T612" s="26" t="e">
        <f>IF(F612="",DATEDIF(E612,calcs!X$2,"Y"),"")</f>
        <v>#VALUE!</v>
      </c>
      <c r="U612" t="str">
        <f t="shared" si="54"/>
        <v/>
      </c>
      <c r="V612" t="str">
        <f t="shared" si="51"/>
        <v/>
      </c>
      <c r="W612">
        <f t="shared" si="52"/>
        <v>0</v>
      </c>
      <c r="X612">
        <f t="shared" si="53"/>
        <v>0</v>
      </c>
    </row>
    <row r="613" spans="1:24" x14ac:dyDescent="0.35">
      <c r="A613" t="str">
        <f>IF(ROW()&lt;=vLastrow,'Match History Data'!A613,"")</f>
        <v/>
      </c>
      <c r="B613" t="str">
        <f>IF(ROW()&lt;=vLastrow,'Match History Data'!B613,"")</f>
        <v/>
      </c>
      <c r="C613" t="str">
        <f>IF(ROW()&lt;=vLastrow,'Match History Data'!C613,"")</f>
        <v/>
      </c>
      <c r="D613" t="str">
        <f>IF(ROW()&lt;=vLastrow,'Match History Data'!D613,"")</f>
        <v/>
      </c>
      <c r="E613" s="3" t="str">
        <f>IF(ROW()&lt;=vLastrow,IF('Match History Data'!E613&lt;&gt;"",'Match History Data'!E613,""),"")</f>
        <v/>
      </c>
      <c r="F613" s="3" t="str">
        <f>IF(ROW()&lt;=vLastrow,IF('Match History Data'!F613&lt;&gt;"",'Match History Data'!F613,""),"")</f>
        <v/>
      </c>
      <c r="G613" t="str">
        <f>IF(ROW()&lt;=vLastrow,'Match History Data'!G613,"")</f>
        <v/>
      </c>
      <c r="H613" t="str">
        <f>IF(ROW()&lt;=vLastrow,'Match History Data'!H613,"")</f>
        <v/>
      </c>
      <c r="I613" t="str">
        <f>IF(ROW()&lt;=vLastrow,'Match History Data'!I613,"")</f>
        <v/>
      </c>
      <c r="J613" t="str">
        <f>IF(ROW()&lt;=vLastrow,'Match History Data'!J613,"")</f>
        <v/>
      </c>
      <c r="K613" t="str">
        <f>IF(ROW()&lt;=vLastrow,'Match History Data'!K613,"")</f>
        <v/>
      </c>
      <c r="L613" t="str">
        <f>IF(ROW()&lt;=vLastrow,'Match History Data'!L613,"")</f>
        <v/>
      </c>
      <c r="M613" t="str">
        <f>IF(ROW()&lt;=vLastrow,'Match History Data'!M613,"")</f>
        <v/>
      </c>
      <c r="N613" t="str">
        <f>IF(ROW()&lt;=vLastrow,'Match History Data'!N613,"")</f>
        <v/>
      </c>
      <c r="O613" t="str">
        <f>IF(ROW()&lt;=vLastrow,'Match History Data'!O613,"")</f>
        <v/>
      </c>
      <c r="Q613" t="str">
        <f>IF(ROW()&lt;=vLastrow,VLOOKUP(MONTH(E613),calcs!$S$2:$T$13,2,FALSE),"")</f>
        <v/>
      </c>
      <c r="R613" t="str">
        <f>IF(ROW()&lt;=vLastrow,VLOOKUP(MONTH(F613),calcs!$S$2:$T$13,2,FALSE),"")</f>
        <v/>
      </c>
      <c r="S613" t="str">
        <f t="shared" si="55"/>
        <v/>
      </c>
      <c r="T613" s="26" t="e">
        <f>IF(F613="",DATEDIF(E613,calcs!X$2,"Y"),"")</f>
        <v>#VALUE!</v>
      </c>
      <c r="U613" t="str">
        <f t="shared" si="54"/>
        <v/>
      </c>
      <c r="V613" t="str">
        <f t="shared" si="51"/>
        <v/>
      </c>
      <c r="W613">
        <f t="shared" si="52"/>
        <v>0</v>
      </c>
      <c r="X613">
        <f t="shared" si="53"/>
        <v>0</v>
      </c>
    </row>
    <row r="614" spans="1:24" x14ac:dyDescent="0.35">
      <c r="A614" t="str">
        <f>IF(ROW()&lt;=vLastrow,'Match History Data'!A614,"")</f>
        <v/>
      </c>
      <c r="B614" t="str">
        <f>IF(ROW()&lt;=vLastrow,'Match History Data'!B614,"")</f>
        <v/>
      </c>
      <c r="C614" t="str">
        <f>IF(ROW()&lt;=vLastrow,'Match History Data'!C614,"")</f>
        <v/>
      </c>
      <c r="D614" t="str">
        <f>IF(ROW()&lt;=vLastrow,'Match History Data'!D614,"")</f>
        <v/>
      </c>
      <c r="E614" s="3" t="str">
        <f>IF(ROW()&lt;=vLastrow,IF('Match History Data'!E614&lt;&gt;"",'Match History Data'!E614,""),"")</f>
        <v/>
      </c>
      <c r="F614" s="3" t="str">
        <f>IF(ROW()&lt;=vLastrow,IF('Match History Data'!F614&lt;&gt;"",'Match History Data'!F614,""),"")</f>
        <v/>
      </c>
      <c r="G614" t="str">
        <f>IF(ROW()&lt;=vLastrow,'Match History Data'!G614,"")</f>
        <v/>
      </c>
      <c r="H614" t="str">
        <f>IF(ROW()&lt;=vLastrow,'Match History Data'!H614,"")</f>
        <v/>
      </c>
      <c r="I614" t="str">
        <f>IF(ROW()&lt;=vLastrow,'Match History Data'!I614,"")</f>
        <v/>
      </c>
      <c r="J614" t="str">
        <f>IF(ROW()&lt;=vLastrow,'Match History Data'!J614,"")</f>
        <v/>
      </c>
      <c r="K614" t="str">
        <f>IF(ROW()&lt;=vLastrow,'Match History Data'!K614,"")</f>
        <v/>
      </c>
      <c r="L614" t="str">
        <f>IF(ROW()&lt;=vLastrow,'Match History Data'!L614,"")</f>
        <v/>
      </c>
      <c r="M614" t="str">
        <f>IF(ROW()&lt;=vLastrow,'Match History Data'!M614,"")</f>
        <v/>
      </c>
      <c r="N614" t="str">
        <f>IF(ROW()&lt;=vLastrow,'Match History Data'!N614,"")</f>
        <v/>
      </c>
      <c r="O614" t="str">
        <f>IF(ROW()&lt;=vLastrow,'Match History Data'!O614,"")</f>
        <v/>
      </c>
      <c r="Q614" t="str">
        <f>IF(ROW()&lt;=vLastrow,VLOOKUP(MONTH(E614),calcs!$S$2:$T$13,2,FALSE),"")</f>
        <v/>
      </c>
      <c r="R614" t="str">
        <f>IF(ROW()&lt;=vLastrow,VLOOKUP(MONTH(F614),calcs!$S$2:$T$13,2,FALSE),"")</f>
        <v/>
      </c>
      <c r="S614" t="str">
        <f t="shared" si="55"/>
        <v/>
      </c>
      <c r="T614" s="26" t="e">
        <f>IF(F614="",DATEDIF(E614,calcs!X$2,"Y"),"")</f>
        <v>#VALUE!</v>
      </c>
      <c r="U614" t="str">
        <f t="shared" si="54"/>
        <v/>
      </c>
      <c r="V614" t="str">
        <f t="shared" si="51"/>
        <v/>
      </c>
      <c r="W614">
        <f t="shared" si="52"/>
        <v>0</v>
      </c>
      <c r="X614">
        <f t="shared" si="53"/>
        <v>0</v>
      </c>
    </row>
    <row r="615" spans="1:24" x14ac:dyDescent="0.35">
      <c r="A615" t="str">
        <f>IF(ROW()&lt;=vLastrow,'Match History Data'!A615,"")</f>
        <v/>
      </c>
      <c r="B615" t="str">
        <f>IF(ROW()&lt;=vLastrow,'Match History Data'!B615,"")</f>
        <v/>
      </c>
      <c r="C615" t="str">
        <f>IF(ROW()&lt;=vLastrow,'Match History Data'!C615,"")</f>
        <v/>
      </c>
      <c r="D615" t="str">
        <f>IF(ROW()&lt;=vLastrow,'Match History Data'!D615,"")</f>
        <v/>
      </c>
      <c r="E615" s="3" t="str">
        <f>IF(ROW()&lt;=vLastrow,IF('Match History Data'!E615&lt;&gt;"",'Match History Data'!E615,""),"")</f>
        <v/>
      </c>
      <c r="F615" s="3" t="str">
        <f>IF(ROW()&lt;=vLastrow,IF('Match History Data'!F615&lt;&gt;"",'Match History Data'!F615,""),"")</f>
        <v/>
      </c>
      <c r="G615" t="str">
        <f>IF(ROW()&lt;=vLastrow,'Match History Data'!G615,"")</f>
        <v/>
      </c>
      <c r="H615" t="str">
        <f>IF(ROW()&lt;=vLastrow,'Match History Data'!H615,"")</f>
        <v/>
      </c>
      <c r="I615" t="str">
        <f>IF(ROW()&lt;=vLastrow,'Match History Data'!I615,"")</f>
        <v/>
      </c>
      <c r="J615" t="str">
        <f>IF(ROW()&lt;=vLastrow,'Match History Data'!J615,"")</f>
        <v/>
      </c>
      <c r="K615" t="str">
        <f>IF(ROW()&lt;=vLastrow,'Match History Data'!K615,"")</f>
        <v/>
      </c>
      <c r="L615" t="str">
        <f>IF(ROW()&lt;=vLastrow,'Match History Data'!L615,"")</f>
        <v/>
      </c>
      <c r="M615" t="str">
        <f>IF(ROW()&lt;=vLastrow,'Match History Data'!M615,"")</f>
        <v/>
      </c>
      <c r="N615" t="str">
        <f>IF(ROW()&lt;=vLastrow,'Match History Data'!N615,"")</f>
        <v/>
      </c>
      <c r="O615" t="str">
        <f>IF(ROW()&lt;=vLastrow,'Match History Data'!O615,"")</f>
        <v/>
      </c>
      <c r="Q615" t="str">
        <f>IF(ROW()&lt;=vLastrow,VLOOKUP(MONTH(E615),calcs!$S$2:$T$13,2,FALSE),"")</f>
        <v/>
      </c>
      <c r="R615" t="str">
        <f>IF(ROW()&lt;=vLastrow,VLOOKUP(MONTH(F615),calcs!$S$2:$T$13,2,FALSE),"")</f>
        <v/>
      </c>
      <c r="S615" t="str">
        <f t="shared" si="55"/>
        <v/>
      </c>
      <c r="T615" s="26" t="e">
        <f>IF(F615="",DATEDIF(E615,calcs!X$2,"Y"),"")</f>
        <v>#VALUE!</v>
      </c>
      <c r="U615" t="str">
        <f t="shared" si="54"/>
        <v/>
      </c>
      <c r="V615" t="str">
        <f t="shared" si="51"/>
        <v/>
      </c>
      <c r="W615">
        <f t="shared" si="52"/>
        <v>0</v>
      </c>
      <c r="X615">
        <f t="shared" si="53"/>
        <v>0</v>
      </c>
    </row>
    <row r="616" spans="1:24" x14ac:dyDescent="0.35">
      <c r="A616" t="str">
        <f>IF(ROW()&lt;=vLastrow,'Match History Data'!A616,"")</f>
        <v/>
      </c>
      <c r="B616" t="str">
        <f>IF(ROW()&lt;=vLastrow,'Match History Data'!B616,"")</f>
        <v/>
      </c>
      <c r="C616" t="str">
        <f>IF(ROW()&lt;=vLastrow,'Match History Data'!C616,"")</f>
        <v/>
      </c>
      <c r="D616" t="str">
        <f>IF(ROW()&lt;=vLastrow,'Match History Data'!D616,"")</f>
        <v/>
      </c>
      <c r="E616" s="3" t="str">
        <f>IF(ROW()&lt;=vLastrow,IF('Match History Data'!E616&lt;&gt;"",'Match History Data'!E616,""),"")</f>
        <v/>
      </c>
      <c r="F616" s="3" t="str">
        <f>IF(ROW()&lt;=vLastrow,IF('Match History Data'!F616&lt;&gt;"",'Match History Data'!F616,""),"")</f>
        <v/>
      </c>
      <c r="G616" t="str">
        <f>IF(ROW()&lt;=vLastrow,'Match History Data'!G616,"")</f>
        <v/>
      </c>
      <c r="H616" t="str">
        <f>IF(ROW()&lt;=vLastrow,'Match History Data'!H616,"")</f>
        <v/>
      </c>
      <c r="I616" t="str">
        <f>IF(ROW()&lt;=vLastrow,'Match History Data'!I616,"")</f>
        <v/>
      </c>
      <c r="J616" t="str">
        <f>IF(ROW()&lt;=vLastrow,'Match History Data'!J616,"")</f>
        <v/>
      </c>
      <c r="K616" t="str">
        <f>IF(ROW()&lt;=vLastrow,'Match History Data'!K616,"")</f>
        <v/>
      </c>
      <c r="L616" t="str">
        <f>IF(ROW()&lt;=vLastrow,'Match History Data'!L616,"")</f>
        <v/>
      </c>
      <c r="M616" t="str">
        <f>IF(ROW()&lt;=vLastrow,'Match History Data'!M616,"")</f>
        <v/>
      </c>
      <c r="N616" t="str">
        <f>IF(ROW()&lt;=vLastrow,'Match History Data'!N616,"")</f>
        <v/>
      </c>
      <c r="O616" t="str">
        <f>IF(ROW()&lt;=vLastrow,'Match History Data'!O616,"")</f>
        <v/>
      </c>
      <c r="Q616" t="str">
        <f>IF(ROW()&lt;=vLastrow,VLOOKUP(MONTH(E616),calcs!$S$2:$T$13,2,FALSE),"")</f>
        <v/>
      </c>
      <c r="R616" t="str">
        <f>IF(ROW()&lt;=vLastrow,VLOOKUP(MONTH(F616),calcs!$S$2:$T$13,2,FALSE),"")</f>
        <v/>
      </c>
      <c r="S616" t="str">
        <f t="shared" si="55"/>
        <v/>
      </c>
      <c r="T616" s="26" t="e">
        <f>IF(F616="",DATEDIF(E616,calcs!X$2,"Y"),"")</f>
        <v>#VALUE!</v>
      </c>
      <c r="U616" t="str">
        <f t="shared" si="54"/>
        <v/>
      </c>
      <c r="V616" t="str">
        <f t="shared" si="51"/>
        <v/>
      </c>
      <c r="W616">
        <f t="shared" si="52"/>
        <v>0</v>
      </c>
      <c r="X616">
        <f t="shared" si="53"/>
        <v>0</v>
      </c>
    </row>
    <row r="617" spans="1:24" x14ac:dyDescent="0.35">
      <c r="A617" t="str">
        <f>IF(ROW()&lt;=vLastrow,'Match History Data'!A617,"")</f>
        <v/>
      </c>
      <c r="B617" t="str">
        <f>IF(ROW()&lt;=vLastrow,'Match History Data'!B617,"")</f>
        <v/>
      </c>
      <c r="C617" t="str">
        <f>IF(ROW()&lt;=vLastrow,'Match History Data'!C617,"")</f>
        <v/>
      </c>
      <c r="D617" t="str">
        <f>IF(ROW()&lt;=vLastrow,'Match History Data'!D617,"")</f>
        <v/>
      </c>
      <c r="E617" s="3" t="str">
        <f>IF(ROW()&lt;=vLastrow,IF('Match History Data'!E617&lt;&gt;"",'Match History Data'!E617,""),"")</f>
        <v/>
      </c>
      <c r="F617" s="3" t="str">
        <f>IF(ROW()&lt;=vLastrow,IF('Match History Data'!F617&lt;&gt;"",'Match History Data'!F617,""),"")</f>
        <v/>
      </c>
      <c r="G617" t="str">
        <f>IF(ROW()&lt;=vLastrow,'Match History Data'!G617,"")</f>
        <v/>
      </c>
      <c r="H617" t="str">
        <f>IF(ROW()&lt;=vLastrow,'Match History Data'!H617,"")</f>
        <v/>
      </c>
      <c r="I617" t="str">
        <f>IF(ROW()&lt;=vLastrow,'Match History Data'!I617,"")</f>
        <v/>
      </c>
      <c r="J617" t="str">
        <f>IF(ROW()&lt;=vLastrow,'Match History Data'!J617,"")</f>
        <v/>
      </c>
      <c r="K617" t="str">
        <f>IF(ROW()&lt;=vLastrow,'Match History Data'!K617,"")</f>
        <v/>
      </c>
      <c r="L617" t="str">
        <f>IF(ROW()&lt;=vLastrow,'Match History Data'!L617,"")</f>
        <v/>
      </c>
      <c r="M617" t="str">
        <f>IF(ROW()&lt;=vLastrow,'Match History Data'!M617,"")</f>
        <v/>
      </c>
      <c r="N617" t="str">
        <f>IF(ROW()&lt;=vLastrow,'Match History Data'!N617,"")</f>
        <v/>
      </c>
      <c r="O617" t="str">
        <f>IF(ROW()&lt;=vLastrow,'Match History Data'!O617,"")</f>
        <v/>
      </c>
      <c r="Q617" t="str">
        <f>IF(ROW()&lt;=vLastrow,VLOOKUP(MONTH(E617),calcs!$S$2:$T$13,2,FALSE),"")</f>
        <v/>
      </c>
      <c r="R617" t="str">
        <f>IF(ROW()&lt;=vLastrow,VLOOKUP(MONTH(F617),calcs!$S$2:$T$13,2,FALSE),"")</f>
        <v/>
      </c>
      <c r="S617" t="str">
        <f t="shared" si="55"/>
        <v/>
      </c>
      <c r="T617" s="26" t="e">
        <f>IF(F617="",DATEDIF(E617,calcs!X$2,"Y"),"")</f>
        <v>#VALUE!</v>
      </c>
      <c r="U617" t="str">
        <f t="shared" si="54"/>
        <v/>
      </c>
      <c r="V617" t="str">
        <f t="shared" si="51"/>
        <v/>
      </c>
      <c r="W617">
        <f t="shared" si="52"/>
        <v>0</v>
      </c>
      <c r="X617">
        <f t="shared" si="53"/>
        <v>0</v>
      </c>
    </row>
    <row r="618" spans="1:24" x14ac:dyDescent="0.35">
      <c r="A618" t="str">
        <f>IF(ROW()&lt;=vLastrow,'Match History Data'!A618,"")</f>
        <v/>
      </c>
      <c r="B618" t="str">
        <f>IF(ROW()&lt;=vLastrow,'Match History Data'!B618,"")</f>
        <v/>
      </c>
      <c r="C618" t="str">
        <f>IF(ROW()&lt;=vLastrow,'Match History Data'!C618,"")</f>
        <v/>
      </c>
      <c r="D618" t="str">
        <f>IF(ROW()&lt;=vLastrow,'Match History Data'!D618,"")</f>
        <v/>
      </c>
      <c r="E618" s="3" t="str">
        <f>IF(ROW()&lt;=vLastrow,IF('Match History Data'!E618&lt;&gt;"",'Match History Data'!E618,""),"")</f>
        <v/>
      </c>
      <c r="F618" s="3" t="str">
        <f>IF(ROW()&lt;=vLastrow,IF('Match History Data'!F618&lt;&gt;"",'Match History Data'!F618,""),"")</f>
        <v/>
      </c>
      <c r="G618" t="str">
        <f>IF(ROW()&lt;=vLastrow,'Match History Data'!G618,"")</f>
        <v/>
      </c>
      <c r="H618" t="str">
        <f>IF(ROW()&lt;=vLastrow,'Match History Data'!H618,"")</f>
        <v/>
      </c>
      <c r="I618" t="str">
        <f>IF(ROW()&lt;=vLastrow,'Match History Data'!I618,"")</f>
        <v/>
      </c>
      <c r="J618" t="str">
        <f>IF(ROW()&lt;=vLastrow,'Match History Data'!J618,"")</f>
        <v/>
      </c>
      <c r="K618" t="str">
        <f>IF(ROW()&lt;=vLastrow,'Match History Data'!K618,"")</f>
        <v/>
      </c>
      <c r="L618" t="str">
        <f>IF(ROW()&lt;=vLastrow,'Match History Data'!L618,"")</f>
        <v/>
      </c>
      <c r="M618" t="str">
        <f>IF(ROW()&lt;=vLastrow,'Match History Data'!M618,"")</f>
        <v/>
      </c>
      <c r="N618" t="str">
        <f>IF(ROW()&lt;=vLastrow,'Match History Data'!N618,"")</f>
        <v/>
      </c>
      <c r="O618" t="str">
        <f>IF(ROW()&lt;=vLastrow,'Match History Data'!O618,"")</f>
        <v/>
      </c>
      <c r="Q618" t="str">
        <f>IF(ROW()&lt;=vLastrow,VLOOKUP(MONTH(E618),calcs!$S$2:$T$13,2,FALSE),"")</f>
        <v/>
      </c>
      <c r="R618" t="str">
        <f>IF(ROW()&lt;=vLastrow,VLOOKUP(MONTH(F618),calcs!$S$2:$T$13,2,FALSE),"")</f>
        <v/>
      </c>
      <c r="S618" t="str">
        <f t="shared" si="55"/>
        <v/>
      </c>
      <c r="T618" s="26" t="e">
        <f>IF(F618="",DATEDIF(E618,calcs!X$2,"Y"),"")</f>
        <v>#VALUE!</v>
      </c>
      <c r="U618" t="str">
        <f t="shared" si="54"/>
        <v/>
      </c>
      <c r="V618" t="str">
        <f t="shared" si="51"/>
        <v/>
      </c>
      <c r="W618">
        <f t="shared" si="52"/>
        <v>0</v>
      </c>
      <c r="X618">
        <f t="shared" si="53"/>
        <v>0</v>
      </c>
    </row>
    <row r="619" spans="1:24" x14ac:dyDescent="0.35">
      <c r="A619" t="str">
        <f>IF(ROW()&lt;=vLastrow,'Match History Data'!A619,"")</f>
        <v/>
      </c>
      <c r="B619" t="str">
        <f>IF(ROW()&lt;=vLastrow,'Match History Data'!B619,"")</f>
        <v/>
      </c>
      <c r="C619" t="str">
        <f>IF(ROW()&lt;=vLastrow,'Match History Data'!C619,"")</f>
        <v/>
      </c>
      <c r="D619" t="str">
        <f>IF(ROW()&lt;=vLastrow,'Match History Data'!D619,"")</f>
        <v/>
      </c>
      <c r="E619" s="3" t="str">
        <f>IF(ROW()&lt;=vLastrow,IF('Match History Data'!E619&lt;&gt;"",'Match History Data'!E619,""),"")</f>
        <v/>
      </c>
      <c r="F619" s="3" t="str">
        <f>IF(ROW()&lt;=vLastrow,IF('Match History Data'!F619&lt;&gt;"",'Match History Data'!F619,""),"")</f>
        <v/>
      </c>
      <c r="G619" t="str">
        <f>IF(ROW()&lt;=vLastrow,'Match History Data'!G619,"")</f>
        <v/>
      </c>
      <c r="H619" t="str">
        <f>IF(ROW()&lt;=vLastrow,'Match History Data'!H619,"")</f>
        <v/>
      </c>
      <c r="I619" t="str">
        <f>IF(ROW()&lt;=vLastrow,'Match History Data'!I619,"")</f>
        <v/>
      </c>
      <c r="J619" t="str">
        <f>IF(ROW()&lt;=vLastrow,'Match History Data'!J619,"")</f>
        <v/>
      </c>
      <c r="K619" t="str">
        <f>IF(ROW()&lt;=vLastrow,'Match History Data'!K619,"")</f>
        <v/>
      </c>
      <c r="L619" t="str">
        <f>IF(ROW()&lt;=vLastrow,'Match History Data'!L619,"")</f>
        <v/>
      </c>
      <c r="M619" t="str">
        <f>IF(ROW()&lt;=vLastrow,'Match History Data'!M619,"")</f>
        <v/>
      </c>
      <c r="N619" t="str">
        <f>IF(ROW()&lt;=vLastrow,'Match History Data'!N619,"")</f>
        <v/>
      </c>
      <c r="O619" t="str">
        <f>IF(ROW()&lt;=vLastrow,'Match History Data'!O619,"")</f>
        <v/>
      </c>
      <c r="Q619" t="str">
        <f>IF(ROW()&lt;=vLastrow,VLOOKUP(MONTH(E619),calcs!$S$2:$T$13,2,FALSE),"")</f>
        <v/>
      </c>
      <c r="R619" t="str">
        <f>IF(ROW()&lt;=vLastrow,VLOOKUP(MONTH(F619),calcs!$S$2:$T$13,2,FALSE),"")</f>
        <v/>
      </c>
      <c r="S619" t="str">
        <f t="shared" si="55"/>
        <v/>
      </c>
      <c r="T619" s="26" t="e">
        <f>IF(F619="",DATEDIF(E619,calcs!X$2,"Y"),"")</f>
        <v>#VALUE!</v>
      </c>
      <c r="U619" t="str">
        <f t="shared" si="54"/>
        <v/>
      </c>
      <c r="V619" t="str">
        <f t="shared" si="51"/>
        <v/>
      </c>
      <c r="W619">
        <f t="shared" si="52"/>
        <v>0</v>
      </c>
      <c r="X619">
        <f t="shared" si="53"/>
        <v>0</v>
      </c>
    </row>
    <row r="620" spans="1:24" x14ac:dyDescent="0.35">
      <c r="A620" t="str">
        <f>IF(ROW()&lt;=vLastrow,'Match History Data'!A620,"")</f>
        <v/>
      </c>
      <c r="B620" t="str">
        <f>IF(ROW()&lt;=vLastrow,'Match History Data'!B620,"")</f>
        <v/>
      </c>
      <c r="C620" t="str">
        <f>IF(ROW()&lt;=vLastrow,'Match History Data'!C620,"")</f>
        <v/>
      </c>
      <c r="D620" t="str">
        <f>IF(ROW()&lt;=vLastrow,'Match History Data'!D620,"")</f>
        <v/>
      </c>
      <c r="E620" s="3" t="str">
        <f>IF(ROW()&lt;=vLastrow,IF('Match History Data'!E620&lt;&gt;"",'Match History Data'!E620,""),"")</f>
        <v/>
      </c>
      <c r="F620" s="3" t="str">
        <f>IF(ROW()&lt;=vLastrow,IF('Match History Data'!F620&lt;&gt;"",'Match History Data'!F620,""),"")</f>
        <v/>
      </c>
      <c r="G620" t="str">
        <f>IF(ROW()&lt;=vLastrow,'Match History Data'!G620,"")</f>
        <v/>
      </c>
      <c r="H620" t="str">
        <f>IF(ROW()&lt;=vLastrow,'Match History Data'!H620,"")</f>
        <v/>
      </c>
      <c r="I620" t="str">
        <f>IF(ROW()&lt;=vLastrow,'Match History Data'!I620,"")</f>
        <v/>
      </c>
      <c r="J620" t="str">
        <f>IF(ROW()&lt;=vLastrow,'Match History Data'!J620,"")</f>
        <v/>
      </c>
      <c r="K620" t="str">
        <f>IF(ROW()&lt;=vLastrow,'Match History Data'!K620,"")</f>
        <v/>
      </c>
      <c r="L620" t="str">
        <f>IF(ROW()&lt;=vLastrow,'Match History Data'!L620,"")</f>
        <v/>
      </c>
      <c r="M620" t="str">
        <f>IF(ROW()&lt;=vLastrow,'Match History Data'!M620,"")</f>
        <v/>
      </c>
      <c r="N620" t="str">
        <f>IF(ROW()&lt;=vLastrow,'Match History Data'!N620,"")</f>
        <v/>
      </c>
      <c r="O620" t="str">
        <f>IF(ROW()&lt;=vLastrow,'Match History Data'!O620,"")</f>
        <v/>
      </c>
      <c r="Q620" t="str">
        <f>IF(ROW()&lt;=vLastrow,VLOOKUP(MONTH(E620),calcs!$S$2:$T$13,2,FALSE),"")</f>
        <v/>
      </c>
      <c r="R620" t="str">
        <f>IF(ROW()&lt;=vLastrow,VLOOKUP(MONTH(F620),calcs!$S$2:$T$13,2,FALSE),"")</f>
        <v/>
      </c>
      <c r="S620" t="str">
        <f t="shared" si="55"/>
        <v/>
      </c>
      <c r="T620" s="26" t="e">
        <f>IF(F620="",DATEDIF(E620,calcs!X$2,"Y"),"")</f>
        <v>#VALUE!</v>
      </c>
      <c r="U620" t="str">
        <f t="shared" si="54"/>
        <v/>
      </c>
      <c r="V620" t="str">
        <f t="shared" si="51"/>
        <v/>
      </c>
      <c r="W620">
        <f t="shared" si="52"/>
        <v>0</v>
      </c>
      <c r="X620">
        <f t="shared" si="53"/>
        <v>0</v>
      </c>
    </row>
    <row r="621" spans="1:24" x14ac:dyDescent="0.35">
      <c r="A621" t="str">
        <f>IF(ROW()&lt;=vLastrow,'Match History Data'!A621,"")</f>
        <v/>
      </c>
      <c r="B621" t="str">
        <f>IF(ROW()&lt;=vLastrow,'Match History Data'!B621,"")</f>
        <v/>
      </c>
      <c r="C621" t="str">
        <f>IF(ROW()&lt;=vLastrow,'Match History Data'!C621,"")</f>
        <v/>
      </c>
      <c r="D621" t="str">
        <f>IF(ROW()&lt;=vLastrow,'Match History Data'!D621,"")</f>
        <v/>
      </c>
      <c r="E621" s="3" t="str">
        <f>IF(ROW()&lt;=vLastrow,IF('Match History Data'!E621&lt;&gt;"",'Match History Data'!E621,""),"")</f>
        <v/>
      </c>
      <c r="F621" s="3" t="str">
        <f>IF(ROW()&lt;=vLastrow,IF('Match History Data'!F621&lt;&gt;"",'Match History Data'!F621,""),"")</f>
        <v/>
      </c>
      <c r="G621" t="str">
        <f>IF(ROW()&lt;=vLastrow,'Match History Data'!G621,"")</f>
        <v/>
      </c>
      <c r="H621" t="str">
        <f>IF(ROW()&lt;=vLastrow,'Match History Data'!H621,"")</f>
        <v/>
      </c>
      <c r="I621" t="str">
        <f>IF(ROW()&lt;=vLastrow,'Match History Data'!I621,"")</f>
        <v/>
      </c>
      <c r="J621" t="str">
        <f>IF(ROW()&lt;=vLastrow,'Match History Data'!J621,"")</f>
        <v/>
      </c>
      <c r="K621" t="str">
        <f>IF(ROW()&lt;=vLastrow,'Match History Data'!K621,"")</f>
        <v/>
      </c>
      <c r="L621" t="str">
        <f>IF(ROW()&lt;=vLastrow,'Match History Data'!L621,"")</f>
        <v/>
      </c>
      <c r="M621" t="str">
        <f>IF(ROW()&lt;=vLastrow,'Match History Data'!M621,"")</f>
        <v/>
      </c>
      <c r="N621" t="str">
        <f>IF(ROW()&lt;=vLastrow,'Match History Data'!N621,"")</f>
        <v/>
      </c>
      <c r="O621" t="str">
        <f>IF(ROW()&lt;=vLastrow,'Match History Data'!O621,"")</f>
        <v/>
      </c>
      <c r="Q621" t="str">
        <f>IF(ROW()&lt;=vLastrow,VLOOKUP(MONTH(E621),calcs!$S$2:$T$13,2,FALSE),"")</f>
        <v/>
      </c>
      <c r="R621" t="str">
        <f>IF(ROW()&lt;=vLastrow,VLOOKUP(MONTH(F621),calcs!$S$2:$T$13,2,FALSE),"")</f>
        <v/>
      </c>
      <c r="S621" t="str">
        <f t="shared" si="55"/>
        <v/>
      </c>
      <c r="T621" s="26" t="e">
        <f>IF(F621="",DATEDIF(E621,calcs!X$2,"Y"),"")</f>
        <v>#VALUE!</v>
      </c>
      <c r="U621" t="str">
        <f t="shared" si="54"/>
        <v/>
      </c>
      <c r="V621" t="str">
        <f t="shared" si="51"/>
        <v/>
      </c>
      <c r="W621">
        <f t="shared" si="52"/>
        <v>0</v>
      </c>
      <c r="X621">
        <f t="shared" si="53"/>
        <v>0</v>
      </c>
    </row>
    <row r="622" spans="1:24" x14ac:dyDescent="0.35">
      <c r="A622" t="str">
        <f>IF(ROW()&lt;=vLastrow,'Match History Data'!A622,"")</f>
        <v/>
      </c>
      <c r="B622" t="str">
        <f>IF(ROW()&lt;=vLastrow,'Match History Data'!B622,"")</f>
        <v/>
      </c>
      <c r="C622" t="str">
        <f>IF(ROW()&lt;=vLastrow,'Match History Data'!C622,"")</f>
        <v/>
      </c>
      <c r="D622" t="str">
        <f>IF(ROW()&lt;=vLastrow,'Match History Data'!D622,"")</f>
        <v/>
      </c>
      <c r="E622" s="3" t="str">
        <f>IF(ROW()&lt;=vLastrow,IF('Match History Data'!E622&lt;&gt;"",'Match History Data'!E622,""),"")</f>
        <v/>
      </c>
      <c r="F622" s="3" t="str">
        <f>IF(ROW()&lt;=vLastrow,IF('Match History Data'!F622&lt;&gt;"",'Match History Data'!F622,""),"")</f>
        <v/>
      </c>
      <c r="G622" t="str">
        <f>IF(ROW()&lt;=vLastrow,'Match History Data'!G622,"")</f>
        <v/>
      </c>
      <c r="H622" t="str">
        <f>IF(ROW()&lt;=vLastrow,'Match History Data'!H622,"")</f>
        <v/>
      </c>
      <c r="I622" t="str">
        <f>IF(ROW()&lt;=vLastrow,'Match History Data'!I622,"")</f>
        <v/>
      </c>
      <c r="J622" t="str">
        <f>IF(ROW()&lt;=vLastrow,'Match History Data'!J622,"")</f>
        <v/>
      </c>
      <c r="K622" t="str">
        <f>IF(ROW()&lt;=vLastrow,'Match History Data'!K622,"")</f>
        <v/>
      </c>
      <c r="L622" t="str">
        <f>IF(ROW()&lt;=vLastrow,'Match History Data'!L622,"")</f>
        <v/>
      </c>
      <c r="M622" t="str">
        <f>IF(ROW()&lt;=vLastrow,'Match History Data'!M622,"")</f>
        <v/>
      </c>
      <c r="N622" t="str">
        <f>IF(ROW()&lt;=vLastrow,'Match History Data'!N622,"")</f>
        <v/>
      </c>
      <c r="O622" t="str">
        <f>IF(ROW()&lt;=vLastrow,'Match History Data'!O622,"")</f>
        <v/>
      </c>
      <c r="Q622" t="str">
        <f>IF(ROW()&lt;=vLastrow,VLOOKUP(MONTH(E622),calcs!$S$2:$T$13,2,FALSE),"")</f>
        <v/>
      </c>
      <c r="R622" t="str">
        <f>IF(ROW()&lt;=vLastrow,VLOOKUP(MONTH(F622),calcs!$S$2:$T$13,2,FALSE),"")</f>
        <v/>
      </c>
      <c r="S622" t="str">
        <f t="shared" si="55"/>
        <v/>
      </c>
      <c r="T622" s="26" t="e">
        <f>IF(F622="",DATEDIF(E622,calcs!X$2,"Y"),"")</f>
        <v>#VALUE!</v>
      </c>
      <c r="U622" t="str">
        <f t="shared" si="54"/>
        <v/>
      </c>
      <c r="V622" t="str">
        <f t="shared" si="51"/>
        <v/>
      </c>
      <c r="W622">
        <f t="shared" si="52"/>
        <v>0</v>
      </c>
      <c r="X622">
        <f t="shared" si="53"/>
        <v>0</v>
      </c>
    </row>
    <row r="623" spans="1:24" x14ac:dyDescent="0.35">
      <c r="A623" t="str">
        <f>IF(ROW()&lt;=vLastrow,'Match History Data'!A623,"")</f>
        <v/>
      </c>
      <c r="B623" t="str">
        <f>IF(ROW()&lt;=vLastrow,'Match History Data'!B623,"")</f>
        <v/>
      </c>
      <c r="C623" t="str">
        <f>IF(ROW()&lt;=vLastrow,'Match History Data'!C623,"")</f>
        <v/>
      </c>
      <c r="D623" t="str">
        <f>IF(ROW()&lt;=vLastrow,'Match History Data'!D623,"")</f>
        <v/>
      </c>
      <c r="E623" s="3" t="str">
        <f>IF(ROW()&lt;=vLastrow,IF('Match History Data'!E623&lt;&gt;"",'Match History Data'!E623,""),"")</f>
        <v/>
      </c>
      <c r="F623" s="3" t="str">
        <f>IF(ROW()&lt;=vLastrow,IF('Match History Data'!F623&lt;&gt;"",'Match History Data'!F623,""),"")</f>
        <v/>
      </c>
      <c r="G623" t="str">
        <f>IF(ROW()&lt;=vLastrow,'Match History Data'!G623,"")</f>
        <v/>
      </c>
      <c r="H623" t="str">
        <f>IF(ROW()&lt;=vLastrow,'Match History Data'!H623,"")</f>
        <v/>
      </c>
      <c r="I623" t="str">
        <f>IF(ROW()&lt;=vLastrow,'Match History Data'!I623,"")</f>
        <v/>
      </c>
      <c r="J623" t="str">
        <f>IF(ROW()&lt;=vLastrow,'Match History Data'!J623,"")</f>
        <v/>
      </c>
      <c r="K623" t="str">
        <f>IF(ROW()&lt;=vLastrow,'Match History Data'!K623,"")</f>
        <v/>
      </c>
      <c r="L623" t="str">
        <f>IF(ROW()&lt;=vLastrow,'Match History Data'!L623,"")</f>
        <v/>
      </c>
      <c r="M623" t="str">
        <f>IF(ROW()&lt;=vLastrow,'Match History Data'!M623,"")</f>
        <v/>
      </c>
      <c r="N623" t="str">
        <f>IF(ROW()&lt;=vLastrow,'Match History Data'!N623,"")</f>
        <v/>
      </c>
      <c r="O623" t="str">
        <f>IF(ROW()&lt;=vLastrow,'Match History Data'!O623,"")</f>
        <v/>
      </c>
      <c r="Q623" t="str">
        <f>IF(ROW()&lt;=vLastrow,VLOOKUP(MONTH(E623),calcs!$S$2:$T$13,2,FALSE),"")</f>
        <v/>
      </c>
      <c r="R623" t="str">
        <f>IF(ROW()&lt;=vLastrow,VLOOKUP(MONTH(F623),calcs!$S$2:$T$13,2,FALSE),"")</f>
        <v/>
      </c>
      <c r="S623" t="str">
        <f t="shared" si="55"/>
        <v/>
      </c>
      <c r="T623" s="26" t="e">
        <f>IF(F623="",DATEDIF(E623,calcs!X$2,"Y"),"")</f>
        <v>#VALUE!</v>
      </c>
      <c r="U623" t="str">
        <f t="shared" si="54"/>
        <v/>
      </c>
      <c r="V623" t="str">
        <f t="shared" si="51"/>
        <v/>
      </c>
      <c r="W623">
        <f t="shared" si="52"/>
        <v>0</v>
      </c>
      <c r="X623">
        <f t="shared" si="53"/>
        <v>0</v>
      </c>
    </row>
    <row r="624" spans="1:24" x14ac:dyDescent="0.35">
      <c r="A624" t="str">
        <f>IF(ROW()&lt;=vLastrow,'Match History Data'!A624,"")</f>
        <v/>
      </c>
      <c r="B624" t="str">
        <f>IF(ROW()&lt;=vLastrow,'Match History Data'!B624,"")</f>
        <v/>
      </c>
      <c r="C624" t="str">
        <f>IF(ROW()&lt;=vLastrow,'Match History Data'!C624,"")</f>
        <v/>
      </c>
      <c r="D624" t="str">
        <f>IF(ROW()&lt;=vLastrow,'Match History Data'!D624,"")</f>
        <v/>
      </c>
      <c r="E624" s="3" t="str">
        <f>IF(ROW()&lt;=vLastrow,IF('Match History Data'!E624&lt;&gt;"",'Match History Data'!E624,""),"")</f>
        <v/>
      </c>
      <c r="F624" s="3" t="str">
        <f>IF(ROW()&lt;=vLastrow,IF('Match History Data'!F624&lt;&gt;"",'Match History Data'!F624,""),"")</f>
        <v/>
      </c>
      <c r="G624" t="str">
        <f>IF(ROW()&lt;=vLastrow,'Match History Data'!G624,"")</f>
        <v/>
      </c>
      <c r="H624" t="str">
        <f>IF(ROW()&lt;=vLastrow,'Match History Data'!H624,"")</f>
        <v/>
      </c>
      <c r="I624" t="str">
        <f>IF(ROW()&lt;=vLastrow,'Match History Data'!I624,"")</f>
        <v/>
      </c>
      <c r="J624" t="str">
        <f>IF(ROW()&lt;=vLastrow,'Match History Data'!J624,"")</f>
        <v/>
      </c>
      <c r="K624" t="str">
        <f>IF(ROW()&lt;=vLastrow,'Match History Data'!K624,"")</f>
        <v/>
      </c>
      <c r="L624" t="str">
        <f>IF(ROW()&lt;=vLastrow,'Match History Data'!L624,"")</f>
        <v/>
      </c>
      <c r="M624" t="str">
        <f>IF(ROW()&lt;=vLastrow,'Match History Data'!M624,"")</f>
        <v/>
      </c>
      <c r="N624" t="str">
        <f>IF(ROW()&lt;=vLastrow,'Match History Data'!N624,"")</f>
        <v/>
      </c>
      <c r="O624" t="str">
        <f>IF(ROW()&lt;=vLastrow,'Match History Data'!O624,"")</f>
        <v/>
      </c>
      <c r="Q624" t="str">
        <f>IF(ROW()&lt;=vLastrow,VLOOKUP(MONTH(E624),calcs!$S$2:$T$13,2,FALSE),"")</f>
        <v/>
      </c>
      <c r="R624" t="str">
        <f>IF(ROW()&lt;=vLastrow,VLOOKUP(MONTH(F624),calcs!$S$2:$T$13,2,FALSE),"")</f>
        <v/>
      </c>
      <c r="S624" t="str">
        <f t="shared" si="55"/>
        <v/>
      </c>
      <c r="T624" s="26" t="e">
        <f>IF(F624="",DATEDIF(E624,calcs!X$2,"Y"),"")</f>
        <v>#VALUE!</v>
      </c>
      <c r="U624" t="str">
        <f t="shared" si="54"/>
        <v/>
      </c>
      <c r="V624" t="str">
        <f t="shared" si="51"/>
        <v/>
      </c>
      <c r="W624">
        <f t="shared" si="52"/>
        <v>0</v>
      </c>
      <c r="X624">
        <f t="shared" si="53"/>
        <v>0</v>
      </c>
    </row>
    <row r="625" spans="1:24" x14ac:dyDescent="0.35">
      <c r="A625" t="str">
        <f>IF(ROW()&lt;=vLastrow,'Match History Data'!A625,"")</f>
        <v/>
      </c>
      <c r="B625" t="str">
        <f>IF(ROW()&lt;=vLastrow,'Match History Data'!B625,"")</f>
        <v/>
      </c>
      <c r="C625" t="str">
        <f>IF(ROW()&lt;=vLastrow,'Match History Data'!C625,"")</f>
        <v/>
      </c>
      <c r="D625" t="str">
        <f>IF(ROW()&lt;=vLastrow,'Match History Data'!D625,"")</f>
        <v/>
      </c>
      <c r="E625" s="3" t="str">
        <f>IF(ROW()&lt;=vLastrow,IF('Match History Data'!E625&lt;&gt;"",'Match History Data'!E625,""),"")</f>
        <v/>
      </c>
      <c r="F625" s="3" t="str">
        <f>IF(ROW()&lt;=vLastrow,IF('Match History Data'!F625&lt;&gt;"",'Match History Data'!F625,""),"")</f>
        <v/>
      </c>
      <c r="G625" t="str">
        <f>IF(ROW()&lt;=vLastrow,'Match History Data'!G625,"")</f>
        <v/>
      </c>
      <c r="H625" t="str">
        <f>IF(ROW()&lt;=vLastrow,'Match History Data'!H625,"")</f>
        <v/>
      </c>
      <c r="I625" t="str">
        <f>IF(ROW()&lt;=vLastrow,'Match History Data'!I625,"")</f>
        <v/>
      </c>
      <c r="J625" t="str">
        <f>IF(ROW()&lt;=vLastrow,'Match History Data'!J625,"")</f>
        <v/>
      </c>
      <c r="K625" t="str">
        <f>IF(ROW()&lt;=vLastrow,'Match History Data'!K625,"")</f>
        <v/>
      </c>
      <c r="L625" t="str">
        <f>IF(ROW()&lt;=vLastrow,'Match History Data'!L625,"")</f>
        <v/>
      </c>
      <c r="M625" t="str">
        <f>IF(ROW()&lt;=vLastrow,'Match History Data'!M625,"")</f>
        <v/>
      </c>
      <c r="N625" t="str">
        <f>IF(ROW()&lt;=vLastrow,'Match History Data'!N625,"")</f>
        <v/>
      </c>
      <c r="O625" t="str">
        <f>IF(ROW()&lt;=vLastrow,'Match History Data'!O625,"")</f>
        <v/>
      </c>
      <c r="Q625" t="str">
        <f>IF(ROW()&lt;=vLastrow,VLOOKUP(MONTH(E625),calcs!$S$2:$T$13,2,FALSE),"")</f>
        <v/>
      </c>
      <c r="R625" t="str">
        <f>IF(ROW()&lt;=vLastrow,VLOOKUP(MONTH(F625),calcs!$S$2:$T$13,2,FALSE),"")</f>
        <v/>
      </c>
      <c r="S625" t="str">
        <f t="shared" si="55"/>
        <v/>
      </c>
      <c r="T625" s="26" t="e">
        <f>IF(F625="",DATEDIF(E625,calcs!X$2,"Y"),"")</f>
        <v>#VALUE!</v>
      </c>
      <c r="U625" t="str">
        <f t="shared" si="54"/>
        <v/>
      </c>
      <c r="V625" t="str">
        <f t="shared" si="51"/>
        <v/>
      </c>
      <c r="W625">
        <f t="shared" si="52"/>
        <v>0</v>
      </c>
      <c r="X625">
        <f t="shared" si="53"/>
        <v>0</v>
      </c>
    </row>
    <row r="626" spans="1:24" x14ac:dyDescent="0.35">
      <c r="A626" t="str">
        <f>IF(ROW()&lt;=vLastrow,'Match History Data'!A626,"")</f>
        <v/>
      </c>
      <c r="B626" t="str">
        <f>IF(ROW()&lt;=vLastrow,'Match History Data'!B626,"")</f>
        <v/>
      </c>
      <c r="C626" t="str">
        <f>IF(ROW()&lt;=vLastrow,'Match History Data'!C626,"")</f>
        <v/>
      </c>
      <c r="D626" t="str">
        <f>IF(ROW()&lt;=vLastrow,'Match History Data'!D626,"")</f>
        <v/>
      </c>
      <c r="E626" s="3" t="str">
        <f>IF(ROW()&lt;=vLastrow,IF('Match History Data'!E626&lt;&gt;"",'Match History Data'!E626,""),"")</f>
        <v/>
      </c>
      <c r="F626" s="3" t="str">
        <f>IF(ROW()&lt;=vLastrow,IF('Match History Data'!F626&lt;&gt;"",'Match History Data'!F626,""),"")</f>
        <v/>
      </c>
      <c r="G626" t="str">
        <f>IF(ROW()&lt;=vLastrow,'Match History Data'!G626,"")</f>
        <v/>
      </c>
      <c r="H626" t="str">
        <f>IF(ROW()&lt;=vLastrow,'Match History Data'!H626,"")</f>
        <v/>
      </c>
      <c r="I626" t="str">
        <f>IF(ROW()&lt;=vLastrow,'Match History Data'!I626,"")</f>
        <v/>
      </c>
      <c r="J626" t="str">
        <f>IF(ROW()&lt;=vLastrow,'Match History Data'!J626,"")</f>
        <v/>
      </c>
      <c r="K626" t="str">
        <f>IF(ROW()&lt;=vLastrow,'Match History Data'!K626,"")</f>
        <v/>
      </c>
      <c r="L626" t="str">
        <f>IF(ROW()&lt;=vLastrow,'Match History Data'!L626,"")</f>
        <v/>
      </c>
      <c r="M626" t="str">
        <f>IF(ROW()&lt;=vLastrow,'Match History Data'!M626,"")</f>
        <v/>
      </c>
      <c r="N626" t="str">
        <f>IF(ROW()&lt;=vLastrow,'Match History Data'!N626,"")</f>
        <v/>
      </c>
      <c r="O626" t="str">
        <f>IF(ROW()&lt;=vLastrow,'Match History Data'!O626,"")</f>
        <v/>
      </c>
      <c r="Q626" t="str">
        <f>IF(ROW()&lt;=vLastrow,VLOOKUP(MONTH(E626),calcs!$S$2:$T$13,2,FALSE),"")</f>
        <v/>
      </c>
      <c r="R626" t="str">
        <f>IF(ROW()&lt;=vLastrow,VLOOKUP(MONTH(F626),calcs!$S$2:$T$13,2,FALSE),"")</f>
        <v/>
      </c>
      <c r="S626" t="str">
        <f t="shared" si="55"/>
        <v/>
      </c>
      <c r="T626" s="26" t="e">
        <f>IF(F626="",DATEDIF(E626,calcs!X$2,"Y"),"")</f>
        <v>#VALUE!</v>
      </c>
      <c r="U626" t="str">
        <f t="shared" si="54"/>
        <v/>
      </c>
      <c r="V626" t="str">
        <f t="shared" si="51"/>
        <v/>
      </c>
      <c r="W626">
        <f t="shared" si="52"/>
        <v>0</v>
      </c>
      <c r="X626">
        <f t="shared" si="53"/>
        <v>0</v>
      </c>
    </row>
    <row r="627" spans="1:24" x14ac:dyDescent="0.35">
      <c r="A627" t="str">
        <f>IF(ROW()&lt;=vLastrow,'Match History Data'!A627,"")</f>
        <v/>
      </c>
      <c r="B627" t="str">
        <f>IF(ROW()&lt;=vLastrow,'Match History Data'!B627,"")</f>
        <v/>
      </c>
      <c r="C627" t="str">
        <f>IF(ROW()&lt;=vLastrow,'Match History Data'!C627,"")</f>
        <v/>
      </c>
      <c r="D627" t="str">
        <f>IF(ROW()&lt;=vLastrow,'Match History Data'!D627,"")</f>
        <v/>
      </c>
      <c r="E627" s="3" t="str">
        <f>IF(ROW()&lt;=vLastrow,IF('Match History Data'!E627&lt;&gt;"",'Match History Data'!E627,""),"")</f>
        <v/>
      </c>
      <c r="F627" s="3" t="str">
        <f>IF(ROW()&lt;=vLastrow,IF('Match History Data'!F627&lt;&gt;"",'Match History Data'!F627,""),"")</f>
        <v/>
      </c>
      <c r="G627" t="str">
        <f>IF(ROW()&lt;=vLastrow,'Match History Data'!G627,"")</f>
        <v/>
      </c>
      <c r="H627" t="str">
        <f>IF(ROW()&lt;=vLastrow,'Match History Data'!H627,"")</f>
        <v/>
      </c>
      <c r="I627" t="str">
        <f>IF(ROW()&lt;=vLastrow,'Match History Data'!I627,"")</f>
        <v/>
      </c>
      <c r="J627" t="str">
        <f>IF(ROW()&lt;=vLastrow,'Match History Data'!J627,"")</f>
        <v/>
      </c>
      <c r="K627" t="str">
        <f>IF(ROW()&lt;=vLastrow,'Match History Data'!K627,"")</f>
        <v/>
      </c>
      <c r="L627" t="str">
        <f>IF(ROW()&lt;=vLastrow,'Match History Data'!L627,"")</f>
        <v/>
      </c>
      <c r="M627" t="str">
        <f>IF(ROW()&lt;=vLastrow,'Match History Data'!M627,"")</f>
        <v/>
      </c>
      <c r="N627" t="str">
        <f>IF(ROW()&lt;=vLastrow,'Match History Data'!N627,"")</f>
        <v/>
      </c>
      <c r="O627" t="str">
        <f>IF(ROW()&lt;=vLastrow,'Match History Data'!O627,"")</f>
        <v/>
      </c>
      <c r="Q627" t="str">
        <f>IF(ROW()&lt;=vLastrow,VLOOKUP(MONTH(E627),calcs!$S$2:$T$13,2,FALSE),"")</f>
        <v/>
      </c>
      <c r="R627" t="str">
        <f>IF(ROW()&lt;=vLastrow,VLOOKUP(MONTH(F627),calcs!$S$2:$T$13,2,FALSE),"")</f>
        <v/>
      </c>
      <c r="S627" t="str">
        <f t="shared" si="55"/>
        <v/>
      </c>
      <c r="T627" s="26" t="e">
        <f>IF(F627="",DATEDIF(E627,calcs!X$2,"Y"),"")</f>
        <v>#VALUE!</v>
      </c>
      <c r="U627" t="str">
        <f t="shared" si="54"/>
        <v/>
      </c>
      <c r="V627" t="str">
        <f t="shared" si="51"/>
        <v/>
      </c>
      <c r="W627">
        <f t="shared" si="52"/>
        <v>0</v>
      </c>
      <c r="X627">
        <f t="shared" si="53"/>
        <v>0</v>
      </c>
    </row>
    <row r="628" spans="1:24" x14ac:dyDescent="0.35">
      <c r="A628" t="str">
        <f>IF(ROW()&lt;=vLastrow,'Match History Data'!A628,"")</f>
        <v/>
      </c>
      <c r="B628" t="str">
        <f>IF(ROW()&lt;=vLastrow,'Match History Data'!B628,"")</f>
        <v/>
      </c>
      <c r="C628" t="str">
        <f>IF(ROW()&lt;=vLastrow,'Match History Data'!C628,"")</f>
        <v/>
      </c>
      <c r="D628" t="str">
        <f>IF(ROW()&lt;=vLastrow,'Match History Data'!D628,"")</f>
        <v/>
      </c>
      <c r="E628" s="3" t="str">
        <f>IF(ROW()&lt;=vLastrow,IF('Match History Data'!E628&lt;&gt;"",'Match History Data'!E628,""),"")</f>
        <v/>
      </c>
      <c r="F628" s="3" t="str">
        <f>IF(ROW()&lt;=vLastrow,IF('Match History Data'!F628&lt;&gt;"",'Match History Data'!F628,""),"")</f>
        <v/>
      </c>
      <c r="G628" t="str">
        <f>IF(ROW()&lt;=vLastrow,'Match History Data'!G628,"")</f>
        <v/>
      </c>
      <c r="H628" t="str">
        <f>IF(ROW()&lt;=vLastrow,'Match History Data'!H628,"")</f>
        <v/>
      </c>
      <c r="I628" t="str">
        <f>IF(ROW()&lt;=vLastrow,'Match History Data'!I628,"")</f>
        <v/>
      </c>
      <c r="J628" t="str">
        <f>IF(ROW()&lt;=vLastrow,'Match History Data'!J628,"")</f>
        <v/>
      </c>
      <c r="K628" t="str">
        <f>IF(ROW()&lt;=vLastrow,'Match History Data'!K628,"")</f>
        <v/>
      </c>
      <c r="L628" t="str">
        <f>IF(ROW()&lt;=vLastrow,'Match History Data'!L628,"")</f>
        <v/>
      </c>
      <c r="M628" t="str">
        <f>IF(ROW()&lt;=vLastrow,'Match History Data'!M628,"")</f>
        <v/>
      </c>
      <c r="N628" t="str">
        <f>IF(ROW()&lt;=vLastrow,'Match History Data'!N628,"")</f>
        <v/>
      </c>
      <c r="O628" t="str">
        <f>IF(ROW()&lt;=vLastrow,'Match History Data'!O628,"")</f>
        <v/>
      </c>
      <c r="Q628" t="str">
        <f>IF(ROW()&lt;=vLastrow,VLOOKUP(MONTH(E628),calcs!$S$2:$T$13,2,FALSE),"")</f>
        <v/>
      </c>
      <c r="R628" t="str">
        <f>IF(ROW()&lt;=vLastrow,VLOOKUP(MONTH(F628),calcs!$S$2:$T$13,2,FALSE),"")</f>
        <v/>
      </c>
      <c r="S628" t="str">
        <f t="shared" si="55"/>
        <v/>
      </c>
      <c r="T628" s="26" t="e">
        <f>IF(F628="",DATEDIF(E628,calcs!X$2,"Y"),"")</f>
        <v>#VALUE!</v>
      </c>
      <c r="U628" t="str">
        <f t="shared" si="54"/>
        <v/>
      </c>
      <c r="V628" t="str">
        <f t="shared" si="51"/>
        <v/>
      </c>
      <c r="W628">
        <f t="shared" si="52"/>
        <v>0</v>
      </c>
      <c r="X628">
        <f t="shared" si="53"/>
        <v>0</v>
      </c>
    </row>
    <row r="629" spans="1:24" x14ac:dyDescent="0.35">
      <c r="A629" t="str">
        <f>IF(ROW()&lt;=vLastrow,'Match History Data'!A629,"")</f>
        <v/>
      </c>
      <c r="B629" t="str">
        <f>IF(ROW()&lt;=vLastrow,'Match History Data'!B629,"")</f>
        <v/>
      </c>
      <c r="C629" t="str">
        <f>IF(ROW()&lt;=vLastrow,'Match History Data'!C629,"")</f>
        <v/>
      </c>
      <c r="D629" t="str">
        <f>IF(ROW()&lt;=vLastrow,'Match History Data'!D629,"")</f>
        <v/>
      </c>
      <c r="E629" s="3" t="str">
        <f>IF(ROW()&lt;=vLastrow,IF('Match History Data'!E629&lt;&gt;"",'Match History Data'!E629,""),"")</f>
        <v/>
      </c>
      <c r="F629" s="3" t="str">
        <f>IF(ROW()&lt;=vLastrow,IF('Match History Data'!F629&lt;&gt;"",'Match History Data'!F629,""),"")</f>
        <v/>
      </c>
      <c r="G629" t="str">
        <f>IF(ROW()&lt;=vLastrow,'Match History Data'!G629,"")</f>
        <v/>
      </c>
      <c r="H629" t="str">
        <f>IF(ROW()&lt;=vLastrow,'Match History Data'!H629,"")</f>
        <v/>
      </c>
      <c r="I629" t="str">
        <f>IF(ROW()&lt;=vLastrow,'Match History Data'!I629,"")</f>
        <v/>
      </c>
      <c r="J629" t="str">
        <f>IF(ROW()&lt;=vLastrow,'Match History Data'!J629,"")</f>
        <v/>
      </c>
      <c r="K629" t="str">
        <f>IF(ROW()&lt;=vLastrow,'Match History Data'!K629,"")</f>
        <v/>
      </c>
      <c r="L629" t="str">
        <f>IF(ROW()&lt;=vLastrow,'Match History Data'!L629,"")</f>
        <v/>
      </c>
      <c r="M629" t="str">
        <f>IF(ROW()&lt;=vLastrow,'Match History Data'!M629,"")</f>
        <v/>
      </c>
      <c r="N629" t="str">
        <f>IF(ROW()&lt;=vLastrow,'Match History Data'!N629,"")</f>
        <v/>
      </c>
      <c r="O629" t="str">
        <f>IF(ROW()&lt;=vLastrow,'Match History Data'!O629,"")</f>
        <v/>
      </c>
      <c r="Q629" t="str">
        <f>IF(ROW()&lt;=vLastrow,VLOOKUP(MONTH(E629),calcs!$S$2:$T$13,2,FALSE),"")</f>
        <v/>
      </c>
      <c r="R629" t="str">
        <f>IF(ROW()&lt;=vLastrow,VLOOKUP(MONTH(F629),calcs!$S$2:$T$13,2,FALSE),"")</f>
        <v/>
      </c>
      <c r="S629" t="str">
        <f t="shared" si="55"/>
        <v/>
      </c>
      <c r="T629" s="26" t="e">
        <f>IF(F629="",DATEDIF(E629,calcs!X$2,"Y"),"")</f>
        <v>#VALUE!</v>
      </c>
      <c r="U629" t="str">
        <f t="shared" si="54"/>
        <v/>
      </c>
      <c r="V629" t="str">
        <f t="shared" si="51"/>
        <v/>
      </c>
      <c r="W629">
        <f t="shared" si="52"/>
        <v>0</v>
      </c>
      <c r="X629">
        <f t="shared" si="53"/>
        <v>0</v>
      </c>
    </row>
    <row r="630" spans="1:24" x14ac:dyDescent="0.35">
      <c r="A630" t="str">
        <f>IF(ROW()&lt;=vLastrow,'Match History Data'!A630,"")</f>
        <v/>
      </c>
      <c r="B630" t="str">
        <f>IF(ROW()&lt;=vLastrow,'Match History Data'!B630,"")</f>
        <v/>
      </c>
      <c r="C630" t="str">
        <f>IF(ROW()&lt;=vLastrow,'Match History Data'!C630,"")</f>
        <v/>
      </c>
      <c r="D630" t="str">
        <f>IF(ROW()&lt;=vLastrow,'Match History Data'!D630,"")</f>
        <v/>
      </c>
      <c r="E630" s="3" t="str">
        <f>IF(ROW()&lt;=vLastrow,IF('Match History Data'!E630&lt;&gt;"",'Match History Data'!E630,""),"")</f>
        <v/>
      </c>
      <c r="F630" s="3" t="str">
        <f>IF(ROW()&lt;=vLastrow,IF('Match History Data'!F630&lt;&gt;"",'Match History Data'!F630,""),"")</f>
        <v/>
      </c>
      <c r="G630" t="str">
        <f>IF(ROW()&lt;=vLastrow,'Match History Data'!G630,"")</f>
        <v/>
      </c>
      <c r="H630" t="str">
        <f>IF(ROW()&lt;=vLastrow,'Match History Data'!H630,"")</f>
        <v/>
      </c>
      <c r="I630" t="str">
        <f>IF(ROW()&lt;=vLastrow,'Match History Data'!I630,"")</f>
        <v/>
      </c>
      <c r="J630" t="str">
        <f>IF(ROW()&lt;=vLastrow,'Match History Data'!J630,"")</f>
        <v/>
      </c>
      <c r="K630" t="str">
        <f>IF(ROW()&lt;=vLastrow,'Match History Data'!K630,"")</f>
        <v/>
      </c>
      <c r="L630" t="str">
        <f>IF(ROW()&lt;=vLastrow,'Match History Data'!L630,"")</f>
        <v/>
      </c>
      <c r="M630" t="str">
        <f>IF(ROW()&lt;=vLastrow,'Match History Data'!M630,"")</f>
        <v/>
      </c>
      <c r="N630" t="str">
        <f>IF(ROW()&lt;=vLastrow,'Match History Data'!N630,"")</f>
        <v/>
      </c>
      <c r="O630" t="str">
        <f>IF(ROW()&lt;=vLastrow,'Match History Data'!O630,"")</f>
        <v/>
      </c>
      <c r="Q630" t="str">
        <f>IF(ROW()&lt;=vLastrow,VLOOKUP(MONTH(E630),calcs!$S$2:$T$13,2,FALSE),"")</f>
        <v/>
      </c>
      <c r="R630" t="str">
        <f>IF(ROW()&lt;=vLastrow,VLOOKUP(MONTH(F630),calcs!$S$2:$T$13,2,FALSE),"")</f>
        <v/>
      </c>
      <c r="S630" t="str">
        <f t="shared" si="55"/>
        <v/>
      </c>
      <c r="T630" s="26" t="e">
        <f>IF(F630="",DATEDIF(E630,calcs!X$2,"Y"),"")</f>
        <v>#VALUE!</v>
      </c>
      <c r="U630" t="str">
        <f t="shared" si="54"/>
        <v/>
      </c>
      <c r="V630" t="str">
        <f t="shared" si="51"/>
        <v/>
      </c>
      <c r="W630">
        <f t="shared" si="52"/>
        <v>0</v>
      </c>
      <c r="X630">
        <f t="shared" si="53"/>
        <v>0</v>
      </c>
    </row>
    <row r="631" spans="1:24" x14ac:dyDescent="0.35">
      <c r="A631" t="str">
        <f>IF(ROW()&lt;=vLastrow,'Match History Data'!A631,"")</f>
        <v/>
      </c>
      <c r="B631" t="str">
        <f>IF(ROW()&lt;=vLastrow,'Match History Data'!B631,"")</f>
        <v/>
      </c>
      <c r="C631" t="str">
        <f>IF(ROW()&lt;=vLastrow,'Match History Data'!C631,"")</f>
        <v/>
      </c>
      <c r="D631" t="str">
        <f>IF(ROW()&lt;=vLastrow,'Match History Data'!D631,"")</f>
        <v/>
      </c>
      <c r="E631" s="3" t="str">
        <f>IF(ROW()&lt;=vLastrow,IF('Match History Data'!E631&lt;&gt;"",'Match History Data'!E631,""),"")</f>
        <v/>
      </c>
      <c r="F631" s="3" t="str">
        <f>IF(ROW()&lt;=vLastrow,IF('Match History Data'!F631&lt;&gt;"",'Match History Data'!F631,""),"")</f>
        <v/>
      </c>
      <c r="G631" t="str">
        <f>IF(ROW()&lt;=vLastrow,'Match History Data'!G631,"")</f>
        <v/>
      </c>
      <c r="H631" t="str">
        <f>IF(ROW()&lt;=vLastrow,'Match History Data'!H631,"")</f>
        <v/>
      </c>
      <c r="I631" t="str">
        <f>IF(ROW()&lt;=vLastrow,'Match History Data'!I631,"")</f>
        <v/>
      </c>
      <c r="J631" t="str">
        <f>IF(ROW()&lt;=vLastrow,'Match History Data'!J631,"")</f>
        <v/>
      </c>
      <c r="K631" t="str">
        <f>IF(ROW()&lt;=vLastrow,'Match History Data'!K631,"")</f>
        <v/>
      </c>
      <c r="L631" t="str">
        <f>IF(ROW()&lt;=vLastrow,'Match History Data'!L631,"")</f>
        <v/>
      </c>
      <c r="M631" t="str">
        <f>IF(ROW()&lt;=vLastrow,'Match History Data'!M631,"")</f>
        <v/>
      </c>
      <c r="N631" t="str">
        <f>IF(ROW()&lt;=vLastrow,'Match History Data'!N631,"")</f>
        <v/>
      </c>
      <c r="O631" t="str">
        <f>IF(ROW()&lt;=vLastrow,'Match History Data'!O631,"")</f>
        <v/>
      </c>
      <c r="Q631" t="str">
        <f>IF(ROW()&lt;=vLastrow,VLOOKUP(MONTH(E631),calcs!$S$2:$T$13,2,FALSE),"")</f>
        <v/>
      </c>
      <c r="R631" t="str">
        <f>IF(ROW()&lt;=vLastrow,VLOOKUP(MONTH(F631),calcs!$S$2:$T$13,2,FALSE),"")</f>
        <v/>
      </c>
      <c r="S631" t="str">
        <f t="shared" si="55"/>
        <v/>
      </c>
      <c r="T631" s="26" t="e">
        <f>IF(F631="",DATEDIF(E631,calcs!X$2,"Y"),"")</f>
        <v>#VALUE!</v>
      </c>
      <c r="U631" t="str">
        <f t="shared" si="54"/>
        <v/>
      </c>
      <c r="V631" t="str">
        <f t="shared" si="51"/>
        <v/>
      </c>
      <c r="W631">
        <f t="shared" si="52"/>
        <v>0</v>
      </c>
      <c r="X631">
        <f t="shared" si="53"/>
        <v>0</v>
      </c>
    </row>
    <row r="632" spans="1:24" x14ac:dyDescent="0.35">
      <c r="A632" t="str">
        <f>IF(ROW()&lt;=vLastrow,'Match History Data'!A632,"")</f>
        <v/>
      </c>
      <c r="B632" t="str">
        <f>IF(ROW()&lt;=vLastrow,'Match History Data'!B632,"")</f>
        <v/>
      </c>
      <c r="C632" t="str">
        <f>IF(ROW()&lt;=vLastrow,'Match History Data'!C632,"")</f>
        <v/>
      </c>
      <c r="D632" t="str">
        <f>IF(ROW()&lt;=vLastrow,'Match History Data'!D632,"")</f>
        <v/>
      </c>
      <c r="E632" s="3" t="str">
        <f>IF(ROW()&lt;=vLastrow,IF('Match History Data'!E632&lt;&gt;"",'Match History Data'!E632,""),"")</f>
        <v/>
      </c>
      <c r="F632" s="3" t="str">
        <f>IF(ROW()&lt;=vLastrow,IF('Match History Data'!F632&lt;&gt;"",'Match History Data'!F632,""),"")</f>
        <v/>
      </c>
      <c r="G632" t="str">
        <f>IF(ROW()&lt;=vLastrow,'Match History Data'!G632,"")</f>
        <v/>
      </c>
      <c r="H632" t="str">
        <f>IF(ROW()&lt;=vLastrow,'Match History Data'!H632,"")</f>
        <v/>
      </c>
      <c r="I632" t="str">
        <f>IF(ROW()&lt;=vLastrow,'Match History Data'!I632,"")</f>
        <v/>
      </c>
      <c r="J632" t="str">
        <f>IF(ROW()&lt;=vLastrow,'Match History Data'!J632,"")</f>
        <v/>
      </c>
      <c r="K632" t="str">
        <f>IF(ROW()&lt;=vLastrow,'Match History Data'!K632,"")</f>
        <v/>
      </c>
      <c r="L632" t="str">
        <f>IF(ROW()&lt;=vLastrow,'Match History Data'!L632,"")</f>
        <v/>
      </c>
      <c r="M632" t="str">
        <f>IF(ROW()&lt;=vLastrow,'Match History Data'!M632,"")</f>
        <v/>
      </c>
      <c r="N632" t="str">
        <f>IF(ROW()&lt;=vLastrow,'Match History Data'!N632,"")</f>
        <v/>
      </c>
      <c r="O632" t="str">
        <f>IF(ROW()&lt;=vLastrow,'Match History Data'!O632,"")</f>
        <v/>
      </c>
      <c r="Q632" t="str">
        <f>IF(ROW()&lt;=vLastrow,VLOOKUP(MONTH(E632),calcs!$S$2:$T$13,2,FALSE),"")</f>
        <v/>
      </c>
      <c r="R632" t="str">
        <f>IF(ROW()&lt;=vLastrow,VLOOKUP(MONTH(F632),calcs!$S$2:$T$13,2,FALSE),"")</f>
        <v/>
      </c>
      <c r="S632" t="str">
        <f t="shared" si="55"/>
        <v/>
      </c>
      <c r="T632" s="26" t="e">
        <f>IF(F632="",DATEDIF(E632,calcs!X$2,"Y"),"")</f>
        <v>#VALUE!</v>
      </c>
      <c r="U632" t="str">
        <f t="shared" si="54"/>
        <v/>
      </c>
      <c r="V632" t="str">
        <f t="shared" si="51"/>
        <v/>
      </c>
      <c r="W632">
        <f t="shared" si="52"/>
        <v>0</v>
      </c>
      <c r="X632">
        <f t="shared" si="53"/>
        <v>0</v>
      </c>
    </row>
    <row r="633" spans="1:24" x14ac:dyDescent="0.35">
      <c r="A633" t="str">
        <f>IF(ROW()&lt;=vLastrow,'Match History Data'!A633,"")</f>
        <v/>
      </c>
      <c r="B633" t="str">
        <f>IF(ROW()&lt;=vLastrow,'Match History Data'!B633,"")</f>
        <v/>
      </c>
      <c r="C633" t="str">
        <f>IF(ROW()&lt;=vLastrow,'Match History Data'!C633,"")</f>
        <v/>
      </c>
      <c r="D633" t="str">
        <f>IF(ROW()&lt;=vLastrow,'Match History Data'!D633,"")</f>
        <v/>
      </c>
      <c r="E633" s="3" t="str">
        <f>IF(ROW()&lt;=vLastrow,IF('Match History Data'!E633&lt;&gt;"",'Match History Data'!E633,""),"")</f>
        <v/>
      </c>
      <c r="F633" s="3" t="str">
        <f>IF(ROW()&lt;=vLastrow,IF('Match History Data'!F633&lt;&gt;"",'Match History Data'!F633,""),"")</f>
        <v/>
      </c>
      <c r="G633" t="str">
        <f>IF(ROW()&lt;=vLastrow,'Match History Data'!G633,"")</f>
        <v/>
      </c>
      <c r="H633" t="str">
        <f>IF(ROW()&lt;=vLastrow,'Match History Data'!H633,"")</f>
        <v/>
      </c>
      <c r="I633" t="str">
        <f>IF(ROW()&lt;=vLastrow,'Match History Data'!I633,"")</f>
        <v/>
      </c>
      <c r="J633" t="str">
        <f>IF(ROW()&lt;=vLastrow,'Match History Data'!J633,"")</f>
        <v/>
      </c>
      <c r="K633" t="str">
        <f>IF(ROW()&lt;=vLastrow,'Match History Data'!K633,"")</f>
        <v/>
      </c>
      <c r="L633" t="str">
        <f>IF(ROW()&lt;=vLastrow,'Match History Data'!L633,"")</f>
        <v/>
      </c>
      <c r="M633" t="str">
        <f>IF(ROW()&lt;=vLastrow,'Match History Data'!M633,"")</f>
        <v/>
      </c>
      <c r="N633" t="str">
        <f>IF(ROW()&lt;=vLastrow,'Match History Data'!N633,"")</f>
        <v/>
      </c>
      <c r="O633" t="str">
        <f>IF(ROW()&lt;=vLastrow,'Match History Data'!O633,"")</f>
        <v/>
      </c>
      <c r="Q633" t="str">
        <f>IF(ROW()&lt;=vLastrow,VLOOKUP(MONTH(E633),calcs!$S$2:$T$13,2,FALSE),"")</f>
        <v/>
      </c>
      <c r="R633" t="str">
        <f>IF(ROW()&lt;=vLastrow,VLOOKUP(MONTH(F633),calcs!$S$2:$T$13,2,FALSE),"")</f>
        <v/>
      </c>
      <c r="S633" t="str">
        <f t="shared" si="55"/>
        <v/>
      </c>
      <c r="T633" s="26" t="e">
        <f>IF(F633="",DATEDIF(E633,calcs!X$2,"Y"),"")</f>
        <v>#VALUE!</v>
      </c>
      <c r="U633" t="str">
        <f t="shared" si="54"/>
        <v/>
      </c>
      <c r="V633" t="str">
        <f t="shared" si="51"/>
        <v/>
      </c>
      <c r="W633">
        <f t="shared" si="52"/>
        <v>0</v>
      </c>
      <c r="X633">
        <f t="shared" si="53"/>
        <v>0</v>
      </c>
    </row>
    <row r="634" spans="1:24" x14ac:dyDescent="0.35">
      <c r="A634" t="str">
        <f>IF(ROW()&lt;=vLastrow,'Match History Data'!A634,"")</f>
        <v/>
      </c>
      <c r="B634" t="str">
        <f>IF(ROW()&lt;=vLastrow,'Match History Data'!B634,"")</f>
        <v/>
      </c>
      <c r="C634" t="str">
        <f>IF(ROW()&lt;=vLastrow,'Match History Data'!C634,"")</f>
        <v/>
      </c>
      <c r="D634" t="str">
        <f>IF(ROW()&lt;=vLastrow,'Match History Data'!D634,"")</f>
        <v/>
      </c>
      <c r="E634" s="3" t="str">
        <f>IF(ROW()&lt;=vLastrow,IF('Match History Data'!E634&lt;&gt;"",'Match History Data'!E634,""),"")</f>
        <v/>
      </c>
      <c r="F634" s="3" t="str">
        <f>IF(ROW()&lt;=vLastrow,IF('Match History Data'!F634&lt;&gt;"",'Match History Data'!F634,""),"")</f>
        <v/>
      </c>
      <c r="G634" t="str">
        <f>IF(ROW()&lt;=vLastrow,'Match History Data'!G634,"")</f>
        <v/>
      </c>
      <c r="H634" t="str">
        <f>IF(ROW()&lt;=vLastrow,'Match History Data'!H634,"")</f>
        <v/>
      </c>
      <c r="I634" t="str">
        <f>IF(ROW()&lt;=vLastrow,'Match History Data'!I634,"")</f>
        <v/>
      </c>
      <c r="J634" t="str">
        <f>IF(ROW()&lt;=vLastrow,'Match History Data'!J634,"")</f>
        <v/>
      </c>
      <c r="K634" t="str">
        <f>IF(ROW()&lt;=vLastrow,'Match History Data'!K634,"")</f>
        <v/>
      </c>
      <c r="L634" t="str">
        <f>IF(ROW()&lt;=vLastrow,'Match History Data'!L634,"")</f>
        <v/>
      </c>
      <c r="M634" t="str">
        <f>IF(ROW()&lt;=vLastrow,'Match History Data'!M634,"")</f>
        <v/>
      </c>
      <c r="N634" t="str">
        <f>IF(ROW()&lt;=vLastrow,'Match History Data'!N634,"")</f>
        <v/>
      </c>
      <c r="O634" t="str">
        <f>IF(ROW()&lt;=vLastrow,'Match History Data'!O634,"")</f>
        <v/>
      </c>
      <c r="Q634" t="str">
        <f>IF(ROW()&lt;=vLastrow,VLOOKUP(MONTH(E634),calcs!$S$2:$T$13,2,FALSE),"")</f>
        <v/>
      </c>
      <c r="R634" t="str">
        <f>IF(ROW()&lt;=vLastrow,VLOOKUP(MONTH(F634),calcs!$S$2:$T$13,2,FALSE),"")</f>
        <v/>
      </c>
      <c r="S634" t="str">
        <f t="shared" si="55"/>
        <v/>
      </c>
      <c r="T634" s="26" t="e">
        <f>IF(F634="",DATEDIF(E634,calcs!X$2,"Y"),"")</f>
        <v>#VALUE!</v>
      </c>
      <c r="U634" t="str">
        <f t="shared" si="54"/>
        <v/>
      </c>
      <c r="V634" t="str">
        <f t="shared" si="51"/>
        <v/>
      </c>
      <c r="W634">
        <f t="shared" si="52"/>
        <v>0</v>
      </c>
      <c r="X634">
        <f t="shared" si="53"/>
        <v>0</v>
      </c>
    </row>
    <row r="635" spans="1:24" x14ac:dyDescent="0.35">
      <c r="A635" t="str">
        <f>IF(ROW()&lt;=vLastrow,'Match History Data'!A635,"")</f>
        <v/>
      </c>
      <c r="B635" t="str">
        <f>IF(ROW()&lt;=vLastrow,'Match History Data'!B635,"")</f>
        <v/>
      </c>
      <c r="C635" t="str">
        <f>IF(ROW()&lt;=vLastrow,'Match History Data'!C635,"")</f>
        <v/>
      </c>
      <c r="D635" t="str">
        <f>IF(ROW()&lt;=vLastrow,'Match History Data'!D635,"")</f>
        <v/>
      </c>
      <c r="E635" s="3" t="str">
        <f>IF(ROW()&lt;=vLastrow,IF('Match History Data'!E635&lt;&gt;"",'Match History Data'!E635,""),"")</f>
        <v/>
      </c>
      <c r="F635" s="3" t="str">
        <f>IF(ROW()&lt;=vLastrow,IF('Match History Data'!F635&lt;&gt;"",'Match History Data'!F635,""),"")</f>
        <v/>
      </c>
      <c r="G635" t="str">
        <f>IF(ROW()&lt;=vLastrow,'Match History Data'!G635,"")</f>
        <v/>
      </c>
      <c r="H635" t="str">
        <f>IF(ROW()&lt;=vLastrow,'Match History Data'!H635,"")</f>
        <v/>
      </c>
      <c r="I635" t="str">
        <f>IF(ROW()&lt;=vLastrow,'Match History Data'!I635,"")</f>
        <v/>
      </c>
      <c r="J635" t="str">
        <f>IF(ROW()&lt;=vLastrow,'Match History Data'!J635,"")</f>
        <v/>
      </c>
      <c r="K635" t="str">
        <f>IF(ROW()&lt;=vLastrow,'Match History Data'!K635,"")</f>
        <v/>
      </c>
      <c r="L635" t="str">
        <f>IF(ROW()&lt;=vLastrow,'Match History Data'!L635,"")</f>
        <v/>
      </c>
      <c r="M635" t="str">
        <f>IF(ROW()&lt;=vLastrow,'Match History Data'!M635,"")</f>
        <v/>
      </c>
      <c r="N635" t="str">
        <f>IF(ROW()&lt;=vLastrow,'Match History Data'!N635,"")</f>
        <v/>
      </c>
      <c r="O635" t="str">
        <f>IF(ROW()&lt;=vLastrow,'Match History Data'!O635,"")</f>
        <v/>
      </c>
      <c r="Q635" t="str">
        <f>IF(ROW()&lt;=vLastrow,VLOOKUP(MONTH(E635),calcs!$S$2:$T$13,2,FALSE),"")</f>
        <v/>
      </c>
      <c r="R635" t="str">
        <f>IF(ROW()&lt;=vLastrow,VLOOKUP(MONTH(F635),calcs!$S$2:$T$13,2,FALSE),"")</f>
        <v/>
      </c>
      <c r="S635" t="str">
        <f t="shared" si="55"/>
        <v/>
      </c>
      <c r="T635" s="26" t="e">
        <f>IF(F635="",DATEDIF(E635,calcs!X$2,"Y"),"")</f>
        <v>#VALUE!</v>
      </c>
      <c r="U635" t="str">
        <f t="shared" si="54"/>
        <v/>
      </c>
      <c r="V635" t="str">
        <f t="shared" si="51"/>
        <v/>
      </c>
      <c r="W635">
        <f t="shared" si="52"/>
        <v>0</v>
      </c>
      <c r="X635">
        <f t="shared" si="53"/>
        <v>0</v>
      </c>
    </row>
    <row r="636" spans="1:24" x14ac:dyDescent="0.35">
      <c r="A636" t="str">
        <f>IF(ROW()&lt;=vLastrow,'Match History Data'!A636,"")</f>
        <v/>
      </c>
      <c r="B636" t="str">
        <f>IF(ROW()&lt;=vLastrow,'Match History Data'!B636,"")</f>
        <v/>
      </c>
      <c r="C636" t="str">
        <f>IF(ROW()&lt;=vLastrow,'Match History Data'!C636,"")</f>
        <v/>
      </c>
      <c r="D636" t="str">
        <f>IF(ROW()&lt;=vLastrow,'Match History Data'!D636,"")</f>
        <v/>
      </c>
      <c r="E636" s="3" t="str">
        <f>IF(ROW()&lt;=vLastrow,IF('Match History Data'!E636&lt;&gt;"",'Match History Data'!E636,""),"")</f>
        <v/>
      </c>
      <c r="F636" s="3" t="str">
        <f>IF(ROW()&lt;=vLastrow,IF('Match History Data'!F636&lt;&gt;"",'Match History Data'!F636,""),"")</f>
        <v/>
      </c>
      <c r="G636" t="str">
        <f>IF(ROW()&lt;=vLastrow,'Match History Data'!G636,"")</f>
        <v/>
      </c>
      <c r="H636" t="str">
        <f>IF(ROW()&lt;=vLastrow,'Match History Data'!H636,"")</f>
        <v/>
      </c>
      <c r="I636" t="str">
        <f>IF(ROW()&lt;=vLastrow,'Match History Data'!I636,"")</f>
        <v/>
      </c>
      <c r="J636" t="str">
        <f>IF(ROW()&lt;=vLastrow,'Match History Data'!J636,"")</f>
        <v/>
      </c>
      <c r="K636" t="str">
        <f>IF(ROW()&lt;=vLastrow,'Match History Data'!K636,"")</f>
        <v/>
      </c>
      <c r="L636" t="str">
        <f>IF(ROW()&lt;=vLastrow,'Match History Data'!L636,"")</f>
        <v/>
      </c>
      <c r="M636" t="str">
        <f>IF(ROW()&lt;=vLastrow,'Match History Data'!M636,"")</f>
        <v/>
      </c>
      <c r="N636" t="str">
        <f>IF(ROW()&lt;=vLastrow,'Match History Data'!N636,"")</f>
        <v/>
      </c>
      <c r="O636" t="str">
        <f>IF(ROW()&lt;=vLastrow,'Match History Data'!O636,"")</f>
        <v/>
      </c>
      <c r="Q636" t="str">
        <f>IF(ROW()&lt;=vLastrow,VLOOKUP(MONTH(E636),calcs!$S$2:$T$13,2,FALSE),"")</f>
        <v/>
      </c>
      <c r="R636" t="str">
        <f>IF(ROW()&lt;=vLastrow,VLOOKUP(MONTH(F636),calcs!$S$2:$T$13,2,FALSE),"")</f>
        <v/>
      </c>
      <c r="S636" t="str">
        <f t="shared" si="55"/>
        <v/>
      </c>
      <c r="T636" s="26" t="e">
        <f>IF(F636="",DATEDIF(E636,calcs!X$2,"Y"),"")</f>
        <v>#VALUE!</v>
      </c>
      <c r="U636" t="str">
        <f t="shared" si="54"/>
        <v/>
      </c>
      <c r="V636" t="str">
        <f t="shared" si="51"/>
        <v/>
      </c>
      <c r="W636">
        <f t="shared" si="52"/>
        <v>0</v>
      </c>
      <c r="X636">
        <f t="shared" si="53"/>
        <v>0</v>
      </c>
    </row>
    <row r="637" spans="1:24" x14ac:dyDescent="0.35">
      <c r="A637" t="str">
        <f>IF(ROW()&lt;=vLastrow,'Match History Data'!A637,"")</f>
        <v/>
      </c>
      <c r="B637" t="str">
        <f>IF(ROW()&lt;=vLastrow,'Match History Data'!B637,"")</f>
        <v/>
      </c>
      <c r="C637" t="str">
        <f>IF(ROW()&lt;=vLastrow,'Match History Data'!C637,"")</f>
        <v/>
      </c>
      <c r="D637" t="str">
        <f>IF(ROW()&lt;=vLastrow,'Match History Data'!D637,"")</f>
        <v/>
      </c>
      <c r="E637" s="3" t="str">
        <f>IF(ROW()&lt;=vLastrow,IF('Match History Data'!E637&lt;&gt;"",'Match History Data'!E637,""),"")</f>
        <v/>
      </c>
      <c r="F637" s="3" t="str">
        <f>IF(ROW()&lt;=vLastrow,IF('Match History Data'!F637&lt;&gt;"",'Match History Data'!F637,""),"")</f>
        <v/>
      </c>
      <c r="G637" t="str">
        <f>IF(ROW()&lt;=vLastrow,'Match History Data'!G637,"")</f>
        <v/>
      </c>
      <c r="H637" t="str">
        <f>IF(ROW()&lt;=vLastrow,'Match History Data'!H637,"")</f>
        <v/>
      </c>
      <c r="I637" t="str">
        <f>IF(ROW()&lt;=vLastrow,'Match History Data'!I637,"")</f>
        <v/>
      </c>
      <c r="J637" t="str">
        <f>IF(ROW()&lt;=vLastrow,'Match History Data'!J637,"")</f>
        <v/>
      </c>
      <c r="K637" t="str">
        <f>IF(ROW()&lt;=vLastrow,'Match History Data'!K637,"")</f>
        <v/>
      </c>
      <c r="L637" t="str">
        <f>IF(ROW()&lt;=vLastrow,'Match History Data'!L637,"")</f>
        <v/>
      </c>
      <c r="M637" t="str">
        <f>IF(ROW()&lt;=vLastrow,'Match History Data'!M637,"")</f>
        <v/>
      </c>
      <c r="N637" t="str">
        <f>IF(ROW()&lt;=vLastrow,'Match History Data'!N637,"")</f>
        <v/>
      </c>
      <c r="O637" t="str">
        <f>IF(ROW()&lt;=vLastrow,'Match History Data'!O637,"")</f>
        <v/>
      </c>
      <c r="Q637" t="str">
        <f>IF(ROW()&lt;=vLastrow,VLOOKUP(MONTH(E637),calcs!$S$2:$T$13,2,FALSE),"")</f>
        <v/>
      </c>
      <c r="R637" t="str">
        <f>IF(ROW()&lt;=vLastrow,VLOOKUP(MONTH(F637),calcs!$S$2:$T$13,2,FALSE),"")</f>
        <v/>
      </c>
      <c r="S637" t="str">
        <f t="shared" si="55"/>
        <v/>
      </c>
      <c r="T637" s="26" t="e">
        <f>IF(F637="",DATEDIF(E637,calcs!X$2,"Y"),"")</f>
        <v>#VALUE!</v>
      </c>
      <c r="U637" t="str">
        <f t="shared" si="54"/>
        <v/>
      </c>
      <c r="V637" t="str">
        <f t="shared" si="51"/>
        <v/>
      </c>
      <c r="W637">
        <f t="shared" si="52"/>
        <v>0</v>
      </c>
      <c r="X637">
        <f t="shared" si="53"/>
        <v>0</v>
      </c>
    </row>
    <row r="638" spans="1:24" x14ac:dyDescent="0.35">
      <c r="A638" t="str">
        <f>IF(ROW()&lt;=vLastrow,'Match History Data'!A638,"")</f>
        <v/>
      </c>
      <c r="B638" t="str">
        <f>IF(ROW()&lt;=vLastrow,'Match History Data'!B638,"")</f>
        <v/>
      </c>
      <c r="C638" t="str">
        <f>IF(ROW()&lt;=vLastrow,'Match History Data'!C638,"")</f>
        <v/>
      </c>
      <c r="D638" t="str">
        <f>IF(ROW()&lt;=vLastrow,'Match History Data'!D638,"")</f>
        <v/>
      </c>
      <c r="E638" s="3" t="str">
        <f>IF(ROW()&lt;=vLastrow,IF('Match History Data'!E638&lt;&gt;"",'Match History Data'!E638,""),"")</f>
        <v/>
      </c>
      <c r="F638" s="3" t="str">
        <f>IF(ROW()&lt;=vLastrow,IF('Match History Data'!F638&lt;&gt;"",'Match History Data'!F638,""),"")</f>
        <v/>
      </c>
      <c r="G638" t="str">
        <f>IF(ROW()&lt;=vLastrow,'Match History Data'!G638,"")</f>
        <v/>
      </c>
      <c r="H638" t="str">
        <f>IF(ROW()&lt;=vLastrow,'Match History Data'!H638,"")</f>
        <v/>
      </c>
      <c r="I638" t="str">
        <f>IF(ROW()&lt;=vLastrow,'Match History Data'!I638,"")</f>
        <v/>
      </c>
      <c r="J638" t="str">
        <f>IF(ROW()&lt;=vLastrow,'Match History Data'!J638,"")</f>
        <v/>
      </c>
      <c r="K638" t="str">
        <f>IF(ROW()&lt;=vLastrow,'Match History Data'!K638,"")</f>
        <v/>
      </c>
      <c r="L638" t="str">
        <f>IF(ROW()&lt;=vLastrow,'Match History Data'!L638,"")</f>
        <v/>
      </c>
      <c r="M638" t="str">
        <f>IF(ROW()&lt;=vLastrow,'Match History Data'!M638,"")</f>
        <v/>
      </c>
      <c r="N638" t="str">
        <f>IF(ROW()&lt;=vLastrow,'Match History Data'!N638,"")</f>
        <v/>
      </c>
      <c r="O638" t="str">
        <f>IF(ROW()&lt;=vLastrow,'Match History Data'!O638,"")</f>
        <v/>
      </c>
      <c r="Q638" t="str">
        <f>IF(ROW()&lt;=vLastrow,VLOOKUP(MONTH(E638),calcs!$S$2:$T$13,2,FALSE),"")</f>
        <v/>
      </c>
      <c r="R638" t="str">
        <f>IF(ROW()&lt;=vLastrow,VLOOKUP(MONTH(F638),calcs!$S$2:$T$13,2,FALSE),"")</f>
        <v/>
      </c>
      <c r="S638" t="str">
        <f t="shared" si="55"/>
        <v/>
      </c>
      <c r="T638" s="26" t="e">
        <f>IF(F638="",DATEDIF(E638,calcs!X$2,"Y"),"")</f>
        <v>#VALUE!</v>
      </c>
      <c r="U638" t="str">
        <f t="shared" si="54"/>
        <v/>
      </c>
      <c r="V638" t="str">
        <f t="shared" si="51"/>
        <v/>
      </c>
      <c r="W638">
        <f t="shared" si="52"/>
        <v>0</v>
      </c>
      <c r="X638">
        <f t="shared" si="53"/>
        <v>0</v>
      </c>
    </row>
    <row r="639" spans="1:24" x14ac:dyDescent="0.35">
      <c r="A639" t="str">
        <f>IF(ROW()&lt;=vLastrow,'Match History Data'!A639,"")</f>
        <v/>
      </c>
      <c r="B639" t="str">
        <f>IF(ROW()&lt;=vLastrow,'Match History Data'!B639,"")</f>
        <v/>
      </c>
      <c r="C639" t="str">
        <f>IF(ROW()&lt;=vLastrow,'Match History Data'!C639,"")</f>
        <v/>
      </c>
      <c r="D639" t="str">
        <f>IF(ROW()&lt;=vLastrow,'Match History Data'!D639,"")</f>
        <v/>
      </c>
      <c r="E639" s="3" t="str">
        <f>IF(ROW()&lt;=vLastrow,IF('Match History Data'!E639&lt;&gt;"",'Match History Data'!E639,""),"")</f>
        <v/>
      </c>
      <c r="F639" s="3" t="str">
        <f>IF(ROW()&lt;=vLastrow,IF('Match History Data'!F639&lt;&gt;"",'Match History Data'!F639,""),"")</f>
        <v/>
      </c>
      <c r="G639" t="str">
        <f>IF(ROW()&lt;=vLastrow,'Match History Data'!G639,"")</f>
        <v/>
      </c>
      <c r="H639" t="str">
        <f>IF(ROW()&lt;=vLastrow,'Match History Data'!H639,"")</f>
        <v/>
      </c>
      <c r="I639" t="str">
        <f>IF(ROW()&lt;=vLastrow,'Match History Data'!I639,"")</f>
        <v/>
      </c>
      <c r="J639" t="str">
        <f>IF(ROW()&lt;=vLastrow,'Match History Data'!J639,"")</f>
        <v/>
      </c>
      <c r="K639" t="str">
        <f>IF(ROW()&lt;=vLastrow,'Match History Data'!K639,"")</f>
        <v/>
      </c>
      <c r="L639" t="str">
        <f>IF(ROW()&lt;=vLastrow,'Match History Data'!L639,"")</f>
        <v/>
      </c>
      <c r="M639" t="str">
        <f>IF(ROW()&lt;=vLastrow,'Match History Data'!M639,"")</f>
        <v/>
      </c>
      <c r="N639" t="str">
        <f>IF(ROW()&lt;=vLastrow,'Match History Data'!N639,"")</f>
        <v/>
      </c>
      <c r="O639" t="str">
        <f>IF(ROW()&lt;=vLastrow,'Match History Data'!O639,"")</f>
        <v/>
      </c>
      <c r="Q639" t="str">
        <f>IF(ROW()&lt;=vLastrow,VLOOKUP(MONTH(E639),calcs!$S$2:$T$13,2,FALSE),"")</f>
        <v/>
      </c>
      <c r="R639" t="str">
        <f>IF(ROW()&lt;=vLastrow,VLOOKUP(MONTH(F639),calcs!$S$2:$T$13,2,FALSE),"")</f>
        <v/>
      </c>
      <c r="S639" t="str">
        <f t="shared" si="55"/>
        <v/>
      </c>
      <c r="T639" s="26" t="e">
        <f>IF(F639="",DATEDIF(E639,calcs!X$2,"Y"),"")</f>
        <v>#VALUE!</v>
      </c>
      <c r="U639" t="str">
        <f t="shared" si="54"/>
        <v/>
      </c>
      <c r="V639" t="str">
        <f t="shared" si="51"/>
        <v/>
      </c>
      <c r="W639">
        <f t="shared" si="52"/>
        <v>0</v>
      </c>
      <c r="X639">
        <f t="shared" si="53"/>
        <v>0</v>
      </c>
    </row>
    <row r="640" spans="1:24" x14ac:dyDescent="0.35">
      <c r="A640" t="str">
        <f>IF(ROW()&lt;=vLastrow,'Match History Data'!A640,"")</f>
        <v/>
      </c>
      <c r="B640" t="str">
        <f>IF(ROW()&lt;=vLastrow,'Match History Data'!B640,"")</f>
        <v/>
      </c>
      <c r="C640" t="str">
        <f>IF(ROW()&lt;=vLastrow,'Match History Data'!C640,"")</f>
        <v/>
      </c>
      <c r="D640" t="str">
        <f>IF(ROW()&lt;=vLastrow,'Match History Data'!D640,"")</f>
        <v/>
      </c>
      <c r="E640" s="3" t="str">
        <f>IF(ROW()&lt;=vLastrow,IF('Match History Data'!E640&lt;&gt;"",'Match History Data'!E640,""),"")</f>
        <v/>
      </c>
      <c r="F640" s="3" t="str">
        <f>IF(ROW()&lt;=vLastrow,IF('Match History Data'!F640&lt;&gt;"",'Match History Data'!F640,""),"")</f>
        <v/>
      </c>
      <c r="G640" t="str">
        <f>IF(ROW()&lt;=vLastrow,'Match History Data'!G640,"")</f>
        <v/>
      </c>
      <c r="H640" t="str">
        <f>IF(ROW()&lt;=vLastrow,'Match History Data'!H640,"")</f>
        <v/>
      </c>
      <c r="I640" t="str">
        <f>IF(ROW()&lt;=vLastrow,'Match History Data'!I640,"")</f>
        <v/>
      </c>
      <c r="J640" t="str">
        <f>IF(ROW()&lt;=vLastrow,'Match History Data'!J640,"")</f>
        <v/>
      </c>
      <c r="K640" t="str">
        <f>IF(ROW()&lt;=vLastrow,'Match History Data'!K640,"")</f>
        <v/>
      </c>
      <c r="L640" t="str">
        <f>IF(ROW()&lt;=vLastrow,'Match History Data'!L640,"")</f>
        <v/>
      </c>
      <c r="M640" t="str">
        <f>IF(ROW()&lt;=vLastrow,'Match History Data'!M640,"")</f>
        <v/>
      </c>
      <c r="N640" t="str">
        <f>IF(ROW()&lt;=vLastrow,'Match History Data'!N640,"")</f>
        <v/>
      </c>
      <c r="O640" t="str">
        <f>IF(ROW()&lt;=vLastrow,'Match History Data'!O640,"")</f>
        <v/>
      </c>
      <c r="Q640" t="str">
        <f>IF(ROW()&lt;=vLastrow,VLOOKUP(MONTH(E640),calcs!$S$2:$T$13,2,FALSE),"")</f>
        <v/>
      </c>
      <c r="R640" t="str">
        <f>IF(ROW()&lt;=vLastrow,VLOOKUP(MONTH(F640),calcs!$S$2:$T$13,2,FALSE),"")</f>
        <v/>
      </c>
      <c r="S640" t="str">
        <f t="shared" si="55"/>
        <v/>
      </c>
      <c r="T640" s="26" t="e">
        <f>IF(F640="",DATEDIF(E640,calcs!X$2,"Y"),"")</f>
        <v>#VALUE!</v>
      </c>
      <c r="U640" t="str">
        <f t="shared" si="54"/>
        <v/>
      </c>
      <c r="V640" t="str">
        <f t="shared" si="51"/>
        <v/>
      </c>
      <c r="W640">
        <f t="shared" si="52"/>
        <v>0</v>
      </c>
      <c r="X640">
        <f t="shared" si="53"/>
        <v>0</v>
      </c>
    </row>
    <row r="641" spans="1:24" x14ac:dyDescent="0.35">
      <c r="A641" t="str">
        <f>IF(ROW()&lt;=vLastrow,'Match History Data'!A641,"")</f>
        <v/>
      </c>
      <c r="B641" t="str">
        <f>IF(ROW()&lt;=vLastrow,'Match History Data'!B641,"")</f>
        <v/>
      </c>
      <c r="C641" t="str">
        <f>IF(ROW()&lt;=vLastrow,'Match History Data'!C641,"")</f>
        <v/>
      </c>
      <c r="D641" t="str">
        <f>IF(ROW()&lt;=vLastrow,'Match History Data'!D641,"")</f>
        <v/>
      </c>
      <c r="E641" s="3" t="str">
        <f>IF(ROW()&lt;=vLastrow,IF('Match History Data'!E641&lt;&gt;"",'Match History Data'!E641,""),"")</f>
        <v/>
      </c>
      <c r="F641" s="3" t="str">
        <f>IF(ROW()&lt;=vLastrow,IF('Match History Data'!F641&lt;&gt;"",'Match History Data'!F641,""),"")</f>
        <v/>
      </c>
      <c r="G641" t="str">
        <f>IF(ROW()&lt;=vLastrow,'Match History Data'!G641,"")</f>
        <v/>
      </c>
      <c r="H641" t="str">
        <f>IF(ROW()&lt;=vLastrow,'Match History Data'!H641,"")</f>
        <v/>
      </c>
      <c r="I641" t="str">
        <f>IF(ROW()&lt;=vLastrow,'Match History Data'!I641,"")</f>
        <v/>
      </c>
      <c r="J641" t="str">
        <f>IF(ROW()&lt;=vLastrow,'Match History Data'!J641,"")</f>
        <v/>
      </c>
      <c r="K641" t="str">
        <f>IF(ROW()&lt;=vLastrow,'Match History Data'!K641,"")</f>
        <v/>
      </c>
      <c r="L641" t="str">
        <f>IF(ROW()&lt;=vLastrow,'Match History Data'!L641,"")</f>
        <v/>
      </c>
      <c r="M641" t="str">
        <f>IF(ROW()&lt;=vLastrow,'Match History Data'!M641,"")</f>
        <v/>
      </c>
      <c r="N641" t="str">
        <f>IF(ROW()&lt;=vLastrow,'Match History Data'!N641,"")</f>
        <v/>
      </c>
      <c r="O641" t="str">
        <f>IF(ROW()&lt;=vLastrow,'Match History Data'!O641,"")</f>
        <v/>
      </c>
      <c r="Q641" t="str">
        <f>IF(ROW()&lt;=vLastrow,VLOOKUP(MONTH(E641),calcs!$S$2:$T$13,2,FALSE),"")</f>
        <v/>
      </c>
      <c r="R641" t="str">
        <f>IF(ROW()&lt;=vLastrow,VLOOKUP(MONTH(F641),calcs!$S$2:$T$13,2,FALSE),"")</f>
        <v/>
      </c>
      <c r="S641" t="str">
        <f t="shared" si="55"/>
        <v/>
      </c>
      <c r="T641" s="26" t="e">
        <f>IF(F641="",DATEDIF(E641,calcs!X$2,"Y"),"")</f>
        <v>#VALUE!</v>
      </c>
      <c r="U641" t="str">
        <f t="shared" si="54"/>
        <v/>
      </c>
      <c r="V641" t="str">
        <f t="shared" si="51"/>
        <v/>
      </c>
      <c r="W641">
        <f t="shared" si="52"/>
        <v>0</v>
      </c>
      <c r="X641">
        <f t="shared" si="53"/>
        <v>0</v>
      </c>
    </row>
    <row r="642" spans="1:24" x14ac:dyDescent="0.35">
      <c r="A642" t="str">
        <f>IF(ROW()&lt;=vLastrow,'Match History Data'!A642,"")</f>
        <v/>
      </c>
      <c r="B642" t="str">
        <f>IF(ROW()&lt;=vLastrow,'Match History Data'!B642,"")</f>
        <v/>
      </c>
      <c r="C642" t="str">
        <f>IF(ROW()&lt;=vLastrow,'Match History Data'!C642,"")</f>
        <v/>
      </c>
      <c r="D642" t="str">
        <f>IF(ROW()&lt;=vLastrow,'Match History Data'!D642,"")</f>
        <v/>
      </c>
      <c r="E642" s="3" t="str">
        <f>IF(ROW()&lt;=vLastrow,IF('Match History Data'!E642&lt;&gt;"",'Match History Data'!E642,""),"")</f>
        <v/>
      </c>
      <c r="F642" s="3" t="str">
        <f>IF(ROW()&lt;=vLastrow,IF('Match History Data'!F642&lt;&gt;"",'Match History Data'!F642,""),"")</f>
        <v/>
      </c>
      <c r="G642" t="str">
        <f>IF(ROW()&lt;=vLastrow,'Match History Data'!G642,"")</f>
        <v/>
      </c>
      <c r="H642" t="str">
        <f>IF(ROW()&lt;=vLastrow,'Match History Data'!H642,"")</f>
        <v/>
      </c>
      <c r="I642" t="str">
        <f>IF(ROW()&lt;=vLastrow,'Match History Data'!I642,"")</f>
        <v/>
      </c>
      <c r="J642" t="str">
        <f>IF(ROW()&lt;=vLastrow,'Match History Data'!J642,"")</f>
        <v/>
      </c>
      <c r="K642" t="str">
        <f>IF(ROW()&lt;=vLastrow,'Match History Data'!K642,"")</f>
        <v/>
      </c>
      <c r="L642" t="str">
        <f>IF(ROW()&lt;=vLastrow,'Match History Data'!L642,"")</f>
        <v/>
      </c>
      <c r="M642" t="str">
        <f>IF(ROW()&lt;=vLastrow,'Match History Data'!M642,"")</f>
        <v/>
      </c>
      <c r="N642" t="str">
        <f>IF(ROW()&lt;=vLastrow,'Match History Data'!N642,"")</f>
        <v/>
      </c>
      <c r="O642" t="str">
        <f>IF(ROW()&lt;=vLastrow,'Match History Data'!O642,"")</f>
        <v/>
      </c>
      <c r="Q642" t="str">
        <f>IF(ROW()&lt;=vLastrow,VLOOKUP(MONTH(E642),calcs!$S$2:$T$13,2,FALSE),"")</f>
        <v/>
      </c>
      <c r="R642" t="str">
        <f>IF(ROW()&lt;=vLastrow,VLOOKUP(MONTH(F642),calcs!$S$2:$T$13,2,FALSE),"")</f>
        <v/>
      </c>
      <c r="S642" t="str">
        <f t="shared" si="55"/>
        <v/>
      </c>
      <c r="T642" s="26" t="e">
        <f>IF(F642="",DATEDIF(E642,calcs!X$2,"Y"),"")</f>
        <v>#VALUE!</v>
      </c>
      <c r="U642" t="str">
        <f t="shared" si="54"/>
        <v/>
      </c>
      <c r="V642" t="str">
        <f t="shared" ref="V642:V705" si="56">SUBSTITUTE(N642,"White or Caucasian","White")</f>
        <v/>
      </c>
      <c r="W642">
        <f t="shared" ref="W642:W705" si="57">IF(J642&lt;&gt;"",LEN(J642)-LEN(SUBSTITUTE(J642,";",""))+1,0)</f>
        <v>0</v>
      </c>
      <c r="X642">
        <f t="shared" ref="X642:X705" si="58">IF(N642&lt;&gt;"",LEN(N642)-LEN(SUBSTITUTE(N642,";",""))+1,0)</f>
        <v>0</v>
      </c>
    </row>
    <row r="643" spans="1:24" x14ac:dyDescent="0.35">
      <c r="A643" t="str">
        <f>IF(ROW()&lt;=vLastrow,'Match History Data'!A643,"")</f>
        <v/>
      </c>
      <c r="B643" t="str">
        <f>IF(ROW()&lt;=vLastrow,'Match History Data'!B643,"")</f>
        <v/>
      </c>
      <c r="C643" t="str">
        <f>IF(ROW()&lt;=vLastrow,'Match History Data'!C643,"")</f>
        <v/>
      </c>
      <c r="D643" t="str">
        <f>IF(ROW()&lt;=vLastrow,'Match History Data'!D643,"")</f>
        <v/>
      </c>
      <c r="E643" s="3" t="str">
        <f>IF(ROW()&lt;=vLastrow,IF('Match History Data'!E643&lt;&gt;"",'Match History Data'!E643,""),"")</f>
        <v/>
      </c>
      <c r="F643" s="3" t="str">
        <f>IF(ROW()&lt;=vLastrow,IF('Match History Data'!F643&lt;&gt;"",'Match History Data'!F643,""),"")</f>
        <v/>
      </c>
      <c r="G643" t="str">
        <f>IF(ROW()&lt;=vLastrow,'Match History Data'!G643,"")</f>
        <v/>
      </c>
      <c r="H643" t="str">
        <f>IF(ROW()&lt;=vLastrow,'Match History Data'!H643,"")</f>
        <v/>
      </c>
      <c r="I643" t="str">
        <f>IF(ROW()&lt;=vLastrow,'Match History Data'!I643,"")</f>
        <v/>
      </c>
      <c r="J643" t="str">
        <f>IF(ROW()&lt;=vLastrow,'Match History Data'!J643,"")</f>
        <v/>
      </c>
      <c r="K643" t="str">
        <f>IF(ROW()&lt;=vLastrow,'Match History Data'!K643,"")</f>
        <v/>
      </c>
      <c r="L643" t="str">
        <f>IF(ROW()&lt;=vLastrow,'Match History Data'!L643,"")</f>
        <v/>
      </c>
      <c r="M643" t="str">
        <f>IF(ROW()&lt;=vLastrow,'Match History Data'!M643,"")</f>
        <v/>
      </c>
      <c r="N643" t="str">
        <f>IF(ROW()&lt;=vLastrow,'Match History Data'!N643,"")</f>
        <v/>
      </c>
      <c r="O643" t="str">
        <f>IF(ROW()&lt;=vLastrow,'Match History Data'!O643,"")</f>
        <v/>
      </c>
      <c r="Q643" t="str">
        <f>IF(ROW()&lt;=vLastrow,VLOOKUP(MONTH(E643),calcs!$S$2:$T$13,2,FALSE),"")</f>
        <v/>
      </c>
      <c r="R643" t="str">
        <f>IF(ROW()&lt;=vLastrow,VLOOKUP(MONTH(F643),calcs!$S$2:$T$13,2,FALSE),"")</f>
        <v/>
      </c>
      <c r="S643" t="str">
        <f t="shared" si="55"/>
        <v/>
      </c>
      <c r="T643" s="26" t="e">
        <f>IF(F643="",DATEDIF(E643,calcs!X$2,"Y"),"")</f>
        <v>#VALUE!</v>
      </c>
      <c r="U643" t="str">
        <f t="shared" ref="U643:U706" si="59">SUBSTITUTE(J643,"White or Caucasian","White")</f>
        <v/>
      </c>
      <c r="V643" t="str">
        <f t="shared" si="56"/>
        <v/>
      </c>
      <c r="W643">
        <f t="shared" si="57"/>
        <v>0</v>
      </c>
      <c r="X643">
        <f t="shared" si="58"/>
        <v>0</v>
      </c>
    </row>
    <row r="644" spans="1:24" x14ac:dyDescent="0.35">
      <c r="A644" t="str">
        <f>IF(ROW()&lt;=vLastrow,'Match History Data'!A644,"")</f>
        <v/>
      </c>
      <c r="B644" t="str">
        <f>IF(ROW()&lt;=vLastrow,'Match History Data'!B644,"")</f>
        <v/>
      </c>
      <c r="C644" t="str">
        <f>IF(ROW()&lt;=vLastrow,'Match History Data'!C644,"")</f>
        <v/>
      </c>
      <c r="D644" t="str">
        <f>IF(ROW()&lt;=vLastrow,'Match History Data'!D644,"")</f>
        <v/>
      </c>
      <c r="E644" s="3" t="str">
        <f>IF(ROW()&lt;=vLastrow,IF('Match History Data'!E644&lt;&gt;"",'Match History Data'!E644,""),"")</f>
        <v/>
      </c>
      <c r="F644" s="3" t="str">
        <f>IF(ROW()&lt;=vLastrow,IF('Match History Data'!F644&lt;&gt;"",'Match History Data'!F644,""),"")</f>
        <v/>
      </c>
      <c r="G644" t="str">
        <f>IF(ROW()&lt;=vLastrow,'Match History Data'!G644,"")</f>
        <v/>
      </c>
      <c r="H644" t="str">
        <f>IF(ROW()&lt;=vLastrow,'Match History Data'!H644,"")</f>
        <v/>
      </c>
      <c r="I644" t="str">
        <f>IF(ROW()&lt;=vLastrow,'Match History Data'!I644,"")</f>
        <v/>
      </c>
      <c r="J644" t="str">
        <f>IF(ROW()&lt;=vLastrow,'Match History Data'!J644,"")</f>
        <v/>
      </c>
      <c r="K644" t="str">
        <f>IF(ROW()&lt;=vLastrow,'Match History Data'!K644,"")</f>
        <v/>
      </c>
      <c r="L644" t="str">
        <f>IF(ROW()&lt;=vLastrow,'Match History Data'!L644,"")</f>
        <v/>
      </c>
      <c r="M644" t="str">
        <f>IF(ROW()&lt;=vLastrow,'Match History Data'!M644,"")</f>
        <v/>
      </c>
      <c r="N644" t="str">
        <f>IF(ROW()&lt;=vLastrow,'Match History Data'!N644,"")</f>
        <v/>
      </c>
      <c r="O644" t="str">
        <f>IF(ROW()&lt;=vLastrow,'Match History Data'!O644,"")</f>
        <v/>
      </c>
      <c r="Q644" t="str">
        <f>IF(ROW()&lt;=vLastrow,VLOOKUP(MONTH(E644),calcs!$S$2:$T$13,2,FALSE),"")</f>
        <v/>
      </c>
      <c r="R644" t="str">
        <f>IF(ROW()&lt;=vLastrow,VLOOKUP(MONTH(F644),calcs!$S$2:$T$13,2,FALSE),"")</f>
        <v/>
      </c>
      <c r="S644" t="str">
        <f t="shared" si="55"/>
        <v/>
      </c>
      <c r="T644" s="26" t="e">
        <f>IF(F644="",DATEDIF(E644,calcs!X$2,"Y"),"")</f>
        <v>#VALUE!</v>
      </c>
      <c r="U644" t="str">
        <f t="shared" si="59"/>
        <v/>
      </c>
      <c r="V644" t="str">
        <f t="shared" si="56"/>
        <v/>
      </c>
      <c r="W644">
        <f t="shared" si="57"/>
        <v>0</v>
      </c>
      <c r="X644">
        <f t="shared" si="58"/>
        <v>0</v>
      </c>
    </row>
    <row r="645" spans="1:24" x14ac:dyDescent="0.35">
      <c r="A645" t="str">
        <f>IF(ROW()&lt;=vLastrow,'Match History Data'!A645,"")</f>
        <v/>
      </c>
      <c r="B645" t="str">
        <f>IF(ROW()&lt;=vLastrow,'Match History Data'!B645,"")</f>
        <v/>
      </c>
      <c r="C645" t="str">
        <f>IF(ROW()&lt;=vLastrow,'Match History Data'!C645,"")</f>
        <v/>
      </c>
      <c r="D645" t="str">
        <f>IF(ROW()&lt;=vLastrow,'Match History Data'!D645,"")</f>
        <v/>
      </c>
      <c r="E645" s="3" t="str">
        <f>IF(ROW()&lt;=vLastrow,IF('Match History Data'!E645&lt;&gt;"",'Match History Data'!E645,""),"")</f>
        <v/>
      </c>
      <c r="F645" s="3" t="str">
        <f>IF(ROW()&lt;=vLastrow,IF('Match History Data'!F645&lt;&gt;"",'Match History Data'!F645,""),"")</f>
        <v/>
      </c>
      <c r="G645" t="str">
        <f>IF(ROW()&lt;=vLastrow,'Match History Data'!G645,"")</f>
        <v/>
      </c>
      <c r="H645" t="str">
        <f>IF(ROW()&lt;=vLastrow,'Match History Data'!H645,"")</f>
        <v/>
      </c>
      <c r="I645" t="str">
        <f>IF(ROW()&lt;=vLastrow,'Match History Data'!I645,"")</f>
        <v/>
      </c>
      <c r="J645" t="str">
        <f>IF(ROW()&lt;=vLastrow,'Match History Data'!J645,"")</f>
        <v/>
      </c>
      <c r="K645" t="str">
        <f>IF(ROW()&lt;=vLastrow,'Match History Data'!K645,"")</f>
        <v/>
      </c>
      <c r="L645" t="str">
        <f>IF(ROW()&lt;=vLastrow,'Match History Data'!L645,"")</f>
        <v/>
      </c>
      <c r="M645" t="str">
        <f>IF(ROW()&lt;=vLastrow,'Match History Data'!M645,"")</f>
        <v/>
      </c>
      <c r="N645" t="str">
        <f>IF(ROW()&lt;=vLastrow,'Match History Data'!N645,"")</f>
        <v/>
      </c>
      <c r="O645" t="str">
        <f>IF(ROW()&lt;=vLastrow,'Match History Data'!O645,"")</f>
        <v/>
      </c>
      <c r="Q645" t="str">
        <f>IF(ROW()&lt;=vLastrow,VLOOKUP(MONTH(E645),calcs!$S$2:$T$13,2,FALSE),"")</f>
        <v/>
      </c>
      <c r="R645" t="str">
        <f>IF(ROW()&lt;=vLastrow,VLOOKUP(MONTH(F645),calcs!$S$2:$T$13,2,FALSE),"")</f>
        <v/>
      </c>
      <c r="S645" t="str">
        <f t="shared" si="55"/>
        <v/>
      </c>
      <c r="T645" s="26" t="e">
        <f>IF(F645="",DATEDIF(E645,calcs!X$2,"Y"),"")</f>
        <v>#VALUE!</v>
      </c>
      <c r="U645" t="str">
        <f t="shared" si="59"/>
        <v/>
      </c>
      <c r="V645" t="str">
        <f t="shared" si="56"/>
        <v/>
      </c>
      <c r="W645">
        <f t="shared" si="57"/>
        <v>0</v>
      </c>
      <c r="X645">
        <f t="shared" si="58"/>
        <v>0</v>
      </c>
    </row>
    <row r="646" spans="1:24" x14ac:dyDescent="0.35">
      <c r="A646" t="str">
        <f>IF(ROW()&lt;=vLastrow,'Match History Data'!A646,"")</f>
        <v/>
      </c>
      <c r="B646" t="str">
        <f>IF(ROW()&lt;=vLastrow,'Match History Data'!B646,"")</f>
        <v/>
      </c>
      <c r="C646" t="str">
        <f>IF(ROW()&lt;=vLastrow,'Match History Data'!C646,"")</f>
        <v/>
      </c>
      <c r="D646" t="str">
        <f>IF(ROW()&lt;=vLastrow,'Match History Data'!D646,"")</f>
        <v/>
      </c>
      <c r="E646" s="3" t="str">
        <f>IF(ROW()&lt;=vLastrow,IF('Match History Data'!E646&lt;&gt;"",'Match History Data'!E646,""),"")</f>
        <v/>
      </c>
      <c r="F646" s="3" t="str">
        <f>IF(ROW()&lt;=vLastrow,IF('Match History Data'!F646&lt;&gt;"",'Match History Data'!F646,""),"")</f>
        <v/>
      </c>
      <c r="G646" t="str">
        <f>IF(ROW()&lt;=vLastrow,'Match History Data'!G646,"")</f>
        <v/>
      </c>
      <c r="H646" t="str">
        <f>IF(ROW()&lt;=vLastrow,'Match History Data'!H646,"")</f>
        <v/>
      </c>
      <c r="I646" t="str">
        <f>IF(ROW()&lt;=vLastrow,'Match History Data'!I646,"")</f>
        <v/>
      </c>
      <c r="J646" t="str">
        <f>IF(ROW()&lt;=vLastrow,'Match History Data'!J646,"")</f>
        <v/>
      </c>
      <c r="K646" t="str">
        <f>IF(ROW()&lt;=vLastrow,'Match History Data'!K646,"")</f>
        <v/>
      </c>
      <c r="L646" t="str">
        <f>IF(ROW()&lt;=vLastrow,'Match History Data'!L646,"")</f>
        <v/>
      </c>
      <c r="M646" t="str">
        <f>IF(ROW()&lt;=vLastrow,'Match History Data'!M646,"")</f>
        <v/>
      </c>
      <c r="N646" t="str">
        <f>IF(ROW()&lt;=vLastrow,'Match History Data'!N646,"")</f>
        <v/>
      </c>
      <c r="O646" t="str">
        <f>IF(ROW()&lt;=vLastrow,'Match History Data'!O646,"")</f>
        <v/>
      </c>
      <c r="Q646" t="str">
        <f>IF(ROW()&lt;=vLastrow,VLOOKUP(MONTH(E646),calcs!$S$2:$T$13,2,FALSE),"")</f>
        <v/>
      </c>
      <c r="R646" t="str">
        <f>IF(ROW()&lt;=vLastrow,VLOOKUP(MONTH(F646),calcs!$S$2:$T$13,2,FALSE),"")</f>
        <v/>
      </c>
      <c r="S646" t="str">
        <f t="shared" si="55"/>
        <v/>
      </c>
      <c r="T646" s="26" t="e">
        <f>IF(F646="",DATEDIF(E646,calcs!X$2,"Y"),"")</f>
        <v>#VALUE!</v>
      </c>
      <c r="U646" t="str">
        <f t="shared" si="59"/>
        <v/>
      </c>
      <c r="V646" t="str">
        <f t="shared" si="56"/>
        <v/>
      </c>
      <c r="W646">
        <f t="shared" si="57"/>
        <v>0</v>
      </c>
      <c r="X646">
        <f t="shared" si="58"/>
        <v>0</v>
      </c>
    </row>
    <row r="647" spans="1:24" x14ac:dyDescent="0.35">
      <c r="A647" t="str">
        <f>IF(ROW()&lt;=vLastrow,'Match History Data'!A647,"")</f>
        <v/>
      </c>
      <c r="B647" t="str">
        <f>IF(ROW()&lt;=vLastrow,'Match History Data'!B647,"")</f>
        <v/>
      </c>
      <c r="C647" t="str">
        <f>IF(ROW()&lt;=vLastrow,'Match History Data'!C647,"")</f>
        <v/>
      </c>
      <c r="D647" t="str">
        <f>IF(ROW()&lt;=vLastrow,'Match History Data'!D647,"")</f>
        <v/>
      </c>
      <c r="E647" s="3" t="str">
        <f>IF(ROW()&lt;=vLastrow,IF('Match History Data'!E647&lt;&gt;"",'Match History Data'!E647,""),"")</f>
        <v/>
      </c>
      <c r="F647" s="3" t="str">
        <f>IF(ROW()&lt;=vLastrow,IF('Match History Data'!F647&lt;&gt;"",'Match History Data'!F647,""),"")</f>
        <v/>
      </c>
      <c r="G647" t="str">
        <f>IF(ROW()&lt;=vLastrow,'Match History Data'!G647,"")</f>
        <v/>
      </c>
      <c r="H647" t="str">
        <f>IF(ROW()&lt;=vLastrow,'Match History Data'!H647,"")</f>
        <v/>
      </c>
      <c r="I647" t="str">
        <f>IF(ROW()&lt;=vLastrow,'Match History Data'!I647,"")</f>
        <v/>
      </c>
      <c r="J647" t="str">
        <f>IF(ROW()&lt;=vLastrow,'Match History Data'!J647,"")</f>
        <v/>
      </c>
      <c r="K647" t="str">
        <f>IF(ROW()&lt;=vLastrow,'Match History Data'!K647,"")</f>
        <v/>
      </c>
      <c r="L647" t="str">
        <f>IF(ROW()&lt;=vLastrow,'Match History Data'!L647,"")</f>
        <v/>
      </c>
      <c r="M647" t="str">
        <f>IF(ROW()&lt;=vLastrow,'Match History Data'!M647,"")</f>
        <v/>
      </c>
      <c r="N647" t="str">
        <f>IF(ROW()&lt;=vLastrow,'Match History Data'!N647,"")</f>
        <v/>
      </c>
      <c r="O647" t="str">
        <f>IF(ROW()&lt;=vLastrow,'Match History Data'!O647,"")</f>
        <v/>
      </c>
      <c r="Q647" t="str">
        <f>IF(ROW()&lt;=vLastrow,VLOOKUP(MONTH(E647),calcs!$S$2:$T$13,2,FALSE),"")</f>
        <v/>
      </c>
      <c r="R647" t="str">
        <f>IF(ROW()&lt;=vLastrow,VLOOKUP(MONTH(F647),calcs!$S$2:$T$13,2,FALSE),"")</f>
        <v/>
      </c>
      <c r="S647" t="str">
        <f t="shared" si="55"/>
        <v/>
      </c>
      <c r="T647" s="26" t="e">
        <f>IF(F647="",DATEDIF(E647,calcs!X$2,"Y"),"")</f>
        <v>#VALUE!</v>
      </c>
      <c r="U647" t="str">
        <f t="shared" si="59"/>
        <v/>
      </c>
      <c r="V647" t="str">
        <f t="shared" si="56"/>
        <v/>
      </c>
      <c r="W647">
        <f t="shared" si="57"/>
        <v>0</v>
      </c>
      <c r="X647">
        <f t="shared" si="58"/>
        <v>0</v>
      </c>
    </row>
    <row r="648" spans="1:24" x14ac:dyDescent="0.35">
      <c r="A648" t="str">
        <f>IF(ROW()&lt;=vLastrow,'Match History Data'!A648,"")</f>
        <v/>
      </c>
      <c r="B648" t="str">
        <f>IF(ROW()&lt;=vLastrow,'Match History Data'!B648,"")</f>
        <v/>
      </c>
      <c r="C648" t="str">
        <f>IF(ROW()&lt;=vLastrow,'Match History Data'!C648,"")</f>
        <v/>
      </c>
      <c r="D648" t="str">
        <f>IF(ROW()&lt;=vLastrow,'Match History Data'!D648,"")</f>
        <v/>
      </c>
      <c r="E648" s="3" t="str">
        <f>IF(ROW()&lt;=vLastrow,IF('Match History Data'!E648&lt;&gt;"",'Match History Data'!E648,""),"")</f>
        <v/>
      </c>
      <c r="F648" s="3" t="str">
        <f>IF(ROW()&lt;=vLastrow,IF('Match History Data'!F648&lt;&gt;"",'Match History Data'!F648,""),"")</f>
        <v/>
      </c>
      <c r="G648" t="str">
        <f>IF(ROW()&lt;=vLastrow,'Match History Data'!G648,"")</f>
        <v/>
      </c>
      <c r="H648" t="str">
        <f>IF(ROW()&lt;=vLastrow,'Match History Data'!H648,"")</f>
        <v/>
      </c>
      <c r="I648" t="str">
        <f>IF(ROW()&lt;=vLastrow,'Match History Data'!I648,"")</f>
        <v/>
      </c>
      <c r="J648" t="str">
        <f>IF(ROW()&lt;=vLastrow,'Match History Data'!J648,"")</f>
        <v/>
      </c>
      <c r="K648" t="str">
        <f>IF(ROW()&lt;=vLastrow,'Match History Data'!K648,"")</f>
        <v/>
      </c>
      <c r="L648" t="str">
        <f>IF(ROW()&lt;=vLastrow,'Match History Data'!L648,"")</f>
        <v/>
      </c>
      <c r="M648" t="str">
        <f>IF(ROW()&lt;=vLastrow,'Match History Data'!M648,"")</f>
        <v/>
      </c>
      <c r="N648" t="str">
        <f>IF(ROW()&lt;=vLastrow,'Match History Data'!N648,"")</f>
        <v/>
      </c>
      <c r="O648" t="str">
        <f>IF(ROW()&lt;=vLastrow,'Match History Data'!O648,"")</f>
        <v/>
      </c>
      <c r="Q648" t="str">
        <f>IF(ROW()&lt;=vLastrow,VLOOKUP(MONTH(E648),calcs!$S$2:$T$13,2,FALSE),"")</f>
        <v/>
      </c>
      <c r="R648" t="str">
        <f>IF(ROW()&lt;=vLastrow,VLOOKUP(MONTH(F648),calcs!$S$2:$T$13,2,FALSE),"")</f>
        <v/>
      </c>
      <c r="S648" t="str">
        <f t="shared" si="55"/>
        <v/>
      </c>
      <c r="T648" s="26" t="e">
        <f>IF(F648="",DATEDIF(E648,calcs!X$2,"Y"),"")</f>
        <v>#VALUE!</v>
      </c>
      <c r="U648" t="str">
        <f t="shared" si="59"/>
        <v/>
      </c>
      <c r="V648" t="str">
        <f t="shared" si="56"/>
        <v/>
      </c>
      <c r="W648">
        <f t="shared" si="57"/>
        <v>0</v>
      </c>
      <c r="X648">
        <f t="shared" si="58"/>
        <v>0</v>
      </c>
    </row>
    <row r="649" spans="1:24" x14ac:dyDescent="0.35">
      <c r="A649" t="str">
        <f>IF(ROW()&lt;=vLastrow,'Match History Data'!A649,"")</f>
        <v/>
      </c>
      <c r="B649" t="str">
        <f>IF(ROW()&lt;=vLastrow,'Match History Data'!B649,"")</f>
        <v/>
      </c>
      <c r="C649" t="str">
        <f>IF(ROW()&lt;=vLastrow,'Match History Data'!C649,"")</f>
        <v/>
      </c>
      <c r="D649" t="str">
        <f>IF(ROW()&lt;=vLastrow,'Match History Data'!D649,"")</f>
        <v/>
      </c>
      <c r="E649" s="3" t="str">
        <f>IF(ROW()&lt;=vLastrow,IF('Match History Data'!E649&lt;&gt;"",'Match History Data'!E649,""),"")</f>
        <v/>
      </c>
      <c r="F649" s="3" t="str">
        <f>IF(ROW()&lt;=vLastrow,IF('Match History Data'!F649&lt;&gt;"",'Match History Data'!F649,""),"")</f>
        <v/>
      </c>
      <c r="G649" t="str">
        <f>IF(ROW()&lt;=vLastrow,'Match History Data'!G649,"")</f>
        <v/>
      </c>
      <c r="H649" t="str">
        <f>IF(ROW()&lt;=vLastrow,'Match History Data'!H649,"")</f>
        <v/>
      </c>
      <c r="I649" t="str">
        <f>IF(ROW()&lt;=vLastrow,'Match History Data'!I649,"")</f>
        <v/>
      </c>
      <c r="J649" t="str">
        <f>IF(ROW()&lt;=vLastrow,'Match History Data'!J649,"")</f>
        <v/>
      </c>
      <c r="K649" t="str">
        <f>IF(ROW()&lt;=vLastrow,'Match History Data'!K649,"")</f>
        <v/>
      </c>
      <c r="L649" t="str">
        <f>IF(ROW()&lt;=vLastrow,'Match History Data'!L649,"")</f>
        <v/>
      </c>
      <c r="M649" t="str">
        <f>IF(ROW()&lt;=vLastrow,'Match History Data'!M649,"")</f>
        <v/>
      </c>
      <c r="N649" t="str">
        <f>IF(ROW()&lt;=vLastrow,'Match History Data'!N649,"")</f>
        <v/>
      </c>
      <c r="O649" t="str">
        <f>IF(ROW()&lt;=vLastrow,'Match History Data'!O649,"")</f>
        <v/>
      </c>
      <c r="Q649" t="str">
        <f>IF(ROW()&lt;=vLastrow,VLOOKUP(MONTH(E649),calcs!$S$2:$T$13,2,FALSE),"")</f>
        <v/>
      </c>
      <c r="R649" t="str">
        <f>IF(ROW()&lt;=vLastrow,VLOOKUP(MONTH(F649),calcs!$S$2:$T$13,2,FALSE),"")</f>
        <v/>
      </c>
      <c r="S649" t="str">
        <f t="shared" si="55"/>
        <v/>
      </c>
      <c r="T649" s="26" t="e">
        <f>IF(F649="",DATEDIF(E649,calcs!X$2,"Y"),"")</f>
        <v>#VALUE!</v>
      </c>
      <c r="U649" t="str">
        <f t="shared" si="59"/>
        <v/>
      </c>
      <c r="V649" t="str">
        <f t="shared" si="56"/>
        <v/>
      </c>
      <c r="W649">
        <f t="shared" si="57"/>
        <v>0</v>
      </c>
      <c r="X649">
        <f t="shared" si="58"/>
        <v>0</v>
      </c>
    </row>
    <row r="650" spans="1:24" x14ac:dyDescent="0.35">
      <c r="A650" t="str">
        <f>IF(ROW()&lt;=vLastrow,'Match History Data'!A650,"")</f>
        <v/>
      </c>
      <c r="B650" t="str">
        <f>IF(ROW()&lt;=vLastrow,'Match History Data'!B650,"")</f>
        <v/>
      </c>
      <c r="C650" t="str">
        <f>IF(ROW()&lt;=vLastrow,'Match History Data'!C650,"")</f>
        <v/>
      </c>
      <c r="D650" t="str">
        <f>IF(ROW()&lt;=vLastrow,'Match History Data'!D650,"")</f>
        <v/>
      </c>
      <c r="E650" s="3" t="str">
        <f>IF(ROW()&lt;=vLastrow,IF('Match History Data'!E650&lt;&gt;"",'Match History Data'!E650,""),"")</f>
        <v/>
      </c>
      <c r="F650" s="3" t="str">
        <f>IF(ROW()&lt;=vLastrow,IF('Match History Data'!F650&lt;&gt;"",'Match History Data'!F650,""),"")</f>
        <v/>
      </c>
      <c r="G650" t="str">
        <f>IF(ROW()&lt;=vLastrow,'Match History Data'!G650,"")</f>
        <v/>
      </c>
      <c r="H650" t="str">
        <f>IF(ROW()&lt;=vLastrow,'Match History Data'!H650,"")</f>
        <v/>
      </c>
      <c r="I650" t="str">
        <f>IF(ROW()&lt;=vLastrow,'Match History Data'!I650,"")</f>
        <v/>
      </c>
      <c r="J650" t="str">
        <f>IF(ROW()&lt;=vLastrow,'Match History Data'!J650,"")</f>
        <v/>
      </c>
      <c r="K650" t="str">
        <f>IF(ROW()&lt;=vLastrow,'Match History Data'!K650,"")</f>
        <v/>
      </c>
      <c r="L650" t="str">
        <f>IF(ROW()&lt;=vLastrow,'Match History Data'!L650,"")</f>
        <v/>
      </c>
      <c r="M650" t="str">
        <f>IF(ROW()&lt;=vLastrow,'Match History Data'!M650,"")</f>
        <v/>
      </c>
      <c r="N650" t="str">
        <f>IF(ROW()&lt;=vLastrow,'Match History Data'!N650,"")</f>
        <v/>
      </c>
      <c r="O650" t="str">
        <f>IF(ROW()&lt;=vLastrow,'Match History Data'!O650,"")</f>
        <v/>
      </c>
      <c r="Q650" t="str">
        <f>IF(ROW()&lt;=vLastrow,VLOOKUP(MONTH(E650),calcs!$S$2:$T$13,2,FALSE),"")</f>
        <v/>
      </c>
      <c r="R650" t="str">
        <f>IF(ROW()&lt;=vLastrow,VLOOKUP(MONTH(F650),calcs!$S$2:$T$13,2,FALSE),"")</f>
        <v/>
      </c>
      <c r="S650" t="str">
        <f t="shared" ref="S650:S713" si="60">IF(F650&lt;&gt;"",DATEDIF(E650,F650,"y"),"")</f>
        <v/>
      </c>
      <c r="T650" s="26" t="e">
        <f>IF(F650="",DATEDIF(E650,calcs!X$2,"Y"),"")</f>
        <v>#VALUE!</v>
      </c>
      <c r="U650" t="str">
        <f t="shared" si="59"/>
        <v/>
      </c>
      <c r="V650" t="str">
        <f t="shared" si="56"/>
        <v/>
      </c>
      <c r="W650">
        <f t="shared" si="57"/>
        <v>0</v>
      </c>
      <c r="X650">
        <f t="shared" si="58"/>
        <v>0</v>
      </c>
    </row>
    <row r="651" spans="1:24" x14ac:dyDescent="0.35">
      <c r="A651" t="str">
        <f>IF(ROW()&lt;=vLastrow,'Match History Data'!A651,"")</f>
        <v/>
      </c>
      <c r="B651" t="str">
        <f>IF(ROW()&lt;=vLastrow,'Match History Data'!B651,"")</f>
        <v/>
      </c>
      <c r="C651" t="str">
        <f>IF(ROW()&lt;=vLastrow,'Match History Data'!C651,"")</f>
        <v/>
      </c>
      <c r="D651" t="str">
        <f>IF(ROW()&lt;=vLastrow,'Match History Data'!D651,"")</f>
        <v/>
      </c>
      <c r="E651" s="3" t="str">
        <f>IF(ROW()&lt;=vLastrow,IF('Match History Data'!E651&lt;&gt;"",'Match History Data'!E651,""),"")</f>
        <v/>
      </c>
      <c r="F651" s="3" t="str">
        <f>IF(ROW()&lt;=vLastrow,IF('Match History Data'!F651&lt;&gt;"",'Match History Data'!F651,""),"")</f>
        <v/>
      </c>
      <c r="G651" t="str">
        <f>IF(ROW()&lt;=vLastrow,'Match History Data'!G651,"")</f>
        <v/>
      </c>
      <c r="H651" t="str">
        <f>IF(ROW()&lt;=vLastrow,'Match History Data'!H651,"")</f>
        <v/>
      </c>
      <c r="I651" t="str">
        <f>IF(ROW()&lt;=vLastrow,'Match History Data'!I651,"")</f>
        <v/>
      </c>
      <c r="J651" t="str">
        <f>IF(ROW()&lt;=vLastrow,'Match History Data'!J651,"")</f>
        <v/>
      </c>
      <c r="K651" t="str">
        <f>IF(ROW()&lt;=vLastrow,'Match History Data'!K651,"")</f>
        <v/>
      </c>
      <c r="L651" t="str">
        <f>IF(ROW()&lt;=vLastrow,'Match History Data'!L651,"")</f>
        <v/>
      </c>
      <c r="M651" t="str">
        <f>IF(ROW()&lt;=vLastrow,'Match History Data'!M651,"")</f>
        <v/>
      </c>
      <c r="N651" t="str">
        <f>IF(ROW()&lt;=vLastrow,'Match History Data'!N651,"")</f>
        <v/>
      </c>
      <c r="O651" t="str">
        <f>IF(ROW()&lt;=vLastrow,'Match History Data'!O651,"")</f>
        <v/>
      </c>
      <c r="Q651" t="str">
        <f>IF(ROW()&lt;=vLastrow,VLOOKUP(MONTH(E651),calcs!$S$2:$T$13,2,FALSE),"")</f>
        <v/>
      </c>
      <c r="R651" t="str">
        <f>IF(ROW()&lt;=vLastrow,VLOOKUP(MONTH(F651),calcs!$S$2:$T$13,2,FALSE),"")</f>
        <v/>
      </c>
      <c r="S651" t="str">
        <f t="shared" si="60"/>
        <v/>
      </c>
      <c r="T651" s="26" t="e">
        <f>IF(F651="",DATEDIF(E651,calcs!X$2,"Y"),"")</f>
        <v>#VALUE!</v>
      </c>
      <c r="U651" t="str">
        <f t="shared" si="59"/>
        <v/>
      </c>
      <c r="V651" t="str">
        <f t="shared" si="56"/>
        <v/>
      </c>
      <c r="W651">
        <f t="shared" si="57"/>
        <v>0</v>
      </c>
      <c r="X651">
        <f t="shared" si="58"/>
        <v>0</v>
      </c>
    </row>
    <row r="652" spans="1:24" x14ac:dyDescent="0.35">
      <c r="A652" t="str">
        <f>IF(ROW()&lt;=vLastrow,'Match History Data'!A652,"")</f>
        <v/>
      </c>
      <c r="B652" t="str">
        <f>IF(ROW()&lt;=vLastrow,'Match History Data'!B652,"")</f>
        <v/>
      </c>
      <c r="C652" t="str">
        <f>IF(ROW()&lt;=vLastrow,'Match History Data'!C652,"")</f>
        <v/>
      </c>
      <c r="D652" t="str">
        <f>IF(ROW()&lt;=vLastrow,'Match History Data'!D652,"")</f>
        <v/>
      </c>
      <c r="E652" s="3" t="str">
        <f>IF(ROW()&lt;=vLastrow,IF('Match History Data'!E652&lt;&gt;"",'Match History Data'!E652,""),"")</f>
        <v/>
      </c>
      <c r="F652" s="3" t="str">
        <f>IF(ROW()&lt;=vLastrow,IF('Match History Data'!F652&lt;&gt;"",'Match History Data'!F652,""),"")</f>
        <v/>
      </c>
      <c r="G652" t="str">
        <f>IF(ROW()&lt;=vLastrow,'Match History Data'!G652,"")</f>
        <v/>
      </c>
      <c r="H652" t="str">
        <f>IF(ROW()&lt;=vLastrow,'Match History Data'!H652,"")</f>
        <v/>
      </c>
      <c r="I652" t="str">
        <f>IF(ROW()&lt;=vLastrow,'Match History Data'!I652,"")</f>
        <v/>
      </c>
      <c r="J652" t="str">
        <f>IF(ROW()&lt;=vLastrow,'Match History Data'!J652,"")</f>
        <v/>
      </c>
      <c r="K652" t="str">
        <f>IF(ROW()&lt;=vLastrow,'Match History Data'!K652,"")</f>
        <v/>
      </c>
      <c r="L652" t="str">
        <f>IF(ROW()&lt;=vLastrow,'Match History Data'!L652,"")</f>
        <v/>
      </c>
      <c r="M652" t="str">
        <f>IF(ROW()&lt;=vLastrow,'Match History Data'!M652,"")</f>
        <v/>
      </c>
      <c r="N652" t="str">
        <f>IF(ROW()&lt;=vLastrow,'Match History Data'!N652,"")</f>
        <v/>
      </c>
      <c r="O652" t="str">
        <f>IF(ROW()&lt;=vLastrow,'Match History Data'!O652,"")</f>
        <v/>
      </c>
      <c r="Q652" t="str">
        <f>IF(ROW()&lt;=vLastrow,VLOOKUP(MONTH(E652),calcs!$S$2:$T$13,2,FALSE),"")</f>
        <v/>
      </c>
      <c r="R652" t="str">
        <f>IF(ROW()&lt;=vLastrow,VLOOKUP(MONTH(F652),calcs!$S$2:$T$13,2,FALSE),"")</f>
        <v/>
      </c>
      <c r="S652" t="str">
        <f t="shared" si="60"/>
        <v/>
      </c>
      <c r="T652" s="26" t="e">
        <f>IF(F652="",DATEDIF(E652,calcs!X$2,"Y"),"")</f>
        <v>#VALUE!</v>
      </c>
      <c r="U652" t="str">
        <f t="shared" si="59"/>
        <v/>
      </c>
      <c r="V652" t="str">
        <f t="shared" si="56"/>
        <v/>
      </c>
      <c r="W652">
        <f t="shared" si="57"/>
        <v>0</v>
      </c>
      <c r="X652">
        <f t="shared" si="58"/>
        <v>0</v>
      </c>
    </row>
    <row r="653" spans="1:24" x14ac:dyDescent="0.35">
      <c r="A653" t="str">
        <f>IF(ROW()&lt;=vLastrow,'Match History Data'!A653,"")</f>
        <v/>
      </c>
      <c r="B653" t="str">
        <f>IF(ROW()&lt;=vLastrow,'Match History Data'!B653,"")</f>
        <v/>
      </c>
      <c r="C653" t="str">
        <f>IF(ROW()&lt;=vLastrow,'Match History Data'!C653,"")</f>
        <v/>
      </c>
      <c r="D653" t="str">
        <f>IF(ROW()&lt;=vLastrow,'Match History Data'!D653,"")</f>
        <v/>
      </c>
      <c r="E653" s="3" t="str">
        <f>IF(ROW()&lt;=vLastrow,IF('Match History Data'!E653&lt;&gt;"",'Match History Data'!E653,""),"")</f>
        <v/>
      </c>
      <c r="F653" s="3" t="str">
        <f>IF(ROW()&lt;=vLastrow,IF('Match History Data'!F653&lt;&gt;"",'Match History Data'!F653,""),"")</f>
        <v/>
      </c>
      <c r="G653" t="str">
        <f>IF(ROW()&lt;=vLastrow,'Match History Data'!G653,"")</f>
        <v/>
      </c>
      <c r="H653" t="str">
        <f>IF(ROW()&lt;=vLastrow,'Match History Data'!H653,"")</f>
        <v/>
      </c>
      <c r="I653" t="str">
        <f>IF(ROW()&lt;=vLastrow,'Match History Data'!I653,"")</f>
        <v/>
      </c>
      <c r="J653" t="str">
        <f>IF(ROW()&lt;=vLastrow,'Match History Data'!J653,"")</f>
        <v/>
      </c>
      <c r="K653" t="str">
        <f>IF(ROW()&lt;=vLastrow,'Match History Data'!K653,"")</f>
        <v/>
      </c>
      <c r="L653" t="str">
        <f>IF(ROW()&lt;=vLastrow,'Match History Data'!L653,"")</f>
        <v/>
      </c>
      <c r="M653" t="str">
        <f>IF(ROW()&lt;=vLastrow,'Match History Data'!M653,"")</f>
        <v/>
      </c>
      <c r="N653" t="str">
        <f>IF(ROW()&lt;=vLastrow,'Match History Data'!N653,"")</f>
        <v/>
      </c>
      <c r="O653" t="str">
        <f>IF(ROW()&lt;=vLastrow,'Match History Data'!O653,"")</f>
        <v/>
      </c>
      <c r="Q653" t="str">
        <f>IF(ROW()&lt;=vLastrow,VLOOKUP(MONTH(E653),calcs!$S$2:$T$13,2,FALSE),"")</f>
        <v/>
      </c>
      <c r="R653" t="str">
        <f>IF(ROW()&lt;=vLastrow,VLOOKUP(MONTH(F653),calcs!$S$2:$T$13,2,FALSE),"")</f>
        <v/>
      </c>
      <c r="S653" t="str">
        <f t="shared" si="60"/>
        <v/>
      </c>
      <c r="T653" s="26" t="e">
        <f>IF(F653="",DATEDIF(E653,calcs!X$2,"Y"),"")</f>
        <v>#VALUE!</v>
      </c>
      <c r="U653" t="str">
        <f t="shared" si="59"/>
        <v/>
      </c>
      <c r="V653" t="str">
        <f t="shared" si="56"/>
        <v/>
      </c>
      <c r="W653">
        <f t="shared" si="57"/>
        <v>0</v>
      </c>
      <c r="X653">
        <f t="shared" si="58"/>
        <v>0</v>
      </c>
    </row>
    <row r="654" spans="1:24" x14ac:dyDescent="0.35">
      <c r="A654" t="str">
        <f>IF(ROW()&lt;=vLastrow,'Match History Data'!A654,"")</f>
        <v/>
      </c>
      <c r="B654" t="str">
        <f>IF(ROW()&lt;=vLastrow,'Match History Data'!B654,"")</f>
        <v/>
      </c>
      <c r="C654" t="str">
        <f>IF(ROW()&lt;=vLastrow,'Match History Data'!C654,"")</f>
        <v/>
      </c>
      <c r="D654" t="str">
        <f>IF(ROW()&lt;=vLastrow,'Match History Data'!D654,"")</f>
        <v/>
      </c>
      <c r="E654" s="3" t="str">
        <f>IF(ROW()&lt;=vLastrow,IF('Match History Data'!E654&lt;&gt;"",'Match History Data'!E654,""),"")</f>
        <v/>
      </c>
      <c r="F654" s="3" t="str">
        <f>IF(ROW()&lt;=vLastrow,IF('Match History Data'!F654&lt;&gt;"",'Match History Data'!F654,""),"")</f>
        <v/>
      </c>
      <c r="G654" t="str">
        <f>IF(ROW()&lt;=vLastrow,'Match History Data'!G654,"")</f>
        <v/>
      </c>
      <c r="H654" t="str">
        <f>IF(ROW()&lt;=vLastrow,'Match History Data'!H654,"")</f>
        <v/>
      </c>
      <c r="I654" t="str">
        <f>IF(ROW()&lt;=vLastrow,'Match History Data'!I654,"")</f>
        <v/>
      </c>
      <c r="J654" t="str">
        <f>IF(ROW()&lt;=vLastrow,'Match History Data'!J654,"")</f>
        <v/>
      </c>
      <c r="K654" t="str">
        <f>IF(ROW()&lt;=vLastrow,'Match History Data'!K654,"")</f>
        <v/>
      </c>
      <c r="L654" t="str">
        <f>IF(ROW()&lt;=vLastrow,'Match History Data'!L654,"")</f>
        <v/>
      </c>
      <c r="M654" t="str">
        <f>IF(ROW()&lt;=vLastrow,'Match History Data'!M654,"")</f>
        <v/>
      </c>
      <c r="N654" t="str">
        <f>IF(ROW()&lt;=vLastrow,'Match History Data'!N654,"")</f>
        <v/>
      </c>
      <c r="O654" t="str">
        <f>IF(ROW()&lt;=vLastrow,'Match History Data'!O654,"")</f>
        <v/>
      </c>
      <c r="Q654" t="str">
        <f>IF(ROW()&lt;=vLastrow,VLOOKUP(MONTH(E654),calcs!$S$2:$T$13,2,FALSE),"")</f>
        <v/>
      </c>
      <c r="R654" t="str">
        <f>IF(ROW()&lt;=vLastrow,VLOOKUP(MONTH(F654),calcs!$S$2:$T$13,2,FALSE),"")</f>
        <v/>
      </c>
      <c r="S654" t="str">
        <f t="shared" si="60"/>
        <v/>
      </c>
      <c r="T654" s="26" t="e">
        <f>IF(F654="",DATEDIF(E654,calcs!X$2,"Y"),"")</f>
        <v>#VALUE!</v>
      </c>
      <c r="U654" t="str">
        <f t="shared" si="59"/>
        <v/>
      </c>
      <c r="V654" t="str">
        <f t="shared" si="56"/>
        <v/>
      </c>
      <c r="W654">
        <f t="shared" si="57"/>
        <v>0</v>
      </c>
      <c r="X654">
        <f t="shared" si="58"/>
        <v>0</v>
      </c>
    </row>
    <row r="655" spans="1:24" x14ac:dyDescent="0.35">
      <c r="A655" t="str">
        <f>IF(ROW()&lt;=vLastrow,'Match History Data'!A655,"")</f>
        <v/>
      </c>
      <c r="B655" t="str">
        <f>IF(ROW()&lt;=vLastrow,'Match History Data'!B655,"")</f>
        <v/>
      </c>
      <c r="C655" t="str">
        <f>IF(ROW()&lt;=vLastrow,'Match History Data'!C655,"")</f>
        <v/>
      </c>
      <c r="D655" t="str">
        <f>IF(ROW()&lt;=vLastrow,'Match History Data'!D655,"")</f>
        <v/>
      </c>
      <c r="E655" s="3" t="str">
        <f>IF(ROW()&lt;=vLastrow,IF('Match History Data'!E655&lt;&gt;"",'Match History Data'!E655,""),"")</f>
        <v/>
      </c>
      <c r="F655" s="3" t="str">
        <f>IF(ROW()&lt;=vLastrow,IF('Match History Data'!F655&lt;&gt;"",'Match History Data'!F655,""),"")</f>
        <v/>
      </c>
      <c r="G655" t="str">
        <f>IF(ROW()&lt;=vLastrow,'Match History Data'!G655,"")</f>
        <v/>
      </c>
      <c r="H655" t="str">
        <f>IF(ROW()&lt;=vLastrow,'Match History Data'!H655,"")</f>
        <v/>
      </c>
      <c r="I655" t="str">
        <f>IF(ROW()&lt;=vLastrow,'Match History Data'!I655,"")</f>
        <v/>
      </c>
      <c r="J655" t="str">
        <f>IF(ROW()&lt;=vLastrow,'Match History Data'!J655,"")</f>
        <v/>
      </c>
      <c r="K655" t="str">
        <f>IF(ROW()&lt;=vLastrow,'Match History Data'!K655,"")</f>
        <v/>
      </c>
      <c r="L655" t="str">
        <f>IF(ROW()&lt;=vLastrow,'Match History Data'!L655,"")</f>
        <v/>
      </c>
      <c r="M655" t="str">
        <f>IF(ROW()&lt;=vLastrow,'Match History Data'!M655,"")</f>
        <v/>
      </c>
      <c r="N655" t="str">
        <f>IF(ROW()&lt;=vLastrow,'Match History Data'!N655,"")</f>
        <v/>
      </c>
      <c r="O655" t="str">
        <f>IF(ROW()&lt;=vLastrow,'Match History Data'!O655,"")</f>
        <v/>
      </c>
      <c r="Q655" t="str">
        <f>IF(ROW()&lt;=vLastrow,VLOOKUP(MONTH(E655),calcs!$S$2:$T$13,2,FALSE),"")</f>
        <v/>
      </c>
      <c r="R655" t="str">
        <f>IF(ROW()&lt;=vLastrow,VLOOKUP(MONTH(F655),calcs!$S$2:$T$13,2,FALSE),"")</f>
        <v/>
      </c>
      <c r="S655" t="str">
        <f t="shared" si="60"/>
        <v/>
      </c>
      <c r="T655" s="26" t="e">
        <f>IF(F655="",DATEDIF(E655,calcs!X$2,"Y"),"")</f>
        <v>#VALUE!</v>
      </c>
      <c r="U655" t="str">
        <f t="shared" si="59"/>
        <v/>
      </c>
      <c r="V655" t="str">
        <f t="shared" si="56"/>
        <v/>
      </c>
      <c r="W655">
        <f t="shared" si="57"/>
        <v>0</v>
      </c>
      <c r="X655">
        <f t="shared" si="58"/>
        <v>0</v>
      </c>
    </row>
    <row r="656" spans="1:24" x14ac:dyDescent="0.35">
      <c r="A656" t="str">
        <f>IF(ROW()&lt;=vLastrow,'Match History Data'!A656,"")</f>
        <v/>
      </c>
      <c r="B656" t="str">
        <f>IF(ROW()&lt;=vLastrow,'Match History Data'!B656,"")</f>
        <v/>
      </c>
      <c r="C656" t="str">
        <f>IF(ROW()&lt;=vLastrow,'Match History Data'!C656,"")</f>
        <v/>
      </c>
      <c r="D656" t="str">
        <f>IF(ROW()&lt;=vLastrow,'Match History Data'!D656,"")</f>
        <v/>
      </c>
      <c r="E656" s="3" t="str">
        <f>IF(ROW()&lt;=vLastrow,IF('Match History Data'!E656&lt;&gt;"",'Match History Data'!E656,""),"")</f>
        <v/>
      </c>
      <c r="F656" s="3" t="str">
        <f>IF(ROW()&lt;=vLastrow,IF('Match History Data'!F656&lt;&gt;"",'Match History Data'!F656,""),"")</f>
        <v/>
      </c>
      <c r="G656" t="str">
        <f>IF(ROW()&lt;=vLastrow,'Match History Data'!G656,"")</f>
        <v/>
      </c>
      <c r="H656" t="str">
        <f>IF(ROW()&lt;=vLastrow,'Match History Data'!H656,"")</f>
        <v/>
      </c>
      <c r="I656" t="str">
        <f>IF(ROW()&lt;=vLastrow,'Match History Data'!I656,"")</f>
        <v/>
      </c>
      <c r="J656" t="str">
        <f>IF(ROW()&lt;=vLastrow,'Match History Data'!J656,"")</f>
        <v/>
      </c>
      <c r="K656" t="str">
        <f>IF(ROW()&lt;=vLastrow,'Match History Data'!K656,"")</f>
        <v/>
      </c>
      <c r="L656" t="str">
        <f>IF(ROW()&lt;=vLastrow,'Match History Data'!L656,"")</f>
        <v/>
      </c>
      <c r="M656" t="str">
        <f>IF(ROW()&lt;=vLastrow,'Match History Data'!M656,"")</f>
        <v/>
      </c>
      <c r="N656" t="str">
        <f>IF(ROW()&lt;=vLastrow,'Match History Data'!N656,"")</f>
        <v/>
      </c>
      <c r="O656" t="str">
        <f>IF(ROW()&lt;=vLastrow,'Match History Data'!O656,"")</f>
        <v/>
      </c>
      <c r="Q656" t="str">
        <f>IF(ROW()&lt;=vLastrow,VLOOKUP(MONTH(E656),calcs!$S$2:$T$13,2,FALSE),"")</f>
        <v/>
      </c>
      <c r="R656" t="str">
        <f>IF(ROW()&lt;=vLastrow,VLOOKUP(MONTH(F656),calcs!$S$2:$T$13,2,FALSE),"")</f>
        <v/>
      </c>
      <c r="S656" t="str">
        <f t="shared" si="60"/>
        <v/>
      </c>
      <c r="T656" s="26" t="e">
        <f>IF(F656="",DATEDIF(E656,calcs!X$2,"Y"),"")</f>
        <v>#VALUE!</v>
      </c>
      <c r="U656" t="str">
        <f t="shared" si="59"/>
        <v/>
      </c>
      <c r="V656" t="str">
        <f t="shared" si="56"/>
        <v/>
      </c>
      <c r="W656">
        <f t="shared" si="57"/>
        <v>0</v>
      </c>
      <c r="X656">
        <f t="shared" si="58"/>
        <v>0</v>
      </c>
    </row>
    <row r="657" spans="1:24" x14ac:dyDescent="0.35">
      <c r="A657" t="str">
        <f>IF(ROW()&lt;=vLastrow,'Match History Data'!A657,"")</f>
        <v/>
      </c>
      <c r="B657" t="str">
        <f>IF(ROW()&lt;=vLastrow,'Match History Data'!B657,"")</f>
        <v/>
      </c>
      <c r="C657" t="str">
        <f>IF(ROW()&lt;=vLastrow,'Match History Data'!C657,"")</f>
        <v/>
      </c>
      <c r="D657" t="str">
        <f>IF(ROW()&lt;=vLastrow,'Match History Data'!D657,"")</f>
        <v/>
      </c>
      <c r="E657" s="3" t="str">
        <f>IF(ROW()&lt;=vLastrow,IF('Match History Data'!E657&lt;&gt;"",'Match History Data'!E657,""),"")</f>
        <v/>
      </c>
      <c r="F657" s="3" t="str">
        <f>IF(ROW()&lt;=vLastrow,IF('Match History Data'!F657&lt;&gt;"",'Match History Data'!F657,""),"")</f>
        <v/>
      </c>
      <c r="G657" t="str">
        <f>IF(ROW()&lt;=vLastrow,'Match History Data'!G657,"")</f>
        <v/>
      </c>
      <c r="H657" t="str">
        <f>IF(ROW()&lt;=vLastrow,'Match History Data'!H657,"")</f>
        <v/>
      </c>
      <c r="I657" t="str">
        <f>IF(ROW()&lt;=vLastrow,'Match History Data'!I657,"")</f>
        <v/>
      </c>
      <c r="J657" t="str">
        <f>IF(ROW()&lt;=vLastrow,'Match History Data'!J657,"")</f>
        <v/>
      </c>
      <c r="K657" t="str">
        <f>IF(ROW()&lt;=vLastrow,'Match History Data'!K657,"")</f>
        <v/>
      </c>
      <c r="L657" t="str">
        <f>IF(ROW()&lt;=vLastrow,'Match History Data'!L657,"")</f>
        <v/>
      </c>
      <c r="M657" t="str">
        <f>IF(ROW()&lt;=vLastrow,'Match History Data'!M657,"")</f>
        <v/>
      </c>
      <c r="N657" t="str">
        <f>IF(ROW()&lt;=vLastrow,'Match History Data'!N657,"")</f>
        <v/>
      </c>
      <c r="O657" t="str">
        <f>IF(ROW()&lt;=vLastrow,'Match History Data'!O657,"")</f>
        <v/>
      </c>
      <c r="Q657" t="str">
        <f>IF(ROW()&lt;=vLastrow,VLOOKUP(MONTH(E657),calcs!$S$2:$T$13,2,FALSE),"")</f>
        <v/>
      </c>
      <c r="R657" t="str">
        <f>IF(ROW()&lt;=vLastrow,VLOOKUP(MONTH(F657),calcs!$S$2:$T$13,2,FALSE),"")</f>
        <v/>
      </c>
      <c r="S657" t="str">
        <f t="shared" si="60"/>
        <v/>
      </c>
      <c r="T657" s="26" t="e">
        <f>IF(F657="",DATEDIF(E657,calcs!X$2,"Y"),"")</f>
        <v>#VALUE!</v>
      </c>
      <c r="U657" t="str">
        <f t="shared" si="59"/>
        <v/>
      </c>
      <c r="V657" t="str">
        <f t="shared" si="56"/>
        <v/>
      </c>
      <c r="W657">
        <f t="shared" si="57"/>
        <v>0</v>
      </c>
      <c r="X657">
        <f t="shared" si="58"/>
        <v>0</v>
      </c>
    </row>
    <row r="658" spans="1:24" x14ac:dyDescent="0.35">
      <c r="A658" t="str">
        <f>IF(ROW()&lt;=vLastrow,'Match History Data'!A658,"")</f>
        <v/>
      </c>
      <c r="B658" t="str">
        <f>IF(ROW()&lt;=vLastrow,'Match History Data'!B658,"")</f>
        <v/>
      </c>
      <c r="C658" t="str">
        <f>IF(ROW()&lt;=vLastrow,'Match History Data'!C658,"")</f>
        <v/>
      </c>
      <c r="D658" t="str">
        <f>IF(ROW()&lt;=vLastrow,'Match History Data'!D658,"")</f>
        <v/>
      </c>
      <c r="E658" s="3" t="str">
        <f>IF(ROW()&lt;=vLastrow,IF('Match History Data'!E658&lt;&gt;"",'Match History Data'!E658,""),"")</f>
        <v/>
      </c>
      <c r="F658" s="3" t="str">
        <f>IF(ROW()&lt;=vLastrow,IF('Match History Data'!F658&lt;&gt;"",'Match History Data'!F658,""),"")</f>
        <v/>
      </c>
      <c r="G658" t="str">
        <f>IF(ROW()&lt;=vLastrow,'Match History Data'!G658,"")</f>
        <v/>
      </c>
      <c r="H658" t="str">
        <f>IF(ROW()&lt;=vLastrow,'Match History Data'!H658,"")</f>
        <v/>
      </c>
      <c r="I658" t="str">
        <f>IF(ROW()&lt;=vLastrow,'Match History Data'!I658,"")</f>
        <v/>
      </c>
      <c r="J658" t="str">
        <f>IF(ROW()&lt;=vLastrow,'Match History Data'!J658,"")</f>
        <v/>
      </c>
      <c r="K658" t="str">
        <f>IF(ROW()&lt;=vLastrow,'Match History Data'!K658,"")</f>
        <v/>
      </c>
      <c r="L658" t="str">
        <f>IF(ROW()&lt;=vLastrow,'Match History Data'!L658,"")</f>
        <v/>
      </c>
      <c r="M658" t="str">
        <f>IF(ROW()&lt;=vLastrow,'Match History Data'!M658,"")</f>
        <v/>
      </c>
      <c r="N658" t="str">
        <f>IF(ROW()&lt;=vLastrow,'Match History Data'!N658,"")</f>
        <v/>
      </c>
      <c r="O658" t="str">
        <f>IF(ROW()&lt;=vLastrow,'Match History Data'!O658,"")</f>
        <v/>
      </c>
      <c r="Q658" t="str">
        <f>IF(ROW()&lt;=vLastrow,VLOOKUP(MONTH(E658),calcs!$S$2:$T$13,2,FALSE),"")</f>
        <v/>
      </c>
      <c r="R658" t="str">
        <f>IF(ROW()&lt;=vLastrow,VLOOKUP(MONTH(F658),calcs!$S$2:$T$13,2,FALSE),"")</f>
        <v/>
      </c>
      <c r="S658" t="str">
        <f t="shared" si="60"/>
        <v/>
      </c>
      <c r="T658" s="26" t="e">
        <f>IF(F658="",DATEDIF(E658,calcs!X$2,"Y"),"")</f>
        <v>#VALUE!</v>
      </c>
      <c r="U658" t="str">
        <f t="shared" si="59"/>
        <v/>
      </c>
      <c r="V658" t="str">
        <f t="shared" si="56"/>
        <v/>
      </c>
      <c r="W658">
        <f t="shared" si="57"/>
        <v>0</v>
      </c>
      <c r="X658">
        <f t="shared" si="58"/>
        <v>0</v>
      </c>
    </row>
    <row r="659" spans="1:24" x14ac:dyDescent="0.35">
      <c r="A659" t="str">
        <f>IF(ROW()&lt;=vLastrow,'Match History Data'!A659,"")</f>
        <v/>
      </c>
      <c r="B659" t="str">
        <f>IF(ROW()&lt;=vLastrow,'Match History Data'!B659,"")</f>
        <v/>
      </c>
      <c r="C659" t="str">
        <f>IF(ROW()&lt;=vLastrow,'Match History Data'!C659,"")</f>
        <v/>
      </c>
      <c r="D659" t="str">
        <f>IF(ROW()&lt;=vLastrow,'Match History Data'!D659,"")</f>
        <v/>
      </c>
      <c r="E659" s="3" t="str">
        <f>IF(ROW()&lt;=vLastrow,IF('Match History Data'!E659&lt;&gt;"",'Match History Data'!E659,""),"")</f>
        <v/>
      </c>
      <c r="F659" s="3" t="str">
        <f>IF(ROW()&lt;=vLastrow,IF('Match History Data'!F659&lt;&gt;"",'Match History Data'!F659,""),"")</f>
        <v/>
      </c>
      <c r="G659" t="str">
        <f>IF(ROW()&lt;=vLastrow,'Match History Data'!G659,"")</f>
        <v/>
      </c>
      <c r="H659" t="str">
        <f>IF(ROW()&lt;=vLastrow,'Match History Data'!H659,"")</f>
        <v/>
      </c>
      <c r="I659" t="str">
        <f>IF(ROW()&lt;=vLastrow,'Match History Data'!I659,"")</f>
        <v/>
      </c>
      <c r="J659" t="str">
        <f>IF(ROW()&lt;=vLastrow,'Match History Data'!J659,"")</f>
        <v/>
      </c>
      <c r="K659" t="str">
        <f>IF(ROW()&lt;=vLastrow,'Match History Data'!K659,"")</f>
        <v/>
      </c>
      <c r="L659" t="str">
        <f>IF(ROW()&lt;=vLastrow,'Match History Data'!L659,"")</f>
        <v/>
      </c>
      <c r="M659" t="str">
        <f>IF(ROW()&lt;=vLastrow,'Match History Data'!M659,"")</f>
        <v/>
      </c>
      <c r="N659" t="str">
        <f>IF(ROW()&lt;=vLastrow,'Match History Data'!N659,"")</f>
        <v/>
      </c>
      <c r="O659" t="str">
        <f>IF(ROW()&lt;=vLastrow,'Match History Data'!O659,"")</f>
        <v/>
      </c>
      <c r="Q659" t="str">
        <f>IF(ROW()&lt;=vLastrow,VLOOKUP(MONTH(E659),calcs!$S$2:$T$13,2,FALSE),"")</f>
        <v/>
      </c>
      <c r="R659" t="str">
        <f>IF(ROW()&lt;=vLastrow,VLOOKUP(MONTH(F659),calcs!$S$2:$T$13,2,FALSE),"")</f>
        <v/>
      </c>
      <c r="S659" t="str">
        <f t="shared" si="60"/>
        <v/>
      </c>
      <c r="T659" s="26" t="e">
        <f>IF(F659="",DATEDIF(E659,calcs!X$2,"Y"),"")</f>
        <v>#VALUE!</v>
      </c>
      <c r="U659" t="str">
        <f t="shared" si="59"/>
        <v/>
      </c>
      <c r="V659" t="str">
        <f t="shared" si="56"/>
        <v/>
      </c>
      <c r="W659">
        <f t="shared" si="57"/>
        <v>0</v>
      </c>
      <c r="X659">
        <f t="shared" si="58"/>
        <v>0</v>
      </c>
    </row>
    <row r="660" spans="1:24" x14ac:dyDescent="0.35">
      <c r="A660" t="str">
        <f>IF(ROW()&lt;=vLastrow,'Match History Data'!A660,"")</f>
        <v/>
      </c>
      <c r="B660" t="str">
        <f>IF(ROW()&lt;=vLastrow,'Match History Data'!B660,"")</f>
        <v/>
      </c>
      <c r="C660" t="str">
        <f>IF(ROW()&lt;=vLastrow,'Match History Data'!C660,"")</f>
        <v/>
      </c>
      <c r="D660" t="str">
        <f>IF(ROW()&lt;=vLastrow,'Match History Data'!D660,"")</f>
        <v/>
      </c>
      <c r="E660" s="3" t="str">
        <f>IF(ROW()&lt;=vLastrow,IF('Match History Data'!E660&lt;&gt;"",'Match History Data'!E660,""),"")</f>
        <v/>
      </c>
      <c r="F660" s="3" t="str">
        <f>IF(ROW()&lt;=vLastrow,IF('Match History Data'!F660&lt;&gt;"",'Match History Data'!F660,""),"")</f>
        <v/>
      </c>
      <c r="G660" t="str">
        <f>IF(ROW()&lt;=vLastrow,'Match History Data'!G660,"")</f>
        <v/>
      </c>
      <c r="H660" t="str">
        <f>IF(ROW()&lt;=vLastrow,'Match History Data'!H660,"")</f>
        <v/>
      </c>
      <c r="I660" t="str">
        <f>IF(ROW()&lt;=vLastrow,'Match History Data'!I660,"")</f>
        <v/>
      </c>
      <c r="J660" t="str">
        <f>IF(ROW()&lt;=vLastrow,'Match History Data'!J660,"")</f>
        <v/>
      </c>
      <c r="K660" t="str">
        <f>IF(ROW()&lt;=vLastrow,'Match History Data'!K660,"")</f>
        <v/>
      </c>
      <c r="L660" t="str">
        <f>IF(ROW()&lt;=vLastrow,'Match History Data'!L660,"")</f>
        <v/>
      </c>
      <c r="M660" t="str">
        <f>IF(ROW()&lt;=vLastrow,'Match History Data'!M660,"")</f>
        <v/>
      </c>
      <c r="N660" t="str">
        <f>IF(ROW()&lt;=vLastrow,'Match History Data'!N660,"")</f>
        <v/>
      </c>
      <c r="O660" t="str">
        <f>IF(ROW()&lt;=vLastrow,'Match History Data'!O660,"")</f>
        <v/>
      </c>
      <c r="Q660" t="str">
        <f>IF(ROW()&lt;=vLastrow,VLOOKUP(MONTH(E660),calcs!$S$2:$T$13,2,FALSE),"")</f>
        <v/>
      </c>
      <c r="R660" t="str">
        <f>IF(ROW()&lt;=vLastrow,VLOOKUP(MONTH(F660),calcs!$S$2:$T$13,2,FALSE),"")</f>
        <v/>
      </c>
      <c r="S660" t="str">
        <f t="shared" si="60"/>
        <v/>
      </c>
      <c r="T660" s="26" t="e">
        <f>IF(F660="",DATEDIF(E660,calcs!X$2,"Y"),"")</f>
        <v>#VALUE!</v>
      </c>
      <c r="U660" t="str">
        <f t="shared" si="59"/>
        <v/>
      </c>
      <c r="V660" t="str">
        <f t="shared" si="56"/>
        <v/>
      </c>
      <c r="W660">
        <f t="shared" si="57"/>
        <v>0</v>
      </c>
      <c r="X660">
        <f t="shared" si="58"/>
        <v>0</v>
      </c>
    </row>
    <row r="661" spans="1:24" x14ac:dyDescent="0.35">
      <c r="A661" t="str">
        <f>IF(ROW()&lt;=vLastrow,'Match History Data'!A661,"")</f>
        <v/>
      </c>
      <c r="B661" t="str">
        <f>IF(ROW()&lt;=vLastrow,'Match History Data'!B661,"")</f>
        <v/>
      </c>
      <c r="C661" t="str">
        <f>IF(ROW()&lt;=vLastrow,'Match History Data'!C661,"")</f>
        <v/>
      </c>
      <c r="D661" t="str">
        <f>IF(ROW()&lt;=vLastrow,'Match History Data'!D661,"")</f>
        <v/>
      </c>
      <c r="E661" s="3" t="str">
        <f>IF(ROW()&lt;=vLastrow,IF('Match History Data'!E661&lt;&gt;"",'Match History Data'!E661,""),"")</f>
        <v/>
      </c>
      <c r="F661" s="3" t="str">
        <f>IF(ROW()&lt;=vLastrow,IF('Match History Data'!F661&lt;&gt;"",'Match History Data'!F661,""),"")</f>
        <v/>
      </c>
      <c r="G661" t="str">
        <f>IF(ROW()&lt;=vLastrow,'Match History Data'!G661,"")</f>
        <v/>
      </c>
      <c r="H661" t="str">
        <f>IF(ROW()&lt;=vLastrow,'Match History Data'!H661,"")</f>
        <v/>
      </c>
      <c r="I661" t="str">
        <f>IF(ROW()&lt;=vLastrow,'Match History Data'!I661,"")</f>
        <v/>
      </c>
      <c r="J661" t="str">
        <f>IF(ROW()&lt;=vLastrow,'Match History Data'!J661,"")</f>
        <v/>
      </c>
      <c r="K661" t="str">
        <f>IF(ROW()&lt;=vLastrow,'Match History Data'!K661,"")</f>
        <v/>
      </c>
      <c r="L661" t="str">
        <f>IF(ROW()&lt;=vLastrow,'Match History Data'!L661,"")</f>
        <v/>
      </c>
      <c r="M661" t="str">
        <f>IF(ROW()&lt;=vLastrow,'Match History Data'!M661,"")</f>
        <v/>
      </c>
      <c r="N661" t="str">
        <f>IF(ROW()&lt;=vLastrow,'Match History Data'!N661,"")</f>
        <v/>
      </c>
      <c r="O661" t="str">
        <f>IF(ROW()&lt;=vLastrow,'Match History Data'!O661,"")</f>
        <v/>
      </c>
      <c r="Q661" t="str">
        <f>IF(ROW()&lt;=vLastrow,VLOOKUP(MONTH(E661),calcs!$S$2:$T$13,2,FALSE),"")</f>
        <v/>
      </c>
      <c r="R661" t="str">
        <f>IF(ROW()&lt;=vLastrow,VLOOKUP(MONTH(F661),calcs!$S$2:$T$13,2,FALSE),"")</f>
        <v/>
      </c>
      <c r="S661" t="str">
        <f t="shared" si="60"/>
        <v/>
      </c>
      <c r="T661" s="26" t="e">
        <f>IF(F661="",DATEDIF(E661,calcs!X$2,"Y"),"")</f>
        <v>#VALUE!</v>
      </c>
      <c r="U661" t="str">
        <f t="shared" si="59"/>
        <v/>
      </c>
      <c r="V661" t="str">
        <f t="shared" si="56"/>
        <v/>
      </c>
      <c r="W661">
        <f t="shared" si="57"/>
        <v>0</v>
      </c>
      <c r="X661">
        <f t="shared" si="58"/>
        <v>0</v>
      </c>
    </row>
    <row r="662" spans="1:24" x14ac:dyDescent="0.35">
      <c r="A662" t="str">
        <f>IF(ROW()&lt;=vLastrow,'Match History Data'!A662,"")</f>
        <v/>
      </c>
      <c r="B662" t="str">
        <f>IF(ROW()&lt;=vLastrow,'Match History Data'!B662,"")</f>
        <v/>
      </c>
      <c r="C662" t="str">
        <f>IF(ROW()&lt;=vLastrow,'Match History Data'!C662,"")</f>
        <v/>
      </c>
      <c r="D662" t="str">
        <f>IF(ROW()&lt;=vLastrow,'Match History Data'!D662,"")</f>
        <v/>
      </c>
      <c r="E662" s="3" t="str">
        <f>IF(ROW()&lt;=vLastrow,IF('Match History Data'!E662&lt;&gt;"",'Match History Data'!E662,""),"")</f>
        <v/>
      </c>
      <c r="F662" s="3" t="str">
        <f>IF(ROW()&lt;=vLastrow,IF('Match History Data'!F662&lt;&gt;"",'Match History Data'!F662,""),"")</f>
        <v/>
      </c>
      <c r="G662" t="str">
        <f>IF(ROW()&lt;=vLastrow,'Match History Data'!G662,"")</f>
        <v/>
      </c>
      <c r="H662" t="str">
        <f>IF(ROW()&lt;=vLastrow,'Match History Data'!H662,"")</f>
        <v/>
      </c>
      <c r="I662" t="str">
        <f>IF(ROW()&lt;=vLastrow,'Match History Data'!I662,"")</f>
        <v/>
      </c>
      <c r="J662" t="str">
        <f>IF(ROW()&lt;=vLastrow,'Match History Data'!J662,"")</f>
        <v/>
      </c>
      <c r="K662" t="str">
        <f>IF(ROW()&lt;=vLastrow,'Match History Data'!K662,"")</f>
        <v/>
      </c>
      <c r="L662" t="str">
        <f>IF(ROW()&lt;=vLastrow,'Match History Data'!L662,"")</f>
        <v/>
      </c>
      <c r="M662" t="str">
        <f>IF(ROW()&lt;=vLastrow,'Match History Data'!M662,"")</f>
        <v/>
      </c>
      <c r="N662" t="str">
        <f>IF(ROW()&lt;=vLastrow,'Match History Data'!N662,"")</f>
        <v/>
      </c>
      <c r="O662" t="str">
        <f>IF(ROW()&lt;=vLastrow,'Match History Data'!O662,"")</f>
        <v/>
      </c>
      <c r="Q662" t="str">
        <f>IF(ROW()&lt;=vLastrow,VLOOKUP(MONTH(E662),calcs!$S$2:$T$13,2,FALSE),"")</f>
        <v/>
      </c>
      <c r="R662" t="str">
        <f>IF(ROW()&lt;=vLastrow,VLOOKUP(MONTH(F662),calcs!$S$2:$T$13,2,FALSE),"")</f>
        <v/>
      </c>
      <c r="S662" t="str">
        <f t="shared" si="60"/>
        <v/>
      </c>
      <c r="T662" s="26" t="e">
        <f>IF(F662="",DATEDIF(E662,calcs!X$2,"Y"),"")</f>
        <v>#VALUE!</v>
      </c>
      <c r="U662" t="str">
        <f t="shared" si="59"/>
        <v/>
      </c>
      <c r="V662" t="str">
        <f t="shared" si="56"/>
        <v/>
      </c>
      <c r="W662">
        <f t="shared" si="57"/>
        <v>0</v>
      </c>
      <c r="X662">
        <f t="shared" si="58"/>
        <v>0</v>
      </c>
    </row>
    <row r="663" spans="1:24" x14ac:dyDescent="0.35">
      <c r="A663" t="str">
        <f>IF(ROW()&lt;=vLastrow,'Match History Data'!A663,"")</f>
        <v/>
      </c>
      <c r="B663" t="str">
        <f>IF(ROW()&lt;=vLastrow,'Match History Data'!B663,"")</f>
        <v/>
      </c>
      <c r="C663" t="str">
        <f>IF(ROW()&lt;=vLastrow,'Match History Data'!C663,"")</f>
        <v/>
      </c>
      <c r="D663" t="str">
        <f>IF(ROW()&lt;=vLastrow,'Match History Data'!D663,"")</f>
        <v/>
      </c>
      <c r="E663" s="3" t="str">
        <f>IF(ROW()&lt;=vLastrow,IF('Match History Data'!E663&lt;&gt;"",'Match History Data'!E663,""),"")</f>
        <v/>
      </c>
      <c r="F663" s="3" t="str">
        <f>IF(ROW()&lt;=vLastrow,IF('Match History Data'!F663&lt;&gt;"",'Match History Data'!F663,""),"")</f>
        <v/>
      </c>
      <c r="G663" t="str">
        <f>IF(ROW()&lt;=vLastrow,'Match History Data'!G663,"")</f>
        <v/>
      </c>
      <c r="H663" t="str">
        <f>IF(ROW()&lt;=vLastrow,'Match History Data'!H663,"")</f>
        <v/>
      </c>
      <c r="I663" t="str">
        <f>IF(ROW()&lt;=vLastrow,'Match History Data'!I663,"")</f>
        <v/>
      </c>
      <c r="J663" t="str">
        <f>IF(ROW()&lt;=vLastrow,'Match History Data'!J663,"")</f>
        <v/>
      </c>
      <c r="K663" t="str">
        <f>IF(ROW()&lt;=vLastrow,'Match History Data'!K663,"")</f>
        <v/>
      </c>
      <c r="L663" t="str">
        <f>IF(ROW()&lt;=vLastrow,'Match History Data'!L663,"")</f>
        <v/>
      </c>
      <c r="M663" t="str">
        <f>IF(ROW()&lt;=vLastrow,'Match History Data'!M663,"")</f>
        <v/>
      </c>
      <c r="N663" t="str">
        <f>IF(ROW()&lt;=vLastrow,'Match History Data'!N663,"")</f>
        <v/>
      </c>
      <c r="O663" t="str">
        <f>IF(ROW()&lt;=vLastrow,'Match History Data'!O663,"")</f>
        <v/>
      </c>
      <c r="Q663" t="str">
        <f>IF(ROW()&lt;=vLastrow,VLOOKUP(MONTH(E663),calcs!$S$2:$T$13,2,FALSE),"")</f>
        <v/>
      </c>
      <c r="R663" t="str">
        <f>IF(ROW()&lt;=vLastrow,VLOOKUP(MONTH(F663),calcs!$S$2:$T$13,2,FALSE),"")</f>
        <v/>
      </c>
      <c r="S663" t="str">
        <f t="shared" si="60"/>
        <v/>
      </c>
      <c r="T663" s="26" t="e">
        <f>IF(F663="",DATEDIF(E663,calcs!X$2,"Y"),"")</f>
        <v>#VALUE!</v>
      </c>
      <c r="U663" t="str">
        <f t="shared" si="59"/>
        <v/>
      </c>
      <c r="V663" t="str">
        <f t="shared" si="56"/>
        <v/>
      </c>
      <c r="W663">
        <f t="shared" si="57"/>
        <v>0</v>
      </c>
      <c r="X663">
        <f t="shared" si="58"/>
        <v>0</v>
      </c>
    </row>
    <row r="664" spans="1:24" x14ac:dyDescent="0.35">
      <c r="A664" t="str">
        <f>IF(ROW()&lt;=vLastrow,'Match History Data'!A664,"")</f>
        <v/>
      </c>
      <c r="B664" t="str">
        <f>IF(ROW()&lt;=vLastrow,'Match History Data'!B664,"")</f>
        <v/>
      </c>
      <c r="C664" t="str">
        <f>IF(ROW()&lt;=vLastrow,'Match History Data'!C664,"")</f>
        <v/>
      </c>
      <c r="D664" t="str">
        <f>IF(ROW()&lt;=vLastrow,'Match History Data'!D664,"")</f>
        <v/>
      </c>
      <c r="E664" s="3" t="str">
        <f>IF(ROW()&lt;=vLastrow,IF('Match History Data'!E664&lt;&gt;"",'Match History Data'!E664,""),"")</f>
        <v/>
      </c>
      <c r="F664" s="3" t="str">
        <f>IF(ROW()&lt;=vLastrow,IF('Match History Data'!F664&lt;&gt;"",'Match History Data'!F664,""),"")</f>
        <v/>
      </c>
      <c r="G664" t="str">
        <f>IF(ROW()&lt;=vLastrow,'Match History Data'!G664,"")</f>
        <v/>
      </c>
      <c r="H664" t="str">
        <f>IF(ROW()&lt;=vLastrow,'Match History Data'!H664,"")</f>
        <v/>
      </c>
      <c r="I664" t="str">
        <f>IF(ROW()&lt;=vLastrow,'Match History Data'!I664,"")</f>
        <v/>
      </c>
      <c r="J664" t="str">
        <f>IF(ROW()&lt;=vLastrow,'Match History Data'!J664,"")</f>
        <v/>
      </c>
      <c r="K664" t="str">
        <f>IF(ROW()&lt;=vLastrow,'Match History Data'!K664,"")</f>
        <v/>
      </c>
      <c r="L664" t="str">
        <f>IF(ROW()&lt;=vLastrow,'Match History Data'!L664,"")</f>
        <v/>
      </c>
      <c r="M664" t="str">
        <f>IF(ROW()&lt;=vLastrow,'Match History Data'!M664,"")</f>
        <v/>
      </c>
      <c r="N664" t="str">
        <f>IF(ROW()&lt;=vLastrow,'Match History Data'!N664,"")</f>
        <v/>
      </c>
      <c r="O664" t="str">
        <f>IF(ROW()&lt;=vLastrow,'Match History Data'!O664,"")</f>
        <v/>
      </c>
      <c r="Q664" t="str">
        <f>IF(ROW()&lt;=vLastrow,VLOOKUP(MONTH(E664),calcs!$S$2:$T$13,2,FALSE),"")</f>
        <v/>
      </c>
      <c r="R664" t="str">
        <f>IF(ROW()&lt;=vLastrow,VLOOKUP(MONTH(F664),calcs!$S$2:$T$13,2,FALSE),"")</f>
        <v/>
      </c>
      <c r="S664" t="str">
        <f t="shared" si="60"/>
        <v/>
      </c>
      <c r="T664" s="26" t="e">
        <f>IF(F664="",DATEDIF(E664,calcs!X$2,"Y"),"")</f>
        <v>#VALUE!</v>
      </c>
      <c r="U664" t="str">
        <f t="shared" si="59"/>
        <v/>
      </c>
      <c r="V664" t="str">
        <f t="shared" si="56"/>
        <v/>
      </c>
      <c r="W664">
        <f t="shared" si="57"/>
        <v>0</v>
      </c>
      <c r="X664">
        <f t="shared" si="58"/>
        <v>0</v>
      </c>
    </row>
    <row r="665" spans="1:24" x14ac:dyDescent="0.35">
      <c r="A665" t="str">
        <f>IF(ROW()&lt;=vLastrow,'Match History Data'!A665,"")</f>
        <v/>
      </c>
      <c r="B665" t="str">
        <f>IF(ROW()&lt;=vLastrow,'Match History Data'!B665,"")</f>
        <v/>
      </c>
      <c r="C665" t="str">
        <f>IF(ROW()&lt;=vLastrow,'Match History Data'!C665,"")</f>
        <v/>
      </c>
      <c r="D665" t="str">
        <f>IF(ROW()&lt;=vLastrow,'Match History Data'!D665,"")</f>
        <v/>
      </c>
      <c r="E665" s="3" t="str">
        <f>IF(ROW()&lt;=vLastrow,IF('Match History Data'!E665&lt;&gt;"",'Match History Data'!E665,""),"")</f>
        <v/>
      </c>
      <c r="F665" s="3" t="str">
        <f>IF(ROW()&lt;=vLastrow,IF('Match History Data'!F665&lt;&gt;"",'Match History Data'!F665,""),"")</f>
        <v/>
      </c>
      <c r="G665" t="str">
        <f>IF(ROW()&lt;=vLastrow,'Match History Data'!G665,"")</f>
        <v/>
      </c>
      <c r="H665" t="str">
        <f>IF(ROW()&lt;=vLastrow,'Match History Data'!H665,"")</f>
        <v/>
      </c>
      <c r="I665" t="str">
        <f>IF(ROW()&lt;=vLastrow,'Match History Data'!I665,"")</f>
        <v/>
      </c>
      <c r="J665" t="str">
        <f>IF(ROW()&lt;=vLastrow,'Match History Data'!J665,"")</f>
        <v/>
      </c>
      <c r="K665" t="str">
        <f>IF(ROW()&lt;=vLastrow,'Match History Data'!K665,"")</f>
        <v/>
      </c>
      <c r="L665" t="str">
        <f>IF(ROW()&lt;=vLastrow,'Match History Data'!L665,"")</f>
        <v/>
      </c>
      <c r="M665" t="str">
        <f>IF(ROW()&lt;=vLastrow,'Match History Data'!M665,"")</f>
        <v/>
      </c>
      <c r="N665" t="str">
        <f>IF(ROW()&lt;=vLastrow,'Match History Data'!N665,"")</f>
        <v/>
      </c>
      <c r="O665" t="str">
        <f>IF(ROW()&lt;=vLastrow,'Match History Data'!O665,"")</f>
        <v/>
      </c>
      <c r="Q665" t="str">
        <f>IF(ROW()&lt;=vLastrow,VLOOKUP(MONTH(E665),calcs!$S$2:$T$13,2,FALSE),"")</f>
        <v/>
      </c>
      <c r="R665" t="str">
        <f>IF(ROW()&lt;=vLastrow,VLOOKUP(MONTH(F665),calcs!$S$2:$T$13,2,FALSE),"")</f>
        <v/>
      </c>
      <c r="S665" t="str">
        <f t="shared" si="60"/>
        <v/>
      </c>
      <c r="T665" s="26" t="e">
        <f>IF(F665="",DATEDIF(E665,calcs!X$2,"Y"),"")</f>
        <v>#VALUE!</v>
      </c>
      <c r="U665" t="str">
        <f t="shared" si="59"/>
        <v/>
      </c>
      <c r="V665" t="str">
        <f t="shared" si="56"/>
        <v/>
      </c>
      <c r="W665">
        <f t="shared" si="57"/>
        <v>0</v>
      </c>
      <c r="X665">
        <f t="shared" si="58"/>
        <v>0</v>
      </c>
    </row>
    <row r="666" spans="1:24" x14ac:dyDescent="0.35">
      <c r="A666" t="str">
        <f>IF(ROW()&lt;=vLastrow,'Match History Data'!A666,"")</f>
        <v/>
      </c>
      <c r="B666" t="str">
        <f>IF(ROW()&lt;=vLastrow,'Match History Data'!B666,"")</f>
        <v/>
      </c>
      <c r="C666" t="str">
        <f>IF(ROW()&lt;=vLastrow,'Match History Data'!C666,"")</f>
        <v/>
      </c>
      <c r="D666" t="str">
        <f>IF(ROW()&lt;=vLastrow,'Match History Data'!D666,"")</f>
        <v/>
      </c>
      <c r="E666" s="3" t="str">
        <f>IF(ROW()&lt;=vLastrow,IF('Match History Data'!E666&lt;&gt;"",'Match History Data'!E666,""),"")</f>
        <v/>
      </c>
      <c r="F666" s="3" t="str">
        <f>IF(ROW()&lt;=vLastrow,IF('Match History Data'!F666&lt;&gt;"",'Match History Data'!F666,""),"")</f>
        <v/>
      </c>
      <c r="G666" t="str">
        <f>IF(ROW()&lt;=vLastrow,'Match History Data'!G666,"")</f>
        <v/>
      </c>
      <c r="H666" t="str">
        <f>IF(ROW()&lt;=vLastrow,'Match History Data'!H666,"")</f>
        <v/>
      </c>
      <c r="I666" t="str">
        <f>IF(ROW()&lt;=vLastrow,'Match History Data'!I666,"")</f>
        <v/>
      </c>
      <c r="J666" t="str">
        <f>IF(ROW()&lt;=vLastrow,'Match History Data'!J666,"")</f>
        <v/>
      </c>
      <c r="K666" t="str">
        <f>IF(ROW()&lt;=vLastrow,'Match History Data'!K666,"")</f>
        <v/>
      </c>
      <c r="L666" t="str">
        <f>IF(ROW()&lt;=vLastrow,'Match History Data'!L666,"")</f>
        <v/>
      </c>
      <c r="M666" t="str">
        <f>IF(ROW()&lt;=vLastrow,'Match History Data'!M666,"")</f>
        <v/>
      </c>
      <c r="N666" t="str">
        <f>IF(ROW()&lt;=vLastrow,'Match History Data'!N666,"")</f>
        <v/>
      </c>
      <c r="O666" t="str">
        <f>IF(ROW()&lt;=vLastrow,'Match History Data'!O666,"")</f>
        <v/>
      </c>
      <c r="Q666" t="str">
        <f>IF(ROW()&lt;=vLastrow,VLOOKUP(MONTH(E666),calcs!$S$2:$T$13,2,FALSE),"")</f>
        <v/>
      </c>
      <c r="R666" t="str">
        <f>IF(ROW()&lt;=vLastrow,VLOOKUP(MONTH(F666),calcs!$S$2:$T$13,2,FALSE),"")</f>
        <v/>
      </c>
      <c r="S666" t="str">
        <f t="shared" si="60"/>
        <v/>
      </c>
      <c r="T666" s="26" t="e">
        <f>IF(F666="",DATEDIF(E666,calcs!X$2,"Y"),"")</f>
        <v>#VALUE!</v>
      </c>
      <c r="U666" t="str">
        <f t="shared" si="59"/>
        <v/>
      </c>
      <c r="V666" t="str">
        <f t="shared" si="56"/>
        <v/>
      </c>
      <c r="W666">
        <f t="shared" si="57"/>
        <v>0</v>
      </c>
      <c r="X666">
        <f t="shared" si="58"/>
        <v>0</v>
      </c>
    </row>
    <row r="667" spans="1:24" x14ac:dyDescent="0.35">
      <c r="A667" t="str">
        <f>IF(ROW()&lt;=vLastrow,'Match History Data'!A667,"")</f>
        <v/>
      </c>
      <c r="B667" t="str">
        <f>IF(ROW()&lt;=vLastrow,'Match History Data'!B667,"")</f>
        <v/>
      </c>
      <c r="C667" t="str">
        <f>IF(ROW()&lt;=vLastrow,'Match History Data'!C667,"")</f>
        <v/>
      </c>
      <c r="D667" t="str">
        <f>IF(ROW()&lt;=vLastrow,'Match History Data'!D667,"")</f>
        <v/>
      </c>
      <c r="E667" s="3" t="str">
        <f>IF(ROW()&lt;=vLastrow,IF('Match History Data'!E667&lt;&gt;"",'Match History Data'!E667,""),"")</f>
        <v/>
      </c>
      <c r="F667" s="3" t="str">
        <f>IF(ROW()&lt;=vLastrow,IF('Match History Data'!F667&lt;&gt;"",'Match History Data'!F667,""),"")</f>
        <v/>
      </c>
      <c r="G667" t="str">
        <f>IF(ROW()&lt;=vLastrow,'Match History Data'!G667,"")</f>
        <v/>
      </c>
      <c r="H667" t="str">
        <f>IF(ROW()&lt;=vLastrow,'Match History Data'!H667,"")</f>
        <v/>
      </c>
      <c r="I667" t="str">
        <f>IF(ROW()&lt;=vLastrow,'Match History Data'!I667,"")</f>
        <v/>
      </c>
      <c r="J667" t="str">
        <f>IF(ROW()&lt;=vLastrow,'Match History Data'!J667,"")</f>
        <v/>
      </c>
      <c r="K667" t="str">
        <f>IF(ROW()&lt;=vLastrow,'Match History Data'!K667,"")</f>
        <v/>
      </c>
      <c r="L667" t="str">
        <f>IF(ROW()&lt;=vLastrow,'Match History Data'!L667,"")</f>
        <v/>
      </c>
      <c r="M667" t="str">
        <f>IF(ROW()&lt;=vLastrow,'Match History Data'!M667,"")</f>
        <v/>
      </c>
      <c r="N667" t="str">
        <f>IF(ROW()&lt;=vLastrow,'Match History Data'!N667,"")</f>
        <v/>
      </c>
      <c r="O667" t="str">
        <f>IF(ROW()&lt;=vLastrow,'Match History Data'!O667,"")</f>
        <v/>
      </c>
      <c r="Q667" t="str">
        <f>IF(ROW()&lt;=vLastrow,VLOOKUP(MONTH(E667),calcs!$S$2:$T$13,2,FALSE),"")</f>
        <v/>
      </c>
      <c r="R667" t="str">
        <f>IF(ROW()&lt;=vLastrow,VLOOKUP(MONTH(F667),calcs!$S$2:$T$13,2,FALSE),"")</f>
        <v/>
      </c>
      <c r="S667" t="str">
        <f t="shared" si="60"/>
        <v/>
      </c>
      <c r="T667" s="26" t="e">
        <f>IF(F667="",DATEDIF(E667,calcs!X$2,"Y"),"")</f>
        <v>#VALUE!</v>
      </c>
      <c r="U667" t="str">
        <f t="shared" si="59"/>
        <v/>
      </c>
      <c r="V667" t="str">
        <f t="shared" si="56"/>
        <v/>
      </c>
      <c r="W667">
        <f t="shared" si="57"/>
        <v>0</v>
      </c>
      <c r="X667">
        <f t="shared" si="58"/>
        <v>0</v>
      </c>
    </row>
    <row r="668" spans="1:24" x14ac:dyDescent="0.35">
      <c r="A668" t="str">
        <f>IF(ROW()&lt;=vLastrow,'Match History Data'!A668,"")</f>
        <v/>
      </c>
      <c r="B668" t="str">
        <f>IF(ROW()&lt;=vLastrow,'Match History Data'!B668,"")</f>
        <v/>
      </c>
      <c r="C668" t="str">
        <f>IF(ROW()&lt;=vLastrow,'Match History Data'!C668,"")</f>
        <v/>
      </c>
      <c r="D668" t="str">
        <f>IF(ROW()&lt;=vLastrow,'Match History Data'!D668,"")</f>
        <v/>
      </c>
      <c r="E668" s="3" t="str">
        <f>IF(ROW()&lt;=vLastrow,IF('Match History Data'!E668&lt;&gt;"",'Match History Data'!E668,""),"")</f>
        <v/>
      </c>
      <c r="F668" s="3" t="str">
        <f>IF(ROW()&lt;=vLastrow,IF('Match History Data'!F668&lt;&gt;"",'Match History Data'!F668,""),"")</f>
        <v/>
      </c>
      <c r="G668" t="str">
        <f>IF(ROW()&lt;=vLastrow,'Match History Data'!G668,"")</f>
        <v/>
      </c>
      <c r="H668" t="str">
        <f>IF(ROW()&lt;=vLastrow,'Match History Data'!H668,"")</f>
        <v/>
      </c>
      <c r="I668" t="str">
        <f>IF(ROW()&lt;=vLastrow,'Match History Data'!I668,"")</f>
        <v/>
      </c>
      <c r="J668" t="str">
        <f>IF(ROW()&lt;=vLastrow,'Match History Data'!J668,"")</f>
        <v/>
      </c>
      <c r="K668" t="str">
        <f>IF(ROW()&lt;=vLastrow,'Match History Data'!K668,"")</f>
        <v/>
      </c>
      <c r="L668" t="str">
        <f>IF(ROW()&lt;=vLastrow,'Match History Data'!L668,"")</f>
        <v/>
      </c>
      <c r="M668" t="str">
        <f>IF(ROW()&lt;=vLastrow,'Match History Data'!M668,"")</f>
        <v/>
      </c>
      <c r="N668" t="str">
        <f>IF(ROW()&lt;=vLastrow,'Match History Data'!N668,"")</f>
        <v/>
      </c>
      <c r="O668" t="str">
        <f>IF(ROW()&lt;=vLastrow,'Match History Data'!O668,"")</f>
        <v/>
      </c>
      <c r="Q668" t="str">
        <f>IF(ROW()&lt;=vLastrow,VLOOKUP(MONTH(E668),calcs!$S$2:$T$13,2,FALSE),"")</f>
        <v/>
      </c>
      <c r="R668" t="str">
        <f>IF(ROW()&lt;=vLastrow,VLOOKUP(MONTH(F668),calcs!$S$2:$T$13,2,FALSE),"")</f>
        <v/>
      </c>
      <c r="S668" t="str">
        <f t="shared" si="60"/>
        <v/>
      </c>
      <c r="T668" s="26" t="e">
        <f>IF(F668="",DATEDIF(E668,calcs!X$2,"Y"),"")</f>
        <v>#VALUE!</v>
      </c>
      <c r="U668" t="str">
        <f t="shared" si="59"/>
        <v/>
      </c>
      <c r="V668" t="str">
        <f t="shared" si="56"/>
        <v/>
      </c>
      <c r="W668">
        <f t="shared" si="57"/>
        <v>0</v>
      </c>
      <c r="X668">
        <f t="shared" si="58"/>
        <v>0</v>
      </c>
    </row>
    <row r="669" spans="1:24" x14ac:dyDescent="0.35">
      <c r="A669" t="str">
        <f>IF(ROW()&lt;=vLastrow,'Match History Data'!A669,"")</f>
        <v/>
      </c>
      <c r="B669" t="str">
        <f>IF(ROW()&lt;=vLastrow,'Match History Data'!B669,"")</f>
        <v/>
      </c>
      <c r="C669" t="str">
        <f>IF(ROW()&lt;=vLastrow,'Match History Data'!C669,"")</f>
        <v/>
      </c>
      <c r="D669" t="str">
        <f>IF(ROW()&lt;=vLastrow,'Match History Data'!D669,"")</f>
        <v/>
      </c>
      <c r="E669" s="3" t="str">
        <f>IF(ROW()&lt;=vLastrow,IF('Match History Data'!E669&lt;&gt;"",'Match History Data'!E669,""),"")</f>
        <v/>
      </c>
      <c r="F669" s="3" t="str">
        <f>IF(ROW()&lt;=vLastrow,IF('Match History Data'!F669&lt;&gt;"",'Match History Data'!F669,""),"")</f>
        <v/>
      </c>
      <c r="G669" t="str">
        <f>IF(ROW()&lt;=vLastrow,'Match History Data'!G669,"")</f>
        <v/>
      </c>
      <c r="H669" t="str">
        <f>IF(ROW()&lt;=vLastrow,'Match History Data'!H669,"")</f>
        <v/>
      </c>
      <c r="I669" t="str">
        <f>IF(ROW()&lt;=vLastrow,'Match History Data'!I669,"")</f>
        <v/>
      </c>
      <c r="J669" t="str">
        <f>IF(ROW()&lt;=vLastrow,'Match History Data'!J669,"")</f>
        <v/>
      </c>
      <c r="K669" t="str">
        <f>IF(ROW()&lt;=vLastrow,'Match History Data'!K669,"")</f>
        <v/>
      </c>
      <c r="L669" t="str">
        <f>IF(ROW()&lt;=vLastrow,'Match History Data'!L669,"")</f>
        <v/>
      </c>
      <c r="M669" t="str">
        <f>IF(ROW()&lt;=vLastrow,'Match History Data'!M669,"")</f>
        <v/>
      </c>
      <c r="N669" t="str">
        <f>IF(ROW()&lt;=vLastrow,'Match History Data'!N669,"")</f>
        <v/>
      </c>
      <c r="O669" t="str">
        <f>IF(ROW()&lt;=vLastrow,'Match History Data'!O669,"")</f>
        <v/>
      </c>
      <c r="Q669" t="str">
        <f>IF(ROW()&lt;=vLastrow,VLOOKUP(MONTH(E669),calcs!$S$2:$T$13,2,FALSE),"")</f>
        <v/>
      </c>
      <c r="R669" t="str">
        <f>IF(ROW()&lt;=vLastrow,VLOOKUP(MONTH(F669),calcs!$S$2:$T$13,2,FALSE),"")</f>
        <v/>
      </c>
      <c r="S669" t="str">
        <f t="shared" si="60"/>
        <v/>
      </c>
      <c r="T669" s="26" t="e">
        <f>IF(F669="",DATEDIF(E669,calcs!X$2,"Y"),"")</f>
        <v>#VALUE!</v>
      </c>
      <c r="U669" t="str">
        <f t="shared" si="59"/>
        <v/>
      </c>
      <c r="V669" t="str">
        <f t="shared" si="56"/>
        <v/>
      </c>
      <c r="W669">
        <f t="shared" si="57"/>
        <v>0</v>
      </c>
      <c r="X669">
        <f t="shared" si="58"/>
        <v>0</v>
      </c>
    </row>
    <row r="670" spans="1:24" x14ac:dyDescent="0.35">
      <c r="A670" t="str">
        <f>IF(ROW()&lt;=vLastrow,'Match History Data'!A670,"")</f>
        <v/>
      </c>
      <c r="B670" t="str">
        <f>IF(ROW()&lt;=vLastrow,'Match History Data'!B670,"")</f>
        <v/>
      </c>
      <c r="C670" t="str">
        <f>IF(ROW()&lt;=vLastrow,'Match History Data'!C670,"")</f>
        <v/>
      </c>
      <c r="D670" t="str">
        <f>IF(ROW()&lt;=vLastrow,'Match History Data'!D670,"")</f>
        <v/>
      </c>
      <c r="E670" s="3" t="str">
        <f>IF(ROW()&lt;=vLastrow,IF('Match History Data'!E670&lt;&gt;"",'Match History Data'!E670,""),"")</f>
        <v/>
      </c>
      <c r="F670" s="3" t="str">
        <f>IF(ROW()&lt;=vLastrow,IF('Match History Data'!F670&lt;&gt;"",'Match History Data'!F670,""),"")</f>
        <v/>
      </c>
      <c r="G670" t="str">
        <f>IF(ROW()&lt;=vLastrow,'Match History Data'!G670,"")</f>
        <v/>
      </c>
      <c r="H670" t="str">
        <f>IF(ROW()&lt;=vLastrow,'Match History Data'!H670,"")</f>
        <v/>
      </c>
      <c r="I670" t="str">
        <f>IF(ROW()&lt;=vLastrow,'Match History Data'!I670,"")</f>
        <v/>
      </c>
      <c r="J670" t="str">
        <f>IF(ROW()&lt;=vLastrow,'Match History Data'!J670,"")</f>
        <v/>
      </c>
      <c r="K670" t="str">
        <f>IF(ROW()&lt;=vLastrow,'Match History Data'!K670,"")</f>
        <v/>
      </c>
      <c r="L670" t="str">
        <f>IF(ROW()&lt;=vLastrow,'Match History Data'!L670,"")</f>
        <v/>
      </c>
      <c r="M670" t="str">
        <f>IF(ROW()&lt;=vLastrow,'Match History Data'!M670,"")</f>
        <v/>
      </c>
      <c r="N670" t="str">
        <f>IF(ROW()&lt;=vLastrow,'Match History Data'!N670,"")</f>
        <v/>
      </c>
      <c r="O670" t="str">
        <f>IF(ROW()&lt;=vLastrow,'Match History Data'!O670,"")</f>
        <v/>
      </c>
      <c r="Q670" t="str">
        <f>IF(ROW()&lt;=vLastrow,VLOOKUP(MONTH(E670),calcs!$S$2:$T$13,2,FALSE),"")</f>
        <v/>
      </c>
      <c r="R670" t="str">
        <f>IF(ROW()&lt;=vLastrow,VLOOKUP(MONTH(F670),calcs!$S$2:$T$13,2,FALSE),"")</f>
        <v/>
      </c>
      <c r="S670" t="str">
        <f t="shared" si="60"/>
        <v/>
      </c>
      <c r="T670" s="26" t="e">
        <f>IF(F670="",DATEDIF(E670,calcs!X$2,"Y"),"")</f>
        <v>#VALUE!</v>
      </c>
      <c r="U670" t="str">
        <f t="shared" si="59"/>
        <v/>
      </c>
      <c r="V670" t="str">
        <f t="shared" si="56"/>
        <v/>
      </c>
      <c r="W670">
        <f t="shared" si="57"/>
        <v>0</v>
      </c>
      <c r="X670">
        <f t="shared" si="58"/>
        <v>0</v>
      </c>
    </row>
    <row r="671" spans="1:24" x14ac:dyDescent="0.35">
      <c r="A671" t="str">
        <f>IF(ROW()&lt;=vLastrow,'Match History Data'!A671,"")</f>
        <v/>
      </c>
      <c r="B671" t="str">
        <f>IF(ROW()&lt;=vLastrow,'Match History Data'!B671,"")</f>
        <v/>
      </c>
      <c r="C671" t="str">
        <f>IF(ROW()&lt;=vLastrow,'Match History Data'!C671,"")</f>
        <v/>
      </c>
      <c r="D671" t="str">
        <f>IF(ROW()&lt;=vLastrow,'Match History Data'!D671,"")</f>
        <v/>
      </c>
      <c r="E671" s="3" t="str">
        <f>IF(ROW()&lt;=vLastrow,IF('Match History Data'!E671&lt;&gt;"",'Match History Data'!E671,""),"")</f>
        <v/>
      </c>
      <c r="F671" s="3" t="str">
        <f>IF(ROW()&lt;=vLastrow,IF('Match History Data'!F671&lt;&gt;"",'Match History Data'!F671,""),"")</f>
        <v/>
      </c>
      <c r="G671" t="str">
        <f>IF(ROW()&lt;=vLastrow,'Match History Data'!G671,"")</f>
        <v/>
      </c>
      <c r="H671" t="str">
        <f>IF(ROW()&lt;=vLastrow,'Match History Data'!H671,"")</f>
        <v/>
      </c>
      <c r="I671" t="str">
        <f>IF(ROW()&lt;=vLastrow,'Match History Data'!I671,"")</f>
        <v/>
      </c>
      <c r="J671" t="str">
        <f>IF(ROW()&lt;=vLastrow,'Match History Data'!J671,"")</f>
        <v/>
      </c>
      <c r="K671" t="str">
        <f>IF(ROW()&lt;=vLastrow,'Match History Data'!K671,"")</f>
        <v/>
      </c>
      <c r="L671" t="str">
        <f>IF(ROW()&lt;=vLastrow,'Match History Data'!L671,"")</f>
        <v/>
      </c>
      <c r="M671" t="str">
        <f>IF(ROW()&lt;=vLastrow,'Match History Data'!M671,"")</f>
        <v/>
      </c>
      <c r="N671" t="str">
        <f>IF(ROW()&lt;=vLastrow,'Match History Data'!N671,"")</f>
        <v/>
      </c>
      <c r="O671" t="str">
        <f>IF(ROW()&lt;=vLastrow,'Match History Data'!O671,"")</f>
        <v/>
      </c>
      <c r="Q671" t="str">
        <f>IF(ROW()&lt;=vLastrow,VLOOKUP(MONTH(E671),calcs!$S$2:$T$13,2,FALSE),"")</f>
        <v/>
      </c>
      <c r="R671" t="str">
        <f>IF(ROW()&lt;=vLastrow,VLOOKUP(MONTH(F671),calcs!$S$2:$T$13,2,FALSE),"")</f>
        <v/>
      </c>
      <c r="S671" t="str">
        <f t="shared" si="60"/>
        <v/>
      </c>
      <c r="T671" s="26" t="e">
        <f>IF(F671="",DATEDIF(E671,calcs!X$2,"Y"),"")</f>
        <v>#VALUE!</v>
      </c>
      <c r="U671" t="str">
        <f t="shared" si="59"/>
        <v/>
      </c>
      <c r="V671" t="str">
        <f t="shared" si="56"/>
        <v/>
      </c>
      <c r="W671">
        <f t="shared" si="57"/>
        <v>0</v>
      </c>
      <c r="X671">
        <f t="shared" si="58"/>
        <v>0</v>
      </c>
    </row>
    <row r="672" spans="1:24" x14ac:dyDescent="0.35">
      <c r="A672" t="str">
        <f>IF(ROW()&lt;=vLastrow,'Match History Data'!A672,"")</f>
        <v/>
      </c>
      <c r="B672" t="str">
        <f>IF(ROW()&lt;=vLastrow,'Match History Data'!B672,"")</f>
        <v/>
      </c>
      <c r="C672" t="str">
        <f>IF(ROW()&lt;=vLastrow,'Match History Data'!C672,"")</f>
        <v/>
      </c>
      <c r="D672" t="str">
        <f>IF(ROW()&lt;=vLastrow,'Match History Data'!D672,"")</f>
        <v/>
      </c>
      <c r="E672" s="3" t="str">
        <f>IF(ROW()&lt;=vLastrow,IF('Match History Data'!E672&lt;&gt;"",'Match History Data'!E672,""),"")</f>
        <v/>
      </c>
      <c r="F672" s="3" t="str">
        <f>IF(ROW()&lt;=vLastrow,IF('Match History Data'!F672&lt;&gt;"",'Match History Data'!F672,""),"")</f>
        <v/>
      </c>
      <c r="G672" t="str">
        <f>IF(ROW()&lt;=vLastrow,'Match History Data'!G672,"")</f>
        <v/>
      </c>
      <c r="H672" t="str">
        <f>IF(ROW()&lt;=vLastrow,'Match History Data'!H672,"")</f>
        <v/>
      </c>
      <c r="I672" t="str">
        <f>IF(ROW()&lt;=vLastrow,'Match History Data'!I672,"")</f>
        <v/>
      </c>
      <c r="J672" t="str">
        <f>IF(ROW()&lt;=vLastrow,'Match History Data'!J672,"")</f>
        <v/>
      </c>
      <c r="K672" t="str">
        <f>IF(ROW()&lt;=vLastrow,'Match History Data'!K672,"")</f>
        <v/>
      </c>
      <c r="L672" t="str">
        <f>IF(ROW()&lt;=vLastrow,'Match History Data'!L672,"")</f>
        <v/>
      </c>
      <c r="M672" t="str">
        <f>IF(ROW()&lt;=vLastrow,'Match History Data'!M672,"")</f>
        <v/>
      </c>
      <c r="N672" t="str">
        <f>IF(ROW()&lt;=vLastrow,'Match History Data'!N672,"")</f>
        <v/>
      </c>
      <c r="O672" t="str">
        <f>IF(ROW()&lt;=vLastrow,'Match History Data'!O672,"")</f>
        <v/>
      </c>
      <c r="Q672" t="str">
        <f>IF(ROW()&lt;=vLastrow,VLOOKUP(MONTH(E672),calcs!$S$2:$T$13,2,FALSE),"")</f>
        <v/>
      </c>
      <c r="R672" t="str">
        <f>IF(ROW()&lt;=vLastrow,VLOOKUP(MONTH(F672),calcs!$S$2:$T$13,2,FALSE),"")</f>
        <v/>
      </c>
      <c r="S672" t="str">
        <f t="shared" si="60"/>
        <v/>
      </c>
      <c r="T672" s="26" t="e">
        <f>IF(F672="",DATEDIF(E672,calcs!X$2,"Y"),"")</f>
        <v>#VALUE!</v>
      </c>
      <c r="U672" t="str">
        <f t="shared" si="59"/>
        <v/>
      </c>
      <c r="V672" t="str">
        <f t="shared" si="56"/>
        <v/>
      </c>
      <c r="W672">
        <f t="shared" si="57"/>
        <v>0</v>
      </c>
      <c r="X672">
        <f t="shared" si="58"/>
        <v>0</v>
      </c>
    </row>
    <row r="673" spans="1:24" x14ac:dyDescent="0.35">
      <c r="A673" t="str">
        <f>IF(ROW()&lt;=vLastrow,'Match History Data'!A673,"")</f>
        <v/>
      </c>
      <c r="B673" t="str">
        <f>IF(ROW()&lt;=vLastrow,'Match History Data'!B673,"")</f>
        <v/>
      </c>
      <c r="C673" t="str">
        <f>IF(ROW()&lt;=vLastrow,'Match History Data'!C673,"")</f>
        <v/>
      </c>
      <c r="D673" t="str">
        <f>IF(ROW()&lt;=vLastrow,'Match History Data'!D673,"")</f>
        <v/>
      </c>
      <c r="E673" s="3" t="str">
        <f>IF(ROW()&lt;=vLastrow,IF('Match History Data'!E673&lt;&gt;"",'Match History Data'!E673,""),"")</f>
        <v/>
      </c>
      <c r="F673" s="3" t="str">
        <f>IF(ROW()&lt;=vLastrow,IF('Match History Data'!F673&lt;&gt;"",'Match History Data'!F673,""),"")</f>
        <v/>
      </c>
      <c r="G673" t="str">
        <f>IF(ROW()&lt;=vLastrow,'Match History Data'!G673,"")</f>
        <v/>
      </c>
      <c r="H673" t="str">
        <f>IF(ROW()&lt;=vLastrow,'Match History Data'!H673,"")</f>
        <v/>
      </c>
      <c r="I673" t="str">
        <f>IF(ROW()&lt;=vLastrow,'Match History Data'!I673,"")</f>
        <v/>
      </c>
      <c r="J673" t="str">
        <f>IF(ROW()&lt;=vLastrow,'Match History Data'!J673,"")</f>
        <v/>
      </c>
      <c r="K673" t="str">
        <f>IF(ROW()&lt;=vLastrow,'Match History Data'!K673,"")</f>
        <v/>
      </c>
      <c r="L673" t="str">
        <f>IF(ROW()&lt;=vLastrow,'Match History Data'!L673,"")</f>
        <v/>
      </c>
      <c r="M673" t="str">
        <f>IF(ROW()&lt;=vLastrow,'Match History Data'!M673,"")</f>
        <v/>
      </c>
      <c r="N673" t="str">
        <f>IF(ROW()&lt;=vLastrow,'Match History Data'!N673,"")</f>
        <v/>
      </c>
      <c r="O673" t="str">
        <f>IF(ROW()&lt;=vLastrow,'Match History Data'!O673,"")</f>
        <v/>
      </c>
      <c r="Q673" t="str">
        <f>IF(ROW()&lt;=vLastrow,VLOOKUP(MONTH(E673),calcs!$S$2:$T$13,2,FALSE),"")</f>
        <v/>
      </c>
      <c r="R673" t="str">
        <f>IF(ROW()&lt;=vLastrow,VLOOKUP(MONTH(F673),calcs!$S$2:$T$13,2,FALSE),"")</f>
        <v/>
      </c>
      <c r="S673" t="str">
        <f t="shared" si="60"/>
        <v/>
      </c>
      <c r="T673" s="26" t="e">
        <f>IF(F673="",DATEDIF(E673,calcs!X$2,"Y"),"")</f>
        <v>#VALUE!</v>
      </c>
      <c r="U673" t="str">
        <f t="shared" si="59"/>
        <v/>
      </c>
      <c r="V673" t="str">
        <f t="shared" si="56"/>
        <v/>
      </c>
      <c r="W673">
        <f t="shared" si="57"/>
        <v>0</v>
      </c>
      <c r="X673">
        <f t="shared" si="58"/>
        <v>0</v>
      </c>
    </row>
    <row r="674" spans="1:24" x14ac:dyDescent="0.35">
      <c r="A674" t="str">
        <f>IF(ROW()&lt;=vLastrow,'Match History Data'!A674,"")</f>
        <v/>
      </c>
      <c r="B674" t="str">
        <f>IF(ROW()&lt;=vLastrow,'Match History Data'!B674,"")</f>
        <v/>
      </c>
      <c r="C674" t="str">
        <f>IF(ROW()&lt;=vLastrow,'Match History Data'!C674,"")</f>
        <v/>
      </c>
      <c r="D674" t="str">
        <f>IF(ROW()&lt;=vLastrow,'Match History Data'!D674,"")</f>
        <v/>
      </c>
      <c r="E674" s="3" t="str">
        <f>IF(ROW()&lt;=vLastrow,IF('Match History Data'!E674&lt;&gt;"",'Match History Data'!E674,""),"")</f>
        <v/>
      </c>
      <c r="F674" s="3" t="str">
        <f>IF(ROW()&lt;=vLastrow,IF('Match History Data'!F674&lt;&gt;"",'Match History Data'!F674,""),"")</f>
        <v/>
      </c>
      <c r="G674" t="str">
        <f>IF(ROW()&lt;=vLastrow,'Match History Data'!G674,"")</f>
        <v/>
      </c>
      <c r="H674" t="str">
        <f>IF(ROW()&lt;=vLastrow,'Match History Data'!H674,"")</f>
        <v/>
      </c>
      <c r="I674" t="str">
        <f>IF(ROW()&lt;=vLastrow,'Match History Data'!I674,"")</f>
        <v/>
      </c>
      <c r="J674" t="str">
        <f>IF(ROW()&lt;=vLastrow,'Match History Data'!J674,"")</f>
        <v/>
      </c>
      <c r="K674" t="str">
        <f>IF(ROW()&lt;=vLastrow,'Match History Data'!K674,"")</f>
        <v/>
      </c>
      <c r="L674" t="str">
        <f>IF(ROW()&lt;=vLastrow,'Match History Data'!L674,"")</f>
        <v/>
      </c>
      <c r="M674" t="str">
        <f>IF(ROW()&lt;=vLastrow,'Match History Data'!M674,"")</f>
        <v/>
      </c>
      <c r="N674" t="str">
        <f>IF(ROW()&lt;=vLastrow,'Match History Data'!N674,"")</f>
        <v/>
      </c>
      <c r="O674" t="str">
        <f>IF(ROW()&lt;=vLastrow,'Match History Data'!O674,"")</f>
        <v/>
      </c>
      <c r="Q674" t="str">
        <f>IF(ROW()&lt;=vLastrow,VLOOKUP(MONTH(E674),calcs!$S$2:$T$13,2,FALSE),"")</f>
        <v/>
      </c>
      <c r="R674" t="str">
        <f>IF(ROW()&lt;=vLastrow,VLOOKUP(MONTH(F674),calcs!$S$2:$T$13,2,FALSE),"")</f>
        <v/>
      </c>
      <c r="S674" t="str">
        <f t="shared" si="60"/>
        <v/>
      </c>
      <c r="T674" s="26" t="e">
        <f>IF(F674="",DATEDIF(E674,calcs!X$2,"Y"),"")</f>
        <v>#VALUE!</v>
      </c>
      <c r="U674" t="str">
        <f t="shared" si="59"/>
        <v/>
      </c>
      <c r="V674" t="str">
        <f t="shared" si="56"/>
        <v/>
      </c>
      <c r="W674">
        <f t="shared" si="57"/>
        <v>0</v>
      </c>
      <c r="X674">
        <f t="shared" si="58"/>
        <v>0</v>
      </c>
    </row>
    <row r="675" spans="1:24" x14ac:dyDescent="0.35">
      <c r="A675" t="str">
        <f>IF(ROW()&lt;=vLastrow,'Match History Data'!A675,"")</f>
        <v/>
      </c>
      <c r="B675" t="str">
        <f>IF(ROW()&lt;=vLastrow,'Match History Data'!B675,"")</f>
        <v/>
      </c>
      <c r="C675" t="str">
        <f>IF(ROW()&lt;=vLastrow,'Match History Data'!C675,"")</f>
        <v/>
      </c>
      <c r="D675" t="str">
        <f>IF(ROW()&lt;=vLastrow,'Match History Data'!D675,"")</f>
        <v/>
      </c>
      <c r="E675" s="3" t="str">
        <f>IF(ROW()&lt;=vLastrow,IF('Match History Data'!E675&lt;&gt;"",'Match History Data'!E675,""),"")</f>
        <v/>
      </c>
      <c r="F675" s="3" t="str">
        <f>IF(ROW()&lt;=vLastrow,IF('Match History Data'!F675&lt;&gt;"",'Match History Data'!F675,""),"")</f>
        <v/>
      </c>
      <c r="G675" t="str">
        <f>IF(ROW()&lt;=vLastrow,'Match History Data'!G675,"")</f>
        <v/>
      </c>
      <c r="H675" t="str">
        <f>IF(ROW()&lt;=vLastrow,'Match History Data'!H675,"")</f>
        <v/>
      </c>
      <c r="I675" t="str">
        <f>IF(ROW()&lt;=vLastrow,'Match History Data'!I675,"")</f>
        <v/>
      </c>
      <c r="J675" t="str">
        <f>IF(ROW()&lt;=vLastrow,'Match History Data'!J675,"")</f>
        <v/>
      </c>
      <c r="K675" t="str">
        <f>IF(ROW()&lt;=vLastrow,'Match History Data'!K675,"")</f>
        <v/>
      </c>
      <c r="L675" t="str">
        <f>IF(ROW()&lt;=vLastrow,'Match History Data'!L675,"")</f>
        <v/>
      </c>
      <c r="M675" t="str">
        <f>IF(ROW()&lt;=vLastrow,'Match History Data'!M675,"")</f>
        <v/>
      </c>
      <c r="N675" t="str">
        <f>IF(ROW()&lt;=vLastrow,'Match History Data'!N675,"")</f>
        <v/>
      </c>
      <c r="O675" t="str">
        <f>IF(ROW()&lt;=vLastrow,'Match History Data'!O675,"")</f>
        <v/>
      </c>
      <c r="Q675" t="str">
        <f>IF(ROW()&lt;=vLastrow,VLOOKUP(MONTH(E675),calcs!$S$2:$T$13,2,FALSE),"")</f>
        <v/>
      </c>
      <c r="R675" t="str">
        <f>IF(ROW()&lt;=vLastrow,VLOOKUP(MONTH(F675),calcs!$S$2:$T$13,2,FALSE),"")</f>
        <v/>
      </c>
      <c r="S675" t="str">
        <f t="shared" si="60"/>
        <v/>
      </c>
      <c r="T675" s="26" t="e">
        <f>IF(F675="",DATEDIF(E675,calcs!X$2,"Y"),"")</f>
        <v>#VALUE!</v>
      </c>
      <c r="U675" t="str">
        <f t="shared" si="59"/>
        <v/>
      </c>
      <c r="V675" t="str">
        <f t="shared" si="56"/>
        <v/>
      </c>
      <c r="W675">
        <f t="shared" si="57"/>
        <v>0</v>
      </c>
      <c r="X675">
        <f t="shared" si="58"/>
        <v>0</v>
      </c>
    </row>
    <row r="676" spans="1:24" x14ac:dyDescent="0.35">
      <c r="A676" t="str">
        <f>IF(ROW()&lt;=vLastrow,'Match History Data'!A676,"")</f>
        <v/>
      </c>
      <c r="B676" t="str">
        <f>IF(ROW()&lt;=vLastrow,'Match History Data'!B676,"")</f>
        <v/>
      </c>
      <c r="C676" t="str">
        <f>IF(ROW()&lt;=vLastrow,'Match History Data'!C676,"")</f>
        <v/>
      </c>
      <c r="D676" t="str">
        <f>IF(ROW()&lt;=vLastrow,'Match History Data'!D676,"")</f>
        <v/>
      </c>
      <c r="E676" s="3" t="str">
        <f>IF(ROW()&lt;=vLastrow,IF('Match History Data'!E676&lt;&gt;"",'Match History Data'!E676,""),"")</f>
        <v/>
      </c>
      <c r="F676" s="3" t="str">
        <f>IF(ROW()&lt;=vLastrow,IF('Match History Data'!F676&lt;&gt;"",'Match History Data'!F676,""),"")</f>
        <v/>
      </c>
      <c r="G676" t="str">
        <f>IF(ROW()&lt;=vLastrow,'Match History Data'!G676,"")</f>
        <v/>
      </c>
      <c r="H676" t="str">
        <f>IF(ROW()&lt;=vLastrow,'Match History Data'!H676,"")</f>
        <v/>
      </c>
      <c r="I676" t="str">
        <f>IF(ROW()&lt;=vLastrow,'Match History Data'!I676,"")</f>
        <v/>
      </c>
      <c r="J676" t="str">
        <f>IF(ROW()&lt;=vLastrow,'Match History Data'!J676,"")</f>
        <v/>
      </c>
      <c r="K676" t="str">
        <f>IF(ROW()&lt;=vLastrow,'Match History Data'!K676,"")</f>
        <v/>
      </c>
      <c r="L676" t="str">
        <f>IF(ROW()&lt;=vLastrow,'Match History Data'!L676,"")</f>
        <v/>
      </c>
      <c r="M676" t="str">
        <f>IF(ROW()&lt;=vLastrow,'Match History Data'!M676,"")</f>
        <v/>
      </c>
      <c r="N676" t="str">
        <f>IF(ROW()&lt;=vLastrow,'Match History Data'!N676,"")</f>
        <v/>
      </c>
      <c r="O676" t="str">
        <f>IF(ROW()&lt;=vLastrow,'Match History Data'!O676,"")</f>
        <v/>
      </c>
      <c r="Q676" t="str">
        <f>IF(ROW()&lt;=vLastrow,VLOOKUP(MONTH(E676),calcs!$S$2:$T$13,2,FALSE),"")</f>
        <v/>
      </c>
      <c r="R676" t="str">
        <f>IF(ROW()&lt;=vLastrow,VLOOKUP(MONTH(F676),calcs!$S$2:$T$13,2,FALSE),"")</f>
        <v/>
      </c>
      <c r="S676" t="str">
        <f t="shared" si="60"/>
        <v/>
      </c>
      <c r="T676" s="26" t="e">
        <f>IF(F676="",DATEDIF(E676,calcs!X$2,"Y"),"")</f>
        <v>#VALUE!</v>
      </c>
      <c r="U676" t="str">
        <f t="shared" si="59"/>
        <v/>
      </c>
      <c r="V676" t="str">
        <f t="shared" si="56"/>
        <v/>
      </c>
      <c r="W676">
        <f t="shared" si="57"/>
        <v>0</v>
      </c>
      <c r="X676">
        <f t="shared" si="58"/>
        <v>0</v>
      </c>
    </row>
    <row r="677" spans="1:24" x14ac:dyDescent="0.35">
      <c r="A677" t="str">
        <f>IF(ROW()&lt;=vLastrow,'Match History Data'!A677,"")</f>
        <v/>
      </c>
      <c r="B677" t="str">
        <f>IF(ROW()&lt;=vLastrow,'Match History Data'!B677,"")</f>
        <v/>
      </c>
      <c r="C677" t="str">
        <f>IF(ROW()&lt;=vLastrow,'Match History Data'!C677,"")</f>
        <v/>
      </c>
      <c r="D677" t="str">
        <f>IF(ROW()&lt;=vLastrow,'Match History Data'!D677,"")</f>
        <v/>
      </c>
      <c r="E677" s="3" t="str">
        <f>IF(ROW()&lt;=vLastrow,IF('Match History Data'!E677&lt;&gt;"",'Match History Data'!E677,""),"")</f>
        <v/>
      </c>
      <c r="F677" s="3" t="str">
        <f>IF(ROW()&lt;=vLastrow,IF('Match History Data'!F677&lt;&gt;"",'Match History Data'!F677,""),"")</f>
        <v/>
      </c>
      <c r="G677" t="str">
        <f>IF(ROW()&lt;=vLastrow,'Match History Data'!G677,"")</f>
        <v/>
      </c>
      <c r="H677" t="str">
        <f>IF(ROW()&lt;=vLastrow,'Match History Data'!H677,"")</f>
        <v/>
      </c>
      <c r="I677" t="str">
        <f>IF(ROW()&lt;=vLastrow,'Match History Data'!I677,"")</f>
        <v/>
      </c>
      <c r="J677" t="str">
        <f>IF(ROW()&lt;=vLastrow,'Match History Data'!J677,"")</f>
        <v/>
      </c>
      <c r="K677" t="str">
        <f>IF(ROW()&lt;=vLastrow,'Match History Data'!K677,"")</f>
        <v/>
      </c>
      <c r="L677" t="str">
        <f>IF(ROW()&lt;=vLastrow,'Match History Data'!L677,"")</f>
        <v/>
      </c>
      <c r="M677" t="str">
        <f>IF(ROW()&lt;=vLastrow,'Match History Data'!M677,"")</f>
        <v/>
      </c>
      <c r="N677" t="str">
        <f>IF(ROW()&lt;=vLastrow,'Match History Data'!N677,"")</f>
        <v/>
      </c>
      <c r="O677" t="str">
        <f>IF(ROW()&lt;=vLastrow,'Match History Data'!O677,"")</f>
        <v/>
      </c>
      <c r="Q677" t="str">
        <f>IF(ROW()&lt;=vLastrow,VLOOKUP(MONTH(E677),calcs!$S$2:$T$13,2,FALSE),"")</f>
        <v/>
      </c>
      <c r="R677" t="str">
        <f>IF(ROW()&lt;=vLastrow,VLOOKUP(MONTH(F677),calcs!$S$2:$T$13,2,FALSE),"")</f>
        <v/>
      </c>
      <c r="S677" t="str">
        <f t="shared" si="60"/>
        <v/>
      </c>
      <c r="T677" s="26" t="e">
        <f>IF(F677="",DATEDIF(E677,calcs!X$2,"Y"),"")</f>
        <v>#VALUE!</v>
      </c>
      <c r="U677" t="str">
        <f t="shared" si="59"/>
        <v/>
      </c>
      <c r="V677" t="str">
        <f t="shared" si="56"/>
        <v/>
      </c>
      <c r="W677">
        <f t="shared" si="57"/>
        <v>0</v>
      </c>
      <c r="X677">
        <f t="shared" si="58"/>
        <v>0</v>
      </c>
    </row>
    <row r="678" spans="1:24" x14ac:dyDescent="0.35">
      <c r="A678" t="str">
        <f>IF(ROW()&lt;=vLastrow,'Match History Data'!A678,"")</f>
        <v/>
      </c>
      <c r="B678" t="str">
        <f>IF(ROW()&lt;=vLastrow,'Match History Data'!B678,"")</f>
        <v/>
      </c>
      <c r="C678" t="str">
        <f>IF(ROW()&lt;=vLastrow,'Match History Data'!C678,"")</f>
        <v/>
      </c>
      <c r="D678" t="str">
        <f>IF(ROW()&lt;=vLastrow,'Match History Data'!D678,"")</f>
        <v/>
      </c>
      <c r="E678" s="3" t="str">
        <f>IF(ROW()&lt;=vLastrow,IF('Match History Data'!E678&lt;&gt;"",'Match History Data'!E678,""),"")</f>
        <v/>
      </c>
      <c r="F678" s="3" t="str">
        <f>IF(ROW()&lt;=vLastrow,IF('Match History Data'!F678&lt;&gt;"",'Match History Data'!F678,""),"")</f>
        <v/>
      </c>
      <c r="G678" t="str">
        <f>IF(ROW()&lt;=vLastrow,'Match History Data'!G678,"")</f>
        <v/>
      </c>
      <c r="H678" t="str">
        <f>IF(ROW()&lt;=vLastrow,'Match History Data'!H678,"")</f>
        <v/>
      </c>
      <c r="I678" t="str">
        <f>IF(ROW()&lt;=vLastrow,'Match History Data'!I678,"")</f>
        <v/>
      </c>
      <c r="J678" t="str">
        <f>IF(ROW()&lt;=vLastrow,'Match History Data'!J678,"")</f>
        <v/>
      </c>
      <c r="K678" t="str">
        <f>IF(ROW()&lt;=vLastrow,'Match History Data'!K678,"")</f>
        <v/>
      </c>
      <c r="L678" t="str">
        <f>IF(ROW()&lt;=vLastrow,'Match History Data'!L678,"")</f>
        <v/>
      </c>
      <c r="M678" t="str">
        <f>IF(ROW()&lt;=vLastrow,'Match History Data'!M678,"")</f>
        <v/>
      </c>
      <c r="N678" t="str">
        <f>IF(ROW()&lt;=vLastrow,'Match History Data'!N678,"")</f>
        <v/>
      </c>
      <c r="O678" t="str">
        <f>IF(ROW()&lt;=vLastrow,'Match History Data'!O678,"")</f>
        <v/>
      </c>
      <c r="Q678" t="str">
        <f>IF(ROW()&lt;=vLastrow,VLOOKUP(MONTH(E678),calcs!$S$2:$T$13,2,FALSE),"")</f>
        <v/>
      </c>
      <c r="R678" t="str">
        <f>IF(ROW()&lt;=vLastrow,VLOOKUP(MONTH(F678),calcs!$S$2:$T$13,2,FALSE),"")</f>
        <v/>
      </c>
      <c r="S678" t="str">
        <f t="shared" si="60"/>
        <v/>
      </c>
      <c r="T678" s="26" t="e">
        <f>IF(F678="",DATEDIF(E678,calcs!X$2,"Y"),"")</f>
        <v>#VALUE!</v>
      </c>
      <c r="U678" t="str">
        <f t="shared" si="59"/>
        <v/>
      </c>
      <c r="V678" t="str">
        <f t="shared" si="56"/>
        <v/>
      </c>
      <c r="W678">
        <f t="shared" si="57"/>
        <v>0</v>
      </c>
      <c r="X678">
        <f t="shared" si="58"/>
        <v>0</v>
      </c>
    </row>
    <row r="679" spans="1:24" x14ac:dyDescent="0.35">
      <c r="A679" t="str">
        <f>IF(ROW()&lt;=vLastrow,'Match History Data'!A679,"")</f>
        <v/>
      </c>
      <c r="B679" t="str">
        <f>IF(ROW()&lt;=vLastrow,'Match History Data'!B679,"")</f>
        <v/>
      </c>
      <c r="C679" t="str">
        <f>IF(ROW()&lt;=vLastrow,'Match History Data'!C679,"")</f>
        <v/>
      </c>
      <c r="D679" t="str">
        <f>IF(ROW()&lt;=vLastrow,'Match History Data'!D679,"")</f>
        <v/>
      </c>
      <c r="E679" s="3" t="str">
        <f>IF(ROW()&lt;=vLastrow,IF('Match History Data'!E679&lt;&gt;"",'Match History Data'!E679,""),"")</f>
        <v/>
      </c>
      <c r="F679" s="3" t="str">
        <f>IF(ROW()&lt;=vLastrow,IF('Match History Data'!F679&lt;&gt;"",'Match History Data'!F679,""),"")</f>
        <v/>
      </c>
      <c r="G679" t="str">
        <f>IF(ROW()&lt;=vLastrow,'Match History Data'!G679,"")</f>
        <v/>
      </c>
      <c r="H679" t="str">
        <f>IF(ROW()&lt;=vLastrow,'Match History Data'!H679,"")</f>
        <v/>
      </c>
      <c r="I679" t="str">
        <f>IF(ROW()&lt;=vLastrow,'Match History Data'!I679,"")</f>
        <v/>
      </c>
      <c r="J679" t="str">
        <f>IF(ROW()&lt;=vLastrow,'Match History Data'!J679,"")</f>
        <v/>
      </c>
      <c r="K679" t="str">
        <f>IF(ROW()&lt;=vLastrow,'Match History Data'!K679,"")</f>
        <v/>
      </c>
      <c r="L679" t="str">
        <f>IF(ROW()&lt;=vLastrow,'Match History Data'!L679,"")</f>
        <v/>
      </c>
      <c r="M679" t="str">
        <f>IF(ROW()&lt;=vLastrow,'Match History Data'!M679,"")</f>
        <v/>
      </c>
      <c r="N679" t="str">
        <f>IF(ROW()&lt;=vLastrow,'Match History Data'!N679,"")</f>
        <v/>
      </c>
      <c r="O679" t="str">
        <f>IF(ROW()&lt;=vLastrow,'Match History Data'!O679,"")</f>
        <v/>
      </c>
      <c r="Q679" t="str">
        <f>IF(ROW()&lt;=vLastrow,VLOOKUP(MONTH(E679),calcs!$S$2:$T$13,2,FALSE),"")</f>
        <v/>
      </c>
      <c r="R679" t="str">
        <f>IF(ROW()&lt;=vLastrow,VLOOKUP(MONTH(F679),calcs!$S$2:$T$13,2,FALSE),"")</f>
        <v/>
      </c>
      <c r="S679" t="str">
        <f t="shared" si="60"/>
        <v/>
      </c>
      <c r="T679" s="26" t="e">
        <f>IF(F679="",DATEDIF(E679,calcs!X$2,"Y"),"")</f>
        <v>#VALUE!</v>
      </c>
      <c r="U679" t="str">
        <f t="shared" si="59"/>
        <v/>
      </c>
      <c r="V679" t="str">
        <f t="shared" si="56"/>
        <v/>
      </c>
      <c r="W679">
        <f t="shared" si="57"/>
        <v>0</v>
      </c>
      <c r="X679">
        <f t="shared" si="58"/>
        <v>0</v>
      </c>
    </row>
    <row r="680" spans="1:24" x14ac:dyDescent="0.35">
      <c r="A680" t="str">
        <f>IF(ROW()&lt;=vLastrow,'Match History Data'!A680,"")</f>
        <v/>
      </c>
      <c r="B680" t="str">
        <f>IF(ROW()&lt;=vLastrow,'Match History Data'!B680,"")</f>
        <v/>
      </c>
      <c r="C680" t="str">
        <f>IF(ROW()&lt;=vLastrow,'Match History Data'!C680,"")</f>
        <v/>
      </c>
      <c r="D680" t="str">
        <f>IF(ROW()&lt;=vLastrow,'Match History Data'!D680,"")</f>
        <v/>
      </c>
      <c r="E680" s="3" t="str">
        <f>IF(ROW()&lt;=vLastrow,IF('Match History Data'!E680&lt;&gt;"",'Match History Data'!E680,""),"")</f>
        <v/>
      </c>
      <c r="F680" s="3" t="str">
        <f>IF(ROW()&lt;=vLastrow,IF('Match History Data'!F680&lt;&gt;"",'Match History Data'!F680,""),"")</f>
        <v/>
      </c>
      <c r="G680" t="str">
        <f>IF(ROW()&lt;=vLastrow,'Match History Data'!G680,"")</f>
        <v/>
      </c>
      <c r="H680" t="str">
        <f>IF(ROW()&lt;=vLastrow,'Match History Data'!H680,"")</f>
        <v/>
      </c>
      <c r="I680" t="str">
        <f>IF(ROW()&lt;=vLastrow,'Match History Data'!I680,"")</f>
        <v/>
      </c>
      <c r="J680" t="str">
        <f>IF(ROW()&lt;=vLastrow,'Match History Data'!J680,"")</f>
        <v/>
      </c>
      <c r="K680" t="str">
        <f>IF(ROW()&lt;=vLastrow,'Match History Data'!K680,"")</f>
        <v/>
      </c>
      <c r="L680" t="str">
        <f>IF(ROW()&lt;=vLastrow,'Match History Data'!L680,"")</f>
        <v/>
      </c>
      <c r="M680" t="str">
        <f>IF(ROW()&lt;=vLastrow,'Match History Data'!M680,"")</f>
        <v/>
      </c>
      <c r="N680" t="str">
        <f>IF(ROW()&lt;=vLastrow,'Match History Data'!N680,"")</f>
        <v/>
      </c>
      <c r="O680" t="str">
        <f>IF(ROW()&lt;=vLastrow,'Match History Data'!O680,"")</f>
        <v/>
      </c>
      <c r="Q680" t="str">
        <f>IF(ROW()&lt;=vLastrow,VLOOKUP(MONTH(E680),calcs!$S$2:$T$13,2,FALSE),"")</f>
        <v/>
      </c>
      <c r="R680" t="str">
        <f>IF(ROW()&lt;=vLastrow,VLOOKUP(MONTH(F680),calcs!$S$2:$T$13,2,FALSE),"")</f>
        <v/>
      </c>
      <c r="S680" t="str">
        <f t="shared" si="60"/>
        <v/>
      </c>
      <c r="T680" s="26" t="e">
        <f>IF(F680="",DATEDIF(E680,calcs!X$2,"Y"),"")</f>
        <v>#VALUE!</v>
      </c>
      <c r="U680" t="str">
        <f t="shared" si="59"/>
        <v/>
      </c>
      <c r="V680" t="str">
        <f t="shared" si="56"/>
        <v/>
      </c>
      <c r="W680">
        <f t="shared" si="57"/>
        <v>0</v>
      </c>
      <c r="X680">
        <f t="shared" si="58"/>
        <v>0</v>
      </c>
    </row>
    <row r="681" spans="1:24" x14ac:dyDescent="0.35">
      <c r="A681" t="str">
        <f>IF(ROW()&lt;=vLastrow,'Match History Data'!A681,"")</f>
        <v/>
      </c>
      <c r="B681" t="str">
        <f>IF(ROW()&lt;=vLastrow,'Match History Data'!B681,"")</f>
        <v/>
      </c>
      <c r="C681" t="str">
        <f>IF(ROW()&lt;=vLastrow,'Match History Data'!C681,"")</f>
        <v/>
      </c>
      <c r="D681" t="str">
        <f>IF(ROW()&lt;=vLastrow,'Match History Data'!D681,"")</f>
        <v/>
      </c>
      <c r="E681" s="3" t="str">
        <f>IF(ROW()&lt;=vLastrow,IF('Match History Data'!E681&lt;&gt;"",'Match History Data'!E681,""),"")</f>
        <v/>
      </c>
      <c r="F681" s="3" t="str">
        <f>IF(ROW()&lt;=vLastrow,IF('Match History Data'!F681&lt;&gt;"",'Match History Data'!F681,""),"")</f>
        <v/>
      </c>
      <c r="G681" t="str">
        <f>IF(ROW()&lt;=vLastrow,'Match History Data'!G681,"")</f>
        <v/>
      </c>
      <c r="H681" t="str">
        <f>IF(ROW()&lt;=vLastrow,'Match History Data'!H681,"")</f>
        <v/>
      </c>
      <c r="I681" t="str">
        <f>IF(ROW()&lt;=vLastrow,'Match History Data'!I681,"")</f>
        <v/>
      </c>
      <c r="J681" t="str">
        <f>IF(ROW()&lt;=vLastrow,'Match History Data'!J681,"")</f>
        <v/>
      </c>
      <c r="K681" t="str">
        <f>IF(ROW()&lt;=vLastrow,'Match History Data'!K681,"")</f>
        <v/>
      </c>
      <c r="L681" t="str">
        <f>IF(ROW()&lt;=vLastrow,'Match History Data'!L681,"")</f>
        <v/>
      </c>
      <c r="M681" t="str">
        <f>IF(ROW()&lt;=vLastrow,'Match History Data'!M681,"")</f>
        <v/>
      </c>
      <c r="N681" t="str">
        <f>IF(ROW()&lt;=vLastrow,'Match History Data'!N681,"")</f>
        <v/>
      </c>
      <c r="O681" t="str">
        <f>IF(ROW()&lt;=vLastrow,'Match History Data'!O681,"")</f>
        <v/>
      </c>
      <c r="Q681" t="str">
        <f>IF(ROW()&lt;=vLastrow,VLOOKUP(MONTH(E681),calcs!$S$2:$T$13,2,FALSE),"")</f>
        <v/>
      </c>
      <c r="R681" t="str">
        <f>IF(ROW()&lt;=vLastrow,VLOOKUP(MONTH(F681),calcs!$S$2:$T$13,2,FALSE),"")</f>
        <v/>
      </c>
      <c r="S681" t="str">
        <f t="shared" si="60"/>
        <v/>
      </c>
      <c r="T681" s="26" t="e">
        <f>IF(F681="",DATEDIF(E681,calcs!X$2,"Y"),"")</f>
        <v>#VALUE!</v>
      </c>
      <c r="U681" t="str">
        <f t="shared" si="59"/>
        <v/>
      </c>
      <c r="V681" t="str">
        <f t="shared" si="56"/>
        <v/>
      </c>
      <c r="W681">
        <f t="shared" si="57"/>
        <v>0</v>
      </c>
      <c r="X681">
        <f t="shared" si="58"/>
        <v>0</v>
      </c>
    </row>
    <row r="682" spans="1:24" x14ac:dyDescent="0.35">
      <c r="A682" t="str">
        <f>IF(ROW()&lt;=vLastrow,'Match History Data'!A682,"")</f>
        <v/>
      </c>
      <c r="B682" t="str">
        <f>IF(ROW()&lt;=vLastrow,'Match History Data'!B682,"")</f>
        <v/>
      </c>
      <c r="C682" t="str">
        <f>IF(ROW()&lt;=vLastrow,'Match History Data'!C682,"")</f>
        <v/>
      </c>
      <c r="D682" t="str">
        <f>IF(ROW()&lt;=vLastrow,'Match History Data'!D682,"")</f>
        <v/>
      </c>
      <c r="E682" s="3" t="str">
        <f>IF(ROW()&lt;=vLastrow,IF('Match History Data'!E682&lt;&gt;"",'Match History Data'!E682,""),"")</f>
        <v/>
      </c>
      <c r="F682" s="3" t="str">
        <f>IF(ROW()&lt;=vLastrow,IF('Match History Data'!F682&lt;&gt;"",'Match History Data'!F682,""),"")</f>
        <v/>
      </c>
      <c r="G682" t="str">
        <f>IF(ROW()&lt;=vLastrow,'Match History Data'!G682,"")</f>
        <v/>
      </c>
      <c r="H682" t="str">
        <f>IF(ROW()&lt;=vLastrow,'Match History Data'!H682,"")</f>
        <v/>
      </c>
      <c r="I682" t="str">
        <f>IF(ROW()&lt;=vLastrow,'Match History Data'!I682,"")</f>
        <v/>
      </c>
      <c r="J682" t="str">
        <f>IF(ROW()&lt;=vLastrow,'Match History Data'!J682,"")</f>
        <v/>
      </c>
      <c r="K682" t="str">
        <f>IF(ROW()&lt;=vLastrow,'Match History Data'!K682,"")</f>
        <v/>
      </c>
      <c r="L682" t="str">
        <f>IF(ROW()&lt;=vLastrow,'Match History Data'!L682,"")</f>
        <v/>
      </c>
      <c r="M682" t="str">
        <f>IF(ROW()&lt;=vLastrow,'Match History Data'!M682,"")</f>
        <v/>
      </c>
      <c r="N682" t="str">
        <f>IF(ROW()&lt;=vLastrow,'Match History Data'!N682,"")</f>
        <v/>
      </c>
      <c r="O682" t="str">
        <f>IF(ROW()&lt;=vLastrow,'Match History Data'!O682,"")</f>
        <v/>
      </c>
      <c r="Q682" t="str">
        <f>IF(ROW()&lt;=vLastrow,VLOOKUP(MONTH(E682),calcs!$S$2:$T$13,2,FALSE),"")</f>
        <v/>
      </c>
      <c r="R682" t="str">
        <f>IF(ROW()&lt;=vLastrow,VLOOKUP(MONTH(F682),calcs!$S$2:$T$13,2,FALSE),"")</f>
        <v/>
      </c>
      <c r="S682" t="str">
        <f t="shared" si="60"/>
        <v/>
      </c>
      <c r="T682" s="26" t="e">
        <f>IF(F682="",DATEDIF(E682,calcs!X$2,"Y"),"")</f>
        <v>#VALUE!</v>
      </c>
      <c r="U682" t="str">
        <f t="shared" si="59"/>
        <v/>
      </c>
      <c r="V682" t="str">
        <f t="shared" si="56"/>
        <v/>
      </c>
      <c r="W682">
        <f t="shared" si="57"/>
        <v>0</v>
      </c>
      <c r="X682">
        <f t="shared" si="58"/>
        <v>0</v>
      </c>
    </row>
    <row r="683" spans="1:24" x14ac:dyDescent="0.35">
      <c r="A683" t="str">
        <f>IF(ROW()&lt;=vLastrow,'Match History Data'!A683,"")</f>
        <v/>
      </c>
      <c r="B683" t="str">
        <f>IF(ROW()&lt;=vLastrow,'Match History Data'!B683,"")</f>
        <v/>
      </c>
      <c r="C683" t="str">
        <f>IF(ROW()&lt;=vLastrow,'Match History Data'!C683,"")</f>
        <v/>
      </c>
      <c r="D683" t="str">
        <f>IF(ROW()&lt;=vLastrow,'Match History Data'!D683,"")</f>
        <v/>
      </c>
      <c r="E683" s="3" t="str">
        <f>IF(ROW()&lt;=vLastrow,IF('Match History Data'!E683&lt;&gt;"",'Match History Data'!E683,""),"")</f>
        <v/>
      </c>
      <c r="F683" s="3" t="str">
        <f>IF(ROW()&lt;=vLastrow,IF('Match History Data'!F683&lt;&gt;"",'Match History Data'!F683,""),"")</f>
        <v/>
      </c>
      <c r="G683" t="str">
        <f>IF(ROW()&lt;=vLastrow,'Match History Data'!G683,"")</f>
        <v/>
      </c>
      <c r="H683" t="str">
        <f>IF(ROW()&lt;=vLastrow,'Match History Data'!H683,"")</f>
        <v/>
      </c>
      <c r="I683" t="str">
        <f>IF(ROW()&lt;=vLastrow,'Match History Data'!I683,"")</f>
        <v/>
      </c>
      <c r="J683" t="str">
        <f>IF(ROW()&lt;=vLastrow,'Match History Data'!J683,"")</f>
        <v/>
      </c>
      <c r="K683" t="str">
        <f>IF(ROW()&lt;=vLastrow,'Match History Data'!K683,"")</f>
        <v/>
      </c>
      <c r="L683" t="str">
        <f>IF(ROW()&lt;=vLastrow,'Match History Data'!L683,"")</f>
        <v/>
      </c>
      <c r="M683" t="str">
        <f>IF(ROW()&lt;=vLastrow,'Match History Data'!M683,"")</f>
        <v/>
      </c>
      <c r="N683" t="str">
        <f>IF(ROW()&lt;=vLastrow,'Match History Data'!N683,"")</f>
        <v/>
      </c>
      <c r="O683" t="str">
        <f>IF(ROW()&lt;=vLastrow,'Match History Data'!O683,"")</f>
        <v/>
      </c>
      <c r="Q683" t="str">
        <f>IF(ROW()&lt;=vLastrow,VLOOKUP(MONTH(E683),calcs!$S$2:$T$13,2,FALSE),"")</f>
        <v/>
      </c>
      <c r="R683" t="str">
        <f>IF(ROW()&lt;=vLastrow,VLOOKUP(MONTH(F683),calcs!$S$2:$T$13,2,FALSE),"")</f>
        <v/>
      </c>
      <c r="S683" t="str">
        <f t="shared" si="60"/>
        <v/>
      </c>
      <c r="T683" s="26" t="e">
        <f>IF(F683="",DATEDIF(E683,calcs!X$2,"Y"),"")</f>
        <v>#VALUE!</v>
      </c>
      <c r="U683" t="str">
        <f t="shared" si="59"/>
        <v/>
      </c>
      <c r="V683" t="str">
        <f t="shared" si="56"/>
        <v/>
      </c>
      <c r="W683">
        <f t="shared" si="57"/>
        <v>0</v>
      </c>
      <c r="X683">
        <f t="shared" si="58"/>
        <v>0</v>
      </c>
    </row>
    <row r="684" spans="1:24" x14ac:dyDescent="0.35">
      <c r="A684" t="str">
        <f>IF(ROW()&lt;=vLastrow,'Match History Data'!A684,"")</f>
        <v/>
      </c>
      <c r="B684" t="str">
        <f>IF(ROW()&lt;=vLastrow,'Match History Data'!B684,"")</f>
        <v/>
      </c>
      <c r="C684" t="str">
        <f>IF(ROW()&lt;=vLastrow,'Match History Data'!C684,"")</f>
        <v/>
      </c>
      <c r="D684" t="str">
        <f>IF(ROW()&lt;=vLastrow,'Match History Data'!D684,"")</f>
        <v/>
      </c>
      <c r="E684" s="3" t="str">
        <f>IF(ROW()&lt;=vLastrow,IF('Match History Data'!E684&lt;&gt;"",'Match History Data'!E684,""),"")</f>
        <v/>
      </c>
      <c r="F684" s="3" t="str">
        <f>IF(ROW()&lt;=vLastrow,IF('Match History Data'!F684&lt;&gt;"",'Match History Data'!F684,""),"")</f>
        <v/>
      </c>
      <c r="G684" t="str">
        <f>IF(ROW()&lt;=vLastrow,'Match History Data'!G684,"")</f>
        <v/>
      </c>
      <c r="H684" t="str">
        <f>IF(ROW()&lt;=vLastrow,'Match History Data'!H684,"")</f>
        <v/>
      </c>
      <c r="I684" t="str">
        <f>IF(ROW()&lt;=vLastrow,'Match History Data'!I684,"")</f>
        <v/>
      </c>
      <c r="J684" t="str">
        <f>IF(ROW()&lt;=vLastrow,'Match History Data'!J684,"")</f>
        <v/>
      </c>
      <c r="K684" t="str">
        <f>IF(ROW()&lt;=vLastrow,'Match History Data'!K684,"")</f>
        <v/>
      </c>
      <c r="L684" t="str">
        <f>IF(ROW()&lt;=vLastrow,'Match History Data'!L684,"")</f>
        <v/>
      </c>
      <c r="M684" t="str">
        <f>IF(ROW()&lt;=vLastrow,'Match History Data'!M684,"")</f>
        <v/>
      </c>
      <c r="N684" t="str">
        <f>IF(ROW()&lt;=vLastrow,'Match History Data'!N684,"")</f>
        <v/>
      </c>
      <c r="O684" t="str">
        <f>IF(ROW()&lt;=vLastrow,'Match History Data'!O684,"")</f>
        <v/>
      </c>
      <c r="Q684" t="str">
        <f>IF(ROW()&lt;=vLastrow,VLOOKUP(MONTH(E684),calcs!$S$2:$T$13,2,FALSE),"")</f>
        <v/>
      </c>
      <c r="R684" t="str">
        <f>IF(ROW()&lt;=vLastrow,VLOOKUP(MONTH(F684),calcs!$S$2:$T$13,2,FALSE),"")</f>
        <v/>
      </c>
      <c r="S684" t="str">
        <f t="shared" si="60"/>
        <v/>
      </c>
      <c r="T684" s="26" t="e">
        <f>IF(F684="",DATEDIF(E684,calcs!X$2,"Y"),"")</f>
        <v>#VALUE!</v>
      </c>
      <c r="U684" t="str">
        <f t="shared" si="59"/>
        <v/>
      </c>
      <c r="V684" t="str">
        <f t="shared" si="56"/>
        <v/>
      </c>
      <c r="W684">
        <f t="shared" si="57"/>
        <v>0</v>
      </c>
      <c r="X684">
        <f t="shared" si="58"/>
        <v>0</v>
      </c>
    </row>
    <row r="685" spans="1:24" x14ac:dyDescent="0.35">
      <c r="A685" t="str">
        <f>IF(ROW()&lt;=vLastrow,'Match History Data'!A685,"")</f>
        <v/>
      </c>
      <c r="B685" t="str">
        <f>IF(ROW()&lt;=vLastrow,'Match History Data'!B685,"")</f>
        <v/>
      </c>
      <c r="C685" t="str">
        <f>IF(ROW()&lt;=vLastrow,'Match History Data'!C685,"")</f>
        <v/>
      </c>
      <c r="D685" t="str">
        <f>IF(ROW()&lt;=vLastrow,'Match History Data'!D685,"")</f>
        <v/>
      </c>
      <c r="E685" s="3" t="str">
        <f>IF(ROW()&lt;=vLastrow,IF('Match History Data'!E685&lt;&gt;"",'Match History Data'!E685,""),"")</f>
        <v/>
      </c>
      <c r="F685" s="3" t="str">
        <f>IF(ROW()&lt;=vLastrow,IF('Match History Data'!F685&lt;&gt;"",'Match History Data'!F685,""),"")</f>
        <v/>
      </c>
      <c r="G685" t="str">
        <f>IF(ROW()&lt;=vLastrow,'Match History Data'!G685,"")</f>
        <v/>
      </c>
      <c r="H685" t="str">
        <f>IF(ROW()&lt;=vLastrow,'Match History Data'!H685,"")</f>
        <v/>
      </c>
      <c r="I685" t="str">
        <f>IF(ROW()&lt;=vLastrow,'Match History Data'!I685,"")</f>
        <v/>
      </c>
      <c r="J685" t="str">
        <f>IF(ROW()&lt;=vLastrow,'Match History Data'!J685,"")</f>
        <v/>
      </c>
      <c r="K685" t="str">
        <f>IF(ROW()&lt;=vLastrow,'Match History Data'!K685,"")</f>
        <v/>
      </c>
      <c r="L685" t="str">
        <f>IF(ROW()&lt;=vLastrow,'Match History Data'!L685,"")</f>
        <v/>
      </c>
      <c r="M685" t="str">
        <f>IF(ROW()&lt;=vLastrow,'Match History Data'!M685,"")</f>
        <v/>
      </c>
      <c r="N685" t="str">
        <f>IF(ROW()&lt;=vLastrow,'Match History Data'!N685,"")</f>
        <v/>
      </c>
      <c r="O685" t="str">
        <f>IF(ROW()&lt;=vLastrow,'Match History Data'!O685,"")</f>
        <v/>
      </c>
      <c r="Q685" t="str">
        <f>IF(ROW()&lt;=vLastrow,VLOOKUP(MONTH(E685),calcs!$S$2:$T$13,2,FALSE),"")</f>
        <v/>
      </c>
      <c r="R685" t="str">
        <f>IF(ROW()&lt;=vLastrow,VLOOKUP(MONTH(F685),calcs!$S$2:$T$13,2,FALSE),"")</f>
        <v/>
      </c>
      <c r="S685" t="str">
        <f t="shared" si="60"/>
        <v/>
      </c>
      <c r="T685" s="26" t="e">
        <f>IF(F685="",DATEDIF(E685,calcs!X$2,"Y"),"")</f>
        <v>#VALUE!</v>
      </c>
      <c r="U685" t="str">
        <f t="shared" si="59"/>
        <v/>
      </c>
      <c r="V685" t="str">
        <f t="shared" si="56"/>
        <v/>
      </c>
      <c r="W685">
        <f t="shared" si="57"/>
        <v>0</v>
      </c>
      <c r="X685">
        <f t="shared" si="58"/>
        <v>0</v>
      </c>
    </row>
    <row r="686" spans="1:24" x14ac:dyDescent="0.35">
      <c r="A686" t="str">
        <f>IF(ROW()&lt;=vLastrow,'Match History Data'!A686,"")</f>
        <v/>
      </c>
      <c r="B686" t="str">
        <f>IF(ROW()&lt;=vLastrow,'Match History Data'!B686,"")</f>
        <v/>
      </c>
      <c r="C686" t="str">
        <f>IF(ROW()&lt;=vLastrow,'Match History Data'!C686,"")</f>
        <v/>
      </c>
      <c r="D686" t="str">
        <f>IF(ROW()&lt;=vLastrow,'Match History Data'!D686,"")</f>
        <v/>
      </c>
      <c r="E686" s="3" t="str">
        <f>IF(ROW()&lt;=vLastrow,IF('Match History Data'!E686&lt;&gt;"",'Match History Data'!E686,""),"")</f>
        <v/>
      </c>
      <c r="F686" s="3" t="str">
        <f>IF(ROW()&lt;=vLastrow,IF('Match History Data'!F686&lt;&gt;"",'Match History Data'!F686,""),"")</f>
        <v/>
      </c>
      <c r="G686" t="str">
        <f>IF(ROW()&lt;=vLastrow,'Match History Data'!G686,"")</f>
        <v/>
      </c>
      <c r="H686" t="str">
        <f>IF(ROW()&lt;=vLastrow,'Match History Data'!H686,"")</f>
        <v/>
      </c>
      <c r="I686" t="str">
        <f>IF(ROW()&lt;=vLastrow,'Match History Data'!I686,"")</f>
        <v/>
      </c>
      <c r="J686" t="str">
        <f>IF(ROW()&lt;=vLastrow,'Match History Data'!J686,"")</f>
        <v/>
      </c>
      <c r="K686" t="str">
        <f>IF(ROW()&lt;=vLastrow,'Match History Data'!K686,"")</f>
        <v/>
      </c>
      <c r="L686" t="str">
        <f>IF(ROW()&lt;=vLastrow,'Match History Data'!L686,"")</f>
        <v/>
      </c>
      <c r="M686" t="str">
        <f>IF(ROW()&lt;=vLastrow,'Match History Data'!M686,"")</f>
        <v/>
      </c>
      <c r="N686" t="str">
        <f>IF(ROW()&lt;=vLastrow,'Match History Data'!N686,"")</f>
        <v/>
      </c>
      <c r="O686" t="str">
        <f>IF(ROW()&lt;=vLastrow,'Match History Data'!O686,"")</f>
        <v/>
      </c>
      <c r="Q686" t="str">
        <f>IF(ROW()&lt;=vLastrow,VLOOKUP(MONTH(E686),calcs!$S$2:$T$13,2,FALSE),"")</f>
        <v/>
      </c>
      <c r="R686" t="str">
        <f>IF(ROW()&lt;=vLastrow,VLOOKUP(MONTH(F686),calcs!$S$2:$T$13,2,FALSE),"")</f>
        <v/>
      </c>
      <c r="S686" t="str">
        <f t="shared" si="60"/>
        <v/>
      </c>
      <c r="T686" s="26" t="e">
        <f>IF(F686="",DATEDIF(E686,calcs!X$2,"Y"),"")</f>
        <v>#VALUE!</v>
      </c>
      <c r="U686" t="str">
        <f t="shared" si="59"/>
        <v/>
      </c>
      <c r="V686" t="str">
        <f t="shared" si="56"/>
        <v/>
      </c>
      <c r="W686">
        <f t="shared" si="57"/>
        <v>0</v>
      </c>
      <c r="X686">
        <f t="shared" si="58"/>
        <v>0</v>
      </c>
    </row>
    <row r="687" spans="1:24" x14ac:dyDescent="0.35">
      <c r="A687" t="str">
        <f>IF(ROW()&lt;=vLastrow,'Match History Data'!A687,"")</f>
        <v/>
      </c>
      <c r="B687" t="str">
        <f>IF(ROW()&lt;=vLastrow,'Match History Data'!B687,"")</f>
        <v/>
      </c>
      <c r="C687" t="str">
        <f>IF(ROW()&lt;=vLastrow,'Match History Data'!C687,"")</f>
        <v/>
      </c>
      <c r="D687" t="str">
        <f>IF(ROW()&lt;=vLastrow,'Match History Data'!D687,"")</f>
        <v/>
      </c>
      <c r="E687" s="3" t="str">
        <f>IF(ROW()&lt;=vLastrow,IF('Match History Data'!E687&lt;&gt;"",'Match History Data'!E687,""),"")</f>
        <v/>
      </c>
      <c r="F687" s="3" t="str">
        <f>IF(ROW()&lt;=vLastrow,IF('Match History Data'!F687&lt;&gt;"",'Match History Data'!F687,""),"")</f>
        <v/>
      </c>
      <c r="G687" t="str">
        <f>IF(ROW()&lt;=vLastrow,'Match History Data'!G687,"")</f>
        <v/>
      </c>
      <c r="H687" t="str">
        <f>IF(ROW()&lt;=vLastrow,'Match History Data'!H687,"")</f>
        <v/>
      </c>
      <c r="I687" t="str">
        <f>IF(ROW()&lt;=vLastrow,'Match History Data'!I687,"")</f>
        <v/>
      </c>
      <c r="J687" t="str">
        <f>IF(ROW()&lt;=vLastrow,'Match History Data'!J687,"")</f>
        <v/>
      </c>
      <c r="K687" t="str">
        <f>IF(ROW()&lt;=vLastrow,'Match History Data'!K687,"")</f>
        <v/>
      </c>
      <c r="L687" t="str">
        <f>IF(ROW()&lt;=vLastrow,'Match History Data'!L687,"")</f>
        <v/>
      </c>
      <c r="M687" t="str">
        <f>IF(ROW()&lt;=vLastrow,'Match History Data'!M687,"")</f>
        <v/>
      </c>
      <c r="N687" t="str">
        <f>IF(ROW()&lt;=vLastrow,'Match History Data'!N687,"")</f>
        <v/>
      </c>
      <c r="O687" t="str">
        <f>IF(ROW()&lt;=vLastrow,'Match History Data'!O687,"")</f>
        <v/>
      </c>
      <c r="Q687" t="str">
        <f>IF(ROW()&lt;=vLastrow,VLOOKUP(MONTH(E687),calcs!$S$2:$T$13,2,FALSE),"")</f>
        <v/>
      </c>
      <c r="R687" t="str">
        <f>IF(ROW()&lt;=vLastrow,VLOOKUP(MONTH(F687),calcs!$S$2:$T$13,2,FALSE),"")</f>
        <v/>
      </c>
      <c r="S687" t="str">
        <f t="shared" si="60"/>
        <v/>
      </c>
      <c r="T687" s="26" t="e">
        <f>IF(F687="",DATEDIF(E687,calcs!X$2,"Y"),"")</f>
        <v>#VALUE!</v>
      </c>
      <c r="U687" t="str">
        <f t="shared" si="59"/>
        <v/>
      </c>
      <c r="V687" t="str">
        <f t="shared" si="56"/>
        <v/>
      </c>
      <c r="W687">
        <f t="shared" si="57"/>
        <v>0</v>
      </c>
      <c r="X687">
        <f t="shared" si="58"/>
        <v>0</v>
      </c>
    </row>
    <row r="688" spans="1:24" x14ac:dyDescent="0.35">
      <c r="A688" t="str">
        <f>IF(ROW()&lt;=vLastrow,'Match History Data'!A688,"")</f>
        <v/>
      </c>
      <c r="B688" t="str">
        <f>IF(ROW()&lt;=vLastrow,'Match History Data'!B688,"")</f>
        <v/>
      </c>
      <c r="C688" t="str">
        <f>IF(ROW()&lt;=vLastrow,'Match History Data'!C688,"")</f>
        <v/>
      </c>
      <c r="D688" t="str">
        <f>IF(ROW()&lt;=vLastrow,'Match History Data'!D688,"")</f>
        <v/>
      </c>
      <c r="E688" s="3" t="str">
        <f>IF(ROW()&lt;=vLastrow,IF('Match History Data'!E688&lt;&gt;"",'Match History Data'!E688,""),"")</f>
        <v/>
      </c>
      <c r="F688" s="3" t="str">
        <f>IF(ROW()&lt;=vLastrow,IF('Match History Data'!F688&lt;&gt;"",'Match History Data'!F688,""),"")</f>
        <v/>
      </c>
      <c r="G688" t="str">
        <f>IF(ROW()&lt;=vLastrow,'Match History Data'!G688,"")</f>
        <v/>
      </c>
      <c r="H688" t="str">
        <f>IF(ROW()&lt;=vLastrow,'Match History Data'!H688,"")</f>
        <v/>
      </c>
      <c r="I688" t="str">
        <f>IF(ROW()&lt;=vLastrow,'Match History Data'!I688,"")</f>
        <v/>
      </c>
      <c r="J688" t="str">
        <f>IF(ROW()&lt;=vLastrow,'Match History Data'!J688,"")</f>
        <v/>
      </c>
      <c r="K688" t="str">
        <f>IF(ROW()&lt;=vLastrow,'Match History Data'!K688,"")</f>
        <v/>
      </c>
      <c r="L688" t="str">
        <f>IF(ROW()&lt;=vLastrow,'Match History Data'!L688,"")</f>
        <v/>
      </c>
      <c r="M688" t="str">
        <f>IF(ROW()&lt;=vLastrow,'Match History Data'!M688,"")</f>
        <v/>
      </c>
      <c r="N688" t="str">
        <f>IF(ROW()&lt;=vLastrow,'Match History Data'!N688,"")</f>
        <v/>
      </c>
      <c r="O688" t="str">
        <f>IF(ROW()&lt;=vLastrow,'Match History Data'!O688,"")</f>
        <v/>
      </c>
      <c r="Q688" t="str">
        <f>IF(ROW()&lt;=vLastrow,VLOOKUP(MONTH(E688),calcs!$S$2:$T$13,2,FALSE),"")</f>
        <v/>
      </c>
      <c r="R688" t="str">
        <f>IF(ROW()&lt;=vLastrow,VLOOKUP(MONTH(F688),calcs!$S$2:$T$13,2,FALSE),"")</f>
        <v/>
      </c>
      <c r="S688" t="str">
        <f t="shared" si="60"/>
        <v/>
      </c>
      <c r="T688" s="26" t="e">
        <f>IF(F688="",DATEDIF(E688,calcs!X$2,"Y"),"")</f>
        <v>#VALUE!</v>
      </c>
      <c r="U688" t="str">
        <f t="shared" si="59"/>
        <v/>
      </c>
      <c r="V688" t="str">
        <f t="shared" si="56"/>
        <v/>
      </c>
      <c r="W688">
        <f t="shared" si="57"/>
        <v>0</v>
      </c>
      <c r="X688">
        <f t="shared" si="58"/>
        <v>0</v>
      </c>
    </row>
    <row r="689" spans="1:24" x14ac:dyDescent="0.35">
      <c r="A689" t="str">
        <f>IF(ROW()&lt;=vLastrow,'Match History Data'!A689,"")</f>
        <v/>
      </c>
      <c r="B689" t="str">
        <f>IF(ROW()&lt;=vLastrow,'Match History Data'!B689,"")</f>
        <v/>
      </c>
      <c r="C689" t="str">
        <f>IF(ROW()&lt;=vLastrow,'Match History Data'!C689,"")</f>
        <v/>
      </c>
      <c r="D689" t="str">
        <f>IF(ROW()&lt;=vLastrow,'Match History Data'!D689,"")</f>
        <v/>
      </c>
      <c r="E689" s="3" t="str">
        <f>IF(ROW()&lt;=vLastrow,IF('Match History Data'!E689&lt;&gt;"",'Match History Data'!E689,""),"")</f>
        <v/>
      </c>
      <c r="F689" s="3" t="str">
        <f>IF(ROW()&lt;=vLastrow,IF('Match History Data'!F689&lt;&gt;"",'Match History Data'!F689,""),"")</f>
        <v/>
      </c>
      <c r="G689" t="str">
        <f>IF(ROW()&lt;=vLastrow,'Match History Data'!G689,"")</f>
        <v/>
      </c>
      <c r="H689" t="str">
        <f>IF(ROW()&lt;=vLastrow,'Match History Data'!H689,"")</f>
        <v/>
      </c>
      <c r="I689" t="str">
        <f>IF(ROW()&lt;=vLastrow,'Match History Data'!I689,"")</f>
        <v/>
      </c>
      <c r="J689" t="str">
        <f>IF(ROW()&lt;=vLastrow,'Match History Data'!J689,"")</f>
        <v/>
      </c>
      <c r="K689" t="str">
        <f>IF(ROW()&lt;=vLastrow,'Match History Data'!K689,"")</f>
        <v/>
      </c>
      <c r="L689" t="str">
        <f>IF(ROW()&lt;=vLastrow,'Match History Data'!L689,"")</f>
        <v/>
      </c>
      <c r="M689" t="str">
        <f>IF(ROW()&lt;=vLastrow,'Match History Data'!M689,"")</f>
        <v/>
      </c>
      <c r="N689" t="str">
        <f>IF(ROW()&lt;=vLastrow,'Match History Data'!N689,"")</f>
        <v/>
      </c>
      <c r="O689" t="str">
        <f>IF(ROW()&lt;=vLastrow,'Match History Data'!O689,"")</f>
        <v/>
      </c>
      <c r="Q689" t="str">
        <f>IF(ROW()&lt;=vLastrow,VLOOKUP(MONTH(E689),calcs!$S$2:$T$13,2,FALSE),"")</f>
        <v/>
      </c>
      <c r="R689" t="str">
        <f>IF(ROW()&lt;=vLastrow,VLOOKUP(MONTH(F689),calcs!$S$2:$T$13,2,FALSE),"")</f>
        <v/>
      </c>
      <c r="S689" t="str">
        <f t="shared" si="60"/>
        <v/>
      </c>
      <c r="T689" s="26" t="e">
        <f>IF(F689="",DATEDIF(E689,calcs!X$2,"Y"),"")</f>
        <v>#VALUE!</v>
      </c>
      <c r="U689" t="str">
        <f t="shared" si="59"/>
        <v/>
      </c>
      <c r="V689" t="str">
        <f t="shared" si="56"/>
        <v/>
      </c>
      <c r="W689">
        <f t="shared" si="57"/>
        <v>0</v>
      </c>
      <c r="X689">
        <f t="shared" si="58"/>
        <v>0</v>
      </c>
    </row>
    <row r="690" spans="1:24" x14ac:dyDescent="0.35">
      <c r="A690" t="str">
        <f>IF(ROW()&lt;=vLastrow,'Match History Data'!A690,"")</f>
        <v/>
      </c>
      <c r="B690" t="str">
        <f>IF(ROW()&lt;=vLastrow,'Match History Data'!B690,"")</f>
        <v/>
      </c>
      <c r="C690" t="str">
        <f>IF(ROW()&lt;=vLastrow,'Match History Data'!C690,"")</f>
        <v/>
      </c>
      <c r="D690" t="str">
        <f>IF(ROW()&lt;=vLastrow,'Match History Data'!D690,"")</f>
        <v/>
      </c>
      <c r="E690" s="3" t="str">
        <f>IF(ROW()&lt;=vLastrow,IF('Match History Data'!E690&lt;&gt;"",'Match History Data'!E690,""),"")</f>
        <v/>
      </c>
      <c r="F690" s="3" t="str">
        <f>IF(ROW()&lt;=vLastrow,IF('Match History Data'!F690&lt;&gt;"",'Match History Data'!F690,""),"")</f>
        <v/>
      </c>
      <c r="G690" t="str">
        <f>IF(ROW()&lt;=vLastrow,'Match History Data'!G690,"")</f>
        <v/>
      </c>
      <c r="H690" t="str">
        <f>IF(ROW()&lt;=vLastrow,'Match History Data'!H690,"")</f>
        <v/>
      </c>
      <c r="I690" t="str">
        <f>IF(ROW()&lt;=vLastrow,'Match History Data'!I690,"")</f>
        <v/>
      </c>
      <c r="J690" t="str">
        <f>IF(ROW()&lt;=vLastrow,'Match History Data'!J690,"")</f>
        <v/>
      </c>
      <c r="K690" t="str">
        <f>IF(ROW()&lt;=vLastrow,'Match History Data'!K690,"")</f>
        <v/>
      </c>
      <c r="L690" t="str">
        <f>IF(ROW()&lt;=vLastrow,'Match History Data'!L690,"")</f>
        <v/>
      </c>
      <c r="M690" t="str">
        <f>IF(ROW()&lt;=vLastrow,'Match History Data'!M690,"")</f>
        <v/>
      </c>
      <c r="N690" t="str">
        <f>IF(ROW()&lt;=vLastrow,'Match History Data'!N690,"")</f>
        <v/>
      </c>
      <c r="O690" t="str">
        <f>IF(ROW()&lt;=vLastrow,'Match History Data'!O690,"")</f>
        <v/>
      </c>
      <c r="Q690" t="str">
        <f>IF(ROW()&lt;=vLastrow,VLOOKUP(MONTH(E690),calcs!$S$2:$T$13,2,FALSE),"")</f>
        <v/>
      </c>
      <c r="R690" t="str">
        <f>IF(ROW()&lt;=vLastrow,VLOOKUP(MONTH(F690),calcs!$S$2:$T$13,2,FALSE),"")</f>
        <v/>
      </c>
      <c r="S690" t="str">
        <f t="shared" si="60"/>
        <v/>
      </c>
      <c r="T690" s="26" t="e">
        <f>IF(F690="",DATEDIF(E690,calcs!X$2,"Y"),"")</f>
        <v>#VALUE!</v>
      </c>
      <c r="U690" t="str">
        <f t="shared" si="59"/>
        <v/>
      </c>
      <c r="V690" t="str">
        <f t="shared" si="56"/>
        <v/>
      </c>
      <c r="W690">
        <f t="shared" si="57"/>
        <v>0</v>
      </c>
      <c r="X690">
        <f t="shared" si="58"/>
        <v>0</v>
      </c>
    </row>
    <row r="691" spans="1:24" x14ac:dyDescent="0.35">
      <c r="A691" t="str">
        <f>IF(ROW()&lt;=vLastrow,'Match History Data'!A691,"")</f>
        <v/>
      </c>
      <c r="B691" t="str">
        <f>IF(ROW()&lt;=vLastrow,'Match History Data'!B691,"")</f>
        <v/>
      </c>
      <c r="C691" t="str">
        <f>IF(ROW()&lt;=vLastrow,'Match History Data'!C691,"")</f>
        <v/>
      </c>
      <c r="D691" t="str">
        <f>IF(ROW()&lt;=vLastrow,'Match History Data'!D691,"")</f>
        <v/>
      </c>
      <c r="E691" s="3" t="str">
        <f>IF(ROW()&lt;=vLastrow,IF('Match History Data'!E691&lt;&gt;"",'Match History Data'!E691,""),"")</f>
        <v/>
      </c>
      <c r="F691" s="3" t="str">
        <f>IF(ROW()&lt;=vLastrow,IF('Match History Data'!F691&lt;&gt;"",'Match History Data'!F691,""),"")</f>
        <v/>
      </c>
      <c r="G691" t="str">
        <f>IF(ROW()&lt;=vLastrow,'Match History Data'!G691,"")</f>
        <v/>
      </c>
      <c r="H691" t="str">
        <f>IF(ROW()&lt;=vLastrow,'Match History Data'!H691,"")</f>
        <v/>
      </c>
      <c r="I691" t="str">
        <f>IF(ROW()&lt;=vLastrow,'Match History Data'!I691,"")</f>
        <v/>
      </c>
      <c r="J691" t="str">
        <f>IF(ROW()&lt;=vLastrow,'Match History Data'!J691,"")</f>
        <v/>
      </c>
      <c r="K691" t="str">
        <f>IF(ROW()&lt;=vLastrow,'Match History Data'!K691,"")</f>
        <v/>
      </c>
      <c r="L691" t="str">
        <f>IF(ROW()&lt;=vLastrow,'Match History Data'!L691,"")</f>
        <v/>
      </c>
      <c r="M691" t="str">
        <f>IF(ROW()&lt;=vLastrow,'Match History Data'!M691,"")</f>
        <v/>
      </c>
      <c r="N691" t="str">
        <f>IF(ROW()&lt;=vLastrow,'Match History Data'!N691,"")</f>
        <v/>
      </c>
      <c r="O691" t="str">
        <f>IF(ROW()&lt;=vLastrow,'Match History Data'!O691,"")</f>
        <v/>
      </c>
      <c r="Q691" t="str">
        <f>IF(ROW()&lt;=vLastrow,VLOOKUP(MONTH(E691),calcs!$S$2:$T$13,2,FALSE),"")</f>
        <v/>
      </c>
      <c r="R691" t="str">
        <f>IF(ROW()&lt;=vLastrow,VLOOKUP(MONTH(F691),calcs!$S$2:$T$13,2,FALSE),"")</f>
        <v/>
      </c>
      <c r="S691" t="str">
        <f t="shared" si="60"/>
        <v/>
      </c>
      <c r="T691" s="26" t="e">
        <f>IF(F691="",DATEDIF(E691,calcs!X$2,"Y"),"")</f>
        <v>#VALUE!</v>
      </c>
      <c r="U691" t="str">
        <f t="shared" si="59"/>
        <v/>
      </c>
      <c r="V691" t="str">
        <f t="shared" si="56"/>
        <v/>
      </c>
      <c r="W691">
        <f t="shared" si="57"/>
        <v>0</v>
      </c>
      <c r="X691">
        <f t="shared" si="58"/>
        <v>0</v>
      </c>
    </row>
    <row r="692" spans="1:24" x14ac:dyDescent="0.35">
      <c r="A692" t="str">
        <f>IF(ROW()&lt;=vLastrow,'Match History Data'!A692,"")</f>
        <v/>
      </c>
      <c r="B692" t="str">
        <f>IF(ROW()&lt;=vLastrow,'Match History Data'!B692,"")</f>
        <v/>
      </c>
      <c r="C692" t="str">
        <f>IF(ROW()&lt;=vLastrow,'Match History Data'!C692,"")</f>
        <v/>
      </c>
      <c r="D692" t="str">
        <f>IF(ROW()&lt;=vLastrow,'Match History Data'!D692,"")</f>
        <v/>
      </c>
      <c r="E692" s="3" t="str">
        <f>IF(ROW()&lt;=vLastrow,IF('Match History Data'!E692&lt;&gt;"",'Match History Data'!E692,""),"")</f>
        <v/>
      </c>
      <c r="F692" s="3" t="str">
        <f>IF(ROW()&lt;=vLastrow,IF('Match History Data'!F692&lt;&gt;"",'Match History Data'!F692,""),"")</f>
        <v/>
      </c>
      <c r="G692" t="str">
        <f>IF(ROW()&lt;=vLastrow,'Match History Data'!G692,"")</f>
        <v/>
      </c>
      <c r="H692" t="str">
        <f>IF(ROW()&lt;=vLastrow,'Match History Data'!H692,"")</f>
        <v/>
      </c>
      <c r="I692" t="str">
        <f>IF(ROW()&lt;=vLastrow,'Match History Data'!I692,"")</f>
        <v/>
      </c>
      <c r="J692" t="str">
        <f>IF(ROW()&lt;=vLastrow,'Match History Data'!J692,"")</f>
        <v/>
      </c>
      <c r="K692" t="str">
        <f>IF(ROW()&lt;=vLastrow,'Match History Data'!K692,"")</f>
        <v/>
      </c>
      <c r="L692" t="str">
        <f>IF(ROW()&lt;=vLastrow,'Match History Data'!L692,"")</f>
        <v/>
      </c>
      <c r="M692" t="str">
        <f>IF(ROW()&lt;=vLastrow,'Match History Data'!M692,"")</f>
        <v/>
      </c>
      <c r="N692" t="str">
        <f>IF(ROW()&lt;=vLastrow,'Match History Data'!N692,"")</f>
        <v/>
      </c>
      <c r="O692" t="str">
        <f>IF(ROW()&lt;=vLastrow,'Match History Data'!O692,"")</f>
        <v/>
      </c>
      <c r="Q692" t="str">
        <f>IF(ROW()&lt;=vLastrow,VLOOKUP(MONTH(E692),calcs!$S$2:$T$13,2,FALSE),"")</f>
        <v/>
      </c>
      <c r="R692" t="str">
        <f>IF(ROW()&lt;=vLastrow,VLOOKUP(MONTH(F692),calcs!$S$2:$T$13,2,FALSE),"")</f>
        <v/>
      </c>
      <c r="S692" t="str">
        <f t="shared" si="60"/>
        <v/>
      </c>
      <c r="T692" s="26" t="e">
        <f>IF(F692="",DATEDIF(E692,calcs!X$2,"Y"),"")</f>
        <v>#VALUE!</v>
      </c>
      <c r="U692" t="str">
        <f t="shared" si="59"/>
        <v/>
      </c>
      <c r="V692" t="str">
        <f t="shared" si="56"/>
        <v/>
      </c>
      <c r="W692">
        <f t="shared" si="57"/>
        <v>0</v>
      </c>
      <c r="X692">
        <f t="shared" si="58"/>
        <v>0</v>
      </c>
    </row>
    <row r="693" spans="1:24" x14ac:dyDescent="0.35">
      <c r="A693" t="str">
        <f>IF(ROW()&lt;=vLastrow,'Match History Data'!A693,"")</f>
        <v/>
      </c>
      <c r="B693" t="str">
        <f>IF(ROW()&lt;=vLastrow,'Match History Data'!B693,"")</f>
        <v/>
      </c>
      <c r="C693" t="str">
        <f>IF(ROW()&lt;=vLastrow,'Match History Data'!C693,"")</f>
        <v/>
      </c>
      <c r="D693" t="str">
        <f>IF(ROW()&lt;=vLastrow,'Match History Data'!D693,"")</f>
        <v/>
      </c>
      <c r="E693" s="3" t="str">
        <f>IF(ROW()&lt;=vLastrow,IF('Match History Data'!E693&lt;&gt;"",'Match History Data'!E693,""),"")</f>
        <v/>
      </c>
      <c r="F693" s="3" t="str">
        <f>IF(ROW()&lt;=vLastrow,IF('Match History Data'!F693&lt;&gt;"",'Match History Data'!F693,""),"")</f>
        <v/>
      </c>
      <c r="G693" t="str">
        <f>IF(ROW()&lt;=vLastrow,'Match History Data'!G693,"")</f>
        <v/>
      </c>
      <c r="H693" t="str">
        <f>IF(ROW()&lt;=vLastrow,'Match History Data'!H693,"")</f>
        <v/>
      </c>
      <c r="I693" t="str">
        <f>IF(ROW()&lt;=vLastrow,'Match History Data'!I693,"")</f>
        <v/>
      </c>
      <c r="J693" t="str">
        <f>IF(ROW()&lt;=vLastrow,'Match History Data'!J693,"")</f>
        <v/>
      </c>
      <c r="K693" t="str">
        <f>IF(ROW()&lt;=vLastrow,'Match History Data'!K693,"")</f>
        <v/>
      </c>
      <c r="L693" t="str">
        <f>IF(ROW()&lt;=vLastrow,'Match History Data'!L693,"")</f>
        <v/>
      </c>
      <c r="M693" t="str">
        <f>IF(ROW()&lt;=vLastrow,'Match History Data'!M693,"")</f>
        <v/>
      </c>
      <c r="N693" t="str">
        <f>IF(ROW()&lt;=vLastrow,'Match History Data'!N693,"")</f>
        <v/>
      </c>
      <c r="O693" t="str">
        <f>IF(ROW()&lt;=vLastrow,'Match History Data'!O693,"")</f>
        <v/>
      </c>
      <c r="Q693" t="str">
        <f>IF(ROW()&lt;=vLastrow,VLOOKUP(MONTH(E693),calcs!$S$2:$T$13,2,FALSE),"")</f>
        <v/>
      </c>
      <c r="R693" t="str">
        <f>IF(ROW()&lt;=vLastrow,VLOOKUP(MONTH(F693),calcs!$S$2:$T$13,2,FALSE),"")</f>
        <v/>
      </c>
      <c r="S693" t="str">
        <f t="shared" si="60"/>
        <v/>
      </c>
      <c r="T693" s="26" t="e">
        <f>IF(F693="",DATEDIF(E693,calcs!X$2,"Y"),"")</f>
        <v>#VALUE!</v>
      </c>
      <c r="U693" t="str">
        <f t="shared" si="59"/>
        <v/>
      </c>
      <c r="V693" t="str">
        <f t="shared" si="56"/>
        <v/>
      </c>
      <c r="W693">
        <f t="shared" si="57"/>
        <v>0</v>
      </c>
      <c r="X693">
        <f t="shared" si="58"/>
        <v>0</v>
      </c>
    </row>
    <row r="694" spans="1:24" x14ac:dyDescent="0.35">
      <c r="A694" t="str">
        <f>IF(ROW()&lt;=vLastrow,'Match History Data'!A694,"")</f>
        <v/>
      </c>
      <c r="B694" t="str">
        <f>IF(ROW()&lt;=vLastrow,'Match History Data'!B694,"")</f>
        <v/>
      </c>
      <c r="C694" t="str">
        <f>IF(ROW()&lt;=vLastrow,'Match History Data'!C694,"")</f>
        <v/>
      </c>
      <c r="D694" t="str">
        <f>IF(ROW()&lt;=vLastrow,'Match History Data'!D694,"")</f>
        <v/>
      </c>
      <c r="E694" s="3" t="str">
        <f>IF(ROW()&lt;=vLastrow,IF('Match History Data'!E694&lt;&gt;"",'Match History Data'!E694,""),"")</f>
        <v/>
      </c>
      <c r="F694" s="3" t="str">
        <f>IF(ROW()&lt;=vLastrow,IF('Match History Data'!F694&lt;&gt;"",'Match History Data'!F694,""),"")</f>
        <v/>
      </c>
      <c r="G694" t="str">
        <f>IF(ROW()&lt;=vLastrow,'Match History Data'!G694,"")</f>
        <v/>
      </c>
      <c r="H694" t="str">
        <f>IF(ROW()&lt;=vLastrow,'Match History Data'!H694,"")</f>
        <v/>
      </c>
      <c r="I694" t="str">
        <f>IF(ROW()&lt;=vLastrow,'Match History Data'!I694,"")</f>
        <v/>
      </c>
      <c r="J694" t="str">
        <f>IF(ROW()&lt;=vLastrow,'Match History Data'!J694,"")</f>
        <v/>
      </c>
      <c r="K694" t="str">
        <f>IF(ROW()&lt;=vLastrow,'Match History Data'!K694,"")</f>
        <v/>
      </c>
      <c r="L694" t="str">
        <f>IF(ROW()&lt;=vLastrow,'Match History Data'!L694,"")</f>
        <v/>
      </c>
      <c r="M694" t="str">
        <f>IF(ROW()&lt;=vLastrow,'Match History Data'!M694,"")</f>
        <v/>
      </c>
      <c r="N694" t="str">
        <f>IF(ROW()&lt;=vLastrow,'Match History Data'!N694,"")</f>
        <v/>
      </c>
      <c r="O694" t="str">
        <f>IF(ROW()&lt;=vLastrow,'Match History Data'!O694,"")</f>
        <v/>
      </c>
      <c r="Q694" t="str">
        <f>IF(ROW()&lt;=vLastrow,VLOOKUP(MONTH(E694),calcs!$S$2:$T$13,2,FALSE),"")</f>
        <v/>
      </c>
      <c r="R694" t="str">
        <f>IF(ROW()&lt;=vLastrow,VLOOKUP(MONTH(F694),calcs!$S$2:$T$13,2,FALSE),"")</f>
        <v/>
      </c>
      <c r="S694" t="str">
        <f t="shared" si="60"/>
        <v/>
      </c>
      <c r="T694" s="26" t="e">
        <f>IF(F694="",DATEDIF(E694,calcs!X$2,"Y"),"")</f>
        <v>#VALUE!</v>
      </c>
      <c r="U694" t="str">
        <f t="shared" si="59"/>
        <v/>
      </c>
      <c r="V694" t="str">
        <f t="shared" si="56"/>
        <v/>
      </c>
      <c r="W694">
        <f t="shared" si="57"/>
        <v>0</v>
      </c>
      <c r="X694">
        <f t="shared" si="58"/>
        <v>0</v>
      </c>
    </row>
    <row r="695" spans="1:24" x14ac:dyDescent="0.35">
      <c r="A695" t="str">
        <f>IF(ROW()&lt;=vLastrow,'Match History Data'!A695,"")</f>
        <v/>
      </c>
      <c r="B695" t="str">
        <f>IF(ROW()&lt;=vLastrow,'Match History Data'!B695,"")</f>
        <v/>
      </c>
      <c r="C695" t="str">
        <f>IF(ROW()&lt;=vLastrow,'Match History Data'!C695,"")</f>
        <v/>
      </c>
      <c r="D695" t="str">
        <f>IF(ROW()&lt;=vLastrow,'Match History Data'!D695,"")</f>
        <v/>
      </c>
      <c r="E695" s="3" t="str">
        <f>IF(ROW()&lt;=vLastrow,IF('Match History Data'!E695&lt;&gt;"",'Match History Data'!E695,""),"")</f>
        <v/>
      </c>
      <c r="F695" s="3" t="str">
        <f>IF(ROW()&lt;=vLastrow,IF('Match History Data'!F695&lt;&gt;"",'Match History Data'!F695,""),"")</f>
        <v/>
      </c>
      <c r="G695" t="str">
        <f>IF(ROW()&lt;=vLastrow,'Match History Data'!G695,"")</f>
        <v/>
      </c>
      <c r="H695" t="str">
        <f>IF(ROW()&lt;=vLastrow,'Match History Data'!H695,"")</f>
        <v/>
      </c>
      <c r="I695" t="str">
        <f>IF(ROW()&lt;=vLastrow,'Match History Data'!I695,"")</f>
        <v/>
      </c>
      <c r="J695" t="str">
        <f>IF(ROW()&lt;=vLastrow,'Match History Data'!J695,"")</f>
        <v/>
      </c>
      <c r="K695" t="str">
        <f>IF(ROW()&lt;=vLastrow,'Match History Data'!K695,"")</f>
        <v/>
      </c>
      <c r="L695" t="str">
        <f>IF(ROW()&lt;=vLastrow,'Match History Data'!L695,"")</f>
        <v/>
      </c>
      <c r="M695" t="str">
        <f>IF(ROW()&lt;=vLastrow,'Match History Data'!M695,"")</f>
        <v/>
      </c>
      <c r="N695" t="str">
        <f>IF(ROW()&lt;=vLastrow,'Match History Data'!N695,"")</f>
        <v/>
      </c>
      <c r="O695" t="str">
        <f>IF(ROW()&lt;=vLastrow,'Match History Data'!O695,"")</f>
        <v/>
      </c>
      <c r="Q695" t="str">
        <f>IF(ROW()&lt;=vLastrow,VLOOKUP(MONTH(E695),calcs!$S$2:$T$13,2,FALSE),"")</f>
        <v/>
      </c>
      <c r="R695" t="str">
        <f>IF(ROW()&lt;=vLastrow,VLOOKUP(MONTH(F695),calcs!$S$2:$T$13,2,FALSE),"")</f>
        <v/>
      </c>
      <c r="S695" t="str">
        <f t="shared" si="60"/>
        <v/>
      </c>
      <c r="T695" s="26" t="e">
        <f>IF(F695="",DATEDIF(E695,calcs!X$2,"Y"),"")</f>
        <v>#VALUE!</v>
      </c>
      <c r="U695" t="str">
        <f t="shared" si="59"/>
        <v/>
      </c>
      <c r="V695" t="str">
        <f t="shared" si="56"/>
        <v/>
      </c>
      <c r="W695">
        <f t="shared" si="57"/>
        <v>0</v>
      </c>
      <c r="X695">
        <f t="shared" si="58"/>
        <v>0</v>
      </c>
    </row>
    <row r="696" spans="1:24" x14ac:dyDescent="0.35">
      <c r="A696" t="str">
        <f>IF(ROW()&lt;=vLastrow,'Match History Data'!A696,"")</f>
        <v/>
      </c>
      <c r="B696" t="str">
        <f>IF(ROW()&lt;=vLastrow,'Match History Data'!B696,"")</f>
        <v/>
      </c>
      <c r="C696" t="str">
        <f>IF(ROW()&lt;=vLastrow,'Match History Data'!C696,"")</f>
        <v/>
      </c>
      <c r="D696" t="str">
        <f>IF(ROW()&lt;=vLastrow,'Match History Data'!D696,"")</f>
        <v/>
      </c>
      <c r="E696" s="3" t="str">
        <f>IF(ROW()&lt;=vLastrow,IF('Match History Data'!E696&lt;&gt;"",'Match History Data'!E696,""),"")</f>
        <v/>
      </c>
      <c r="F696" s="3" t="str">
        <f>IF(ROW()&lt;=vLastrow,IF('Match History Data'!F696&lt;&gt;"",'Match History Data'!F696,""),"")</f>
        <v/>
      </c>
      <c r="G696" t="str">
        <f>IF(ROW()&lt;=vLastrow,'Match History Data'!G696,"")</f>
        <v/>
      </c>
      <c r="H696" t="str">
        <f>IF(ROW()&lt;=vLastrow,'Match History Data'!H696,"")</f>
        <v/>
      </c>
      <c r="I696" t="str">
        <f>IF(ROW()&lt;=vLastrow,'Match History Data'!I696,"")</f>
        <v/>
      </c>
      <c r="J696" t="str">
        <f>IF(ROW()&lt;=vLastrow,'Match History Data'!J696,"")</f>
        <v/>
      </c>
      <c r="K696" t="str">
        <f>IF(ROW()&lt;=vLastrow,'Match History Data'!K696,"")</f>
        <v/>
      </c>
      <c r="L696" t="str">
        <f>IF(ROW()&lt;=vLastrow,'Match History Data'!L696,"")</f>
        <v/>
      </c>
      <c r="M696" t="str">
        <f>IF(ROW()&lt;=vLastrow,'Match History Data'!M696,"")</f>
        <v/>
      </c>
      <c r="N696" t="str">
        <f>IF(ROW()&lt;=vLastrow,'Match History Data'!N696,"")</f>
        <v/>
      </c>
      <c r="O696" t="str">
        <f>IF(ROW()&lt;=vLastrow,'Match History Data'!O696,"")</f>
        <v/>
      </c>
      <c r="Q696" t="str">
        <f>IF(ROW()&lt;=vLastrow,VLOOKUP(MONTH(E696),calcs!$S$2:$T$13,2,FALSE),"")</f>
        <v/>
      </c>
      <c r="R696" t="str">
        <f>IF(ROW()&lt;=vLastrow,VLOOKUP(MONTH(F696),calcs!$S$2:$T$13,2,FALSE),"")</f>
        <v/>
      </c>
      <c r="S696" t="str">
        <f t="shared" si="60"/>
        <v/>
      </c>
      <c r="T696" s="26" t="e">
        <f>IF(F696="",DATEDIF(E696,calcs!X$2,"Y"),"")</f>
        <v>#VALUE!</v>
      </c>
      <c r="U696" t="str">
        <f t="shared" si="59"/>
        <v/>
      </c>
      <c r="V696" t="str">
        <f t="shared" si="56"/>
        <v/>
      </c>
      <c r="W696">
        <f t="shared" si="57"/>
        <v>0</v>
      </c>
      <c r="X696">
        <f t="shared" si="58"/>
        <v>0</v>
      </c>
    </row>
    <row r="697" spans="1:24" x14ac:dyDescent="0.35">
      <c r="A697" t="str">
        <f>IF(ROW()&lt;=vLastrow,'Match History Data'!A697,"")</f>
        <v/>
      </c>
      <c r="B697" t="str">
        <f>IF(ROW()&lt;=vLastrow,'Match History Data'!B697,"")</f>
        <v/>
      </c>
      <c r="C697" t="str">
        <f>IF(ROW()&lt;=vLastrow,'Match History Data'!C697,"")</f>
        <v/>
      </c>
      <c r="D697" t="str">
        <f>IF(ROW()&lt;=vLastrow,'Match History Data'!D697,"")</f>
        <v/>
      </c>
      <c r="E697" s="3" t="str">
        <f>IF(ROW()&lt;=vLastrow,IF('Match History Data'!E697&lt;&gt;"",'Match History Data'!E697,""),"")</f>
        <v/>
      </c>
      <c r="F697" s="3" t="str">
        <f>IF(ROW()&lt;=vLastrow,IF('Match History Data'!F697&lt;&gt;"",'Match History Data'!F697,""),"")</f>
        <v/>
      </c>
      <c r="G697" t="str">
        <f>IF(ROW()&lt;=vLastrow,'Match History Data'!G697,"")</f>
        <v/>
      </c>
      <c r="H697" t="str">
        <f>IF(ROW()&lt;=vLastrow,'Match History Data'!H697,"")</f>
        <v/>
      </c>
      <c r="I697" t="str">
        <f>IF(ROW()&lt;=vLastrow,'Match History Data'!I697,"")</f>
        <v/>
      </c>
      <c r="J697" t="str">
        <f>IF(ROW()&lt;=vLastrow,'Match History Data'!J697,"")</f>
        <v/>
      </c>
      <c r="K697" t="str">
        <f>IF(ROW()&lt;=vLastrow,'Match History Data'!K697,"")</f>
        <v/>
      </c>
      <c r="L697" t="str">
        <f>IF(ROW()&lt;=vLastrow,'Match History Data'!L697,"")</f>
        <v/>
      </c>
      <c r="M697" t="str">
        <f>IF(ROW()&lt;=vLastrow,'Match History Data'!M697,"")</f>
        <v/>
      </c>
      <c r="N697" t="str">
        <f>IF(ROW()&lt;=vLastrow,'Match History Data'!N697,"")</f>
        <v/>
      </c>
      <c r="O697" t="str">
        <f>IF(ROW()&lt;=vLastrow,'Match History Data'!O697,"")</f>
        <v/>
      </c>
      <c r="Q697" t="str">
        <f>IF(ROW()&lt;=vLastrow,VLOOKUP(MONTH(E697),calcs!$S$2:$T$13,2,FALSE),"")</f>
        <v/>
      </c>
      <c r="R697" t="str">
        <f>IF(ROW()&lt;=vLastrow,VLOOKUP(MONTH(F697),calcs!$S$2:$T$13,2,FALSE),"")</f>
        <v/>
      </c>
      <c r="S697" t="str">
        <f t="shared" si="60"/>
        <v/>
      </c>
      <c r="T697" s="26" t="e">
        <f>IF(F697="",DATEDIF(E697,calcs!X$2,"Y"),"")</f>
        <v>#VALUE!</v>
      </c>
      <c r="U697" t="str">
        <f t="shared" si="59"/>
        <v/>
      </c>
      <c r="V697" t="str">
        <f t="shared" si="56"/>
        <v/>
      </c>
      <c r="W697">
        <f t="shared" si="57"/>
        <v>0</v>
      </c>
      <c r="X697">
        <f t="shared" si="58"/>
        <v>0</v>
      </c>
    </row>
    <row r="698" spans="1:24" x14ac:dyDescent="0.35">
      <c r="A698" t="str">
        <f>IF(ROW()&lt;=vLastrow,'Match History Data'!A698,"")</f>
        <v/>
      </c>
      <c r="B698" t="str">
        <f>IF(ROW()&lt;=vLastrow,'Match History Data'!B698,"")</f>
        <v/>
      </c>
      <c r="C698" t="str">
        <f>IF(ROW()&lt;=vLastrow,'Match History Data'!C698,"")</f>
        <v/>
      </c>
      <c r="D698" t="str">
        <f>IF(ROW()&lt;=vLastrow,'Match History Data'!D698,"")</f>
        <v/>
      </c>
      <c r="E698" s="3" t="str">
        <f>IF(ROW()&lt;=vLastrow,IF('Match History Data'!E698&lt;&gt;"",'Match History Data'!E698,""),"")</f>
        <v/>
      </c>
      <c r="F698" s="3" t="str">
        <f>IF(ROW()&lt;=vLastrow,IF('Match History Data'!F698&lt;&gt;"",'Match History Data'!F698,""),"")</f>
        <v/>
      </c>
      <c r="G698" t="str">
        <f>IF(ROW()&lt;=vLastrow,'Match History Data'!G698,"")</f>
        <v/>
      </c>
      <c r="H698" t="str">
        <f>IF(ROW()&lt;=vLastrow,'Match History Data'!H698,"")</f>
        <v/>
      </c>
      <c r="I698" t="str">
        <f>IF(ROW()&lt;=vLastrow,'Match History Data'!I698,"")</f>
        <v/>
      </c>
      <c r="J698" t="str">
        <f>IF(ROW()&lt;=vLastrow,'Match History Data'!J698,"")</f>
        <v/>
      </c>
      <c r="K698" t="str">
        <f>IF(ROW()&lt;=vLastrow,'Match History Data'!K698,"")</f>
        <v/>
      </c>
      <c r="L698" t="str">
        <f>IF(ROW()&lt;=vLastrow,'Match History Data'!L698,"")</f>
        <v/>
      </c>
      <c r="M698" t="str">
        <f>IF(ROW()&lt;=vLastrow,'Match History Data'!M698,"")</f>
        <v/>
      </c>
      <c r="N698" t="str">
        <f>IF(ROW()&lt;=vLastrow,'Match History Data'!N698,"")</f>
        <v/>
      </c>
      <c r="O698" t="str">
        <f>IF(ROW()&lt;=vLastrow,'Match History Data'!O698,"")</f>
        <v/>
      </c>
      <c r="Q698" t="str">
        <f>IF(ROW()&lt;=vLastrow,VLOOKUP(MONTH(E698),calcs!$S$2:$T$13,2,FALSE),"")</f>
        <v/>
      </c>
      <c r="R698" t="str">
        <f>IF(ROW()&lt;=vLastrow,VLOOKUP(MONTH(F698),calcs!$S$2:$T$13,2,FALSE),"")</f>
        <v/>
      </c>
      <c r="S698" t="str">
        <f t="shared" si="60"/>
        <v/>
      </c>
      <c r="T698" s="26" t="e">
        <f>IF(F698="",DATEDIF(E698,calcs!X$2,"Y"),"")</f>
        <v>#VALUE!</v>
      </c>
      <c r="U698" t="str">
        <f t="shared" si="59"/>
        <v/>
      </c>
      <c r="V698" t="str">
        <f t="shared" si="56"/>
        <v/>
      </c>
      <c r="W698">
        <f t="shared" si="57"/>
        <v>0</v>
      </c>
      <c r="X698">
        <f t="shared" si="58"/>
        <v>0</v>
      </c>
    </row>
    <row r="699" spans="1:24" x14ac:dyDescent="0.35">
      <c r="A699" t="str">
        <f>IF(ROW()&lt;=vLastrow,'Match History Data'!A699,"")</f>
        <v/>
      </c>
      <c r="B699" t="str">
        <f>IF(ROW()&lt;=vLastrow,'Match History Data'!B699,"")</f>
        <v/>
      </c>
      <c r="C699" t="str">
        <f>IF(ROW()&lt;=vLastrow,'Match History Data'!C699,"")</f>
        <v/>
      </c>
      <c r="D699" t="str">
        <f>IF(ROW()&lt;=vLastrow,'Match History Data'!D699,"")</f>
        <v/>
      </c>
      <c r="E699" s="3" t="str">
        <f>IF(ROW()&lt;=vLastrow,IF('Match History Data'!E699&lt;&gt;"",'Match History Data'!E699,""),"")</f>
        <v/>
      </c>
      <c r="F699" s="3" t="str">
        <f>IF(ROW()&lt;=vLastrow,IF('Match History Data'!F699&lt;&gt;"",'Match History Data'!F699,""),"")</f>
        <v/>
      </c>
      <c r="G699" t="str">
        <f>IF(ROW()&lt;=vLastrow,'Match History Data'!G699,"")</f>
        <v/>
      </c>
      <c r="H699" t="str">
        <f>IF(ROW()&lt;=vLastrow,'Match History Data'!H699,"")</f>
        <v/>
      </c>
      <c r="I699" t="str">
        <f>IF(ROW()&lt;=vLastrow,'Match History Data'!I699,"")</f>
        <v/>
      </c>
      <c r="J699" t="str">
        <f>IF(ROW()&lt;=vLastrow,'Match History Data'!J699,"")</f>
        <v/>
      </c>
      <c r="K699" t="str">
        <f>IF(ROW()&lt;=vLastrow,'Match History Data'!K699,"")</f>
        <v/>
      </c>
      <c r="L699" t="str">
        <f>IF(ROW()&lt;=vLastrow,'Match History Data'!L699,"")</f>
        <v/>
      </c>
      <c r="M699" t="str">
        <f>IF(ROW()&lt;=vLastrow,'Match History Data'!M699,"")</f>
        <v/>
      </c>
      <c r="N699" t="str">
        <f>IF(ROW()&lt;=vLastrow,'Match History Data'!N699,"")</f>
        <v/>
      </c>
      <c r="O699" t="str">
        <f>IF(ROW()&lt;=vLastrow,'Match History Data'!O699,"")</f>
        <v/>
      </c>
      <c r="Q699" t="str">
        <f>IF(ROW()&lt;=vLastrow,VLOOKUP(MONTH(E699),calcs!$S$2:$T$13,2,FALSE),"")</f>
        <v/>
      </c>
      <c r="R699" t="str">
        <f>IF(ROW()&lt;=vLastrow,VLOOKUP(MONTH(F699),calcs!$S$2:$T$13,2,FALSE),"")</f>
        <v/>
      </c>
      <c r="S699" t="str">
        <f t="shared" si="60"/>
        <v/>
      </c>
      <c r="T699" s="26" t="e">
        <f>IF(F699="",DATEDIF(E699,calcs!X$2,"Y"),"")</f>
        <v>#VALUE!</v>
      </c>
      <c r="U699" t="str">
        <f t="shared" si="59"/>
        <v/>
      </c>
      <c r="V699" t="str">
        <f t="shared" si="56"/>
        <v/>
      </c>
      <c r="W699">
        <f t="shared" si="57"/>
        <v>0</v>
      </c>
      <c r="X699">
        <f t="shared" si="58"/>
        <v>0</v>
      </c>
    </row>
    <row r="700" spans="1:24" x14ac:dyDescent="0.35">
      <c r="A700" t="str">
        <f>IF(ROW()&lt;=vLastrow,'Match History Data'!A700,"")</f>
        <v/>
      </c>
      <c r="B700" t="str">
        <f>IF(ROW()&lt;=vLastrow,'Match History Data'!B700,"")</f>
        <v/>
      </c>
      <c r="C700" t="str">
        <f>IF(ROW()&lt;=vLastrow,'Match History Data'!C700,"")</f>
        <v/>
      </c>
      <c r="D700" t="str">
        <f>IF(ROW()&lt;=vLastrow,'Match History Data'!D700,"")</f>
        <v/>
      </c>
      <c r="E700" s="3" t="str">
        <f>IF(ROW()&lt;=vLastrow,IF('Match History Data'!E700&lt;&gt;"",'Match History Data'!E700,""),"")</f>
        <v/>
      </c>
      <c r="F700" s="3" t="str">
        <f>IF(ROW()&lt;=vLastrow,IF('Match History Data'!F700&lt;&gt;"",'Match History Data'!F700,""),"")</f>
        <v/>
      </c>
      <c r="G700" t="str">
        <f>IF(ROW()&lt;=vLastrow,'Match History Data'!G700,"")</f>
        <v/>
      </c>
      <c r="H700" t="str">
        <f>IF(ROW()&lt;=vLastrow,'Match History Data'!H700,"")</f>
        <v/>
      </c>
      <c r="I700" t="str">
        <f>IF(ROW()&lt;=vLastrow,'Match History Data'!I700,"")</f>
        <v/>
      </c>
      <c r="J700" t="str">
        <f>IF(ROW()&lt;=vLastrow,'Match History Data'!J700,"")</f>
        <v/>
      </c>
      <c r="K700" t="str">
        <f>IF(ROW()&lt;=vLastrow,'Match History Data'!K700,"")</f>
        <v/>
      </c>
      <c r="L700" t="str">
        <f>IF(ROW()&lt;=vLastrow,'Match History Data'!L700,"")</f>
        <v/>
      </c>
      <c r="M700" t="str">
        <f>IF(ROW()&lt;=vLastrow,'Match History Data'!M700,"")</f>
        <v/>
      </c>
      <c r="N700" t="str">
        <f>IF(ROW()&lt;=vLastrow,'Match History Data'!N700,"")</f>
        <v/>
      </c>
      <c r="O700" t="str">
        <f>IF(ROW()&lt;=vLastrow,'Match History Data'!O700,"")</f>
        <v/>
      </c>
      <c r="Q700" t="str">
        <f>IF(ROW()&lt;=vLastrow,VLOOKUP(MONTH(E700),calcs!$S$2:$T$13,2,FALSE),"")</f>
        <v/>
      </c>
      <c r="R700" t="str">
        <f>IF(ROW()&lt;=vLastrow,VLOOKUP(MONTH(F700),calcs!$S$2:$T$13,2,FALSE),"")</f>
        <v/>
      </c>
      <c r="S700" t="str">
        <f t="shared" si="60"/>
        <v/>
      </c>
      <c r="T700" s="26" t="e">
        <f>IF(F700="",DATEDIF(E700,calcs!X$2,"Y"),"")</f>
        <v>#VALUE!</v>
      </c>
      <c r="U700" t="str">
        <f t="shared" si="59"/>
        <v/>
      </c>
      <c r="V700" t="str">
        <f t="shared" si="56"/>
        <v/>
      </c>
      <c r="W700">
        <f t="shared" si="57"/>
        <v>0</v>
      </c>
      <c r="X700">
        <f t="shared" si="58"/>
        <v>0</v>
      </c>
    </row>
    <row r="701" spans="1:24" x14ac:dyDescent="0.35">
      <c r="A701" t="str">
        <f>IF(ROW()&lt;=vLastrow,'Match History Data'!A701,"")</f>
        <v/>
      </c>
      <c r="B701" t="str">
        <f>IF(ROW()&lt;=vLastrow,'Match History Data'!B701,"")</f>
        <v/>
      </c>
      <c r="C701" t="str">
        <f>IF(ROW()&lt;=vLastrow,'Match History Data'!C701,"")</f>
        <v/>
      </c>
      <c r="D701" t="str">
        <f>IF(ROW()&lt;=vLastrow,'Match History Data'!D701,"")</f>
        <v/>
      </c>
      <c r="E701" s="3" t="str">
        <f>IF(ROW()&lt;=vLastrow,IF('Match History Data'!E701&lt;&gt;"",'Match History Data'!E701,""),"")</f>
        <v/>
      </c>
      <c r="F701" s="3" t="str">
        <f>IF(ROW()&lt;=vLastrow,IF('Match History Data'!F701&lt;&gt;"",'Match History Data'!F701,""),"")</f>
        <v/>
      </c>
      <c r="G701" t="str">
        <f>IF(ROW()&lt;=vLastrow,'Match History Data'!G701,"")</f>
        <v/>
      </c>
      <c r="H701" t="str">
        <f>IF(ROW()&lt;=vLastrow,'Match History Data'!H701,"")</f>
        <v/>
      </c>
      <c r="I701" t="str">
        <f>IF(ROW()&lt;=vLastrow,'Match History Data'!I701,"")</f>
        <v/>
      </c>
      <c r="J701" t="str">
        <f>IF(ROW()&lt;=vLastrow,'Match History Data'!J701,"")</f>
        <v/>
      </c>
      <c r="K701" t="str">
        <f>IF(ROW()&lt;=vLastrow,'Match History Data'!K701,"")</f>
        <v/>
      </c>
      <c r="L701" t="str">
        <f>IF(ROW()&lt;=vLastrow,'Match History Data'!L701,"")</f>
        <v/>
      </c>
      <c r="M701" t="str">
        <f>IF(ROW()&lt;=vLastrow,'Match History Data'!M701,"")</f>
        <v/>
      </c>
      <c r="N701" t="str">
        <f>IF(ROW()&lt;=vLastrow,'Match History Data'!N701,"")</f>
        <v/>
      </c>
      <c r="O701" t="str">
        <f>IF(ROW()&lt;=vLastrow,'Match History Data'!O701,"")</f>
        <v/>
      </c>
      <c r="Q701" t="str">
        <f>IF(ROW()&lt;=vLastrow,VLOOKUP(MONTH(E701),calcs!$S$2:$T$13,2,FALSE),"")</f>
        <v/>
      </c>
      <c r="R701" t="str">
        <f>IF(ROW()&lt;=vLastrow,VLOOKUP(MONTH(F701),calcs!$S$2:$T$13,2,FALSE),"")</f>
        <v/>
      </c>
      <c r="S701" t="str">
        <f t="shared" si="60"/>
        <v/>
      </c>
      <c r="T701" s="26" t="e">
        <f>IF(F701="",DATEDIF(E701,calcs!X$2,"Y"),"")</f>
        <v>#VALUE!</v>
      </c>
      <c r="U701" t="str">
        <f t="shared" si="59"/>
        <v/>
      </c>
      <c r="V701" t="str">
        <f t="shared" si="56"/>
        <v/>
      </c>
      <c r="W701">
        <f t="shared" si="57"/>
        <v>0</v>
      </c>
      <c r="X701">
        <f t="shared" si="58"/>
        <v>0</v>
      </c>
    </row>
    <row r="702" spans="1:24" x14ac:dyDescent="0.35">
      <c r="A702" t="str">
        <f>IF(ROW()&lt;=vLastrow,'Match History Data'!A702,"")</f>
        <v/>
      </c>
      <c r="B702" t="str">
        <f>IF(ROW()&lt;=vLastrow,'Match History Data'!B702,"")</f>
        <v/>
      </c>
      <c r="C702" t="str">
        <f>IF(ROW()&lt;=vLastrow,'Match History Data'!C702,"")</f>
        <v/>
      </c>
      <c r="D702" t="str">
        <f>IF(ROW()&lt;=vLastrow,'Match History Data'!D702,"")</f>
        <v/>
      </c>
      <c r="E702" s="3" t="str">
        <f>IF(ROW()&lt;=vLastrow,IF('Match History Data'!E702&lt;&gt;"",'Match History Data'!E702,""),"")</f>
        <v/>
      </c>
      <c r="F702" s="3" t="str">
        <f>IF(ROW()&lt;=vLastrow,IF('Match History Data'!F702&lt;&gt;"",'Match History Data'!F702,""),"")</f>
        <v/>
      </c>
      <c r="G702" t="str">
        <f>IF(ROW()&lt;=vLastrow,'Match History Data'!G702,"")</f>
        <v/>
      </c>
      <c r="H702" t="str">
        <f>IF(ROW()&lt;=vLastrow,'Match History Data'!H702,"")</f>
        <v/>
      </c>
      <c r="I702" t="str">
        <f>IF(ROW()&lt;=vLastrow,'Match History Data'!I702,"")</f>
        <v/>
      </c>
      <c r="J702" t="str">
        <f>IF(ROW()&lt;=vLastrow,'Match History Data'!J702,"")</f>
        <v/>
      </c>
      <c r="K702" t="str">
        <f>IF(ROW()&lt;=vLastrow,'Match History Data'!K702,"")</f>
        <v/>
      </c>
      <c r="L702" t="str">
        <f>IF(ROW()&lt;=vLastrow,'Match History Data'!L702,"")</f>
        <v/>
      </c>
      <c r="M702" t="str">
        <f>IF(ROW()&lt;=vLastrow,'Match History Data'!M702,"")</f>
        <v/>
      </c>
      <c r="N702" t="str">
        <f>IF(ROW()&lt;=vLastrow,'Match History Data'!N702,"")</f>
        <v/>
      </c>
      <c r="O702" t="str">
        <f>IF(ROW()&lt;=vLastrow,'Match History Data'!O702,"")</f>
        <v/>
      </c>
      <c r="Q702" t="str">
        <f>IF(ROW()&lt;=vLastrow,VLOOKUP(MONTH(E702),calcs!$S$2:$T$13,2,FALSE),"")</f>
        <v/>
      </c>
      <c r="R702" t="str">
        <f>IF(ROW()&lt;=vLastrow,VLOOKUP(MONTH(F702),calcs!$S$2:$T$13,2,FALSE),"")</f>
        <v/>
      </c>
      <c r="S702" t="str">
        <f t="shared" si="60"/>
        <v/>
      </c>
      <c r="T702" s="26" t="e">
        <f>IF(F702="",DATEDIF(E702,calcs!X$2,"Y"),"")</f>
        <v>#VALUE!</v>
      </c>
      <c r="U702" t="str">
        <f t="shared" si="59"/>
        <v/>
      </c>
      <c r="V702" t="str">
        <f t="shared" si="56"/>
        <v/>
      </c>
      <c r="W702">
        <f t="shared" si="57"/>
        <v>0</v>
      </c>
      <c r="X702">
        <f t="shared" si="58"/>
        <v>0</v>
      </c>
    </row>
    <row r="703" spans="1:24" x14ac:dyDescent="0.35">
      <c r="A703" t="str">
        <f>IF(ROW()&lt;=vLastrow,'Match History Data'!A703,"")</f>
        <v/>
      </c>
      <c r="B703" t="str">
        <f>IF(ROW()&lt;=vLastrow,'Match History Data'!B703,"")</f>
        <v/>
      </c>
      <c r="C703" t="str">
        <f>IF(ROW()&lt;=vLastrow,'Match History Data'!C703,"")</f>
        <v/>
      </c>
      <c r="D703" t="str">
        <f>IF(ROW()&lt;=vLastrow,'Match History Data'!D703,"")</f>
        <v/>
      </c>
      <c r="E703" s="3" t="str">
        <f>IF(ROW()&lt;=vLastrow,IF('Match History Data'!E703&lt;&gt;"",'Match History Data'!E703,""),"")</f>
        <v/>
      </c>
      <c r="F703" s="3" t="str">
        <f>IF(ROW()&lt;=vLastrow,IF('Match History Data'!F703&lt;&gt;"",'Match History Data'!F703,""),"")</f>
        <v/>
      </c>
      <c r="G703" t="str">
        <f>IF(ROW()&lt;=vLastrow,'Match History Data'!G703,"")</f>
        <v/>
      </c>
      <c r="H703" t="str">
        <f>IF(ROW()&lt;=vLastrow,'Match History Data'!H703,"")</f>
        <v/>
      </c>
      <c r="I703" t="str">
        <f>IF(ROW()&lt;=vLastrow,'Match History Data'!I703,"")</f>
        <v/>
      </c>
      <c r="J703" t="str">
        <f>IF(ROW()&lt;=vLastrow,'Match History Data'!J703,"")</f>
        <v/>
      </c>
      <c r="K703" t="str">
        <f>IF(ROW()&lt;=vLastrow,'Match History Data'!K703,"")</f>
        <v/>
      </c>
      <c r="L703" t="str">
        <f>IF(ROW()&lt;=vLastrow,'Match History Data'!L703,"")</f>
        <v/>
      </c>
      <c r="M703" t="str">
        <f>IF(ROW()&lt;=vLastrow,'Match History Data'!M703,"")</f>
        <v/>
      </c>
      <c r="N703" t="str">
        <f>IF(ROW()&lt;=vLastrow,'Match History Data'!N703,"")</f>
        <v/>
      </c>
      <c r="O703" t="str">
        <f>IF(ROW()&lt;=vLastrow,'Match History Data'!O703,"")</f>
        <v/>
      </c>
      <c r="Q703" t="str">
        <f>IF(ROW()&lt;=vLastrow,VLOOKUP(MONTH(E703),calcs!$S$2:$T$13,2,FALSE),"")</f>
        <v/>
      </c>
      <c r="R703" t="str">
        <f>IF(ROW()&lt;=vLastrow,VLOOKUP(MONTH(F703),calcs!$S$2:$T$13,2,FALSE),"")</f>
        <v/>
      </c>
      <c r="S703" t="str">
        <f t="shared" si="60"/>
        <v/>
      </c>
      <c r="T703" s="26" t="e">
        <f>IF(F703="",DATEDIF(E703,calcs!X$2,"Y"),"")</f>
        <v>#VALUE!</v>
      </c>
      <c r="U703" t="str">
        <f t="shared" si="59"/>
        <v/>
      </c>
      <c r="V703" t="str">
        <f t="shared" si="56"/>
        <v/>
      </c>
      <c r="W703">
        <f t="shared" si="57"/>
        <v>0</v>
      </c>
      <c r="X703">
        <f t="shared" si="58"/>
        <v>0</v>
      </c>
    </row>
    <row r="704" spans="1:24" x14ac:dyDescent="0.35">
      <c r="A704" t="str">
        <f>IF(ROW()&lt;=vLastrow,'Match History Data'!A704,"")</f>
        <v/>
      </c>
      <c r="B704" t="str">
        <f>IF(ROW()&lt;=vLastrow,'Match History Data'!B704,"")</f>
        <v/>
      </c>
      <c r="C704" t="str">
        <f>IF(ROW()&lt;=vLastrow,'Match History Data'!C704,"")</f>
        <v/>
      </c>
      <c r="D704" t="str">
        <f>IF(ROW()&lt;=vLastrow,'Match History Data'!D704,"")</f>
        <v/>
      </c>
      <c r="E704" s="3" t="str">
        <f>IF(ROW()&lt;=vLastrow,IF('Match History Data'!E704&lt;&gt;"",'Match History Data'!E704,""),"")</f>
        <v/>
      </c>
      <c r="F704" s="3" t="str">
        <f>IF(ROW()&lt;=vLastrow,IF('Match History Data'!F704&lt;&gt;"",'Match History Data'!F704,""),"")</f>
        <v/>
      </c>
      <c r="G704" t="str">
        <f>IF(ROW()&lt;=vLastrow,'Match History Data'!G704,"")</f>
        <v/>
      </c>
      <c r="H704" t="str">
        <f>IF(ROW()&lt;=vLastrow,'Match History Data'!H704,"")</f>
        <v/>
      </c>
      <c r="I704" t="str">
        <f>IF(ROW()&lt;=vLastrow,'Match History Data'!I704,"")</f>
        <v/>
      </c>
      <c r="J704" t="str">
        <f>IF(ROW()&lt;=vLastrow,'Match History Data'!J704,"")</f>
        <v/>
      </c>
      <c r="K704" t="str">
        <f>IF(ROW()&lt;=vLastrow,'Match History Data'!K704,"")</f>
        <v/>
      </c>
      <c r="L704" t="str">
        <f>IF(ROW()&lt;=vLastrow,'Match History Data'!L704,"")</f>
        <v/>
      </c>
      <c r="M704" t="str">
        <f>IF(ROW()&lt;=vLastrow,'Match History Data'!M704,"")</f>
        <v/>
      </c>
      <c r="N704" t="str">
        <f>IF(ROW()&lt;=vLastrow,'Match History Data'!N704,"")</f>
        <v/>
      </c>
      <c r="O704" t="str">
        <f>IF(ROW()&lt;=vLastrow,'Match History Data'!O704,"")</f>
        <v/>
      </c>
      <c r="Q704" t="str">
        <f>IF(ROW()&lt;=vLastrow,VLOOKUP(MONTH(E704),calcs!$S$2:$T$13,2,FALSE),"")</f>
        <v/>
      </c>
      <c r="R704" t="str">
        <f>IF(ROW()&lt;=vLastrow,VLOOKUP(MONTH(F704),calcs!$S$2:$T$13,2,FALSE),"")</f>
        <v/>
      </c>
      <c r="S704" t="str">
        <f t="shared" si="60"/>
        <v/>
      </c>
      <c r="T704" s="26" t="e">
        <f>IF(F704="",DATEDIF(E704,calcs!X$2,"Y"),"")</f>
        <v>#VALUE!</v>
      </c>
      <c r="U704" t="str">
        <f t="shared" si="59"/>
        <v/>
      </c>
      <c r="V704" t="str">
        <f t="shared" si="56"/>
        <v/>
      </c>
      <c r="W704">
        <f t="shared" si="57"/>
        <v>0</v>
      </c>
      <c r="X704">
        <f t="shared" si="58"/>
        <v>0</v>
      </c>
    </row>
    <row r="705" spans="1:24" x14ac:dyDescent="0.35">
      <c r="A705" t="str">
        <f>IF(ROW()&lt;=vLastrow,'Match History Data'!A705,"")</f>
        <v/>
      </c>
      <c r="B705" t="str">
        <f>IF(ROW()&lt;=vLastrow,'Match History Data'!B705,"")</f>
        <v/>
      </c>
      <c r="C705" t="str">
        <f>IF(ROW()&lt;=vLastrow,'Match History Data'!C705,"")</f>
        <v/>
      </c>
      <c r="D705" t="str">
        <f>IF(ROW()&lt;=vLastrow,'Match History Data'!D705,"")</f>
        <v/>
      </c>
      <c r="E705" s="3" t="str">
        <f>IF(ROW()&lt;=vLastrow,IF('Match History Data'!E705&lt;&gt;"",'Match History Data'!E705,""),"")</f>
        <v/>
      </c>
      <c r="F705" s="3" t="str">
        <f>IF(ROW()&lt;=vLastrow,IF('Match History Data'!F705&lt;&gt;"",'Match History Data'!F705,""),"")</f>
        <v/>
      </c>
      <c r="G705" t="str">
        <f>IF(ROW()&lt;=vLastrow,'Match History Data'!G705,"")</f>
        <v/>
      </c>
      <c r="H705" t="str">
        <f>IF(ROW()&lt;=vLastrow,'Match History Data'!H705,"")</f>
        <v/>
      </c>
      <c r="I705" t="str">
        <f>IF(ROW()&lt;=vLastrow,'Match History Data'!I705,"")</f>
        <v/>
      </c>
      <c r="J705" t="str">
        <f>IF(ROW()&lt;=vLastrow,'Match History Data'!J705,"")</f>
        <v/>
      </c>
      <c r="K705" t="str">
        <f>IF(ROW()&lt;=vLastrow,'Match History Data'!K705,"")</f>
        <v/>
      </c>
      <c r="L705" t="str">
        <f>IF(ROW()&lt;=vLastrow,'Match History Data'!L705,"")</f>
        <v/>
      </c>
      <c r="M705" t="str">
        <f>IF(ROW()&lt;=vLastrow,'Match History Data'!M705,"")</f>
        <v/>
      </c>
      <c r="N705" t="str">
        <f>IF(ROW()&lt;=vLastrow,'Match History Data'!N705,"")</f>
        <v/>
      </c>
      <c r="O705" t="str">
        <f>IF(ROW()&lt;=vLastrow,'Match History Data'!O705,"")</f>
        <v/>
      </c>
      <c r="Q705" t="str">
        <f>IF(ROW()&lt;=vLastrow,VLOOKUP(MONTH(E705),calcs!$S$2:$T$13,2,FALSE),"")</f>
        <v/>
      </c>
      <c r="R705" t="str">
        <f>IF(ROW()&lt;=vLastrow,VLOOKUP(MONTH(F705),calcs!$S$2:$T$13,2,FALSE),"")</f>
        <v/>
      </c>
      <c r="S705" t="str">
        <f t="shared" si="60"/>
        <v/>
      </c>
      <c r="T705" s="26" t="e">
        <f>IF(F705="",DATEDIF(E705,calcs!X$2,"Y"),"")</f>
        <v>#VALUE!</v>
      </c>
      <c r="U705" t="str">
        <f t="shared" si="59"/>
        <v/>
      </c>
      <c r="V705" t="str">
        <f t="shared" si="56"/>
        <v/>
      </c>
      <c r="W705">
        <f t="shared" si="57"/>
        <v>0</v>
      </c>
      <c r="X705">
        <f t="shared" si="58"/>
        <v>0</v>
      </c>
    </row>
    <row r="706" spans="1:24" x14ac:dyDescent="0.35">
      <c r="A706" t="str">
        <f>IF(ROW()&lt;=vLastrow,'Match History Data'!A706,"")</f>
        <v/>
      </c>
      <c r="B706" t="str">
        <f>IF(ROW()&lt;=vLastrow,'Match History Data'!B706,"")</f>
        <v/>
      </c>
      <c r="C706" t="str">
        <f>IF(ROW()&lt;=vLastrow,'Match History Data'!C706,"")</f>
        <v/>
      </c>
      <c r="D706" t="str">
        <f>IF(ROW()&lt;=vLastrow,'Match History Data'!D706,"")</f>
        <v/>
      </c>
      <c r="E706" s="3" t="str">
        <f>IF(ROW()&lt;=vLastrow,IF('Match History Data'!E706&lt;&gt;"",'Match History Data'!E706,""),"")</f>
        <v/>
      </c>
      <c r="F706" s="3" t="str">
        <f>IF(ROW()&lt;=vLastrow,IF('Match History Data'!F706&lt;&gt;"",'Match History Data'!F706,""),"")</f>
        <v/>
      </c>
      <c r="G706" t="str">
        <f>IF(ROW()&lt;=vLastrow,'Match History Data'!G706,"")</f>
        <v/>
      </c>
      <c r="H706" t="str">
        <f>IF(ROW()&lt;=vLastrow,'Match History Data'!H706,"")</f>
        <v/>
      </c>
      <c r="I706" t="str">
        <f>IF(ROW()&lt;=vLastrow,'Match History Data'!I706,"")</f>
        <v/>
      </c>
      <c r="J706" t="str">
        <f>IF(ROW()&lt;=vLastrow,'Match History Data'!J706,"")</f>
        <v/>
      </c>
      <c r="K706" t="str">
        <f>IF(ROW()&lt;=vLastrow,'Match History Data'!K706,"")</f>
        <v/>
      </c>
      <c r="L706" t="str">
        <f>IF(ROW()&lt;=vLastrow,'Match History Data'!L706,"")</f>
        <v/>
      </c>
      <c r="M706" t="str">
        <f>IF(ROW()&lt;=vLastrow,'Match History Data'!M706,"")</f>
        <v/>
      </c>
      <c r="N706" t="str">
        <f>IF(ROW()&lt;=vLastrow,'Match History Data'!N706,"")</f>
        <v/>
      </c>
      <c r="O706" t="str">
        <f>IF(ROW()&lt;=vLastrow,'Match History Data'!O706,"")</f>
        <v/>
      </c>
      <c r="Q706" t="str">
        <f>IF(ROW()&lt;=vLastrow,VLOOKUP(MONTH(E706),calcs!$S$2:$T$13,2,FALSE),"")</f>
        <v/>
      </c>
      <c r="R706" t="str">
        <f>IF(ROW()&lt;=vLastrow,VLOOKUP(MONTH(F706),calcs!$S$2:$T$13,2,FALSE),"")</f>
        <v/>
      </c>
      <c r="S706" t="str">
        <f t="shared" si="60"/>
        <v/>
      </c>
      <c r="T706" s="26" t="e">
        <f>IF(F706="",DATEDIF(E706,calcs!X$2,"Y"),"")</f>
        <v>#VALUE!</v>
      </c>
      <c r="U706" t="str">
        <f t="shared" si="59"/>
        <v/>
      </c>
      <c r="V706" t="str">
        <f t="shared" ref="V706:V769" si="61">SUBSTITUTE(N706,"White or Caucasian","White")</f>
        <v/>
      </c>
      <c r="W706">
        <f t="shared" ref="W706:W769" si="62">IF(J706&lt;&gt;"",LEN(J706)-LEN(SUBSTITUTE(J706,";",""))+1,0)</f>
        <v>0</v>
      </c>
      <c r="X706">
        <f t="shared" ref="X706:X769" si="63">IF(N706&lt;&gt;"",LEN(N706)-LEN(SUBSTITUTE(N706,";",""))+1,0)</f>
        <v>0</v>
      </c>
    </row>
    <row r="707" spans="1:24" x14ac:dyDescent="0.35">
      <c r="A707" t="str">
        <f>IF(ROW()&lt;=vLastrow,'Match History Data'!A707,"")</f>
        <v/>
      </c>
      <c r="B707" t="str">
        <f>IF(ROW()&lt;=vLastrow,'Match History Data'!B707,"")</f>
        <v/>
      </c>
      <c r="C707" t="str">
        <f>IF(ROW()&lt;=vLastrow,'Match History Data'!C707,"")</f>
        <v/>
      </c>
      <c r="D707" t="str">
        <f>IF(ROW()&lt;=vLastrow,'Match History Data'!D707,"")</f>
        <v/>
      </c>
      <c r="E707" s="3" t="str">
        <f>IF(ROW()&lt;=vLastrow,IF('Match History Data'!E707&lt;&gt;"",'Match History Data'!E707,""),"")</f>
        <v/>
      </c>
      <c r="F707" s="3" t="str">
        <f>IF(ROW()&lt;=vLastrow,IF('Match History Data'!F707&lt;&gt;"",'Match History Data'!F707,""),"")</f>
        <v/>
      </c>
      <c r="G707" t="str">
        <f>IF(ROW()&lt;=vLastrow,'Match History Data'!G707,"")</f>
        <v/>
      </c>
      <c r="H707" t="str">
        <f>IF(ROW()&lt;=vLastrow,'Match History Data'!H707,"")</f>
        <v/>
      </c>
      <c r="I707" t="str">
        <f>IF(ROW()&lt;=vLastrow,'Match History Data'!I707,"")</f>
        <v/>
      </c>
      <c r="J707" t="str">
        <f>IF(ROW()&lt;=vLastrow,'Match History Data'!J707,"")</f>
        <v/>
      </c>
      <c r="K707" t="str">
        <f>IF(ROW()&lt;=vLastrow,'Match History Data'!K707,"")</f>
        <v/>
      </c>
      <c r="L707" t="str">
        <f>IF(ROW()&lt;=vLastrow,'Match History Data'!L707,"")</f>
        <v/>
      </c>
      <c r="M707" t="str">
        <f>IF(ROW()&lt;=vLastrow,'Match History Data'!M707,"")</f>
        <v/>
      </c>
      <c r="N707" t="str">
        <f>IF(ROW()&lt;=vLastrow,'Match History Data'!N707,"")</f>
        <v/>
      </c>
      <c r="O707" t="str">
        <f>IF(ROW()&lt;=vLastrow,'Match History Data'!O707,"")</f>
        <v/>
      </c>
      <c r="Q707" t="str">
        <f>IF(ROW()&lt;=vLastrow,VLOOKUP(MONTH(E707),calcs!$S$2:$T$13,2,FALSE),"")</f>
        <v/>
      </c>
      <c r="R707" t="str">
        <f>IF(ROW()&lt;=vLastrow,VLOOKUP(MONTH(F707),calcs!$S$2:$T$13,2,FALSE),"")</f>
        <v/>
      </c>
      <c r="S707" t="str">
        <f t="shared" si="60"/>
        <v/>
      </c>
      <c r="T707" s="26" t="e">
        <f>IF(F707="",DATEDIF(E707,calcs!X$2,"Y"),"")</f>
        <v>#VALUE!</v>
      </c>
      <c r="U707" t="str">
        <f t="shared" ref="U707:U770" si="64">SUBSTITUTE(J707,"White or Caucasian","White")</f>
        <v/>
      </c>
      <c r="V707" t="str">
        <f t="shared" si="61"/>
        <v/>
      </c>
      <c r="W707">
        <f t="shared" si="62"/>
        <v>0</v>
      </c>
      <c r="X707">
        <f t="shared" si="63"/>
        <v>0</v>
      </c>
    </row>
    <row r="708" spans="1:24" x14ac:dyDescent="0.35">
      <c r="A708" t="str">
        <f>IF(ROW()&lt;=vLastrow,'Match History Data'!A708,"")</f>
        <v/>
      </c>
      <c r="B708" t="str">
        <f>IF(ROW()&lt;=vLastrow,'Match History Data'!B708,"")</f>
        <v/>
      </c>
      <c r="C708" t="str">
        <f>IF(ROW()&lt;=vLastrow,'Match History Data'!C708,"")</f>
        <v/>
      </c>
      <c r="D708" t="str">
        <f>IF(ROW()&lt;=vLastrow,'Match History Data'!D708,"")</f>
        <v/>
      </c>
      <c r="E708" s="3" t="str">
        <f>IF(ROW()&lt;=vLastrow,IF('Match History Data'!E708&lt;&gt;"",'Match History Data'!E708,""),"")</f>
        <v/>
      </c>
      <c r="F708" s="3" t="str">
        <f>IF(ROW()&lt;=vLastrow,IF('Match History Data'!F708&lt;&gt;"",'Match History Data'!F708,""),"")</f>
        <v/>
      </c>
      <c r="G708" t="str">
        <f>IF(ROW()&lt;=vLastrow,'Match History Data'!G708,"")</f>
        <v/>
      </c>
      <c r="H708" t="str">
        <f>IF(ROW()&lt;=vLastrow,'Match History Data'!H708,"")</f>
        <v/>
      </c>
      <c r="I708" t="str">
        <f>IF(ROW()&lt;=vLastrow,'Match History Data'!I708,"")</f>
        <v/>
      </c>
      <c r="J708" t="str">
        <f>IF(ROW()&lt;=vLastrow,'Match History Data'!J708,"")</f>
        <v/>
      </c>
      <c r="K708" t="str">
        <f>IF(ROW()&lt;=vLastrow,'Match History Data'!K708,"")</f>
        <v/>
      </c>
      <c r="L708" t="str">
        <f>IF(ROW()&lt;=vLastrow,'Match History Data'!L708,"")</f>
        <v/>
      </c>
      <c r="M708" t="str">
        <f>IF(ROW()&lt;=vLastrow,'Match History Data'!M708,"")</f>
        <v/>
      </c>
      <c r="N708" t="str">
        <f>IF(ROW()&lt;=vLastrow,'Match History Data'!N708,"")</f>
        <v/>
      </c>
      <c r="O708" t="str">
        <f>IF(ROW()&lt;=vLastrow,'Match History Data'!O708,"")</f>
        <v/>
      </c>
      <c r="Q708" t="str">
        <f>IF(ROW()&lt;=vLastrow,VLOOKUP(MONTH(E708),calcs!$S$2:$T$13,2,FALSE),"")</f>
        <v/>
      </c>
      <c r="R708" t="str">
        <f>IF(ROW()&lt;=vLastrow,VLOOKUP(MONTH(F708),calcs!$S$2:$T$13,2,FALSE),"")</f>
        <v/>
      </c>
      <c r="S708" t="str">
        <f t="shared" si="60"/>
        <v/>
      </c>
      <c r="T708" s="26" t="e">
        <f>IF(F708="",DATEDIF(E708,calcs!X$2,"Y"),"")</f>
        <v>#VALUE!</v>
      </c>
      <c r="U708" t="str">
        <f t="shared" si="64"/>
        <v/>
      </c>
      <c r="V708" t="str">
        <f t="shared" si="61"/>
        <v/>
      </c>
      <c r="W708">
        <f t="shared" si="62"/>
        <v>0</v>
      </c>
      <c r="X708">
        <f t="shared" si="63"/>
        <v>0</v>
      </c>
    </row>
    <row r="709" spans="1:24" x14ac:dyDescent="0.35">
      <c r="A709" t="str">
        <f>IF(ROW()&lt;=vLastrow,'Match History Data'!A709,"")</f>
        <v/>
      </c>
      <c r="B709" t="str">
        <f>IF(ROW()&lt;=vLastrow,'Match History Data'!B709,"")</f>
        <v/>
      </c>
      <c r="C709" t="str">
        <f>IF(ROW()&lt;=vLastrow,'Match History Data'!C709,"")</f>
        <v/>
      </c>
      <c r="D709" t="str">
        <f>IF(ROW()&lt;=vLastrow,'Match History Data'!D709,"")</f>
        <v/>
      </c>
      <c r="E709" s="3" t="str">
        <f>IF(ROW()&lt;=vLastrow,IF('Match History Data'!E709&lt;&gt;"",'Match History Data'!E709,""),"")</f>
        <v/>
      </c>
      <c r="F709" s="3" t="str">
        <f>IF(ROW()&lt;=vLastrow,IF('Match History Data'!F709&lt;&gt;"",'Match History Data'!F709,""),"")</f>
        <v/>
      </c>
      <c r="G709" t="str">
        <f>IF(ROW()&lt;=vLastrow,'Match History Data'!G709,"")</f>
        <v/>
      </c>
      <c r="H709" t="str">
        <f>IF(ROW()&lt;=vLastrow,'Match History Data'!H709,"")</f>
        <v/>
      </c>
      <c r="I709" t="str">
        <f>IF(ROW()&lt;=vLastrow,'Match History Data'!I709,"")</f>
        <v/>
      </c>
      <c r="J709" t="str">
        <f>IF(ROW()&lt;=vLastrow,'Match History Data'!J709,"")</f>
        <v/>
      </c>
      <c r="K709" t="str">
        <f>IF(ROW()&lt;=vLastrow,'Match History Data'!K709,"")</f>
        <v/>
      </c>
      <c r="L709" t="str">
        <f>IF(ROW()&lt;=vLastrow,'Match History Data'!L709,"")</f>
        <v/>
      </c>
      <c r="M709" t="str">
        <f>IF(ROW()&lt;=vLastrow,'Match History Data'!M709,"")</f>
        <v/>
      </c>
      <c r="N709" t="str">
        <f>IF(ROW()&lt;=vLastrow,'Match History Data'!N709,"")</f>
        <v/>
      </c>
      <c r="O709" t="str">
        <f>IF(ROW()&lt;=vLastrow,'Match History Data'!O709,"")</f>
        <v/>
      </c>
      <c r="Q709" t="str">
        <f>IF(ROW()&lt;=vLastrow,VLOOKUP(MONTH(E709),calcs!$S$2:$T$13,2,FALSE),"")</f>
        <v/>
      </c>
      <c r="R709" t="str">
        <f>IF(ROW()&lt;=vLastrow,VLOOKUP(MONTH(F709),calcs!$S$2:$T$13,2,FALSE),"")</f>
        <v/>
      </c>
      <c r="S709" t="str">
        <f t="shared" si="60"/>
        <v/>
      </c>
      <c r="T709" s="26" t="e">
        <f>IF(F709="",DATEDIF(E709,calcs!X$2,"Y"),"")</f>
        <v>#VALUE!</v>
      </c>
      <c r="U709" t="str">
        <f t="shared" si="64"/>
        <v/>
      </c>
      <c r="V709" t="str">
        <f t="shared" si="61"/>
        <v/>
      </c>
      <c r="W709">
        <f t="shared" si="62"/>
        <v>0</v>
      </c>
      <c r="X709">
        <f t="shared" si="63"/>
        <v>0</v>
      </c>
    </row>
    <row r="710" spans="1:24" x14ac:dyDescent="0.35">
      <c r="A710" t="str">
        <f>IF(ROW()&lt;=vLastrow,'Match History Data'!A710,"")</f>
        <v/>
      </c>
      <c r="B710" t="str">
        <f>IF(ROW()&lt;=vLastrow,'Match History Data'!B710,"")</f>
        <v/>
      </c>
      <c r="C710" t="str">
        <f>IF(ROW()&lt;=vLastrow,'Match History Data'!C710,"")</f>
        <v/>
      </c>
      <c r="D710" t="str">
        <f>IF(ROW()&lt;=vLastrow,'Match History Data'!D710,"")</f>
        <v/>
      </c>
      <c r="E710" s="3" t="str">
        <f>IF(ROW()&lt;=vLastrow,IF('Match History Data'!E710&lt;&gt;"",'Match History Data'!E710,""),"")</f>
        <v/>
      </c>
      <c r="F710" s="3" t="str">
        <f>IF(ROW()&lt;=vLastrow,IF('Match History Data'!F710&lt;&gt;"",'Match History Data'!F710,""),"")</f>
        <v/>
      </c>
      <c r="G710" t="str">
        <f>IF(ROW()&lt;=vLastrow,'Match History Data'!G710,"")</f>
        <v/>
      </c>
      <c r="H710" t="str">
        <f>IF(ROW()&lt;=vLastrow,'Match History Data'!H710,"")</f>
        <v/>
      </c>
      <c r="I710" t="str">
        <f>IF(ROW()&lt;=vLastrow,'Match History Data'!I710,"")</f>
        <v/>
      </c>
      <c r="J710" t="str">
        <f>IF(ROW()&lt;=vLastrow,'Match History Data'!J710,"")</f>
        <v/>
      </c>
      <c r="K710" t="str">
        <f>IF(ROW()&lt;=vLastrow,'Match History Data'!K710,"")</f>
        <v/>
      </c>
      <c r="L710" t="str">
        <f>IF(ROW()&lt;=vLastrow,'Match History Data'!L710,"")</f>
        <v/>
      </c>
      <c r="M710" t="str">
        <f>IF(ROW()&lt;=vLastrow,'Match History Data'!M710,"")</f>
        <v/>
      </c>
      <c r="N710" t="str">
        <f>IF(ROW()&lt;=vLastrow,'Match History Data'!N710,"")</f>
        <v/>
      </c>
      <c r="O710" t="str">
        <f>IF(ROW()&lt;=vLastrow,'Match History Data'!O710,"")</f>
        <v/>
      </c>
      <c r="Q710" t="str">
        <f>IF(ROW()&lt;=vLastrow,VLOOKUP(MONTH(E710),calcs!$S$2:$T$13,2,FALSE),"")</f>
        <v/>
      </c>
      <c r="R710" t="str">
        <f>IF(ROW()&lt;=vLastrow,VLOOKUP(MONTH(F710),calcs!$S$2:$T$13,2,FALSE),"")</f>
        <v/>
      </c>
      <c r="S710" t="str">
        <f t="shared" si="60"/>
        <v/>
      </c>
      <c r="T710" s="26" t="e">
        <f>IF(F710="",DATEDIF(E710,calcs!X$2,"Y"),"")</f>
        <v>#VALUE!</v>
      </c>
      <c r="U710" t="str">
        <f t="shared" si="64"/>
        <v/>
      </c>
      <c r="V710" t="str">
        <f t="shared" si="61"/>
        <v/>
      </c>
      <c r="W710">
        <f t="shared" si="62"/>
        <v>0</v>
      </c>
      <c r="X710">
        <f t="shared" si="63"/>
        <v>0</v>
      </c>
    </row>
    <row r="711" spans="1:24" x14ac:dyDescent="0.35">
      <c r="A711" t="str">
        <f>IF(ROW()&lt;=vLastrow,'Match History Data'!A711,"")</f>
        <v/>
      </c>
      <c r="B711" t="str">
        <f>IF(ROW()&lt;=vLastrow,'Match History Data'!B711,"")</f>
        <v/>
      </c>
      <c r="C711" t="str">
        <f>IF(ROW()&lt;=vLastrow,'Match History Data'!C711,"")</f>
        <v/>
      </c>
      <c r="D711" t="str">
        <f>IF(ROW()&lt;=vLastrow,'Match History Data'!D711,"")</f>
        <v/>
      </c>
      <c r="E711" s="3" t="str">
        <f>IF(ROW()&lt;=vLastrow,IF('Match History Data'!E711&lt;&gt;"",'Match History Data'!E711,""),"")</f>
        <v/>
      </c>
      <c r="F711" s="3" t="str">
        <f>IF(ROW()&lt;=vLastrow,IF('Match History Data'!F711&lt;&gt;"",'Match History Data'!F711,""),"")</f>
        <v/>
      </c>
      <c r="G711" t="str">
        <f>IF(ROW()&lt;=vLastrow,'Match History Data'!G711,"")</f>
        <v/>
      </c>
      <c r="H711" t="str">
        <f>IF(ROW()&lt;=vLastrow,'Match History Data'!H711,"")</f>
        <v/>
      </c>
      <c r="I711" t="str">
        <f>IF(ROW()&lt;=vLastrow,'Match History Data'!I711,"")</f>
        <v/>
      </c>
      <c r="J711" t="str">
        <f>IF(ROW()&lt;=vLastrow,'Match History Data'!J711,"")</f>
        <v/>
      </c>
      <c r="K711" t="str">
        <f>IF(ROW()&lt;=vLastrow,'Match History Data'!K711,"")</f>
        <v/>
      </c>
      <c r="L711" t="str">
        <f>IF(ROW()&lt;=vLastrow,'Match History Data'!L711,"")</f>
        <v/>
      </c>
      <c r="M711" t="str">
        <f>IF(ROW()&lt;=vLastrow,'Match History Data'!M711,"")</f>
        <v/>
      </c>
      <c r="N711" t="str">
        <f>IF(ROW()&lt;=vLastrow,'Match History Data'!N711,"")</f>
        <v/>
      </c>
      <c r="O711" t="str">
        <f>IF(ROW()&lt;=vLastrow,'Match History Data'!O711,"")</f>
        <v/>
      </c>
      <c r="Q711" t="str">
        <f>IF(ROW()&lt;=vLastrow,VLOOKUP(MONTH(E711),calcs!$S$2:$T$13,2,FALSE),"")</f>
        <v/>
      </c>
      <c r="R711" t="str">
        <f>IF(ROW()&lt;=vLastrow,VLOOKUP(MONTH(F711),calcs!$S$2:$T$13,2,FALSE),"")</f>
        <v/>
      </c>
      <c r="S711" t="str">
        <f t="shared" si="60"/>
        <v/>
      </c>
      <c r="T711" s="26" t="e">
        <f>IF(F711="",DATEDIF(E711,calcs!X$2,"Y"),"")</f>
        <v>#VALUE!</v>
      </c>
      <c r="U711" t="str">
        <f t="shared" si="64"/>
        <v/>
      </c>
      <c r="V711" t="str">
        <f t="shared" si="61"/>
        <v/>
      </c>
      <c r="W711">
        <f t="shared" si="62"/>
        <v>0</v>
      </c>
      <c r="X711">
        <f t="shared" si="63"/>
        <v>0</v>
      </c>
    </row>
    <row r="712" spans="1:24" x14ac:dyDescent="0.35">
      <c r="A712" t="str">
        <f>IF(ROW()&lt;=vLastrow,'Match History Data'!A712,"")</f>
        <v/>
      </c>
      <c r="B712" t="str">
        <f>IF(ROW()&lt;=vLastrow,'Match History Data'!B712,"")</f>
        <v/>
      </c>
      <c r="C712" t="str">
        <f>IF(ROW()&lt;=vLastrow,'Match History Data'!C712,"")</f>
        <v/>
      </c>
      <c r="D712" t="str">
        <f>IF(ROW()&lt;=vLastrow,'Match History Data'!D712,"")</f>
        <v/>
      </c>
      <c r="E712" s="3" t="str">
        <f>IF(ROW()&lt;=vLastrow,IF('Match History Data'!E712&lt;&gt;"",'Match History Data'!E712,""),"")</f>
        <v/>
      </c>
      <c r="F712" s="3" t="str">
        <f>IF(ROW()&lt;=vLastrow,IF('Match History Data'!F712&lt;&gt;"",'Match History Data'!F712,""),"")</f>
        <v/>
      </c>
      <c r="G712" t="str">
        <f>IF(ROW()&lt;=vLastrow,'Match History Data'!G712,"")</f>
        <v/>
      </c>
      <c r="H712" t="str">
        <f>IF(ROW()&lt;=vLastrow,'Match History Data'!H712,"")</f>
        <v/>
      </c>
      <c r="I712" t="str">
        <f>IF(ROW()&lt;=vLastrow,'Match History Data'!I712,"")</f>
        <v/>
      </c>
      <c r="J712" t="str">
        <f>IF(ROW()&lt;=vLastrow,'Match History Data'!J712,"")</f>
        <v/>
      </c>
      <c r="K712" t="str">
        <f>IF(ROW()&lt;=vLastrow,'Match History Data'!K712,"")</f>
        <v/>
      </c>
      <c r="L712" t="str">
        <f>IF(ROW()&lt;=vLastrow,'Match History Data'!L712,"")</f>
        <v/>
      </c>
      <c r="M712" t="str">
        <f>IF(ROW()&lt;=vLastrow,'Match History Data'!M712,"")</f>
        <v/>
      </c>
      <c r="N712" t="str">
        <f>IF(ROW()&lt;=vLastrow,'Match History Data'!N712,"")</f>
        <v/>
      </c>
      <c r="O712" t="str">
        <f>IF(ROW()&lt;=vLastrow,'Match History Data'!O712,"")</f>
        <v/>
      </c>
      <c r="Q712" t="str">
        <f>IF(ROW()&lt;=vLastrow,VLOOKUP(MONTH(E712),calcs!$S$2:$T$13,2,FALSE),"")</f>
        <v/>
      </c>
      <c r="R712" t="str">
        <f>IF(ROW()&lt;=vLastrow,VLOOKUP(MONTH(F712),calcs!$S$2:$T$13,2,FALSE),"")</f>
        <v/>
      </c>
      <c r="S712" t="str">
        <f t="shared" si="60"/>
        <v/>
      </c>
      <c r="T712" s="26" t="e">
        <f>IF(F712="",DATEDIF(E712,calcs!X$2,"Y"),"")</f>
        <v>#VALUE!</v>
      </c>
      <c r="U712" t="str">
        <f t="shared" si="64"/>
        <v/>
      </c>
      <c r="V712" t="str">
        <f t="shared" si="61"/>
        <v/>
      </c>
      <c r="W712">
        <f t="shared" si="62"/>
        <v>0</v>
      </c>
      <c r="X712">
        <f t="shared" si="63"/>
        <v>0</v>
      </c>
    </row>
    <row r="713" spans="1:24" x14ac:dyDescent="0.35">
      <c r="A713" t="str">
        <f>IF(ROW()&lt;=vLastrow,'Match History Data'!A713,"")</f>
        <v/>
      </c>
      <c r="B713" t="str">
        <f>IF(ROW()&lt;=vLastrow,'Match History Data'!B713,"")</f>
        <v/>
      </c>
      <c r="C713" t="str">
        <f>IF(ROW()&lt;=vLastrow,'Match History Data'!C713,"")</f>
        <v/>
      </c>
      <c r="D713" t="str">
        <f>IF(ROW()&lt;=vLastrow,'Match History Data'!D713,"")</f>
        <v/>
      </c>
      <c r="E713" s="3" t="str">
        <f>IF(ROW()&lt;=vLastrow,IF('Match History Data'!E713&lt;&gt;"",'Match History Data'!E713,""),"")</f>
        <v/>
      </c>
      <c r="F713" s="3" t="str">
        <f>IF(ROW()&lt;=vLastrow,IF('Match History Data'!F713&lt;&gt;"",'Match History Data'!F713,""),"")</f>
        <v/>
      </c>
      <c r="G713" t="str">
        <f>IF(ROW()&lt;=vLastrow,'Match History Data'!G713,"")</f>
        <v/>
      </c>
      <c r="H713" t="str">
        <f>IF(ROW()&lt;=vLastrow,'Match History Data'!H713,"")</f>
        <v/>
      </c>
      <c r="I713" t="str">
        <f>IF(ROW()&lt;=vLastrow,'Match History Data'!I713,"")</f>
        <v/>
      </c>
      <c r="J713" t="str">
        <f>IF(ROW()&lt;=vLastrow,'Match History Data'!J713,"")</f>
        <v/>
      </c>
      <c r="K713" t="str">
        <f>IF(ROW()&lt;=vLastrow,'Match History Data'!K713,"")</f>
        <v/>
      </c>
      <c r="L713" t="str">
        <f>IF(ROW()&lt;=vLastrow,'Match History Data'!L713,"")</f>
        <v/>
      </c>
      <c r="M713" t="str">
        <f>IF(ROW()&lt;=vLastrow,'Match History Data'!M713,"")</f>
        <v/>
      </c>
      <c r="N713" t="str">
        <f>IF(ROW()&lt;=vLastrow,'Match History Data'!N713,"")</f>
        <v/>
      </c>
      <c r="O713" t="str">
        <f>IF(ROW()&lt;=vLastrow,'Match History Data'!O713,"")</f>
        <v/>
      </c>
      <c r="Q713" t="str">
        <f>IF(ROW()&lt;=vLastrow,VLOOKUP(MONTH(E713),calcs!$S$2:$T$13,2,FALSE),"")</f>
        <v/>
      </c>
      <c r="R713" t="str">
        <f>IF(ROW()&lt;=vLastrow,VLOOKUP(MONTH(F713),calcs!$S$2:$T$13,2,FALSE),"")</f>
        <v/>
      </c>
      <c r="S713" t="str">
        <f t="shared" si="60"/>
        <v/>
      </c>
      <c r="T713" s="26" t="e">
        <f>IF(F713="",DATEDIF(E713,calcs!X$2,"Y"),"")</f>
        <v>#VALUE!</v>
      </c>
      <c r="U713" t="str">
        <f t="shared" si="64"/>
        <v/>
      </c>
      <c r="V713" t="str">
        <f t="shared" si="61"/>
        <v/>
      </c>
      <c r="W713">
        <f t="shared" si="62"/>
        <v>0</v>
      </c>
      <c r="X713">
        <f t="shared" si="63"/>
        <v>0</v>
      </c>
    </row>
    <row r="714" spans="1:24" x14ac:dyDescent="0.35">
      <c r="A714" t="str">
        <f>IF(ROW()&lt;=vLastrow,'Match History Data'!A714,"")</f>
        <v/>
      </c>
      <c r="B714" t="str">
        <f>IF(ROW()&lt;=vLastrow,'Match History Data'!B714,"")</f>
        <v/>
      </c>
      <c r="C714" t="str">
        <f>IF(ROW()&lt;=vLastrow,'Match History Data'!C714,"")</f>
        <v/>
      </c>
      <c r="D714" t="str">
        <f>IF(ROW()&lt;=vLastrow,'Match History Data'!D714,"")</f>
        <v/>
      </c>
      <c r="E714" s="3" t="str">
        <f>IF(ROW()&lt;=vLastrow,IF('Match History Data'!E714&lt;&gt;"",'Match History Data'!E714,""),"")</f>
        <v/>
      </c>
      <c r="F714" s="3" t="str">
        <f>IF(ROW()&lt;=vLastrow,IF('Match History Data'!F714&lt;&gt;"",'Match History Data'!F714,""),"")</f>
        <v/>
      </c>
      <c r="G714" t="str">
        <f>IF(ROW()&lt;=vLastrow,'Match History Data'!G714,"")</f>
        <v/>
      </c>
      <c r="H714" t="str">
        <f>IF(ROW()&lt;=vLastrow,'Match History Data'!H714,"")</f>
        <v/>
      </c>
      <c r="I714" t="str">
        <f>IF(ROW()&lt;=vLastrow,'Match History Data'!I714,"")</f>
        <v/>
      </c>
      <c r="J714" t="str">
        <f>IF(ROW()&lt;=vLastrow,'Match History Data'!J714,"")</f>
        <v/>
      </c>
      <c r="K714" t="str">
        <f>IF(ROW()&lt;=vLastrow,'Match History Data'!K714,"")</f>
        <v/>
      </c>
      <c r="L714" t="str">
        <f>IF(ROW()&lt;=vLastrow,'Match History Data'!L714,"")</f>
        <v/>
      </c>
      <c r="M714" t="str">
        <f>IF(ROW()&lt;=vLastrow,'Match History Data'!M714,"")</f>
        <v/>
      </c>
      <c r="N714" t="str">
        <f>IF(ROW()&lt;=vLastrow,'Match History Data'!N714,"")</f>
        <v/>
      </c>
      <c r="O714" t="str">
        <f>IF(ROW()&lt;=vLastrow,'Match History Data'!O714,"")</f>
        <v/>
      </c>
      <c r="Q714" t="str">
        <f>IF(ROW()&lt;=vLastrow,VLOOKUP(MONTH(E714),calcs!$S$2:$T$13,2,FALSE),"")</f>
        <v/>
      </c>
      <c r="R714" t="str">
        <f>IF(ROW()&lt;=vLastrow,VLOOKUP(MONTH(F714),calcs!$S$2:$T$13,2,FALSE),"")</f>
        <v/>
      </c>
      <c r="S714" t="str">
        <f t="shared" ref="S714:S777" si="65">IF(F714&lt;&gt;"",DATEDIF(E714,F714,"y"),"")</f>
        <v/>
      </c>
      <c r="T714" s="26" t="e">
        <f>IF(F714="",DATEDIF(E714,calcs!X$2,"Y"),"")</f>
        <v>#VALUE!</v>
      </c>
      <c r="U714" t="str">
        <f t="shared" si="64"/>
        <v/>
      </c>
      <c r="V714" t="str">
        <f t="shared" si="61"/>
        <v/>
      </c>
      <c r="W714">
        <f t="shared" si="62"/>
        <v>0</v>
      </c>
      <c r="X714">
        <f t="shared" si="63"/>
        <v>0</v>
      </c>
    </row>
    <row r="715" spans="1:24" x14ac:dyDescent="0.35">
      <c r="A715" t="str">
        <f>IF(ROW()&lt;=vLastrow,'Match History Data'!A715,"")</f>
        <v/>
      </c>
      <c r="B715" t="str">
        <f>IF(ROW()&lt;=vLastrow,'Match History Data'!B715,"")</f>
        <v/>
      </c>
      <c r="C715" t="str">
        <f>IF(ROW()&lt;=vLastrow,'Match History Data'!C715,"")</f>
        <v/>
      </c>
      <c r="D715" t="str">
        <f>IF(ROW()&lt;=vLastrow,'Match History Data'!D715,"")</f>
        <v/>
      </c>
      <c r="E715" s="3" t="str">
        <f>IF(ROW()&lt;=vLastrow,IF('Match History Data'!E715&lt;&gt;"",'Match History Data'!E715,""),"")</f>
        <v/>
      </c>
      <c r="F715" s="3" t="str">
        <f>IF(ROW()&lt;=vLastrow,IF('Match History Data'!F715&lt;&gt;"",'Match History Data'!F715,""),"")</f>
        <v/>
      </c>
      <c r="G715" t="str">
        <f>IF(ROW()&lt;=vLastrow,'Match History Data'!G715,"")</f>
        <v/>
      </c>
      <c r="H715" t="str">
        <f>IF(ROW()&lt;=vLastrow,'Match History Data'!H715,"")</f>
        <v/>
      </c>
      <c r="I715" t="str">
        <f>IF(ROW()&lt;=vLastrow,'Match History Data'!I715,"")</f>
        <v/>
      </c>
      <c r="J715" t="str">
        <f>IF(ROW()&lt;=vLastrow,'Match History Data'!J715,"")</f>
        <v/>
      </c>
      <c r="K715" t="str">
        <f>IF(ROW()&lt;=vLastrow,'Match History Data'!K715,"")</f>
        <v/>
      </c>
      <c r="L715" t="str">
        <f>IF(ROW()&lt;=vLastrow,'Match History Data'!L715,"")</f>
        <v/>
      </c>
      <c r="M715" t="str">
        <f>IF(ROW()&lt;=vLastrow,'Match History Data'!M715,"")</f>
        <v/>
      </c>
      <c r="N715" t="str">
        <f>IF(ROW()&lt;=vLastrow,'Match History Data'!N715,"")</f>
        <v/>
      </c>
      <c r="O715" t="str">
        <f>IF(ROW()&lt;=vLastrow,'Match History Data'!O715,"")</f>
        <v/>
      </c>
      <c r="Q715" t="str">
        <f>IF(ROW()&lt;=vLastrow,VLOOKUP(MONTH(E715),calcs!$S$2:$T$13,2,FALSE),"")</f>
        <v/>
      </c>
      <c r="R715" t="str">
        <f>IF(ROW()&lt;=vLastrow,VLOOKUP(MONTH(F715),calcs!$S$2:$T$13,2,FALSE),"")</f>
        <v/>
      </c>
      <c r="S715" t="str">
        <f t="shared" si="65"/>
        <v/>
      </c>
      <c r="T715" s="26" t="e">
        <f>IF(F715="",DATEDIF(E715,calcs!X$2,"Y"),"")</f>
        <v>#VALUE!</v>
      </c>
      <c r="U715" t="str">
        <f t="shared" si="64"/>
        <v/>
      </c>
      <c r="V715" t="str">
        <f t="shared" si="61"/>
        <v/>
      </c>
      <c r="W715">
        <f t="shared" si="62"/>
        <v>0</v>
      </c>
      <c r="X715">
        <f t="shared" si="63"/>
        <v>0</v>
      </c>
    </row>
    <row r="716" spans="1:24" x14ac:dyDescent="0.35">
      <c r="A716" t="str">
        <f>IF(ROW()&lt;=vLastrow,'Match History Data'!A716,"")</f>
        <v/>
      </c>
      <c r="B716" t="str">
        <f>IF(ROW()&lt;=vLastrow,'Match History Data'!B716,"")</f>
        <v/>
      </c>
      <c r="C716" t="str">
        <f>IF(ROW()&lt;=vLastrow,'Match History Data'!C716,"")</f>
        <v/>
      </c>
      <c r="D716" t="str">
        <f>IF(ROW()&lt;=vLastrow,'Match History Data'!D716,"")</f>
        <v/>
      </c>
      <c r="E716" s="3" t="str">
        <f>IF(ROW()&lt;=vLastrow,IF('Match History Data'!E716&lt;&gt;"",'Match History Data'!E716,""),"")</f>
        <v/>
      </c>
      <c r="F716" s="3" t="str">
        <f>IF(ROW()&lt;=vLastrow,IF('Match History Data'!F716&lt;&gt;"",'Match History Data'!F716,""),"")</f>
        <v/>
      </c>
      <c r="G716" t="str">
        <f>IF(ROW()&lt;=vLastrow,'Match History Data'!G716,"")</f>
        <v/>
      </c>
      <c r="H716" t="str">
        <f>IF(ROW()&lt;=vLastrow,'Match History Data'!H716,"")</f>
        <v/>
      </c>
      <c r="I716" t="str">
        <f>IF(ROW()&lt;=vLastrow,'Match History Data'!I716,"")</f>
        <v/>
      </c>
      <c r="J716" t="str">
        <f>IF(ROW()&lt;=vLastrow,'Match History Data'!J716,"")</f>
        <v/>
      </c>
      <c r="K716" t="str">
        <f>IF(ROW()&lt;=vLastrow,'Match History Data'!K716,"")</f>
        <v/>
      </c>
      <c r="L716" t="str">
        <f>IF(ROW()&lt;=vLastrow,'Match History Data'!L716,"")</f>
        <v/>
      </c>
      <c r="M716" t="str">
        <f>IF(ROW()&lt;=vLastrow,'Match History Data'!M716,"")</f>
        <v/>
      </c>
      <c r="N716" t="str">
        <f>IF(ROW()&lt;=vLastrow,'Match History Data'!N716,"")</f>
        <v/>
      </c>
      <c r="O716" t="str">
        <f>IF(ROW()&lt;=vLastrow,'Match History Data'!O716,"")</f>
        <v/>
      </c>
      <c r="Q716" t="str">
        <f>IF(ROW()&lt;=vLastrow,VLOOKUP(MONTH(E716),calcs!$S$2:$T$13,2,FALSE),"")</f>
        <v/>
      </c>
      <c r="R716" t="str">
        <f>IF(ROW()&lt;=vLastrow,VLOOKUP(MONTH(F716),calcs!$S$2:$T$13,2,FALSE),"")</f>
        <v/>
      </c>
      <c r="S716" t="str">
        <f t="shared" si="65"/>
        <v/>
      </c>
      <c r="T716" s="26" t="e">
        <f>IF(F716="",DATEDIF(E716,calcs!X$2,"Y"),"")</f>
        <v>#VALUE!</v>
      </c>
      <c r="U716" t="str">
        <f t="shared" si="64"/>
        <v/>
      </c>
      <c r="V716" t="str">
        <f t="shared" si="61"/>
        <v/>
      </c>
      <c r="W716">
        <f t="shared" si="62"/>
        <v>0</v>
      </c>
      <c r="X716">
        <f t="shared" si="63"/>
        <v>0</v>
      </c>
    </row>
    <row r="717" spans="1:24" x14ac:dyDescent="0.35">
      <c r="A717" t="str">
        <f>IF(ROW()&lt;=vLastrow,'Match History Data'!A717,"")</f>
        <v/>
      </c>
      <c r="B717" t="str">
        <f>IF(ROW()&lt;=vLastrow,'Match History Data'!B717,"")</f>
        <v/>
      </c>
      <c r="C717" t="str">
        <f>IF(ROW()&lt;=vLastrow,'Match History Data'!C717,"")</f>
        <v/>
      </c>
      <c r="D717" t="str">
        <f>IF(ROW()&lt;=vLastrow,'Match History Data'!D717,"")</f>
        <v/>
      </c>
      <c r="E717" s="3" t="str">
        <f>IF(ROW()&lt;=vLastrow,IF('Match History Data'!E717&lt;&gt;"",'Match History Data'!E717,""),"")</f>
        <v/>
      </c>
      <c r="F717" s="3" t="str">
        <f>IF(ROW()&lt;=vLastrow,IF('Match History Data'!F717&lt;&gt;"",'Match History Data'!F717,""),"")</f>
        <v/>
      </c>
      <c r="G717" t="str">
        <f>IF(ROW()&lt;=vLastrow,'Match History Data'!G717,"")</f>
        <v/>
      </c>
      <c r="H717" t="str">
        <f>IF(ROW()&lt;=vLastrow,'Match History Data'!H717,"")</f>
        <v/>
      </c>
      <c r="I717" t="str">
        <f>IF(ROW()&lt;=vLastrow,'Match History Data'!I717,"")</f>
        <v/>
      </c>
      <c r="J717" t="str">
        <f>IF(ROW()&lt;=vLastrow,'Match History Data'!J717,"")</f>
        <v/>
      </c>
      <c r="K717" t="str">
        <f>IF(ROW()&lt;=vLastrow,'Match History Data'!K717,"")</f>
        <v/>
      </c>
      <c r="L717" t="str">
        <f>IF(ROW()&lt;=vLastrow,'Match History Data'!L717,"")</f>
        <v/>
      </c>
      <c r="M717" t="str">
        <f>IF(ROW()&lt;=vLastrow,'Match History Data'!M717,"")</f>
        <v/>
      </c>
      <c r="N717" t="str">
        <f>IF(ROW()&lt;=vLastrow,'Match History Data'!N717,"")</f>
        <v/>
      </c>
      <c r="O717" t="str">
        <f>IF(ROW()&lt;=vLastrow,'Match History Data'!O717,"")</f>
        <v/>
      </c>
      <c r="Q717" t="str">
        <f>IF(ROW()&lt;=vLastrow,VLOOKUP(MONTH(E717),calcs!$S$2:$T$13,2,FALSE),"")</f>
        <v/>
      </c>
      <c r="R717" t="str">
        <f>IF(ROW()&lt;=vLastrow,VLOOKUP(MONTH(F717),calcs!$S$2:$T$13,2,FALSE),"")</f>
        <v/>
      </c>
      <c r="S717" t="str">
        <f t="shared" si="65"/>
        <v/>
      </c>
      <c r="T717" s="26" t="e">
        <f>IF(F717="",DATEDIF(E717,calcs!X$2,"Y"),"")</f>
        <v>#VALUE!</v>
      </c>
      <c r="U717" t="str">
        <f t="shared" si="64"/>
        <v/>
      </c>
      <c r="V717" t="str">
        <f t="shared" si="61"/>
        <v/>
      </c>
      <c r="W717">
        <f t="shared" si="62"/>
        <v>0</v>
      </c>
      <c r="X717">
        <f t="shared" si="63"/>
        <v>0</v>
      </c>
    </row>
    <row r="718" spans="1:24" x14ac:dyDescent="0.35">
      <c r="A718" t="str">
        <f>IF(ROW()&lt;=vLastrow,'Match History Data'!A718,"")</f>
        <v/>
      </c>
      <c r="B718" t="str">
        <f>IF(ROW()&lt;=vLastrow,'Match History Data'!B718,"")</f>
        <v/>
      </c>
      <c r="C718" t="str">
        <f>IF(ROW()&lt;=vLastrow,'Match History Data'!C718,"")</f>
        <v/>
      </c>
      <c r="D718" t="str">
        <f>IF(ROW()&lt;=vLastrow,'Match History Data'!D718,"")</f>
        <v/>
      </c>
      <c r="E718" s="3" t="str">
        <f>IF(ROW()&lt;=vLastrow,IF('Match History Data'!E718&lt;&gt;"",'Match History Data'!E718,""),"")</f>
        <v/>
      </c>
      <c r="F718" s="3" t="str">
        <f>IF(ROW()&lt;=vLastrow,IF('Match History Data'!F718&lt;&gt;"",'Match History Data'!F718,""),"")</f>
        <v/>
      </c>
      <c r="G718" t="str">
        <f>IF(ROW()&lt;=vLastrow,'Match History Data'!G718,"")</f>
        <v/>
      </c>
      <c r="H718" t="str">
        <f>IF(ROW()&lt;=vLastrow,'Match History Data'!H718,"")</f>
        <v/>
      </c>
      <c r="I718" t="str">
        <f>IF(ROW()&lt;=vLastrow,'Match History Data'!I718,"")</f>
        <v/>
      </c>
      <c r="J718" t="str">
        <f>IF(ROW()&lt;=vLastrow,'Match History Data'!J718,"")</f>
        <v/>
      </c>
      <c r="K718" t="str">
        <f>IF(ROW()&lt;=vLastrow,'Match History Data'!K718,"")</f>
        <v/>
      </c>
      <c r="L718" t="str">
        <f>IF(ROW()&lt;=vLastrow,'Match History Data'!L718,"")</f>
        <v/>
      </c>
      <c r="M718" t="str">
        <f>IF(ROW()&lt;=vLastrow,'Match History Data'!M718,"")</f>
        <v/>
      </c>
      <c r="N718" t="str">
        <f>IF(ROW()&lt;=vLastrow,'Match History Data'!N718,"")</f>
        <v/>
      </c>
      <c r="O718" t="str">
        <f>IF(ROW()&lt;=vLastrow,'Match History Data'!O718,"")</f>
        <v/>
      </c>
      <c r="Q718" t="str">
        <f>IF(ROW()&lt;=vLastrow,VLOOKUP(MONTH(E718),calcs!$S$2:$T$13,2,FALSE),"")</f>
        <v/>
      </c>
      <c r="R718" t="str">
        <f>IF(ROW()&lt;=vLastrow,VLOOKUP(MONTH(F718),calcs!$S$2:$T$13,2,FALSE),"")</f>
        <v/>
      </c>
      <c r="S718" t="str">
        <f t="shared" si="65"/>
        <v/>
      </c>
      <c r="T718" s="26" t="e">
        <f>IF(F718="",DATEDIF(E718,calcs!X$2,"Y"),"")</f>
        <v>#VALUE!</v>
      </c>
      <c r="U718" t="str">
        <f t="shared" si="64"/>
        <v/>
      </c>
      <c r="V718" t="str">
        <f t="shared" si="61"/>
        <v/>
      </c>
      <c r="W718">
        <f t="shared" si="62"/>
        <v>0</v>
      </c>
      <c r="X718">
        <f t="shared" si="63"/>
        <v>0</v>
      </c>
    </row>
    <row r="719" spans="1:24" x14ac:dyDescent="0.35">
      <c r="A719" t="str">
        <f>IF(ROW()&lt;=vLastrow,'Match History Data'!A719,"")</f>
        <v/>
      </c>
      <c r="B719" t="str">
        <f>IF(ROW()&lt;=vLastrow,'Match History Data'!B719,"")</f>
        <v/>
      </c>
      <c r="C719" t="str">
        <f>IF(ROW()&lt;=vLastrow,'Match History Data'!C719,"")</f>
        <v/>
      </c>
      <c r="D719" t="str">
        <f>IF(ROW()&lt;=vLastrow,'Match History Data'!D719,"")</f>
        <v/>
      </c>
      <c r="E719" s="3" t="str">
        <f>IF(ROW()&lt;=vLastrow,IF('Match History Data'!E719&lt;&gt;"",'Match History Data'!E719,""),"")</f>
        <v/>
      </c>
      <c r="F719" s="3" t="str">
        <f>IF(ROW()&lt;=vLastrow,IF('Match History Data'!F719&lt;&gt;"",'Match History Data'!F719,""),"")</f>
        <v/>
      </c>
      <c r="G719" t="str">
        <f>IF(ROW()&lt;=vLastrow,'Match History Data'!G719,"")</f>
        <v/>
      </c>
      <c r="H719" t="str">
        <f>IF(ROW()&lt;=vLastrow,'Match History Data'!H719,"")</f>
        <v/>
      </c>
      <c r="I719" t="str">
        <f>IF(ROW()&lt;=vLastrow,'Match History Data'!I719,"")</f>
        <v/>
      </c>
      <c r="J719" t="str">
        <f>IF(ROW()&lt;=vLastrow,'Match History Data'!J719,"")</f>
        <v/>
      </c>
      <c r="K719" t="str">
        <f>IF(ROW()&lt;=vLastrow,'Match History Data'!K719,"")</f>
        <v/>
      </c>
      <c r="L719" t="str">
        <f>IF(ROW()&lt;=vLastrow,'Match History Data'!L719,"")</f>
        <v/>
      </c>
      <c r="M719" t="str">
        <f>IF(ROW()&lt;=vLastrow,'Match History Data'!M719,"")</f>
        <v/>
      </c>
      <c r="N719" t="str">
        <f>IF(ROW()&lt;=vLastrow,'Match History Data'!N719,"")</f>
        <v/>
      </c>
      <c r="O719" t="str">
        <f>IF(ROW()&lt;=vLastrow,'Match History Data'!O719,"")</f>
        <v/>
      </c>
      <c r="Q719" t="str">
        <f>IF(ROW()&lt;=vLastrow,VLOOKUP(MONTH(E719),calcs!$S$2:$T$13,2,FALSE),"")</f>
        <v/>
      </c>
      <c r="R719" t="str">
        <f>IF(ROW()&lt;=vLastrow,VLOOKUP(MONTH(F719),calcs!$S$2:$T$13,2,FALSE),"")</f>
        <v/>
      </c>
      <c r="S719" t="str">
        <f t="shared" si="65"/>
        <v/>
      </c>
      <c r="T719" s="26" t="e">
        <f>IF(F719="",DATEDIF(E719,calcs!X$2,"Y"),"")</f>
        <v>#VALUE!</v>
      </c>
      <c r="U719" t="str">
        <f t="shared" si="64"/>
        <v/>
      </c>
      <c r="V719" t="str">
        <f t="shared" si="61"/>
        <v/>
      </c>
      <c r="W719">
        <f t="shared" si="62"/>
        <v>0</v>
      </c>
      <c r="X719">
        <f t="shared" si="63"/>
        <v>0</v>
      </c>
    </row>
    <row r="720" spans="1:24" x14ac:dyDescent="0.35">
      <c r="A720" t="str">
        <f>IF(ROW()&lt;=vLastrow,'Match History Data'!A720,"")</f>
        <v/>
      </c>
      <c r="B720" t="str">
        <f>IF(ROW()&lt;=vLastrow,'Match History Data'!B720,"")</f>
        <v/>
      </c>
      <c r="C720" t="str">
        <f>IF(ROW()&lt;=vLastrow,'Match History Data'!C720,"")</f>
        <v/>
      </c>
      <c r="D720" t="str">
        <f>IF(ROW()&lt;=vLastrow,'Match History Data'!D720,"")</f>
        <v/>
      </c>
      <c r="E720" s="3" t="str">
        <f>IF(ROW()&lt;=vLastrow,IF('Match History Data'!E720&lt;&gt;"",'Match History Data'!E720,""),"")</f>
        <v/>
      </c>
      <c r="F720" s="3" t="str">
        <f>IF(ROW()&lt;=vLastrow,IF('Match History Data'!F720&lt;&gt;"",'Match History Data'!F720,""),"")</f>
        <v/>
      </c>
      <c r="G720" t="str">
        <f>IF(ROW()&lt;=vLastrow,'Match History Data'!G720,"")</f>
        <v/>
      </c>
      <c r="H720" t="str">
        <f>IF(ROW()&lt;=vLastrow,'Match History Data'!H720,"")</f>
        <v/>
      </c>
      <c r="I720" t="str">
        <f>IF(ROW()&lt;=vLastrow,'Match History Data'!I720,"")</f>
        <v/>
      </c>
      <c r="J720" t="str">
        <f>IF(ROW()&lt;=vLastrow,'Match History Data'!J720,"")</f>
        <v/>
      </c>
      <c r="K720" t="str">
        <f>IF(ROW()&lt;=vLastrow,'Match History Data'!K720,"")</f>
        <v/>
      </c>
      <c r="L720" t="str">
        <f>IF(ROW()&lt;=vLastrow,'Match History Data'!L720,"")</f>
        <v/>
      </c>
      <c r="M720" t="str">
        <f>IF(ROW()&lt;=vLastrow,'Match History Data'!M720,"")</f>
        <v/>
      </c>
      <c r="N720" t="str">
        <f>IF(ROW()&lt;=vLastrow,'Match History Data'!N720,"")</f>
        <v/>
      </c>
      <c r="O720" t="str">
        <f>IF(ROW()&lt;=vLastrow,'Match History Data'!O720,"")</f>
        <v/>
      </c>
      <c r="Q720" t="str">
        <f>IF(ROW()&lt;=vLastrow,VLOOKUP(MONTH(E720),calcs!$S$2:$T$13,2,FALSE),"")</f>
        <v/>
      </c>
      <c r="R720" t="str">
        <f>IF(ROW()&lt;=vLastrow,VLOOKUP(MONTH(F720),calcs!$S$2:$T$13,2,FALSE),"")</f>
        <v/>
      </c>
      <c r="S720" t="str">
        <f t="shared" si="65"/>
        <v/>
      </c>
      <c r="T720" s="26" t="e">
        <f>IF(F720="",DATEDIF(E720,calcs!X$2,"Y"),"")</f>
        <v>#VALUE!</v>
      </c>
      <c r="U720" t="str">
        <f t="shared" si="64"/>
        <v/>
      </c>
      <c r="V720" t="str">
        <f t="shared" si="61"/>
        <v/>
      </c>
      <c r="W720">
        <f t="shared" si="62"/>
        <v>0</v>
      </c>
      <c r="X720">
        <f t="shared" si="63"/>
        <v>0</v>
      </c>
    </row>
    <row r="721" spans="1:24" x14ac:dyDescent="0.35">
      <c r="A721" t="str">
        <f>IF(ROW()&lt;=vLastrow,'Match History Data'!A721,"")</f>
        <v/>
      </c>
      <c r="B721" t="str">
        <f>IF(ROW()&lt;=vLastrow,'Match History Data'!B721,"")</f>
        <v/>
      </c>
      <c r="C721" t="str">
        <f>IF(ROW()&lt;=vLastrow,'Match History Data'!C721,"")</f>
        <v/>
      </c>
      <c r="D721" t="str">
        <f>IF(ROW()&lt;=vLastrow,'Match History Data'!D721,"")</f>
        <v/>
      </c>
      <c r="E721" s="3" t="str">
        <f>IF(ROW()&lt;=vLastrow,IF('Match History Data'!E721&lt;&gt;"",'Match History Data'!E721,""),"")</f>
        <v/>
      </c>
      <c r="F721" s="3" t="str">
        <f>IF(ROW()&lt;=vLastrow,IF('Match History Data'!F721&lt;&gt;"",'Match History Data'!F721,""),"")</f>
        <v/>
      </c>
      <c r="G721" t="str">
        <f>IF(ROW()&lt;=vLastrow,'Match History Data'!G721,"")</f>
        <v/>
      </c>
      <c r="H721" t="str">
        <f>IF(ROW()&lt;=vLastrow,'Match History Data'!H721,"")</f>
        <v/>
      </c>
      <c r="I721" t="str">
        <f>IF(ROW()&lt;=vLastrow,'Match History Data'!I721,"")</f>
        <v/>
      </c>
      <c r="J721" t="str">
        <f>IF(ROW()&lt;=vLastrow,'Match History Data'!J721,"")</f>
        <v/>
      </c>
      <c r="K721" t="str">
        <f>IF(ROW()&lt;=vLastrow,'Match History Data'!K721,"")</f>
        <v/>
      </c>
      <c r="L721" t="str">
        <f>IF(ROW()&lt;=vLastrow,'Match History Data'!L721,"")</f>
        <v/>
      </c>
      <c r="M721" t="str">
        <f>IF(ROW()&lt;=vLastrow,'Match History Data'!M721,"")</f>
        <v/>
      </c>
      <c r="N721" t="str">
        <f>IF(ROW()&lt;=vLastrow,'Match History Data'!N721,"")</f>
        <v/>
      </c>
      <c r="O721" t="str">
        <f>IF(ROW()&lt;=vLastrow,'Match History Data'!O721,"")</f>
        <v/>
      </c>
      <c r="Q721" t="str">
        <f>IF(ROW()&lt;=vLastrow,VLOOKUP(MONTH(E721),calcs!$S$2:$T$13,2,FALSE),"")</f>
        <v/>
      </c>
      <c r="R721" t="str">
        <f>IF(ROW()&lt;=vLastrow,VLOOKUP(MONTH(F721),calcs!$S$2:$T$13,2,FALSE),"")</f>
        <v/>
      </c>
      <c r="S721" t="str">
        <f t="shared" si="65"/>
        <v/>
      </c>
      <c r="T721" s="26" t="e">
        <f>IF(F721="",DATEDIF(E721,calcs!X$2,"Y"),"")</f>
        <v>#VALUE!</v>
      </c>
      <c r="U721" t="str">
        <f t="shared" si="64"/>
        <v/>
      </c>
      <c r="V721" t="str">
        <f t="shared" si="61"/>
        <v/>
      </c>
      <c r="W721">
        <f t="shared" si="62"/>
        <v>0</v>
      </c>
      <c r="X721">
        <f t="shared" si="63"/>
        <v>0</v>
      </c>
    </row>
    <row r="722" spans="1:24" x14ac:dyDescent="0.35">
      <c r="A722" t="str">
        <f>IF(ROW()&lt;=vLastrow,'Match History Data'!A722,"")</f>
        <v/>
      </c>
      <c r="B722" t="str">
        <f>IF(ROW()&lt;=vLastrow,'Match History Data'!B722,"")</f>
        <v/>
      </c>
      <c r="C722" t="str">
        <f>IF(ROW()&lt;=vLastrow,'Match History Data'!C722,"")</f>
        <v/>
      </c>
      <c r="D722" t="str">
        <f>IF(ROW()&lt;=vLastrow,'Match History Data'!D722,"")</f>
        <v/>
      </c>
      <c r="E722" s="3" t="str">
        <f>IF(ROW()&lt;=vLastrow,IF('Match History Data'!E722&lt;&gt;"",'Match History Data'!E722,""),"")</f>
        <v/>
      </c>
      <c r="F722" s="3" t="str">
        <f>IF(ROW()&lt;=vLastrow,IF('Match History Data'!F722&lt;&gt;"",'Match History Data'!F722,""),"")</f>
        <v/>
      </c>
      <c r="G722" t="str">
        <f>IF(ROW()&lt;=vLastrow,'Match History Data'!G722,"")</f>
        <v/>
      </c>
      <c r="H722" t="str">
        <f>IF(ROW()&lt;=vLastrow,'Match History Data'!H722,"")</f>
        <v/>
      </c>
      <c r="I722" t="str">
        <f>IF(ROW()&lt;=vLastrow,'Match History Data'!I722,"")</f>
        <v/>
      </c>
      <c r="J722" t="str">
        <f>IF(ROW()&lt;=vLastrow,'Match History Data'!J722,"")</f>
        <v/>
      </c>
      <c r="K722" t="str">
        <f>IF(ROW()&lt;=vLastrow,'Match History Data'!K722,"")</f>
        <v/>
      </c>
      <c r="L722" t="str">
        <f>IF(ROW()&lt;=vLastrow,'Match History Data'!L722,"")</f>
        <v/>
      </c>
      <c r="M722" t="str">
        <f>IF(ROW()&lt;=vLastrow,'Match History Data'!M722,"")</f>
        <v/>
      </c>
      <c r="N722" t="str">
        <f>IF(ROW()&lt;=vLastrow,'Match History Data'!N722,"")</f>
        <v/>
      </c>
      <c r="O722" t="str">
        <f>IF(ROW()&lt;=vLastrow,'Match History Data'!O722,"")</f>
        <v/>
      </c>
      <c r="Q722" t="str">
        <f>IF(ROW()&lt;=vLastrow,VLOOKUP(MONTH(E722),calcs!$S$2:$T$13,2,FALSE),"")</f>
        <v/>
      </c>
      <c r="R722" t="str">
        <f>IF(ROW()&lt;=vLastrow,VLOOKUP(MONTH(F722),calcs!$S$2:$T$13,2,FALSE),"")</f>
        <v/>
      </c>
      <c r="S722" t="str">
        <f t="shared" si="65"/>
        <v/>
      </c>
      <c r="T722" s="26" t="e">
        <f>IF(F722="",DATEDIF(E722,calcs!X$2,"Y"),"")</f>
        <v>#VALUE!</v>
      </c>
      <c r="U722" t="str">
        <f t="shared" si="64"/>
        <v/>
      </c>
      <c r="V722" t="str">
        <f t="shared" si="61"/>
        <v/>
      </c>
      <c r="W722">
        <f t="shared" si="62"/>
        <v>0</v>
      </c>
      <c r="X722">
        <f t="shared" si="63"/>
        <v>0</v>
      </c>
    </row>
    <row r="723" spans="1:24" x14ac:dyDescent="0.35">
      <c r="A723" t="str">
        <f>IF(ROW()&lt;=vLastrow,'Match History Data'!A723,"")</f>
        <v/>
      </c>
      <c r="B723" t="str">
        <f>IF(ROW()&lt;=vLastrow,'Match History Data'!B723,"")</f>
        <v/>
      </c>
      <c r="C723" t="str">
        <f>IF(ROW()&lt;=vLastrow,'Match History Data'!C723,"")</f>
        <v/>
      </c>
      <c r="D723" t="str">
        <f>IF(ROW()&lt;=vLastrow,'Match History Data'!D723,"")</f>
        <v/>
      </c>
      <c r="E723" s="3" t="str">
        <f>IF(ROW()&lt;=vLastrow,IF('Match History Data'!E723&lt;&gt;"",'Match History Data'!E723,""),"")</f>
        <v/>
      </c>
      <c r="F723" s="3" t="str">
        <f>IF(ROW()&lt;=vLastrow,IF('Match History Data'!F723&lt;&gt;"",'Match History Data'!F723,""),"")</f>
        <v/>
      </c>
      <c r="G723" t="str">
        <f>IF(ROW()&lt;=vLastrow,'Match History Data'!G723,"")</f>
        <v/>
      </c>
      <c r="H723" t="str">
        <f>IF(ROW()&lt;=vLastrow,'Match History Data'!H723,"")</f>
        <v/>
      </c>
      <c r="I723" t="str">
        <f>IF(ROW()&lt;=vLastrow,'Match History Data'!I723,"")</f>
        <v/>
      </c>
      <c r="J723" t="str">
        <f>IF(ROW()&lt;=vLastrow,'Match History Data'!J723,"")</f>
        <v/>
      </c>
      <c r="K723" t="str">
        <f>IF(ROW()&lt;=vLastrow,'Match History Data'!K723,"")</f>
        <v/>
      </c>
      <c r="L723" t="str">
        <f>IF(ROW()&lt;=vLastrow,'Match History Data'!L723,"")</f>
        <v/>
      </c>
      <c r="M723" t="str">
        <f>IF(ROW()&lt;=vLastrow,'Match History Data'!M723,"")</f>
        <v/>
      </c>
      <c r="N723" t="str">
        <f>IF(ROW()&lt;=vLastrow,'Match History Data'!N723,"")</f>
        <v/>
      </c>
      <c r="O723" t="str">
        <f>IF(ROW()&lt;=vLastrow,'Match History Data'!O723,"")</f>
        <v/>
      </c>
      <c r="Q723" t="str">
        <f>IF(ROW()&lt;=vLastrow,VLOOKUP(MONTH(E723),calcs!$S$2:$T$13,2,FALSE),"")</f>
        <v/>
      </c>
      <c r="R723" t="str">
        <f>IF(ROW()&lt;=vLastrow,VLOOKUP(MONTH(F723),calcs!$S$2:$T$13,2,FALSE),"")</f>
        <v/>
      </c>
      <c r="S723" t="str">
        <f t="shared" si="65"/>
        <v/>
      </c>
      <c r="T723" s="26" t="e">
        <f>IF(F723="",DATEDIF(E723,calcs!X$2,"Y"),"")</f>
        <v>#VALUE!</v>
      </c>
      <c r="U723" t="str">
        <f t="shared" si="64"/>
        <v/>
      </c>
      <c r="V723" t="str">
        <f t="shared" si="61"/>
        <v/>
      </c>
      <c r="W723">
        <f t="shared" si="62"/>
        <v>0</v>
      </c>
      <c r="X723">
        <f t="shared" si="63"/>
        <v>0</v>
      </c>
    </row>
    <row r="724" spans="1:24" x14ac:dyDescent="0.35">
      <c r="A724" t="str">
        <f>IF(ROW()&lt;=vLastrow,'Match History Data'!A724,"")</f>
        <v/>
      </c>
      <c r="B724" t="str">
        <f>IF(ROW()&lt;=vLastrow,'Match History Data'!B724,"")</f>
        <v/>
      </c>
      <c r="C724" t="str">
        <f>IF(ROW()&lt;=vLastrow,'Match History Data'!C724,"")</f>
        <v/>
      </c>
      <c r="D724" t="str">
        <f>IF(ROW()&lt;=vLastrow,'Match History Data'!D724,"")</f>
        <v/>
      </c>
      <c r="E724" s="3" t="str">
        <f>IF(ROW()&lt;=vLastrow,IF('Match History Data'!E724&lt;&gt;"",'Match History Data'!E724,""),"")</f>
        <v/>
      </c>
      <c r="F724" s="3" t="str">
        <f>IF(ROW()&lt;=vLastrow,IF('Match History Data'!F724&lt;&gt;"",'Match History Data'!F724,""),"")</f>
        <v/>
      </c>
      <c r="G724" t="str">
        <f>IF(ROW()&lt;=vLastrow,'Match History Data'!G724,"")</f>
        <v/>
      </c>
      <c r="H724" t="str">
        <f>IF(ROW()&lt;=vLastrow,'Match History Data'!H724,"")</f>
        <v/>
      </c>
      <c r="I724" t="str">
        <f>IF(ROW()&lt;=vLastrow,'Match History Data'!I724,"")</f>
        <v/>
      </c>
      <c r="J724" t="str">
        <f>IF(ROW()&lt;=vLastrow,'Match History Data'!J724,"")</f>
        <v/>
      </c>
      <c r="K724" t="str">
        <f>IF(ROW()&lt;=vLastrow,'Match History Data'!K724,"")</f>
        <v/>
      </c>
      <c r="L724" t="str">
        <f>IF(ROW()&lt;=vLastrow,'Match History Data'!L724,"")</f>
        <v/>
      </c>
      <c r="M724" t="str">
        <f>IF(ROW()&lt;=vLastrow,'Match History Data'!M724,"")</f>
        <v/>
      </c>
      <c r="N724" t="str">
        <f>IF(ROW()&lt;=vLastrow,'Match History Data'!N724,"")</f>
        <v/>
      </c>
      <c r="O724" t="str">
        <f>IF(ROW()&lt;=vLastrow,'Match History Data'!O724,"")</f>
        <v/>
      </c>
      <c r="Q724" t="str">
        <f>IF(ROW()&lt;=vLastrow,VLOOKUP(MONTH(E724),calcs!$S$2:$T$13,2,FALSE),"")</f>
        <v/>
      </c>
      <c r="R724" t="str">
        <f>IF(ROW()&lt;=vLastrow,VLOOKUP(MONTH(F724),calcs!$S$2:$T$13,2,FALSE),"")</f>
        <v/>
      </c>
      <c r="S724" t="str">
        <f t="shared" si="65"/>
        <v/>
      </c>
      <c r="T724" s="26" t="e">
        <f>IF(F724="",DATEDIF(E724,calcs!X$2,"Y"),"")</f>
        <v>#VALUE!</v>
      </c>
      <c r="U724" t="str">
        <f t="shared" si="64"/>
        <v/>
      </c>
      <c r="V724" t="str">
        <f t="shared" si="61"/>
        <v/>
      </c>
      <c r="W724">
        <f t="shared" si="62"/>
        <v>0</v>
      </c>
      <c r="X724">
        <f t="shared" si="63"/>
        <v>0</v>
      </c>
    </row>
    <row r="725" spans="1:24" x14ac:dyDescent="0.35">
      <c r="A725" t="str">
        <f>IF(ROW()&lt;=vLastrow,'Match History Data'!A725,"")</f>
        <v/>
      </c>
      <c r="B725" t="str">
        <f>IF(ROW()&lt;=vLastrow,'Match History Data'!B725,"")</f>
        <v/>
      </c>
      <c r="C725" t="str">
        <f>IF(ROW()&lt;=vLastrow,'Match History Data'!C725,"")</f>
        <v/>
      </c>
      <c r="D725" t="str">
        <f>IF(ROW()&lt;=vLastrow,'Match History Data'!D725,"")</f>
        <v/>
      </c>
      <c r="E725" s="3" t="str">
        <f>IF(ROW()&lt;=vLastrow,IF('Match History Data'!E725&lt;&gt;"",'Match History Data'!E725,""),"")</f>
        <v/>
      </c>
      <c r="F725" s="3" t="str">
        <f>IF(ROW()&lt;=vLastrow,IF('Match History Data'!F725&lt;&gt;"",'Match History Data'!F725,""),"")</f>
        <v/>
      </c>
      <c r="G725" t="str">
        <f>IF(ROW()&lt;=vLastrow,'Match History Data'!G725,"")</f>
        <v/>
      </c>
      <c r="H725" t="str">
        <f>IF(ROW()&lt;=vLastrow,'Match History Data'!H725,"")</f>
        <v/>
      </c>
      <c r="I725" t="str">
        <f>IF(ROW()&lt;=vLastrow,'Match History Data'!I725,"")</f>
        <v/>
      </c>
      <c r="J725" t="str">
        <f>IF(ROW()&lt;=vLastrow,'Match History Data'!J725,"")</f>
        <v/>
      </c>
      <c r="K725" t="str">
        <f>IF(ROW()&lt;=vLastrow,'Match History Data'!K725,"")</f>
        <v/>
      </c>
      <c r="L725" t="str">
        <f>IF(ROW()&lt;=vLastrow,'Match History Data'!L725,"")</f>
        <v/>
      </c>
      <c r="M725" t="str">
        <f>IF(ROW()&lt;=vLastrow,'Match History Data'!M725,"")</f>
        <v/>
      </c>
      <c r="N725" t="str">
        <f>IF(ROW()&lt;=vLastrow,'Match History Data'!N725,"")</f>
        <v/>
      </c>
      <c r="O725" t="str">
        <f>IF(ROW()&lt;=vLastrow,'Match History Data'!O725,"")</f>
        <v/>
      </c>
      <c r="Q725" t="str">
        <f>IF(ROW()&lt;=vLastrow,VLOOKUP(MONTH(E725),calcs!$S$2:$T$13,2,FALSE),"")</f>
        <v/>
      </c>
      <c r="R725" t="str">
        <f>IF(ROW()&lt;=vLastrow,VLOOKUP(MONTH(F725),calcs!$S$2:$T$13,2,FALSE),"")</f>
        <v/>
      </c>
      <c r="S725" t="str">
        <f t="shared" si="65"/>
        <v/>
      </c>
      <c r="T725" s="26" t="e">
        <f>IF(F725="",DATEDIF(E725,calcs!X$2,"Y"),"")</f>
        <v>#VALUE!</v>
      </c>
      <c r="U725" t="str">
        <f t="shared" si="64"/>
        <v/>
      </c>
      <c r="V725" t="str">
        <f t="shared" si="61"/>
        <v/>
      </c>
      <c r="W725">
        <f t="shared" si="62"/>
        <v>0</v>
      </c>
      <c r="X725">
        <f t="shared" si="63"/>
        <v>0</v>
      </c>
    </row>
    <row r="726" spans="1:24" x14ac:dyDescent="0.35">
      <c r="A726" t="str">
        <f>IF(ROW()&lt;=vLastrow,'Match History Data'!A726,"")</f>
        <v/>
      </c>
      <c r="B726" t="str">
        <f>IF(ROW()&lt;=vLastrow,'Match History Data'!B726,"")</f>
        <v/>
      </c>
      <c r="C726" t="str">
        <f>IF(ROW()&lt;=vLastrow,'Match History Data'!C726,"")</f>
        <v/>
      </c>
      <c r="D726" t="str">
        <f>IF(ROW()&lt;=vLastrow,'Match History Data'!D726,"")</f>
        <v/>
      </c>
      <c r="E726" s="3" t="str">
        <f>IF(ROW()&lt;=vLastrow,IF('Match History Data'!E726&lt;&gt;"",'Match History Data'!E726,""),"")</f>
        <v/>
      </c>
      <c r="F726" s="3" t="str">
        <f>IF(ROW()&lt;=vLastrow,IF('Match History Data'!F726&lt;&gt;"",'Match History Data'!F726,""),"")</f>
        <v/>
      </c>
      <c r="G726" t="str">
        <f>IF(ROW()&lt;=vLastrow,'Match History Data'!G726,"")</f>
        <v/>
      </c>
      <c r="H726" t="str">
        <f>IF(ROW()&lt;=vLastrow,'Match History Data'!H726,"")</f>
        <v/>
      </c>
      <c r="I726" t="str">
        <f>IF(ROW()&lt;=vLastrow,'Match History Data'!I726,"")</f>
        <v/>
      </c>
      <c r="J726" t="str">
        <f>IF(ROW()&lt;=vLastrow,'Match History Data'!J726,"")</f>
        <v/>
      </c>
      <c r="K726" t="str">
        <f>IF(ROW()&lt;=vLastrow,'Match History Data'!K726,"")</f>
        <v/>
      </c>
      <c r="L726" t="str">
        <f>IF(ROW()&lt;=vLastrow,'Match History Data'!L726,"")</f>
        <v/>
      </c>
      <c r="M726" t="str">
        <f>IF(ROW()&lt;=vLastrow,'Match History Data'!M726,"")</f>
        <v/>
      </c>
      <c r="N726" t="str">
        <f>IF(ROW()&lt;=vLastrow,'Match History Data'!N726,"")</f>
        <v/>
      </c>
      <c r="O726" t="str">
        <f>IF(ROW()&lt;=vLastrow,'Match History Data'!O726,"")</f>
        <v/>
      </c>
      <c r="Q726" t="str">
        <f>IF(ROW()&lt;=vLastrow,VLOOKUP(MONTH(E726),calcs!$S$2:$T$13,2,FALSE),"")</f>
        <v/>
      </c>
      <c r="R726" t="str">
        <f>IF(ROW()&lt;=vLastrow,VLOOKUP(MONTH(F726),calcs!$S$2:$T$13,2,FALSE),"")</f>
        <v/>
      </c>
      <c r="S726" t="str">
        <f t="shared" si="65"/>
        <v/>
      </c>
      <c r="T726" s="26" t="e">
        <f>IF(F726="",DATEDIF(E726,calcs!X$2,"Y"),"")</f>
        <v>#VALUE!</v>
      </c>
      <c r="U726" t="str">
        <f t="shared" si="64"/>
        <v/>
      </c>
      <c r="V726" t="str">
        <f t="shared" si="61"/>
        <v/>
      </c>
      <c r="W726">
        <f t="shared" si="62"/>
        <v>0</v>
      </c>
      <c r="X726">
        <f t="shared" si="63"/>
        <v>0</v>
      </c>
    </row>
    <row r="727" spans="1:24" x14ac:dyDescent="0.35">
      <c r="A727" t="str">
        <f>IF(ROW()&lt;=vLastrow,'Match History Data'!A727,"")</f>
        <v/>
      </c>
      <c r="B727" t="str">
        <f>IF(ROW()&lt;=vLastrow,'Match History Data'!B727,"")</f>
        <v/>
      </c>
      <c r="C727" t="str">
        <f>IF(ROW()&lt;=vLastrow,'Match History Data'!C727,"")</f>
        <v/>
      </c>
      <c r="D727" t="str">
        <f>IF(ROW()&lt;=vLastrow,'Match History Data'!D727,"")</f>
        <v/>
      </c>
      <c r="E727" s="3" t="str">
        <f>IF(ROW()&lt;=vLastrow,IF('Match History Data'!E727&lt;&gt;"",'Match History Data'!E727,""),"")</f>
        <v/>
      </c>
      <c r="F727" s="3" t="str">
        <f>IF(ROW()&lt;=vLastrow,IF('Match History Data'!F727&lt;&gt;"",'Match History Data'!F727,""),"")</f>
        <v/>
      </c>
      <c r="G727" t="str">
        <f>IF(ROW()&lt;=vLastrow,'Match History Data'!G727,"")</f>
        <v/>
      </c>
      <c r="H727" t="str">
        <f>IF(ROW()&lt;=vLastrow,'Match History Data'!H727,"")</f>
        <v/>
      </c>
      <c r="I727" t="str">
        <f>IF(ROW()&lt;=vLastrow,'Match History Data'!I727,"")</f>
        <v/>
      </c>
      <c r="J727" t="str">
        <f>IF(ROW()&lt;=vLastrow,'Match History Data'!J727,"")</f>
        <v/>
      </c>
      <c r="K727" t="str">
        <f>IF(ROW()&lt;=vLastrow,'Match History Data'!K727,"")</f>
        <v/>
      </c>
      <c r="L727" t="str">
        <f>IF(ROW()&lt;=vLastrow,'Match History Data'!L727,"")</f>
        <v/>
      </c>
      <c r="M727" t="str">
        <f>IF(ROW()&lt;=vLastrow,'Match History Data'!M727,"")</f>
        <v/>
      </c>
      <c r="N727" t="str">
        <f>IF(ROW()&lt;=vLastrow,'Match History Data'!N727,"")</f>
        <v/>
      </c>
      <c r="O727" t="str">
        <f>IF(ROW()&lt;=vLastrow,'Match History Data'!O727,"")</f>
        <v/>
      </c>
      <c r="Q727" t="str">
        <f>IF(ROW()&lt;=vLastrow,VLOOKUP(MONTH(E727),calcs!$S$2:$T$13,2,FALSE),"")</f>
        <v/>
      </c>
      <c r="R727" t="str">
        <f>IF(ROW()&lt;=vLastrow,VLOOKUP(MONTH(F727),calcs!$S$2:$T$13,2,FALSE),"")</f>
        <v/>
      </c>
      <c r="S727" t="str">
        <f t="shared" si="65"/>
        <v/>
      </c>
      <c r="T727" s="26" t="e">
        <f>IF(F727="",DATEDIF(E727,calcs!X$2,"Y"),"")</f>
        <v>#VALUE!</v>
      </c>
      <c r="U727" t="str">
        <f t="shared" si="64"/>
        <v/>
      </c>
      <c r="V727" t="str">
        <f t="shared" si="61"/>
        <v/>
      </c>
      <c r="W727">
        <f t="shared" si="62"/>
        <v>0</v>
      </c>
      <c r="X727">
        <f t="shared" si="63"/>
        <v>0</v>
      </c>
    </row>
    <row r="728" spans="1:24" x14ac:dyDescent="0.35">
      <c r="A728" t="str">
        <f>IF(ROW()&lt;=vLastrow,'Match History Data'!A728,"")</f>
        <v/>
      </c>
      <c r="B728" t="str">
        <f>IF(ROW()&lt;=vLastrow,'Match History Data'!B728,"")</f>
        <v/>
      </c>
      <c r="C728" t="str">
        <f>IF(ROW()&lt;=vLastrow,'Match History Data'!C728,"")</f>
        <v/>
      </c>
      <c r="D728" t="str">
        <f>IF(ROW()&lt;=vLastrow,'Match History Data'!D728,"")</f>
        <v/>
      </c>
      <c r="E728" s="3" t="str">
        <f>IF(ROW()&lt;=vLastrow,IF('Match History Data'!E728&lt;&gt;"",'Match History Data'!E728,""),"")</f>
        <v/>
      </c>
      <c r="F728" s="3" t="str">
        <f>IF(ROW()&lt;=vLastrow,IF('Match History Data'!F728&lt;&gt;"",'Match History Data'!F728,""),"")</f>
        <v/>
      </c>
      <c r="G728" t="str">
        <f>IF(ROW()&lt;=vLastrow,'Match History Data'!G728,"")</f>
        <v/>
      </c>
      <c r="H728" t="str">
        <f>IF(ROW()&lt;=vLastrow,'Match History Data'!H728,"")</f>
        <v/>
      </c>
      <c r="I728" t="str">
        <f>IF(ROW()&lt;=vLastrow,'Match History Data'!I728,"")</f>
        <v/>
      </c>
      <c r="J728" t="str">
        <f>IF(ROW()&lt;=vLastrow,'Match History Data'!J728,"")</f>
        <v/>
      </c>
      <c r="K728" t="str">
        <f>IF(ROW()&lt;=vLastrow,'Match History Data'!K728,"")</f>
        <v/>
      </c>
      <c r="L728" t="str">
        <f>IF(ROW()&lt;=vLastrow,'Match History Data'!L728,"")</f>
        <v/>
      </c>
      <c r="M728" t="str">
        <f>IF(ROW()&lt;=vLastrow,'Match History Data'!M728,"")</f>
        <v/>
      </c>
      <c r="N728" t="str">
        <f>IF(ROW()&lt;=vLastrow,'Match History Data'!N728,"")</f>
        <v/>
      </c>
      <c r="O728" t="str">
        <f>IF(ROW()&lt;=vLastrow,'Match History Data'!O728,"")</f>
        <v/>
      </c>
      <c r="Q728" t="str">
        <f>IF(ROW()&lt;=vLastrow,VLOOKUP(MONTH(E728),calcs!$S$2:$T$13,2,FALSE),"")</f>
        <v/>
      </c>
      <c r="R728" t="str">
        <f>IF(ROW()&lt;=vLastrow,VLOOKUP(MONTH(F728),calcs!$S$2:$T$13,2,FALSE),"")</f>
        <v/>
      </c>
      <c r="S728" t="str">
        <f t="shared" si="65"/>
        <v/>
      </c>
      <c r="T728" s="26" t="e">
        <f>IF(F728="",DATEDIF(E728,calcs!X$2,"Y"),"")</f>
        <v>#VALUE!</v>
      </c>
      <c r="U728" t="str">
        <f t="shared" si="64"/>
        <v/>
      </c>
      <c r="V728" t="str">
        <f t="shared" si="61"/>
        <v/>
      </c>
      <c r="W728">
        <f t="shared" si="62"/>
        <v>0</v>
      </c>
      <c r="X728">
        <f t="shared" si="63"/>
        <v>0</v>
      </c>
    </row>
    <row r="729" spans="1:24" x14ac:dyDescent="0.35">
      <c r="A729" t="str">
        <f>IF(ROW()&lt;=vLastrow,'Match History Data'!A729,"")</f>
        <v/>
      </c>
      <c r="B729" t="str">
        <f>IF(ROW()&lt;=vLastrow,'Match History Data'!B729,"")</f>
        <v/>
      </c>
      <c r="C729" t="str">
        <f>IF(ROW()&lt;=vLastrow,'Match History Data'!C729,"")</f>
        <v/>
      </c>
      <c r="D729" t="str">
        <f>IF(ROW()&lt;=vLastrow,'Match History Data'!D729,"")</f>
        <v/>
      </c>
      <c r="E729" s="3" t="str">
        <f>IF(ROW()&lt;=vLastrow,IF('Match History Data'!E729&lt;&gt;"",'Match History Data'!E729,""),"")</f>
        <v/>
      </c>
      <c r="F729" s="3" t="str">
        <f>IF(ROW()&lt;=vLastrow,IF('Match History Data'!F729&lt;&gt;"",'Match History Data'!F729,""),"")</f>
        <v/>
      </c>
      <c r="G729" t="str">
        <f>IF(ROW()&lt;=vLastrow,'Match History Data'!G729,"")</f>
        <v/>
      </c>
      <c r="H729" t="str">
        <f>IF(ROW()&lt;=vLastrow,'Match History Data'!H729,"")</f>
        <v/>
      </c>
      <c r="I729" t="str">
        <f>IF(ROW()&lt;=vLastrow,'Match History Data'!I729,"")</f>
        <v/>
      </c>
      <c r="J729" t="str">
        <f>IF(ROW()&lt;=vLastrow,'Match History Data'!J729,"")</f>
        <v/>
      </c>
      <c r="K729" t="str">
        <f>IF(ROW()&lt;=vLastrow,'Match History Data'!K729,"")</f>
        <v/>
      </c>
      <c r="L729" t="str">
        <f>IF(ROW()&lt;=vLastrow,'Match History Data'!L729,"")</f>
        <v/>
      </c>
      <c r="M729" t="str">
        <f>IF(ROW()&lt;=vLastrow,'Match History Data'!M729,"")</f>
        <v/>
      </c>
      <c r="N729" t="str">
        <f>IF(ROW()&lt;=vLastrow,'Match History Data'!N729,"")</f>
        <v/>
      </c>
      <c r="O729" t="str">
        <f>IF(ROW()&lt;=vLastrow,'Match History Data'!O729,"")</f>
        <v/>
      </c>
      <c r="Q729" t="str">
        <f>IF(ROW()&lt;=vLastrow,VLOOKUP(MONTH(E729),calcs!$S$2:$T$13,2,FALSE),"")</f>
        <v/>
      </c>
      <c r="R729" t="str">
        <f>IF(ROW()&lt;=vLastrow,VLOOKUP(MONTH(F729),calcs!$S$2:$T$13,2,FALSE),"")</f>
        <v/>
      </c>
      <c r="S729" t="str">
        <f t="shared" si="65"/>
        <v/>
      </c>
      <c r="T729" s="26" t="e">
        <f>IF(F729="",DATEDIF(E729,calcs!X$2,"Y"),"")</f>
        <v>#VALUE!</v>
      </c>
      <c r="U729" t="str">
        <f t="shared" si="64"/>
        <v/>
      </c>
      <c r="V729" t="str">
        <f t="shared" si="61"/>
        <v/>
      </c>
      <c r="W729">
        <f t="shared" si="62"/>
        <v>0</v>
      </c>
      <c r="X729">
        <f t="shared" si="63"/>
        <v>0</v>
      </c>
    </row>
    <row r="730" spans="1:24" x14ac:dyDescent="0.35">
      <c r="A730" t="str">
        <f>IF(ROW()&lt;=vLastrow,'Match History Data'!A730,"")</f>
        <v/>
      </c>
      <c r="B730" t="str">
        <f>IF(ROW()&lt;=vLastrow,'Match History Data'!B730,"")</f>
        <v/>
      </c>
      <c r="C730" t="str">
        <f>IF(ROW()&lt;=vLastrow,'Match History Data'!C730,"")</f>
        <v/>
      </c>
      <c r="D730" t="str">
        <f>IF(ROW()&lt;=vLastrow,'Match History Data'!D730,"")</f>
        <v/>
      </c>
      <c r="E730" s="3" t="str">
        <f>IF(ROW()&lt;=vLastrow,IF('Match History Data'!E730&lt;&gt;"",'Match History Data'!E730,""),"")</f>
        <v/>
      </c>
      <c r="F730" s="3" t="str">
        <f>IF(ROW()&lt;=vLastrow,IF('Match History Data'!F730&lt;&gt;"",'Match History Data'!F730,""),"")</f>
        <v/>
      </c>
      <c r="G730" t="str">
        <f>IF(ROW()&lt;=vLastrow,'Match History Data'!G730,"")</f>
        <v/>
      </c>
      <c r="H730" t="str">
        <f>IF(ROW()&lt;=vLastrow,'Match History Data'!H730,"")</f>
        <v/>
      </c>
      <c r="I730" t="str">
        <f>IF(ROW()&lt;=vLastrow,'Match History Data'!I730,"")</f>
        <v/>
      </c>
      <c r="J730" t="str">
        <f>IF(ROW()&lt;=vLastrow,'Match History Data'!J730,"")</f>
        <v/>
      </c>
      <c r="K730" t="str">
        <f>IF(ROW()&lt;=vLastrow,'Match History Data'!K730,"")</f>
        <v/>
      </c>
      <c r="L730" t="str">
        <f>IF(ROW()&lt;=vLastrow,'Match History Data'!L730,"")</f>
        <v/>
      </c>
      <c r="M730" t="str">
        <f>IF(ROW()&lt;=vLastrow,'Match History Data'!M730,"")</f>
        <v/>
      </c>
      <c r="N730" t="str">
        <f>IF(ROW()&lt;=vLastrow,'Match History Data'!N730,"")</f>
        <v/>
      </c>
      <c r="O730" t="str">
        <f>IF(ROW()&lt;=vLastrow,'Match History Data'!O730,"")</f>
        <v/>
      </c>
      <c r="Q730" t="str">
        <f>IF(ROW()&lt;=vLastrow,VLOOKUP(MONTH(E730),calcs!$S$2:$T$13,2,FALSE),"")</f>
        <v/>
      </c>
      <c r="R730" t="str">
        <f>IF(ROW()&lt;=vLastrow,VLOOKUP(MONTH(F730),calcs!$S$2:$T$13,2,FALSE),"")</f>
        <v/>
      </c>
      <c r="S730" t="str">
        <f t="shared" si="65"/>
        <v/>
      </c>
      <c r="T730" s="26" t="e">
        <f>IF(F730="",DATEDIF(E730,calcs!X$2,"Y"),"")</f>
        <v>#VALUE!</v>
      </c>
      <c r="U730" t="str">
        <f t="shared" si="64"/>
        <v/>
      </c>
      <c r="V730" t="str">
        <f t="shared" si="61"/>
        <v/>
      </c>
      <c r="W730">
        <f t="shared" si="62"/>
        <v>0</v>
      </c>
      <c r="X730">
        <f t="shared" si="63"/>
        <v>0</v>
      </c>
    </row>
    <row r="731" spans="1:24" x14ac:dyDescent="0.35">
      <c r="A731" t="str">
        <f>IF(ROW()&lt;=vLastrow,'Match History Data'!A731,"")</f>
        <v/>
      </c>
      <c r="B731" t="str">
        <f>IF(ROW()&lt;=vLastrow,'Match History Data'!B731,"")</f>
        <v/>
      </c>
      <c r="C731" t="str">
        <f>IF(ROW()&lt;=vLastrow,'Match History Data'!C731,"")</f>
        <v/>
      </c>
      <c r="D731" t="str">
        <f>IF(ROW()&lt;=vLastrow,'Match History Data'!D731,"")</f>
        <v/>
      </c>
      <c r="E731" s="3" t="str">
        <f>IF(ROW()&lt;=vLastrow,IF('Match History Data'!E731&lt;&gt;"",'Match History Data'!E731,""),"")</f>
        <v/>
      </c>
      <c r="F731" s="3" t="str">
        <f>IF(ROW()&lt;=vLastrow,IF('Match History Data'!F731&lt;&gt;"",'Match History Data'!F731,""),"")</f>
        <v/>
      </c>
      <c r="G731" t="str">
        <f>IF(ROW()&lt;=vLastrow,'Match History Data'!G731,"")</f>
        <v/>
      </c>
      <c r="H731" t="str">
        <f>IF(ROW()&lt;=vLastrow,'Match History Data'!H731,"")</f>
        <v/>
      </c>
      <c r="I731" t="str">
        <f>IF(ROW()&lt;=vLastrow,'Match History Data'!I731,"")</f>
        <v/>
      </c>
      <c r="J731" t="str">
        <f>IF(ROW()&lt;=vLastrow,'Match History Data'!J731,"")</f>
        <v/>
      </c>
      <c r="K731" t="str">
        <f>IF(ROW()&lt;=vLastrow,'Match History Data'!K731,"")</f>
        <v/>
      </c>
      <c r="L731" t="str">
        <f>IF(ROW()&lt;=vLastrow,'Match History Data'!L731,"")</f>
        <v/>
      </c>
      <c r="M731" t="str">
        <f>IF(ROW()&lt;=vLastrow,'Match History Data'!M731,"")</f>
        <v/>
      </c>
      <c r="N731" t="str">
        <f>IF(ROW()&lt;=vLastrow,'Match History Data'!N731,"")</f>
        <v/>
      </c>
      <c r="O731" t="str">
        <f>IF(ROW()&lt;=vLastrow,'Match History Data'!O731,"")</f>
        <v/>
      </c>
      <c r="Q731" t="str">
        <f>IF(ROW()&lt;=vLastrow,VLOOKUP(MONTH(E731),calcs!$S$2:$T$13,2,FALSE),"")</f>
        <v/>
      </c>
      <c r="R731" t="str">
        <f>IF(ROW()&lt;=vLastrow,VLOOKUP(MONTH(F731),calcs!$S$2:$T$13,2,FALSE),"")</f>
        <v/>
      </c>
      <c r="S731" t="str">
        <f t="shared" si="65"/>
        <v/>
      </c>
      <c r="T731" s="26" t="e">
        <f>IF(F731="",DATEDIF(E731,calcs!X$2,"Y"),"")</f>
        <v>#VALUE!</v>
      </c>
      <c r="U731" t="str">
        <f t="shared" si="64"/>
        <v/>
      </c>
      <c r="V731" t="str">
        <f t="shared" si="61"/>
        <v/>
      </c>
      <c r="W731">
        <f t="shared" si="62"/>
        <v>0</v>
      </c>
      <c r="X731">
        <f t="shared" si="63"/>
        <v>0</v>
      </c>
    </row>
    <row r="732" spans="1:24" x14ac:dyDescent="0.35">
      <c r="A732" t="str">
        <f>IF(ROW()&lt;=vLastrow,'Match History Data'!A732,"")</f>
        <v/>
      </c>
      <c r="B732" t="str">
        <f>IF(ROW()&lt;=vLastrow,'Match History Data'!B732,"")</f>
        <v/>
      </c>
      <c r="C732" t="str">
        <f>IF(ROW()&lt;=vLastrow,'Match History Data'!C732,"")</f>
        <v/>
      </c>
      <c r="D732" t="str">
        <f>IF(ROW()&lt;=vLastrow,'Match History Data'!D732,"")</f>
        <v/>
      </c>
      <c r="E732" s="3" t="str">
        <f>IF(ROW()&lt;=vLastrow,IF('Match History Data'!E732&lt;&gt;"",'Match History Data'!E732,""),"")</f>
        <v/>
      </c>
      <c r="F732" s="3" t="str">
        <f>IF(ROW()&lt;=vLastrow,IF('Match History Data'!F732&lt;&gt;"",'Match History Data'!F732,""),"")</f>
        <v/>
      </c>
      <c r="G732" t="str">
        <f>IF(ROW()&lt;=vLastrow,'Match History Data'!G732,"")</f>
        <v/>
      </c>
      <c r="H732" t="str">
        <f>IF(ROW()&lt;=vLastrow,'Match History Data'!H732,"")</f>
        <v/>
      </c>
      <c r="I732" t="str">
        <f>IF(ROW()&lt;=vLastrow,'Match History Data'!I732,"")</f>
        <v/>
      </c>
      <c r="J732" t="str">
        <f>IF(ROW()&lt;=vLastrow,'Match History Data'!J732,"")</f>
        <v/>
      </c>
      <c r="K732" t="str">
        <f>IF(ROW()&lt;=vLastrow,'Match History Data'!K732,"")</f>
        <v/>
      </c>
      <c r="L732" t="str">
        <f>IF(ROW()&lt;=vLastrow,'Match History Data'!L732,"")</f>
        <v/>
      </c>
      <c r="M732" t="str">
        <f>IF(ROW()&lt;=vLastrow,'Match History Data'!M732,"")</f>
        <v/>
      </c>
      <c r="N732" t="str">
        <f>IF(ROW()&lt;=vLastrow,'Match History Data'!N732,"")</f>
        <v/>
      </c>
      <c r="O732" t="str">
        <f>IF(ROW()&lt;=vLastrow,'Match History Data'!O732,"")</f>
        <v/>
      </c>
      <c r="Q732" t="str">
        <f>IF(ROW()&lt;=vLastrow,VLOOKUP(MONTH(E732),calcs!$S$2:$T$13,2,FALSE),"")</f>
        <v/>
      </c>
      <c r="R732" t="str">
        <f>IF(ROW()&lt;=vLastrow,VLOOKUP(MONTH(F732),calcs!$S$2:$T$13,2,FALSE),"")</f>
        <v/>
      </c>
      <c r="S732" t="str">
        <f t="shared" si="65"/>
        <v/>
      </c>
      <c r="T732" s="26" t="e">
        <f>IF(F732="",DATEDIF(E732,calcs!X$2,"Y"),"")</f>
        <v>#VALUE!</v>
      </c>
      <c r="U732" t="str">
        <f t="shared" si="64"/>
        <v/>
      </c>
      <c r="V732" t="str">
        <f t="shared" si="61"/>
        <v/>
      </c>
      <c r="W732">
        <f t="shared" si="62"/>
        <v>0</v>
      </c>
      <c r="X732">
        <f t="shared" si="63"/>
        <v>0</v>
      </c>
    </row>
    <row r="733" spans="1:24" x14ac:dyDescent="0.35">
      <c r="A733" t="str">
        <f>IF(ROW()&lt;=vLastrow,'Match History Data'!A733,"")</f>
        <v/>
      </c>
      <c r="B733" t="str">
        <f>IF(ROW()&lt;=vLastrow,'Match History Data'!B733,"")</f>
        <v/>
      </c>
      <c r="C733" t="str">
        <f>IF(ROW()&lt;=vLastrow,'Match History Data'!C733,"")</f>
        <v/>
      </c>
      <c r="D733" t="str">
        <f>IF(ROW()&lt;=vLastrow,'Match History Data'!D733,"")</f>
        <v/>
      </c>
      <c r="E733" s="3" t="str">
        <f>IF(ROW()&lt;=vLastrow,IF('Match History Data'!E733&lt;&gt;"",'Match History Data'!E733,""),"")</f>
        <v/>
      </c>
      <c r="F733" s="3" t="str">
        <f>IF(ROW()&lt;=vLastrow,IF('Match History Data'!F733&lt;&gt;"",'Match History Data'!F733,""),"")</f>
        <v/>
      </c>
      <c r="G733" t="str">
        <f>IF(ROW()&lt;=vLastrow,'Match History Data'!G733,"")</f>
        <v/>
      </c>
      <c r="H733" t="str">
        <f>IF(ROW()&lt;=vLastrow,'Match History Data'!H733,"")</f>
        <v/>
      </c>
      <c r="I733" t="str">
        <f>IF(ROW()&lt;=vLastrow,'Match History Data'!I733,"")</f>
        <v/>
      </c>
      <c r="J733" t="str">
        <f>IF(ROW()&lt;=vLastrow,'Match History Data'!J733,"")</f>
        <v/>
      </c>
      <c r="K733" t="str">
        <f>IF(ROW()&lt;=vLastrow,'Match History Data'!K733,"")</f>
        <v/>
      </c>
      <c r="L733" t="str">
        <f>IF(ROW()&lt;=vLastrow,'Match History Data'!L733,"")</f>
        <v/>
      </c>
      <c r="M733" t="str">
        <f>IF(ROW()&lt;=vLastrow,'Match History Data'!M733,"")</f>
        <v/>
      </c>
      <c r="N733" t="str">
        <f>IF(ROW()&lt;=vLastrow,'Match History Data'!N733,"")</f>
        <v/>
      </c>
      <c r="O733" t="str">
        <f>IF(ROW()&lt;=vLastrow,'Match History Data'!O733,"")</f>
        <v/>
      </c>
      <c r="Q733" t="str">
        <f>IF(ROW()&lt;=vLastrow,VLOOKUP(MONTH(E733),calcs!$S$2:$T$13,2,FALSE),"")</f>
        <v/>
      </c>
      <c r="R733" t="str">
        <f>IF(ROW()&lt;=vLastrow,VLOOKUP(MONTH(F733),calcs!$S$2:$T$13,2,FALSE),"")</f>
        <v/>
      </c>
      <c r="S733" t="str">
        <f t="shared" si="65"/>
        <v/>
      </c>
      <c r="T733" s="26" t="e">
        <f>IF(F733="",DATEDIF(E733,calcs!X$2,"Y"),"")</f>
        <v>#VALUE!</v>
      </c>
      <c r="U733" t="str">
        <f t="shared" si="64"/>
        <v/>
      </c>
      <c r="V733" t="str">
        <f t="shared" si="61"/>
        <v/>
      </c>
      <c r="W733">
        <f t="shared" si="62"/>
        <v>0</v>
      </c>
      <c r="X733">
        <f t="shared" si="63"/>
        <v>0</v>
      </c>
    </row>
    <row r="734" spans="1:24" x14ac:dyDescent="0.35">
      <c r="A734" t="str">
        <f>IF(ROW()&lt;=vLastrow,'Match History Data'!A734,"")</f>
        <v/>
      </c>
      <c r="B734" t="str">
        <f>IF(ROW()&lt;=vLastrow,'Match History Data'!B734,"")</f>
        <v/>
      </c>
      <c r="C734" t="str">
        <f>IF(ROW()&lt;=vLastrow,'Match History Data'!C734,"")</f>
        <v/>
      </c>
      <c r="D734" t="str">
        <f>IF(ROW()&lt;=vLastrow,'Match History Data'!D734,"")</f>
        <v/>
      </c>
      <c r="E734" s="3" t="str">
        <f>IF(ROW()&lt;=vLastrow,IF('Match History Data'!E734&lt;&gt;"",'Match History Data'!E734,""),"")</f>
        <v/>
      </c>
      <c r="F734" s="3" t="str">
        <f>IF(ROW()&lt;=vLastrow,IF('Match History Data'!F734&lt;&gt;"",'Match History Data'!F734,""),"")</f>
        <v/>
      </c>
      <c r="G734" t="str">
        <f>IF(ROW()&lt;=vLastrow,'Match History Data'!G734,"")</f>
        <v/>
      </c>
      <c r="H734" t="str">
        <f>IF(ROW()&lt;=vLastrow,'Match History Data'!H734,"")</f>
        <v/>
      </c>
      <c r="I734" t="str">
        <f>IF(ROW()&lt;=vLastrow,'Match History Data'!I734,"")</f>
        <v/>
      </c>
      <c r="J734" t="str">
        <f>IF(ROW()&lt;=vLastrow,'Match History Data'!J734,"")</f>
        <v/>
      </c>
      <c r="K734" t="str">
        <f>IF(ROW()&lt;=vLastrow,'Match History Data'!K734,"")</f>
        <v/>
      </c>
      <c r="L734" t="str">
        <f>IF(ROW()&lt;=vLastrow,'Match History Data'!L734,"")</f>
        <v/>
      </c>
      <c r="M734" t="str">
        <f>IF(ROW()&lt;=vLastrow,'Match History Data'!M734,"")</f>
        <v/>
      </c>
      <c r="N734" t="str">
        <f>IF(ROW()&lt;=vLastrow,'Match History Data'!N734,"")</f>
        <v/>
      </c>
      <c r="O734" t="str">
        <f>IF(ROW()&lt;=vLastrow,'Match History Data'!O734,"")</f>
        <v/>
      </c>
      <c r="Q734" t="str">
        <f>IF(ROW()&lt;=vLastrow,VLOOKUP(MONTH(E734),calcs!$S$2:$T$13,2,FALSE),"")</f>
        <v/>
      </c>
      <c r="R734" t="str">
        <f>IF(ROW()&lt;=vLastrow,VLOOKUP(MONTH(F734),calcs!$S$2:$T$13,2,FALSE),"")</f>
        <v/>
      </c>
      <c r="S734" t="str">
        <f t="shared" si="65"/>
        <v/>
      </c>
      <c r="T734" s="26" t="e">
        <f>IF(F734="",DATEDIF(E734,calcs!X$2,"Y"),"")</f>
        <v>#VALUE!</v>
      </c>
      <c r="U734" t="str">
        <f t="shared" si="64"/>
        <v/>
      </c>
      <c r="V734" t="str">
        <f t="shared" si="61"/>
        <v/>
      </c>
      <c r="W734">
        <f t="shared" si="62"/>
        <v>0</v>
      </c>
      <c r="X734">
        <f t="shared" si="63"/>
        <v>0</v>
      </c>
    </row>
    <row r="735" spans="1:24" x14ac:dyDescent="0.35">
      <c r="A735" t="str">
        <f>IF(ROW()&lt;=vLastrow,'Match History Data'!A735,"")</f>
        <v/>
      </c>
      <c r="B735" t="str">
        <f>IF(ROW()&lt;=vLastrow,'Match History Data'!B735,"")</f>
        <v/>
      </c>
      <c r="C735" t="str">
        <f>IF(ROW()&lt;=vLastrow,'Match History Data'!C735,"")</f>
        <v/>
      </c>
      <c r="D735" t="str">
        <f>IF(ROW()&lt;=vLastrow,'Match History Data'!D735,"")</f>
        <v/>
      </c>
      <c r="E735" s="3" t="str">
        <f>IF(ROW()&lt;=vLastrow,IF('Match History Data'!E735&lt;&gt;"",'Match History Data'!E735,""),"")</f>
        <v/>
      </c>
      <c r="F735" s="3" t="str">
        <f>IF(ROW()&lt;=vLastrow,IF('Match History Data'!F735&lt;&gt;"",'Match History Data'!F735,""),"")</f>
        <v/>
      </c>
      <c r="G735" t="str">
        <f>IF(ROW()&lt;=vLastrow,'Match History Data'!G735,"")</f>
        <v/>
      </c>
      <c r="H735" t="str">
        <f>IF(ROW()&lt;=vLastrow,'Match History Data'!H735,"")</f>
        <v/>
      </c>
      <c r="I735" t="str">
        <f>IF(ROW()&lt;=vLastrow,'Match History Data'!I735,"")</f>
        <v/>
      </c>
      <c r="J735" t="str">
        <f>IF(ROW()&lt;=vLastrow,'Match History Data'!J735,"")</f>
        <v/>
      </c>
      <c r="K735" t="str">
        <f>IF(ROW()&lt;=vLastrow,'Match History Data'!K735,"")</f>
        <v/>
      </c>
      <c r="L735" t="str">
        <f>IF(ROW()&lt;=vLastrow,'Match History Data'!L735,"")</f>
        <v/>
      </c>
      <c r="M735" t="str">
        <f>IF(ROW()&lt;=vLastrow,'Match History Data'!M735,"")</f>
        <v/>
      </c>
      <c r="N735" t="str">
        <f>IF(ROW()&lt;=vLastrow,'Match History Data'!N735,"")</f>
        <v/>
      </c>
      <c r="O735" t="str">
        <f>IF(ROW()&lt;=vLastrow,'Match History Data'!O735,"")</f>
        <v/>
      </c>
      <c r="Q735" t="str">
        <f>IF(ROW()&lt;=vLastrow,VLOOKUP(MONTH(E735),calcs!$S$2:$T$13,2,FALSE),"")</f>
        <v/>
      </c>
      <c r="R735" t="str">
        <f>IF(ROW()&lt;=vLastrow,VLOOKUP(MONTH(F735),calcs!$S$2:$T$13,2,FALSE),"")</f>
        <v/>
      </c>
      <c r="S735" t="str">
        <f t="shared" si="65"/>
        <v/>
      </c>
      <c r="T735" s="26" t="e">
        <f>IF(F735="",DATEDIF(E735,calcs!X$2,"Y"),"")</f>
        <v>#VALUE!</v>
      </c>
      <c r="U735" t="str">
        <f t="shared" si="64"/>
        <v/>
      </c>
      <c r="V735" t="str">
        <f t="shared" si="61"/>
        <v/>
      </c>
      <c r="W735">
        <f t="shared" si="62"/>
        <v>0</v>
      </c>
      <c r="X735">
        <f t="shared" si="63"/>
        <v>0</v>
      </c>
    </row>
    <row r="736" spans="1:24" x14ac:dyDescent="0.35">
      <c r="A736" t="str">
        <f>IF(ROW()&lt;=vLastrow,'Match History Data'!A736,"")</f>
        <v/>
      </c>
      <c r="B736" t="str">
        <f>IF(ROW()&lt;=vLastrow,'Match History Data'!B736,"")</f>
        <v/>
      </c>
      <c r="C736" t="str">
        <f>IF(ROW()&lt;=vLastrow,'Match History Data'!C736,"")</f>
        <v/>
      </c>
      <c r="D736" t="str">
        <f>IF(ROW()&lt;=vLastrow,'Match History Data'!D736,"")</f>
        <v/>
      </c>
      <c r="E736" s="3" t="str">
        <f>IF(ROW()&lt;=vLastrow,IF('Match History Data'!E736&lt;&gt;"",'Match History Data'!E736,""),"")</f>
        <v/>
      </c>
      <c r="F736" s="3" t="str">
        <f>IF(ROW()&lt;=vLastrow,IF('Match History Data'!F736&lt;&gt;"",'Match History Data'!F736,""),"")</f>
        <v/>
      </c>
      <c r="G736" t="str">
        <f>IF(ROW()&lt;=vLastrow,'Match History Data'!G736,"")</f>
        <v/>
      </c>
      <c r="H736" t="str">
        <f>IF(ROW()&lt;=vLastrow,'Match History Data'!H736,"")</f>
        <v/>
      </c>
      <c r="I736" t="str">
        <f>IF(ROW()&lt;=vLastrow,'Match History Data'!I736,"")</f>
        <v/>
      </c>
      <c r="J736" t="str">
        <f>IF(ROW()&lt;=vLastrow,'Match History Data'!J736,"")</f>
        <v/>
      </c>
      <c r="K736" t="str">
        <f>IF(ROW()&lt;=vLastrow,'Match History Data'!K736,"")</f>
        <v/>
      </c>
      <c r="L736" t="str">
        <f>IF(ROW()&lt;=vLastrow,'Match History Data'!L736,"")</f>
        <v/>
      </c>
      <c r="M736" t="str">
        <f>IF(ROW()&lt;=vLastrow,'Match History Data'!M736,"")</f>
        <v/>
      </c>
      <c r="N736" t="str">
        <f>IF(ROW()&lt;=vLastrow,'Match History Data'!N736,"")</f>
        <v/>
      </c>
      <c r="O736" t="str">
        <f>IF(ROW()&lt;=vLastrow,'Match History Data'!O736,"")</f>
        <v/>
      </c>
      <c r="Q736" t="str">
        <f>IF(ROW()&lt;=vLastrow,VLOOKUP(MONTH(E736),calcs!$S$2:$T$13,2,FALSE),"")</f>
        <v/>
      </c>
      <c r="R736" t="str">
        <f>IF(ROW()&lt;=vLastrow,VLOOKUP(MONTH(F736),calcs!$S$2:$T$13,2,FALSE),"")</f>
        <v/>
      </c>
      <c r="S736" t="str">
        <f t="shared" si="65"/>
        <v/>
      </c>
      <c r="T736" s="26" t="e">
        <f>IF(F736="",DATEDIF(E736,calcs!X$2,"Y"),"")</f>
        <v>#VALUE!</v>
      </c>
      <c r="U736" t="str">
        <f t="shared" si="64"/>
        <v/>
      </c>
      <c r="V736" t="str">
        <f t="shared" si="61"/>
        <v/>
      </c>
      <c r="W736">
        <f t="shared" si="62"/>
        <v>0</v>
      </c>
      <c r="X736">
        <f t="shared" si="63"/>
        <v>0</v>
      </c>
    </row>
    <row r="737" spans="1:24" x14ac:dyDescent="0.35">
      <c r="A737" t="str">
        <f>IF(ROW()&lt;=vLastrow,'Match History Data'!A737,"")</f>
        <v/>
      </c>
      <c r="B737" t="str">
        <f>IF(ROW()&lt;=vLastrow,'Match History Data'!B737,"")</f>
        <v/>
      </c>
      <c r="C737" t="str">
        <f>IF(ROW()&lt;=vLastrow,'Match History Data'!C737,"")</f>
        <v/>
      </c>
      <c r="D737" t="str">
        <f>IF(ROW()&lt;=vLastrow,'Match History Data'!D737,"")</f>
        <v/>
      </c>
      <c r="E737" s="3" t="str">
        <f>IF(ROW()&lt;=vLastrow,IF('Match History Data'!E737&lt;&gt;"",'Match History Data'!E737,""),"")</f>
        <v/>
      </c>
      <c r="F737" s="3" t="str">
        <f>IF(ROW()&lt;=vLastrow,IF('Match History Data'!F737&lt;&gt;"",'Match History Data'!F737,""),"")</f>
        <v/>
      </c>
      <c r="G737" t="str">
        <f>IF(ROW()&lt;=vLastrow,'Match History Data'!G737,"")</f>
        <v/>
      </c>
      <c r="H737" t="str">
        <f>IF(ROW()&lt;=vLastrow,'Match History Data'!H737,"")</f>
        <v/>
      </c>
      <c r="I737" t="str">
        <f>IF(ROW()&lt;=vLastrow,'Match History Data'!I737,"")</f>
        <v/>
      </c>
      <c r="J737" t="str">
        <f>IF(ROW()&lt;=vLastrow,'Match History Data'!J737,"")</f>
        <v/>
      </c>
      <c r="K737" t="str">
        <f>IF(ROW()&lt;=vLastrow,'Match History Data'!K737,"")</f>
        <v/>
      </c>
      <c r="L737" t="str">
        <f>IF(ROW()&lt;=vLastrow,'Match History Data'!L737,"")</f>
        <v/>
      </c>
      <c r="M737" t="str">
        <f>IF(ROW()&lt;=vLastrow,'Match History Data'!M737,"")</f>
        <v/>
      </c>
      <c r="N737" t="str">
        <f>IF(ROW()&lt;=vLastrow,'Match History Data'!N737,"")</f>
        <v/>
      </c>
      <c r="O737" t="str">
        <f>IF(ROW()&lt;=vLastrow,'Match History Data'!O737,"")</f>
        <v/>
      </c>
      <c r="Q737" t="str">
        <f>IF(ROW()&lt;=vLastrow,VLOOKUP(MONTH(E737),calcs!$S$2:$T$13,2,FALSE),"")</f>
        <v/>
      </c>
      <c r="R737" t="str">
        <f>IF(ROW()&lt;=vLastrow,VLOOKUP(MONTH(F737),calcs!$S$2:$T$13,2,FALSE),"")</f>
        <v/>
      </c>
      <c r="S737" t="str">
        <f t="shared" si="65"/>
        <v/>
      </c>
      <c r="T737" s="26" t="e">
        <f>IF(F737="",DATEDIF(E737,calcs!X$2,"Y"),"")</f>
        <v>#VALUE!</v>
      </c>
      <c r="U737" t="str">
        <f t="shared" si="64"/>
        <v/>
      </c>
      <c r="V737" t="str">
        <f t="shared" si="61"/>
        <v/>
      </c>
      <c r="W737">
        <f t="shared" si="62"/>
        <v>0</v>
      </c>
      <c r="X737">
        <f t="shared" si="63"/>
        <v>0</v>
      </c>
    </row>
    <row r="738" spans="1:24" x14ac:dyDescent="0.35">
      <c r="A738" t="str">
        <f>IF(ROW()&lt;=vLastrow,'Match History Data'!A738,"")</f>
        <v/>
      </c>
      <c r="B738" t="str">
        <f>IF(ROW()&lt;=vLastrow,'Match History Data'!B738,"")</f>
        <v/>
      </c>
      <c r="C738" t="str">
        <f>IF(ROW()&lt;=vLastrow,'Match History Data'!C738,"")</f>
        <v/>
      </c>
      <c r="D738" t="str">
        <f>IF(ROW()&lt;=vLastrow,'Match History Data'!D738,"")</f>
        <v/>
      </c>
      <c r="E738" s="3" t="str">
        <f>IF(ROW()&lt;=vLastrow,IF('Match History Data'!E738&lt;&gt;"",'Match History Data'!E738,""),"")</f>
        <v/>
      </c>
      <c r="F738" s="3" t="str">
        <f>IF(ROW()&lt;=vLastrow,IF('Match History Data'!F738&lt;&gt;"",'Match History Data'!F738,""),"")</f>
        <v/>
      </c>
      <c r="G738" t="str">
        <f>IF(ROW()&lt;=vLastrow,'Match History Data'!G738,"")</f>
        <v/>
      </c>
      <c r="H738" t="str">
        <f>IF(ROW()&lt;=vLastrow,'Match History Data'!H738,"")</f>
        <v/>
      </c>
      <c r="I738" t="str">
        <f>IF(ROW()&lt;=vLastrow,'Match History Data'!I738,"")</f>
        <v/>
      </c>
      <c r="J738" t="str">
        <f>IF(ROW()&lt;=vLastrow,'Match History Data'!J738,"")</f>
        <v/>
      </c>
      <c r="K738" t="str">
        <f>IF(ROW()&lt;=vLastrow,'Match History Data'!K738,"")</f>
        <v/>
      </c>
      <c r="L738" t="str">
        <f>IF(ROW()&lt;=vLastrow,'Match History Data'!L738,"")</f>
        <v/>
      </c>
      <c r="M738" t="str">
        <f>IF(ROW()&lt;=vLastrow,'Match History Data'!M738,"")</f>
        <v/>
      </c>
      <c r="N738" t="str">
        <f>IF(ROW()&lt;=vLastrow,'Match History Data'!N738,"")</f>
        <v/>
      </c>
      <c r="O738" t="str">
        <f>IF(ROW()&lt;=vLastrow,'Match History Data'!O738,"")</f>
        <v/>
      </c>
      <c r="Q738" t="str">
        <f>IF(ROW()&lt;=vLastrow,VLOOKUP(MONTH(E738),calcs!$S$2:$T$13,2,FALSE),"")</f>
        <v/>
      </c>
      <c r="R738" t="str">
        <f>IF(ROW()&lt;=vLastrow,VLOOKUP(MONTH(F738),calcs!$S$2:$T$13,2,FALSE),"")</f>
        <v/>
      </c>
      <c r="S738" t="str">
        <f t="shared" si="65"/>
        <v/>
      </c>
      <c r="T738" s="26" t="e">
        <f>IF(F738="",DATEDIF(E738,calcs!X$2,"Y"),"")</f>
        <v>#VALUE!</v>
      </c>
      <c r="U738" t="str">
        <f t="shared" si="64"/>
        <v/>
      </c>
      <c r="V738" t="str">
        <f t="shared" si="61"/>
        <v/>
      </c>
      <c r="W738">
        <f t="shared" si="62"/>
        <v>0</v>
      </c>
      <c r="X738">
        <f t="shared" si="63"/>
        <v>0</v>
      </c>
    </row>
    <row r="739" spans="1:24" x14ac:dyDescent="0.35">
      <c r="A739" t="str">
        <f>IF(ROW()&lt;=vLastrow,'Match History Data'!A739,"")</f>
        <v/>
      </c>
      <c r="B739" t="str">
        <f>IF(ROW()&lt;=vLastrow,'Match History Data'!B739,"")</f>
        <v/>
      </c>
      <c r="C739" t="str">
        <f>IF(ROW()&lt;=vLastrow,'Match History Data'!C739,"")</f>
        <v/>
      </c>
      <c r="D739" t="str">
        <f>IF(ROW()&lt;=vLastrow,'Match History Data'!D739,"")</f>
        <v/>
      </c>
      <c r="E739" s="3" t="str">
        <f>IF(ROW()&lt;=vLastrow,IF('Match History Data'!E739&lt;&gt;"",'Match History Data'!E739,""),"")</f>
        <v/>
      </c>
      <c r="F739" s="3" t="str">
        <f>IF(ROW()&lt;=vLastrow,IF('Match History Data'!F739&lt;&gt;"",'Match History Data'!F739,""),"")</f>
        <v/>
      </c>
      <c r="G739" t="str">
        <f>IF(ROW()&lt;=vLastrow,'Match History Data'!G739,"")</f>
        <v/>
      </c>
      <c r="H739" t="str">
        <f>IF(ROW()&lt;=vLastrow,'Match History Data'!H739,"")</f>
        <v/>
      </c>
      <c r="I739" t="str">
        <f>IF(ROW()&lt;=vLastrow,'Match History Data'!I739,"")</f>
        <v/>
      </c>
      <c r="J739" t="str">
        <f>IF(ROW()&lt;=vLastrow,'Match History Data'!J739,"")</f>
        <v/>
      </c>
      <c r="K739" t="str">
        <f>IF(ROW()&lt;=vLastrow,'Match History Data'!K739,"")</f>
        <v/>
      </c>
      <c r="L739" t="str">
        <f>IF(ROW()&lt;=vLastrow,'Match History Data'!L739,"")</f>
        <v/>
      </c>
      <c r="M739" t="str">
        <f>IF(ROW()&lt;=vLastrow,'Match History Data'!M739,"")</f>
        <v/>
      </c>
      <c r="N739" t="str">
        <f>IF(ROW()&lt;=vLastrow,'Match History Data'!N739,"")</f>
        <v/>
      </c>
      <c r="O739" t="str">
        <f>IF(ROW()&lt;=vLastrow,'Match History Data'!O739,"")</f>
        <v/>
      </c>
      <c r="Q739" t="str">
        <f>IF(ROW()&lt;=vLastrow,VLOOKUP(MONTH(E739),calcs!$S$2:$T$13,2,FALSE),"")</f>
        <v/>
      </c>
      <c r="R739" t="str">
        <f>IF(ROW()&lt;=vLastrow,VLOOKUP(MONTH(F739),calcs!$S$2:$T$13,2,FALSE),"")</f>
        <v/>
      </c>
      <c r="S739" t="str">
        <f t="shared" si="65"/>
        <v/>
      </c>
      <c r="T739" s="26" t="e">
        <f>IF(F739="",DATEDIF(E739,calcs!X$2,"Y"),"")</f>
        <v>#VALUE!</v>
      </c>
      <c r="U739" t="str">
        <f t="shared" si="64"/>
        <v/>
      </c>
      <c r="V739" t="str">
        <f t="shared" si="61"/>
        <v/>
      </c>
      <c r="W739">
        <f t="shared" si="62"/>
        <v>0</v>
      </c>
      <c r="X739">
        <f t="shared" si="63"/>
        <v>0</v>
      </c>
    </row>
    <row r="740" spans="1:24" x14ac:dyDescent="0.35">
      <c r="A740" t="str">
        <f>IF(ROW()&lt;=vLastrow,'Match History Data'!A740,"")</f>
        <v/>
      </c>
      <c r="B740" t="str">
        <f>IF(ROW()&lt;=vLastrow,'Match History Data'!B740,"")</f>
        <v/>
      </c>
      <c r="C740" t="str">
        <f>IF(ROW()&lt;=vLastrow,'Match History Data'!C740,"")</f>
        <v/>
      </c>
      <c r="D740" t="str">
        <f>IF(ROW()&lt;=vLastrow,'Match History Data'!D740,"")</f>
        <v/>
      </c>
      <c r="E740" s="3" t="str">
        <f>IF(ROW()&lt;=vLastrow,IF('Match History Data'!E740&lt;&gt;"",'Match History Data'!E740,""),"")</f>
        <v/>
      </c>
      <c r="F740" s="3" t="str">
        <f>IF(ROW()&lt;=vLastrow,IF('Match History Data'!F740&lt;&gt;"",'Match History Data'!F740,""),"")</f>
        <v/>
      </c>
      <c r="G740" t="str">
        <f>IF(ROW()&lt;=vLastrow,'Match History Data'!G740,"")</f>
        <v/>
      </c>
      <c r="H740" t="str">
        <f>IF(ROW()&lt;=vLastrow,'Match History Data'!H740,"")</f>
        <v/>
      </c>
      <c r="I740" t="str">
        <f>IF(ROW()&lt;=vLastrow,'Match History Data'!I740,"")</f>
        <v/>
      </c>
      <c r="J740" t="str">
        <f>IF(ROW()&lt;=vLastrow,'Match History Data'!J740,"")</f>
        <v/>
      </c>
      <c r="K740" t="str">
        <f>IF(ROW()&lt;=vLastrow,'Match History Data'!K740,"")</f>
        <v/>
      </c>
      <c r="L740" t="str">
        <f>IF(ROW()&lt;=vLastrow,'Match History Data'!L740,"")</f>
        <v/>
      </c>
      <c r="M740" t="str">
        <f>IF(ROW()&lt;=vLastrow,'Match History Data'!M740,"")</f>
        <v/>
      </c>
      <c r="N740" t="str">
        <f>IF(ROW()&lt;=vLastrow,'Match History Data'!N740,"")</f>
        <v/>
      </c>
      <c r="O740" t="str">
        <f>IF(ROW()&lt;=vLastrow,'Match History Data'!O740,"")</f>
        <v/>
      </c>
      <c r="Q740" t="str">
        <f>IF(ROW()&lt;=vLastrow,VLOOKUP(MONTH(E740),calcs!$S$2:$T$13,2,FALSE),"")</f>
        <v/>
      </c>
      <c r="R740" t="str">
        <f>IF(ROW()&lt;=vLastrow,VLOOKUP(MONTH(F740),calcs!$S$2:$T$13,2,FALSE),"")</f>
        <v/>
      </c>
      <c r="S740" t="str">
        <f t="shared" si="65"/>
        <v/>
      </c>
      <c r="T740" s="26" t="e">
        <f>IF(F740="",DATEDIF(E740,calcs!X$2,"Y"),"")</f>
        <v>#VALUE!</v>
      </c>
      <c r="U740" t="str">
        <f t="shared" si="64"/>
        <v/>
      </c>
      <c r="V740" t="str">
        <f t="shared" si="61"/>
        <v/>
      </c>
      <c r="W740">
        <f t="shared" si="62"/>
        <v>0</v>
      </c>
      <c r="X740">
        <f t="shared" si="63"/>
        <v>0</v>
      </c>
    </row>
    <row r="741" spans="1:24" x14ac:dyDescent="0.35">
      <c r="A741" t="str">
        <f>IF(ROW()&lt;=vLastrow,'Match History Data'!A741,"")</f>
        <v/>
      </c>
      <c r="B741" t="str">
        <f>IF(ROW()&lt;=vLastrow,'Match History Data'!B741,"")</f>
        <v/>
      </c>
      <c r="C741" t="str">
        <f>IF(ROW()&lt;=vLastrow,'Match History Data'!C741,"")</f>
        <v/>
      </c>
      <c r="D741" t="str">
        <f>IF(ROW()&lt;=vLastrow,'Match History Data'!D741,"")</f>
        <v/>
      </c>
      <c r="E741" s="3" t="str">
        <f>IF(ROW()&lt;=vLastrow,IF('Match History Data'!E741&lt;&gt;"",'Match History Data'!E741,""),"")</f>
        <v/>
      </c>
      <c r="F741" s="3" t="str">
        <f>IF(ROW()&lt;=vLastrow,IF('Match History Data'!F741&lt;&gt;"",'Match History Data'!F741,""),"")</f>
        <v/>
      </c>
      <c r="G741" t="str">
        <f>IF(ROW()&lt;=vLastrow,'Match History Data'!G741,"")</f>
        <v/>
      </c>
      <c r="H741" t="str">
        <f>IF(ROW()&lt;=vLastrow,'Match History Data'!H741,"")</f>
        <v/>
      </c>
      <c r="I741" t="str">
        <f>IF(ROW()&lt;=vLastrow,'Match History Data'!I741,"")</f>
        <v/>
      </c>
      <c r="J741" t="str">
        <f>IF(ROW()&lt;=vLastrow,'Match History Data'!J741,"")</f>
        <v/>
      </c>
      <c r="K741" t="str">
        <f>IF(ROW()&lt;=vLastrow,'Match History Data'!K741,"")</f>
        <v/>
      </c>
      <c r="L741" t="str">
        <f>IF(ROW()&lt;=vLastrow,'Match History Data'!L741,"")</f>
        <v/>
      </c>
      <c r="M741" t="str">
        <f>IF(ROW()&lt;=vLastrow,'Match History Data'!M741,"")</f>
        <v/>
      </c>
      <c r="N741" t="str">
        <f>IF(ROW()&lt;=vLastrow,'Match History Data'!N741,"")</f>
        <v/>
      </c>
      <c r="O741" t="str">
        <f>IF(ROW()&lt;=vLastrow,'Match History Data'!O741,"")</f>
        <v/>
      </c>
      <c r="Q741" t="str">
        <f>IF(ROW()&lt;=vLastrow,VLOOKUP(MONTH(E741),calcs!$S$2:$T$13,2,FALSE),"")</f>
        <v/>
      </c>
      <c r="R741" t="str">
        <f>IF(ROW()&lt;=vLastrow,VLOOKUP(MONTH(F741),calcs!$S$2:$T$13,2,FALSE),"")</f>
        <v/>
      </c>
      <c r="S741" t="str">
        <f t="shared" si="65"/>
        <v/>
      </c>
      <c r="T741" s="26" t="e">
        <f>IF(F741="",DATEDIF(E741,calcs!X$2,"Y"),"")</f>
        <v>#VALUE!</v>
      </c>
      <c r="U741" t="str">
        <f t="shared" si="64"/>
        <v/>
      </c>
      <c r="V741" t="str">
        <f t="shared" si="61"/>
        <v/>
      </c>
      <c r="W741">
        <f t="shared" si="62"/>
        <v>0</v>
      </c>
      <c r="X741">
        <f t="shared" si="63"/>
        <v>0</v>
      </c>
    </row>
    <row r="742" spans="1:24" x14ac:dyDescent="0.35">
      <c r="A742" t="str">
        <f>IF(ROW()&lt;=vLastrow,'Match History Data'!A742,"")</f>
        <v/>
      </c>
      <c r="B742" t="str">
        <f>IF(ROW()&lt;=vLastrow,'Match History Data'!B742,"")</f>
        <v/>
      </c>
      <c r="C742" t="str">
        <f>IF(ROW()&lt;=vLastrow,'Match History Data'!C742,"")</f>
        <v/>
      </c>
      <c r="D742" t="str">
        <f>IF(ROW()&lt;=vLastrow,'Match History Data'!D742,"")</f>
        <v/>
      </c>
      <c r="E742" s="3" t="str">
        <f>IF(ROW()&lt;=vLastrow,IF('Match History Data'!E742&lt;&gt;"",'Match History Data'!E742,""),"")</f>
        <v/>
      </c>
      <c r="F742" s="3" t="str">
        <f>IF(ROW()&lt;=vLastrow,IF('Match History Data'!F742&lt;&gt;"",'Match History Data'!F742,""),"")</f>
        <v/>
      </c>
      <c r="G742" t="str">
        <f>IF(ROW()&lt;=vLastrow,'Match History Data'!G742,"")</f>
        <v/>
      </c>
      <c r="H742" t="str">
        <f>IF(ROW()&lt;=vLastrow,'Match History Data'!H742,"")</f>
        <v/>
      </c>
      <c r="I742" t="str">
        <f>IF(ROW()&lt;=vLastrow,'Match History Data'!I742,"")</f>
        <v/>
      </c>
      <c r="J742" t="str">
        <f>IF(ROW()&lt;=vLastrow,'Match History Data'!J742,"")</f>
        <v/>
      </c>
      <c r="K742" t="str">
        <f>IF(ROW()&lt;=vLastrow,'Match History Data'!K742,"")</f>
        <v/>
      </c>
      <c r="L742" t="str">
        <f>IF(ROW()&lt;=vLastrow,'Match History Data'!L742,"")</f>
        <v/>
      </c>
      <c r="M742" t="str">
        <f>IF(ROW()&lt;=vLastrow,'Match History Data'!M742,"")</f>
        <v/>
      </c>
      <c r="N742" t="str">
        <f>IF(ROW()&lt;=vLastrow,'Match History Data'!N742,"")</f>
        <v/>
      </c>
      <c r="O742" t="str">
        <f>IF(ROW()&lt;=vLastrow,'Match History Data'!O742,"")</f>
        <v/>
      </c>
      <c r="Q742" t="str">
        <f>IF(ROW()&lt;=vLastrow,VLOOKUP(MONTH(E742),calcs!$S$2:$T$13,2,FALSE),"")</f>
        <v/>
      </c>
      <c r="R742" t="str">
        <f>IF(ROW()&lt;=vLastrow,VLOOKUP(MONTH(F742),calcs!$S$2:$T$13,2,FALSE),"")</f>
        <v/>
      </c>
      <c r="S742" t="str">
        <f t="shared" si="65"/>
        <v/>
      </c>
      <c r="T742" s="26" t="e">
        <f>IF(F742="",DATEDIF(E742,calcs!X$2,"Y"),"")</f>
        <v>#VALUE!</v>
      </c>
      <c r="U742" t="str">
        <f t="shared" si="64"/>
        <v/>
      </c>
      <c r="V742" t="str">
        <f t="shared" si="61"/>
        <v/>
      </c>
      <c r="W742">
        <f t="shared" si="62"/>
        <v>0</v>
      </c>
      <c r="X742">
        <f t="shared" si="63"/>
        <v>0</v>
      </c>
    </row>
    <row r="743" spans="1:24" x14ac:dyDescent="0.35">
      <c r="A743" t="str">
        <f>IF(ROW()&lt;=vLastrow,'Match History Data'!A743,"")</f>
        <v/>
      </c>
      <c r="B743" t="str">
        <f>IF(ROW()&lt;=vLastrow,'Match History Data'!B743,"")</f>
        <v/>
      </c>
      <c r="C743" t="str">
        <f>IF(ROW()&lt;=vLastrow,'Match History Data'!C743,"")</f>
        <v/>
      </c>
      <c r="D743" t="str">
        <f>IF(ROW()&lt;=vLastrow,'Match History Data'!D743,"")</f>
        <v/>
      </c>
      <c r="E743" s="3" t="str">
        <f>IF(ROW()&lt;=vLastrow,IF('Match History Data'!E743&lt;&gt;"",'Match History Data'!E743,""),"")</f>
        <v/>
      </c>
      <c r="F743" s="3" t="str">
        <f>IF(ROW()&lt;=vLastrow,IF('Match History Data'!F743&lt;&gt;"",'Match History Data'!F743,""),"")</f>
        <v/>
      </c>
      <c r="G743" t="str">
        <f>IF(ROW()&lt;=vLastrow,'Match History Data'!G743,"")</f>
        <v/>
      </c>
      <c r="H743" t="str">
        <f>IF(ROW()&lt;=vLastrow,'Match History Data'!H743,"")</f>
        <v/>
      </c>
      <c r="I743" t="str">
        <f>IF(ROW()&lt;=vLastrow,'Match History Data'!I743,"")</f>
        <v/>
      </c>
      <c r="J743" t="str">
        <f>IF(ROW()&lt;=vLastrow,'Match History Data'!J743,"")</f>
        <v/>
      </c>
      <c r="K743" t="str">
        <f>IF(ROW()&lt;=vLastrow,'Match History Data'!K743,"")</f>
        <v/>
      </c>
      <c r="L743" t="str">
        <f>IF(ROW()&lt;=vLastrow,'Match History Data'!L743,"")</f>
        <v/>
      </c>
      <c r="M743" t="str">
        <f>IF(ROW()&lt;=vLastrow,'Match History Data'!M743,"")</f>
        <v/>
      </c>
      <c r="N743" t="str">
        <f>IF(ROW()&lt;=vLastrow,'Match History Data'!N743,"")</f>
        <v/>
      </c>
      <c r="O743" t="str">
        <f>IF(ROW()&lt;=vLastrow,'Match History Data'!O743,"")</f>
        <v/>
      </c>
      <c r="Q743" t="str">
        <f>IF(ROW()&lt;=vLastrow,VLOOKUP(MONTH(E743),calcs!$S$2:$T$13,2,FALSE),"")</f>
        <v/>
      </c>
      <c r="R743" t="str">
        <f>IF(ROW()&lt;=vLastrow,VLOOKUP(MONTH(F743),calcs!$S$2:$T$13,2,FALSE),"")</f>
        <v/>
      </c>
      <c r="S743" t="str">
        <f t="shared" si="65"/>
        <v/>
      </c>
      <c r="T743" s="26" t="e">
        <f>IF(F743="",DATEDIF(E743,calcs!X$2,"Y"),"")</f>
        <v>#VALUE!</v>
      </c>
      <c r="U743" t="str">
        <f t="shared" si="64"/>
        <v/>
      </c>
      <c r="V743" t="str">
        <f t="shared" si="61"/>
        <v/>
      </c>
      <c r="W743">
        <f t="shared" si="62"/>
        <v>0</v>
      </c>
      <c r="X743">
        <f t="shared" si="63"/>
        <v>0</v>
      </c>
    </row>
    <row r="744" spans="1:24" x14ac:dyDescent="0.35">
      <c r="A744" t="str">
        <f>IF(ROW()&lt;=vLastrow,'Match History Data'!A744,"")</f>
        <v/>
      </c>
      <c r="B744" t="str">
        <f>IF(ROW()&lt;=vLastrow,'Match History Data'!B744,"")</f>
        <v/>
      </c>
      <c r="C744" t="str">
        <f>IF(ROW()&lt;=vLastrow,'Match History Data'!C744,"")</f>
        <v/>
      </c>
      <c r="D744" t="str">
        <f>IF(ROW()&lt;=vLastrow,'Match History Data'!D744,"")</f>
        <v/>
      </c>
      <c r="E744" s="3" t="str">
        <f>IF(ROW()&lt;=vLastrow,IF('Match History Data'!E744&lt;&gt;"",'Match History Data'!E744,""),"")</f>
        <v/>
      </c>
      <c r="F744" s="3" t="str">
        <f>IF(ROW()&lt;=vLastrow,IF('Match History Data'!F744&lt;&gt;"",'Match History Data'!F744,""),"")</f>
        <v/>
      </c>
      <c r="G744" t="str">
        <f>IF(ROW()&lt;=vLastrow,'Match History Data'!G744,"")</f>
        <v/>
      </c>
      <c r="H744" t="str">
        <f>IF(ROW()&lt;=vLastrow,'Match History Data'!H744,"")</f>
        <v/>
      </c>
      <c r="I744" t="str">
        <f>IF(ROW()&lt;=vLastrow,'Match History Data'!I744,"")</f>
        <v/>
      </c>
      <c r="J744" t="str">
        <f>IF(ROW()&lt;=vLastrow,'Match History Data'!J744,"")</f>
        <v/>
      </c>
      <c r="K744" t="str">
        <f>IF(ROW()&lt;=vLastrow,'Match History Data'!K744,"")</f>
        <v/>
      </c>
      <c r="L744" t="str">
        <f>IF(ROW()&lt;=vLastrow,'Match History Data'!L744,"")</f>
        <v/>
      </c>
      <c r="M744" t="str">
        <f>IF(ROW()&lt;=vLastrow,'Match History Data'!M744,"")</f>
        <v/>
      </c>
      <c r="N744" t="str">
        <f>IF(ROW()&lt;=vLastrow,'Match History Data'!N744,"")</f>
        <v/>
      </c>
      <c r="O744" t="str">
        <f>IF(ROW()&lt;=vLastrow,'Match History Data'!O744,"")</f>
        <v/>
      </c>
      <c r="Q744" t="str">
        <f>IF(ROW()&lt;=vLastrow,VLOOKUP(MONTH(E744),calcs!$S$2:$T$13,2,FALSE),"")</f>
        <v/>
      </c>
      <c r="R744" t="str">
        <f>IF(ROW()&lt;=vLastrow,VLOOKUP(MONTH(F744),calcs!$S$2:$T$13,2,FALSE),"")</f>
        <v/>
      </c>
      <c r="S744" t="str">
        <f t="shared" si="65"/>
        <v/>
      </c>
      <c r="T744" s="26" t="e">
        <f>IF(F744="",DATEDIF(E744,calcs!X$2,"Y"),"")</f>
        <v>#VALUE!</v>
      </c>
      <c r="U744" t="str">
        <f t="shared" si="64"/>
        <v/>
      </c>
      <c r="V744" t="str">
        <f t="shared" si="61"/>
        <v/>
      </c>
      <c r="W744">
        <f t="shared" si="62"/>
        <v>0</v>
      </c>
      <c r="X744">
        <f t="shared" si="63"/>
        <v>0</v>
      </c>
    </row>
    <row r="745" spans="1:24" x14ac:dyDescent="0.35">
      <c r="A745" t="str">
        <f>IF(ROW()&lt;=vLastrow,'Match History Data'!A745,"")</f>
        <v/>
      </c>
      <c r="B745" t="str">
        <f>IF(ROW()&lt;=vLastrow,'Match History Data'!B745,"")</f>
        <v/>
      </c>
      <c r="C745" t="str">
        <f>IF(ROW()&lt;=vLastrow,'Match History Data'!C745,"")</f>
        <v/>
      </c>
      <c r="D745" t="str">
        <f>IF(ROW()&lt;=vLastrow,'Match History Data'!D745,"")</f>
        <v/>
      </c>
      <c r="E745" s="3" t="str">
        <f>IF(ROW()&lt;=vLastrow,IF('Match History Data'!E745&lt;&gt;"",'Match History Data'!E745,""),"")</f>
        <v/>
      </c>
      <c r="F745" s="3" t="str">
        <f>IF(ROW()&lt;=vLastrow,IF('Match History Data'!F745&lt;&gt;"",'Match History Data'!F745,""),"")</f>
        <v/>
      </c>
      <c r="G745" t="str">
        <f>IF(ROW()&lt;=vLastrow,'Match History Data'!G745,"")</f>
        <v/>
      </c>
      <c r="H745" t="str">
        <f>IF(ROW()&lt;=vLastrow,'Match History Data'!H745,"")</f>
        <v/>
      </c>
      <c r="I745" t="str">
        <f>IF(ROW()&lt;=vLastrow,'Match History Data'!I745,"")</f>
        <v/>
      </c>
      <c r="J745" t="str">
        <f>IF(ROW()&lt;=vLastrow,'Match History Data'!J745,"")</f>
        <v/>
      </c>
      <c r="K745" t="str">
        <f>IF(ROW()&lt;=vLastrow,'Match History Data'!K745,"")</f>
        <v/>
      </c>
      <c r="L745" t="str">
        <f>IF(ROW()&lt;=vLastrow,'Match History Data'!L745,"")</f>
        <v/>
      </c>
      <c r="M745" t="str">
        <f>IF(ROW()&lt;=vLastrow,'Match History Data'!M745,"")</f>
        <v/>
      </c>
      <c r="N745" t="str">
        <f>IF(ROW()&lt;=vLastrow,'Match History Data'!N745,"")</f>
        <v/>
      </c>
      <c r="O745" t="str">
        <f>IF(ROW()&lt;=vLastrow,'Match History Data'!O745,"")</f>
        <v/>
      </c>
      <c r="Q745" t="str">
        <f>IF(ROW()&lt;=vLastrow,VLOOKUP(MONTH(E745),calcs!$S$2:$T$13,2,FALSE),"")</f>
        <v/>
      </c>
      <c r="R745" t="str">
        <f>IF(ROW()&lt;=vLastrow,VLOOKUP(MONTH(F745),calcs!$S$2:$T$13,2,FALSE),"")</f>
        <v/>
      </c>
      <c r="S745" t="str">
        <f t="shared" si="65"/>
        <v/>
      </c>
      <c r="T745" s="26" t="e">
        <f>IF(F745="",DATEDIF(E745,calcs!X$2,"Y"),"")</f>
        <v>#VALUE!</v>
      </c>
      <c r="U745" t="str">
        <f t="shared" si="64"/>
        <v/>
      </c>
      <c r="V745" t="str">
        <f t="shared" si="61"/>
        <v/>
      </c>
      <c r="W745">
        <f t="shared" si="62"/>
        <v>0</v>
      </c>
      <c r="X745">
        <f t="shared" si="63"/>
        <v>0</v>
      </c>
    </row>
    <row r="746" spans="1:24" x14ac:dyDescent="0.35">
      <c r="A746" t="str">
        <f>IF(ROW()&lt;=vLastrow,'Match History Data'!A746,"")</f>
        <v/>
      </c>
      <c r="B746" t="str">
        <f>IF(ROW()&lt;=vLastrow,'Match History Data'!B746,"")</f>
        <v/>
      </c>
      <c r="C746" t="str">
        <f>IF(ROW()&lt;=vLastrow,'Match History Data'!C746,"")</f>
        <v/>
      </c>
      <c r="D746" t="str">
        <f>IF(ROW()&lt;=vLastrow,'Match History Data'!D746,"")</f>
        <v/>
      </c>
      <c r="E746" s="3" t="str">
        <f>IF(ROW()&lt;=vLastrow,IF('Match History Data'!E746&lt;&gt;"",'Match History Data'!E746,""),"")</f>
        <v/>
      </c>
      <c r="F746" s="3" t="str">
        <f>IF(ROW()&lt;=vLastrow,IF('Match History Data'!F746&lt;&gt;"",'Match History Data'!F746,""),"")</f>
        <v/>
      </c>
      <c r="G746" t="str">
        <f>IF(ROW()&lt;=vLastrow,'Match History Data'!G746,"")</f>
        <v/>
      </c>
      <c r="H746" t="str">
        <f>IF(ROW()&lt;=vLastrow,'Match History Data'!H746,"")</f>
        <v/>
      </c>
      <c r="I746" t="str">
        <f>IF(ROW()&lt;=vLastrow,'Match History Data'!I746,"")</f>
        <v/>
      </c>
      <c r="J746" t="str">
        <f>IF(ROW()&lt;=vLastrow,'Match History Data'!J746,"")</f>
        <v/>
      </c>
      <c r="K746" t="str">
        <f>IF(ROW()&lt;=vLastrow,'Match History Data'!K746,"")</f>
        <v/>
      </c>
      <c r="L746" t="str">
        <f>IF(ROW()&lt;=vLastrow,'Match History Data'!L746,"")</f>
        <v/>
      </c>
      <c r="M746" t="str">
        <f>IF(ROW()&lt;=vLastrow,'Match History Data'!M746,"")</f>
        <v/>
      </c>
      <c r="N746" t="str">
        <f>IF(ROW()&lt;=vLastrow,'Match History Data'!N746,"")</f>
        <v/>
      </c>
      <c r="O746" t="str">
        <f>IF(ROW()&lt;=vLastrow,'Match History Data'!O746,"")</f>
        <v/>
      </c>
      <c r="Q746" t="str">
        <f>IF(ROW()&lt;=vLastrow,VLOOKUP(MONTH(E746),calcs!$S$2:$T$13,2,FALSE),"")</f>
        <v/>
      </c>
      <c r="R746" t="str">
        <f>IF(ROW()&lt;=vLastrow,VLOOKUP(MONTH(F746),calcs!$S$2:$T$13,2,FALSE),"")</f>
        <v/>
      </c>
      <c r="S746" t="str">
        <f t="shared" si="65"/>
        <v/>
      </c>
      <c r="T746" s="26" t="e">
        <f>IF(F746="",DATEDIF(E746,calcs!X$2,"Y"),"")</f>
        <v>#VALUE!</v>
      </c>
      <c r="U746" t="str">
        <f t="shared" si="64"/>
        <v/>
      </c>
      <c r="V746" t="str">
        <f t="shared" si="61"/>
        <v/>
      </c>
      <c r="W746">
        <f t="shared" si="62"/>
        <v>0</v>
      </c>
      <c r="X746">
        <f t="shared" si="63"/>
        <v>0</v>
      </c>
    </row>
    <row r="747" spans="1:24" x14ac:dyDescent="0.35">
      <c r="A747" t="str">
        <f>IF(ROW()&lt;=vLastrow,'Match History Data'!A747,"")</f>
        <v/>
      </c>
      <c r="B747" t="str">
        <f>IF(ROW()&lt;=vLastrow,'Match History Data'!B747,"")</f>
        <v/>
      </c>
      <c r="C747" t="str">
        <f>IF(ROW()&lt;=vLastrow,'Match History Data'!C747,"")</f>
        <v/>
      </c>
      <c r="D747" t="str">
        <f>IF(ROW()&lt;=vLastrow,'Match History Data'!D747,"")</f>
        <v/>
      </c>
      <c r="E747" s="3" t="str">
        <f>IF(ROW()&lt;=vLastrow,IF('Match History Data'!E747&lt;&gt;"",'Match History Data'!E747,""),"")</f>
        <v/>
      </c>
      <c r="F747" s="3" t="str">
        <f>IF(ROW()&lt;=vLastrow,IF('Match History Data'!F747&lt;&gt;"",'Match History Data'!F747,""),"")</f>
        <v/>
      </c>
      <c r="G747" t="str">
        <f>IF(ROW()&lt;=vLastrow,'Match History Data'!G747,"")</f>
        <v/>
      </c>
      <c r="H747" t="str">
        <f>IF(ROW()&lt;=vLastrow,'Match History Data'!H747,"")</f>
        <v/>
      </c>
      <c r="I747" t="str">
        <f>IF(ROW()&lt;=vLastrow,'Match History Data'!I747,"")</f>
        <v/>
      </c>
      <c r="J747" t="str">
        <f>IF(ROW()&lt;=vLastrow,'Match History Data'!J747,"")</f>
        <v/>
      </c>
      <c r="K747" t="str">
        <f>IF(ROW()&lt;=vLastrow,'Match History Data'!K747,"")</f>
        <v/>
      </c>
      <c r="L747" t="str">
        <f>IF(ROW()&lt;=vLastrow,'Match History Data'!L747,"")</f>
        <v/>
      </c>
      <c r="M747" t="str">
        <f>IF(ROW()&lt;=vLastrow,'Match History Data'!M747,"")</f>
        <v/>
      </c>
      <c r="N747" t="str">
        <f>IF(ROW()&lt;=vLastrow,'Match History Data'!N747,"")</f>
        <v/>
      </c>
      <c r="O747" t="str">
        <f>IF(ROW()&lt;=vLastrow,'Match History Data'!O747,"")</f>
        <v/>
      </c>
      <c r="Q747" t="str">
        <f>IF(ROW()&lt;=vLastrow,VLOOKUP(MONTH(E747),calcs!$S$2:$T$13,2,FALSE),"")</f>
        <v/>
      </c>
      <c r="R747" t="str">
        <f>IF(ROW()&lt;=vLastrow,VLOOKUP(MONTH(F747),calcs!$S$2:$T$13,2,FALSE),"")</f>
        <v/>
      </c>
      <c r="S747" t="str">
        <f t="shared" si="65"/>
        <v/>
      </c>
      <c r="T747" s="26" t="e">
        <f>IF(F747="",DATEDIF(E747,calcs!X$2,"Y"),"")</f>
        <v>#VALUE!</v>
      </c>
      <c r="U747" t="str">
        <f t="shared" si="64"/>
        <v/>
      </c>
      <c r="V747" t="str">
        <f t="shared" si="61"/>
        <v/>
      </c>
      <c r="W747">
        <f t="shared" si="62"/>
        <v>0</v>
      </c>
      <c r="X747">
        <f t="shared" si="63"/>
        <v>0</v>
      </c>
    </row>
    <row r="748" spans="1:24" x14ac:dyDescent="0.35">
      <c r="A748" t="str">
        <f>IF(ROW()&lt;=vLastrow,'Match History Data'!A748,"")</f>
        <v/>
      </c>
      <c r="B748" t="str">
        <f>IF(ROW()&lt;=vLastrow,'Match History Data'!B748,"")</f>
        <v/>
      </c>
      <c r="C748" t="str">
        <f>IF(ROW()&lt;=vLastrow,'Match History Data'!C748,"")</f>
        <v/>
      </c>
      <c r="D748" t="str">
        <f>IF(ROW()&lt;=vLastrow,'Match History Data'!D748,"")</f>
        <v/>
      </c>
      <c r="E748" s="3" t="str">
        <f>IF(ROW()&lt;=vLastrow,IF('Match History Data'!E748&lt;&gt;"",'Match History Data'!E748,""),"")</f>
        <v/>
      </c>
      <c r="F748" s="3" t="str">
        <f>IF(ROW()&lt;=vLastrow,IF('Match History Data'!F748&lt;&gt;"",'Match History Data'!F748,""),"")</f>
        <v/>
      </c>
      <c r="G748" t="str">
        <f>IF(ROW()&lt;=vLastrow,'Match History Data'!G748,"")</f>
        <v/>
      </c>
      <c r="H748" t="str">
        <f>IF(ROW()&lt;=vLastrow,'Match History Data'!H748,"")</f>
        <v/>
      </c>
      <c r="I748" t="str">
        <f>IF(ROW()&lt;=vLastrow,'Match History Data'!I748,"")</f>
        <v/>
      </c>
      <c r="J748" t="str">
        <f>IF(ROW()&lt;=vLastrow,'Match History Data'!J748,"")</f>
        <v/>
      </c>
      <c r="K748" t="str">
        <f>IF(ROW()&lt;=vLastrow,'Match History Data'!K748,"")</f>
        <v/>
      </c>
      <c r="L748" t="str">
        <f>IF(ROW()&lt;=vLastrow,'Match History Data'!L748,"")</f>
        <v/>
      </c>
      <c r="M748" t="str">
        <f>IF(ROW()&lt;=vLastrow,'Match History Data'!M748,"")</f>
        <v/>
      </c>
      <c r="N748" t="str">
        <f>IF(ROW()&lt;=vLastrow,'Match History Data'!N748,"")</f>
        <v/>
      </c>
      <c r="O748" t="str">
        <f>IF(ROW()&lt;=vLastrow,'Match History Data'!O748,"")</f>
        <v/>
      </c>
      <c r="Q748" t="str">
        <f>IF(ROW()&lt;=vLastrow,VLOOKUP(MONTH(E748),calcs!$S$2:$T$13,2,FALSE),"")</f>
        <v/>
      </c>
      <c r="R748" t="str">
        <f>IF(ROW()&lt;=vLastrow,VLOOKUP(MONTH(F748),calcs!$S$2:$T$13,2,FALSE),"")</f>
        <v/>
      </c>
      <c r="S748" t="str">
        <f t="shared" si="65"/>
        <v/>
      </c>
      <c r="T748" s="26" t="e">
        <f>IF(F748="",DATEDIF(E748,calcs!X$2,"Y"),"")</f>
        <v>#VALUE!</v>
      </c>
      <c r="U748" t="str">
        <f t="shared" si="64"/>
        <v/>
      </c>
      <c r="V748" t="str">
        <f t="shared" si="61"/>
        <v/>
      </c>
      <c r="W748">
        <f t="shared" si="62"/>
        <v>0</v>
      </c>
      <c r="X748">
        <f t="shared" si="63"/>
        <v>0</v>
      </c>
    </row>
    <row r="749" spans="1:24" x14ac:dyDescent="0.35">
      <c r="A749" t="str">
        <f>IF(ROW()&lt;=vLastrow,'Match History Data'!A749,"")</f>
        <v/>
      </c>
      <c r="B749" t="str">
        <f>IF(ROW()&lt;=vLastrow,'Match History Data'!B749,"")</f>
        <v/>
      </c>
      <c r="C749" t="str">
        <f>IF(ROW()&lt;=vLastrow,'Match History Data'!C749,"")</f>
        <v/>
      </c>
      <c r="D749" t="str">
        <f>IF(ROW()&lt;=vLastrow,'Match History Data'!D749,"")</f>
        <v/>
      </c>
      <c r="E749" s="3" t="str">
        <f>IF(ROW()&lt;=vLastrow,IF('Match History Data'!E749&lt;&gt;"",'Match History Data'!E749,""),"")</f>
        <v/>
      </c>
      <c r="F749" s="3" t="str">
        <f>IF(ROW()&lt;=vLastrow,IF('Match History Data'!F749&lt;&gt;"",'Match History Data'!F749,""),"")</f>
        <v/>
      </c>
      <c r="G749" t="str">
        <f>IF(ROW()&lt;=vLastrow,'Match History Data'!G749,"")</f>
        <v/>
      </c>
      <c r="H749" t="str">
        <f>IF(ROW()&lt;=vLastrow,'Match History Data'!H749,"")</f>
        <v/>
      </c>
      <c r="I749" t="str">
        <f>IF(ROW()&lt;=vLastrow,'Match History Data'!I749,"")</f>
        <v/>
      </c>
      <c r="J749" t="str">
        <f>IF(ROW()&lt;=vLastrow,'Match History Data'!J749,"")</f>
        <v/>
      </c>
      <c r="K749" t="str">
        <f>IF(ROW()&lt;=vLastrow,'Match History Data'!K749,"")</f>
        <v/>
      </c>
      <c r="L749" t="str">
        <f>IF(ROW()&lt;=vLastrow,'Match History Data'!L749,"")</f>
        <v/>
      </c>
      <c r="M749" t="str">
        <f>IF(ROW()&lt;=vLastrow,'Match History Data'!M749,"")</f>
        <v/>
      </c>
      <c r="N749" t="str">
        <f>IF(ROW()&lt;=vLastrow,'Match History Data'!N749,"")</f>
        <v/>
      </c>
      <c r="O749" t="str">
        <f>IF(ROW()&lt;=vLastrow,'Match History Data'!O749,"")</f>
        <v/>
      </c>
      <c r="Q749" t="str">
        <f>IF(ROW()&lt;=vLastrow,VLOOKUP(MONTH(E749),calcs!$S$2:$T$13,2,FALSE),"")</f>
        <v/>
      </c>
      <c r="R749" t="str">
        <f>IF(ROW()&lt;=vLastrow,VLOOKUP(MONTH(F749),calcs!$S$2:$T$13,2,FALSE),"")</f>
        <v/>
      </c>
      <c r="S749" t="str">
        <f t="shared" si="65"/>
        <v/>
      </c>
      <c r="T749" s="26" t="e">
        <f>IF(F749="",DATEDIF(E749,calcs!X$2,"Y"),"")</f>
        <v>#VALUE!</v>
      </c>
      <c r="U749" t="str">
        <f t="shared" si="64"/>
        <v/>
      </c>
      <c r="V749" t="str">
        <f t="shared" si="61"/>
        <v/>
      </c>
      <c r="W749">
        <f t="shared" si="62"/>
        <v>0</v>
      </c>
      <c r="X749">
        <f t="shared" si="63"/>
        <v>0</v>
      </c>
    </row>
    <row r="750" spans="1:24" x14ac:dyDescent="0.35">
      <c r="A750" t="str">
        <f>IF(ROW()&lt;=vLastrow,'Match History Data'!A750,"")</f>
        <v/>
      </c>
      <c r="B750" t="str">
        <f>IF(ROW()&lt;=vLastrow,'Match History Data'!B750,"")</f>
        <v/>
      </c>
      <c r="C750" t="str">
        <f>IF(ROW()&lt;=vLastrow,'Match History Data'!C750,"")</f>
        <v/>
      </c>
      <c r="D750" t="str">
        <f>IF(ROW()&lt;=vLastrow,'Match History Data'!D750,"")</f>
        <v/>
      </c>
      <c r="E750" s="3" t="str">
        <f>IF(ROW()&lt;=vLastrow,IF('Match History Data'!E750&lt;&gt;"",'Match History Data'!E750,""),"")</f>
        <v/>
      </c>
      <c r="F750" s="3" t="str">
        <f>IF(ROW()&lt;=vLastrow,IF('Match History Data'!F750&lt;&gt;"",'Match History Data'!F750,""),"")</f>
        <v/>
      </c>
      <c r="G750" t="str">
        <f>IF(ROW()&lt;=vLastrow,'Match History Data'!G750,"")</f>
        <v/>
      </c>
      <c r="H750" t="str">
        <f>IF(ROW()&lt;=vLastrow,'Match History Data'!H750,"")</f>
        <v/>
      </c>
      <c r="I750" t="str">
        <f>IF(ROW()&lt;=vLastrow,'Match History Data'!I750,"")</f>
        <v/>
      </c>
      <c r="J750" t="str">
        <f>IF(ROW()&lt;=vLastrow,'Match History Data'!J750,"")</f>
        <v/>
      </c>
      <c r="K750" t="str">
        <f>IF(ROW()&lt;=vLastrow,'Match History Data'!K750,"")</f>
        <v/>
      </c>
      <c r="L750" t="str">
        <f>IF(ROW()&lt;=vLastrow,'Match History Data'!L750,"")</f>
        <v/>
      </c>
      <c r="M750" t="str">
        <f>IF(ROW()&lt;=vLastrow,'Match History Data'!M750,"")</f>
        <v/>
      </c>
      <c r="N750" t="str">
        <f>IF(ROW()&lt;=vLastrow,'Match History Data'!N750,"")</f>
        <v/>
      </c>
      <c r="O750" t="str">
        <f>IF(ROW()&lt;=vLastrow,'Match History Data'!O750,"")</f>
        <v/>
      </c>
      <c r="Q750" t="str">
        <f>IF(ROW()&lt;=vLastrow,VLOOKUP(MONTH(E750),calcs!$S$2:$T$13,2,FALSE),"")</f>
        <v/>
      </c>
      <c r="R750" t="str">
        <f>IF(ROW()&lt;=vLastrow,VLOOKUP(MONTH(F750),calcs!$S$2:$T$13,2,FALSE),"")</f>
        <v/>
      </c>
      <c r="S750" t="str">
        <f t="shared" si="65"/>
        <v/>
      </c>
      <c r="T750" s="26" t="e">
        <f>IF(F750="",DATEDIF(E750,calcs!X$2,"Y"),"")</f>
        <v>#VALUE!</v>
      </c>
      <c r="U750" t="str">
        <f t="shared" si="64"/>
        <v/>
      </c>
      <c r="V750" t="str">
        <f t="shared" si="61"/>
        <v/>
      </c>
      <c r="W750">
        <f t="shared" si="62"/>
        <v>0</v>
      </c>
      <c r="X750">
        <f t="shared" si="63"/>
        <v>0</v>
      </c>
    </row>
    <row r="751" spans="1:24" x14ac:dyDescent="0.35">
      <c r="A751" t="str">
        <f>IF(ROW()&lt;=vLastrow,'Match History Data'!A751,"")</f>
        <v/>
      </c>
      <c r="B751" t="str">
        <f>IF(ROW()&lt;=vLastrow,'Match History Data'!B751,"")</f>
        <v/>
      </c>
      <c r="C751" t="str">
        <f>IF(ROW()&lt;=vLastrow,'Match History Data'!C751,"")</f>
        <v/>
      </c>
      <c r="D751" t="str">
        <f>IF(ROW()&lt;=vLastrow,'Match History Data'!D751,"")</f>
        <v/>
      </c>
      <c r="E751" s="3" t="str">
        <f>IF(ROW()&lt;=vLastrow,IF('Match History Data'!E751&lt;&gt;"",'Match History Data'!E751,""),"")</f>
        <v/>
      </c>
      <c r="F751" s="3" t="str">
        <f>IF(ROW()&lt;=vLastrow,IF('Match History Data'!F751&lt;&gt;"",'Match History Data'!F751,""),"")</f>
        <v/>
      </c>
      <c r="G751" t="str">
        <f>IF(ROW()&lt;=vLastrow,'Match History Data'!G751,"")</f>
        <v/>
      </c>
      <c r="H751" t="str">
        <f>IF(ROW()&lt;=vLastrow,'Match History Data'!H751,"")</f>
        <v/>
      </c>
      <c r="I751" t="str">
        <f>IF(ROW()&lt;=vLastrow,'Match History Data'!I751,"")</f>
        <v/>
      </c>
      <c r="J751" t="str">
        <f>IF(ROW()&lt;=vLastrow,'Match History Data'!J751,"")</f>
        <v/>
      </c>
      <c r="K751" t="str">
        <f>IF(ROW()&lt;=vLastrow,'Match History Data'!K751,"")</f>
        <v/>
      </c>
      <c r="L751" t="str">
        <f>IF(ROW()&lt;=vLastrow,'Match History Data'!L751,"")</f>
        <v/>
      </c>
      <c r="M751" t="str">
        <f>IF(ROW()&lt;=vLastrow,'Match History Data'!M751,"")</f>
        <v/>
      </c>
      <c r="N751" t="str">
        <f>IF(ROW()&lt;=vLastrow,'Match History Data'!N751,"")</f>
        <v/>
      </c>
      <c r="O751" t="str">
        <f>IF(ROW()&lt;=vLastrow,'Match History Data'!O751,"")</f>
        <v/>
      </c>
      <c r="Q751" t="str">
        <f>IF(ROW()&lt;=vLastrow,VLOOKUP(MONTH(E751),calcs!$S$2:$T$13,2,FALSE),"")</f>
        <v/>
      </c>
      <c r="R751" t="str">
        <f>IF(ROW()&lt;=vLastrow,VLOOKUP(MONTH(F751),calcs!$S$2:$T$13,2,FALSE),"")</f>
        <v/>
      </c>
      <c r="S751" t="str">
        <f t="shared" si="65"/>
        <v/>
      </c>
      <c r="T751" s="26" t="e">
        <f>IF(F751="",DATEDIF(E751,calcs!X$2,"Y"),"")</f>
        <v>#VALUE!</v>
      </c>
      <c r="U751" t="str">
        <f t="shared" si="64"/>
        <v/>
      </c>
      <c r="V751" t="str">
        <f t="shared" si="61"/>
        <v/>
      </c>
      <c r="W751">
        <f t="shared" si="62"/>
        <v>0</v>
      </c>
      <c r="X751">
        <f t="shared" si="63"/>
        <v>0</v>
      </c>
    </row>
    <row r="752" spans="1:24" x14ac:dyDescent="0.35">
      <c r="A752" t="str">
        <f>IF(ROW()&lt;=vLastrow,'Match History Data'!A752,"")</f>
        <v/>
      </c>
      <c r="B752" t="str">
        <f>IF(ROW()&lt;=vLastrow,'Match History Data'!B752,"")</f>
        <v/>
      </c>
      <c r="C752" t="str">
        <f>IF(ROW()&lt;=vLastrow,'Match History Data'!C752,"")</f>
        <v/>
      </c>
      <c r="D752" t="str">
        <f>IF(ROW()&lt;=vLastrow,'Match History Data'!D752,"")</f>
        <v/>
      </c>
      <c r="E752" s="3" t="str">
        <f>IF(ROW()&lt;=vLastrow,IF('Match History Data'!E752&lt;&gt;"",'Match History Data'!E752,""),"")</f>
        <v/>
      </c>
      <c r="F752" s="3" t="str">
        <f>IF(ROW()&lt;=vLastrow,IF('Match History Data'!F752&lt;&gt;"",'Match History Data'!F752,""),"")</f>
        <v/>
      </c>
      <c r="G752" t="str">
        <f>IF(ROW()&lt;=vLastrow,'Match History Data'!G752,"")</f>
        <v/>
      </c>
      <c r="H752" t="str">
        <f>IF(ROW()&lt;=vLastrow,'Match History Data'!H752,"")</f>
        <v/>
      </c>
      <c r="I752" t="str">
        <f>IF(ROW()&lt;=vLastrow,'Match History Data'!I752,"")</f>
        <v/>
      </c>
      <c r="J752" t="str">
        <f>IF(ROW()&lt;=vLastrow,'Match History Data'!J752,"")</f>
        <v/>
      </c>
      <c r="K752" t="str">
        <f>IF(ROW()&lt;=vLastrow,'Match History Data'!K752,"")</f>
        <v/>
      </c>
      <c r="L752" t="str">
        <f>IF(ROW()&lt;=vLastrow,'Match History Data'!L752,"")</f>
        <v/>
      </c>
      <c r="M752" t="str">
        <f>IF(ROW()&lt;=vLastrow,'Match History Data'!M752,"")</f>
        <v/>
      </c>
      <c r="N752" t="str">
        <f>IF(ROW()&lt;=vLastrow,'Match History Data'!N752,"")</f>
        <v/>
      </c>
      <c r="O752" t="str">
        <f>IF(ROW()&lt;=vLastrow,'Match History Data'!O752,"")</f>
        <v/>
      </c>
      <c r="Q752" t="str">
        <f>IF(ROW()&lt;=vLastrow,VLOOKUP(MONTH(E752),calcs!$S$2:$T$13,2,FALSE),"")</f>
        <v/>
      </c>
      <c r="R752" t="str">
        <f>IF(ROW()&lt;=vLastrow,VLOOKUP(MONTH(F752),calcs!$S$2:$T$13,2,FALSE),"")</f>
        <v/>
      </c>
      <c r="S752" t="str">
        <f t="shared" si="65"/>
        <v/>
      </c>
      <c r="T752" s="26" t="e">
        <f>IF(F752="",DATEDIF(E752,calcs!X$2,"Y"),"")</f>
        <v>#VALUE!</v>
      </c>
      <c r="U752" t="str">
        <f t="shared" si="64"/>
        <v/>
      </c>
      <c r="V752" t="str">
        <f t="shared" si="61"/>
        <v/>
      </c>
      <c r="W752">
        <f t="shared" si="62"/>
        <v>0</v>
      </c>
      <c r="X752">
        <f t="shared" si="63"/>
        <v>0</v>
      </c>
    </row>
    <row r="753" spans="1:24" x14ac:dyDescent="0.35">
      <c r="A753" t="str">
        <f>IF(ROW()&lt;=vLastrow,'Match History Data'!A753,"")</f>
        <v/>
      </c>
      <c r="B753" t="str">
        <f>IF(ROW()&lt;=vLastrow,'Match History Data'!B753,"")</f>
        <v/>
      </c>
      <c r="C753" t="str">
        <f>IF(ROW()&lt;=vLastrow,'Match History Data'!C753,"")</f>
        <v/>
      </c>
      <c r="D753" t="str">
        <f>IF(ROW()&lt;=vLastrow,'Match History Data'!D753,"")</f>
        <v/>
      </c>
      <c r="E753" s="3" t="str">
        <f>IF(ROW()&lt;=vLastrow,IF('Match History Data'!E753&lt;&gt;"",'Match History Data'!E753,""),"")</f>
        <v/>
      </c>
      <c r="F753" s="3" t="str">
        <f>IF(ROW()&lt;=vLastrow,IF('Match History Data'!F753&lt;&gt;"",'Match History Data'!F753,""),"")</f>
        <v/>
      </c>
      <c r="G753" t="str">
        <f>IF(ROW()&lt;=vLastrow,'Match History Data'!G753,"")</f>
        <v/>
      </c>
      <c r="H753" t="str">
        <f>IF(ROW()&lt;=vLastrow,'Match History Data'!H753,"")</f>
        <v/>
      </c>
      <c r="I753" t="str">
        <f>IF(ROW()&lt;=vLastrow,'Match History Data'!I753,"")</f>
        <v/>
      </c>
      <c r="J753" t="str">
        <f>IF(ROW()&lt;=vLastrow,'Match History Data'!J753,"")</f>
        <v/>
      </c>
      <c r="K753" t="str">
        <f>IF(ROW()&lt;=vLastrow,'Match History Data'!K753,"")</f>
        <v/>
      </c>
      <c r="L753" t="str">
        <f>IF(ROW()&lt;=vLastrow,'Match History Data'!L753,"")</f>
        <v/>
      </c>
      <c r="M753" t="str">
        <f>IF(ROW()&lt;=vLastrow,'Match History Data'!M753,"")</f>
        <v/>
      </c>
      <c r="N753" t="str">
        <f>IF(ROW()&lt;=vLastrow,'Match History Data'!N753,"")</f>
        <v/>
      </c>
      <c r="O753" t="str">
        <f>IF(ROW()&lt;=vLastrow,'Match History Data'!O753,"")</f>
        <v/>
      </c>
      <c r="Q753" t="str">
        <f>IF(ROW()&lt;=vLastrow,VLOOKUP(MONTH(E753),calcs!$S$2:$T$13,2,FALSE),"")</f>
        <v/>
      </c>
      <c r="R753" t="str">
        <f>IF(ROW()&lt;=vLastrow,VLOOKUP(MONTH(F753),calcs!$S$2:$T$13,2,FALSE),"")</f>
        <v/>
      </c>
      <c r="S753" t="str">
        <f t="shared" si="65"/>
        <v/>
      </c>
      <c r="T753" s="26" t="e">
        <f>IF(F753="",DATEDIF(E753,calcs!X$2,"Y"),"")</f>
        <v>#VALUE!</v>
      </c>
      <c r="U753" t="str">
        <f t="shared" si="64"/>
        <v/>
      </c>
      <c r="V753" t="str">
        <f t="shared" si="61"/>
        <v/>
      </c>
      <c r="W753">
        <f t="shared" si="62"/>
        <v>0</v>
      </c>
      <c r="X753">
        <f t="shared" si="63"/>
        <v>0</v>
      </c>
    </row>
    <row r="754" spans="1:24" x14ac:dyDescent="0.35">
      <c r="A754" t="str">
        <f>IF(ROW()&lt;=vLastrow,'Match History Data'!A754,"")</f>
        <v/>
      </c>
      <c r="B754" t="str">
        <f>IF(ROW()&lt;=vLastrow,'Match History Data'!B754,"")</f>
        <v/>
      </c>
      <c r="C754" t="str">
        <f>IF(ROW()&lt;=vLastrow,'Match History Data'!C754,"")</f>
        <v/>
      </c>
      <c r="D754" t="str">
        <f>IF(ROW()&lt;=vLastrow,'Match History Data'!D754,"")</f>
        <v/>
      </c>
      <c r="E754" s="3" t="str">
        <f>IF(ROW()&lt;=vLastrow,IF('Match History Data'!E754&lt;&gt;"",'Match History Data'!E754,""),"")</f>
        <v/>
      </c>
      <c r="F754" s="3" t="str">
        <f>IF(ROW()&lt;=vLastrow,IF('Match History Data'!F754&lt;&gt;"",'Match History Data'!F754,""),"")</f>
        <v/>
      </c>
      <c r="G754" t="str">
        <f>IF(ROW()&lt;=vLastrow,'Match History Data'!G754,"")</f>
        <v/>
      </c>
      <c r="H754" t="str">
        <f>IF(ROW()&lt;=vLastrow,'Match History Data'!H754,"")</f>
        <v/>
      </c>
      <c r="I754" t="str">
        <f>IF(ROW()&lt;=vLastrow,'Match History Data'!I754,"")</f>
        <v/>
      </c>
      <c r="J754" t="str">
        <f>IF(ROW()&lt;=vLastrow,'Match History Data'!J754,"")</f>
        <v/>
      </c>
      <c r="K754" t="str">
        <f>IF(ROW()&lt;=vLastrow,'Match History Data'!K754,"")</f>
        <v/>
      </c>
      <c r="L754" t="str">
        <f>IF(ROW()&lt;=vLastrow,'Match History Data'!L754,"")</f>
        <v/>
      </c>
      <c r="M754" t="str">
        <f>IF(ROW()&lt;=vLastrow,'Match History Data'!M754,"")</f>
        <v/>
      </c>
      <c r="N754" t="str">
        <f>IF(ROW()&lt;=vLastrow,'Match History Data'!N754,"")</f>
        <v/>
      </c>
      <c r="O754" t="str">
        <f>IF(ROW()&lt;=vLastrow,'Match History Data'!O754,"")</f>
        <v/>
      </c>
      <c r="Q754" t="str">
        <f>IF(ROW()&lt;=vLastrow,VLOOKUP(MONTH(E754),calcs!$S$2:$T$13,2,FALSE),"")</f>
        <v/>
      </c>
      <c r="R754" t="str">
        <f>IF(ROW()&lt;=vLastrow,VLOOKUP(MONTH(F754),calcs!$S$2:$T$13,2,FALSE),"")</f>
        <v/>
      </c>
      <c r="S754" t="str">
        <f t="shared" si="65"/>
        <v/>
      </c>
      <c r="T754" s="26" t="e">
        <f>IF(F754="",DATEDIF(E754,calcs!X$2,"Y"),"")</f>
        <v>#VALUE!</v>
      </c>
      <c r="U754" t="str">
        <f t="shared" si="64"/>
        <v/>
      </c>
      <c r="V754" t="str">
        <f t="shared" si="61"/>
        <v/>
      </c>
      <c r="W754">
        <f t="shared" si="62"/>
        <v>0</v>
      </c>
      <c r="X754">
        <f t="shared" si="63"/>
        <v>0</v>
      </c>
    </row>
    <row r="755" spans="1:24" x14ac:dyDescent="0.35">
      <c r="A755" t="str">
        <f>IF(ROW()&lt;=vLastrow,'Match History Data'!A755,"")</f>
        <v/>
      </c>
      <c r="B755" t="str">
        <f>IF(ROW()&lt;=vLastrow,'Match History Data'!B755,"")</f>
        <v/>
      </c>
      <c r="C755" t="str">
        <f>IF(ROW()&lt;=vLastrow,'Match History Data'!C755,"")</f>
        <v/>
      </c>
      <c r="D755" t="str">
        <f>IF(ROW()&lt;=vLastrow,'Match History Data'!D755,"")</f>
        <v/>
      </c>
      <c r="E755" s="3" t="str">
        <f>IF(ROW()&lt;=vLastrow,IF('Match History Data'!E755&lt;&gt;"",'Match History Data'!E755,""),"")</f>
        <v/>
      </c>
      <c r="F755" s="3" t="str">
        <f>IF(ROW()&lt;=vLastrow,IF('Match History Data'!F755&lt;&gt;"",'Match History Data'!F755,""),"")</f>
        <v/>
      </c>
      <c r="G755" t="str">
        <f>IF(ROW()&lt;=vLastrow,'Match History Data'!G755,"")</f>
        <v/>
      </c>
      <c r="H755" t="str">
        <f>IF(ROW()&lt;=vLastrow,'Match History Data'!H755,"")</f>
        <v/>
      </c>
      <c r="I755" t="str">
        <f>IF(ROW()&lt;=vLastrow,'Match History Data'!I755,"")</f>
        <v/>
      </c>
      <c r="J755" t="str">
        <f>IF(ROW()&lt;=vLastrow,'Match History Data'!J755,"")</f>
        <v/>
      </c>
      <c r="K755" t="str">
        <f>IF(ROW()&lt;=vLastrow,'Match History Data'!K755,"")</f>
        <v/>
      </c>
      <c r="L755" t="str">
        <f>IF(ROW()&lt;=vLastrow,'Match History Data'!L755,"")</f>
        <v/>
      </c>
      <c r="M755" t="str">
        <f>IF(ROW()&lt;=vLastrow,'Match History Data'!M755,"")</f>
        <v/>
      </c>
      <c r="N755" t="str">
        <f>IF(ROW()&lt;=vLastrow,'Match History Data'!N755,"")</f>
        <v/>
      </c>
      <c r="O755" t="str">
        <f>IF(ROW()&lt;=vLastrow,'Match History Data'!O755,"")</f>
        <v/>
      </c>
      <c r="Q755" t="str">
        <f>IF(ROW()&lt;=vLastrow,VLOOKUP(MONTH(E755),calcs!$S$2:$T$13,2,FALSE),"")</f>
        <v/>
      </c>
      <c r="R755" t="str">
        <f>IF(ROW()&lt;=vLastrow,VLOOKUP(MONTH(F755),calcs!$S$2:$T$13,2,FALSE),"")</f>
        <v/>
      </c>
      <c r="S755" t="str">
        <f t="shared" si="65"/>
        <v/>
      </c>
      <c r="T755" s="26" t="e">
        <f>IF(F755="",DATEDIF(E755,calcs!X$2,"Y"),"")</f>
        <v>#VALUE!</v>
      </c>
      <c r="U755" t="str">
        <f t="shared" si="64"/>
        <v/>
      </c>
      <c r="V755" t="str">
        <f t="shared" si="61"/>
        <v/>
      </c>
      <c r="W755">
        <f t="shared" si="62"/>
        <v>0</v>
      </c>
      <c r="X755">
        <f t="shared" si="63"/>
        <v>0</v>
      </c>
    </row>
    <row r="756" spans="1:24" x14ac:dyDescent="0.35">
      <c r="A756" t="str">
        <f>IF(ROW()&lt;=vLastrow,'Match History Data'!A756,"")</f>
        <v/>
      </c>
      <c r="B756" t="str">
        <f>IF(ROW()&lt;=vLastrow,'Match History Data'!B756,"")</f>
        <v/>
      </c>
      <c r="C756" t="str">
        <f>IF(ROW()&lt;=vLastrow,'Match History Data'!C756,"")</f>
        <v/>
      </c>
      <c r="D756" t="str">
        <f>IF(ROW()&lt;=vLastrow,'Match History Data'!D756,"")</f>
        <v/>
      </c>
      <c r="E756" s="3" t="str">
        <f>IF(ROW()&lt;=vLastrow,IF('Match History Data'!E756&lt;&gt;"",'Match History Data'!E756,""),"")</f>
        <v/>
      </c>
      <c r="F756" s="3" t="str">
        <f>IF(ROW()&lt;=vLastrow,IF('Match History Data'!F756&lt;&gt;"",'Match History Data'!F756,""),"")</f>
        <v/>
      </c>
      <c r="G756" t="str">
        <f>IF(ROW()&lt;=vLastrow,'Match History Data'!G756,"")</f>
        <v/>
      </c>
      <c r="H756" t="str">
        <f>IF(ROW()&lt;=vLastrow,'Match History Data'!H756,"")</f>
        <v/>
      </c>
      <c r="I756" t="str">
        <f>IF(ROW()&lt;=vLastrow,'Match History Data'!I756,"")</f>
        <v/>
      </c>
      <c r="J756" t="str">
        <f>IF(ROW()&lt;=vLastrow,'Match History Data'!J756,"")</f>
        <v/>
      </c>
      <c r="K756" t="str">
        <f>IF(ROW()&lt;=vLastrow,'Match History Data'!K756,"")</f>
        <v/>
      </c>
      <c r="L756" t="str">
        <f>IF(ROW()&lt;=vLastrow,'Match History Data'!L756,"")</f>
        <v/>
      </c>
      <c r="M756" t="str">
        <f>IF(ROW()&lt;=vLastrow,'Match History Data'!M756,"")</f>
        <v/>
      </c>
      <c r="N756" t="str">
        <f>IF(ROW()&lt;=vLastrow,'Match History Data'!N756,"")</f>
        <v/>
      </c>
      <c r="O756" t="str">
        <f>IF(ROW()&lt;=vLastrow,'Match History Data'!O756,"")</f>
        <v/>
      </c>
      <c r="Q756" t="str">
        <f>IF(ROW()&lt;=vLastrow,VLOOKUP(MONTH(E756),calcs!$S$2:$T$13,2,FALSE),"")</f>
        <v/>
      </c>
      <c r="R756" t="str">
        <f>IF(ROW()&lt;=vLastrow,VLOOKUP(MONTH(F756),calcs!$S$2:$T$13,2,FALSE),"")</f>
        <v/>
      </c>
      <c r="S756" t="str">
        <f t="shared" si="65"/>
        <v/>
      </c>
      <c r="T756" s="26" t="e">
        <f>IF(F756="",DATEDIF(E756,calcs!X$2,"Y"),"")</f>
        <v>#VALUE!</v>
      </c>
      <c r="U756" t="str">
        <f t="shared" si="64"/>
        <v/>
      </c>
      <c r="V756" t="str">
        <f t="shared" si="61"/>
        <v/>
      </c>
      <c r="W756">
        <f t="shared" si="62"/>
        <v>0</v>
      </c>
      <c r="X756">
        <f t="shared" si="63"/>
        <v>0</v>
      </c>
    </row>
    <row r="757" spans="1:24" x14ac:dyDescent="0.35">
      <c r="A757" t="str">
        <f>IF(ROW()&lt;=vLastrow,'Match History Data'!A757,"")</f>
        <v/>
      </c>
      <c r="B757" t="str">
        <f>IF(ROW()&lt;=vLastrow,'Match History Data'!B757,"")</f>
        <v/>
      </c>
      <c r="C757" t="str">
        <f>IF(ROW()&lt;=vLastrow,'Match History Data'!C757,"")</f>
        <v/>
      </c>
      <c r="D757" t="str">
        <f>IF(ROW()&lt;=vLastrow,'Match History Data'!D757,"")</f>
        <v/>
      </c>
      <c r="E757" s="3" t="str">
        <f>IF(ROW()&lt;=vLastrow,IF('Match History Data'!E757&lt;&gt;"",'Match History Data'!E757,""),"")</f>
        <v/>
      </c>
      <c r="F757" s="3" t="str">
        <f>IF(ROW()&lt;=vLastrow,IF('Match History Data'!F757&lt;&gt;"",'Match History Data'!F757,""),"")</f>
        <v/>
      </c>
      <c r="G757" t="str">
        <f>IF(ROW()&lt;=vLastrow,'Match History Data'!G757,"")</f>
        <v/>
      </c>
      <c r="H757" t="str">
        <f>IF(ROW()&lt;=vLastrow,'Match History Data'!H757,"")</f>
        <v/>
      </c>
      <c r="I757" t="str">
        <f>IF(ROW()&lt;=vLastrow,'Match History Data'!I757,"")</f>
        <v/>
      </c>
      <c r="J757" t="str">
        <f>IF(ROW()&lt;=vLastrow,'Match History Data'!J757,"")</f>
        <v/>
      </c>
      <c r="K757" t="str">
        <f>IF(ROW()&lt;=vLastrow,'Match History Data'!K757,"")</f>
        <v/>
      </c>
      <c r="L757" t="str">
        <f>IF(ROW()&lt;=vLastrow,'Match History Data'!L757,"")</f>
        <v/>
      </c>
      <c r="M757" t="str">
        <f>IF(ROW()&lt;=vLastrow,'Match History Data'!M757,"")</f>
        <v/>
      </c>
      <c r="N757" t="str">
        <f>IF(ROW()&lt;=vLastrow,'Match History Data'!N757,"")</f>
        <v/>
      </c>
      <c r="O757" t="str">
        <f>IF(ROW()&lt;=vLastrow,'Match History Data'!O757,"")</f>
        <v/>
      </c>
      <c r="Q757" t="str">
        <f>IF(ROW()&lt;=vLastrow,VLOOKUP(MONTH(E757),calcs!$S$2:$T$13,2,FALSE),"")</f>
        <v/>
      </c>
      <c r="R757" t="str">
        <f>IF(ROW()&lt;=vLastrow,VLOOKUP(MONTH(F757),calcs!$S$2:$T$13,2,FALSE),"")</f>
        <v/>
      </c>
      <c r="S757" t="str">
        <f t="shared" si="65"/>
        <v/>
      </c>
      <c r="T757" s="26" t="e">
        <f>IF(F757="",DATEDIF(E757,calcs!X$2,"Y"),"")</f>
        <v>#VALUE!</v>
      </c>
      <c r="U757" t="str">
        <f t="shared" si="64"/>
        <v/>
      </c>
      <c r="V757" t="str">
        <f t="shared" si="61"/>
        <v/>
      </c>
      <c r="W757">
        <f t="shared" si="62"/>
        <v>0</v>
      </c>
      <c r="X757">
        <f t="shared" si="63"/>
        <v>0</v>
      </c>
    </row>
    <row r="758" spans="1:24" x14ac:dyDescent="0.35">
      <c r="A758" t="str">
        <f>IF(ROW()&lt;=vLastrow,'Match History Data'!A758,"")</f>
        <v/>
      </c>
      <c r="B758" t="str">
        <f>IF(ROW()&lt;=vLastrow,'Match History Data'!B758,"")</f>
        <v/>
      </c>
      <c r="C758" t="str">
        <f>IF(ROW()&lt;=vLastrow,'Match History Data'!C758,"")</f>
        <v/>
      </c>
      <c r="D758" t="str">
        <f>IF(ROW()&lt;=vLastrow,'Match History Data'!D758,"")</f>
        <v/>
      </c>
      <c r="E758" s="3" t="str">
        <f>IF(ROW()&lt;=vLastrow,IF('Match History Data'!E758&lt;&gt;"",'Match History Data'!E758,""),"")</f>
        <v/>
      </c>
      <c r="F758" s="3" t="str">
        <f>IF(ROW()&lt;=vLastrow,IF('Match History Data'!F758&lt;&gt;"",'Match History Data'!F758,""),"")</f>
        <v/>
      </c>
      <c r="G758" t="str">
        <f>IF(ROW()&lt;=vLastrow,'Match History Data'!G758,"")</f>
        <v/>
      </c>
      <c r="H758" t="str">
        <f>IF(ROW()&lt;=vLastrow,'Match History Data'!H758,"")</f>
        <v/>
      </c>
      <c r="I758" t="str">
        <f>IF(ROW()&lt;=vLastrow,'Match History Data'!I758,"")</f>
        <v/>
      </c>
      <c r="J758" t="str">
        <f>IF(ROW()&lt;=vLastrow,'Match History Data'!J758,"")</f>
        <v/>
      </c>
      <c r="K758" t="str">
        <f>IF(ROW()&lt;=vLastrow,'Match History Data'!K758,"")</f>
        <v/>
      </c>
      <c r="L758" t="str">
        <f>IF(ROW()&lt;=vLastrow,'Match History Data'!L758,"")</f>
        <v/>
      </c>
      <c r="M758" t="str">
        <f>IF(ROW()&lt;=vLastrow,'Match History Data'!M758,"")</f>
        <v/>
      </c>
      <c r="N758" t="str">
        <f>IF(ROW()&lt;=vLastrow,'Match History Data'!N758,"")</f>
        <v/>
      </c>
      <c r="O758" t="str">
        <f>IF(ROW()&lt;=vLastrow,'Match History Data'!O758,"")</f>
        <v/>
      </c>
      <c r="Q758" t="str">
        <f>IF(ROW()&lt;=vLastrow,VLOOKUP(MONTH(E758),calcs!$S$2:$T$13,2,FALSE),"")</f>
        <v/>
      </c>
      <c r="R758" t="str">
        <f>IF(ROW()&lt;=vLastrow,VLOOKUP(MONTH(F758),calcs!$S$2:$T$13,2,FALSE),"")</f>
        <v/>
      </c>
      <c r="S758" t="str">
        <f t="shared" si="65"/>
        <v/>
      </c>
      <c r="T758" s="26" t="e">
        <f>IF(F758="",DATEDIF(E758,calcs!X$2,"Y"),"")</f>
        <v>#VALUE!</v>
      </c>
      <c r="U758" t="str">
        <f t="shared" si="64"/>
        <v/>
      </c>
      <c r="V758" t="str">
        <f t="shared" si="61"/>
        <v/>
      </c>
      <c r="W758">
        <f t="shared" si="62"/>
        <v>0</v>
      </c>
      <c r="X758">
        <f t="shared" si="63"/>
        <v>0</v>
      </c>
    </row>
    <row r="759" spans="1:24" x14ac:dyDescent="0.35">
      <c r="A759" t="str">
        <f>IF(ROW()&lt;=vLastrow,'Match History Data'!A759,"")</f>
        <v/>
      </c>
      <c r="B759" t="str">
        <f>IF(ROW()&lt;=vLastrow,'Match History Data'!B759,"")</f>
        <v/>
      </c>
      <c r="C759" t="str">
        <f>IF(ROW()&lt;=vLastrow,'Match History Data'!C759,"")</f>
        <v/>
      </c>
      <c r="D759" t="str">
        <f>IF(ROW()&lt;=vLastrow,'Match History Data'!D759,"")</f>
        <v/>
      </c>
      <c r="E759" s="3" t="str">
        <f>IF(ROW()&lt;=vLastrow,IF('Match History Data'!E759&lt;&gt;"",'Match History Data'!E759,""),"")</f>
        <v/>
      </c>
      <c r="F759" s="3" t="str">
        <f>IF(ROW()&lt;=vLastrow,IF('Match History Data'!F759&lt;&gt;"",'Match History Data'!F759,""),"")</f>
        <v/>
      </c>
      <c r="G759" t="str">
        <f>IF(ROW()&lt;=vLastrow,'Match History Data'!G759,"")</f>
        <v/>
      </c>
      <c r="H759" t="str">
        <f>IF(ROW()&lt;=vLastrow,'Match History Data'!H759,"")</f>
        <v/>
      </c>
      <c r="I759" t="str">
        <f>IF(ROW()&lt;=vLastrow,'Match History Data'!I759,"")</f>
        <v/>
      </c>
      <c r="J759" t="str">
        <f>IF(ROW()&lt;=vLastrow,'Match History Data'!J759,"")</f>
        <v/>
      </c>
      <c r="K759" t="str">
        <f>IF(ROW()&lt;=vLastrow,'Match History Data'!K759,"")</f>
        <v/>
      </c>
      <c r="L759" t="str">
        <f>IF(ROW()&lt;=vLastrow,'Match History Data'!L759,"")</f>
        <v/>
      </c>
      <c r="M759" t="str">
        <f>IF(ROW()&lt;=vLastrow,'Match History Data'!M759,"")</f>
        <v/>
      </c>
      <c r="N759" t="str">
        <f>IF(ROW()&lt;=vLastrow,'Match History Data'!N759,"")</f>
        <v/>
      </c>
      <c r="O759" t="str">
        <f>IF(ROW()&lt;=vLastrow,'Match History Data'!O759,"")</f>
        <v/>
      </c>
      <c r="Q759" t="str">
        <f>IF(ROW()&lt;=vLastrow,VLOOKUP(MONTH(E759),calcs!$S$2:$T$13,2,FALSE),"")</f>
        <v/>
      </c>
      <c r="R759" t="str">
        <f>IF(ROW()&lt;=vLastrow,VLOOKUP(MONTH(F759),calcs!$S$2:$T$13,2,FALSE),"")</f>
        <v/>
      </c>
      <c r="S759" t="str">
        <f t="shared" si="65"/>
        <v/>
      </c>
      <c r="T759" s="26" t="e">
        <f>IF(F759="",DATEDIF(E759,calcs!X$2,"Y"),"")</f>
        <v>#VALUE!</v>
      </c>
      <c r="U759" t="str">
        <f t="shared" si="64"/>
        <v/>
      </c>
      <c r="V759" t="str">
        <f t="shared" si="61"/>
        <v/>
      </c>
      <c r="W759">
        <f t="shared" si="62"/>
        <v>0</v>
      </c>
      <c r="X759">
        <f t="shared" si="63"/>
        <v>0</v>
      </c>
    </row>
    <row r="760" spans="1:24" x14ac:dyDescent="0.35">
      <c r="A760" t="str">
        <f>IF(ROW()&lt;=vLastrow,'Match History Data'!A760,"")</f>
        <v/>
      </c>
      <c r="B760" t="str">
        <f>IF(ROW()&lt;=vLastrow,'Match History Data'!B760,"")</f>
        <v/>
      </c>
      <c r="C760" t="str">
        <f>IF(ROW()&lt;=vLastrow,'Match History Data'!C760,"")</f>
        <v/>
      </c>
      <c r="D760" t="str">
        <f>IF(ROW()&lt;=vLastrow,'Match History Data'!D760,"")</f>
        <v/>
      </c>
      <c r="E760" s="3" t="str">
        <f>IF(ROW()&lt;=vLastrow,IF('Match History Data'!E760&lt;&gt;"",'Match History Data'!E760,""),"")</f>
        <v/>
      </c>
      <c r="F760" s="3" t="str">
        <f>IF(ROW()&lt;=vLastrow,IF('Match History Data'!F760&lt;&gt;"",'Match History Data'!F760,""),"")</f>
        <v/>
      </c>
      <c r="G760" t="str">
        <f>IF(ROW()&lt;=vLastrow,'Match History Data'!G760,"")</f>
        <v/>
      </c>
      <c r="H760" t="str">
        <f>IF(ROW()&lt;=vLastrow,'Match History Data'!H760,"")</f>
        <v/>
      </c>
      <c r="I760" t="str">
        <f>IF(ROW()&lt;=vLastrow,'Match History Data'!I760,"")</f>
        <v/>
      </c>
      <c r="J760" t="str">
        <f>IF(ROW()&lt;=vLastrow,'Match History Data'!J760,"")</f>
        <v/>
      </c>
      <c r="K760" t="str">
        <f>IF(ROW()&lt;=vLastrow,'Match History Data'!K760,"")</f>
        <v/>
      </c>
      <c r="L760" t="str">
        <f>IF(ROW()&lt;=vLastrow,'Match History Data'!L760,"")</f>
        <v/>
      </c>
      <c r="M760" t="str">
        <f>IF(ROW()&lt;=vLastrow,'Match History Data'!M760,"")</f>
        <v/>
      </c>
      <c r="N760" t="str">
        <f>IF(ROW()&lt;=vLastrow,'Match History Data'!N760,"")</f>
        <v/>
      </c>
      <c r="O760" t="str">
        <f>IF(ROW()&lt;=vLastrow,'Match History Data'!O760,"")</f>
        <v/>
      </c>
      <c r="Q760" t="str">
        <f>IF(ROW()&lt;=vLastrow,VLOOKUP(MONTH(E760),calcs!$S$2:$T$13,2,FALSE),"")</f>
        <v/>
      </c>
      <c r="R760" t="str">
        <f>IF(ROW()&lt;=vLastrow,VLOOKUP(MONTH(F760),calcs!$S$2:$T$13,2,FALSE),"")</f>
        <v/>
      </c>
      <c r="S760" t="str">
        <f t="shared" si="65"/>
        <v/>
      </c>
      <c r="T760" s="26" t="e">
        <f>IF(F760="",DATEDIF(E760,calcs!X$2,"Y"),"")</f>
        <v>#VALUE!</v>
      </c>
      <c r="U760" t="str">
        <f t="shared" si="64"/>
        <v/>
      </c>
      <c r="V760" t="str">
        <f t="shared" si="61"/>
        <v/>
      </c>
      <c r="W760">
        <f t="shared" si="62"/>
        <v>0</v>
      </c>
      <c r="X760">
        <f t="shared" si="63"/>
        <v>0</v>
      </c>
    </row>
    <row r="761" spans="1:24" x14ac:dyDescent="0.35">
      <c r="A761" t="str">
        <f>IF(ROW()&lt;=vLastrow,'Match History Data'!A761,"")</f>
        <v/>
      </c>
      <c r="B761" t="str">
        <f>IF(ROW()&lt;=vLastrow,'Match History Data'!B761,"")</f>
        <v/>
      </c>
      <c r="C761" t="str">
        <f>IF(ROW()&lt;=vLastrow,'Match History Data'!C761,"")</f>
        <v/>
      </c>
      <c r="D761" t="str">
        <f>IF(ROW()&lt;=vLastrow,'Match History Data'!D761,"")</f>
        <v/>
      </c>
      <c r="E761" s="3" t="str">
        <f>IF(ROW()&lt;=vLastrow,IF('Match History Data'!E761&lt;&gt;"",'Match History Data'!E761,""),"")</f>
        <v/>
      </c>
      <c r="F761" s="3" t="str">
        <f>IF(ROW()&lt;=vLastrow,IF('Match History Data'!F761&lt;&gt;"",'Match History Data'!F761,""),"")</f>
        <v/>
      </c>
      <c r="G761" t="str">
        <f>IF(ROW()&lt;=vLastrow,'Match History Data'!G761,"")</f>
        <v/>
      </c>
      <c r="H761" t="str">
        <f>IF(ROW()&lt;=vLastrow,'Match History Data'!H761,"")</f>
        <v/>
      </c>
      <c r="I761" t="str">
        <f>IF(ROW()&lt;=vLastrow,'Match History Data'!I761,"")</f>
        <v/>
      </c>
      <c r="J761" t="str">
        <f>IF(ROW()&lt;=vLastrow,'Match History Data'!J761,"")</f>
        <v/>
      </c>
      <c r="K761" t="str">
        <f>IF(ROW()&lt;=vLastrow,'Match History Data'!K761,"")</f>
        <v/>
      </c>
      <c r="L761" t="str">
        <f>IF(ROW()&lt;=vLastrow,'Match History Data'!L761,"")</f>
        <v/>
      </c>
      <c r="M761" t="str">
        <f>IF(ROW()&lt;=vLastrow,'Match History Data'!M761,"")</f>
        <v/>
      </c>
      <c r="N761" t="str">
        <f>IF(ROW()&lt;=vLastrow,'Match History Data'!N761,"")</f>
        <v/>
      </c>
      <c r="O761" t="str">
        <f>IF(ROW()&lt;=vLastrow,'Match History Data'!O761,"")</f>
        <v/>
      </c>
      <c r="Q761" t="str">
        <f>IF(ROW()&lt;=vLastrow,VLOOKUP(MONTH(E761),calcs!$S$2:$T$13,2,FALSE),"")</f>
        <v/>
      </c>
      <c r="R761" t="str">
        <f>IF(ROW()&lt;=vLastrow,VLOOKUP(MONTH(F761),calcs!$S$2:$T$13,2,FALSE),"")</f>
        <v/>
      </c>
      <c r="S761" t="str">
        <f t="shared" si="65"/>
        <v/>
      </c>
      <c r="T761" s="26" t="e">
        <f>IF(F761="",DATEDIF(E761,calcs!X$2,"Y"),"")</f>
        <v>#VALUE!</v>
      </c>
      <c r="U761" t="str">
        <f t="shared" si="64"/>
        <v/>
      </c>
      <c r="V761" t="str">
        <f t="shared" si="61"/>
        <v/>
      </c>
      <c r="W761">
        <f t="shared" si="62"/>
        <v>0</v>
      </c>
      <c r="X761">
        <f t="shared" si="63"/>
        <v>0</v>
      </c>
    </row>
    <row r="762" spans="1:24" x14ac:dyDescent="0.35">
      <c r="A762" t="str">
        <f>IF(ROW()&lt;=vLastrow,'Match History Data'!A762,"")</f>
        <v/>
      </c>
      <c r="B762" t="str">
        <f>IF(ROW()&lt;=vLastrow,'Match History Data'!B762,"")</f>
        <v/>
      </c>
      <c r="C762" t="str">
        <f>IF(ROW()&lt;=vLastrow,'Match History Data'!C762,"")</f>
        <v/>
      </c>
      <c r="D762" t="str">
        <f>IF(ROW()&lt;=vLastrow,'Match History Data'!D762,"")</f>
        <v/>
      </c>
      <c r="E762" s="3" t="str">
        <f>IF(ROW()&lt;=vLastrow,IF('Match History Data'!E762&lt;&gt;"",'Match History Data'!E762,""),"")</f>
        <v/>
      </c>
      <c r="F762" s="3" t="str">
        <f>IF(ROW()&lt;=vLastrow,IF('Match History Data'!F762&lt;&gt;"",'Match History Data'!F762,""),"")</f>
        <v/>
      </c>
      <c r="G762" t="str">
        <f>IF(ROW()&lt;=vLastrow,'Match History Data'!G762,"")</f>
        <v/>
      </c>
      <c r="H762" t="str">
        <f>IF(ROW()&lt;=vLastrow,'Match History Data'!H762,"")</f>
        <v/>
      </c>
      <c r="I762" t="str">
        <f>IF(ROW()&lt;=vLastrow,'Match History Data'!I762,"")</f>
        <v/>
      </c>
      <c r="J762" t="str">
        <f>IF(ROW()&lt;=vLastrow,'Match History Data'!J762,"")</f>
        <v/>
      </c>
      <c r="K762" t="str">
        <f>IF(ROW()&lt;=vLastrow,'Match History Data'!K762,"")</f>
        <v/>
      </c>
      <c r="L762" t="str">
        <f>IF(ROW()&lt;=vLastrow,'Match History Data'!L762,"")</f>
        <v/>
      </c>
      <c r="M762" t="str">
        <f>IF(ROW()&lt;=vLastrow,'Match History Data'!M762,"")</f>
        <v/>
      </c>
      <c r="N762" t="str">
        <f>IF(ROW()&lt;=vLastrow,'Match History Data'!N762,"")</f>
        <v/>
      </c>
      <c r="O762" t="str">
        <f>IF(ROW()&lt;=vLastrow,'Match History Data'!O762,"")</f>
        <v/>
      </c>
      <c r="Q762" t="str">
        <f>IF(ROW()&lt;=vLastrow,VLOOKUP(MONTH(E762),calcs!$S$2:$T$13,2,FALSE),"")</f>
        <v/>
      </c>
      <c r="R762" t="str">
        <f>IF(ROW()&lt;=vLastrow,VLOOKUP(MONTH(F762),calcs!$S$2:$T$13,2,FALSE),"")</f>
        <v/>
      </c>
      <c r="S762" t="str">
        <f t="shared" si="65"/>
        <v/>
      </c>
      <c r="T762" s="26" t="e">
        <f>IF(F762="",DATEDIF(E762,calcs!X$2,"Y"),"")</f>
        <v>#VALUE!</v>
      </c>
      <c r="U762" t="str">
        <f t="shared" si="64"/>
        <v/>
      </c>
      <c r="V762" t="str">
        <f t="shared" si="61"/>
        <v/>
      </c>
      <c r="W762">
        <f t="shared" si="62"/>
        <v>0</v>
      </c>
      <c r="X762">
        <f t="shared" si="63"/>
        <v>0</v>
      </c>
    </row>
    <row r="763" spans="1:24" x14ac:dyDescent="0.35">
      <c r="A763" t="str">
        <f>IF(ROW()&lt;=vLastrow,'Match History Data'!A763,"")</f>
        <v/>
      </c>
      <c r="B763" t="str">
        <f>IF(ROW()&lt;=vLastrow,'Match History Data'!B763,"")</f>
        <v/>
      </c>
      <c r="C763" t="str">
        <f>IF(ROW()&lt;=vLastrow,'Match History Data'!C763,"")</f>
        <v/>
      </c>
      <c r="D763" t="str">
        <f>IF(ROW()&lt;=vLastrow,'Match History Data'!D763,"")</f>
        <v/>
      </c>
      <c r="E763" s="3" t="str">
        <f>IF(ROW()&lt;=vLastrow,IF('Match History Data'!E763&lt;&gt;"",'Match History Data'!E763,""),"")</f>
        <v/>
      </c>
      <c r="F763" s="3" t="str">
        <f>IF(ROW()&lt;=vLastrow,IF('Match History Data'!F763&lt;&gt;"",'Match History Data'!F763,""),"")</f>
        <v/>
      </c>
      <c r="G763" t="str">
        <f>IF(ROW()&lt;=vLastrow,'Match History Data'!G763,"")</f>
        <v/>
      </c>
      <c r="H763" t="str">
        <f>IF(ROW()&lt;=vLastrow,'Match History Data'!H763,"")</f>
        <v/>
      </c>
      <c r="I763" t="str">
        <f>IF(ROW()&lt;=vLastrow,'Match History Data'!I763,"")</f>
        <v/>
      </c>
      <c r="J763" t="str">
        <f>IF(ROW()&lt;=vLastrow,'Match History Data'!J763,"")</f>
        <v/>
      </c>
      <c r="K763" t="str">
        <f>IF(ROW()&lt;=vLastrow,'Match History Data'!K763,"")</f>
        <v/>
      </c>
      <c r="L763" t="str">
        <f>IF(ROW()&lt;=vLastrow,'Match History Data'!L763,"")</f>
        <v/>
      </c>
      <c r="M763" t="str">
        <f>IF(ROW()&lt;=vLastrow,'Match History Data'!M763,"")</f>
        <v/>
      </c>
      <c r="N763" t="str">
        <f>IF(ROW()&lt;=vLastrow,'Match History Data'!N763,"")</f>
        <v/>
      </c>
      <c r="O763" t="str">
        <f>IF(ROW()&lt;=vLastrow,'Match History Data'!O763,"")</f>
        <v/>
      </c>
      <c r="Q763" t="str">
        <f>IF(ROW()&lt;=vLastrow,VLOOKUP(MONTH(E763),calcs!$S$2:$T$13,2,FALSE),"")</f>
        <v/>
      </c>
      <c r="R763" t="str">
        <f>IF(ROW()&lt;=vLastrow,VLOOKUP(MONTH(F763),calcs!$S$2:$T$13,2,FALSE),"")</f>
        <v/>
      </c>
      <c r="S763" t="str">
        <f t="shared" si="65"/>
        <v/>
      </c>
      <c r="T763" s="26" t="e">
        <f>IF(F763="",DATEDIF(E763,calcs!X$2,"Y"),"")</f>
        <v>#VALUE!</v>
      </c>
      <c r="U763" t="str">
        <f t="shared" si="64"/>
        <v/>
      </c>
      <c r="V763" t="str">
        <f t="shared" si="61"/>
        <v/>
      </c>
      <c r="W763">
        <f t="shared" si="62"/>
        <v>0</v>
      </c>
      <c r="X763">
        <f t="shared" si="63"/>
        <v>0</v>
      </c>
    </row>
    <row r="764" spans="1:24" x14ac:dyDescent="0.35">
      <c r="A764" t="str">
        <f>IF(ROW()&lt;=vLastrow,'Match History Data'!A764,"")</f>
        <v/>
      </c>
      <c r="B764" t="str">
        <f>IF(ROW()&lt;=vLastrow,'Match History Data'!B764,"")</f>
        <v/>
      </c>
      <c r="C764" t="str">
        <f>IF(ROW()&lt;=vLastrow,'Match History Data'!C764,"")</f>
        <v/>
      </c>
      <c r="D764" t="str">
        <f>IF(ROW()&lt;=vLastrow,'Match History Data'!D764,"")</f>
        <v/>
      </c>
      <c r="E764" s="3" t="str">
        <f>IF(ROW()&lt;=vLastrow,IF('Match History Data'!E764&lt;&gt;"",'Match History Data'!E764,""),"")</f>
        <v/>
      </c>
      <c r="F764" s="3" t="str">
        <f>IF(ROW()&lt;=vLastrow,IF('Match History Data'!F764&lt;&gt;"",'Match History Data'!F764,""),"")</f>
        <v/>
      </c>
      <c r="G764" t="str">
        <f>IF(ROW()&lt;=vLastrow,'Match History Data'!G764,"")</f>
        <v/>
      </c>
      <c r="H764" t="str">
        <f>IF(ROW()&lt;=vLastrow,'Match History Data'!H764,"")</f>
        <v/>
      </c>
      <c r="I764" t="str">
        <f>IF(ROW()&lt;=vLastrow,'Match History Data'!I764,"")</f>
        <v/>
      </c>
      <c r="J764" t="str">
        <f>IF(ROW()&lt;=vLastrow,'Match History Data'!J764,"")</f>
        <v/>
      </c>
      <c r="K764" t="str">
        <f>IF(ROW()&lt;=vLastrow,'Match History Data'!K764,"")</f>
        <v/>
      </c>
      <c r="L764" t="str">
        <f>IF(ROW()&lt;=vLastrow,'Match History Data'!L764,"")</f>
        <v/>
      </c>
      <c r="M764" t="str">
        <f>IF(ROW()&lt;=vLastrow,'Match History Data'!M764,"")</f>
        <v/>
      </c>
      <c r="N764" t="str">
        <f>IF(ROW()&lt;=vLastrow,'Match History Data'!N764,"")</f>
        <v/>
      </c>
      <c r="O764" t="str">
        <f>IF(ROW()&lt;=vLastrow,'Match History Data'!O764,"")</f>
        <v/>
      </c>
      <c r="Q764" t="str">
        <f>IF(ROW()&lt;=vLastrow,VLOOKUP(MONTH(E764),calcs!$S$2:$T$13,2,FALSE),"")</f>
        <v/>
      </c>
      <c r="R764" t="str">
        <f>IF(ROW()&lt;=vLastrow,VLOOKUP(MONTH(F764),calcs!$S$2:$T$13,2,FALSE),"")</f>
        <v/>
      </c>
      <c r="S764" t="str">
        <f t="shared" si="65"/>
        <v/>
      </c>
      <c r="T764" s="26" t="e">
        <f>IF(F764="",DATEDIF(E764,calcs!X$2,"Y"),"")</f>
        <v>#VALUE!</v>
      </c>
      <c r="U764" t="str">
        <f t="shared" si="64"/>
        <v/>
      </c>
      <c r="V764" t="str">
        <f t="shared" si="61"/>
        <v/>
      </c>
      <c r="W764">
        <f t="shared" si="62"/>
        <v>0</v>
      </c>
      <c r="X764">
        <f t="shared" si="63"/>
        <v>0</v>
      </c>
    </row>
    <row r="765" spans="1:24" x14ac:dyDescent="0.35">
      <c r="A765" t="str">
        <f>IF(ROW()&lt;=vLastrow,'Match History Data'!A765,"")</f>
        <v/>
      </c>
      <c r="B765" t="str">
        <f>IF(ROW()&lt;=vLastrow,'Match History Data'!B765,"")</f>
        <v/>
      </c>
      <c r="C765" t="str">
        <f>IF(ROW()&lt;=vLastrow,'Match History Data'!C765,"")</f>
        <v/>
      </c>
      <c r="D765" t="str">
        <f>IF(ROW()&lt;=vLastrow,'Match History Data'!D765,"")</f>
        <v/>
      </c>
      <c r="E765" s="3" t="str">
        <f>IF(ROW()&lt;=vLastrow,IF('Match History Data'!E765&lt;&gt;"",'Match History Data'!E765,""),"")</f>
        <v/>
      </c>
      <c r="F765" s="3" t="str">
        <f>IF(ROW()&lt;=vLastrow,IF('Match History Data'!F765&lt;&gt;"",'Match History Data'!F765,""),"")</f>
        <v/>
      </c>
      <c r="G765" t="str">
        <f>IF(ROW()&lt;=vLastrow,'Match History Data'!G765,"")</f>
        <v/>
      </c>
      <c r="H765" t="str">
        <f>IF(ROW()&lt;=vLastrow,'Match History Data'!H765,"")</f>
        <v/>
      </c>
      <c r="I765" t="str">
        <f>IF(ROW()&lt;=vLastrow,'Match History Data'!I765,"")</f>
        <v/>
      </c>
      <c r="J765" t="str">
        <f>IF(ROW()&lt;=vLastrow,'Match History Data'!J765,"")</f>
        <v/>
      </c>
      <c r="K765" t="str">
        <f>IF(ROW()&lt;=vLastrow,'Match History Data'!K765,"")</f>
        <v/>
      </c>
      <c r="L765" t="str">
        <f>IF(ROW()&lt;=vLastrow,'Match History Data'!L765,"")</f>
        <v/>
      </c>
      <c r="M765" t="str">
        <f>IF(ROW()&lt;=vLastrow,'Match History Data'!M765,"")</f>
        <v/>
      </c>
      <c r="N765" t="str">
        <f>IF(ROW()&lt;=vLastrow,'Match History Data'!N765,"")</f>
        <v/>
      </c>
      <c r="O765" t="str">
        <f>IF(ROW()&lt;=vLastrow,'Match History Data'!O765,"")</f>
        <v/>
      </c>
      <c r="Q765" t="str">
        <f>IF(ROW()&lt;=vLastrow,VLOOKUP(MONTH(E765),calcs!$S$2:$T$13,2,FALSE),"")</f>
        <v/>
      </c>
      <c r="R765" t="str">
        <f>IF(ROW()&lt;=vLastrow,VLOOKUP(MONTH(F765),calcs!$S$2:$T$13,2,FALSE),"")</f>
        <v/>
      </c>
      <c r="S765" t="str">
        <f t="shared" si="65"/>
        <v/>
      </c>
      <c r="T765" s="26" t="e">
        <f>IF(F765="",DATEDIF(E765,calcs!X$2,"Y"),"")</f>
        <v>#VALUE!</v>
      </c>
      <c r="U765" t="str">
        <f t="shared" si="64"/>
        <v/>
      </c>
      <c r="V765" t="str">
        <f t="shared" si="61"/>
        <v/>
      </c>
      <c r="W765">
        <f t="shared" si="62"/>
        <v>0</v>
      </c>
      <c r="X765">
        <f t="shared" si="63"/>
        <v>0</v>
      </c>
    </row>
    <row r="766" spans="1:24" x14ac:dyDescent="0.35">
      <c r="A766" t="str">
        <f>IF(ROW()&lt;=vLastrow,'Match History Data'!A766,"")</f>
        <v/>
      </c>
      <c r="B766" t="str">
        <f>IF(ROW()&lt;=vLastrow,'Match History Data'!B766,"")</f>
        <v/>
      </c>
      <c r="C766" t="str">
        <f>IF(ROW()&lt;=vLastrow,'Match History Data'!C766,"")</f>
        <v/>
      </c>
      <c r="D766" t="str">
        <f>IF(ROW()&lt;=vLastrow,'Match History Data'!D766,"")</f>
        <v/>
      </c>
      <c r="E766" s="3" t="str">
        <f>IF(ROW()&lt;=vLastrow,IF('Match History Data'!E766&lt;&gt;"",'Match History Data'!E766,""),"")</f>
        <v/>
      </c>
      <c r="F766" s="3" t="str">
        <f>IF(ROW()&lt;=vLastrow,IF('Match History Data'!F766&lt;&gt;"",'Match History Data'!F766,""),"")</f>
        <v/>
      </c>
      <c r="G766" t="str">
        <f>IF(ROW()&lt;=vLastrow,'Match History Data'!G766,"")</f>
        <v/>
      </c>
      <c r="H766" t="str">
        <f>IF(ROW()&lt;=vLastrow,'Match History Data'!H766,"")</f>
        <v/>
      </c>
      <c r="I766" t="str">
        <f>IF(ROW()&lt;=vLastrow,'Match History Data'!I766,"")</f>
        <v/>
      </c>
      <c r="J766" t="str">
        <f>IF(ROW()&lt;=vLastrow,'Match History Data'!J766,"")</f>
        <v/>
      </c>
      <c r="K766" t="str">
        <f>IF(ROW()&lt;=vLastrow,'Match History Data'!K766,"")</f>
        <v/>
      </c>
      <c r="L766" t="str">
        <f>IF(ROW()&lt;=vLastrow,'Match History Data'!L766,"")</f>
        <v/>
      </c>
      <c r="M766" t="str">
        <f>IF(ROW()&lt;=vLastrow,'Match History Data'!M766,"")</f>
        <v/>
      </c>
      <c r="N766" t="str">
        <f>IF(ROW()&lt;=vLastrow,'Match History Data'!N766,"")</f>
        <v/>
      </c>
      <c r="O766" t="str">
        <f>IF(ROW()&lt;=vLastrow,'Match History Data'!O766,"")</f>
        <v/>
      </c>
      <c r="Q766" t="str">
        <f>IF(ROW()&lt;=vLastrow,VLOOKUP(MONTH(E766),calcs!$S$2:$T$13,2,FALSE),"")</f>
        <v/>
      </c>
      <c r="R766" t="str">
        <f>IF(ROW()&lt;=vLastrow,VLOOKUP(MONTH(F766),calcs!$S$2:$T$13,2,FALSE),"")</f>
        <v/>
      </c>
      <c r="S766" t="str">
        <f t="shared" si="65"/>
        <v/>
      </c>
      <c r="T766" s="26" t="e">
        <f>IF(F766="",DATEDIF(E766,calcs!X$2,"Y"),"")</f>
        <v>#VALUE!</v>
      </c>
      <c r="U766" t="str">
        <f t="shared" si="64"/>
        <v/>
      </c>
      <c r="V766" t="str">
        <f t="shared" si="61"/>
        <v/>
      </c>
      <c r="W766">
        <f t="shared" si="62"/>
        <v>0</v>
      </c>
      <c r="X766">
        <f t="shared" si="63"/>
        <v>0</v>
      </c>
    </row>
    <row r="767" spans="1:24" x14ac:dyDescent="0.35">
      <c r="A767" t="str">
        <f>IF(ROW()&lt;=vLastrow,'Match History Data'!A767,"")</f>
        <v/>
      </c>
      <c r="B767" t="str">
        <f>IF(ROW()&lt;=vLastrow,'Match History Data'!B767,"")</f>
        <v/>
      </c>
      <c r="C767" t="str">
        <f>IF(ROW()&lt;=vLastrow,'Match History Data'!C767,"")</f>
        <v/>
      </c>
      <c r="D767" t="str">
        <f>IF(ROW()&lt;=vLastrow,'Match History Data'!D767,"")</f>
        <v/>
      </c>
      <c r="E767" s="3" t="str">
        <f>IF(ROW()&lt;=vLastrow,IF('Match History Data'!E767&lt;&gt;"",'Match History Data'!E767,""),"")</f>
        <v/>
      </c>
      <c r="F767" s="3" t="str">
        <f>IF(ROW()&lt;=vLastrow,IF('Match History Data'!F767&lt;&gt;"",'Match History Data'!F767,""),"")</f>
        <v/>
      </c>
      <c r="G767" t="str">
        <f>IF(ROW()&lt;=vLastrow,'Match History Data'!G767,"")</f>
        <v/>
      </c>
      <c r="H767" t="str">
        <f>IF(ROW()&lt;=vLastrow,'Match History Data'!H767,"")</f>
        <v/>
      </c>
      <c r="I767" t="str">
        <f>IF(ROW()&lt;=vLastrow,'Match History Data'!I767,"")</f>
        <v/>
      </c>
      <c r="J767" t="str">
        <f>IF(ROW()&lt;=vLastrow,'Match History Data'!J767,"")</f>
        <v/>
      </c>
      <c r="K767" t="str">
        <f>IF(ROW()&lt;=vLastrow,'Match History Data'!K767,"")</f>
        <v/>
      </c>
      <c r="L767" t="str">
        <f>IF(ROW()&lt;=vLastrow,'Match History Data'!L767,"")</f>
        <v/>
      </c>
      <c r="M767" t="str">
        <f>IF(ROW()&lt;=vLastrow,'Match History Data'!M767,"")</f>
        <v/>
      </c>
      <c r="N767" t="str">
        <f>IF(ROW()&lt;=vLastrow,'Match History Data'!N767,"")</f>
        <v/>
      </c>
      <c r="O767" t="str">
        <f>IF(ROW()&lt;=vLastrow,'Match History Data'!O767,"")</f>
        <v/>
      </c>
      <c r="Q767" t="str">
        <f>IF(ROW()&lt;=vLastrow,VLOOKUP(MONTH(E767),calcs!$S$2:$T$13,2,FALSE),"")</f>
        <v/>
      </c>
      <c r="R767" t="str">
        <f>IF(ROW()&lt;=vLastrow,VLOOKUP(MONTH(F767),calcs!$S$2:$T$13,2,FALSE),"")</f>
        <v/>
      </c>
      <c r="S767" t="str">
        <f t="shared" si="65"/>
        <v/>
      </c>
      <c r="T767" s="26" t="e">
        <f>IF(F767="",DATEDIF(E767,calcs!X$2,"Y"),"")</f>
        <v>#VALUE!</v>
      </c>
      <c r="U767" t="str">
        <f t="shared" si="64"/>
        <v/>
      </c>
      <c r="V767" t="str">
        <f t="shared" si="61"/>
        <v/>
      </c>
      <c r="W767">
        <f t="shared" si="62"/>
        <v>0</v>
      </c>
      <c r="X767">
        <f t="shared" si="63"/>
        <v>0</v>
      </c>
    </row>
    <row r="768" spans="1:24" x14ac:dyDescent="0.35">
      <c r="A768" t="str">
        <f>IF(ROW()&lt;=vLastrow,'Match History Data'!A768,"")</f>
        <v/>
      </c>
      <c r="B768" t="str">
        <f>IF(ROW()&lt;=vLastrow,'Match History Data'!B768,"")</f>
        <v/>
      </c>
      <c r="C768" t="str">
        <f>IF(ROW()&lt;=vLastrow,'Match History Data'!C768,"")</f>
        <v/>
      </c>
      <c r="D768" t="str">
        <f>IF(ROW()&lt;=vLastrow,'Match History Data'!D768,"")</f>
        <v/>
      </c>
      <c r="E768" s="3" t="str">
        <f>IF(ROW()&lt;=vLastrow,IF('Match History Data'!E768&lt;&gt;"",'Match History Data'!E768,""),"")</f>
        <v/>
      </c>
      <c r="F768" s="3" t="str">
        <f>IF(ROW()&lt;=vLastrow,IF('Match History Data'!F768&lt;&gt;"",'Match History Data'!F768,""),"")</f>
        <v/>
      </c>
      <c r="G768" t="str">
        <f>IF(ROW()&lt;=vLastrow,'Match History Data'!G768,"")</f>
        <v/>
      </c>
      <c r="H768" t="str">
        <f>IF(ROW()&lt;=vLastrow,'Match History Data'!H768,"")</f>
        <v/>
      </c>
      <c r="I768" t="str">
        <f>IF(ROW()&lt;=vLastrow,'Match History Data'!I768,"")</f>
        <v/>
      </c>
      <c r="J768" t="str">
        <f>IF(ROW()&lt;=vLastrow,'Match History Data'!J768,"")</f>
        <v/>
      </c>
      <c r="K768" t="str">
        <f>IF(ROW()&lt;=vLastrow,'Match History Data'!K768,"")</f>
        <v/>
      </c>
      <c r="L768" t="str">
        <f>IF(ROW()&lt;=vLastrow,'Match History Data'!L768,"")</f>
        <v/>
      </c>
      <c r="M768" t="str">
        <f>IF(ROW()&lt;=vLastrow,'Match History Data'!M768,"")</f>
        <v/>
      </c>
      <c r="N768" t="str">
        <f>IF(ROW()&lt;=vLastrow,'Match History Data'!N768,"")</f>
        <v/>
      </c>
      <c r="O768" t="str">
        <f>IF(ROW()&lt;=vLastrow,'Match History Data'!O768,"")</f>
        <v/>
      </c>
      <c r="Q768" t="str">
        <f>IF(ROW()&lt;=vLastrow,VLOOKUP(MONTH(E768),calcs!$S$2:$T$13,2,FALSE),"")</f>
        <v/>
      </c>
      <c r="R768" t="str">
        <f>IF(ROW()&lt;=vLastrow,VLOOKUP(MONTH(F768),calcs!$S$2:$T$13,2,FALSE),"")</f>
        <v/>
      </c>
      <c r="S768" t="str">
        <f t="shared" si="65"/>
        <v/>
      </c>
      <c r="T768" s="26" t="e">
        <f>IF(F768="",DATEDIF(E768,calcs!X$2,"Y"),"")</f>
        <v>#VALUE!</v>
      </c>
      <c r="U768" t="str">
        <f t="shared" si="64"/>
        <v/>
      </c>
      <c r="V768" t="str">
        <f t="shared" si="61"/>
        <v/>
      </c>
      <c r="W768">
        <f t="shared" si="62"/>
        <v>0</v>
      </c>
      <c r="X768">
        <f t="shared" si="63"/>
        <v>0</v>
      </c>
    </row>
    <row r="769" spans="1:24" x14ac:dyDescent="0.35">
      <c r="A769" t="str">
        <f>IF(ROW()&lt;=vLastrow,'Match History Data'!A769,"")</f>
        <v/>
      </c>
      <c r="B769" t="str">
        <f>IF(ROW()&lt;=vLastrow,'Match History Data'!B769,"")</f>
        <v/>
      </c>
      <c r="C769" t="str">
        <f>IF(ROW()&lt;=vLastrow,'Match History Data'!C769,"")</f>
        <v/>
      </c>
      <c r="D769" t="str">
        <f>IF(ROW()&lt;=vLastrow,'Match History Data'!D769,"")</f>
        <v/>
      </c>
      <c r="E769" s="3" t="str">
        <f>IF(ROW()&lt;=vLastrow,IF('Match History Data'!E769&lt;&gt;"",'Match History Data'!E769,""),"")</f>
        <v/>
      </c>
      <c r="F769" s="3" t="str">
        <f>IF(ROW()&lt;=vLastrow,IF('Match History Data'!F769&lt;&gt;"",'Match History Data'!F769,""),"")</f>
        <v/>
      </c>
      <c r="G769" t="str">
        <f>IF(ROW()&lt;=vLastrow,'Match History Data'!G769,"")</f>
        <v/>
      </c>
      <c r="H769" t="str">
        <f>IF(ROW()&lt;=vLastrow,'Match History Data'!H769,"")</f>
        <v/>
      </c>
      <c r="I769" t="str">
        <f>IF(ROW()&lt;=vLastrow,'Match History Data'!I769,"")</f>
        <v/>
      </c>
      <c r="J769" t="str">
        <f>IF(ROW()&lt;=vLastrow,'Match History Data'!J769,"")</f>
        <v/>
      </c>
      <c r="K769" t="str">
        <f>IF(ROW()&lt;=vLastrow,'Match History Data'!K769,"")</f>
        <v/>
      </c>
      <c r="L769" t="str">
        <f>IF(ROW()&lt;=vLastrow,'Match History Data'!L769,"")</f>
        <v/>
      </c>
      <c r="M769" t="str">
        <f>IF(ROW()&lt;=vLastrow,'Match History Data'!M769,"")</f>
        <v/>
      </c>
      <c r="N769" t="str">
        <f>IF(ROW()&lt;=vLastrow,'Match History Data'!N769,"")</f>
        <v/>
      </c>
      <c r="O769" t="str">
        <f>IF(ROW()&lt;=vLastrow,'Match History Data'!O769,"")</f>
        <v/>
      </c>
      <c r="Q769" t="str">
        <f>IF(ROW()&lt;=vLastrow,VLOOKUP(MONTH(E769),calcs!$S$2:$T$13,2,FALSE),"")</f>
        <v/>
      </c>
      <c r="R769" t="str">
        <f>IF(ROW()&lt;=vLastrow,VLOOKUP(MONTH(F769),calcs!$S$2:$T$13,2,FALSE),"")</f>
        <v/>
      </c>
      <c r="S769" t="str">
        <f t="shared" si="65"/>
        <v/>
      </c>
      <c r="T769" s="26" t="e">
        <f>IF(F769="",DATEDIF(E769,calcs!X$2,"Y"),"")</f>
        <v>#VALUE!</v>
      </c>
      <c r="U769" t="str">
        <f t="shared" si="64"/>
        <v/>
      </c>
      <c r="V769" t="str">
        <f t="shared" si="61"/>
        <v/>
      </c>
      <c r="W769">
        <f t="shared" si="62"/>
        <v>0</v>
      </c>
      <c r="X769">
        <f t="shared" si="63"/>
        <v>0</v>
      </c>
    </row>
    <row r="770" spans="1:24" x14ac:dyDescent="0.35">
      <c r="A770" t="str">
        <f>IF(ROW()&lt;=vLastrow,'Match History Data'!A770,"")</f>
        <v/>
      </c>
      <c r="B770" t="str">
        <f>IF(ROW()&lt;=vLastrow,'Match History Data'!B770,"")</f>
        <v/>
      </c>
      <c r="C770" t="str">
        <f>IF(ROW()&lt;=vLastrow,'Match History Data'!C770,"")</f>
        <v/>
      </c>
      <c r="D770" t="str">
        <f>IF(ROW()&lt;=vLastrow,'Match History Data'!D770,"")</f>
        <v/>
      </c>
      <c r="E770" s="3" t="str">
        <f>IF(ROW()&lt;=vLastrow,IF('Match History Data'!E770&lt;&gt;"",'Match History Data'!E770,""),"")</f>
        <v/>
      </c>
      <c r="F770" s="3" t="str">
        <f>IF(ROW()&lt;=vLastrow,IF('Match History Data'!F770&lt;&gt;"",'Match History Data'!F770,""),"")</f>
        <v/>
      </c>
      <c r="G770" t="str">
        <f>IF(ROW()&lt;=vLastrow,'Match History Data'!G770,"")</f>
        <v/>
      </c>
      <c r="H770" t="str">
        <f>IF(ROW()&lt;=vLastrow,'Match History Data'!H770,"")</f>
        <v/>
      </c>
      <c r="I770" t="str">
        <f>IF(ROW()&lt;=vLastrow,'Match History Data'!I770,"")</f>
        <v/>
      </c>
      <c r="J770" t="str">
        <f>IF(ROW()&lt;=vLastrow,'Match History Data'!J770,"")</f>
        <v/>
      </c>
      <c r="K770" t="str">
        <f>IF(ROW()&lt;=vLastrow,'Match History Data'!K770,"")</f>
        <v/>
      </c>
      <c r="L770" t="str">
        <f>IF(ROW()&lt;=vLastrow,'Match History Data'!L770,"")</f>
        <v/>
      </c>
      <c r="M770" t="str">
        <f>IF(ROW()&lt;=vLastrow,'Match History Data'!M770,"")</f>
        <v/>
      </c>
      <c r="N770" t="str">
        <f>IF(ROW()&lt;=vLastrow,'Match History Data'!N770,"")</f>
        <v/>
      </c>
      <c r="O770" t="str">
        <f>IF(ROW()&lt;=vLastrow,'Match History Data'!O770,"")</f>
        <v/>
      </c>
      <c r="Q770" t="str">
        <f>IF(ROW()&lt;=vLastrow,VLOOKUP(MONTH(E770),calcs!$S$2:$T$13,2,FALSE),"")</f>
        <v/>
      </c>
      <c r="R770" t="str">
        <f>IF(ROW()&lt;=vLastrow,VLOOKUP(MONTH(F770),calcs!$S$2:$T$13,2,FALSE),"")</f>
        <v/>
      </c>
      <c r="S770" t="str">
        <f t="shared" si="65"/>
        <v/>
      </c>
      <c r="T770" s="26" t="e">
        <f>IF(F770="",DATEDIF(E770,calcs!X$2,"Y"),"")</f>
        <v>#VALUE!</v>
      </c>
      <c r="U770" t="str">
        <f t="shared" si="64"/>
        <v/>
      </c>
      <c r="V770" t="str">
        <f t="shared" ref="V770:V833" si="66">SUBSTITUTE(N770,"White or Caucasian","White")</f>
        <v/>
      </c>
      <c r="W770">
        <f t="shared" ref="W770:W833" si="67">IF(J770&lt;&gt;"",LEN(J770)-LEN(SUBSTITUTE(J770,";",""))+1,0)</f>
        <v>0</v>
      </c>
      <c r="X770">
        <f t="shared" ref="X770:X833" si="68">IF(N770&lt;&gt;"",LEN(N770)-LEN(SUBSTITUTE(N770,";",""))+1,0)</f>
        <v>0</v>
      </c>
    </row>
    <row r="771" spans="1:24" x14ac:dyDescent="0.35">
      <c r="A771" t="str">
        <f>IF(ROW()&lt;=vLastrow,'Match History Data'!A771,"")</f>
        <v/>
      </c>
      <c r="B771" t="str">
        <f>IF(ROW()&lt;=vLastrow,'Match History Data'!B771,"")</f>
        <v/>
      </c>
      <c r="C771" t="str">
        <f>IF(ROW()&lt;=vLastrow,'Match History Data'!C771,"")</f>
        <v/>
      </c>
      <c r="D771" t="str">
        <f>IF(ROW()&lt;=vLastrow,'Match History Data'!D771,"")</f>
        <v/>
      </c>
      <c r="E771" s="3" t="str">
        <f>IF(ROW()&lt;=vLastrow,IF('Match History Data'!E771&lt;&gt;"",'Match History Data'!E771,""),"")</f>
        <v/>
      </c>
      <c r="F771" s="3" t="str">
        <f>IF(ROW()&lt;=vLastrow,IF('Match History Data'!F771&lt;&gt;"",'Match History Data'!F771,""),"")</f>
        <v/>
      </c>
      <c r="G771" t="str">
        <f>IF(ROW()&lt;=vLastrow,'Match History Data'!G771,"")</f>
        <v/>
      </c>
      <c r="H771" t="str">
        <f>IF(ROW()&lt;=vLastrow,'Match History Data'!H771,"")</f>
        <v/>
      </c>
      <c r="I771" t="str">
        <f>IF(ROW()&lt;=vLastrow,'Match History Data'!I771,"")</f>
        <v/>
      </c>
      <c r="J771" t="str">
        <f>IF(ROW()&lt;=vLastrow,'Match History Data'!J771,"")</f>
        <v/>
      </c>
      <c r="K771" t="str">
        <f>IF(ROW()&lt;=vLastrow,'Match History Data'!K771,"")</f>
        <v/>
      </c>
      <c r="L771" t="str">
        <f>IF(ROW()&lt;=vLastrow,'Match History Data'!L771,"")</f>
        <v/>
      </c>
      <c r="M771" t="str">
        <f>IF(ROW()&lt;=vLastrow,'Match History Data'!M771,"")</f>
        <v/>
      </c>
      <c r="N771" t="str">
        <f>IF(ROW()&lt;=vLastrow,'Match History Data'!N771,"")</f>
        <v/>
      </c>
      <c r="O771" t="str">
        <f>IF(ROW()&lt;=vLastrow,'Match History Data'!O771,"")</f>
        <v/>
      </c>
      <c r="Q771" t="str">
        <f>IF(ROW()&lt;=vLastrow,VLOOKUP(MONTH(E771),calcs!$S$2:$T$13,2,FALSE),"")</f>
        <v/>
      </c>
      <c r="R771" t="str">
        <f>IF(ROW()&lt;=vLastrow,VLOOKUP(MONTH(F771),calcs!$S$2:$T$13,2,FALSE),"")</f>
        <v/>
      </c>
      <c r="S771" t="str">
        <f t="shared" si="65"/>
        <v/>
      </c>
      <c r="T771" s="26" t="e">
        <f>IF(F771="",DATEDIF(E771,calcs!X$2,"Y"),"")</f>
        <v>#VALUE!</v>
      </c>
      <c r="U771" t="str">
        <f t="shared" ref="U771:U834" si="69">SUBSTITUTE(J771,"White or Caucasian","White")</f>
        <v/>
      </c>
      <c r="V771" t="str">
        <f t="shared" si="66"/>
        <v/>
      </c>
      <c r="W771">
        <f t="shared" si="67"/>
        <v>0</v>
      </c>
      <c r="X771">
        <f t="shared" si="68"/>
        <v>0</v>
      </c>
    </row>
    <row r="772" spans="1:24" x14ac:dyDescent="0.35">
      <c r="A772" t="str">
        <f>IF(ROW()&lt;=vLastrow,'Match History Data'!A772,"")</f>
        <v/>
      </c>
      <c r="B772" t="str">
        <f>IF(ROW()&lt;=vLastrow,'Match History Data'!B772,"")</f>
        <v/>
      </c>
      <c r="C772" t="str">
        <f>IF(ROW()&lt;=vLastrow,'Match History Data'!C772,"")</f>
        <v/>
      </c>
      <c r="D772" t="str">
        <f>IF(ROW()&lt;=vLastrow,'Match History Data'!D772,"")</f>
        <v/>
      </c>
      <c r="E772" s="3" t="str">
        <f>IF(ROW()&lt;=vLastrow,IF('Match History Data'!E772&lt;&gt;"",'Match History Data'!E772,""),"")</f>
        <v/>
      </c>
      <c r="F772" s="3" t="str">
        <f>IF(ROW()&lt;=vLastrow,IF('Match History Data'!F772&lt;&gt;"",'Match History Data'!F772,""),"")</f>
        <v/>
      </c>
      <c r="G772" t="str">
        <f>IF(ROW()&lt;=vLastrow,'Match History Data'!G772,"")</f>
        <v/>
      </c>
      <c r="H772" t="str">
        <f>IF(ROW()&lt;=vLastrow,'Match History Data'!H772,"")</f>
        <v/>
      </c>
      <c r="I772" t="str">
        <f>IF(ROW()&lt;=vLastrow,'Match History Data'!I772,"")</f>
        <v/>
      </c>
      <c r="J772" t="str">
        <f>IF(ROW()&lt;=vLastrow,'Match History Data'!J772,"")</f>
        <v/>
      </c>
      <c r="K772" t="str">
        <f>IF(ROW()&lt;=vLastrow,'Match History Data'!K772,"")</f>
        <v/>
      </c>
      <c r="L772" t="str">
        <f>IF(ROW()&lt;=vLastrow,'Match History Data'!L772,"")</f>
        <v/>
      </c>
      <c r="M772" t="str">
        <f>IF(ROW()&lt;=vLastrow,'Match History Data'!M772,"")</f>
        <v/>
      </c>
      <c r="N772" t="str">
        <f>IF(ROW()&lt;=vLastrow,'Match History Data'!N772,"")</f>
        <v/>
      </c>
      <c r="O772" t="str">
        <f>IF(ROW()&lt;=vLastrow,'Match History Data'!O772,"")</f>
        <v/>
      </c>
      <c r="Q772" t="str">
        <f>IF(ROW()&lt;=vLastrow,VLOOKUP(MONTH(E772),calcs!$S$2:$T$13,2,FALSE),"")</f>
        <v/>
      </c>
      <c r="R772" t="str">
        <f>IF(ROW()&lt;=vLastrow,VLOOKUP(MONTH(F772),calcs!$S$2:$T$13,2,FALSE),"")</f>
        <v/>
      </c>
      <c r="S772" t="str">
        <f t="shared" si="65"/>
        <v/>
      </c>
      <c r="T772" s="26" t="e">
        <f>IF(F772="",DATEDIF(E772,calcs!X$2,"Y"),"")</f>
        <v>#VALUE!</v>
      </c>
      <c r="U772" t="str">
        <f t="shared" si="69"/>
        <v/>
      </c>
      <c r="V772" t="str">
        <f t="shared" si="66"/>
        <v/>
      </c>
      <c r="W772">
        <f t="shared" si="67"/>
        <v>0</v>
      </c>
      <c r="X772">
        <f t="shared" si="68"/>
        <v>0</v>
      </c>
    </row>
    <row r="773" spans="1:24" x14ac:dyDescent="0.35">
      <c r="A773" t="str">
        <f>IF(ROW()&lt;=vLastrow,'Match History Data'!A773,"")</f>
        <v/>
      </c>
      <c r="B773" t="str">
        <f>IF(ROW()&lt;=vLastrow,'Match History Data'!B773,"")</f>
        <v/>
      </c>
      <c r="C773" t="str">
        <f>IF(ROW()&lt;=vLastrow,'Match History Data'!C773,"")</f>
        <v/>
      </c>
      <c r="D773" t="str">
        <f>IF(ROW()&lt;=vLastrow,'Match History Data'!D773,"")</f>
        <v/>
      </c>
      <c r="E773" s="3" t="str">
        <f>IF(ROW()&lt;=vLastrow,IF('Match History Data'!E773&lt;&gt;"",'Match History Data'!E773,""),"")</f>
        <v/>
      </c>
      <c r="F773" s="3" t="str">
        <f>IF(ROW()&lt;=vLastrow,IF('Match History Data'!F773&lt;&gt;"",'Match History Data'!F773,""),"")</f>
        <v/>
      </c>
      <c r="G773" t="str">
        <f>IF(ROW()&lt;=vLastrow,'Match History Data'!G773,"")</f>
        <v/>
      </c>
      <c r="H773" t="str">
        <f>IF(ROW()&lt;=vLastrow,'Match History Data'!H773,"")</f>
        <v/>
      </c>
      <c r="I773" t="str">
        <f>IF(ROW()&lt;=vLastrow,'Match History Data'!I773,"")</f>
        <v/>
      </c>
      <c r="J773" t="str">
        <f>IF(ROW()&lt;=vLastrow,'Match History Data'!J773,"")</f>
        <v/>
      </c>
      <c r="K773" t="str">
        <f>IF(ROW()&lt;=vLastrow,'Match History Data'!K773,"")</f>
        <v/>
      </c>
      <c r="L773" t="str">
        <f>IF(ROW()&lt;=vLastrow,'Match History Data'!L773,"")</f>
        <v/>
      </c>
      <c r="M773" t="str">
        <f>IF(ROW()&lt;=vLastrow,'Match History Data'!M773,"")</f>
        <v/>
      </c>
      <c r="N773" t="str">
        <f>IF(ROW()&lt;=vLastrow,'Match History Data'!N773,"")</f>
        <v/>
      </c>
      <c r="O773" t="str">
        <f>IF(ROW()&lt;=vLastrow,'Match History Data'!O773,"")</f>
        <v/>
      </c>
      <c r="Q773" t="str">
        <f>IF(ROW()&lt;=vLastrow,VLOOKUP(MONTH(E773),calcs!$S$2:$T$13,2,FALSE),"")</f>
        <v/>
      </c>
      <c r="R773" t="str">
        <f>IF(ROW()&lt;=vLastrow,VLOOKUP(MONTH(F773),calcs!$S$2:$T$13,2,FALSE),"")</f>
        <v/>
      </c>
      <c r="S773" t="str">
        <f t="shared" si="65"/>
        <v/>
      </c>
      <c r="T773" s="26" t="e">
        <f>IF(F773="",DATEDIF(E773,calcs!X$2,"Y"),"")</f>
        <v>#VALUE!</v>
      </c>
      <c r="U773" t="str">
        <f t="shared" si="69"/>
        <v/>
      </c>
      <c r="V773" t="str">
        <f t="shared" si="66"/>
        <v/>
      </c>
      <c r="W773">
        <f t="shared" si="67"/>
        <v>0</v>
      </c>
      <c r="X773">
        <f t="shared" si="68"/>
        <v>0</v>
      </c>
    </row>
    <row r="774" spans="1:24" x14ac:dyDescent="0.35">
      <c r="A774" t="str">
        <f>IF(ROW()&lt;=vLastrow,'Match History Data'!A774,"")</f>
        <v/>
      </c>
      <c r="B774" t="str">
        <f>IF(ROW()&lt;=vLastrow,'Match History Data'!B774,"")</f>
        <v/>
      </c>
      <c r="C774" t="str">
        <f>IF(ROW()&lt;=vLastrow,'Match History Data'!C774,"")</f>
        <v/>
      </c>
      <c r="D774" t="str">
        <f>IF(ROW()&lt;=vLastrow,'Match History Data'!D774,"")</f>
        <v/>
      </c>
      <c r="E774" s="3" t="str">
        <f>IF(ROW()&lt;=vLastrow,IF('Match History Data'!E774&lt;&gt;"",'Match History Data'!E774,""),"")</f>
        <v/>
      </c>
      <c r="F774" s="3" t="str">
        <f>IF(ROW()&lt;=vLastrow,IF('Match History Data'!F774&lt;&gt;"",'Match History Data'!F774,""),"")</f>
        <v/>
      </c>
      <c r="G774" t="str">
        <f>IF(ROW()&lt;=vLastrow,'Match History Data'!G774,"")</f>
        <v/>
      </c>
      <c r="H774" t="str">
        <f>IF(ROW()&lt;=vLastrow,'Match History Data'!H774,"")</f>
        <v/>
      </c>
      <c r="I774" t="str">
        <f>IF(ROW()&lt;=vLastrow,'Match History Data'!I774,"")</f>
        <v/>
      </c>
      <c r="J774" t="str">
        <f>IF(ROW()&lt;=vLastrow,'Match History Data'!J774,"")</f>
        <v/>
      </c>
      <c r="K774" t="str">
        <f>IF(ROW()&lt;=vLastrow,'Match History Data'!K774,"")</f>
        <v/>
      </c>
      <c r="L774" t="str">
        <f>IF(ROW()&lt;=vLastrow,'Match History Data'!L774,"")</f>
        <v/>
      </c>
      <c r="M774" t="str">
        <f>IF(ROW()&lt;=vLastrow,'Match History Data'!M774,"")</f>
        <v/>
      </c>
      <c r="N774" t="str">
        <f>IF(ROW()&lt;=vLastrow,'Match History Data'!N774,"")</f>
        <v/>
      </c>
      <c r="O774" t="str">
        <f>IF(ROW()&lt;=vLastrow,'Match History Data'!O774,"")</f>
        <v/>
      </c>
      <c r="Q774" t="str">
        <f>IF(ROW()&lt;=vLastrow,VLOOKUP(MONTH(E774),calcs!$S$2:$T$13,2,FALSE),"")</f>
        <v/>
      </c>
      <c r="R774" t="str">
        <f>IF(ROW()&lt;=vLastrow,VLOOKUP(MONTH(F774),calcs!$S$2:$T$13,2,FALSE),"")</f>
        <v/>
      </c>
      <c r="S774" t="str">
        <f t="shared" si="65"/>
        <v/>
      </c>
      <c r="T774" s="26" t="e">
        <f>IF(F774="",DATEDIF(E774,calcs!X$2,"Y"),"")</f>
        <v>#VALUE!</v>
      </c>
      <c r="U774" t="str">
        <f t="shared" si="69"/>
        <v/>
      </c>
      <c r="V774" t="str">
        <f t="shared" si="66"/>
        <v/>
      </c>
      <c r="W774">
        <f t="shared" si="67"/>
        <v>0</v>
      </c>
      <c r="X774">
        <f t="shared" si="68"/>
        <v>0</v>
      </c>
    </row>
    <row r="775" spans="1:24" x14ac:dyDescent="0.35">
      <c r="A775" t="str">
        <f>IF(ROW()&lt;=vLastrow,'Match History Data'!A775,"")</f>
        <v/>
      </c>
      <c r="B775" t="str">
        <f>IF(ROW()&lt;=vLastrow,'Match History Data'!B775,"")</f>
        <v/>
      </c>
      <c r="C775" t="str">
        <f>IF(ROW()&lt;=vLastrow,'Match History Data'!C775,"")</f>
        <v/>
      </c>
      <c r="D775" t="str">
        <f>IF(ROW()&lt;=vLastrow,'Match History Data'!D775,"")</f>
        <v/>
      </c>
      <c r="E775" s="3" t="str">
        <f>IF(ROW()&lt;=vLastrow,IF('Match History Data'!E775&lt;&gt;"",'Match History Data'!E775,""),"")</f>
        <v/>
      </c>
      <c r="F775" s="3" t="str">
        <f>IF(ROW()&lt;=vLastrow,IF('Match History Data'!F775&lt;&gt;"",'Match History Data'!F775,""),"")</f>
        <v/>
      </c>
      <c r="G775" t="str">
        <f>IF(ROW()&lt;=vLastrow,'Match History Data'!G775,"")</f>
        <v/>
      </c>
      <c r="H775" t="str">
        <f>IF(ROW()&lt;=vLastrow,'Match History Data'!H775,"")</f>
        <v/>
      </c>
      <c r="I775" t="str">
        <f>IF(ROW()&lt;=vLastrow,'Match History Data'!I775,"")</f>
        <v/>
      </c>
      <c r="J775" t="str">
        <f>IF(ROW()&lt;=vLastrow,'Match History Data'!J775,"")</f>
        <v/>
      </c>
      <c r="K775" t="str">
        <f>IF(ROW()&lt;=vLastrow,'Match History Data'!K775,"")</f>
        <v/>
      </c>
      <c r="L775" t="str">
        <f>IF(ROW()&lt;=vLastrow,'Match History Data'!L775,"")</f>
        <v/>
      </c>
      <c r="M775" t="str">
        <f>IF(ROW()&lt;=vLastrow,'Match History Data'!M775,"")</f>
        <v/>
      </c>
      <c r="N775" t="str">
        <f>IF(ROW()&lt;=vLastrow,'Match History Data'!N775,"")</f>
        <v/>
      </c>
      <c r="O775" t="str">
        <f>IF(ROW()&lt;=vLastrow,'Match History Data'!O775,"")</f>
        <v/>
      </c>
      <c r="Q775" t="str">
        <f>IF(ROW()&lt;=vLastrow,VLOOKUP(MONTH(E775),calcs!$S$2:$T$13,2,FALSE),"")</f>
        <v/>
      </c>
      <c r="R775" t="str">
        <f>IF(ROW()&lt;=vLastrow,VLOOKUP(MONTH(F775),calcs!$S$2:$T$13,2,FALSE),"")</f>
        <v/>
      </c>
      <c r="S775" t="str">
        <f t="shared" si="65"/>
        <v/>
      </c>
      <c r="T775" s="26" t="e">
        <f>IF(F775="",DATEDIF(E775,calcs!X$2,"Y"),"")</f>
        <v>#VALUE!</v>
      </c>
      <c r="U775" t="str">
        <f t="shared" si="69"/>
        <v/>
      </c>
      <c r="V775" t="str">
        <f t="shared" si="66"/>
        <v/>
      </c>
      <c r="W775">
        <f t="shared" si="67"/>
        <v>0</v>
      </c>
      <c r="X775">
        <f t="shared" si="68"/>
        <v>0</v>
      </c>
    </row>
    <row r="776" spans="1:24" x14ac:dyDescent="0.35">
      <c r="A776" t="str">
        <f>IF(ROW()&lt;=vLastrow,'Match History Data'!A776,"")</f>
        <v/>
      </c>
      <c r="B776" t="str">
        <f>IF(ROW()&lt;=vLastrow,'Match History Data'!B776,"")</f>
        <v/>
      </c>
      <c r="C776" t="str">
        <f>IF(ROW()&lt;=vLastrow,'Match History Data'!C776,"")</f>
        <v/>
      </c>
      <c r="D776" t="str">
        <f>IF(ROW()&lt;=vLastrow,'Match History Data'!D776,"")</f>
        <v/>
      </c>
      <c r="E776" s="3" t="str">
        <f>IF(ROW()&lt;=vLastrow,IF('Match History Data'!E776&lt;&gt;"",'Match History Data'!E776,""),"")</f>
        <v/>
      </c>
      <c r="F776" s="3" t="str">
        <f>IF(ROW()&lt;=vLastrow,IF('Match History Data'!F776&lt;&gt;"",'Match History Data'!F776,""),"")</f>
        <v/>
      </c>
      <c r="G776" t="str">
        <f>IF(ROW()&lt;=vLastrow,'Match History Data'!G776,"")</f>
        <v/>
      </c>
      <c r="H776" t="str">
        <f>IF(ROW()&lt;=vLastrow,'Match History Data'!H776,"")</f>
        <v/>
      </c>
      <c r="I776" t="str">
        <f>IF(ROW()&lt;=vLastrow,'Match History Data'!I776,"")</f>
        <v/>
      </c>
      <c r="J776" t="str">
        <f>IF(ROW()&lt;=vLastrow,'Match History Data'!J776,"")</f>
        <v/>
      </c>
      <c r="K776" t="str">
        <f>IF(ROW()&lt;=vLastrow,'Match History Data'!K776,"")</f>
        <v/>
      </c>
      <c r="L776" t="str">
        <f>IF(ROW()&lt;=vLastrow,'Match History Data'!L776,"")</f>
        <v/>
      </c>
      <c r="M776" t="str">
        <f>IF(ROW()&lt;=vLastrow,'Match History Data'!M776,"")</f>
        <v/>
      </c>
      <c r="N776" t="str">
        <f>IF(ROW()&lt;=vLastrow,'Match History Data'!N776,"")</f>
        <v/>
      </c>
      <c r="O776" t="str">
        <f>IF(ROW()&lt;=vLastrow,'Match History Data'!O776,"")</f>
        <v/>
      </c>
      <c r="Q776" t="str">
        <f>IF(ROW()&lt;=vLastrow,VLOOKUP(MONTH(E776),calcs!$S$2:$T$13,2,FALSE),"")</f>
        <v/>
      </c>
      <c r="R776" t="str">
        <f>IF(ROW()&lt;=vLastrow,VLOOKUP(MONTH(F776),calcs!$S$2:$T$13,2,FALSE),"")</f>
        <v/>
      </c>
      <c r="S776" t="str">
        <f t="shared" si="65"/>
        <v/>
      </c>
      <c r="T776" s="26" t="e">
        <f>IF(F776="",DATEDIF(E776,calcs!X$2,"Y"),"")</f>
        <v>#VALUE!</v>
      </c>
      <c r="U776" t="str">
        <f t="shared" si="69"/>
        <v/>
      </c>
      <c r="V776" t="str">
        <f t="shared" si="66"/>
        <v/>
      </c>
      <c r="W776">
        <f t="shared" si="67"/>
        <v>0</v>
      </c>
      <c r="X776">
        <f t="shared" si="68"/>
        <v>0</v>
      </c>
    </row>
    <row r="777" spans="1:24" x14ac:dyDescent="0.35">
      <c r="A777" t="str">
        <f>IF(ROW()&lt;=vLastrow,'Match History Data'!A777,"")</f>
        <v/>
      </c>
      <c r="B777" t="str">
        <f>IF(ROW()&lt;=vLastrow,'Match History Data'!B777,"")</f>
        <v/>
      </c>
      <c r="C777" t="str">
        <f>IF(ROW()&lt;=vLastrow,'Match History Data'!C777,"")</f>
        <v/>
      </c>
      <c r="D777" t="str">
        <f>IF(ROW()&lt;=vLastrow,'Match History Data'!D777,"")</f>
        <v/>
      </c>
      <c r="E777" s="3" t="str">
        <f>IF(ROW()&lt;=vLastrow,IF('Match History Data'!E777&lt;&gt;"",'Match History Data'!E777,""),"")</f>
        <v/>
      </c>
      <c r="F777" s="3" t="str">
        <f>IF(ROW()&lt;=vLastrow,IF('Match History Data'!F777&lt;&gt;"",'Match History Data'!F777,""),"")</f>
        <v/>
      </c>
      <c r="G777" t="str">
        <f>IF(ROW()&lt;=vLastrow,'Match History Data'!G777,"")</f>
        <v/>
      </c>
      <c r="H777" t="str">
        <f>IF(ROW()&lt;=vLastrow,'Match History Data'!H777,"")</f>
        <v/>
      </c>
      <c r="I777" t="str">
        <f>IF(ROW()&lt;=vLastrow,'Match History Data'!I777,"")</f>
        <v/>
      </c>
      <c r="J777" t="str">
        <f>IF(ROW()&lt;=vLastrow,'Match History Data'!J777,"")</f>
        <v/>
      </c>
      <c r="K777" t="str">
        <f>IF(ROW()&lt;=vLastrow,'Match History Data'!K777,"")</f>
        <v/>
      </c>
      <c r="L777" t="str">
        <f>IF(ROW()&lt;=vLastrow,'Match History Data'!L777,"")</f>
        <v/>
      </c>
      <c r="M777" t="str">
        <f>IF(ROW()&lt;=vLastrow,'Match History Data'!M777,"")</f>
        <v/>
      </c>
      <c r="N777" t="str">
        <f>IF(ROW()&lt;=vLastrow,'Match History Data'!N777,"")</f>
        <v/>
      </c>
      <c r="O777" t="str">
        <f>IF(ROW()&lt;=vLastrow,'Match History Data'!O777,"")</f>
        <v/>
      </c>
      <c r="Q777" t="str">
        <f>IF(ROW()&lt;=vLastrow,VLOOKUP(MONTH(E777),calcs!$S$2:$T$13,2,FALSE),"")</f>
        <v/>
      </c>
      <c r="R777" t="str">
        <f>IF(ROW()&lt;=vLastrow,VLOOKUP(MONTH(F777),calcs!$S$2:$T$13,2,FALSE),"")</f>
        <v/>
      </c>
      <c r="S777" t="str">
        <f t="shared" si="65"/>
        <v/>
      </c>
      <c r="T777" s="26" t="e">
        <f>IF(F777="",DATEDIF(E777,calcs!X$2,"Y"),"")</f>
        <v>#VALUE!</v>
      </c>
      <c r="U777" t="str">
        <f t="shared" si="69"/>
        <v/>
      </c>
      <c r="V777" t="str">
        <f t="shared" si="66"/>
        <v/>
      </c>
      <c r="W777">
        <f t="shared" si="67"/>
        <v>0</v>
      </c>
      <c r="X777">
        <f t="shared" si="68"/>
        <v>0</v>
      </c>
    </row>
    <row r="778" spans="1:24" x14ac:dyDescent="0.35">
      <c r="A778" t="str">
        <f>IF(ROW()&lt;=vLastrow,'Match History Data'!A778,"")</f>
        <v/>
      </c>
      <c r="B778" t="str">
        <f>IF(ROW()&lt;=vLastrow,'Match History Data'!B778,"")</f>
        <v/>
      </c>
      <c r="C778" t="str">
        <f>IF(ROW()&lt;=vLastrow,'Match History Data'!C778,"")</f>
        <v/>
      </c>
      <c r="D778" t="str">
        <f>IF(ROW()&lt;=vLastrow,'Match History Data'!D778,"")</f>
        <v/>
      </c>
      <c r="E778" s="3" t="str">
        <f>IF(ROW()&lt;=vLastrow,IF('Match History Data'!E778&lt;&gt;"",'Match History Data'!E778,""),"")</f>
        <v/>
      </c>
      <c r="F778" s="3" t="str">
        <f>IF(ROW()&lt;=vLastrow,IF('Match History Data'!F778&lt;&gt;"",'Match History Data'!F778,""),"")</f>
        <v/>
      </c>
      <c r="G778" t="str">
        <f>IF(ROW()&lt;=vLastrow,'Match History Data'!G778,"")</f>
        <v/>
      </c>
      <c r="H778" t="str">
        <f>IF(ROW()&lt;=vLastrow,'Match History Data'!H778,"")</f>
        <v/>
      </c>
      <c r="I778" t="str">
        <f>IF(ROW()&lt;=vLastrow,'Match History Data'!I778,"")</f>
        <v/>
      </c>
      <c r="J778" t="str">
        <f>IF(ROW()&lt;=vLastrow,'Match History Data'!J778,"")</f>
        <v/>
      </c>
      <c r="K778" t="str">
        <f>IF(ROW()&lt;=vLastrow,'Match History Data'!K778,"")</f>
        <v/>
      </c>
      <c r="L778" t="str">
        <f>IF(ROW()&lt;=vLastrow,'Match History Data'!L778,"")</f>
        <v/>
      </c>
      <c r="M778" t="str">
        <f>IF(ROW()&lt;=vLastrow,'Match History Data'!M778,"")</f>
        <v/>
      </c>
      <c r="N778" t="str">
        <f>IF(ROW()&lt;=vLastrow,'Match History Data'!N778,"")</f>
        <v/>
      </c>
      <c r="O778" t="str">
        <f>IF(ROW()&lt;=vLastrow,'Match History Data'!O778,"")</f>
        <v/>
      </c>
      <c r="Q778" t="str">
        <f>IF(ROW()&lt;=vLastrow,VLOOKUP(MONTH(E778),calcs!$S$2:$T$13,2,FALSE),"")</f>
        <v/>
      </c>
      <c r="R778" t="str">
        <f>IF(ROW()&lt;=vLastrow,VLOOKUP(MONTH(F778),calcs!$S$2:$T$13,2,FALSE),"")</f>
        <v/>
      </c>
      <c r="S778" t="str">
        <f t="shared" ref="S778:S841" si="70">IF(F778&lt;&gt;"",DATEDIF(E778,F778,"y"),"")</f>
        <v/>
      </c>
      <c r="T778" s="26" t="e">
        <f>IF(F778="",DATEDIF(E778,calcs!X$2,"Y"),"")</f>
        <v>#VALUE!</v>
      </c>
      <c r="U778" t="str">
        <f t="shared" si="69"/>
        <v/>
      </c>
      <c r="V778" t="str">
        <f t="shared" si="66"/>
        <v/>
      </c>
      <c r="W778">
        <f t="shared" si="67"/>
        <v>0</v>
      </c>
      <c r="X778">
        <f t="shared" si="68"/>
        <v>0</v>
      </c>
    </row>
    <row r="779" spans="1:24" x14ac:dyDescent="0.35">
      <c r="A779" t="str">
        <f>IF(ROW()&lt;=vLastrow,'Match History Data'!A779,"")</f>
        <v/>
      </c>
      <c r="B779" t="str">
        <f>IF(ROW()&lt;=vLastrow,'Match History Data'!B779,"")</f>
        <v/>
      </c>
      <c r="C779" t="str">
        <f>IF(ROW()&lt;=vLastrow,'Match History Data'!C779,"")</f>
        <v/>
      </c>
      <c r="D779" t="str">
        <f>IF(ROW()&lt;=vLastrow,'Match History Data'!D779,"")</f>
        <v/>
      </c>
      <c r="E779" s="3" t="str">
        <f>IF(ROW()&lt;=vLastrow,IF('Match History Data'!E779&lt;&gt;"",'Match History Data'!E779,""),"")</f>
        <v/>
      </c>
      <c r="F779" s="3" t="str">
        <f>IF(ROW()&lt;=vLastrow,IF('Match History Data'!F779&lt;&gt;"",'Match History Data'!F779,""),"")</f>
        <v/>
      </c>
      <c r="G779" t="str">
        <f>IF(ROW()&lt;=vLastrow,'Match History Data'!G779,"")</f>
        <v/>
      </c>
      <c r="H779" t="str">
        <f>IF(ROW()&lt;=vLastrow,'Match History Data'!H779,"")</f>
        <v/>
      </c>
      <c r="I779" t="str">
        <f>IF(ROW()&lt;=vLastrow,'Match History Data'!I779,"")</f>
        <v/>
      </c>
      <c r="J779" t="str">
        <f>IF(ROW()&lt;=vLastrow,'Match History Data'!J779,"")</f>
        <v/>
      </c>
      <c r="K779" t="str">
        <f>IF(ROW()&lt;=vLastrow,'Match History Data'!K779,"")</f>
        <v/>
      </c>
      <c r="L779" t="str">
        <f>IF(ROW()&lt;=vLastrow,'Match History Data'!L779,"")</f>
        <v/>
      </c>
      <c r="M779" t="str">
        <f>IF(ROW()&lt;=vLastrow,'Match History Data'!M779,"")</f>
        <v/>
      </c>
      <c r="N779" t="str">
        <f>IF(ROW()&lt;=vLastrow,'Match History Data'!N779,"")</f>
        <v/>
      </c>
      <c r="O779" t="str">
        <f>IF(ROW()&lt;=vLastrow,'Match History Data'!O779,"")</f>
        <v/>
      </c>
      <c r="Q779" t="str">
        <f>IF(ROW()&lt;=vLastrow,VLOOKUP(MONTH(E779),calcs!$S$2:$T$13,2,FALSE),"")</f>
        <v/>
      </c>
      <c r="R779" t="str">
        <f>IF(ROW()&lt;=vLastrow,VLOOKUP(MONTH(F779),calcs!$S$2:$T$13,2,FALSE),"")</f>
        <v/>
      </c>
      <c r="S779" t="str">
        <f t="shared" si="70"/>
        <v/>
      </c>
      <c r="T779" s="26" t="e">
        <f>IF(F779="",DATEDIF(E779,calcs!X$2,"Y"),"")</f>
        <v>#VALUE!</v>
      </c>
      <c r="U779" t="str">
        <f t="shared" si="69"/>
        <v/>
      </c>
      <c r="V779" t="str">
        <f t="shared" si="66"/>
        <v/>
      </c>
      <c r="W779">
        <f t="shared" si="67"/>
        <v>0</v>
      </c>
      <c r="X779">
        <f t="shared" si="68"/>
        <v>0</v>
      </c>
    </row>
    <row r="780" spans="1:24" x14ac:dyDescent="0.35">
      <c r="A780" t="str">
        <f>IF(ROW()&lt;=vLastrow,'Match History Data'!A780,"")</f>
        <v/>
      </c>
      <c r="B780" t="str">
        <f>IF(ROW()&lt;=vLastrow,'Match History Data'!B780,"")</f>
        <v/>
      </c>
      <c r="C780" t="str">
        <f>IF(ROW()&lt;=vLastrow,'Match History Data'!C780,"")</f>
        <v/>
      </c>
      <c r="D780" t="str">
        <f>IF(ROW()&lt;=vLastrow,'Match History Data'!D780,"")</f>
        <v/>
      </c>
      <c r="E780" s="3" t="str">
        <f>IF(ROW()&lt;=vLastrow,IF('Match History Data'!E780&lt;&gt;"",'Match History Data'!E780,""),"")</f>
        <v/>
      </c>
      <c r="F780" s="3" t="str">
        <f>IF(ROW()&lt;=vLastrow,IF('Match History Data'!F780&lt;&gt;"",'Match History Data'!F780,""),"")</f>
        <v/>
      </c>
      <c r="G780" t="str">
        <f>IF(ROW()&lt;=vLastrow,'Match History Data'!G780,"")</f>
        <v/>
      </c>
      <c r="H780" t="str">
        <f>IF(ROW()&lt;=vLastrow,'Match History Data'!H780,"")</f>
        <v/>
      </c>
      <c r="I780" t="str">
        <f>IF(ROW()&lt;=vLastrow,'Match History Data'!I780,"")</f>
        <v/>
      </c>
      <c r="J780" t="str">
        <f>IF(ROW()&lt;=vLastrow,'Match History Data'!J780,"")</f>
        <v/>
      </c>
      <c r="K780" t="str">
        <f>IF(ROW()&lt;=vLastrow,'Match History Data'!K780,"")</f>
        <v/>
      </c>
      <c r="L780" t="str">
        <f>IF(ROW()&lt;=vLastrow,'Match History Data'!L780,"")</f>
        <v/>
      </c>
      <c r="M780" t="str">
        <f>IF(ROW()&lt;=vLastrow,'Match History Data'!M780,"")</f>
        <v/>
      </c>
      <c r="N780" t="str">
        <f>IF(ROW()&lt;=vLastrow,'Match History Data'!N780,"")</f>
        <v/>
      </c>
      <c r="O780" t="str">
        <f>IF(ROW()&lt;=vLastrow,'Match History Data'!O780,"")</f>
        <v/>
      </c>
      <c r="Q780" t="str">
        <f>IF(ROW()&lt;=vLastrow,VLOOKUP(MONTH(E780),calcs!$S$2:$T$13,2,FALSE),"")</f>
        <v/>
      </c>
      <c r="R780" t="str">
        <f>IF(ROW()&lt;=vLastrow,VLOOKUP(MONTH(F780),calcs!$S$2:$T$13,2,FALSE),"")</f>
        <v/>
      </c>
      <c r="S780" t="str">
        <f t="shared" si="70"/>
        <v/>
      </c>
      <c r="T780" s="26" t="e">
        <f>IF(F780="",DATEDIF(E780,calcs!X$2,"Y"),"")</f>
        <v>#VALUE!</v>
      </c>
      <c r="U780" t="str">
        <f t="shared" si="69"/>
        <v/>
      </c>
      <c r="V780" t="str">
        <f t="shared" si="66"/>
        <v/>
      </c>
      <c r="W780">
        <f t="shared" si="67"/>
        <v>0</v>
      </c>
      <c r="X780">
        <f t="shared" si="68"/>
        <v>0</v>
      </c>
    </row>
    <row r="781" spans="1:24" x14ac:dyDescent="0.35">
      <c r="A781" t="str">
        <f>IF(ROW()&lt;=vLastrow,'Match History Data'!A781,"")</f>
        <v/>
      </c>
      <c r="B781" t="str">
        <f>IF(ROW()&lt;=vLastrow,'Match History Data'!B781,"")</f>
        <v/>
      </c>
      <c r="C781" t="str">
        <f>IF(ROW()&lt;=vLastrow,'Match History Data'!C781,"")</f>
        <v/>
      </c>
      <c r="D781" t="str">
        <f>IF(ROW()&lt;=vLastrow,'Match History Data'!D781,"")</f>
        <v/>
      </c>
      <c r="E781" s="3" t="str">
        <f>IF(ROW()&lt;=vLastrow,IF('Match History Data'!E781&lt;&gt;"",'Match History Data'!E781,""),"")</f>
        <v/>
      </c>
      <c r="F781" s="3" t="str">
        <f>IF(ROW()&lt;=vLastrow,IF('Match History Data'!F781&lt;&gt;"",'Match History Data'!F781,""),"")</f>
        <v/>
      </c>
      <c r="G781" t="str">
        <f>IF(ROW()&lt;=vLastrow,'Match History Data'!G781,"")</f>
        <v/>
      </c>
      <c r="H781" t="str">
        <f>IF(ROW()&lt;=vLastrow,'Match History Data'!H781,"")</f>
        <v/>
      </c>
      <c r="I781" t="str">
        <f>IF(ROW()&lt;=vLastrow,'Match History Data'!I781,"")</f>
        <v/>
      </c>
      <c r="J781" t="str">
        <f>IF(ROW()&lt;=vLastrow,'Match History Data'!J781,"")</f>
        <v/>
      </c>
      <c r="K781" t="str">
        <f>IF(ROW()&lt;=vLastrow,'Match History Data'!K781,"")</f>
        <v/>
      </c>
      <c r="L781" t="str">
        <f>IF(ROW()&lt;=vLastrow,'Match History Data'!L781,"")</f>
        <v/>
      </c>
      <c r="M781" t="str">
        <f>IF(ROW()&lt;=vLastrow,'Match History Data'!M781,"")</f>
        <v/>
      </c>
      <c r="N781" t="str">
        <f>IF(ROW()&lt;=vLastrow,'Match History Data'!N781,"")</f>
        <v/>
      </c>
      <c r="O781" t="str">
        <f>IF(ROW()&lt;=vLastrow,'Match History Data'!O781,"")</f>
        <v/>
      </c>
      <c r="Q781" t="str">
        <f>IF(ROW()&lt;=vLastrow,VLOOKUP(MONTH(E781),calcs!$S$2:$T$13,2,FALSE),"")</f>
        <v/>
      </c>
      <c r="R781" t="str">
        <f>IF(ROW()&lt;=vLastrow,VLOOKUP(MONTH(F781),calcs!$S$2:$T$13,2,FALSE),"")</f>
        <v/>
      </c>
      <c r="S781" t="str">
        <f t="shared" si="70"/>
        <v/>
      </c>
      <c r="T781" s="26" t="e">
        <f>IF(F781="",DATEDIF(E781,calcs!X$2,"Y"),"")</f>
        <v>#VALUE!</v>
      </c>
      <c r="U781" t="str">
        <f t="shared" si="69"/>
        <v/>
      </c>
      <c r="V781" t="str">
        <f t="shared" si="66"/>
        <v/>
      </c>
      <c r="W781">
        <f t="shared" si="67"/>
        <v>0</v>
      </c>
      <c r="X781">
        <f t="shared" si="68"/>
        <v>0</v>
      </c>
    </row>
    <row r="782" spans="1:24" x14ac:dyDescent="0.35">
      <c r="A782" t="str">
        <f>IF(ROW()&lt;=vLastrow,'Match History Data'!A782,"")</f>
        <v/>
      </c>
      <c r="B782" t="str">
        <f>IF(ROW()&lt;=vLastrow,'Match History Data'!B782,"")</f>
        <v/>
      </c>
      <c r="C782" t="str">
        <f>IF(ROW()&lt;=vLastrow,'Match History Data'!C782,"")</f>
        <v/>
      </c>
      <c r="D782" t="str">
        <f>IF(ROW()&lt;=vLastrow,'Match History Data'!D782,"")</f>
        <v/>
      </c>
      <c r="E782" s="3" t="str">
        <f>IF(ROW()&lt;=vLastrow,IF('Match History Data'!E782&lt;&gt;"",'Match History Data'!E782,""),"")</f>
        <v/>
      </c>
      <c r="F782" s="3" t="str">
        <f>IF(ROW()&lt;=vLastrow,IF('Match History Data'!F782&lt;&gt;"",'Match History Data'!F782,""),"")</f>
        <v/>
      </c>
      <c r="G782" t="str">
        <f>IF(ROW()&lt;=vLastrow,'Match History Data'!G782,"")</f>
        <v/>
      </c>
      <c r="H782" t="str">
        <f>IF(ROW()&lt;=vLastrow,'Match History Data'!H782,"")</f>
        <v/>
      </c>
      <c r="I782" t="str">
        <f>IF(ROW()&lt;=vLastrow,'Match History Data'!I782,"")</f>
        <v/>
      </c>
      <c r="J782" t="str">
        <f>IF(ROW()&lt;=vLastrow,'Match History Data'!J782,"")</f>
        <v/>
      </c>
      <c r="K782" t="str">
        <f>IF(ROW()&lt;=vLastrow,'Match History Data'!K782,"")</f>
        <v/>
      </c>
      <c r="L782" t="str">
        <f>IF(ROW()&lt;=vLastrow,'Match History Data'!L782,"")</f>
        <v/>
      </c>
      <c r="M782" t="str">
        <f>IF(ROW()&lt;=vLastrow,'Match History Data'!M782,"")</f>
        <v/>
      </c>
      <c r="N782" t="str">
        <f>IF(ROW()&lt;=vLastrow,'Match History Data'!N782,"")</f>
        <v/>
      </c>
      <c r="O782" t="str">
        <f>IF(ROW()&lt;=vLastrow,'Match History Data'!O782,"")</f>
        <v/>
      </c>
      <c r="Q782" t="str">
        <f>IF(ROW()&lt;=vLastrow,VLOOKUP(MONTH(E782),calcs!$S$2:$T$13,2,FALSE),"")</f>
        <v/>
      </c>
      <c r="R782" t="str">
        <f>IF(ROW()&lt;=vLastrow,VLOOKUP(MONTH(F782),calcs!$S$2:$T$13,2,FALSE),"")</f>
        <v/>
      </c>
      <c r="S782" t="str">
        <f t="shared" si="70"/>
        <v/>
      </c>
      <c r="T782" s="26" t="e">
        <f>IF(F782="",DATEDIF(E782,calcs!X$2,"Y"),"")</f>
        <v>#VALUE!</v>
      </c>
      <c r="U782" t="str">
        <f t="shared" si="69"/>
        <v/>
      </c>
      <c r="V782" t="str">
        <f t="shared" si="66"/>
        <v/>
      </c>
      <c r="W782">
        <f t="shared" si="67"/>
        <v>0</v>
      </c>
      <c r="X782">
        <f t="shared" si="68"/>
        <v>0</v>
      </c>
    </row>
    <row r="783" spans="1:24" x14ac:dyDescent="0.35">
      <c r="A783" t="str">
        <f>IF(ROW()&lt;=vLastrow,'Match History Data'!A783,"")</f>
        <v/>
      </c>
      <c r="B783" t="str">
        <f>IF(ROW()&lt;=vLastrow,'Match History Data'!B783,"")</f>
        <v/>
      </c>
      <c r="C783" t="str">
        <f>IF(ROW()&lt;=vLastrow,'Match History Data'!C783,"")</f>
        <v/>
      </c>
      <c r="D783" t="str">
        <f>IF(ROW()&lt;=vLastrow,'Match History Data'!D783,"")</f>
        <v/>
      </c>
      <c r="E783" s="3" t="str">
        <f>IF(ROW()&lt;=vLastrow,IF('Match History Data'!E783&lt;&gt;"",'Match History Data'!E783,""),"")</f>
        <v/>
      </c>
      <c r="F783" s="3" t="str">
        <f>IF(ROW()&lt;=vLastrow,IF('Match History Data'!F783&lt;&gt;"",'Match History Data'!F783,""),"")</f>
        <v/>
      </c>
      <c r="G783" t="str">
        <f>IF(ROW()&lt;=vLastrow,'Match History Data'!G783,"")</f>
        <v/>
      </c>
      <c r="H783" t="str">
        <f>IF(ROW()&lt;=vLastrow,'Match History Data'!H783,"")</f>
        <v/>
      </c>
      <c r="I783" t="str">
        <f>IF(ROW()&lt;=vLastrow,'Match History Data'!I783,"")</f>
        <v/>
      </c>
      <c r="J783" t="str">
        <f>IF(ROW()&lt;=vLastrow,'Match History Data'!J783,"")</f>
        <v/>
      </c>
      <c r="K783" t="str">
        <f>IF(ROW()&lt;=vLastrow,'Match History Data'!K783,"")</f>
        <v/>
      </c>
      <c r="L783" t="str">
        <f>IF(ROW()&lt;=vLastrow,'Match History Data'!L783,"")</f>
        <v/>
      </c>
      <c r="M783" t="str">
        <f>IF(ROW()&lt;=vLastrow,'Match History Data'!M783,"")</f>
        <v/>
      </c>
      <c r="N783" t="str">
        <f>IF(ROW()&lt;=vLastrow,'Match History Data'!N783,"")</f>
        <v/>
      </c>
      <c r="O783" t="str">
        <f>IF(ROW()&lt;=vLastrow,'Match History Data'!O783,"")</f>
        <v/>
      </c>
      <c r="Q783" t="str">
        <f>IF(ROW()&lt;=vLastrow,VLOOKUP(MONTH(E783),calcs!$S$2:$T$13,2,FALSE),"")</f>
        <v/>
      </c>
      <c r="R783" t="str">
        <f>IF(ROW()&lt;=vLastrow,VLOOKUP(MONTH(F783),calcs!$S$2:$T$13,2,FALSE),"")</f>
        <v/>
      </c>
      <c r="S783" t="str">
        <f t="shared" si="70"/>
        <v/>
      </c>
      <c r="T783" s="26" t="e">
        <f>IF(F783="",DATEDIF(E783,calcs!X$2,"Y"),"")</f>
        <v>#VALUE!</v>
      </c>
      <c r="U783" t="str">
        <f t="shared" si="69"/>
        <v/>
      </c>
      <c r="V783" t="str">
        <f t="shared" si="66"/>
        <v/>
      </c>
      <c r="W783">
        <f t="shared" si="67"/>
        <v>0</v>
      </c>
      <c r="X783">
        <f t="shared" si="68"/>
        <v>0</v>
      </c>
    </row>
    <row r="784" spans="1:24" x14ac:dyDescent="0.35">
      <c r="A784" t="str">
        <f>IF(ROW()&lt;=vLastrow,'Match History Data'!A784,"")</f>
        <v/>
      </c>
      <c r="B784" t="str">
        <f>IF(ROW()&lt;=vLastrow,'Match History Data'!B784,"")</f>
        <v/>
      </c>
      <c r="C784" t="str">
        <f>IF(ROW()&lt;=vLastrow,'Match History Data'!C784,"")</f>
        <v/>
      </c>
      <c r="D784" t="str">
        <f>IF(ROW()&lt;=vLastrow,'Match History Data'!D784,"")</f>
        <v/>
      </c>
      <c r="E784" s="3" t="str">
        <f>IF(ROW()&lt;=vLastrow,IF('Match History Data'!E784&lt;&gt;"",'Match History Data'!E784,""),"")</f>
        <v/>
      </c>
      <c r="F784" s="3" t="str">
        <f>IF(ROW()&lt;=vLastrow,IF('Match History Data'!F784&lt;&gt;"",'Match History Data'!F784,""),"")</f>
        <v/>
      </c>
      <c r="G784" t="str">
        <f>IF(ROW()&lt;=vLastrow,'Match History Data'!G784,"")</f>
        <v/>
      </c>
      <c r="H784" t="str">
        <f>IF(ROW()&lt;=vLastrow,'Match History Data'!H784,"")</f>
        <v/>
      </c>
      <c r="I784" t="str">
        <f>IF(ROW()&lt;=vLastrow,'Match History Data'!I784,"")</f>
        <v/>
      </c>
      <c r="J784" t="str">
        <f>IF(ROW()&lt;=vLastrow,'Match History Data'!J784,"")</f>
        <v/>
      </c>
      <c r="K784" t="str">
        <f>IF(ROW()&lt;=vLastrow,'Match History Data'!K784,"")</f>
        <v/>
      </c>
      <c r="L784" t="str">
        <f>IF(ROW()&lt;=vLastrow,'Match History Data'!L784,"")</f>
        <v/>
      </c>
      <c r="M784" t="str">
        <f>IF(ROW()&lt;=vLastrow,'Match History Data'!M784,"")</f>
        <v/>
      </c>
      <c r="N784" t="str">
        <f>IF(ROW()&lt;=vLastrow,'Match History Data'!N784,"")</f>
        <v/>
      </c>
      <c r="O784" t="str">
        <f>IF(ROW()&lt;=vLastrow,'Match History Data'!O784,"")</f>
        <v/>
      </c>
      <c r="Q784" t="str">
        <f>IF(ROW()&lt;=vLastrow,VLOOKUP(MONTH(E784),calcs!$S$2:$T$13,2,FALSE),"")</f>
        <v/>
      </c>
      <c r="R784" t="str">
        <f>IF(ROW()&lt;=vLastrow,VLOOKUP(MONTH(F784),calcs!$S$2:$T$13,2,FALSE),"")</f>
        <v/>
      </c>
      <c r="S784" t="str">
        <f t="shared" si="70"/>
        <v/>
      </c>
      <c r="T784" s="26" t="e">
        <f>IF(F784="",DATEDIF(E784,calcs!X$2,"Y"),"")</f>
        <v>#VALUE!</v>
      </c>
      <c r="U784" t="str">
        <f t="shared" si="69"/>
        <v/>
      </c>
      <c r="V784" t="str">
        <f t="shared" si="66"/>
        <v/>
      </c>
      <c r="W784">
        <f t="shared" si="67"/>
        <v>0</v>
      </c>
      <c r="X784">
        <f t="shared" si="68"/>
        <v>0</v>
      </c>
    </row>
    <row r="785" spans="1:24" x14ac:dyDescent="0.35">
      <c r="A785" t="str">
        <f>IF(ROW()&lt;=vLastrow,'Match History Data'!A785,"")</f>
        <v/>
      </c>
      <c r="B785" t="str">
        <f>IF(ROW()&lt;=vLastrow,'Match History Data'!B785,"")</f>
        <v/>
      </c>
      <c r="C785" t="str">
        <f>IF(ROW()&lt;=vLastrow,'Match History Data'!C785,"")</f>
        <v/>
      </c>
      <c r="D785" t="str">
        <f>IF(ROW()&lt;=vLastrow,'Match History Data'!D785,"")</f>
        <v/>
      </c>
      <c r="E785" s="3" t="str">
        <f>IF(ROW()&lt;=vLastrow,IF('Match History Data'!E785&lt;&gt;"",'Match History Data'!E785,""),"")</f>
        <v/>
      </c>
      <c r="F785" s="3" t="str">
        <f>IF(ROW()&lt;=vLastrow,IF('Match History Data'!F785&lt;&gt;"",'Match History Data'!F785,""),"")</f>
        <v/>
      </c>
      <c r="G785" t="str">
        <f>IF(ROW()&lt;=vLastrow,'Match History Data'!G785,"")</f>
        <v/>
      </c>
      <c r="H785" t="str">
        <f>IF(ROW()&lt;=vLastrow,'Match History Data'!H785,"")</f>
        <v/>
      </c>
      <c r="I785" t="str">
        <f>IF(ROW()&lt;=vLastrow,'Match History Data'!I785,"")</f>
        <v/>
      </c>
      <c r="J785" t="str">
        <f>IF(ROW()&lt;=vLastrow,'Match History Data'!J785,"")</f>
        <v/>
      </c>
      <c r="K785" t="str">
        <f>IF(ROW()&lt;=vLastrow,'Match History Data'!K785,"")</f>
        <v/>
      </c>
      <c r="L785" t="str">
        <f>IF(ROW()&lt;=vLastrow,'Match History Data'!L785,"")</f>
        <v/>
      </c>
      <c r="M785" t="str">
        <f>IF(ROW()&lt;=vLastrow,'Match History Data'!M785,"")</f>
        <v/>
      </c>
      <c r="N785" t="str">
        <f>IF(ROW()&lt;=vLastrow,'Match History Data'!N785,"")</f>
        <v/>
      </c>
      <c r="O785" t="str">
        <f>IF(ROW()&lt;=vLastrow,'Match History Data'!O785,"")</f>
        <v/>
      </c>
      <c r="Q785" t="str">
        <f>IF(ROW()&lt;=vLastrow,VLOOKUP(MONTH(E785),calcs!$S$2:$T$13,2,FALSE),"")</f>
        <v/>
      </c>
      <c r="R785" t="str">
        <f>IF(ROW()&lt;=vLastrow,VLOOKUP(MONTH(F785),calcs!$S$2:$T$13,2,FALSE),"")</f>
        <v/>
      </c>
      <c r="S785" t="str">
        <f t="shared" si="70"/>
        <v/>
      </c>
      <c r="T785" s="26" t="e">
        <f>IF(F785="",DATEDIF(E785,calcs!X$2,"Y"),"")</f>
        <v>#VALUE!</v>
      </c>
      <c r="U785" t="str">
        <f t="shared" si="69"/>
        <v/>
      </c>
      <c r="V785" t="str">
        <f t="shared" si="66"/>
        <v/>
      </c>
      <c r="W785">
        <f t="shared" si="67"/>
        <v>0</v>
      </c>
      <c r="X785">
        <f t="shared" si="68"/>
        <v>0</v>
      </c>
    </row>
    <row r="786" spans="1:24" x14ac:dyDescent="0.35">
      <c r="A786" t="str">
        <f>IF(ROW()&lt;=vLastrow,'Match History Data'!A786,"")</f>
        <v/>
      </c>
      <c r="B786" t="str">
        <f>IF(ROW()&lt;=vLastrow,'Match History Data'!B786,"")</f>
        <v/>
      </c>
      <c r="C786" t="str">
        <f>IF(ROW()&lt;=vLastrow,'Match History Data'!C786,"")</f>
        <v/>
      </c>
      <c r="D786" t="str">
        <f>IF(ROW()&lt;=vLastrow,'Match History Data'!D786,"")</f>
        <v/>
      </c>
      <c r="E786" s="3" t="str">
        <f>IF(ROW()&lt;=vLastrow,IF('Match History Data'!E786&lt;&gt;"",'Match History Data'!E786,""),"")</f>
        <v/>
      </c>
      <c r="F786" s="3" t="str">
        <f>IF(ROW()&lt;=vLastrow,IF('Match History Data'!F786&lt;&gt;"",'Match History Data'!F786,""),"")</f>
        <v/>
      </c>
      <c r="G786" t="str">
        <f>IF(ROW()&lt;=vLastrow,'Match History Data'!G786,"")</f>
        <v/>
      </c>
      <c r="H786" t="str">
        <f>IF(ROW()&lt;=vLastrow,'Match History Data'!H786,"")</f>
        <v/>
      </c>
      <c r="I786" t="str">
        <f>IF(ROW()&lt;=vLastrow,'Match History Data'!I786,"")</f>
        <v/>
      </c>
      <c r="J786" t="str">
        <f>IF(ROW()&lt;=vLastrow,'Match History Data'!J786,"")</f>
        <v/>
      </c>
      <c r="K786" t="str">
        <f>IF(ROW()&lt;=vLastrow,'Match History Data'!K786,"")</f>
        <v/>
      </c>
      <c r="L786" t="str">
        <f>IF(ROW()&lt;=vLastrow,'Match History Data'!L786,"")</f>
        <v/>
      </c>
      <c r="M786" t="str">
        <f>IF(ROW()&lt;=vLastrow,'Match History Data'!M786,"")</f>
        <v/>
      </c>
      <c r="N786" t="str">
        <f>IF(ROW()&lt;=vLastrow,'Match History Data'!N786,"")</f>
        <v/>
      </c>
      <c r="O786" t="str">
        <f>IF(ROW()&lt;=vLastrow,'Match History Data'!O786,"")</f>
        <v/>
      </c>
      <c r="Q786" t="str">
        <f>IF(ROW()&lt;=vLastrow,VLOOKUP(MONTH(E786),calcs!$S$2:$T$13,2,FALSE),"")</f>
        <v/>
      </c>
      <c r="R786" t="str">
        <f>IF(ROW()&lt;=vLastrow,VLOOKUP(MONTH(F786),calcs!$S$2:$T$13,2,FALSE),"")</f>
        <v/>
      </c>
      <c r="S786" t="str">
        <f t="shared" si="70"/>
        <v/>
      </c>
      <c r="T786" s="26" t="e">
        <f>IF(F786="",DATEDIF(E786,calcs!X$2,"Y"),"")</f>
        <v>#VALUE!</v>
      </c>
      <c r="U786" t="str">
        <f t="shared" si="69"/>
        <v/>
      </c>
      <c r="V786" t="str">
        <f t="shared" si="66"/>
        <v/>
      </c>
      <c r="W786">
        <f t="shared" si="67"/>
        <v>0</v>
      </c>
      <c r="X786">
        <f t="shared" si="68"/>
        <v>0</v>
      </c>
    </row>
    <row r="787" spans="1:24" x14ac:dyDescent="0.35">
      <c r="A787" t="str">
        <f>IF(ROW()&lt;=vLastrow,'Match History Data'!A787,"")</f>
        <v/>
      </c>
      <c r="B787" t="str">
        <f>IF(ROW()&lt;=vLastrow,'Match History Data'!B787,"")</f>
        <v/>
      </c>
      <c r="C787" t="str">
        <f>IF(ROW()&lt;=vLastrow,'Match History Data'!C787,"")</f>
        <v/>
      </c>
      <c r="D787" t="str">
        <f>IF(ROW()&lt;=vLastrow,'Match History Data'!D787,"")</f>
        <v/>
      </c>
      <c r="E787" s="3" t="str">
        <f>IF(ROW()&lt;=vLastrow,IF('Match History Data'!E787&lt;&gt;"",'Match History Data'!E787,""),"")</f>
        <v/>
      </c>
      <c r="F787" s="3" t="str">
        <f>IF(ROW()&lt;=vLastrow,IF('Match History Data'!F787&lt;&gt;"",'Match History Data'!F787,""),"")</f>
        <v/>
      </c>
      <c r="G787" t="str">
        <f>IF(ROW()&lt;=vLastrow,'Match History Data'!G787,"")</f>
        <v/>
      </c>
      <c r="H787" t="str">
        <f>IF(ROW()&lt;=vLastrow,'Match History Data'!H787,"")</f>
        <v/>
      </c>
      <c r="I787" t="str">
        <f>IF(ROW()&lt;=vLastrow,'Match History Data'!I787,"")</f>
        <v/>
      </c>
      <c r="J787" t="str">
        <f>IF(ROW()&lt;=vLastrow,'Match History Data'!J787,"")</f>
        <v/>
      </c>
      <c r="K787" t="str">
        <f>IF(ROW()&lt;=vLastrow,'Match History Data'!K787,"")</f>
        <v/>
      </c>
      <c r="L787" t="str">
        <f>IF(ROW()&lt;=vLastrow,'Match History Data'!L787,"")</f>
        <v/>
      </c>
      <c r="M787" t="str">
        <f>IF(ROW()&lt;=vLastrow,'Match History Data'!M787,"")</f>
        <v/>
      </c>
      <c r="N787" t="str">
        <f>IF(ROW()&lt;=vLastrow,'Match History Data'!N787,"")</f>
        <v/>
      </c>
      <c r="O787" t="str">
        <f>IF(ROW()&lt;=vLastrow,'Match History Data'!O787,"")</f>
        <v/>
      </c>
      <c r="Q787" t="str">
        <f>IF(ROW()&lt;=vLastrow,VLOOKUP(MONTH(E787),calcs!$S$2:$T$13,2,FALSE),"")</f>
        <v/>
      </c>
      <c r="R787" t="str">
        <f>IF(ROW()&lt;=vLastrow,VLOOKUP(MONTH(F787),calcs!$S$2:$T$13,2,FALSE),"")</f>
        <v/>
      </c>
      <c r="S787" t="str">
        <f t="shared" si="70"/>
        <v/>
      </c>
      <c r="T787" s="26" t="e">
        <f>IF(F787="",DATEDIF(E787,calcs!X$2,"Y"),"")</f>
        <v>#VALUE!</v>
      </c>
      <c r="U787" t="str">
        <f t="shared" si="69"/>
        <v/>
      </c>
      <c r="V787" t="str">
        <f t="shared" si="66"/>
        <v/>
      </c>
      <c r="W787">
        <f t="shared" si="67"/>
        <v>0</v>
      </c>
      <c r="X787">
        <f t="shared" si="68"/>
        <v>0</v>
      </c>
    </row>
    <row r="788" spans="1:24" x14ac:dyDescent="0.35">
      <c r="A788" t="str">
        <f>IF(ROW()&lt;=vLastrow,'Match History Data'!A788,"")</f>
        <v/>
      </c>
      <c r="B788" t="str">
        <f>IF(ROW()&lt;=vLastrow,'Match History Data'!B788,"")</f>
        <v/>
      </c>
      <c r="C788" t="str">
        <f>IF(ROW()&lt;=vLastrow,'Match History Data'!C788,"")</f>
        <v/>
      </c>
      <c r="D788" t="str">
        <f>IF(ROW()&lt;=vLastrow,'Match History Data'!D788,"")</f>
        <v/>
      </c>
      <c r="E788" s="3" t="str">
        <f>IF(ROW()&lt;=vLastrow,IF('Match History Data'!E788&lt;&gt;"",'Match History Data'!E788,""),"")</f>
        <v/>
      </c>
      <c r="F788" s="3" t="str">
        <f>IF(ROW()&lt;=vLastrow,IF('Match History Data'!F788&lt;&gt;"",'Match History Data'!F788,""),"")</f>
        <v/>
      </c>
      <c r="G788" t="str">
        <f>IF(ROW()&lt;=vLastrow,'Match History Data'!G788,"")</f>
        <v/>
      </c>
      <c r="H788" t="str">
        <f>IF(ROW()&lt;=vLastrow,'Match History Data'!H788,"")</f>
        <v/>
      </c>
      <c r="I788" t="str">
        <f>IF(ROW()&lt;=vLastrow,'Match History Data'!I788,"")</f>
        <v/>
      </c>
      <c r="J788" t="str">
        <f>IF(ROW()&lt;=vLastrow,'Match History Data'!J788,"")</f>
        <v/>
      </c>
      <c r="K788" t="str">
        <f>IF(ROW()&lt;=vLastrow,'Match History Data'!K788,"")</f>
        <v/>
      </c>
      <c r="L788" t="str">
        <f>IF(ROW()&lt;=vLastrow,'Match History Data'!L788,"")</f>
        <v/>
      </c>
      <c r="M788" t="str">
        <f>IF(ROW()&lt;=vLastrow,'Match History Data'!M788,"")</f>
        <v/>
      </c>
      <c r="N788" t="str">
        <f>IF(ROW()&lt;=vLastrow,'Match History Data'!N788,"")</f>
        <v/>
      </c>
      <c r="O788" t="str">
        <f>IF(ROW()&lt;=vLastrow,'Match History Data'!O788,"")</f>
        <v/>
      </c>
      <c r="Q788" t="str">
        <f>IF(ROW()&lt;=vLastrow,VLOOKUP(MONTH(E788),calcs!$S$2:$T$13,2,FALSE),"")</f>
        <v/>
      </c>
      <c r="R788" t="str">
        <f>IF(ROW()&lt;=vLastrow,VLOOKUP(MONTH(F788),calcs!$S$2:$T$13,2,FALSE),"")</f>
        <v/>
      </c>
      <c r="S788" t="str">
        <f t="shared" si="70"/>
        <v/>
      </c>
      <c r="T788" s="26" t="e">
        <f>IF(F788="",DATEDIF(E788,calcs!X$2,"Y"),"")</f>
        <v>#VALUE!</v>
      </c>
      <c r="U788" t="str">
        <f t="shared" si="69"/>
        <v/>
      </c>
      <c r="V788" t="str">
        <f t="shared" si="66"/>
        <v/>
      </c>
      <c r="W788">
        <f t="shared" si="67"/>
        <v>0</v>
      </c>
      <c r="X788">
        <f t="shared" si="68"/>
        <v>0</v>
      </c>
    </row>
    <row r="789" spans="1:24" x14ac:dyDescent="0.35">
      <c r="A789" t="str">
        <f>IF(ROW()&lt;=vLastrow,'Match History Data'!A789,"")</f>
        <v/>
      </c>
      <c r="B789" t="str">
        <f>IF(ROW()&lt;=vLastrow,'Match History Data'!B789,"")</f>
        <v/>
      </c>
      <c r="C789" t="str">
        <f>IF(ROW()&lt;=vLastrow,'Match History Data'!C789,"")</f>
        <v/>
      </c>
      <c r="D789" t="str">
        <f>IF(ROW()&lt;=vLastrow,'Match History Data'!D789,"")</f>
        <v/>
      </c>
      <c r="E789" s="3" t="str">
        <f>IF(ROW()&lt;=vLastrow,IF('Match History Data'!E789&lt;&gt;"",'Match History Data'!E789,""),"")</f>
        <v/>
      </c>
      <c r="F789" s="3" t="str">
        <f>IF(ROW()&lt;=vLastrow,IF('Match History Data'!F789&lt;&gt;"",'Match History Data'!F789,""),"")</f>
        <v/>
      </c>
      <c r="G789" t="str">
        <f>IF(ROW()&lt;=vLastrow,'Match History Data'!G789,"")</f>
        <v/>
      </c>
      <c r="H789" t="str">
        <f>IF(ROW()&lt;=vLastrow,'Match History Data'!H789,"")</f>
        <v/>
      </c>
      <c r="I789" t="str">
        <f>IF(ROW()&lt;=vLastrow,'Match History Data'!I789,"")</f>
        <v/>
      </c>
      <c r="J789" t="str">
        <f>IF(ROW()&lt;=vLastrow,'Match History Data'!J789,"")</f>
        <v/>
      </c>
      <c r="K789" t="str">
        <f>IF(ROW()&lt;=vLastrow,'Match History Data'!K789,"")</f>
        <v/>
      </c>
      <c r="L789" t="str">
        <f>IF(ROW()&lt;=vLastrow,'Match History Data'!L789,"")</f>
        <v/>
      </c>
      <c r="M789" t="str">
        <f>IF(ROW()&lt;=vLastrow,'Match History Data'!M789,"")</f>
        <v/>
      </c>
      <c r="N789" t="str">
        <f>IF(ROW()&lt;=vLastrow,'Match History Data'!N789,"")</f>
        <v/>
      </c>
      <c r="O789" t="str">
        <f>IF(ROW()&lt;=vLastrow,'Match History Data'!O789,"")</f>
        <v/>
      </c>
      <c r="Q789" t="str">
        <f>IF(ROW()&lt;=vLastrow,VLOOKUP(MONTH(E789),calcs!$S$2:$T$13,2,FALSE),"")</f>
        <v/>
      </c>
      <c r="R789" t="str">
        <f>IF(ROW()&lt;=vLastrow,VLOOKUP(MONTH(F789),calcs!$S$2:$T$13,2,FALSE),"")</f>
        <v/>
      </c>
      <c r="S789" t="str">
        <f t="shared" si="70"/>
        <v/>
      </c>
      <c r="T789" s="26" t="e">
        <f>IF(F789="",DATEDIF(E789,calcs!X$2,"Y"),"")</f>
        <v>#VALUE!</v>
      </c>
      <c r="U789" t="str">
        <f t="shared" si="69"/>
        <v/>
      </c>
      <c r="V789" t="str">
        <f t="shared" si="66"/>
        <v/>
      </c>
      <c r="W789">
        <f t="shared" si="67"/>
        <v>0</v>
      </c>
      <c r="X789">
        <f t="shared" si="68"/>
        <v>0</v>
      </c>
    </row>
    <row r="790" spans="1:24" x14ac:dyDescent="0.35">
      <c r="A790" t="str">
        <f>IF(ROW()&lt;=vLastrow,'Match History Data'!A790,"")</f>
        <v/>
      </c>
      <c r="B790" t="str">
        <f>IF(ROW()&lt;=vLastrow,'Match History Data'!B790,"")</f>
        <v/>
      </c>
      <c r="C790" t="str">
        <f>IF(ROW()&lt;=vLastrow,'Match History Data'!C790,"")</f>
        <v/>
      </c>
      <c r="D790" t="str">
        <f>IF(ROW()&lt;=vLastrow,'Match History Data'!D790,"")</f>
        <v/>
      </c>
      <c r="E790" s="3" t="str">
        <f>IF(ROW()&lt;=vLastrow,IF('Match History Data'!E790&lt;&gt;"",'Match History Data'!E790,""),"")</f>
        <v/>
      </c>
      <c r="F790" s="3" t="str">
        <f>IF(ROW()&lt;=vLastrow,IF('Match History Data'!F790&lt;&gt;"",'Match History Data'!F790,""),"")</f>
        <v/>
      </c>
      <c r="G790" t="str">
        <f>IF(ROW()&lt;=vLastrow,'Match History Data'!G790,"")</f>
        <v/>
      </c>
      <c r="H790" t="str">
        <f>IF(ROW()&lt;=vLastrow,'Match History Data'!H790,"")</f>
        <v/>
      </c>
      <c r="I790" t="str">
        <f>IF(ROW()&lt;=vLastrow,'Match History Data'!I790,"")</f>
        <v/>
      </c>
      <c r="J790" t="str">
        <f>IF(ROW()&lt;=vLastrow,'Match History Data'!J790,"")</f>
        <v/>
      </c>
      <c r="K790" t="str">
        <f>IF(ROW()&lt;=vLastrow,'Match History Data'!K790,"")</f>
        <v/>
      </c>
      <c r="L790" t="str">
        <f>IF(ROW()&lt;=vLastrow,'Match History Data'!L790,"")</f>
        <v/>
      </c>
      <c r="M790" t="str">
        <f>IF(ROW()&lt;=vLastrow,'Match History Data'!M790,"")</f>
        <v/>
      </c>
      <c r="N790" t="str">
        <f>IF(ROW()&lt;=vLastrow,'Match History Data'!N790,"")</f>
        <v/>
      </c>
      <c r="O790" t="str">
        <f>IF(ROW()&lt;=vLastrow,'Match History Data'!O790,"")</f>
        <v/>
      </c>
      <c r="Q790" t="str">
        <f>IF(ROW()&lt;=vLastrow,VLOOKUP(MONTH(E790),calcs!$S$2:$T$13,2,FALSE),"")</f>
        <v/>
      </c>
      <c r="R790" t="str">
        <f>IF(ROW()&lt;=vLastrow,VLOOKUP(MONTH(F790),calcs!$S$2:$T$13,2,FALSE),"")</f>
        <v/>
      </c>
      <c r="S790" t="str">
        <f t="shared" si="70"/>
        <v/>
      </c>
      <c r="T790" s="26" t="e">
        <f>IF(F790="",DATEDIF(E790,calcs!X$2,"Y"),"")</f>
        <v>#VALUE!</v>
      </c>
      <c r="U790" t="str">
        <f t="shared" si="69"/>
        <v/>
      </c>
      <c r="V790" t="str">
        <f t="shared" si="66"/>
        <v/>
      </c>
      <c r="W790">
        <f t="shared" si="67"/>
        <v>0</v>
      </c>
      <c r="X790">
        <f t="shared" si="68"/>
        <v>0</v>
      </c>
    </row>
    <row r="791" spans="1:24" x14ac:dyDescent="0.35">
      <c r="A791" t="str">
        <f>IF(ROW()&lt;=vLastrow,'Match History Data'!A791,"")</f>
        <v/>
      </c>
      <c r="B791" t="str">
        <f>IF(ROW()&lt;=vLastrow,'Match History Data'!B791,"")</f>
        <v/>
      </c>
      <c r="C791" t="str">
        <f>IF(ROW()&lt;=vLastrow,'Match History Data'!C791,"")</f>
        <v/>
      </c>
      <c r="D791" t="str">
        <f>IF(ROW()&lt;=vLastrow,'Match History Data'!D791,"")</f>
        <v/>
      </c>
      <c r="E791" s="3" t="str">
        <f>IF(ROW()&lt;=vLastrow,IF('Match History Data'!E791&lt;&gt;"",'Match History Data'!E791,""),"")</f>
        <v/>
      </c>
      <c r="F791" s="3" t="str">
        <f>IF(ROW()&lt;=vLastrow,IF('Match History Data'!F791&lt;&gt;"",'Match History Data'!F791,""),"")</f>
        <v/>
      </c>
      <c r="G791" t="str">
        <f>IF(ROW()&lt;=vLastrow,'Match History Data'!G791,"")</f>
        <v/>
      </c>
      <c r="H791" t="str">
        <f>IF(ROW()&lt;=vLastrow,'Match History Data'!H791,"")</f>
        <v/>
      </c>
      <c r="I791" t="str">
        <f>IF(ROW()&lt;=vLastrow,'Match History Data'!I791,"")</f>
        <v/>
      </c>
      <c r="J791" t="str">
        <f>IF(ROW()&lt;=vLastrow,'Match History Data'!J791,"")</f>
        <v/>
      </c>
      <c r="K791" t="str">
        <f>IF(ROW()&lt;=vLastrow,'Match History Data'!K791,"")</f>
        <v/>
      </c>
      <c r="L791" t="str">
        <f>IF(ROW()&lt;=vLastrow,'Match History Data'!L791,"")</f>
        <v/>
      </c>
      <c r="M791" t="str">
        <f>IF(ROW()&lt;=vLastrow,'Match History Data'!M791,"")</f>
        <v/>
      </c>
      <c r="N791" t="str">
        <f>IF(ROW()&lt;=vLastrow,'Match History Data'!N791,"")</f>
        <v/>
      </c>
      <c r="O791" t="str">
        <f>IF(ROW()&lt;=vLastrow,'Match History Data'!O791,"")</f>
        <v/>
      </c>
      <c r="Q791" t="str">
        <f>IF(ROW()&lt;=vLastrow,VLOOKUP(MONTH(E791),calcs!$S$2:$T$13,2,FALSE),"")</f>
        <v/>
      </c>
      <c r="R791" t="str">
        <f>IF(ROW()&lt;=vLastrow,VLOOKUP(MONTH(F791),calcs!$S$2:$T$13,2,FALSE),"")</f>
        <v/>
      </c>
      <c r="S791" t="str">
        <f t="shared" si="70"/>
        <v/>
      </c>
      <c r="T791" s="26" t="e">
        <f>IF(F791="",DATEDIF(E791,calcs!X$2,"Y"),"")</f>
        <v>#VALUE!</v>
      </c>
      <c r="U791" t="str">
        <f t="shared" si="69"/>
        <v/>
      </c>
      <c r="V791" t="str">
        <f t="shared" si="66"/>
        <v/>
      </c>
      <c r="W791">
        <f t="shared" si="67"/>
        <v>0</v>
      </c>
      <c r="X791">
        <f t="shared" si="68"/>
        <v>0</v>
      </c>
    </row>
    <row r="792" spans="1:24" x14ac:dyDescent="0.35">
      <c r="A792" t="str">
        <f>IF(ROW()&lt;=vLastrow,'Match History Data'!A792,"")</f>
        <v/>
      </c>
      <c r="B792" t="str">
        <f>IF(ROW()&lt;=vLastrow,'Match History Data'!B792,"")</f>
        <v/>
      </c>
      <c r="C792" t="str">
        <f>IF(ROW()&lt;=vLastrow,'Match History Data'!C792,"")</f>
        <v/>
      </c>
      <c r="D792" t="str">
        <f>IF(ROW()&lt;=vLastrow,'Match History Data'!D792,"")</f>
        <v/>
      </c>
      <c r="E792" s="3" t="str">
        <f>IF(ROW()&lt;=vLastrow,IF('Match History Data'!E792&lt;&gt;"",'Match History Data'!E792,""),"")</f>
        <v/>
      </c>
      <c r="F792" s="3" t="str">
        <f>IF(ROW()&lt;=vLastrow,IF('Match History Data'!F792&lt;&gt;"",'Match History Data'!F792,""),"")</f>
        <v/>
      </c>
      <c r="G792" t="str">
        <f>IF(ROW()&lt;=vLastrow,'Match History Data'!G792,"")</f>
        <v/>
      </c>
      <c r="H792" t="str">
        <f>IF(ROW()&lt;=vLastrow,'Match History Data'!H792,"")</f>
        <v/>
      </c>
      <c r="I792" t="str">
        <f>IF(ROW()&lt;=vLastrow,'Match History Data'!I792,"")</f>
        <v/>
      </c>
      <c r="J792" t="str">
        <f>IF(ROW()&lt;=vLastrow,'Match History Data'!J792,"")</f>
        <v/>
      </c>
      <c r="K792" t="str">
        <f>IF(ROW()&lt;=vLastrow,'Match History Data'!K792,"")</f>
        <v/>
      </c>
      <c r="L792" t="str">
        <f>IF(ROW()&lt;=vLastrow,'Match History Data'!L792,"")</f>
        <v/>
      </c>
      <c r="M792" t="str">
        <f>IF(ROW()&lt;=vLastrow,'Match History Data'!M792,"")</f>
        <v/>
      </c>
      <c r="N792" t="str">
        <f>IF(ROW()&lt;=vLastrow,'Match History Data'!N792,"")</f>
        <v/>
      </c>
      <c r="O792" t="str">
        <f>IF(ROW()&lt;=vLastrow,'Match History Data'!O792,"")</f>
        <v/>
      </c>
      <c r="Q792" t="str">
        <f>IF(ROW()&lt;=vLastrow,VLOOKUP(MONTH(E792),calcs!$S$2:$T$13,2,FALSE),"")</f>
        <v/>
      </c>
      <c r="R792" t="str">
        <f>IF(ROW()&lt;=vLastrow,VLOOKUP(MONTH(F792),calcs!$S$2:$T$13,2,FALSE),"")</f>
        <v/>
      </c>
      <c r="S792" t="str">
        <f t="shared" si="70"/>
        <v/>
      </c>
      <c r="T792" s="26" t="e">
        <f>IF(F792="",DATEDIF(E792,calcs!X$2,"Y"),"")</f>
        <v>#VALUE!</v>
      </c>
      <c r="U792" t="str">
        <f t="shared" si="69"/>
        <v/>
      </c>
      <c r="V792" t="str">
        <f t="shared" si="66"/>
        <v/>
      </c>
      <c r="W792">
        <f t="shared" si="67"/>
        <v>0</v>
      </c>
      <c r="X792">
        <f t="shared" si="68"/>
        <v>0</v>
      </c>
    </row>
    <row r="793" spans="1:24" x14ac:dyDescent="0.35">
      <c r="A793" t="str">
        <f>IF(ROW()&lt;=vLastrow,'Match History Data'!A793,"")</f>
        <v/>
      </c>
      <c r="B793" t="str">
        <f>IF(ROW()&lt;=vLastrow,'Match History Data'!B793,"")</f>
        <v/>
      </c>
      <c r="C793" t="str">
        <f>IF(ROW()&lt;=vLastrow,'Match History Data'!C793,"")</f>
        <v/>
      </c>
      <c r="D793" t="str">
        <f>IF(ROW()&lt;=vLastrow,'Match History Data'!D793,"")</f>
        <v/>
      </c>
      <c r="E793" s="3" t="str">
        <f>IF(ROW()&lt;=vLastrow,IF('Match History Data'!E793&lt;&gt;"",'Match History Data'!E793,""),"")</f>
        <v/>
      </c>
      <c r="F793" s="3" t="str">
        <f>IF(ROW()&lt;=vLastrow,IF('Match History Data'!F793&lt;&gt;"",'Match History Data'!F793,""),"")</f>
        <v/>
      </c>
      <c r="G793" t="str">
        <f>IF(ROW()&lt;=vLastrow,'Match History Data'!G793,"")</f>
        <v/>
      </c>
      <c r="H793" t="str">
        <f>IF(ROW()&lt;=vLastrow,'Match History Data'!H793,"")</f>
        <v/>
      </c>
      <c r="I793" t="str">
        <f>IF(ROW()&lt;=vLastrow,'Match History Data'!I793,"")</f>
        <v/>
      </c>
      <c r="J793" t="str">
        <f>IF(ROW()&lt;=vLastrow,'Match History Data'!J793,"")</f>
        <v/>
      </c>
      <c r="K793" t="str">
        <f>IF(ROW()&lt;=vLastrow,'Match History Data'!K793,"")</f>
        <v/>
      </c>
      <c r="L793" t="str">
        <f>IF(ROW()&lt;=vLastrow,'Match History Data'!L793,"")</f>
        <v/>
      </c>
      <c r="M793" t="str">
        <f>IF(ROW()&lt;=vLastrow,'Match History Data'!M793,"")</f>
        <v/>
      </c>
      <c r="N793" t="str">
        <f>IF(ROW()&lt;=vLastrow,'Match History Data'!N793,"")</f>
        <v/>
      </c>
      <c r="O793" t="str">
        <f>IF(ROW()&lt;=vLastrow,'Match History Data'!O793,"")</f>
        <v/>
      </c>
      <c r="Q793" t="str">
        <f>IF(ROW()&lt;=vLastrow,VLOOKUP(MONTH(E793),calcs!$S$2:$T$13,2,FALSE),"")</f>
        <v/>
      </c>
      <c r="R793" t="str">
        <f>IF(ROW()&lt;=vLastrow,VLOOKUP(MONTH(F793),calcs!$S$2:$T$13,2,FALSE),"")</f>
        <v/>
      </c>
      <c r="S793" t="str">
        <f t="shared" si="70"/>
        <v/>
      </c>
      <c r="T793" s="26" t="e">
        <f>IF(F793="",DATEDIF(E793,calcs!X$2,"Y"),"")</f>
        <v>#VALUE!</v>
      </c>
      <c r="U793" t="str">
        <f t="shared" si="69"/>
        <v/>
      </c>
      <c r="V793" t="str">
        <f t="shared" si="66"/>
        <v/>
      </c>
      <c r="W793">
        <f t="shared" si="67"/>
        <v>0</v>
      </c>
      <c r="X793">
        <f t="shared" si="68"/>
        <v>0</v>
      </c>
    </row>
    <row r="794" spans="1:24" x14ac:dyDescent="0.35">
      <c r="A794" t="str">
        <f>IF(ROW()&lt;=vLastrow,'Match History Data'!A794,"")</f>
        <v/>
      </c>
      <c r="B794" t="str">
        <f>IF(ROW()&lt;=vLastrow,'Match History Data'!B794,"")</f>
        <v/>
      </c>
      <c r="C794" t="str">
        <f>IF(ROW()&lt;=vLastrow,'Match History Data'!C794,"")</f>
        <v/>
      </c>
      <c r="D794" t="str">
        <f>IF(ROW()&lt;=vLastrow,'Match History Data'!D794,"")</f>
        <v/>
      </c>
      <c r="E794" s="3" t="str">
        <f>IF(ROW()&lt;=vLastrow,IF('Match History Data'!E794&lt;&gt;"",'Match History Data'!E794,""),"")</f>
        <v/>
      </c>
      <c r="F794" s="3" t="str">
        <f>IF(ROW()&lt;=vLastrow,IF('Match History Data'!F794&lt;&gt;"",'Match History Data'!F794,""),"")</f>
        <v/>
      </c>
      <c r="G794" t="str">
        <f>IF(ROW()&lt;=vLastrow,'Match History Data'!G794,"")</f>
        <v/>
      </c>
      <c r="H794" t="str">
        <f>IF(ROW()&lt;=vLastrow,'Match History Data'!H794,"")</f>
        <v/>
      </c>
      <c r="I794" t="str">
        <f>IF(ROW()&lt;=vLastrow,'Match History Data'!I794,"")</f>
        <v/>
      </c>
      <c r="J794" t="str">
        <f>IF(ROW()&lt;=vLastrow,'Match History Data'!J794,"")</f>
        <v/>
      </c>
      <c r="K794" t="str">
        <f>IF(ROW()&lt;=vLastrow,'Match History Data'!K794,"")</f>
        <v/>
      </c>
      <c r="L794" t="str">
        <f>IF(ROW()&lt;=vLastrow,'Match History Data'!L794,"")</f>
        <v/>
      </c>
      <c r="M794" t="str">
        <f>IF(ROW()&lt;=vLastrow,'Match History Data'!M794,"")</f>
        <v/>
      </c>
      <c r="N794" t="str">
        <f>IF(ROW()&lt;=vLastrow,'Match History Data'!N794,"")</f>
        <v/>
      </c>
      <c r="O794" t="str">
        <f>IF(ROW()&lt;=vLastrow,'Match History Data'!O794,"")</f>
        <v/>
      </c>
      <c r="Q794" t="str">
        <f>IF(ROW()&lt;=vLastrow,VLOOKUP(MONTH(E794),calcs!$S$2:$T$13,2,FALSE),"")</f>
        <v/>
      </c>
      <c r="R794" t="str">
        <f>IF(ROW()&lt;=vLastrow,VLOOKUP(MONTH(F794),calcs!$S$2:$T$13,2,FALSE),"")</f>
        <v/>
      </c>
      <c r="S794" t="str">
        <f t="shared" si="70"/>
        <v/>
      </c>
      <c r="T794" s="26" t="e">
        <f>IF(F794="",DATEDIF(E794,calcs!X$2,"Y"),"")</f>
        <v>#VALUE!</v>
      </c>
      <c r="U794" t="str">
        <f t="shared" si="69"/>
        <v/>
      </c>
      <c r="V794" t="str">
        <f t="shared" si="66"/>
        <v/>
      </c>
      <c r="W794">
        <f t="shared" si="67"/>
        <v>0</v>
      </c>
      <c r="X794">
        <f t="shared" si="68"/>
        <v>0</v>
      </c>
    </row>
    <row r="795" spans="1:24" x14ac:dyDescent="0.35">
      <c r="A795" t="str">
        <f>IF(ROW()&lt;=vLastrow,'Match History Data'!A795,"")</f>
        <v/>
      </c>
      <c r="B795" t="str">
        <f>IF(ROW()&lt;=vLastrow,'Match History Data'!B795,"")</f>
        <v/>
      </c>
      <c r="C795" t="str">
        <f>IF(ROW()&lt;=vLastrow,'Match History Data'!C795,"")</f>
        <v/>
      </c>
      <c r="D795" t="str">
        <f>IF(ROW()&lt;=vLastrow,'Match History Data'!D795,"")</f>
        <v/>
      </c>
      <c r="E795" s="3" t="str">
        <f>IF(ROW()&lt;=vLastrow,IF('Match History Data'!E795&lt;&gt;"",'Match History Data'!E795,""),"")</f>
        <v/>
      </c>
      <c r="F795" s="3" t="str">
        <f>IF(ROW()&lt;=vLastrow,IF('Match History Data'!F795&lt;&gt;"",'Match History Data'!F795,""),"")</f>
        <v/>
      </c>
      <c r="G795" t="str">
        <f>IF(ROW()&lt;=vLastrow,'Match History Data'!G795,"")</f>
        <v/>
      </c>
      <c r="H795" t="str">
        <f>IF(ROW()&lt;=vLastrow,'Match History Data'!H795,"")</f>
        <v/>
      </c>
      <c r="I795" t="str">
        <f>IF(ROW()&lt;=vLastrow,'Match History Data'!I795,"")</f>
        <v/>
      </c>
      <c r="J795" t="str">
        <f>IF(ROW()&lt;=vLastrow,'Match History Data'!J795,"")</f>
        <v/>
      </c>
      <c r="K795" t="str">
        <f>IF(ROW()&lt;=vLastrow,'Match History Data'!K795,"")</f>
        <v/>
      </c>
      <c r="L795" t="str">
        <f>IF(ROW()&lt;=vLastrow,'Match History Data'!L795,"")</f>
        <v/>
      </c>
      <c r="M795" t="str">
        <f>IF(ROW()&lt;=vLastrow,'Match History Data'!M795,"")</f>
        <v/>
      </c>
      <c r="N795" t="str">
        <f>IF(ROW()&lt;=vLastrow,'Match History Data'!N795,"")</f>
        <v/>
      </c>
      <c r="O795" t="str">
        <f>IF(ROW()&lt;=vLastrow,'Match History Data'!O795,"")</f>
        <v/>
      </c>
      <c r="Q795" t="str">
        <f>IF(ROW()&lt;=vLastrow,VLOOKUP(MONTH(E795),calcs!$S$2:$T$13,2,FALSE),"")</f>
        <v/>
      </c>
      <c r="R795" t="str">
        <f>IF(ROW()&lt;=vLastrow,VLOOKUP(MONTH(F795),calcs!$S$2:$T$13,2,FALSE),"")</f>
        <v/>
      </c>
      <c r="S795" t="str">
        <f t="shared" si="70"/>
        <v/>
      </c>
      <c r="T795" s="26" t="e">
        <f>IF(F795="",DATEDIF(E795,calcs!X$2,"Y"),"")</f>
        <v>#VALUE!</v>
      </c>
      <c r="U795" t="str">
        <f t="shared" si="69"/>
        <v/>
      </c>
      <c r="V795" t="str">
        <f t="shared" si="66"/>
        <v/>
      </c>
      <c r="W795">
        <f t="shared" si="67"/>
        <v>0</v>
      </c>
      <c r="X795">
        <f t="shared" si="68"/>
        <v>0</v>
      </c>
    </row>
    <row r="796" spans="1:24" x14ac:dyDescent="0.35">
      <c r="A796" t="str">
        <f>IF(ROW()&lt;=vLastrow,'Match History Data'!A796,"")</f>
        <v/>
      </c>
      <c r="B796" t="str">
        <f>IF(ROW()&lt;=vLastrow,'Match History Data'!B796,"")</f>
        <v/>
      </c>
      <c r="C796" t="str">
        <f>IF(ROW()&lt;=vLastrow,'Match History Data'!C796,"")</f>
        <v/>
      </c>
      <c r="D796" t="str">
        <f>IF(ROW()&lt;=vLastrow,'Match History Data'!D796,"")</f>
        <v/>
      </c>
      <c r="E796" s="3" t="str">
        <f>IF(ROW()&lt;=vLastrow,IF('Match History Data'!E796&lt;&gt;"",'Match History Data'!E796,""),"")</f>
        <v/>
      </c>
      <c r="F796" s="3" t="str">
        <f>IF(ROW()&lt;=vLastrow,IF('Match History Data'!F796&lt;&gt;"",'Match History Data'!F796,""),"")</f>
        <v/>
      </c>
      <c r="G796" t="str">
        <f>IF(ROW()&lt;=vLastrow,'Match History Data'!G796,"")</f>
        <v/>
      </c>
      <c r="H796" t="str">
        <f>IF(ROW()&lt;=vLastrow,'Match History Data'!H796,"")</f>
        <v/>
      </c>
      <c r="I796" t="str">
        <f>IF(ROW()&lt;=vLastrow,'Match History Data'!I796,"")</f>
        <v/>
      </c>
      <c r="J796" t="str">
        <f>IF(ROW()&lt;=vLastrow,'Match History Data'!J796,"")</f>
        <v/>
      </c>
      <c r="K796" t="str">
        <f>IF(ROW()&lt;=vLastrow,'Match History Data'!K796,"")</f>
        <v/>
      </c>
      <c r="L796" t="str">
        <f>IF(ROW()&lt;=vLastrow,'Match History Data'!L796,"")</f>
        <v/>
      </c>
      <c r="M796" t="str">
        <f>IF(ROW()&lt;=vLastrow,'Match History Data'!M796,"")</f>
        <v/>
      </c>
      <c r="N796" t="str">
        <f>IF(ROW()&lt;=vLastrow,'Match History Data'!N796,"")</f>
        <v/>
      </c>
      <c r="O796" t="str">
        <f>IF(ROW()&lt;=vLastrow,'Match History Data'!O796,"")</f>
        <v/>
      </c>
      <c r="Q796" t="str">
        <f>IF(ROW()&lt;=vLastrow,VLOOKUP(MONTH(E796),calcs!$S$2:$T$13,2,FALSE),"")</f>
        <v/>
      </c>
      <c r="R796" t="str">
        <f>IF(ROW()&lt;=vLastrow,VLOOKUP(MONTH(F796),calcs!$S$2:$T$13,2,FALSE),"")</f>
        <v/>
      </c>
      <c r="S796" t="str">
        <f t="shared" si="70"/>
        <v/>
      </c>
      <c r="T796" s="26" t="e">
        <f>IF(F796="",DATEDIF(E796,calcs!X$2,"Y"),"")</f>
        <v>#VALUE!</v>
      </c>
      <c r="U796" t="str">
        <f t="shared" si="69"/>
        <v/>
      </c>
      <c r="V796" t="str">
        <f t="shared" si="66"/>
        <v/>
      </c>
      <c r="W796">
        <f t="shared" si="67"/>
        <v>0</v>
      </c>
      <c r="X796">
        <f t="shared" si="68"/>
        <v>0</v>
      </c>
    </row>
    <row r="797" spans="1:24" x14ac:dyDescent="0.35">
      <c r="A797" t="str">
        <f>IF(ROW()&lt;=vLastrow,'Match History Data'!A797,"")</f>
        <v/>
      </c>
      <c r="B797" t="str">
        <f>IF(ROW()&lt;=vLastrow,'Match History Data'!B797,"")</f>
        <v/>
      </c>
      <c r="C797" t="str">
        <f>IF(ROW()&lt;=vLastrow,'Match History Data'!C797,"")</f>
        <v/>
      </c>
      <c r="D797" t="str">
        <f>IF(ROW()&lt;=vLastrow,'Match History Data'!D797,"")</f>
        <v/>
      </c>
      <c r="E797" s="3" t="str">
        <f>IF(ROW()&lt;=vLastrow,IF('Match History Data'!E797&lt;&gt;"",'Match History Data'!E797,""),"")</f>
        <v/>
      </c>
      <c r="F797" s="3" t="str">
        <f>IF(ROW()&lt;=vLastrow,IF('Match History Data'!F797&lt;&gt;"",'Match History Data'!F797,""),"")</f>
        <v/>
      </c>
      <c r="G797" t="str">
        <f>IF(ROW()&lt;=vLastrow,'Match History Data'!G797,"")</f>
        <v/>
      </c>
      <c r="H797" t="str">
        <f>IF(ROW()&lt;=vLastrow,'Match History Data'!H797,"")</f>
        <v/>
      </c>
      <c r="I797" t="str">
        <f>IF(ROW()&lt;=vLastrow,'Match History Data'!I797,"")</f>
        <v/>
      </c>
      <c r="J797" t="str">
        <f>IF(ROW()&lt;=vLastrow,'Match History Data'!J797,"")</f>
        <v/>
      </c>
      <c r="K797" t="str">
        <f>IF(ROW()&lt;=vLastrow,'Match History Data'!K797,"")</f>
        <v/>
      </c>
      <c r="L797" t="str">
        <f>IF(ROW()&lt;=vLastrow,'Match History Data'!L797,"")</f>
        <v/>
      </c>
      <c r="M797" t="str">
        <f>IF(ROW()&lt;=vLastrow,'Match History Data'!M797,"")</f>
        <v/>
      </c>
      <c r="N797" t="str">
        <f>IF(ROW()&lt;=vLastrow,'Match History Data'!N797,"")</f>
        <v/>
      </c>
      <c r="O797" t="str">
        <f>IF(ROW()&lt;=vLastrow,'Match History Data'!O797,"")</f>
        <v/>
      </c>
      <c r="Q797" t="str">
        <f>IF(ROW()&lt;=vLastrow,VLOOKUP(MONTH(E797),calcs!$S$2:$T$13,2,FALSE),"")</f>
        <v/>
      </c>
      <c r="R797" t="str">
        <f>IF(ROW()&lt;=vLastrow,VLOOKUP(MONTH(F797),calcs!$S$2:$T$13,2,FALSE),"")</f>
        <v/>
      </c>
      <c r="S797" t="str">
        <f t="shared" si="70"/>
        <v/>
      </c>
      <c r="T797" s="26" t="e">
        <f>IF(F797="",DATEDIF(E797,calcs!X$2,"Y"),"")</f>
        <v>#VALUE!</v>
      </c>
      <c r="U797" t="str">
        <f t="shared" si="69"/>
        <v/>
      </c>
      <c r="V797" t="str">
        <f t="shared" si="66"/>
        <v/>
      </c>
      <c r="W797">
        <f t="shared" si="67"/>
        <v>0</v>
      </c>
      <c r="X797">
        <f t="shared" si="68"/>
        <v>0</v>
      </c>
    </row>
    <row r="798" spans="1:24" x14ac:dyDescent="0.35">
      <c r="A798" t="str">
        <f>IF(ROW()&lt;=vLastrow,'Match History Data'!A798,"")</f>
        <v/>
      </c>
      <c r="B798" t="str">
        <f>IF(ROW()&lt;=vLastrow,'Match History Data'!B798,"")</f>
        <v/>
      </c>
      <c r="C798" t="str">
        <f>IF(ROW()&lt;=vLastrow,'Match History Data'!C798,"")</f>
        <v/>
      </c>
      <c r="D798" t="str">
        <f>IF(ROW()&lt;=vLastrow,'Match History Data'!D798,"")</f>
        <v/>
      </c>
      <c r="E798" s="3" t="str">
        <f>IF(ROW()&lt;=vLastrow,IF('Match History Data'!E798&lt;&gt;"",'Match History Data'!E798,""),"")</f>
        <v/>
      </c>
      <c r="F798" s="3" t="str">
        <f>IF(ROW()&lt;=vLastrow,IF('Match History Data'!F798&lt;&gt;"",'Match History Data'!F798,""),"")</f>
        <v/>
      </c>
      <c r="G798" t="str">
        <f>IF(ROW()&lt;=vLastrow,'Match History Data'!G798,"")</f>
        <v/>
      </c>
      <c r="H798" t="str">
        <f>IF(ROW()&lt;=vLastrow,'Match History Data'!H798,"")</f>
        <v/>
      </c>
      <c r="I798" t="str">
        <f>IF(ROW()&lt;=vLastrow,'Match History Data'!I798,"")</f>
        <v/>
      </c>
      <c r="J798" t="str">
        <f>IF(ROW()&lt;=vLastrow,'Match History Data'!J798,"")</f>
        <v/>
      </c>
      <c r="K798" t="str">
        <f>IF(ROW()&lt;=vLastrow,'Match History Data'!K798,"")</f>
        <v/>
      </c>
      <c r="L798" t="str">
        <f>IF(ROW()&lt;=vLastrow,'Match History Data'!L798,"")</f>
        <v/>
      </c>
      <c r="M798" t="str">
        <f>IF(ROW()&lt;=vLastrow,'Match History Data'!M798,"")</f>
        <v/>
      </c>
      <c r="N798" t="str">
        <f>IF(ROW()&lt;=vLastrow,'Match History Data'!N798,"")</f>
        <v/>
      </c>
      <c r="O798" t="str">
        <f>IF(ROW()&lt;=vLastrow,'Match History Data'!O798,"")</f>
        <v/>
      </c>
      <c r="Q798" t="str">
        <f>IF(ROW()&lt;=vLastrow,VLOOKUP(MONTH(E798),calcs!$S$2:$T$13,2,FALSE),"")</f>
        <v/>
      </c>
      <c r="R798" t="str">
        <f>IF(ROW()&lt;=vLastrow,VLOOKUP(MONTH(F798),calcs!$S$2:$T$13,2,FALSE),"")</f>
        <v/>
      </c>
      <c r="S798" t="str">
        <f t="shared" si="70"/>
        <v/>
      </c>
      <c r="T798" s="26" t="e">
        <f>IF(F798="",DATEDIF(E798,calcs!X$2,"Y"),"")</f>
        <v>#VALUE!</v>
      </c>
      <c r="U798" t="str">
        <f t="shared" si="69"/>
        <v/>
      </c>
      <c r="V798" t="str">
        <f t="shared" si="66"/>
        <v/>
      </c>
      <c r="W798">
        <f t="shared" si="67"/>
        <v>0</v>
      </c>
      <c r="X798">
        <f t="shared" si="68"/>
        <v>0</v>
      </c>
    </row>
    <row r="799" spans="1:24" x14ac:dyDescent="0.35">
      <c r="A799" t="str">
        <f>IF(ROW()&lt;=vLastrow,'Match History Data'!A799,"")</f>
        <v/>
      </c>
      <c r="B799" t="str">
        <f>IF(ROW()&lt;=vLastrow,'Match History Data'!B799,"")</f>
        <v/>
      </c>
      <c r="C799" t="str">
        <f>IF(ROW()&lt;=vLastrow,'Match History Data'!C799,"")</f>
        <v/>
      </c>
      <c r="D799" t="str">
        <f>IF(ROW()&lt;=vLastrow,'Match History Data'!D799,"")</f>
        <v/>
      </c>
      <c r="E799" s="3" t="str">
        <f>IF(ROW()&lt;=vLastrow,IF('Match History Data'!E799&lt;&gt;"",'Match History Data'!E799,""),"")</f>
        <v/>
      </c>
      <c r="F799" s="3" t="str">
        <f>IF(ROW()&lt;=vLastrow,IF('Match History Data'!F799&lt;&gt;"",'Match History Data'!F799,""),"")</f>
        <v/>
      </c>
      <c r="G799" t="str">
        <f>IF(ROW()&lt;=vLastrow,'Match History Data'!G799,"")</f>
        <v/>
      </c>
      <c r="H799" t="str">
        <f>IF(ROW()&lt;=vLastrow,'Match History Data'!H799,"")</f>
        <v/>
      </c>
      <c r="I799" t="str">
        <f>IF(ROW()&lt;=vLastrow,'Match History Data'!I799,"")</f>
        <v/>
      </c>
      <c r="J799" t="str">
        <f>IF(ROW()&lt;=vLastrow,'Match History Data'!J799,"")</f>
        <v/>
      </c>
      <c r="K799" t="str">
        <f>IF(ROW()&lt;=vLastrow,'Match History Data'!K799,"")</f>
        <v/>
      </c>
      <c r="L799" t="str">
        <f>IF(ROW()&lt;=vLastrow,'Match History Data'!L799,"")</f>
        <v/>
      </c>
      <c r="M799" t="str">
        <f>IF(ROW()&lt;=vLastrow,'Match History Data'!M799,"")</f>
        <v/>
      </c>
      <c r="N799" t="str">
        <f>IF(ROW()&lt;=vLastrow,'Match History Data'!N799,"")</f>
        <v/>
      </c>
      <c r="O799" t="str">
        <f>IF(ROW()&lt;=vLastrow,'Match History Data'!O799,"")</f>
        <v/>
      </c>
      <c r="Q799" t="str">
        <f>IF(ROW()&lt;=vLastrow,VLOOKUP(MONTH(E799),calcs!$S$2:$T$13,2,FALSE),"")</f>
        <v/>
      </c>
      <c r="R799" t="str">
        <f>IF(ROW()&lt;=vLastrow,VLOOKUP(MONTH(F799),calcs!$S$2:$T$13,2,FALSE),"")</f>
        <v/>
      </c>
      <c r="S799" t="str">
        <f t="shared" si="70"/>
        <v/>
      </c>
      <c r="T799" s="26" t="e">
        <f>IF(F799="",DATEDIF(E799,calcs!X$2,"Y"),"")</f>
        <v>#VALUE!</v>
      </c>
      <c r="U799" t="str">
        <f t="shared" si="69"/>
        <v/>
      </c>
      <c r="V799" t="str">
        <f t="shared" si="66"/>
        <v/>
      </c>
      <c r="W799">
        <f t="shared" si="67"/>
        <v>0</v>
      </c>
      <c r="X799">
        <f t="shared" si="68"/>
        <v>0</v>
      </c>
    </row>
    <row r="800" spans="1:24" x14ac:dyDescent="0.35">
      <c r="A800" t="str">
        <f>IF(ROW()&lt;=vLastrow,'Match History Data'!A800,"")</f>
        <v/>
      </c>
      <c r="B800" t="str">
        <f>IF(ROW()&lt;=vLastrow,'Match History Data'!B800,"")</f>
        <v/>
      </c>
      <c r="C800" t="str">
        <f>IF(ROW()&lt;=vLastrow,'Match History Data'!C800,"")</f>
        <v/>
      </c>
      <c r="D800" t="str">
        <f>IF(ROW()&lt;=vLastrow,'Match History Data'!D800,"")</f>
        <v/>
      </c>
      <c r="E800" s="3" t="str">
        <f>IF(ROW()&lt;=vLastrow,IF('Match History Data'!E800&lt;&gt;"",'Match History Data'!E800,""),"")</f>
        <v/>
      </c>
      <c r="F800" s="3" t="str">
        <f>IF(ROW()&lt;=vLastrow,IF('Match History Data'!F800&lt;&gt;"",'Match History Data'!F800,""),"")</f>
        <v/>
      </c>
      <c r="G800" t="str">
        <f>IF(ROW()&lt;=vLastrow,'Match History Data'!G800,"")</f>
        <v/>
      </c>
      <c r="H800" t="str">
        <f>IF(ROW()&lt;=vLastrow,'Match History Data'!H800,"")</f>
        <v/>
      </c>
      <c r="I800" t="str">
        <f>IF(ROW()&lt;=vLastrow,'Match History Data'!I800,"")</f>
        <v/>
      </c>
      <c r="J800" t="str">
        <f>IF(ROW()&lt;=vLastrow,'Match History Data'!J800,"")</f>
        <v/>
      </c>
      <c r="K800" t="str">
        <f>IF(ROW()&lt;=vLastrow,'Match History Data'!K800,"")</f>
        <v/>
      </c>
      <c r="L800" t="str">
        <f>IF(ROW()&lt;=vLastrow,'Match History Data'!L800,"")</f>
        <v/>
      </c>
      <c r="M800" t="str">
        <f>IF(ROW()&lt;=vLastrow,'Match History Data'!M800,"")</f>
        <v/>
      </c>
      <c r="N800" t="str">
        <f>IF(ROW()&lt;=vLastrow,'Match History Data'!N800,"")</f>
        <v/>
      </c>
      <c r="O800" t="str">
        <f>IF(ROW()&lt;=vLastrow,'Match History Data'!O800,"")</f>
        <v/>
      </c>
      <c r="Q800" t="str">
        <f>IF(ROW()&lt;=vLastrow,VLOOKUP(MONTH(E800),calcs!$S$2:$T$13,2,FALSE),"")</f>
        <v/>
      </c>
      <c r="R800" t="str">
        <f>IF(ROW()&lt;=vLastrow,VLOOKUP(MONTH(F800),calcs!$S$2:$T$13,2,FALSE),"")</f>
        <v/>
      </c>
      <c r="S800" t="str">
        <f t="shared" si="70"/>
        <v/>
      </c>
      <c r="T800" s="26" t="e">
        <f>IF(F800="",DATEDIF(E800,calcs!X$2,"Y"),"")</f>
        <v>#VALUE!</v>
      </c>
      <c r="U800" t="str">
        <f t="shared" si="69"/>
        <v/>
      </c>
      <c r="V800" t="str">
        <f t="shared" si="66"/>
        <v/>
      </c>
      <c r="W800">
        <f t="shared" si="67"/>
        <v>0</v>
      </c>
      <c r="X800">
        <f t="shared" si="68"/>
        <v>0</v>
      </c>
    </row>
    <row r="801" spans="1:24" x14ac:dyDescent="0.35">
      <c r="A801" t="str">
        <f>IF(ROW()&lt;=vLastrow,'Match History Data'!A801,"")</f>
        <v/>
      </c>
      <c r="B801" t="str">
        <f>IF(ROW()&lt;=vLastrow,'Match History Data'!B801,"")</f>
        <v/>
      </c>
      <c r="C801" t="str">
        <f>IF(ROW()&lt;=vLastrow,'Match History Data'!C801,"")</f>
        <v/>
      </c>
      <c r="D801" t="str">
        <f>IF(ROW()&lt;=vLastrow,'Match History Data'!D801,"")</f>
        <v/>
      </c>
      <c r="E801" s="3" t="str">
        <f>IF(ROW()&lt;=vLastrow,IF('Match History Data'!E801&lt;&gt;"",'Match History Data'!E801,""),"")</f>
        <v/>
      </c>
      <c r="F801" s="3" t="str">
        <f>IF(ROW()&lt;=vLastrow,IF('Match History Data'!F801&lt;&gt;"",'Match History Data'!F801,""),"")</f>
        <v/>
      </c>
      <c r="G801" t="str">
        <f>IF(ROW()&lt;=vLastrow,'Match History Data'!G801,"")</f>
        <v/>
      </c>
      <c r="H801" t="str">
        <f>IF(ROW()&lt;=vLastrow,'Match History Data'!H801,"")</f>
        <v/>
      </c>
      <c r="I801" t="str">
        <f>IF(ROW()&lt;=vLastrow,'Match History Data'!I801,"")</f>
        <v/>
      </c>
      <c r="J801" t="str">
        <f>IF(ROW()&lt;=vLastrow,'Match History Data'!J801,"")</f>
        <v/>
      </c>
      <c r="K801" t="str">
        <f>IF(ROW()&lt;=vLastrow,'Match History Data'!K801,"")</f>
        <v/>
      </c>
      <c r="L801" t="str">
        <f>IF(ROW()&lt;=vLastrow,'Match History Data'!L801,"")</f>
        <v/>
      </c>
      <c r="M801" t="str">
        <f>IF(ROW()&lt;=vLastrow,'Match History Data'!M801,"")</f>
        <v/>
      </c>
      <c r="N801" t="str">
        <f>IF(ROW()&lt;=vLastrow,'Match History Data'!N801,"")</f>
        <v/>
      </c>
      <c r="O801" t="str">
        <f>IF(ROW()&lt;=vLastrow,'Match History Data'!O801,"")</f>
        <v/>
      </c>
      <c r="Q801" t="str">
        <f>IF(ROW()&lt;=vLastrow,VLOOKUP(MONTH(E801),calcs!$S$2:$T$13,2,FALSE),"")</f>
        <v/>
      </c>
      <c r="R801" t="str">
        <f>IF(ROW()&lt;=vLastrow,VLOOKUP(MONTH(F801),calcs!$S$2:$T$13,2,FALSE),"")</f>
        <v/>
      </c>
      <c r="S801" t="str">
        <f t="shared" si="70"/>
        <v/>
      </c>
      <c r="T801" s="26" t="e">
        <f>IF(F801="",DATEDIF(E801,calcs!X$2,"Y"),"")</f>
        <v>#VALUE!</v>
      </c>
      <c r="U801" t="str">
        <f t="shared" si="69"/>
        <v/>
      </c>
      <c r="V801" t="str">
        <f t="shared" si="66"/>
        <v/>
      </c>
      <c r="W801">
        <f t="shared" si="67"/>
        <v>0</v>
      </c>
      <c r="X801">
        <f t="shared" si="68"/>
        <v>0</v>
      </c>
    </row>
    <row r="802" spans="1:24" x14ac:dyDescent="0.35">
      <c r="A802" t="str">
        <f>IF(ROW()&lt;=vLastrow,'Match History Data'!A802,"")</f>
        <v/>
      </c>
      <c r="B802" t="str">
        <f>IF(ROW()&lt;=vLastrow,'Match History Data'!B802,"")</f>
        <v/>
      </c>
      <c r="C802" t="str">
        <f>IF(ROW()&lt;=vLastrow,'Match History Data'!C802,"")</f>
        <v/>
      </c>
      <c r="D802" t="str">
        <f>IF(ROW()&lt;=vLastrow,'Match History Data'!D802,"")</f>
        <v/>
      </c>
      <c r="E802" s="3" t="str">
        <f>IF(ROW()&lt;=vLastrow,IF('Match History Data'!E802&lt;&gt;"",'Match History Data'!E802,""),"")</f>
        <v/>
      </c>
      <c r="F802" s="3" t="str">
        <f>IF(ROW()&lt;=vLastrow,IF('Match History Data'!F802&lt;&gt;"",'Match History Data'!F802,""),"")</f>
        <v/>
      </c>
      <c r="G802" t="str">
        <f>IF(ROW()&lt;=vLastrow,'Match History Data'!G802,"")</f>
        <v/>
      </c>
      <c r="H802" t="str">
        <f>IF(ROW()&lt;=vLastrow,'Match History Data'!H802,"")</f>
        <v/>
      </c>
      <c r="I802" t="str">
        <f>IF(ROW()&lt;=vLastrow,'Match History Data'!I802,"")</f>
        <v/>
      </c>
      <c r="J802" t="str">
        <f>IF(ROW()&lt;=vLastrow,'Match History Data'!J802,"")</f>
        <v/>
      </c>
      <c r="K802" t="str">
        <f>IF(ROW()&lt;=vLastrow,'Match History Data'!K802,"")</f>
        <v/>
      </c>
      <c r="L802" t="str">
        <f>IF(ROW()&lt;=vLastrow,'Match History Data'!L802,"")</f>
        <v/>
      </c>
      <c r="M802" t="str">
        <f>IF(ROW()&lt;=vLastrow,'Match History Data'!M802,"")</f>
        <v/>
      </c>
      <c r="N802" t="str">
        <f>IF(ROW()&lt;=vLastrow,'Match History Data'!N802,"")</f>
        <v/>
      </c>
      <c r="O802" t="str">
        <f>IF(ROW()&lt;=vLastrow,'Match History Data'!O802,"")</f>
        <v/>
      </c>
      <c r="Q802" t="str">
        <f>IF(ROW()&lt;=vLastrow,VLOOKUP(MONTH(E802),calcs!$S$2:$T$13,2,FALSE),"")</f>
        <v/>
      </c>
      <c r="R802" t="str">
        <f>IF(ROW()&lt;=vLastrow,VLOOKUP(MONTH(F802),calcs!$S$2:$T$13,2,FALSE),"")</f>
        <v/>
      </c>
      <c r="S802" t="str">
        <f t="shared" si="70"/>
        <v/>
      </c>
      <c r="T802" s="26" t="e">
        <f>IF(F802="",DATEDIF(E802,calcs!X$2,"Y"),"")</f>
        <v>#VALUE!</v>
      </c>
      <c r="U802" t="str">
        <f t="shared" si="69"/>
        <v/>
      </c>
      <c r="V802" t="str">
        <f t="shared" si="66"/>
        <v/>
      </c>
      <c r="W802">
        <f t="shared" si="67"/>
        <v>0</v>
      </c>
      <c r="X802">
        <f t="shared" si="68"/>
        <v>0</v>
      </c>
    </row>
    <row r="803" spans="1:24" x14ac:dyDescent="0.35">
      <c r="A803" t="str">
        <f>IF(ROW()&lt;=vLastrow,'Match History Data'!A803,"")</f>
        <v/>
      </c>
      <c r="B803" t="str">
        <f>IF(ROW()&lt;=vLastrow,'Match History Data'!B803,"")</f>
        <v/>
      </c>
      <c r="C803" t="str">
        <f>IF(ROW()&lt;=vLastrow,'Match History Data'!C803,"")</f>
        <v/>
      </c>
      <c r="D803" t="str">
        <f>IF(ROW()&lt;=vLastrow,'Match History Data'!D803,"")</f>
        <v/>
      </c>
      <c r="E803" s="3" t="str">
        <f>IF(ROW()&lt;=vLastrow,IF('Match History Data'!E803&lt;&gt;"",'Match History Data'!E803,""),"")</f>
        <v/>
      </c>
      <c r="F803" s="3" t="str">
        <f>IF(ROW()&lt;=vLastrow,IF('Match History Data'!F803&lt;&gt;"",'Match History Data'!F803,""),"")</f>
        <v/>
      </c>
      <c r="G803" t="str">
        <f>IF(ROW()&lt;=vLastrow,'Match History Data'!G803,"")</f>
        <v/>
      </c>
      <c r="H803" t="str">
        <f>IF(ROW()&lt;=vLastrow,'Match History Data'!H803,"")</f>
        <v/>
      </c>
      <c r="I803" t="str">
        <f>IF(ROW()&lt;=vLastrow,'Match History Data'!I803,"")</f>
        <v/>
      </c>
      <c r="J803" t="str">
        <f>IF(ROW()&lt;=vLastrow,'Match History Data'!J803,"")</f>
        <v/>
      </c>
      <c r="K803" t="str">
        <f>IF(ROW()&lt;=vLastrow,'Match History Data'!K803,"")</f>
        <v/>
      </c>
      <c r="L803" t="str">
        <f>IF(ROW()&lt;=vLastrow,'Match History Data'!L803,"")</f>
        <v/>
      </c>
      <c r="M803" t="str">
        <f>IF(ROW()&lt;=vLastrow,'Match History Data'!M803,"")</f>
        <v/>
      </c>
      <c r="N803" t="str">
        <f>IF(ROW()&lt;=vLastrow,'Match History Data'!N803,"")</f>
        <v/>
      </c>
      <c r="O803" t="str">
        <f>IF(ROW()&lt;=vLastrow,'Match History Data'!O803,"")</f>
        <v/>
      </c>
      <c r="Q803" t="str">
        <f>IF(ROW()&lt;=vLastrow,VLOOKUP(MONTH(E803),calcs!$S$2:$T$13,2,FALSE),"")</f>
        <v/>
      </c>
      <c r="R803" t="str">
        <f>IF(ROW()&lt;=vLastrow,VLOOKUP(MONTH(F803),calcs!$S$2:$T$13,2,FALSE),"")</f>
        <v/>
      </c>
      <c r="S803" t="str">
        <f t="shared" si="70"/>
        <v/>
      </c>
      <c r="T803" s="26" t="e">
        <f>IF(F803="",DATEDIF(E803,calcs!X$2,"Y"),"")</f>
        <v>#VALUE!</v>
      </c>
      <c r="U803" t="str">
        <f t="shared" si="69"/>
        <v/>
      </c>
      <c r="V803" t="str">
        <f t="shared" si="66"/>
        <v/>
      </c>
      <c r="W803">
        <f t="shared" si="67"/>
        <v>0</v>
      </c>
      <c r="X803">
        <f t="shared" si="68"/>
        <v>0</v>
      </c>
    </row>
    <row r="804" spans="1:24" x14ac:dyDescent="0.35">
      <c r="A804" t="str">
        <f>IF(ROW()&lt;=vLastrow,'Match History Data'!A804,"")</f>
        <v/>
      </c>
      <c r="B804" t="str">
        <f>IF(ROW()&lt;=vLastrow,'Match History Data'!B804,"")</f>
        <v/>
      </c>
      <c r="C804" t="str">
        <f>IF(ROW()&lt;=vLastrow,'Match History Data'!C804,"")</f>
        <v/>
      </c>
      <c r="D804" t="str">
        <f>IF(ROW()&lt;=vLastrow,'Match History Data'!D804,"")</f>
        <v/>
      </c>
      <c r="E804" s="3" t="str">
        <f>IF(ROW()&lt;=vLastrow,IF('Match History Data'!E804&lt;&gt;"",'Match History Data'!E804,""),"")</f>
        <v/>
      </c>
      <c r="F804" s="3" t="str">
        <f>IF(ROW()&lt;=vLastrow,IF('Match History Data'!F804&lt;&gt;"",'Match History Data'!F804,""),"")</f>
        <v/>
      </c>
      <c r="G804" t="str">
        <f>IF(ROW()&lt;=vLastrow,'Match History Data'!G804,"")</f>
        <v/>
      </c>
      <c r="H804" t="str">
        <f>IF(ROW()&lt;=vLastrow,'Match History Data'!H804,"")</f>
        <v/>
      </c>
      <c r="I804" t="str">
        <f>IF(ROW()&lt;=vLastrow,'Match History Data'!I804,"")</f>
        <v/>
      </c>
      <c r="J804" t="str">
        <f>IF(ROW()&lt;=vLastrow,'Match History Data'!J804,"")</f>
        <v/>
      </c>
      <c r="K804" t="str">
        <f>IF(ROW()&lt;=vLastrow,'Match History Data'!K804,"")</f>
        <v/>
      </c>
      <c r="L804" t="str">
        <f>IF(ROW()&lt;=vLastrow,'Match History Data'!L804,"")</f>
        <v/>
      </c>
      <c r="M804" t="str">
        <f>IF(ROW()&lt;=vLastrow,'Match History Data'!M804,"")</f>
        <v/>
      </c>
      <c r="N804" t="str">
        <f>IF(ROW()&lt;=vLastrow,'Match History Data'!N804,"")</f>
        <v/>
      </c>
      <c r="O804" t="str">
        <f>IF(ROW()&lt;=vLastrow,'Match History Data'!O804,"")</f>
        <v/>
      </c>
      <c r="Q804" t="str">
        <f>IF(ROW()&lt;=vLastrow,VLOOKUP(MONTH(E804),calcs!$S$2:$T$13,2,FALSE),"")</f>
        <v/>
      </c>
      <c r="R804" t="str">
        <f>IF(ROW()&lt;=vLastrow,VLOOKUP(MONTH(F804),calcs!$S$2:$T$13,2,FALSE),"")</f>
        <v/>
      </c>
      <c r="S804" t="str">
        <f t="shared" si="70"/>
        <v/>
      </c>
      <c r="T804" s="26" t="e">
        <f>IF(F804="",DATEDIF(E804,calcs!X$2,"Y"),"")</f>
        <v>#VALUE!</v>
      </c>
      <c r="U804" t="str">
        <f t="shared" si="69"/>
        <v/>
      </c>
      <c r="V804" t="str">
        <f t="shared" si="66"/>
        <v/>
      </c>
      <c r="W804">
        <f t="shared" si="67"/>
        <v>0</v>
      </c>
      <c r="X804">
        <f t="shared" si="68"/>
        <v>0</v>
      </c>
    </row>
    <row r="805" spans="1:24" x14ac:dyDescent="0.35">
      <c r="A805" t="str">
        <f>IF(ROW()&lt;=vLastrow,'Match History Data'!A805,"")</f>
        <v/>
      </c>
      <c r="B805" t="str">
        <f>IF(ROW()&lt;=vLastrow,'Match History Data'!B805,"")</f>
        <v/>
      </c>
      <c r="C805" t="str">
        <f>IF(ROW()&lt;=vLastrow,'Match History Data'!C805,"")</f>
        <v/>
      </c>
      <c r="D805" t="str">
        <f>IF(ROW()&lt;=vLastrow,'Match History Data'!D805,"")</f>
        <v/>
      </c>
      <c r="E805" s="3" t="str">
        <f>IF(ROW()&lt;=vLastrow,IF('Match History Data'!E805&lt;&gt;"",'Match History Data'!E805,""),"")</f>
        <v/>
      </c>
      <c r="F805" s="3" t="str">
        <f>IF(ROW()&lt;=vLastrow,IF('Match History Data'!F805&lt;&gt;"",'Match History Data'!F805,""),"")</f>
        <v/>
      </c>
      <c r="G805" t="str">
        <f>IF(ROW()&lt;=vLastrow,'Match History Data'!G805,"")</f>
        <v/>
      </c>
      <c r="H805" t="str">
        <f>IF(ROW()&lt;=vLastrow,'Match History Data'!H805,"")</f>
        <v/>
      </c>
      <c r="I805" t="str">
        <f>IF(ROW()&lt;=vLastrow,'Match History Data'!I805,"")</f>
        <v/>
      </c>
      <c r="J805" t="str">
        <f>IF(ROW()&lt;=vLastrow,'Match History Data'!J805,"")</f>
        <v/>
      </c>
      <c r="K805" t="str">
        <f>IF(ROW()&lt;=vLastrow,'Match History Data'!K805,"")</f>
        <v/>
      </c>
      <c r="L805" t="str">
        <f>IF(ROW()&lt;=vLastrow,'Match History Data'!L805,"")</f>
        <v/>
      </c>
      <c r="M805" t="str">
        <f>IF(ROW()&lt;=vLastrow,'Match History Data'!M805,"")</f>
        <v/>
      </c>
      <c r="N805" t="str">
        <f>IF(ROW()&lt;=vLastrow,'Match History Data'!N805,"")</f>
        <v/>
      </c>
      <c r="O805" t="str">
        <f>IF(ROW()&lt;=vLastrow,'Match History Data'!O805,"")</f>
        <v/>
      </c>
      <c r="Q805" t="str">
        <f>IF(ROW()&lt;=vLastrow,VLOOKUP(MONTH(E805),calcs!$S$2:$T$13,2,FALSE),"")</f>
        <v/>
      </c>
      <c r="R805" t="str">
        <f>IF(ROW()&lt;=vLastrow,VLOOKUP(MONTH(F805),calcs!$S$2:$T$13,2,FALSE),"")</f>
        <v/>
      </c>
      <c r="S805" t="str">
        <f t="shared" si="70"/>
        <v/>
      </c>
      <c r="T805" s="26" t="e">
        <f>IF(F805="",DATEDIF(E805,calcs!X$2,"Y"),"")</f>
        <v>#VALUE!</v>
      </c>
      <c r="U805" t="str">
        <f t="shared" si="69"/>
        <v/>
      </c>
      <c r="V805" t="str">
        <f t="shared" si="66"/>
        <v/>
      </c>
      <c r="W805">
        <f t="shared" si="67"/>
        <v>0</v>
      </c>
      <c r="X805">
        <f t="shared" si="68"/>
        <v>0</v>
      </c>
    </row>
    <row r="806" spans="1:24" x14ac:dyDescent="0.35">
      <c r="A806" t="str">
        <f>IF(ROW()&lt;=vLastrow,'Match History Data'!A806,"")</f>
        <v/>
      </c>
      <c r="B806" t="str">
        <f>IF(ROW()&lt;=vLastrow,'Match History Data'!B806,"")</f>
        <v/>
      </c>
      <c r="C806" t="str">
        <f>IF(ROW()&lt;=vLastrow,'Match History Data'!C806,"")</f>
        <v/>
      </c>
      <c r="D806" t="str">
        <f>IF(ROW()&lt;=vLastrow,'Match History Data'!D806,"")</f>
        <v/>
      </c>
      <c r="E806" s="3" t="str">
        <f>IF(ROW()&lt;=vLastrow,IF('Match History Data'!E806&lt;&gt;"",'Match History Data'!E806,""),"")</f>
        <v/>
      </c>
      <c r="F806" s="3" t="str">
        <f>IF(ROW()&lt;=vLastrow,IF('Match History Data'!F806&lt;&gt;"",'Match History Data'!F806,""),"")</f>
        <v/>
      </c>
      <c r="G806" t="str">
        <f>IF(ROW()&lt;=vLastrow,'Match History Data'!G806,"")</f>
        <v/>
      </c>
      <c r="H806" t="str">
        <f>IF(ROW()&lt;=vLastrow,'Match History Data'!H806,"")</f>
        <v/>
      </c>
      <c r="I806" t="str">
        <f>IF(ROW()&lt;=vLastrow,'Match History Data'!I806,"")</f>
        <v/>
      </c>
      <c r="J806" t="str">
        <f>IF(ROW()&lt;=vLastrow,'Match History Data'!J806,"")</f>
        <v/>
      </c>
      <c r="K806" t="str">
        <f>IF(ROW()&lt;=vLastrow,'Match History Data'!K806,"")</f>
        <v/>
      </c>
      <c r="L806" t="str">
        <f>IF(ROW()&lt;=vLastrow,'Match History Data'!L806,"")</f>
        <v/>
      </c>
      <c r="M806" t="str">
        <f>IF(ROW()&lt;=vLastrow,'Match History Data'!M806,"")</f>
        <v/>
      </c>
      <c r="N806" t="str">
        <f>IF(ROW()&lt;=vLastrow,'Match History Data'!N806,"")</f>
        <v/>
      </c>
      <c r="O806" t="str">
        <f>IF(ROW()&lt;=vLastrow,'Match History Data'!O806,"")</f>
        <v/>
      </c>
      <c r="Q806" t="str">
        <f>IF(ROW()&lt;=vLastrow,VLOOKUP(MONTH(E806),calcs!$S$2:$T$13,2,FALSE),"")</f>
        <v/>
      </c>
      <c r="R806" t="str">
        <f>IF(ROW()&lt;=vLastrow,VLOOKUP(MONTH(F806),calcs!$S$2:$T$13,2,FALSE),"")</f>
        <v/>
      </c>
      <c r="S806" t="str">
        <f t="shared" si="70"/>
        <v/>
      </c>
      <c r="T806" s="26" t="e">
        <f>IF(F806="",DATEDIF(E806,calcs!X$2,"Y"),"")</f>
        <v>#VALUE!</v>
      </c>
      <c r="U806" t="str">
        <f t="shared" si="69"/>
        <v/>
      </c>
      <c r="V806" t="str">
        <f t="shared" si="66"/>
        <v/>
      </c>
      <c r="W806">
        <f t="shared" si="67"/>
        <v>0</v>
      </c>
      <c r="X806">
        <f t="shared" si="68"/>
        <v>0</v>
      </c>
    </row>
    <row r="807" spans="1:24" x14ac:dyDescent="0.35">
      <c r="A807" t="str">
        <f>IF(ROW()&lt;=vLastrow,'Match History Data'!A807,"")</f>
        <v/>
      </c>
      <c r="B807" t="str">
        <f>IF(ROW()&lt;=vLastrow,'Match History Data'!B807,"")</f>
        <v/>
      </c>
      <c r="C807" t="str">
        <f>IF(ROW()&lt;=vLastrow,'Match History Data'!C807,"")</f>
        <v/>
      </c>
      <c r="D807" t="str">
        <f>IF(ROW()&lt;=vLastrow,'Match History Data'!D807,"")</f>
        <v/>
      </c>
      <c r="E807" s="3" t="str">
        <f>IF(ROW()&lt;=vLastrow,IF('Match History Data'!E807&lt;&gt;"",'Match History Data'!E807,""),"")</f>
        <v/>
      </c>
      <c r="F807" s="3" t="str">
        <f>IF(ROW()&lt;=vLastrow,IF('Match History Data'!F807&lt;&gt;"",'Match History Data'!F807,""),"")</f>
        <v/>
      </c>
      <c r="G807" t="str">
        <f>IF(ROW()&lt;=vLastrow,'Match History Data'!G807,"")</f>
        <v/>
      </c>
      <c r="H807" t="str">
        <f>IF(ROW()&lt;=vLastrow,'Match History Data'!H807,"")</f>
        <v/>
      </c>
      <c r="I807" t="str">
        <f>IF(ROW()&lt;=vLastrow,'Match History Data'!I807,"")</f>
        <v/>
      </c>
      <c r="J807" t="str">
        <f>IF(ROW()&lt;=vLastrow,'Match History Data'!J807,"")</f>
        <v/>
      </c>
      <c r="K807" t="str">
        <f>IF(ROW()&lt;=vLastrow,'Match History Data'!K807,"")</f>
        <v/>
      </c>
      <c r="L807" t="str">
        <f>IF(ROW()&lt;=vLastrow,'Match History Data'!L807,"")</f>
        <v/>
      </c>
      <c r="M807" t="str">
        <f>IF(ROW()&lt;=vLastrow,'Match History Data'!M807,"")</f>
        <v/>
      </c>
      <c r="N807" t="str">
        <f>IF(ROW()&lt;=vLastrow,'Match History Data'!N807,"")</f>
        <v/>
      </c>
      <c r="O807" t="str">
        <f>IF(ROW()&lt;=vLastrow,'Match History Data'!O807,"")</f>
        <v/>
      </c>
      <c r="Q807" t="str">
        <f>IF(ROW()&lt;=vLastrow,VLOOKUP(MONTH(E807),calcs!$S$2:$T$13,2,FALSE),"")</f>
        <v/>
      </c>
      <c r="R807" t="str">
        <f>IF(ROW()&lt;=vLastrow,VLOOKUP(MONTH(F807),calcs!$S$2:$T$13,2,FALSE),"")</f>
        <v/>
      </c>
      <c r="S807" t="str">
        <f t="shared" si="70"/>
        <v/>
      </c>
      <c r="T807" s="26" t="e">
        <f>IF(F807="",DATEDIF(E807,calcs!X$2,"Y"),"")</f>
        <v>#VALUE!</v>
      </c>
      <c r="U807" t="str">
        <f t="shared" si="69"/>
        <v/>
      </c>
      <c r="V807" t="str">
        <f t="shared" si="66"/>
        <v/>
      </c>
      <c r="W807">
        <f t="shared" si="67"/>
        <v>0</v>
      </c>
      <c r="X807">
        <f t="shared" si="68"/>
        <v>0</v>
      </c>
    </row>
    <row r="808" spans="1:24" x14ac:dyDescent="0.35">
      <c r="A808" t="str">
        <f>IF(ROW()&lt;=vLastrow,'Match History Data'!A808,"")</f>
        <v/>
      </c>
      <c r="B808" t="str">
        <f>IF(ROW()&lt;=vLastrow,'Match History Data'!B808,"")</f>
        <v/>
      </c>
      <c r="C808" t="str">
        <f>IF(ROW()&lt;=vLastrow,'Match History Data'!C808,"")</f>
        <v/>
      </c>
      <c r="D808" t="str">
        <f>IF(ROW()&lt;=vLastrow,'Match History Data'!D808,"")</f>
        <v/>
      </c>
      <c r="E808" s="3" t="str">
        <f>IF(ROW()&lt;=vLastrow,IF('Match History Data'!E808&lt;&gt;"",'Match History Data'!E808,""),"")</f>
        <v/>
      </c>
      <c r="F808" s="3" t="str">
        <f>IF(ROW()&lt;=vLastrow,IF('Match History Data'!F808&lt;&gt;"",'Match History Data'!F808,""),"")</f>
        <v/>
      </c>
      <c r="G808" t="str">
        <f>IF(ROW()&lt;=vLastrow,'Match History Data'!G808,"")</f>
        <v/>
      </c>
      <c r="H808" t="str">
        <f>IF(ROW()&lt;=vLastrow,'Match History Data'!H808,"")</f>
        <v/>
      </c>
      <c r="I808" t="str">
        <f>IF(ROW()&lt;=vLastrow,'Match History Data'!I808,"")</f>
        <v/>
      </c>
      <c r="J808" t="str">
        <f>IF(ROW()&lt;=vLastrow,'Match History Data'!J808,"")</f>
        <v/>
      </c>
      <c r="K808" t="str">
        <f>IF(ROW()&lt;=vLastrow,'Match History Data'!K808,"")</f>
        <v/>
      </c>
      <c r="L808" t="str">
        <f>IF(ROW()&lt;=vLastrow,'Match History Data'!L808,"")</f>
        <v/>
      </c>
      <c r="M808" t="str">
        <f>IF(ROW()&lt;=vLastrow,'Match History Data'!M808,"")</f>
        <v/>
      </c>
      <c r="N808" t="str">
        <f>IF(ROW()&lt;=vLastrow,'Match History Data'!N808,"")</f>
        <v/>
      </c>
      <c r="O808" t="str">
        <f>IF(ROW()&lt;=vLastrow,'Match History Data'!O808,"")</f>
        <v/>
      </c>
      <c r="Q808" t="str">
        <f>IF(ROW()&lt;=vLastrow,VLOOKUP(MONTH(E808),calcs!$S$2:$T$13,2,FALSE),"")</f>
        <v/>
      </c>
      <c r="R808" t="str">
        <f>IF(ROW()&lt;=vLastrow,VLOOKUP(MONTH(F808),calcs!$S$2:$T$13,2,FALSE),"")</f>
        <v/>
      </c>
      <c r="S808" t="str">
        <f t="shared" si="70"/>
        <v/>
      </c>
      <c r="T808" s="26" t="e">
        <f>IF(F808="",DATEDIF(E808,calcs!X$2,"Y"),"")</f>
        <v>#VALUE!</v>
      </c>
      <c r="U808" t="str">
        <f t="shared" si="69"/>
        <v/>
      </c>
      <c r="V808" t="str">
        <f t="shared" si="66"/>
        <v/>
      </c>
      <c r="W808">
        <f t="shared" si="67"/>
        <v>0</v>
      </c>
      <c r="X808">
        <f t="shared" si="68"/>
        <v>0</v>
      </c>
    </row>
    <row r="809" spans="1:24" x14ac:dyDescent="0.35">
      <c r="A809" t="str">
        <f>IF(ROW()&lt;=vLastrow,'Match History Data'!A809,"")</f>
        <v/>
      </c>
      <c r="B809" t="str">
        <f>IF(ROW()&lt;=vLastrow,'Match History Data'!B809,"")</f>
        <v/>
      </c>
      <c r="C809" t="str">
        <f>IF(ROW()&lt;=vLastrow,'Match History Data'!C809,"")</f>
        <v/>
      </c>
      <c r="D809" t="str">
        <f>IF(ROW()&lt;=vLastrow,'Match History Data'!D809,"")</f>
        <v/>
      </c>
      <c r="E809" s="3" t="str">
        <f>IF(ROW()&lt;=vLastrow,IF('Match History Data'!E809&lt;&gt;"",'Match History Data'!E809,""),"")</f>
        <v/>
      </c>
      <c r="F809" s="3" t="str">
        <f>IF(ROW()&lt;=vLastrow,IF('Match History Data'!F809&lt;&gt;"",'Match History Data'!F809,""),"")</f>
        <v/>
      </c>
      <c r="G809" t="str">
        <f>IF(ROW()&lt;=vLastrow,'Match History Data'!G809,"")</f>
        <v/>
      </c>
      <c r="H809" t="str">
        <f>IF(ROW()&lt;=vLastrow,'Match History Data'!H809,"")</f>
        <v/>
      </c>
      <c r="I809" t="str">
        <f>IF(ROW()&lt;=vLastrow,'Match History Data'!I809,"")</f>
        <v/>
      </c>
      <c r="J809" t="str">
        <f>IF(ROW()&lt;=vLastrow,'Match History Data'!J809,"")</f>
        <v/>
      </c>
      <c r="K809" t="str">
        <f>IF(ROW()&lt;=vLastrow,'Match History Data'!K809,"")</f>
        <v/>
      </c>
      <c r="L809" t="str">
        <f>IF(ROW()&lt;=vLastrow,'Match History Data'!L809,"")</f>
        <v/>
      </c>
      <c r="M809" t="str">
        <f>IF(ROW()&lt;=vLastrow,'Match History Data'!M809,"")</f>
        <v/>
      </c>
      <c r="N809" t="str">
        <f>IF(ROW()&lt;=vLastrow,'Match History Data'!N809,"")</f>
        <v/>
      </c>
      <c r="O809" t="str">
        <f>IF(ROW()&lt;=vLastrow,'Match History Data'!O809,"")</f>
        <v/>
      </c>
      <c r="Q809" t="str">
        <f>IF(ROW()&lt;=vLastrow,VLOOKUP(MONTH(E809),calcs!$S$2:$T$13,2,FALSE),"")</f>
        <v/>
      </c>
      <c r="R809" t="str">
        <f>IF(ROW()&lt;=vLastrow,VLOOKUP(MONTH(F809),calcs!$S$2:$T$13,2,FALSE),"")</f>
        <v/>
      </c>
      <c r="S809" t="str">
        <f t="shared" si="70"/>
        <v/>
      </c>
      <c r="T809" s="26" t="e">
        <f>IF(F809="",DATEDIF(E809,calcs!X$2,"Y"),"")</f>
        <v>#VALUE!</v>
      </c>
      <c r="U809" t="str">
        <f t="shared" si="69"/>
        <v/>
      </c>
      <c r="V809" t="str">
        <f t="shared" si="66"/>
        <v/>
      </c>
      <c r="W809">
        <f t="shared" si="67"/>
        <v>0</v>
      </c>
      <c r="X809">
        <f t="shared" si="68"/>
        <v>0</v>
      </c>
    </row>
    <row r="810" spans="1:24" x14ac:dyDescent="0.35">
      <c r="A810" t="str">
        <f>IF(ROW()&lt;=vLastrow,'Match History Data'!A810,"")</f>
        <v/>
      </c>
      <c r="B810" t="str">
        <f>IF(ROW()&lt;=vLastrow,'Match History Data'!B810,"")</f>
        <v/>
      </c>
      <c r="C810" t="str">
        <f>IF(ROW()&lt;=vLastrow,'Match History Data'!C810,"")</f>
        <v/>
      </c>
      <c r="D810" t="str">
        <f>IF(ROW()&lt;=vLastrow,'Match History Data'!D810,"")</f>
        <v/>
      </c>
      <c r="E810" s="3" t="str">
        <f>IF(ROW()&lt;=vLastrow,IF('Match History Data'!E810&lt;&gt;"",'Match History Data'!E810,""),"")</f>
        <v/>
      </c>
      <c r="F810" s="3" t="str">
        <f>IF(ROW()&lt;=vLastrow,IF('Match History Data'!F810&lt;&gt;"",'Match History Data'!F810,""),"")</f>
        <v/>
      </c>
      <c r="G810" t="str">
        <f>IF(ROW()&lt;=vLastrow,'Match History Data'!G810,"")</f>
        <v/>
      </c>
      <c r="H810" t="str">
        <f>IF(ROW()&lt;=vLastrow,'Match History Data'!H810,"")</f>
        <v/>
      </c>
      <c r="I810" t="str">
        <f>IF(ROW()&lt;=vLastrow,'Match History Data'!I810,"")</f>
        <v/>
      </c>
      <c r="J810" t="str">
        <f>IF(ROW()&lt;=vLastrow,'Match History Data'!J810,"")</f>
        <v/>
      </c>
      <c r="K810" t="str">
        <f>IF(ROW()&lt;=vLastrow,'Match History Data'!K810,"")</f>
        <v/>
      </c>
      <c r="L810" t="str">
        <f>IF(ROW()&lt;=vLastrow,'Match History Data'!L810,"")</f>
        <v/>
      </c>
      <c r="M810" t="str">
        <f>IF(ROW()&lt;=vLastrow,'Match History Data'!M810,"")</f>
        <v/>
      </c>
      <c r="N810" t="str">
        <f>IF(ROW()&lt;=vLastrow,'Match History Data'!N810,"")</f>
        <v/>
      </c>
      <c r="O810" t="str">
        <f>IF(ROW()&lt;=vLastrow,'Match History Data'!O810,"")</f>
        <v/>
      </c>
      <c r="Q810" t="str">
        <f>IF(ROW()&lt;=vLastrow,VLOOKUP(MONTH(E810),calcs!$S$2:$T$13,2,FALSE),"")</f>
        <v/>
      </c>
      <c r="R810" t="str">
        <f>IF(ROW()&lt;=vLastrow,VLOOKUP(MONTH(F810),calcs!$S$2:$T$13,2,FALSE),"")</f>
        <v/>
      </c>
      <c r="S810" t="str">
        <f t="shared" si="70"/>
        <v/>
      </c>
      <c r="T810" s="26" t="e">
        <f>IF(F810="",DATEDIF(E810,calcs!X$2,"Y"),"")</f>
        <v>#VALUE!</v>
      </c>
      <c r="U810" t="str">
        <f t="shared" si="69"/>
        <v/>
      </c>
      <c r="V810" t="str">
        <f t="shared" si="66"/>
        <v/>
      </c>
      <c r="W810">
        <f t="shared" si="67"/>
        <v>0</v>
      </c>
      <c r="X810">
        <f t="shared" si="68"/>
        <v>0</v>
      </c>
    </row>
    <row r="811" spans="1:24" x14ac:dyDescent="0.35">
      <c r="A811" t="str">
        <f>IF(ROW()&lt;=vLastrow,'Match History Data'!A811,"")</f>
        <v/>
      </c>
      <c r="B811" t="str">
        <f>IF(ROW()&lt;=vLastrow,'Match History Data'!B811,"")</f>
        <v/>
      </c>
      <c r="C811" t="str">
        <f>IF(ROW()&lt;=vLastrow,'Match History Data'!C811,"")</f>
        <v/>
      </c>
      <c r="D811" t="str">
        <f>IF(ROW()&lt;=vLastrow,'Match History Data'!D811,"")</f>
        <v/>
      </c>
      <c r="E811" s="3" t="str">
        <f>IF(ROW()&lt;=vLastrow,IF('Match History Data'!E811&lt;&gt;"",'Match History Data'!E811,""),"")</f>
        <v/>
      </c>
      <c r="F811" s="3" t="str">
        <f>IF(ROW()&lt;=vLastrow,IF('Match History Data'!F811&lt;&gt;"",'Match History Data'!F811,""),"")</f>
        <v/>
      </c>
      <c r="G811" t="str">
        <f>IF(ROW()&lt;=vLastrow,'Match History Data'!G811,"")</f>
        <v/>
      </c>
      <c r="H811" t="str">
        <f>IF(ROW()&lt;=vLastrow,'Match History Data'!H811,"")</f>
        <v/>
      </c>
      <c r="I811" t="str">
        <f>IF(ROW()&lt;=vLastrow,'Match History Data'!I811,"")</f>
        <v/>
      </c>
      <c r="J811" t="str">
        <f>IF(ROW()&lt;=vLastrow,'Match History Data'!J811,"")</f>
        <v/>
      </c>
      <c r="K811" t="str">
        <f>IF(ROW()&lt;=vLastrow,'Match History Data'!K811,"")</f>
        <v/>
      </c>
      <c r="L811" t="str">
        <f>IF(ROW()&lt;=vLastrow,'Match History Data'!L811,"")</f>
        <v/>
      </c>
      <c r="M811" t="str">
        <f>IF(ROW()&lt;=vLastrow,'Match History Data'!M811,"")</f>
        <v/>
      </c>
      <c r="N811" t="str">
        <f>IF(ROW()&lt;=vLastrow,'Match History Data'!N811,"")</f>
        <v/>
      </c>
      <c r="O811" t="str">
        <f>IF(ROW()&lt;=vLastrow,'Match History Data'!O811,"")</f>
        <v/>
      </c>
      <c r="Q811" t="str">
        <f>IF(ROW()&lt;=vLastrow,VLOOKUP(MONTH(E811),calcs!$S$2:$T$13,2,FALSE),"")</f>
        <v/>
      </c>
      <c r="R811" t="str">
        <f>IF(ROW()&lt;=vLastrow,VLOOKUP(MONTH(F811),calcs!$S$2:$T$13,2,FALSE),"")</f>
        <v/>
      </c>
      <c r="S811" t="str">
        <f t="shared" si="70"/>
        <v/>
      </c>
      <c r="T811" s="26" t="e">
        <f>IF(F811="",DATEDIF(E811,calcs!X$2,"Y"),"")</f>
        <v>#VALUE!</v>
      </c>
      <c r="U811" t="str">
        <f t="shared" si="69"/>
        <v/>
      </c>
      <c r="V811" t="str">
        <f t="shared" si="66"/>
        <v/>
      </c>
      <c r="W811">
        <f t="shared" si="67"/>
        <v>0</v>
      </c>
      <c r="X811">
        <f t="shared" si="68"/>
        <v>0</v>
      </c>
    </row>
    <row r="812" spans="1:24" x14ac:dyDescent="0.35">
      <c r="A812" t="str">
        <f>IF(ROW()&lt;=vLastrow,'Match History Data'!A812,"")</f>
        <v/>
      </c>
      <c r="B812" t="str">
        <f>IF(ROW()&lt;=vLastrow,'Match History Data'!B812,"")</f>
        <v/>
      </c>
      <c r="C812" t="str">
        <f>IF(ROW()&lt;=vLastrow,'Match History Data'!C812,"")</f>
        <v/>
      </c>
      <c r="D812" t="str">
        <f>IF(ROW()&lt;=vLastrow,'Match History Data'!D812,"")</f>
        <v/>
      </c>
      <c r="E812" s="3" t="str">
        <f>IF(ROW()&lt;=vLastrow,IF('Match History Data'!E812&lt;&gt;"",'Match History Data'!E812,""),"")</f>
        <v/>
      </c>
      <c r="F812" s="3" t="str">
        <f>IF(ROW()&lt;=vLastrow,IF('Match History Data'!F812&lt;&gt;"",'Match History Data'!F812,""),"")</f>
        <v/>
      </c>
      <c r="G812" t="str">
        <f>IF(ROW()&lt;=vLastrow,'Match History Data'!G812,"")</f>
        <v/>
      </c>
      <c r="H812" t="str">
        <f>IF(ROW()&lt;=vLastrow,'Match History Data'!H812,"")</f>
        <v/>
      </c>
      <c r="I812" t="str">
        <f>IF(ROW()&lt;=vLastrow,'Match History Data'!I812,"")</f>
        <v/>
      </c>
      <c r="J812" t="str">
        <f>IF(ROW()&lt;=vLastrow,'Match History Data'!J812,"")</f>
        <v/>
      </c>
      <c r="K812" t="str">
        <f>IF(ROW()&lt;=vLastrow,'Match History Data'!K812,"")</f>
        <v/>
      </c>
      <c r="L812" t="str">
        <f>IF(ROW()&lt;=vLastrow,'Match History Data'!L812,"")</f>
        <v/>
      </c>
      <c r="M812" t="str">
        <f>IF(ROW()&lt;=vLastrow,'Match History Data'!M812,"")</f>
        <v/>
      </c>
      <c r="N812" t="str">
        <f>IF(ROW()&lt;=vLastrow,'Match History Data'!N812,"")</f>
        <v/>
      </c>
      <c r="O812" t="str">
        <f>IF(ROW()&lt;=vLastrow,'Match History Data'!O812,"")</f>
        <v/>
      </c>
      <c r="Q812" t="str">
        <f>IF(ROW()&lt;=vLastrow,VLOOKUP(MONTH(E812),calcs!$S$2:$T$13,2,FALSE),"")</f>
        <v/>
      </c>
      <c r="R812" t="str">
        <f>IF(ROW()&lt;=vLastrow,VLOOKUP(MONTH(F812),calcs!$S$2:$T$13,2,FALSE),"")</f>
        <v/>
      </c>
      <c r="S812" t="str">
        <f t="shared" si="70"/>
        <v/>
      </c>
      <c r="T812" s="26" t="e">
        <f>IF(F812="",DATEDIF(E812,calcs!X$2,"Y"),"")</f>
        <v>#VALUE!</v>
      </c>
      <c r="U812" t="str">
        <f t="shared" si="69"/>
        <v/>
      </c>
      <c r="V812" t="str">
        <f t="shared" si="66"/>
        <v/>
      </c>
      <c r="W812">
        <f t="shared" si="67"/>
        <v>0</v>
      </c>
      <c r="X812">
        <f t="shared" si="68"/>
        <v>0</v>
      </c>
    </row>
    <row r="813" spans="1:24" x14ac:dyDescent="0.35">
      <c r="A813" t="str">
        <f>IF(ROW()&lt;=vLastrow,'Match History Data'!A813,"")</f>
        <v/>
      </c>
      <c r="B813" t="str">
        <f>IF(ROW()&lt;=vLastrow,'Match History Data'!B813,"")</f>
        <v/>
      </c>
      <c r="C813" t="str">
        <f>IF(ROW()&lt;=vLastrow,'Match History Data'!C813,"")</f>
        <v/>
      </c>
      <c r="D813" t="str">
        <f>IF(ROW()&lt;=vLastrow,'Match History Data'!D813,"")</f>
        <v/>
      </c>
      <c r="E813" s="3" t="str">
        <f>IF(ROW()&lt;=vLastrow,IF('Match History Data'!E813&lt;&gt;"",'Match History Data'!E813,""),"")</f>
        <v/>
      </c>
      <c r="F813" s="3" t="str">
        <f>IF(ROW()&lt;=vLastrow,IF('Match History Data'!F813&lt;&gt;"",'Match History Data'!F813,""),"")</f>
        <v/>
      </c>
      <c r="G813" t="str">
        <f>IF(ROW()&lt;=vLastrow,'Match History Data'!G813,"")</f>
        <v/>
      </c>
      <c r="H813" t="str">
        <f>IF(ROW()&lt;=vLastrow,'Match History Data'!H813,"")</f>
        <v/>
      </c>
      <c r="I813" t="str">
        <f>IF(ROW()&lt;=vLastrow,'Match History Data'!I813,"")</f>
        <v/>
      </c>
      <c r="J813" t="str">
        <f>IF(ROW()&lt;=vLastrow,'Match History Data'!J813,"")</f>
        <v/>
      </c>
      <c r="K813" t="str">
        <f>IF(ROW()&lt;=vLastrow,'Match History Data'!K813,"")</f>
        <v/>
      </c>
      <c r="L813" t="str">
        <f>IF(ROW()&lt;=vLastrow,'Match History Data'!L813,"")</f>
        <v/>
      </c>
      <c r="M813" t="str">
        <f>IF(ROW()&lt;=vLastrow,'Match History Data'!M813,"")</f>
        <v/>
      </c>
      <c r="N813" t="str">
        <f>IF(ROW()&lt;=vLastrow,'Match History Data'!N813,"")</f>
        <v/>
      </c>
      <c r="O813" t="str">
        <f>IF(ROW()&lt;=vLastrow,'Match History Data'!O813,"")</f>
        <v/>
      </c>
      <c r="Q813" t="str">
        <f>IF(ROW()&lt;=vLastrow,VLOOKUP(MONTH(E813),calcs!$S$2:$T$13,2,FALSE),"")</f>
        <v/>
      </c>
      <c r="R813" t="str">
        <f>IF(ROW()&lt;=vLastrow,VLOOKUP(MONTH(F813),calcs!$S$2:$T$13,2,FALSE),"")</f>
        <v/>
      </c>
      <c r="S813" t="str">
        <f t="shared" si="70"/>
        <v/>
      </c>
      <c r="T813" s="26" t="e">
        <f>IF(F813="",DATEDIF(E813,calcs!X$2,"Y"),"")</f>
        <v>#VALUE!</v>
      </c>
      <c r="U813" t="str">
        <f t="shared" si="69"/>
        <v/>
      </c>
      <c r="V813" t="str">
        <f t="shared" si="66"/>
        <v/>
      </c>
      <c r="W813">
        <f t="shared" si="67"/>
        <v>0</v>
      </c>
      <c r="X813">
        <f t="shared" si="68"/>
        <v>0</v>
      </c>
    </row>
    <row r="814" spans="1:24" x14ac:dyDescent="0.35">
      <c r="A814" t="str">
        <f>IF(ROW()&lt;=vLastrow,'Match History Data'!A814,"")</f>
        <v/>
      </c>
      <c r="B814" t="str">
        <f>IF(ROW()&lt;=vLastrow,'Match History Data'!B814,"")</f>
        <v/>
      </c>
      <c r="C814" t="str">
        <f>IF(ROW()&lt;=vLastrow,'Match History Data'!C814,"")</f>
        <v/>
      </c>
      <c r="D814" t="str">
        <f>IF(ROW()&lt;=vLastrow,'Match History Data'!D814,"")</f>
        <v/>
      </c>
      <c r="E814" s="3" t="str">
        <f>IF(ROW()&lt;=vLastrow,IF('Match History Data'!E814&lt;&gt;"",'Match History Data'!E814,""),"")</f>
        <v/>
      </c>
      <c r="F814" s="3" t="str">
        <f>IF(ROW()&lt;=vLastrow,IF('Match History Data'!F814&lt;&gt;"",'Match History Data'!F814,""),"")</f>
        <v/>
      </c>
      <c r="G814" t="str">
        <f>IF(ROW()&lt;=vLastrow,'Match History Data'!G814,"")</f>
        <v/>
      </c>
      <c r="H814" t="str">
        <f>IF(ROW()&lt;=vLastrow,'Match History Data'!H814,"")</f>
        <v/>
      </c>
      <c r="I814" t="str">
        <f>IF(ROW()&lt;=vLastrow,'Match History Data'!I814,"")</f>
        <v/>
      </c>
      <c r="J814" t="str">
        <f>IF(ROW()&lt;=vLastrow,'Match History Data'!J814,"")</f>
        <v/>
      </c>
      <c r="K814" t="str">
        <f>IF(ROW()&lt;=vLastrow,'Match History Data'!K814,"")</f>
        <v/>
      </c>
      <c r="L814" t="str">
        <f>IF(ROW()&lt;=vLastrow,'Match History Data'!L814,"")</f>
        <v/>
      </c>
      <c r="M814" t="str">
        <f>IF(ROW()&lt;=vLastrow,'Match History Data'!M814,"")</f>
        <v/>
      </c>
      <c r="N814" t="str">
        <f>IF(ROW()&lt;=vLastrow,'Match History Data'!N814,"")</f>
        <v/>
      </c>
      <c r="O814" t="str">
        <f>IF(ROW()&lt;=vLastrow,'Match History Data'!O814,"")</f>
        <v/>
      </c>
      <c r="Q814" t="str">
        <f>IF(ROW()&lt;=vLastrow,VLOOKUP(MONTH(E814),calcs!$S$2:$T$13,2,FALSE),"")</f>
        <v/>
      </c>
      <c r="R814" t="str">
        <f>IF(ROW()&lt;=vLastrow,VLOOKUP(MONTH(F814),calcs!$S$2:$T$13,2,FALSE),"")</f>
        <v/>
      </c>
      <c r="S814" t="str">
        <f t="shared" si="70"/>
        <v/>
      </c>
      <c r="T814" s="26" t="e">
        <f>IF(F814="",DATEDIF(E814,calcs!X$2,"Y"),"")</f>
        <v>#VALUE!</v>
      </c>
      <c r="U814" t="str">
        <f t="shared" si="69"/>
        <v/>
      </c>
      <c r="V814" t="str">
        <f t="shared" si="66"/>
        <v/>
      </c>
      <c r="W814">
        <f t="shared" si="67"/>
        <v>0</v>
      </c>
      <c r="X814">
        <f t="shared" si="68"/>
        <v>0</v>
      </c>
    </row>
    <row r="815" spans="1:24" x14ac:dyDescent="0.35">
      <c r="A815" t="str">
        <f>IF(ROW()&lt;=vLastrow,'Match History Data'!A815,"")</f>
        <v/>
      </c>
      <c r="B815" t="str">
        <f>IF(ROW()&lt;=vLastrow,'Match History Data'!B815,"")</f>
        <v/>
      </c>
      <c r="C815" t="str">
        <f>IF(ROW()&lt;=vLastrow,'Match History Data'!C815,"")</f>
        <v/>
      </c>
      <c r="D815" t="str">
        <f>IF(ROW()&lt;=vLastrow,'Match History Data'!D815,"")</f>
        <v/>
      </c>
      <c r="E815" s="3" t="str">
        <f>IF(ROW()&lt;=vLastrow,IF('Match History Data'!E815&lt;&gt;"",'Match History Data'!E815,""),"")</f>
        <v/>
      </c>
      <c r="F815" s="3" t="str">
        <f>IF(ROW()&lt;=vLastrow,IF('Match History Data'!F815&lt;&gt;"",'Match History Data'!F815,""),"")</f>
        <v/>
      </c>
      <c r="G815" t="str">
        <f>IF(ROW()&lt;=vLastrow,'Match History Data'!G815,"")</f>
        <v/>
      </c>
      <c r="H815" t="str">
        <f>IF(ROW()&lt;=vLastrow,'Match History Data'!H815,"")</f>
        <v/>
      </c>
      <c r="I815" t="str">
        <f>IF(ROW()&lt;=vLastrow,'Match History Data'!I815,"")</f>
        <v/>
      </c>
      <c r="J815" t="str">
        <f>IF(ROW()&lt;=vLastrow,'Match History Data'!J815,"")</f>
        <v/>
      </c>
      <c r="K815" t="str">
        <f>IF(ROW()&lt;=vLastrow,'Match History Data'!K815,"")</f>
        <v/>
      </c>
      <c r="L815" t="str">
        <f>IF(ROW()&lt;=vLastrow,'Match History Data'!L815,"")</f>
        <v/>
      </c>
      <c r="M815" t="str">
        <f>IF(ROW()&lt;=vLastrow,'Match History Data'!M815,"")</f>
        <v/>
      </c>
      <c r="N815" t="str">
        <f>IF(ROW()&lt;=vLastrow,'Match History Data'!N815,"")</f>
        <v/>
      </c>
      <c r="O815" t="str">
        <f>IF(ROW()&lt;=vLastrow,'Match History Data'!O815,"")</f>
        <v/>
      </c>
      <c r="Q815" t="str">
        <f>IF(ROW()&lt;=vLastrow,VLOOKUP(MONTH(E815),calcs!$S$2:$T$13,2,FALSE),"")</f>
        <v/>
      </c>
      <c r="R815" t="str">
        <f>IF(ROW()&lt;=vLastrow,VLOOKUP(MONTH(F815),calcs!$S$2:$T$13,2,FALSE),"")</f>
        <v/>
      </c>
      <c r="S815" t="str">
        <f t="shared" si="70"/>
        <v/>
      </c>
      <c r="T815" s="26" t="e">
        <f>IF(F815="",DATEDIF(E815,calcs!X$2,"Y"),"")</f>
        <v>#VALUE!</v>
      </c>
      <c r="U815" t="str">
        <f t="shared" si="69"/>
        <v/>
      </c>
      <c r="V815" t="str">
        <f t="shared" si="66"/>
        <v/>
      </c>
      <c r="W815">
        <f t="shared" si="67"/>
        <v>0</v>
      </c>
      <c r="X815">
        <f t="shared" si="68"/>
        <v>0</v>
      </c>
    </row>
    <row r="816" spans="1:24" x14ac:dyDescent="0.35">
      <c r="A816" t="str">
        <f>IF(ROW()&lt;=vLastrow,'Match History Data'!A816,"")</f>
        <v/>
      </c>
      <c r="B816" t="str">
        <f>IF(ROW()&lt;=vLastrow,'Match History Data'!B816,"")</f>
        <v/>
      </c>
      <c r="C816" t="str">
        <f>IF(ROW()&lt;=vLastrow,'Match History Data'!C816,"")</f>
        <v/>
      </c>
      <c r="D816" t="str">
        <f>IF(ROW()&lt;=vLastrow,'Match History Data'!D816,"")</f>
        <v/>
      </c>
      <c r="E816" s="3" t="str">
        <f>IF(ROW()&lt;=vLastrow,IF('Match History Data'!E816&lt;&gt;"",'Match History Data'!E816,""),"")</f>
        <v/>
      </c>
      <c r="F816" s="3" t="str">
        <f>IF(ROW()&lt;=vLastrow,IF('Match History Data'!F816&lt;&gt;"",'Match History Data'!F816,""),"")</f>
        <v/>
      </c>
      <c r="G816" t="str">
        <f>IF(ROW()&lt;=vLastrow,'Match History Data'!G816,"")</f>
        <v/>
      </c>
      <c r="H816" t="str">
        <f>IF(ROW()&lt;=vLastrow,'Match History Data'!H816,"")</f>
        <v/>
      </c>
      <c r="I816" t="str">
        <f>IF(ROW()&lt;=vLastrow,'Match History Data'!I816,"")</f>
        <v/>
      </c>
      <c r="J816" t="str">
        <f>IF(ROW()&lt;=vLastrow,'Match History Data'!J816,"")</f>
        <v/>
      </c>
      <c r="K816" t="str">
        <f>IF(ROW()&lt;=vLastrow,'Match History Data'!K816,"")</f>
        <v/>
      </c>
      <c r="L816" t="str">
        <f>IF(ROW()&lt;=vLastrow,'Match History Data'!L816,"")</f>
        <v/>
      </c>
      <c r="M816" t="str">
        <f>IF(ROW()&lt;=vLastrow,'Match History Data'!M816,"")</f>
        <v/>
      </c>
      <c r="N816" t="str">
        <f>IF(ROW()&lt;=vLastrow,'Match History Data'!N816,"")</f>
        <v/>
      </c>
      <c r="O816" t="str">
        <f>IF(ROW()&lt;=vLastrow,'Match History Data'!O816,"")</f>
        <v/>
      </c>
      <c r="Q816" t="str">
        <f>IF(ROW()&lt;=vLastrow,VLOOKUP(MONTH(E816),calcs!$S$2:$T$13,2,FALSE),"")</f>
        <v/>
      </c>
      <c r="R816" t="str">
        <f>IF(ROW()&lt;=vLastrow,VLOOKUP(MONTH(F816),calcs!$S$2:$T$13,2,FALSE),"")</f>
        <v/>
      </c>
      <c r="S816" t="str">
        <f t="shared" si="70"/>
        <v/>
      </c>
      <c r="T816" s="26" t="e">
        <f>IF(F816="",DATEDIF(E816,calcs!X$2,"Y"),"")</f>
        <v>#VALUE!</v>
      </c>
      <c r="U816" t="str">
        <f t="shared" si="69"/>
        <v/>
      </c>
      <c r="V816" t="str">
        <f t="shared" si="66"/>
        <v/>
      </c>
      <c r="W816">
        <f t="shared" si="67"/>
        <v>0</v>
      </c>
      <c r="X816">
        <f t="shared" si="68"/>
        <v>0</v>
      </c>
    </row>
    <row r="817" spans="1:24" x14ac:dyDescent="0.35">
      <c r="A817" t="str">
        <f>IF(ROW()&lt;=vLastrow,'Match History Data'!A817,"")</f>
        <v/>
      </c>
      <c r="B817" t="str">
        <f>IF(ROW()&lt;=vLastrow,'Match History Data'!B817,"")</f>
        <v/>
      </c>
      <c r="C817" t="str">
        <f>IF(ROW()&lt;=vLastrow,'Match History Data'!C817,"")</f>
        <v/>
      </c>
      <c r="D817" t="str">
        <f>IF(ROW()&lt;=vLastrow,'Match History Data'!D817,"")</f>
        <v/>
      </c>
      <c r="E817" s="3" t="str">
        <f>IF(ROW()&lt;=vLastrow,IF('Match History Data'!E817&lt;&gt;"",'Match History Data'!E817,""),"")</f>
        <v/>
      </c>
      <c r="F817" s="3" t="str">
        <f>IF(ROW()&lt;=vLastrow,IF('Match History Data'!F817&lt;&gt;"",'Match History Data'!F817,""),"")</f>
        <v/>
      </c>
      <c r="G817" t="str">
        <f>IF(ROW()&lt;=vLastrow,'Match History Data'!G817,"")</f>
        <v/>
      </c>
      <c r="H817" t="str">
        <f>IF(ROW()&lt;=vLastrow,'Match History Data'!H817,"")</f>
        <v/>
      </c>
      <c r="I817" t="str">
        <f>IF(ROW()&lt;=vLastrow,'Match History Data'!I817,"")</f>
        <v/>
      </c>
      <c r="J817" t="str">
        <f>IF(ROW()&lt;=vLastrow,'Match History Data'!J817,"")</f>
        <v/>
      </c>
      <c r="K817" t="str">
        <f>IF(ROW()&lt;=vLastrow,'Match History Data'!K817,"")</f>
        <v/>
      </c>
      <c r="L817" t="str">
        <f>IF(ROW()&lt;=vLastrow,'Match History Data'!L817,"")</f>
        <v/>
      </c>
      <c r="M817" t="str">
        <f>IF(ROW()&lt;=vLastrow,'Match History Data'!M817,"")</f>
        <v/>
      </c>
      <c r="N817" t="str">
        <f>IF(ROW()&lt;=vLastrow,'Match History Data'!N817,"")</f>
        <v/>
      </c>
      <c r="O817" t="str">
        <f>IF(ROW()&lt;=vLastrow,'Match History Data'!O817,"")</f>
        <v/>
      </c>
      <c r="Q817" t="str">
        <f>IF(ROW()&lt;=vLastrow,VLOOKUP(MONTH(E817),calcs!$S$2:$T$13,2,FALSE),"")</f>
        <v/>
      </c>
      <c r="R817" t="str">
        <f>IF(ROW()&lt;=vLastrow,VLOOKUP(MONTH(F817),calcs!$S$2:$T$13,2,FALSE),"")</f>
        <v/>
      </c>
      <c r="S817" t="str">
        <f t="shared" si="70"/>
        <v/>
      </c>
      <c r="T817" s="26" t="e">
        <f>IF(F817="",DATEDIF(E817,calcs!X$2,"Y"),"")</f>
        <v>#VALUE!</v>
      </c>
      <c r="U817" t="str">
        <f t="shared" si="69"/>
        <v/>
      </c>
      <c r="V817" t="str">
        <f t="shared" si="66"/>
        <v/>
      </c>
      <c r="W817">
        <f t="shared" si="67"/>
        <v>0</v>
      </c>
      <c r="X817">
        <f t="shared" si="68"/>
        <v>0</v>
      </c>
    </row>
    <row r="818" spans="1:24" x14ac:dyDescent="0.35">
      <c r="A818" t="str">
        <f>IF(ROW()&lt;=vLastrow,'Match History Data'!A818,"")</f>
        <v/>
      </c>
      <c r="B818" t="str">
        <f>IF(ROW()&lt;=vLastrow,'Match History Data'!B818,"")</f>
        <v/>
      </c>
      <c r="C818" t="str">
        <f>IF(ROW()&lt;=vLastrow,'Match History Data'!C818,"")</f>
        <v/>
      </c>
      <c r="D818" t="str">
        <f>IF(ROW()&lt;=vLastrow,'Match History Data'!D818,"")</f>
        <v/>
      </c>
      <c r="E818" s="3" t="str">
        <f>IF(ROW()&lt;=vLastrow,IF('Match History Data'!E818&lt;&gt;"",'Match History Data'!E818,""),"")</f>
        <v/>
      </c>
      <c r="F818" s="3" t="str">
        <f>IF(ROW()&lt;=vLastrow,IF('Match History Data'!F818&lt;&gt;"",'Match History Data'!F818,""),"")</f>
        <v/>
      </c>
      <c r="G818" t="str">
        <f>IF(ROW()&lt;=vLastrow,'Match History Data'!G818,"")</f>
        <v/>
      </c>
      <c r="H818" t="str">
        <f>IF(ROW()&lt;=vLastrow,'Match History Data'!H818,"")</f>
        <v/>
      </c>
      <c r="I818" t="str">
        <f>IF(ROW()&lt;=vLastrow,'Match History Data'!I818,"")</f>
        <v/>
      </c>
      <c r="J818" t="str">
        <f>IF(ROW()&lt;=vLastrow,'Match History Data'!J818,"")</f>
        <v/>
      </c>
      <c r="K818" t="str">
        <f>IF(ROW()&lt;=vLastrow,'Match History Data'!K818,"")</f>
        <v/>
      </c>
      <c r="L818" t="str">
        <f>IF(ROW()&lt;=vLastrow,'Match History Data'!L818,"")</f>
        <v/>
      </c>
      <c r="M818" t="str">
        <f>IF(ROW()&lt;=vLastrow,'Match History Data'!M818,"")</f>
        <v/>
      </c>
      <c r="N818" t="str">
        <f>IF(ROW()&lt;=vLastrow,'Match History Data'!N818,"")</f>
        <v/>
      </c>
      <c r="O818" t="str">
        <f>IF(ROW()&lt;=vLastrow,'Match History Data'!O818,"")</f>
        <v/>
      </c>
      <c r="Q818" t="str">
        <f>IF(ROW()&lt;=vLastrow,VLOOKUP(MONTH(E818),calcs!$S$2:$T$13,2,FALSE),"")</f>
        <v/>
      </c>
      <c r="R818" t="str">
        <f>IF(ROW()&lt;=vLastrow,VLOOKUP(MONTH(F818),calcs!$S$2:$T$13,2,FALSE),"")</f>
        <v/>
      </c>
      <c r="S818" t="str">
        <f t="shared" si="70"/>
        <v/>
      </c>
      <c r="T818" s="26" t="e">
        <f>IF(F818="",DATEDIF(E818,calcs!X$2,"Y"),"")</f>
        <v>#VALUE!</v>
      </c>
      <c r="U818" t="str">
        <f t="shared" si="69"/>
        <v/>
      </c>
      <c r="V818" t="str">
        <f t="shared" si="66"/>
        <v/>
      </c>
      <c r="W818">
        <f t="shared" si="67"/>
        <v>0</v>
      </c>
      <c r="X818">
        <f t="shared" si="68"/>
        <v>0</v>
      </c>
    </row>
    <row r="819" spans="1:24" x14ac:dyDescent="0.35">
      <c r="A819" t="str">
        <f>IF(ROW()&lt;=vLastrow,'Match History Data'!A819,"")</f>
        <v/>
      </c>
      <c r="B819" t="str">
        <f>IF(ROW()&lt;=vLastrow,'Match History Data'!B819,"")</f>
        <v/>
      </c>
      <c r="C819" t="str">
        <f>IF(ROW()&lt;=vLastrow,'Match History Data'!C819,"")</f>
        <v/>
      </c>
      <c r="D819" t="str">
        <f>IF(ROW()&lt;=vLastrow,'Match History Data'!D819,"")</f>
        <v/>
      </c>
      <c r="E819" s="3" t="str">
        <f>IF(ROW()&lt;=vLastrow,IF('Match History Data'!E819&lt;&gt;"",'Match History Data'!E819,""),"")</f>
        <v/>
      </c>
      <c r="F819" s="3" t="str">
        <f>IF(ROW()&lt;=vLastrow,IF('Match History Data'!F819&lt;&gt;"",'Match History Data'!F819,""),"")</f>
        <v/>
      </c>
      <c r="G819" t="str">
        <f>IF(ROW()&lt;=vLastrow,'Match History Data'!G819,"")</f>
        <v/>
      </c>
      <c r="H819" t="str">
        <f>IF(ROW()&lt;=vLastrow,'Match History Data'!H819,"")</f>
        <v/>
      </c>
      <c r="I819" t="str">
        <f>IF(ROW()&lt;=vLastrow,'Match History Data'!I819,"")</f>
        <v/>
      </c>
      <c r="J819" t="str">
        <f>IF(ROW()&lt;=vLastrow,'Match History Data'!J819,"")</f>
        <v/>
      </c>
      <c r="K819" t="str">
        <f>IF(ROW()&lt;=vLastrow,'Match History Data'!K819,"")</f>
        <v/>
      </c>
      <c r="L819" t="str">
        <f>IF(ROW()&lt;=vLastrow,'Match History Data'!L819,"")</f>
        <v/>
      </c>
      <c r="M819" t="str">
        <f>IF(ROW()&lt;=vLastrow,'Match History Data'!M819,"")</f>
        <v/>
      </c>
      <c r="N819" t="str">
        <f>IF(ROW()&lt;=vLastrow,'Match History Data'!N819,"")</f>
        <v/>
      </c>
      <c r="O819" t="str">
        <f>IF(ROW()&lt;=vLastrow,'Match History Data'!O819,"")</f>
        <v/>
      </c>
      <c r="Q819" t="str">
        <f>IF(ROW()&lt;=vLastrow,VLOOKUP(MONTH(E819),calcs!$S$2:$T$13,2,FALSE),"")</f>
        <v/>
      </c>
      <c r="R819" t="str">
        <f>IF(ROW()&lt;=vLastrow,VLOOKUP(MONTH(F819),calcs!$S$2:$T$13,2,FALSE),"")</f>
        <v/>
      </c>
      <c r="S819" t="str">
        <f t="shared" si="70"/>
        <v/>
      </c>
      <c r="T819" s="26" t="e">
        <f>IF(F819="",DATEDIF(E819,calcs!X$2,"Y"),"")</f>
        <v>#VALUE!</v>
      </c>
      <c r="U819" t="str">
        <f t="shared" si="69"/>
        <v/>
      </c>
      <c r="V819" t="str">
        <f t="shared" si="66"/>
        <v/>
      </c>
      <c r="W819">
        <f t="shared" si="67"/>
        <v>0</v>
      </c>
      <c r="X819">
        <f t="shared" si="68"/>
        <v>0</v>
      </c>
    </row>
    <row r="820" spans="1:24" x14ac:dyDescent="0.35">
      <c r="A820" t="str">
        <f>IF(ROW()&lt;=vLastrow,'Match History Data'!A820,"")</f>
        <v/>
      </c>
      <c r="B820" t="str">
        <f>IF(ROW()&lt;=vLastrow,'Match History Data'!B820,"")</f>
        <v/>
      </c>
      <c r="C820" t="str">
        <f>IF(ROW()&lt;=vLastrow,'Match History Data'!C820,"")</f>
        <v/>
      </c>
      <c r="D820" t="str">
        <f>IF(ROW()&lt;=vLastrow,'Match History Data'!D820,"")</f>
        <v/>
      </c>
      <c r="E820" s="3" t="str">
        <f>IF(ROW()&lt;=vLastrow,IF('Match History Data'!E820&lt;&gt;"",'Match History Data'!E820,""),"")</f>
        <v/>
      </c>
      <c r="F820" s="3" t="str">
        <f>IF(ROW()&lt;=vLastrow,IF('Match History Data'!F820&lt;&gt;"",'Match History Data'!F820,""),"")</f>
        <v/>
      </c>
      <c r="G820" t="str">
        <f>IF(ROW()&lt;=vLastrow,'Match History Data'!G820,"")</f>
        <v/>
      </c>
      <c r="H820" t="str">
        <f>IF(ROW()&lt;=vLastrow,'Match History Data'!H820,"")</f>
        <v/>
      </c>
      <c r="I820" t="str">
        <f>IF(ROW()&lt;=vLastrow,'Match History Data'!I820,"")</f>
        <v/>
      </c>
      <c r="J820" t="str">
        <f>IF(ROW()&lt;=vLastrow,'Match History Data'!J820,"")</f>
        <v/>
      </c>
      <c r="K820" t="str">
        <f>IF(ROW()&lt;=vLastrow,'Match History Data'!K820,"")</f>
        <v/>
      </c>
      <c r="L820" t="str">
        <f>IF(ROW()&lt;=vLastrow,'Match History Data'!L820,"")</f>
        <v/>
      </c>
      <c r="M820" t="str">
        <f>IF(ROW()&lt;=vLastrow,'Match History Data'!M820,"")</f>
        <v/>
      </c>
      <c r="N820" t="str">
        <f>IF(ROW()&lt;=vLastrow,'Match History Data'!N820,"")</f>
        <v/>
      </c>
      <c r="O820" t="str">
        <f>IF(ROW()&lt;=vLastrow,'Match History Data'!O820,"")</f>
        <v/>
      </c>
      <c r="Q820" t="str">
        <f>IF(ROW()&lt;=vLastrow,VLOOKUP(MONTH(E820),calcs!$S$2:$T$13,2,FALSE),"")</f>
        <v/>
      </c>
      <c r="R820" t="str">
        <f>IF(ROW()&lt;=vLastrow,VLOOKUP(MONTH(F820),calcs!$S$2:$T$13,2,FALSE),"")</f>
        <v/>
      </c>
      <c r="S820" t="str">
        <f t="shared" si="70"/>
        <v/>
      </c>
      <c r="T820" s="26" t="e">
        <f>IF(F820="",DATEDIF(E820,calcs!X$2,"Y"),"")</f>
        <v>#VALUE!</v>
      </c>
      <c r="U820" t="str">
        <f t="shared" si="69"/>
        <v/>
      </c>
      <c r="V820" t="str">
        <f t="shared" si="66"/>
        <v/>
      </c>
      <c r="W820">
        <f t="shared" si="67"/>
        <v>0</v>
      </c>
      <c r="X820">
        <f t="shared" si="68"/>
        <v>0</v>
      </c>
    </row>
    <row r="821" spans="1:24" x14ac:dyDescent="0.35">
      <c r="A821" t="str">
        <f>IF(ROW()&lt;=vLastrow,'Match History Data'!A821,"")</f>
        <v/>
      </c>
      <c r="B821" t="str">
        <f>IF(ROW()&lt;=vLastrow,'Match History Data'!B821,"")</f>
        <v/>
      </c>
      <c r="C821" t="str">
        <f>IF(ROW()&lt;=vLastrow,'Match History Data'!C821,"")</f>
        <v/>
      </c>
      <c r="D821" t="str">
        <f>IF(ROW()&lt;=vLastrow,'Match History Data'!D821,"")</f>
        <v/>
      </c>
      <c r="E821" s="3" t="str">
        <f>IF(ROW()&lt;=vLastrow,IF('Match History Data'!E821&lt;&gt;"",'Match History Data'!E821,""),"")</f>
        <v/>
      </c>
      <c r="F821" s="3" t="str">
        <f>IF(ROW()&lt;=vLastrow,IF('Match History Data'!F821&lt;&gt;"",'Match History Data'!F821,""),"")</f>
        <v/>
      </c>
      <c r="G821" t="str">
        <f>IF(ROW()&lt;=vLastrow,'Match History Data'!G821,"")</f>
        <v/>
      </c>
      <c r="H821" t="str">
        <f>IF(ROW()&lt;=vLastrow,'Match History Data'!H821,"")</f>
        <v/>
      </c>
      <c r="I821" t="str">
        <f>IF(ROW()&lt;=vLastrow,'Match History Data'!I821,"")</f>
        <v/>
      </c>
      <c r="J821" t="str">
        <f>IF(ROW()&lt;=vLastrow,'Match History Data'!J821,"")</f>
        <v/>
      </c>
      <c r="K821" t="str">
        <f>IF(ROW()&lt;=vLastrow,'Match History Data'!K821,"")</f>
        <v/>
      </c>
      <c r="L821" t="str">
        <f>IF(ROW()&lt;=vLastrow,'Match History Data'!L821,"")</f>
        <v/>
      </c>
      <c r="M821" t="str">
        <f>IF(ROW()&lt;=vLastrow,'Match History Data'!M821,"")</f>
        <v/>
      </c>
      <c r="N821" t="str">
        <f>IF(ROW()&lt;=vLastrow,'Match History Data'!N821,"")</f>
        <v/>
      </c>
      <c r="O821" t="str">
        <f>IF(ROW()&lt;=vLastrow,'Match History Data'!O821,"")</f>
        <v/>
      </c>
      <c r="Q821" t="str">
        <f>IF(ROW()&lt;=vLastrow,VLOOKUP(MONTH(E821),calcs!$S$2:$T$13,2,FALSE),"")</f>
        <v/>
      </c>
      <c r="R821" t="str">
        <f>IF(ROW()&lt;=vLastrow,VLOOKUP(MONTH(F821),calcs!$S$2:$T$13,2,FALSE),"")</f>
        <v/>
      </c>
      <c r="S821" t="str">
        <f t="shared" si="70"/>
        <v/>
      </c>
      <c r="T821" s="26" t="e">
        <f>IF(F821="",DATEDIF(E821,calcs!X$2,"Y"),"")</f>
        <v>#VALUE!</v>
      </c>
      <c r="U821" t="str">
        <f t="shared" si="69"/>
        <v/>
      </c>
      <c r="V821" t="str">
        <f t="shared" si="66"/>
        <v/>
      </c>
      <c r="W821">
        <f t="shared" si="67"/>
        <v>0</v>
      </c>
      <c r="X821">
        <f t="shared" si="68"/>
        <v>0</v>
      </c>
    </row>
    <row r="822" spans="1:24" x14ac:dyDescent="0.35">
      <c r="A822" t="str">
        <f>IF(ROW()&lt;=vLastrow,'Match History Data'!A822,"")</f>
        <v/>
      </c>
      <c r="B822" t="str">
        <f>IF(ROW()&lt;=vLastrow,'Match History Data'!B822,"")</f>
        <v/>
      </c>
      <c r="C822" t="str">
        <f>IF(ROW()&lt;=vLastrow,'Match History Data'!C822,"")</f>
        <v/>
      </c>
      <c r="D822" t="str">
        <f>IF(ROW()&lt;=vLastrow,'Match History Data'!D822,"")</f>
        <v/>
      </c>
      <c r="E822" s="3" t="str">
        <f>IF(ROW()&lt;=vLastrow,IF('Match History Data'!E822&lt;&gt;"",'Match History Data'!E822,""),"")</f>
        <v/>
      </c>
      <c r="F822" s="3" t="str">
        <f>IF(ROW()&lt;=vLastrow,IF('Match History Data'!F822&lt;&gt;"",'Match History Data'!F822,""),"")</f>
        <v/>
      </c>
      <c r="G822" t="str">
        <f>IF(ROW()&lt;=vLastrow,'Match History Data'!G822,"")</f>
        <v/>
      </c>
      <c r="H822" t="str">
        <f>IF(ROW()&lt;=vLastrow,'Match History Data'!H822,"")</f>
        <v/>
      </c>
      <c r="I822" t="str">
        <f>IF(ROW()&lt;=vLastrow,'Match History Data'!I822,"")</f>
        <v/>
      </c>
      <c r="J822" t="str">
        <f>IF(ROW()&lt;=vLastrow,'Match History Data'!J822,"")</f>
        <v/>
      </c>
      <c r="K822" t="str">
        <f>IF(ROW()&lt;=vLastrow,'Match History Data'!K822,"")</f>
        <v/>
      </c>
      <c r="L822" t="str">
        <f>IF(ROW()&lt;=vLastrow,'Match History Data'!L822,"")</f>
        <v/>
      </c>
      <c r="M822" t="str">
        <f>IF(ROW()&lt;=vLastrow,'Match History Data'!M822,"")</f>
        <v/>
      </c>
      <c r="N822" t="str">
        <f>IF(ROW()&lt;=vLastrow,'Match History Data'!N822,"")</f>
        <v/>
      </c>
      <c r="O822" t="str">
        <f>IF(ROW()&lt;=vLastrow,'Match History Data'!O822,"")</f>
        <v/>
      </c>
      <c r="Q822" t="str">
        <f>IF(ROW()&lt;=vLastrow,VLOOKUP(MONTH(E822),calcs!$S$2:$T$13,2,FALSE),"")</f>
        <v/>
      </c>
      <c r="R822" t="str">
        <f>IF(ROW()&lt;=vLastrow,VLOOKUP(MONTH(F822),calcs!$S$2:$T$13,2,FALSE),"")</f>
        <v/>
      </c>
      <c r="S822" t="str">
        <f t="shared" si="70"/>
        <v/>
      </c>
      <c r="T822" s="26" t="e">
        <f>IF(F822="",DATEDIF(E822,calcs!X$2,"Y"),"")</f>
        <v>#VALUE!</v>
      </c>
      <c r="U822" t="str">
        <f t="shared" si="69"/>
        <v/>
      </c>
      <c r="V822" t="str">
        <f t="shared" si="66"/>
        <v/>
      </c>
      <c r="W822">
        <f t="shared" si="67"/>
        <v>0</v>
      </c>
      <c r="X822">
        <f t="shared" si="68"/>
        <v>0</v>
      </c>
    </row>
    <row r="823" spans="1:24" x14ac:dyDescent="0.35">
      <c r="A823" t="str">
        <f>IF(ROW()&lt;=vLastrow,'Match History Data'!A823,"")</f>
        <v/>
      </c>
      <c r="B823" t="str">
        <f>IF(ROW()&lt;=vLastrow,'Match History Data'!B823,"")</f>
        <v/>
      </c>
      <c r="C823" t="str">
        <f>IF(ROW()&lt;=vLastrow,'Match History Data'!C823,"")</f>
        <v/>
      </c>
      <c r="D823" t="str">
        <f>IF(ROW()&lt;=vLastrow,'Match History Data'!D823,"")</f>
        <v/>
      </c>
      <c r="E823" s="3" t="str">
        <f>IF(ROW()&lt;=vLastrow,IF('Match History Data'!E823&lt;&gt;"",'Match History Data'!E823,""),"")</f>
        <v/>
      </c>
      <c r="F823" s="3" t="str">
        <f>IF(ROW()&lt;=vLastrow,IF('Match History Data'!F823&lt;&gt;"",'Match History Data'!F823,""),"")</f>
        <v/>
      </c>
      <c r="G823" t="str">
        <f>IF(ROW()&lt;=vLastrow,'Match History Data'!G823,"")</f>
        <v/>
      </c>
      <c r="H823" t="str">
        <f>IF(ROW()&lt;=vLastrow,'Match History Data'!H823,"")</f>
        <v/>
      </c>
      <c r="I823" t="str">
        <f>IF(ROW()&lt;=vLastrow,'Match History Data'!I823,"")</f>
        <v/>
      </c>
      <c r="J823" t="str">
        <f>IF(ROW()&lt;=vLastrow,'Match History Data'!J823,"")</f>
        <v/>
      </c>
      <c r="K823" t="str">
        <f>IF(ROW()&lt;=vLastrow,'Match History Data'!K823,"")</f>
        <v/>
      </c>
      <c r="L823" t="str">
        <f>IF(ROW()&lt;=vLastrow,'Match History Data'!L823,"")</f>
        <v/>
      </c>
      <c r="M823" t="str">
        <f>IF(ROW()&lt;=vLastrow,'Match History Data'!M823,"")</f>
        <v/>
      </c>
      <c r="N823" t="str">
        <f>IF(ROW()&lt;=vLastrow,'Match History Data'!N823,"")</f>
        <v/>
      </c>
      <c r="O823" t="str">
        <f>IF(ROW()&lt;=vLastrow,'Match History Data'!O823,"")</f>
        <v/>
      </c>
      <c r="Q823" t="str">
        <f>IF(ROW()&lt;=vLastrow,VLOOKUP(MONTH(E823),calcs!$S$2:$T$13,2,FALSE),"")</f>
        <v/>
      </c>
      <c r="R823" t="str">
        <f>IF(ROW()&lt;=vLastrow,VLOOKUP(MONTH(F823),calcs!$S$2:$T$13,2,FALSE),"")</f>
        <v/>
      </c>
      <c r="S823" t="str">
        <f t="shared" si="70"/>
        <v/>
      </c>
      <c r="T823" s="26" t="e">
        <f>IF(F823="",DATEDIF(E823,calcs!X$2,"Y"),"")</f>
        <v>#VALUE!</v>
      </c>
      <c r="U823" t="str">
        <f t="shared" si="69"/>
        <v/>
      </c>
      <c r="V823" t="str">
        <f t="shared" si="66"/>
        <v/>
      </c>
      <c r="W823">
        <f t="shared" si="67"/>
        <v>0</v>
      </c>
      <c r="X823">
        <f t="shared" si="68"/>
        <v>0</v>
      </c>
    </row>
    <row r="824" spans="1:24" x14ac:dyDescent="0.35">
      <c r="A824" t="str">
        <f>IF(ROW()&lt;=vLastrow,'Match History Data'!A824,"")</f>
        <v/>
      </c>
      <c r="B824" t="str">
        <f>IF(ROW()&lt;=vLastrow,'Match History Data'!B824,"")</f>
        <v/>
      </c>
      <c r="C824" t="str">
        <f>IF(ROW()&lt;=vLastrow,'Match History Data'!C824,"")</f>
        <v/>
      </c>
      <c r="D824" t="str">
        <f>IF(ROW()&lt;=vLastrow,'Match History Data'!D824,"")</f>
        <v/>
      </c>
      <c r="E824" s="3" t="str">
        <f>IF(ROW()&lt;=vLastrow,IF('Match History Data'!E824&lt;&gt;"",'Match History Data'!E824,""),"")</f>
        <v/>
      </c>
      <c r="F824" s="3" t="str">
        <f>IF(ROW()&lt;=vLastrow,IF('Match History Data'!F824&lt;&gt;"",'Match History Data'!F824,""),"")</f>
        <v/>
      </c>
      <c r="G824" t="str">
        <f>IF(ROW()&lt;=vLastrow,'Match History Data'!G824,"")</f>
        <v/>
      </c>
      <c r="H824" t="str">
        <f>IF(ROW()&lt;=vLastrow,'Match History Data'!H824,"")</f>
        <v/>
      </c>
      <c r="I824" t="str">
        <f>IF(ROW()&lt;=vLastrow,'Match History Data'!I824,"")</f>
        <v/>
      </c>
      <c r="J824" t="str">
        <f>IF(ROW()&lt;=vLastrow,'Match History Data'!J824,"")</f>
        <v/>
      </c>
      <c r="K824" t="str">
        <f>IF(ROW()&lt;=vLastrow,'Match History Data'!K824,"")</f>
        <v/>
      </c>
      <c r="L824" t="str">
        <f>IF(ROW()&lt;=vLastrow,'Match History Data'!L824,"")</f>
        <v/>
      </c>
      <c r="M824" t="str">
        <f>IF(ROW()&lt;=vLastrow,'Match History Data'!M824,"")</f>
        <v/>
      </c>
      <c r="N824" t="str">
        <f>IF(ROW()&lt;=vLastrow,'Match History Data'!N824,"")</f>
        <v/>
      </c>
      <c r="O824" t="str">
        <f>IF(ROW()&lt;=vLastrow,'Match History Data'!O824,"")</f>
        <v/>
      </c>
      <c r="Q824" t="str">
        <f>IF(ROW()&lt;=vLastrow,VLOOKUP(MONTH(E824),calcs!$S$2:$T$13,2,FALSE),"")</f>
        <v/>
      </c>
      <c r="R824" t="str">
        <f>IF(ROW()&lt;=vLastrow,VLOOKUP(MONTH(F824),calcs!$S$2:$T$13,2,FALSE),"")</f>
        <v/>
      </c>
      <c r="S824" t="str">
        <f t="shared" si="70"/>
        <v/>
      </c>
      <c r="T824" s="26" t="e">
        <f>IF(F824="",DATEDIF(E824,calcs!X$2,"Y"),"")</f>
        <v>#VALUE!</v>
      </c>
      <c r="U824" t="str">
        <f t="shared" si="69"/>
        <v/>
      </c>
      <c r="V824" t="str">
        <f t="shared" si="66"/>
        <v/>
      </c>
      <c r="W824">
        <f t="shared" si="67"/>
        <v>0</v>
      </c>
      <c r="X824">
        <f t="shared" si="68"/>
        <v>0</v>
      </c>
    </row>
    <row r="825" spans="1:24" x14ac:dyDescent="0.35">
      <c r="A825" t="str">
        <f>IF(ROW()&lt;=vLastrow,'Match History Data'!A825,"")</f>
        <v/>
      </c>
      <c r="B825" t="str">
        <f>IF(ROW()&lt;=vLastrow,'Match History Data'!B825,"")</f>
        <v/>
      </c>
      <c r="C825" t="str">
        <f>IF(ROW()&lt;=vLastrow,'Match History Data'!C825,"")</f>
        <v/>
      </c>
      <c r="D825" t="str">
        <f>IF(ROW()&lt;=vLastrow,'Match History Data'!D825,"")</f>
        <v/>
      </c>
      <c r="E825" s="3" t="str">
        <f>IF(ROW()&lt;=vLastrow,IF('Match History Data'!E825&lt;&gt;"",'Match History Data'!E825,""),"")</f>
        <v/>
      </c>
      <c r="F825" s="3" t="str">
        <f>IF(ROW()&lt;=vLastrow,IF('Match History Data'!F825&lt;&gt;"",'Match History Data'!F825,""),"")</f>
        <v/>
      </c>
      <c r="G825" t="str">
        <f>IF(ROW()&lt;=vLastrow,'Match History Data'!G825,"")</f>
        <v/>
      </c>
      <c r="H825" t="str">
        <f>IF(ROW()&lt;=vLastrow,'Match History Data'!H825,"")</f>
        <v/>
      </c>
      <c r="I825" t="str">
        <f>IF(ROW()&lt;=vLastrow,'Match History Data'!I825,"")</f>
        <v/>
      </c>
      <c r="J825" t="str">
        <f>IF(ROW()&lt;=vLastrow,'Match History Data'!J825,"")</f>
        <v/>
      </c>
      <c r="K825" t="str">
        <f>IF(ROW()&lt;=vLastrow,'Match History Data'!K825,"")</f>
        <v/>
      </c>
      <c r="L825" t="str">
        <f>IF(ROW()&lt;=vLastrow,'Match History Data'!L825,"")</f>
        <v/>
      </c>
      <c r="M825" t="str">
        <f>IF(ROW()&lt;=vLastrow,'Match History Data'!M825,"")</f>
        <v/>
      </c>
      <c r="N825" t="str">
        <f>IF(ROW()&lt;=vLastrow,'Match History Data'!N825,"")</f>
        <v/>
      </c>
      <c r="O825" t="str">
        <f>IF(ROW()&lt;=vLastrow,'Match History Data'!O825,"")</f>
        <v/>
      </c>
      <c r="Q825" t="str">
        <f>IF(ROW()&lt;=vLastrow,VLOOKUP(MONTH(E825),calcs!$S$2:$T$13,2,FALSE),"")</f>
        <v/>
      </c>
      <c r="R825" t="str">
        <f>IF(ROW()&lt;=vLastrow,VLOOKUP(MONTH(F825),calcs!$S$2:$T$13,2,FALSE),"")</f>
        <v/>
      </c>
      <c r="S825" t="str">
        <f t="shared" si="70"/>
        <v/>
      </c>
      <c r="T825" s="26" t="e">
        <f>IF(F825="",DATEDIF(E825,calcs!X$2,"Y"),"")</f>
        <v>#VALUE!</v>
      </c>
      <c r="U825" t="str">
        <f t="shared" si="69"/>
        <v/>
      </c>
      <c r="V825" t="str">
        <f t="shared" si="66"/>
        <v/>
      </c>
      <c r="W825">
        <f t="shared" si="67"/>
        <v>0</v>
      </c>
      <c r="X825">
        <f t="shared" si="68"/>
        <v>0</v>
      </c>
    </row>
    <row r="826" spans="1:24" x14ac:dyDescent="0.35">
      <c r="A826" t="str">
        <f>IF(ROW()&lt;=vLastrow,'Match History Data'!A826,"")</f>
        <v/>
      </c>
      <c r="B826" t="str">
        <f>IF(ROW()&lt;=vLastrow,'Match History Data'!B826,"")</f>
        <v/>
      </c>
      <c r="C826" t="str">
        <f>IF(ROW()&lt;=vLastrow,'Match History Data'!C826,"")</f>
        <v/>
      </c>
      <c r="D826" t="str">
        <f>IF(ROW()&lt;=vLastrow,'Match History Data'!D826,"")</f>
        <v/>
      </c>
      <c r="E826" s="3" t="str">
        <f>IF(ROW()&lt;=vLastrow,IF('Match History Data'!E826&lt;&gt;"",'Match History Data'!E826,""),"")</f>
        <v/>
      </c>
      <c r="F826" s="3" t="str">
        <f>IF(ROW()&lt;=vLastrow,IF('Match History Data'!F826&lt;&gt;"",'Match History Data'!F826,""),"")</f>
        <v/>
      </c>
      <c r="G826" t="str">
        <f>IF(ROW()&lt;=vLastrow,'Match History Data'!G826,"")</f>
        <v/>
      </c>
      <c r="H826" t="str">
        <f>IF(ROW()&lt;=vLastrow,'Match History Data'!H826,"")</f>
        <v/>
      </c>
      <c r="I826" t="str">
        <f>IF(ROW()&lt;=vLastrow,'Match History Data'!I826,"")</f>
        <v/>
      </c>
      <c r="J826" t="str">
        <f>IF(ROW()&lt;=vLastrow,'Match History Data'!J826,"")</f>
        <v/>
      </c>
      <c r="K826" t="str">
        <f>IF(ROW()&lt;=vLastrow,'Match History Data'!K826,"")</f>
        <v/>
      </c>
      <c r="L826" t="str">
        <f>IF(ROW()&lt;=vLastrow,'Match History Data'!L826,"")</f>
        <v/>
      </c>
      <c r="M826" t="str">
        <f>IF(ROW()&lt;=vLastrow,'Match History Data'!M826,"")</f>
        <v/>
      </c>
      <c r="N826" t="str">
        <f>IF(ROW()&lt;=vLastrow,'Match History Data'!N826,"")</f>
        <v/>
      </c>
      <c r="O826" t="str">
        <f>IF(ROW()&lt;=vLastrow,'Match History Data'!O826,"")</f>
        <v/>
      </c>
      <c r="Q826" t="str">
        <f>IF(ROW()&lt;=vLastrow,VLOOKUP(MONTH(E826),calcs!$S$2:$T$13,2,FALSE),"")</f>
        <v/>
      </c>
      <c r="R826" t="str">
        <f>IF(ROW()&lt;=vLastrow,VLOOKUP(MONTH(F826),calcs!$S$2:$T$13,2,FALSE),"")</f>
        <v/>
      </c>
      <c r="S826" t="str">
        <f t="shared" si="70"/>
        <v/>
      </c>
      <c r="T826" s="26" t="e">
        <f>IF(F826="",DATEDIF(E826,calcs!X$2,"Y"),"")</f>
        <v>#VALUE!</v>
      </c>
      <c r="U826" t="str">
        <f t="shared" si="69"/>
        <v/>
      </c>
      <c r="V826" t="str">
        <f t="shared" si="66"/>
        <v/>
      </c>
      <c r="W826">
        <f t="shared" si="67"/>
        <v>0</v>
      </c>
      <c r="X826">
        <f t="shared" si="68"/>
        <v>0</v>
      </c>
    </row>
    <row r="827" spans="1:24" x14ac:dyDescent="0.35">
      <c r="A827" t="str">
        <f>IF(ROW()&lt;=vLastrow,'Match History Data'!A827,"")</f>
        <v/>
      </c>
      <c r="B827" t="str">
        <f>IF(ROW()&lt;=vLastrow,'Match History Data'!B827,"")</f>
        <v/>
      </c>
      <c r="C827" t="str">
        <f>IF(ROW()&lt;=vLastrow,'Match History Data'!C827,"")</f>
        <v/>
      </c>
      <c r="D827" t="str">
        <f>IF(ROW()&lt;=vLastrow,'Match History Data'!D827,"")</f>
        <v/>
      </c>
      <c r="E827" s="3" t="str">
        <f>IF(ROW()&lt;=vLastrow,IF('Match History Data'!E827&lt;&gt;"",'Match History Data'!E827,""),"")</f>
        <v/>
      </c>
      <c r="F827" s="3" t="str">
        <f>IF(ROW()&lt;=vLastrow,IF('Match History Data'!F827&lt;&gt;"",'Match History Data'!F827,""),"")</f>
        <v/>
      </c>
      <c r="G827" t="str">
        <f>IF(ROW()&lt;=vLastrow,'Match History Data'!G827,"")</f>
        <v/>
      </c>
      <c r="H827" t="str">
        <f>IF(ROW()&lt;=vLastrow,'Match History Data'!H827,"")</f>
        <v/>
      </c>
      <c r="I827" t="str">
        <f>IF(ROW()&lt;=vLastrow,'Match History Data'!I827,"")</f>
        <v/>
      </c>
      <c r="J827" t="str">
        <f>IF(ROW()&lt;=vLastrow,'Match History Data'!J827,"")</f>
        <v/>
      </c>
      <c r="K827" t="str">
        <f>IF(ROW()&lt;=vLastrow,'Match History Data'!K827,"")</f>
        <v/>
      </c>
      <c r="L827" t="str">
        <f>IF(ROW()&lt;=vLastrow,'Match History Data'!L827,"")</f>
        <v/>
      </c>
      <c r="M827" t="str">
        <f>IF(ROW()&lt;=vLastrow,'Match History Data'!M827,"")</f>
        <v/>
      </c>
      <c r="N827" t="str">
        <f>IF(ROW()&lt;=vLastrow,'Match History Data'!N827,"")</f>
        <v/>
      </c>
      <c r="O827" t="str">
        <f>IF(ROW()&lt;=vLastrow,'Match History Data'!O827,"")</f>
        <v/>
      </c>
      <c r="Q827" t="str">
        <f>IF(ROW()&lt;=vLastrow,VLOOKUP(MONTH(E827),calcs!$S$2:$T$13,2,FALSE),"")</f>
        <v/>
      </c>
      <c r="R827" t="str">
        <f>IF(ROW()&lt;=vLastrow,VLOOKUP(MONTH(F827),calcs!$S$2:$T$13,2,FALSE),"")</f>
        <v/>
      </c>
      <c r="S827" t="str">
        <f t="shared" si="70"/>
        <v/>
      </c>
      <c r="T827" s="26" t="e">
        <f>IF(F827="",DATEDIF(E827,calcs!X$2,"Y"),"")</f>
        <v>#VALUE!</v>
      </c>
      <c r="U827" t="str">
        <f t="shared" si="69"/>
        <v/>
      </c>
      <c r="V827" t="str">
        <f t="shared" si="66"/>
        <v/>
      </c>
      <c r="W827">
        <f t="shared" si="67"/>
        <v>0</v>
      </c>
      <c r="X827">
        <f t="shared" si="68"/>
        <v>0</v>
      </c>
    </row>
    <row r="828" spans="1:24" x14ac:dyDescent="0.35">
      <c r="A828" t="str">
        <f>IF(ROW()&lt;=vLastrow,'Match History Data'!A828,"")</f>
        <v/>
      </c>
      <c r="B828" t="str">
        <f>IF(ROW()&lt;=vLastrow,'Match History Data'!B828,"")</f>
        <v/>
      </c>
      <c r="C828" t="str">
        <f>IF(ROW()&lt;=vLastrow,'Match History Data'!C828,"")</f>
        <v/>
      </c>
      <c r="D828" t="str">
        <f>IF(ROW()&lt;=vLastrow,'Match History Data'!D828,"")</f>
        <v/>
      </c>
      <c r="E828" s="3" t="str">
        <f>IF(ROW()&lt;=vLastrow,IF('Match History Data'!E828&lt;&gt;"",'Match History Data'!E828,""),"")</f>
        <v/>
      </c>
      <c r="F828" s="3" t="str">
        <f>IF(ROW()&lt;=vLastrow,IF('Match History Data'!F828&lt;&gt;"",'Match History Data'!F828,""),"")</f>
        <v/>
      </c>
      <c r="G828" t="str">
        <f>IF(ROW()&lt;=vLastrow,'Match History Data'!G828,"")</f>
        <v/>
      </c>
      <c r="H828" t="str">
        <f>IF(ROW()&lt;=vLastrow,'Match History Data'!H828,"")</f>
        <v/>
      </c>
      <c r="I828" t="str">
        <f>IF(ROW()&lt;=vLastrow,'Match History Data'!I828,"")</f>
        <v/>
      </c>
      <c r="J828" t="str">
        <f>IF(ROW()&lt;=vLastrow,'Match History Data'!J828,"")</f>
        <v/>
      </c>
      <c r="K828" t="str">
        <f>IF(ROW()&lt;=vLastrow,'Match History Data'!K828,"")</f>
        <v/>
      </c>
      <c r="L828" t="str">
        <f>IF(ROW()&lt;=vLastrow,'Match History Data'!L828,"")</f>
        <v/>
      </c>
      <c r="M828" t="str">
        <f>IF(ROW()&lt;=vLastrow,'Match History Data'!M828,"")</f>
        <v/>
      </c>
      <c r="N828" t="str">
        <f>IF(ROW()&lt;=vLastrow,'Match History Data'!N828,"")</f>
        <v/>
      </c>
      <c r="O828" t="str">
        <f>IF(ROW()&lt;=vLastrow,'Match History Data'!O828,"")</f>
        <v/>
      </c>
      <c r="Q828" t="str">
        <f>IF(ROW()&lt;=vLastrow,VLOOKUP(MONTH(E828),calcs!$S$2:$T$13,2,FALSE),"")</f>
        <v/>
      </c>
      <c r="R828" t="str">
        <f>IF(ROW()&lt;=vLastrow,VLOOKUP(MONTH(F828),calcs!$S$2:$T$13,2,FALSE),"")</f>
        <v/>
      </c>
      <c r="S828" t="str">
        <f t="shared" si="70"/>
        <v/>
      </c>
      <c r="T828" s="26" t="e">
        <f>IF(F828="",DATEDIF(E828,calcs!X$2,"Y"),"")</f>
        <v>#VALUE!</v>
      </c>
      <c r="U828" t="str">
        <f t="shared" si="69"/>
        <v/>
      </c>
      <c r="V828" t="str">
        <f t="shared" si="66"/>
        <v/>
      </c>
      <c r="W828">
        <f t="shared" si="67"/>
        <v>0</v>
      </c>
      <c r="X828">
        <f t="shared" si="68"/>
        <v>0</v>
      </c>
    </row>
    <row r="829" spans="1:24" x14ac:dyDescent="0.35">
      <c r="A829" t="str">
        <f>IF(ROW()&lt;=vLastrow,'Match History Data'!A829,"")</f>
        <v/>
      </c>
      <c r="B829" t="str">
        <f>IF(ROW()&lt;=vLastrow,'Match History Data'!B829,"")</f>
        <v/>
      </c>
      <c r="C829" t="str">
        <f>IF(ROW()&lt;=vLastrow,'Match History Data'!C829,"")</f>
        <v/>
      </c>
      <c r="D829" t="str">
        <f>IF(ROW()&lt;=vLastrow,'Match History Data'!D829,"")</f>
        <v/>
      </c>
      <c r="E829" s="3" t="str">
        <f>IF(ROW()&lt;=vLastrow,IF('Match History Data'!E829&lt;&gt;"",'Match History Data'!E829,""),"")</f>
        <v/>
      </c>
      <c r="F829" s="3" t="str">
        <f>IF(ROW()&lt;=vLastrow,IF('Match History Data'!F829&lt;&gt;"",'Match History Data'!F829,""),"")</f>
        <v/>
      </c>
      <c r="G829" t="str">
        <f>IF(ROW()&lt;=vLastrow,'Match History Data'!G829,"")</f>
        <v/>
      </c>
      <c r="H829" t="str">
        <f>IF(ROW()&lt;=vLastrow,'Match History Data'!H829,"")</f>
        <v/>
      </c>
      <c r="I829" t="str">
        <f>IF(ROW()&lt;=vLastrow,'Match History Data'!I829,"")</f>
        <v/>
      </c>
      <c r="J829" t="str">
        <f>IF(ROW()&lt;=vLastrow,'Match History Data'!J829,"")</f>
        <v/>
      </c>
      <c r="K829" t="str">
        <f>IF(ROW()&lt;=vLastrow,'Match History Data'!K829,"")</f>
        <v/>
      </c>
      <c r="L829" t="str">
        <f>IF(ROW()&lt;=vLastrow,'Match History Data'!L829,"")</f>
        <v/>
      </c>
      <c r="M829" t="str">
        <f>IF(ROW()&lt;=vLastrow,'Match History Data'!M829,"")</f>
        <v/>
      </c>
      <c r="N829" t="str">
        <f>IF(ROW()&lt;=vLastrow,'Match History Data'!N829,"")</f>
        <v/>
      </c>
      <c r="O829" t="str">
        <f>IF(ROW()&lt;=vLastrow,'Match History Data'!O829,"")</f>
        <v/>
      </c>
      <c r="Q829" t="str">
        <f>IF(ROW()&lt;=vLastrow,VLOOKUP(MONTH(E829),calcs!$S$2:$T$13,2,FALSE),"")</f>
        <v/>
      </c>
      <c r="R829" t="str">
        <f>IF(ROW()&lt;=vLastrow,VLOOKUP(MONTH(F829),calcs!$S$2:$T$13,2,FALSE),"")</f>
        <v/>
      </c>
      <c r="S829" t="str">
        <f t="shared" si="70"/>
        <v/>
      </c>
      <c r="T829" s="26" t="e">
        <f>IF(F829="",DATEDIF(E829,calcs!X$2,"Y"),"")</f>
        <v>#VALUE!</v>
      </c>
      <c r="U829" t="str">
        <f t="shared" si="69"/>
        <v/>
      </c>
      <c r="V829" t="str">
        <f t="shared" si="66"/>
        <v/>
      </c>
      <c r="W829">
        <f t="shared" si="67"/>
        <v>0</v>
      </c>
      <c r="X829">
        <f t="shared" si="68"/>
        <v>0</v>
      </c>
    </row>
    <row r="830" spans="1:24" x14ac:dyDescent="0.35">
      <c r="A830" t="str">
        <f>IF(ROW()&lt;=vLastrow,'Match History Data'!A830,"")</f>
        <v/>
      </c>
      <c r="B830" t="str">
        <f>IF(ROW()&lt;=vLastrow,'Match History Data'!B830,"")</f>
        <v/>
      </c>
      <c r="C830" t="str">
        <f>IF(ROW()&lt;=vLastrow,'Match History Data'!C830,"")</f>
        <v/>
      </c>
      <c r="D830" t="str">
        <f>IF(ROW()&lt;=vLastrow,'Match History Data'!D830,"")</f>
        <v/>
      </c>
      <c r="E830" s="3" t="str">
        <f>IF(ROW()&lt;=vLastrow,IF('Match History Data'!E830&lt;&gt;"",'Match History Data'!E830,""),"")</f>
        <v/>
      </c>
      <c r="F830" s="3" t="str">
        <f>IF(ROW()&lt;=vLastrow,IF('Match History Data'!F830&lt;&gt;"",'Match History Data'!F830,""),"")</f>
        <v/>
      </c>
      <c r="G830" t="str">
        <f>IF(ROW()&lt;=vLastrow,'Match History Data'!G830,"")</f>
        <v/>
      </c>
      <c r="H830" t="str">
        <f>IF(ROW()&lt;=vLastrow,'Match History Data'!H830,"")</f>
        <v/>
      </c>
      <c r="I830" t="str">
        <f>IF(ROW()&lt;=vLastrow,'Match History Data'!I830,"")</f>
        <v/>
      </c>
      <c r="J830" t="str">
        <f>IF(ROW()&lt;=vLastrow,'Match History Data'!J830,"")</f>
        <v/>
      </c>
      <c r="K830" t="str">
        <f>IF(ROW()&lt;=vLastrow,'Match History Data'!K830,"")</f>
        <v/>
      </c>
      <c r="L830" t="str">
        <f>IF(ROW()&lt;=vLastrow,'Match History Data'!L830,"")</f>
        <v/>
      </c>
      <c r="M830" t="str">
        <f>IF(ROW()&lt;=vLastrow,'Match History Data'!M830,"")</f>
        <v/>
      </c>
      <c r="N830" t="str">
        <f>IF(ROW()&lt;=vLastrow,'Match History Data'!N830,"")</f>
        <v/>
      </c>
      <c r="O830" t="str">
        <f>IF(ROW()&lt;=vLastrow,'Match History Data'!O830,"")</f>
        <v/>
      </c>
      <c r="Q830" t="str">
        <f>IF(ROW()&lt;=vLastrow,VLOOKUP(MONTH(E830),calcs!$S$2:$T$13,2,FALSE),"")</f>
        <v/>
      </c>
      <c r="R830" t="str">
        <f>IF(ROW()&lt;=vLastrow,VLOOKUP(MONTH(F830),calcs!$S$2:$T$13,2,FALSE),"")</f>
        <v/>
      </c>
      <c r="S830" t="str">
        <f t="shared" si="70"/>
        <v/>
      </c>
      <c r="T830" s="26" t="e">
        <f>IF(F830="",DATEDIF(E830,calcs!X$2,"Y"),"")</f>
        <v>#VALUE!</v>
      </c>
      <c r="U830" t="str">
        <f t="shared" si="69"/>
        <v/>
      </c>
      <c r="V830" t="str">
        <f t="shared" si="66"/>
        <v/>
      </c>
      <c r="W830">
        <f t="shared" si="67"/>
        <v>0</v>
      </c>
      <c r="X830">
        <f t="shared" si="68"/>
        <v>0</v>
      </c>
    </row>
    <row r="831" spans="1:24" x14ac:dyDescent="0.35">
      <c r="A831" t="str">
        <f>IF(ROW()&lt;=vLastrow,'Match History Data'!A831,"")</f>
        <v/>
      </c>
      <c r="B831" t="str">
        <f>IF(ROW()&lt;=vLastrow,'Match History Data'!B831,"")</f>
        <v/>
      </c>
      <c r="C831" t="str">
        <f>IF(ROW()&lt;=vLastrow,'Match History Data'!C831,"")</f>
        <v/>
      </c>
      <c r="D831" t="str">
        <f>IF(ROW()&lt;=vLastrow,'Match History Data'!D831,"")</f>
        <v/>
      </c>
      <c r="E831" s="3" t="str">
        <f>IF(ROW()&lt;=vLastrow,IF('Match History Data'!E831&lt;&gt;"",'Match History Data'!E831,""),"")</f>
        <v/>
      </c>
      <c r="F831" s="3" t="str">
        <f>IF(ROW()&lt;=vLastrow,IF('Match History Data'!F831&lt;&gt;"",'Match History Data'!F831,""),"")</f>
        <v/>
      </c>
      <c r="G831" t="str">
        <f>IF(ROW()&lt;=vLastrow,'Match History Data'!G831,"")</f>
        <v/>
      </c>
      <c r="H831" t="str">
        <f>IF(ROW()&lt;=vLastrow,'Match History Data'!H831,"")</f>
        <v/>
      </c>
      <c r="I831" t="str">
        <f>IF(ROW()&lt;=vLastrow,'Match History Data'!I831,"")</f>
        <v/>
      </c>
      <c r="J831" t="str">
        <f>IF(ROW()&lt;=vLastrow,'Match History Data'!J831,"")</f>
        <v/>
      </c>
      <c r="K831" t="str">
        <f>IF(ROW()&lt;=vLastrow,'Match History Data'!K831,"")</f>
        <v/>
      </c>
      <c r="L831" t="str">
        <f>IF(ROW()&lt;=vLastrow,'Match History Data'!L831,"")</f>
        <v/>
      </c>
      <c r="M831" t="str">
        <f>IF(ROW()&lt;=vLastrow,'Match History Data'!M831,"")</f>
        <v/>
      </c>
      <c r="N831" t="str">
        <f>IF(ROW()&lt;=vLastrow,'Match History Data'!N831,"")</f>
        <v/>
      </c>
      <c r="O831" t="str">
        <f>IF(ROW()&lt;=vLastrow,'Match History Data'!O831,"")</f>
        <v/>
      </c>
      <c r="Q831" t="str">
        <f>IF(ROW()&lt;=vLastrow,VLOOKUP(MONTH(E831),calcs!$S$2:$T$13,2,FALSE),"")</f>
        <v/>
      </c>
      <c r="R831" t="str">
        <f>IF(ROW()&lt;=vLastrow,VLOOKUP(MONTH(F831),calcs!$S$2:$T$13,2,FALSE),"")</f>
        <v/>
      </c>
      <c r="S831" t="str">
        <f t="shared" si="70"/>
        <v/>
      </c>
      <c r="T831" s="26" t="e">
        <f>IF(F831="",DATEDIF(E831,calcs!X$2,"Y"),"")</f>
        <v>#VALUE!</v>
      </c>
      <c r="U831" t="str">
        <f t="shared" si="69"/>
        <v/>
      </c>
      <c r="V831" t="str">
        <f t="shared" si="66"/>
        <v/>
      </c>
      <c r="W831">
        <f t="shared" si="67"/>
        <v>0</v>
      </c>
      <c r="X831">
        <f t="shared" si="68"/>
        <v>0</v>
      </c>
    </row>
    <row r="832" spans="1:24" x14ac:dyDescent="0.35">
      <c r="A832" t="str">
        <f>IF(ROW()&lt;=vLastrow,'Match History Data'!A832,"")</f>
        <v/>
      </c>
      <c r="B832" t="str">
        <f>IF(ROW()&lt;=vLastrow,'Match History Data'!B832,"")</f>
        <v/>
      </c>
      <c r="C832" t="str">
        <f>IF(ROW()&lt;=vLastrow,'Match History Data'!C832,"")</f>
        <v/>
      </c>
      <c r="D832" t="str">
        <f>IF(ROW()&lt;=vLastrow,'Match History Data'!D832,"")</f>
        <v/>
      </c>
      <c r="E832" s="3" t="str">
        <f>IF(ROW()&lt;=vLastrow,IF('Match History Data'!E832&lt;&gt;"",'Match History Data'!E832,""),"")</f>
        <v/>
      </c>
      <c r="F832" s="3" t="str">
        <f>IF(ROW()&lt;=vLastrow,IF('Match History Data'!F832&lt;&gt;"",'Match History Data'!F832,""),"")</f>
        <v/>
      </c>
      <c r="G832" t="str">
        <f>IF(ROW()&lt;=vLastrow,'Match History Data'!G832,"")</f>
        <v/>
      </c>
      <c r="H832" t="str">
        <f>IF(ROW()&lt;=vLastrow,'Match History Data'!H832,"")</f>
        <v/>
      </c>
      <c r="I832" t="str">
        <f>IF(ROW()&lt;=vLastrow,'Match History Data'!I832,"")</f>
        <v/>
      </c>
      <c r="J832" t="str">
        <f>IF(ROW()&lt;=vLastrow,'Match History Data'!J832,"")</f>
        <v/>
      </c>
      <c r="K832" t="str">
        <f>IF(ROW()&lt;=vLastrow,'Match History Data'!K832,"")</f>
        <v/>
      </c>
      <c r="L832" t="str">
        <f>IF(ROW()&lt;=vLastrow,'Match History Data'!L832,"")</f>
        <v/>
      </c>
      <c r="M832" t="str">
        <f>IF(ROW()&lt;=vLastrow,'Match History Data'!M832,"")</f>
        <v/>
      </c>
      <c r="N832" t="str">
        <f>IF(ROW()&lt;=vLastrow,'Match History Data'!N832,"")</f>
        <v/>
      </c>
      <c r="O832" t="str">
        <f>IF(ROW()&lt;=vLastrow,'Match History Data'!O832,"")</f>
        <v/>
      </c>
      <c r="Q832" t="str">
        <f>IF(ROW()&lt;=vLastrow,VLOOKUP(MONTH(E832),calcs!$S$2:$T$13,2,FALSE),"")</f>
        <v/>
      </c>
      <c r="R832" t="str">
        <f>IF(ROW()&lt;=vLastrow,VLOOKUP(MONTH(F832),calcs!$S$2:$T$13,2,FALSE),"")</f>
        <v/>
      </c>
      <c r="S832" t="str">
        <f t="shared" si="70"/>
        <v/>
      </c>
      <c r="T832" s="26" t="e">
        <f>IF(F832="",DATEDIF(E832,calcs!X$2,"Y"),"")</f>
        <v>#VALUE!</v>
      </c>
      <c r="U832" t="str">
        <f t="shared" si="69"/>
        <v/>
      </c>
      <c r="V832" t="str">
        <f t="shared" si="66"/>
        <v/>
      </c>
      <c r="W832">
        <f t="shared" si="67"/>
        <v>0</v>
      </c>
      <c r="X832">
        <f t="shared" si="68"/>
        <v>0</v>
      </c>
    </row>
    <row r="833" spans="1:24" x14ac:dyDescent="0.35">
      <c r="A833" t="str">
        <f>IF(ROW()&lt;=vLastrow,'Match History Data'!A833,"")</f>
        <v/>
      </c>
      <c r="B833" t="str">
        <f>IF(ROW()&lt;=vLastrow,'Match History Data'!B833,"")</f>
        <v/>
      </c>
      <c r="C833" t="str">
        <f>IF(ROW()&lt;=vLastrow,'Match History Data'!C833,"")</f>
        <v/>
      </c>
      <c r="D833" t="str">
        <f>IF(ROW()&lt;=vLastrow,'Match History Data'!D833,"")</f>
        <v/>
      </c>
      <c r="E833" s="3" t="str">
        <f>IF(ROW()&lt;=vLastrow,IF('Match History Data'!E833&lt;&gt;"",'Match History Data'!E833,""),"")</f>
        <v/>
      </c>
      <c r="F833" s="3" t="str">
        <f>IF(ROW()&lt;=vLastrow,IF('Match History Data'!F833&lt;&gt;"",'Match History Data'!F833,""),"")</f>
        <v/>
      </c>
      <c r="G833" t="str">
        <f>IF(ROW()&lt;=vLastrow,'Match History Data'!G833,"")</f>
        <v/>
      </c>
      <c r="H833" t="str">
        <f>IF(ROW()&lt;=vLastrow,'Match History Data'!H833,"")</f>
        <v/>
      </c>
      <c r="I833" t="str">
        <f>IF(ROW()&lt;=vLastrow,'Match History Data'!I833,"")</f>
        <v/>
      </c>
      <c r="J833" t="str">
        <f>IF(ROW()&lt;=vLastrow,'Match History Data'!J833,"")</f>
        <v/>
      </c>
      <c r="K833" t="str">
        <f>IF(ROW()&lt;=vLastrow,'Match History Data'!K833,"")</f>
        <v/>
      </c>
      <c r="L833" t="str">
        <f>IF(ROW()&lt;=vLastrow,'Match History Data'!L833,"")</f>
        <v/>
      </c>
      <c r="M833" t="str">
        <f>IF(ROW()&lt;=vLastrow,'Match History Data'!M833,"")</f>
        <v/>
      </c>
      <c r="N833" t="str">
        <f>IF(ROW()&lt;=vLastrow,'Match History Data'!N833,"")</f>
        <v/>
      </c>
      <c r="O833" t="str">
        <f>IF(ROW()&lt;=vLastrow,'Match History Data'!O833,"")</f>
        <v/>
      </c>
      <c r="Q833" t="str">
        <f>IF(ROW()&lt;=vLastrow,VLOOKUP(MONTH(E833),calcs!$S$2:$T$13,2,FALSE),"")</f>
        <v/>
      </c>
      <c r="R833" t="str">
        <f>IF(ROW()&lt;=vLastrow,VLOOKUP(MONTH(F833),calcs!$S$2:$T$13,2,FALSE),"")</f>
        <v/>
      </c>
      <c r="S833" t="str">
        <f t="shared" si="70"/>
        <v/>
      </c>
      <c r="T833" s="26" t="e">
        <f>IF(F833="",DATEDIF(E833,calcs!X$2,"Y"),"")</f>
        <v>#VALUE!</v>
      </c>
      <c r="U833" t="str">
        <f t="shared" si="69"/>
        <v/>
      </c>
      <c r="V833" t="str">
        <f t="shared" si="66"/>
        <v/>
      </c>
      <c r="W833">
        <f t="shared" si="67"/>
        <v>0</v>
      </c>
      <c r="X833">
        <f t="shared" si="68"/>
        <v>0</v>
      </c>
    </row>
    <row r="834" spans="1:24" x14ac:dyDescent="0.35">
      <c r="A834" t="str">
        <f>IF(ROW()&lt;=vLastrow,'Match History Data'!A834,"")</f>
        <v/>
      </c>
      <c r="B834" t="str">
        <f>IF(ROW()&lt;=vLastrow,'Match History Data'!B834,"")</f>
        <v/>
      </c>
      <c r="C834" t="str">
        <f>IF(ROW()&lt;=vLastrow,'Match History Data'!C834,"")</f>
        <v/>
      </c>
      <c r="D834" t="str">
        <f>IF(ROW()&lt;=vLastrow,'Match History Data'!D834,"")</f>
        <v/>
      </c>
      <c r="E834" s="3" t="str">
        <f>IF(ROW()&lt;=vLastrow,IF('Match History Data'!E834&lt;&gt;"",'Match History Data'!E834,""),"")</f>
        <v/>
      </c>
      <c r="F834" s="3" t="str">
        <f>IF(ROW()&lt;=vLastrow,IF('Match History Data'!F834&lt;&gt;"",'Match History Data'!F834,""),"")</f>
        <v/>
      </c>
      <c r="G834" t="str">
        <f>IF(ROW()&lt;=vLastrow,'Match History Data'!G834,"")</f>
        <v/>
      </c>
      <c r="H834" t="str">
        <f>IF(ROW()&lt;=vLastrow,'Match History Data'!H834,"")</f>
        <v/>
      </c>
      <c r="I834" t="str">
        <f>IF(ROW()&lt;=vLastrow,'Match History Data'!I834,"")</f>
        <v/>
      </c>
      <c r="J834" t="str">
        <f>IF(ROW()&lt;=vLastrow,'Match History Data'!J834,"")</f>
        <v/>
      </c>
      <c r="K834" t="str">
        <f>IF(ROW()&lt;=vLastrow,'Match History Data'!K834,"")</f>
        <v/>
      </c>
      <c r="L834" t="str">
        <f>IF(ROW()&lt;=vLastrow,'Match History Data'!L834,"")</f>
        <v/>
      </c>
      <c r="M834" t="str">
        <f>IF(ROW()&lt;=vLastrow,'Match History Data'!M834,"")</f>
        <v/>
      </c>
      <c r="N834" t="str">
        <f>IF(ROW()&lt;=vLastrow,'Match History Data'!N834,"")</f>
        <v/>
      </c>
      <c r="O834" t="str">
        <f>IF(ROW()&lt;=vLastrow,'Match History Data'!O834,"")</f>
        <v/>
      </c>
      <c r="Q834" t="str">
        <f>IF(ROW()&lt;=vLastrow,VLOOKUP(MONTH(E834),calcs!$S$2:$T$13,2,FALSE),"")</f>
        <v/>
      </c>
      <c r="R834" t="str">
        <f>IF(ROW()&lt;=vLastrow,VLOOKUP(MONTH(F834),calcs!$S$2:$T$13,2,FALSE),"")</f>
        <v/>
      </c>
      <c r="S834" t="str">
        <f t="shared" si="70"/>
        <v/>
      </c>
      <c r="T834" s="26" t="e">
        <f>IF(F834="",DATEDIF(E834,calcs!X$2,"Y"),"")</f>
        <v>#VALUE!</v>
      </c>
      <c r="U834" t="str">
        <f t="shared" si="69"/>
        <v/>
      </c>
      <c r="V834" t="str">
        <f t="shared" ref="V834:V897" si="71">SUBSTITUTE(N834,"White or Caucasian","White")</f>
        <v/>
      </c>
      <c r="W834">
        <f t="shared" ref="W834:W897" si="72">IF(J834&lt;&gt;"",LEN(J834)-LEN(SUBSTITUTE(J834,";",""))+1,0)</f>
        <v>0</v>
      </c>
      <c r="X834">
        <f t="shared" ref="X834:X897" si="73">IF(N834&lt;&gt;"",LEN(N834)-LEN(SUBSTITUTE(N834,";",""))+1,0)</f>
        <v>0</v>
      </c>
    </row>
    <row r="835" spans="1:24" x14ac:dyDescent="0.35">
      <c r="A835" t="str">
        <f>IF(ROW()&lt;=vLastrow,'Match History Data'!A835,"")</f>
        <v/>
      </c>
      <c r="B835" t="str">
        <f>IF(ROW()&lt;=vLastrow,'Match History Data'!B835,"")</f>
        <v/>
      </c>
      <c r="C835" t="str">
        <f>IF(ROW()&lt;=vLastrow,'Match History Data'!C835,"")</f>
        <v/>
      </c>
      <c r="D835" t="str">
        <f>IF(ROW()&lt;=vLastrow,'Match History Data'!D835,"")</f>
        <v/>
      </c>
      <c r="E835" s="3" t="str">
        <f>IF(ROW()&lt;=vLastrow,IF('Match History Data'!E835&lt;&gt;"",'Match History Data'!E835,""),"")</f>
        <v/>
      </c>
      <c r="F835" s="3" t="str">
        <f>IF(ROW()&lt;=vLastrow,IF('Match History Data'!F835&lt;&gt;"",'Match History Data'!F835,""),"")</f>
        <v/>
      </c>
      <c r="G835" t="str">
        <f>IF(ROW()&lt;=vLastrow,'Match History Data'!G835,"")</f>
        <v/>
      </c>
      <c r="H835" t="str">
        <f>IF(ROW()&lt;=vLastrow,'Match History Data'!H835,"")</f>
        <v/>
      </c>
      <c r="I835" t="str">
        <f>IF(ROW()&lt;=vLastrow,'Match History Data'!I835,"")</f>
        <v/>
      </c>
      <c r="J835" t="str">
        <f>IF(ROW()&lt;=vLastrow,'Match History Data'!J835,"")</f>
        <v/>
      </c>
      <c r="K835" t="str">
        <f>IF(ROW()&lt;=vLastrow,'Match History Data'!K835,"")</f>
        <v/>
      </c>
      <c r="L835" t="str">
        <f>IF(ROW()&lt;=vLastrow,'Match History Data'!L835,"")</f>
        <v/>
      </c>
      <c r="M835" t="str">
        <f>IF(ROW()&lt;=vLastrow,'Match History Data'!M835,"")</f>
        <v/>
      </c>
      <c r="N835" t="str">
        <f>IF(ROW()&lt;=vLastrow,'Match History Data'!N835,"")</f>
        <v/>
      </c>
      <c r="O835" t="str">
        <f>IF(ROW()&lt;=vLastrow,'Match History Data'!O835,"")</f>
        <v/>
      </c>
      <c r="Q835" t="str">
        <f>IF(ROW()&lt;=vLastrow,VLOOKUP(MONTH(E835),calcs!$S$2:$T$13,2,FALSE),"")</f>
        <v/>
      </c>
      <c r="R835" t="str">
        <f>IF(ROW()&lt;=vLastrow,VLOOKUP(MONTH(F835),calcs!$S$2:$T$13,2,FALSE),"")</f>
        <v/>
      </c>
      <c r="S835" t="str">
        <f t="shared" si="70"/>
        <v/>
      </c>
      <c r="T835" s="26" t="e">
        <f>IF(F835="",DATEDIF(E835,calcs!X$2,"Y"),"")</f>
        <v>#VALUE!</v>
      </c>
      <c r="U835" t="str">
        <f t="shared" ref="U835:U898" si="74">SUBSTITUTE(J835,"White or Caucasian","White")</f>
        <v/>
      </c>
      <c r="V835" t="str">
        <f t="shared" si="71"/>
        <v/>
      </c>
      <c r="W835">
        <f t="shared" si="72"/>
        <v>0</v>
      </c>
      <c r="X835">
        <f t="shared" si="73"/>
        <v>0</v>
      </c>
    </row>
    <row r="836" spans="1:24" x14ac:dyDescent="0.35">
      <c r="A836" t="str">
        <f>IF(ROW()&lt;=vLastrow,'Match History Data'!A836,"")</f>
        <v/>
      </c>
      <c r="B836" t="str">
        <f>IF(ROW()&lt;=vLastrow,'Match History Data'!B836,"")</f>
        <v/>
      </c>
      <c r="C836" t="str">
        <f>IF(ROW()&lt;=vLastrow,'Match History Data'!C836,"")</f>
        <v/>
      </c>
      <c r="D836" t="str">
        <f>IF(ROW()&lt;=vLastrow,'Match History Data'!D836,"")</f>
        <v/>
      </c>
      <c r="E836" s="3" t="str">
        <f>IF(ROW()&lt;=vLastrow,IF('Match History Data'!E836&lt;&gt;"",'Match History Data'!E836,""),"")</f>
        <v/>
      </c>
      <c r="F836" s="3" t="str">
        <f>IF(ROW()&lt;=vLastrow,IF('Match History Data'!F836&lt;&gt;"",'Match History Data'!F836,""),"")</f>
        <v/>
      </c>
      <c r="G836" t="str">
        <f>IF(ROW()&lt;=vLastrow,'Match History Data'!G836,"")</f>
        <v/>
      </c>
      <c r="H836" t="str">
        <f>IF(ROW()&lt;=vLastrow,'Match History Data'!H836,"")</f>
        <v/>
      </c>
      <c r="I836" t="str">
        <f>IF(ROW()&lt;=vLastrow,'Match History Data'!I836,"")</f>
        <v/>
      </c>
      <c r="J836" t="str">
        <f>IF(ROW()&lt;=vLastrow,'Match History Data'!J836,"")</f>
        <v/>
      </c>
      <c r="K836" t="str">
        <f>IF(ROW()&lt;=vLastrow,'Match History Data'!K836,"")</f>
        <v/>
      </c>
      <c r="L836" t="str">
        <f>IF(ROW()&lt;=vLastrow,'Match History Data'!L836,"")</f>
        <v/>
      </c>
      <c r="M836" t="str">
        <f>IF(ROW()&lt;=vLastrow,'Match History Data'!M836,"")</f>
        <v/>
      </c>
      <c r="N836" t="str">
        <f>IF(ROW()&lt;=vLastrow,'Match History Data'!N836,"")</f>
        <v/>
      </c>
      <c r="O836" t="str">
        <f>IF(ROW()&lt;=vLastrow,'Match History Data'!O836,"")</f>
        <v/>
      </c>
      <c r="Q836" t="str">
        <f>IF(ROW()&lt;=vLastrow,VLOOKUP(MONTH(E836),calcs!$S$2:$T$13,2,FALSE),"")</f>
        <v/>
      </c>
      <c r="R836" t="str">
        <f>IF(ROW()&lt;=vLastrow,VLOOKUP(MONTH(F836),calcs!$S$2:$T$13,2,FALSE),"")</f>
        <v/>
      </c>
      <c r="S836" t="str">
        <f t="shared" si="70"/>
        <v/>
      </c>
      <c r="T836" s="26" t="e">
        <f>IF(F836="",DATEDIF(E836,calcs!X$2,"Y"),"")</f>
        <v>#VALUE!</v>
      </c>
      <c r="U836" t="str">
        <f t="shared" si="74"/>
        <v/>
      </c>
      <c r="V836" t="str">
        <f t="shared" si="71"/>
        <v/>
      </c>
      <c r="W836">
        <f t="shared" si="72"/>
        <v>0</v>
      </c>
      <c r="X836">
        <f t="shared" si="73"/>
        <v>0</v>
      </c>
    </row>
    <row r="837" spans="1:24" x14ac:dyDescent="0.35">
      <c r="A837" t="str">
        <f>IF(ROW()&lt;=vLastrow,'Match History Data'!A837,"")</f>
        <v/>
      </c>
      <c r="B837" t="str">
        <f>IF(ROW()&lt;=vLastrow,'Match History Data'!B837,"")</f>
        <v/>
      </c>
      <c r="C837" t="str">
        <f>IF(ROW()&lt;=vLastrow,'Match History Data'!C837,"")</f>
        <v/>
      </c>
      <c r="D837" t="str">
        <f>IF(ROW()&lt;=vLastrow,'Match History Data'!D837,"")</f>
        <v/>
      </c>
      <c r="E837" s="3" t="str">
        <f>IF(ROW()&lt;=vLastrow,IF('Match History Data'!E837&lt;&gt;"",'Match History Data'!E837,""),"")</f>
        <v/>
      </c>
      <c r="F837" s="3" t="str">
        <f>IF(ROW()&lt;=vLastrow,IF('Match History Data'!F837&lt;&gt;"",'Match History Data'!F837,""),"")</f>
        <v/>
      </c>
      <c r="G837" t="str">
        <f>IF(ROW()&lt;=vLastrow,'Match History Data'!G837,"")</f>
        <v/>
      </c>
      <c r="H837" t="str">
        <f>IF(ROW()&lt;=vLastrow,'Match History Data'!H837,"")</f>
        <v/>
      </c>
      <c r="I837" t="str">
        <f>IF(ROW()&lt;=vLastrow,'Match History Data'!I837,"")</f>
        <v/>
      </c>
      <c r="J837" t="str">
        <f>IF(ROW()&lt;=vLastrow,'Match History Data'!J837,"")</f>
        <v/>
      </c>
      <c r="K837" t="str">
        <f>IF(ROW()&lt;=vLastrow,'Match History Data'!K837,"")</f>
        <v/>
      </c>
      <c r="L837" t="str">
        <f>IF(ROW()&lt;=vLastrow,'Match History Data'!L837,"")</f>
        <v/>
      </c>
      <c r="M837" t="str">
        <f>IF(ROW()&lt;=vLastrow,'Match History Data'!M837,"")</f>
        <v/>
      </c>
      <c r="N837" t="str">
        <f>IF(ROW()&lt;=vLastrow,'Match History Data'!N837,"")</f>
        <v/>
      </c>
      <c r="O837" t="str">
        <f>IF(ROW()&lt;=vLastrow,'Match History Data'!O837,"")</f>
        <v/>
      </c>
      <c r="Q837" t="str">
        <f>IF(ROW()&lt;=vLastrow,VLOOKUP(MONTH(E837),calcs!$S$2:$T$13,2,FALSE),"")</f>
        <v/>
      </c>
      <c r="R837" t="str">
        <f>IF(ROW()&lt;=vLastrow,VLOOKUP(MONTH(F837),calcs!$S$2:$T$13,2,FALSE),"")</f>
        <v/>
      </c>
      <c r="S837" t="str">
        <f t="shared" si="70"/>
        <v/>
      </c>
      <c r="T837" s="26" t="e">
        <f>IF(F837="",DATEDIF(E837,calcs!X$2,"Y"),"")</f>
        <v>#VALUE!</v>
      </c>
      <c r="U837" t="str">
        <f t="shared" si="74"/>
        <v/>
      </c>
      <c r="V837" t="str">
        <f t="shared" si="71"/>
        <v/>
      </c>
      <c r="W837">
        <f t="shared" si="72"/>
        <v>0</v>
      </c>
      <c r="X837">
        <f t="shared" si="73"/>
        <v>0</v>
      </c>
    </row>
    <row r="838" spans="1:24" x14ac:dyDescent="0.35">
      <c r="A838" t="str">
        <f>IF(ROW()&lt;=vLastrow,'Match History Data'!A838,"")</f>
        <v/>
      </c>
      <c r="B838" t="str">
        <f>IF(ROW()&lt;=vLastrow,'Match History Data'!B838,"")</f>
        <v/>
      </c>
      <c r="C838" t="str">
        <f>IF(ROW()&lt;=vLastrow,'Match History Data'!C838,"")</f>
        <v/>
      </c>
      <c r="D838" t="str">
        <f>IF(ROW()&lt;=vLastrow,'Match History Data'!D838,"")</f>
        <v/>
      </c>
      <c r="E838" s="3" t="str">
        <f>IF(ROW()&lt;=vLastrow,IF('Match History Data'!E838&lt;&gt;"",'Match History Data'!E838,""),"")</f>
        <v/>
      </c>
      <c r="F838" s="3" t="str">
        <f>IF(ROW()&lt;=vLastrow,IF('Match History Data'!F838&lt;&gt;"",'Match History Data'!F838,""),"")</f>
        <v/>
      </c>
      <c r="G838" t="str">
        <f>IF(ROW()&lt;=vLastrow,'Match History Data'!G838,"")</f>
        <v/>
      </c>
      <c r="H838" t="str">
        <f>IF(ROW()&lt;=vLastrow,'Match History Data'!H838,"")</f>
        <v/>
      </c>
      <c r="I838" t="str">
        <f>IF(ROW()&lt;=vLastrow,'Match History Data'!I838,"")</f>
        <v/>
      </c>
      <c r="J838" t="str">
        <f>IF(ROW()&lt;=vLastrow,'Match History Data'!J838,"")</f>
        <v/>
      </c>
      <c r="K838" t="str">
        <f>IF(ROW()&lt;=vLastrow,'Match History Data'!K838,"")</f>
        <v/>
      </c>
      <c r="L838" t="str">
        <f>IF(ROW()&lt;=vLastrow,'Match History Data'!L838,"")</f>
        <v/>
      </c>
      <c r="M838" t="str">
        <f>IF(ROW()&lt;=vLastrow,'Match History Data'!M838,"")</f>
        <v/>
      </c>
      <c r="N838" t="str">
        <f>IF(ROW()&lt;=vLastrow,'Match History Data'!N838,"")</f>
        <v/>
      </c>
      <c r="O838" t="str">
        <f>IF(ROW()&lt;=vLastrow,'Match History Data'!O838,"")</f>
        <v/>
      </c>
      <c r="Q838" t="str">
        <f>IF(ROW()&lt;=vLastrow,VLOOKUP(MONTH(E838),calcs!$S$2:$T$13,2,FALSE),"")</f>
        <v/>
      </c>
      <c r="R838" t="str">
        <f>IF(ROW()&lt;=vLastrow,VLOOKUP(MONTH(F838),calcs!$S$2:$T$13,2,FALSE),"")</f>
        <v/>
      </c>
      <c r="S838" t="str">
        <f t="shared" si="70"/>
        <v/>
      </c>
      <c r="T838" s="26" t="e">
        <f>IF(F838="",DATEDIF(E838,calcs!X$2,"Y"),"")</f>
        <v>#VALUE!</v>
      </c>
      <c r="U838" t="str">
        <f t="shared" si="74"/>
        <v/>
      </c>
      <c r="V838" t="str">
        <f t="shared" si="71"/>
        <v/>
      </c>
      <c r="W838">
        <f t="shared" si="72"/>
        <v>0</v>
      </c>
      <c r="X838">
        <f t="shared" si="73"/>
        <v>0</v>
      </c>
    </row>
    <row r="839" spans="1:24" x14ac:dyDescent="0.35">
      <c r="A839" t="str">
        <f>IF(ROW()&lt;=vLastrow,'Match History Data'!A839,"")</f>
        <v/>
      </c>
      <c r="B839" t="str">
        <f>IF(ROW()&lt;=vLastrow,'Match History Data'!B839,"")</f>
        <v/>
      </c>
      <c r="C839" t="str">
        <f>IF(ROW()&lt;=vLastrow,'Match History Data'!C839,"")</f>
        <v/>
      </c>
      <c r="D839" t="str">
        <f>IF(ROW()&lt;=vLastrow,'Match History Data'!D839,"")</f>
        <v/>
      </c>
      <c r="E839" s="3" t="str">
        <f>IF(ROW()&lt;=vLastrow,IF('Match History Data'!E839&lt;&gt;"",'Match History Data'!E839,""),"")</f>
        <v/>
      </c>
      <c r="F839" s="3" t="str">
        <f>IF(ROW()&lt;=vLastrow,IF('Match History Data'!F839&lt;&gt;"",'Match History Data'!F839,""),"")</f>
        <v/>
      </c>
      <c r="G839" t="str">
        <f>IF(ROW()&lt;=vLastrow,'Match History Data'!G839,"")</f>
        <v/>
      </c>
      <c r="H839" t="str">
        <f>IF(ROW()&lt;=vLastrow,'Match History Data'!H839,"")</f>
        <v/>
      </c>
      <c r="I839" t="str">
        <f>IF(ROW()&lt;=vLastrow,'Match History Data'!I839,"")</f>
        <v/>
      </c>
      <c r="J839" t="str">
        <f>IF(ROW()&lt;=vLastrow,'Match History Data'!J839,"")</f>
        <v/>
      </c>
      <c r="K839" t="str">
        <f>IF(ROW()&lt;=vLastrow,'Match History Data'!K839,"")</f>
        <v/>
      </c>
      <c r="L839" t="str">
        <f>IF(ROW()&lt;=vLastrow,'Match History Data'!L839,"")</f>
        <v/>
      </c>
      <c r="M839" t="str">
        <f>IF(ROW()&lt;=vLastrow,'Match History Data'!M839,"")</f>
        <v/>
      </c>
      <c r="N839" t="str">
        <f>IF(ROW()&lt;=vLastrow,'Match History Data'!N839,"")</f>
        <v/>
      </c>
      <c r="O839" t="str">
        <f>IF(ROW()&lt;=vLastrow,'Match History Data'!O839,"")</f>
        <v/>
      </c>
      <c r="Q839" t="str">
        <f>IF(ROW()&lt;=vLastrow,VLOOKUP(MONTH(E839),calcs!$S$2:$T$13,2,FALSE),"")</f>
        <v/>
      </c>
      <c r="R839" t="str">
        <f>IF(ROW()&lt;=vLastrow,VLOOKUP(MONTH(F839),calcs!$S$2:$T$13,2,FALSE),"")</f>
        <v/>
      </c>
      <c r="S839" t="str">
        <f t="shared" si="70"/>
        <v/>
      </c>
      <c r="T839" s="26" t="e">
        <f>IF(F839="",DATEDIF(E839,calcs!X$2,"Y"),"")</f>
        <v>#VALUE!</v>
      </c>
      <c r="U839" t="str">
        <f t="shared" si="74"/>
        <v/>
      </c>
      <c r="V839" t="str">
        <f t="shared" si="71"/>
        <v/>
      </c>
      <c r="W839">
        <f t="shared" si="72"/>
        <v>0</v>
      </c>
      <c r="X839">
        <f t="shared" si="73"/>
        <v>0</v>
      </c>
    </row>
    <row r="840" spans="1:24" x14ac:dyDescent="0.35">
      <c r="A840" t="str">
        <f>IF(ROW()&lt;=vLastrow,'Match History Data'!A840,"")</f>
        <v/>
      </c>
      <c r="B840" t="str">
        <f>IF(ROW()&lt;=vLastrow,'Match History Data'!B840,"")</f>
        <v/>
      </c>
      <c r="C840" t="str">
        <f>IF(ROW()&lt;=vLastrow,'Match History Data'!C840,"")</f>
        <v/>
      </c>
      <c r="D840" t="str">
        <f>IF(ROW()&lt;=vLastrow,'Match History Data'!D840,"")</f>
        <v/>
      </c>
      <c r="E840" s="3" t="str">
        <f>IF(ROW()&lt;=vLastrow,IF('Match History Data'!E840&lt;&gt;"",'Match History Data'!E840,""),"")</f>
        <v/>
      </c>
      <c r="F840" s="3" t="str">
        <f>IF(ROW()&lt;=vLastrow,IF('Match History Data'!F840&lt;&gt;"",'Match History Data'!F840,""),"")</f>
        <v/>
      </c>
      <c r="G840" t="str">
        <f>IF(ROW()&lt;=vLastrow,'Match History Data'!G840,"")</f>
        <v/>
      </c>
      <c r="H840" t="str">
        <f>IF(ROW()&lt;=vLastrow,'Match History Data'!H840,"")</f>
        <v/>
      </c>
      <c r="I840" t="str">
        <f>IF(ROW()&lt;=vLastrow,'Match History Data'!I840,"")</f>
        <v/>
      </c>
      <c r="J840" t="str">
        <f>IF(ROW()&lt;=vLastrow,'Match History Data'!J840,"")</f>
        <v/>
      </c>
      <c r="K840" t="str">
        <f>IF(ROW()&lt;=vLastrow,'Match History Data'!K840,"")</f>
        <v/>
      </c>
      <c r="L840" t="str">
        <f>IF(ROW()&lt;=vLastrow,'Match History Data'!L840,"")</f>
        <v/>
      </c>
      <c r="M840" t="str">
        <f>IF(ROW()&lt;=vLastrow,'Match History Data'!M840,"")</f>
        <v/>
      </c>
      <c r="N840" t="str">
        <f>IF(ROW()&lt;=vLastrow,'Match History Data'!N840,"")</f>
        <v/>
      </c>
      <c r="O840" t="str">
        <f>IF(ROW()&lt;=vLastrow,'Match History Data'!O840,"")</f>
        <v/>
      </c>
      <c r="Q840" t="str">
        <f>IF(ROW()&lt;=vLastrow,VLOOKUP(MONTH(E840),calcs!$S$2:$T$13,2,FALSE),"")</f>
        <v/>
      </c>
      <c r="R840" t="str">
        <f>IF(ROW()&lt;=vLastrow,VLOOKUP(MONTH(F840),calcs!$S$2:$T$13,2,FALSE),"")</f>
        <v/>
      </c>
      <c r="S840" t="str">
        <f t="shared" si="70"/>
        <v/>
      </c>
      <c r="T840" s="26" t="e">
        <f>IF(F840="",DATEDIF(E840,calcs!X$2,"Y"),"")</f>
        <v>#VALUE!</v>
      </c>
      <c r="U840" t="str">
        <f t="shared" si="74"/>
        <v/>
      </c>
      <c r="V840" t="str">
        <f t="shared" si="71"/>
        <v/>
      </c>
      <c r="W840">
        <f t="shared" si="72"/>
        <v>0</v>
      </c>
      <c r="X840">
        <f t="shared" si="73"/>
        <v>0</v>
      </c>
    </row>
    <row r="841" spans="1:24" x14ac:dyDescent="0.35">
      <c r="A841" t="str">
        <f>IF(ROW()&lt;=vLastrow,'Match History Data'!A841,"")</f>
        <v/>
      </c>
      <c r="B841" t="str">
        <f>IF(ROW()&lt;=vLastrow,'Match History Data'!B841,"")</f>
        <v/>
      </c>
      <c r="C841" t="str">
        <f>IF(ROW()&lt;=vLastrow,'Match History Data'!C841,"")</f>
        <v/>
      </c>
      <c r="D841" t="str">
        <f>IF(ROW()&lt;=vLastrow,'Match History Data'!D841,"")</f>
        <v/>
      </c>
      <c r="E841" s="3" t="str">
        <f>IF(ROW()&lt;=vLastrow,IF('Match History Data'!E841&lt;&gt;"",'Match History Data'!E841,""),"")</f>
        <v/>
      </c>
      <c r="F841" s="3" t="str">
        <f>IF(ROW()&lt;=vLastrow,IF('Match History Data'!F841&lt;&gt;"",'Match History Data'!F841,""),"")</f>
        <v/>
      </c>
      <c r="G841" t="str">
        <f>IF(ROW()&lt;=vLastrow,'Match History Data'!G841,"")</f>
        <v/>
      </c>
      <c r="H841" t="str">
        <f>IF(ROW()&lt;=vLastrow,'Match History Data'!H841,"")</f>
        <v/>
      </c>
      <c r="I841" t="str">
        <f>IF(ROW()&lt;=vLastrow,'Match History Data'!I841,"")</f>
        <v/>
      </c>
      <c r="J841" t="str">
        <f>IF(ROW()&lt;=vLastrow,'Match History Data'!J841,"")</f>
        <v/>
      </c>
      <c r="K841" t="str">
        <f>IF(ROW()&lt;=vLastrow,'Match History Data'!K841,"")</f>
        <v/>
      </c>
      <c r="L841" t="str">
        <f>IF(ROW()&lt;=vLastrow,'Match History Data'!L841,"")</f>
        <v/>
      </c>
      <c r="M841" t="str">
        <f>IF(ROW()&lt;=vLastrow,'Match History Data'!M841,"")</f>
        <v/>
      </c>
      <c r="N841" t="str">
        <f>IF(ROW()&lt;=vLastrow,'Match History Data'!N841,"")</f>
        <v/>
      </c>
      <c r="O841" t="str">
        <f>IF(ROW()&lt;=vLastrow,'Match History Data'!O841,"")</f>
        <v/>
      </c>
      <c r="Q841" t="str">
        <f>IF(ROW()&lt;=vLastrow,VLOOKUP(MONTH(E841),calcs!$S$2:$T$13,2,FALSE),"")</f>
        <v/>
      </c>
      <c r="R841" t="str">
        <f>IF(ROW()&lt;=vLastrow,VLOOKUP(MONTH(F841),calcs!$S$2:$T$13,2,FALSE),"")</f>
        <v/>
      </c>
      <c r="S841" t="str">
        <f t="shared" si="70"/>
        <v/>
      </c>
      <c r="T841" s="26" t="e">
        <f>IF(F841="",DATEDIF(E841,calcs!X$2,"Y"),"")</f>
        <v>#VALUE!</v>
      </c>
      <c r="U841" t="str">
        <f t="shared" si="74"/>
        <v/>
      </c>
      <c r="V841" t="str">
        <f t="shared" si="71"/>
        <v/>
      </c>
      <c r="W841">
        <f t="shared" si="72"/>
        <v>0</v>
      </c>
      <c r="X841">
        <f t="shared" si="73"/>
        <v>0</v>
      </c>
    </row>
    <row r="842" spans="1:24" x14ac:dyDescent="0.35">
      <c r="A842" t="str">
        <f>IF(ROW()&lt;=vLastrow,'Match History Data'!A842,"")</f>
        <v/>
      </c>
      <c r="B842" t="str">
        <f>IF(ROW()&lt;=vLastrow,'Match History Data'!B842,"")</f>
        <v/>
      </c>
      <c r="C842" t="str">
        <f>IF(ROW()&lt;=vLastrow,'Match History Data'!C842,"")</f>
        <v/>
      </c>
      <c r="D842" t="str">
        <f>IF(ROW()&lt;=vLastrow,'Match History Data'!D842,"")</f>
        <v/>
      </c>
      <c r="E842" s="3" t="str">
        <f>IF(ROW()&lt;=vLastrow,IF('Match History Data'!E842&lt;&gt;"",'Match History Data'!E842,""),"")</f>
        <v/>
      </c>
      <c r="F842" s="3" t="str">
        <f>IF(ROW()&lt;=vLastrow,IF('Match History Data'!F842&lt;&gt;"",'Match History Data'!F842,""),"")</f>
        <v/>
      </c>
      <c r="G842" t="str">
        <f>IF(ROW()&lt;=vLastrow,'Match History Data'!G842,"")</f>
        <v/>
      </c>
      <c r="H842" t="str">
        <f>IF(ROW()&lt;=vLastrow,'Match History Data'!H842,"")</f>
        <v/>
      </c>
      <c r="I842" t="str">
        <f>IF(ROW()&lt;=vLastrow,'Match History Data'!I842,"")</f>
        <v/>
      </c>
      <c r="J842" t="str">
        <f>IF(ROW()&lt;=vLastrow,'Match History Data'!J842,"")</f>
        <v/>
      </c>
      <c r="K842" t="str">
        <f>IF(ROW()&lt;=vLastrow,'Match History Data'!K842,"")</f>
        <v/>
      </c>
      <c r="L842" t="str">
        <f>IF(ROW()&lt;=vLastrow,'Match History Data'!L842,"")</f>
        <v/>
      </c>
      <c r="M842" t="str">
        <f>IF(ROW()&lt;=vLastrow,'Match History Data'!M842,"")</f>
        <v/>
      </c>
      <c r="N842" t="str">
        <f>IF(ROW()&lt;=vLastrow,'Match History Data'!N842,"")</f>
        <v/>
      </c>
      <c r="O842" t="str">
        <f>IF(ROW()&lt;=vLastrow,'Match History Data'!O842,"")</f>
        <v/>
      </c>
      <c r="Q842" t="str">
        <f>IF(ROW()&lt;=vLastrow,VLOOKUP(MONTH(E842),calcs!$S$2:$T$13,2,FALSE),"")</f>
        <v/>
      </c>
      <c r="R842" t="str">
        <f>IF(ROW()&lt;=vLastrow,VLOOKUP(MONTH(F842),calcs!$S$2:$T$13,2,FALSE),"")</f>
        <v/>
      </c>
      <c r="S842" t="str">
        <f t="shared" ref="S842:S905" si="75">IF(F842&lt;&gt;"",DATEDIF(E842,F842,"y"),"")</f>
        <v/>
      </c>
      <c r="T842" s="26" t="e">
        <f>IF(F842="",DATEDIF(E842,calcs!X$2,"Y"),"")</f>
        <v>#VALUE!</v>
      </c>
      <c r="U842" t="str">
        <f t="shared" si="74"/>
        <v/>
      </c>
      <c r="V842" t="str">
        <f t="shared" si="71"/>
        <v/>
      </c>
      <c r="W842">
        <f t="shared" si="72"/>
        <v>0</v>
      </c>
      <c r="X842">
        <f t="shared" si="73"/>
        <v>0</v>
      </c>
    </row>
    <row r="843" spans="1:24" x14ac:dyDescent="0.35">
      <c r="A843" t="str">
        <f>IF(ROW()&lt;=vLastrow,'Match History Data'!A843,"")</f>
        <v/>
      </c>
      <c r="B843" t="str">
        <f>IF(ROW()&lt;=vLastrow,'Match History Data'!B843,"")</f>
        <v/>
      </c>
      <c r="C843" t="str">
        <f>IF(ROW()&lt;=vLastrow,'Match History Data'!C843,"")</f>
        <v/>
      </c>
      <c r="D843" t="str">
        <f>IF(ROW()&lt;=vLastrow,'Match History Data'!D843,"")</f>
        <v/>
      </c>
      <c r="E843" s="3" t="str">
        <f>IF(ROW()&lt;=vLastrow,IF('Match History Data'!E843&lt;&gt;"",'Match History Data'!E843,""),"")</f>
        <v/>
      </c>
      <c r="F843" s="3" t="str">
        <f>IF(ROW()&lt;=vLastrow,IF('Match History Data'!F843&lt;&gt;"",'Match History Data'!F843,""),"")</f>
        <v/>
      </c>
      <c r="G843" t="str">
        <f>IF(ROW()&lt;=vLastrow,'Match History Data'!G843,"")</f>
        <v/>
      </c>
      <c r="H843" t="str">
        <f>IF(ROW()&lt;=vLastrow,'Match History Data'!H843,"")</f>
        <v/>
      </c>
      <c r="I843" t="str">
        <f>IF(ROW()&lt;=vLastrow,'Match History Data'!I843,"")</f>
        <v/>
      </c>
      <c r="J843" t="str">
        <f>IF(ROW()&lt;=vLastrow,'Match History Data'!J843,"")</f>
        <v/>
      </c>
      <c r="K843" t="str">
        <f>IF(ROW()&lt;=vLastrow,'Match History Data'!K843,"")</f>
        <v/>
      </c>
      <c r="L843" t="str">
        <f>IF(ROW()&lt;=vLastrow,'Match History Data'!L843,"")</f>
        <v/>
      </c>
      <c r="M843" t="str">
        <f>IF(ROW()&lt;=vLastrow,'Match History Data'!M843,"")</f>
        <v/>
      </c>
      <c r="N843" t="str">
        <f>IF(ROW()&lt;=vLastrow,'Match History Data'!N843,"")</f>
        <v/>
      </c>
      <c r="O843" t="str">
        <f>IF(ROW()&lt;=vLastrow,'Match History Data'!O843,"")</f>
        <v/>
      </c>
      <c r="Q843" t="str">
        <f>IF(ROW()&lt;=vLastrow,VLOOKUP(MONTH(E843),calcs!$S$2:$T$13,2,FALSE),"")</f>
        <v/>
      </c>
      <c r="R843" t="str">
        <f>IF(ROW()&lt;=vLastrow,VLOOKUP(MONTH(F843),calcs!$S$2:$T$13,2,FALSE),"")</f>
        <v/>
      </c>
      <c r="S843" t="str">
        <f t="shared" si="75"/>
        <v/>
      </c>
      <c r="T843" s="26" t="e">
        <f>IF(F843="",DATEDIF(E843,calcs!X$2,"Y"),"")</f>
        <v>#VALUE!</v>
      </c>
      <c r="U843" t="str">
        <f t="shared" si="74"/>
        <v/>
      </c>
      <c r="V843" t="str">
        <f t="shared" si="71"/>
        <v/>
      </c>
      <c r="W843">
        <f t="shared" si="72"/>
        <v>0</v>
      </c>
      <c r="X843">
        <f t="shared" si="73"/>
        <v>0</v>
      </c>
    </row>
    <row r="844" spans="1:24" x14ac:dyDescent="0.35">
      <c r="A844" t="str">
        <f>IF(ROW()&lt;=vLastrow,'Match History Data'!A844,"")</f>
        <v/>
      </c>
      <c r="B844" t="str">
        <f>IF(ROW()&lt;=vLastrow,'Match History Data'!B844,"")</f>
        <v/>
      </c>
      <c r="C844" t="str">
        <f>IF(ROW()&lt;=vLastrow,'Match History Data'!C844,"")</f>
        <v/>
      </c>
      <c r="D844" t="str">
        <f>IF(ROW()&lt;=vLastrow,'Match History Data'!D844,"")</f>
        <v/>
      </c>
      <c r="E844" s="3" t="str">
        <f>IF(ROW()&lt;=vLastrow,IF('Match History Data'!E844&lt;&gt;"",'Match History Data'!E844,""),"")</f>
        <v/>
      </c>
      <c r="F844" s="3" t="str">
        <f>IF(ROW()&lt;=vLastrow,IF('Match History Data'!F844&lt;&gt;"",'Match History Data'!F844,""),"")</f>
        <v/>
      </c>
      <c r="G844" t="str">
        <f>IF(ROW()&lt;=vLastrow,'Match History Data'!G844,"")</f>
        <v/>
      </c>
      <c r="H844" t="str">
        <f>IF(ROW()&lt;=vLastrow,'Match History Data'!H844,"")</f>
        <v/>
      </c>
      <c r="I844" t="str">
        <f>IF(ROW()&lt;=vLastrow,'Match History Data'!I844,"")</f>
        <v/>
      </c>
      <c r="J844" t="str">
        <f>IF(ROW()&lt;=vLastrow,'Match History Data'!J844,"")</f>
        <v/>
      </c>
      <c r="K844" t="str">
        <f>IF(ROW()&lt;=vLastrow,'Match History Data'!K844,"")</f>
        <v/>
      </c>
      <c r="L844" t="str">
        <f>IF(ROW()&lt;=vLastrow,'Match History Data'!L844,"")</f>
        <v/>
      </c>
      <c r="M844" t="str">
        <f>IF(ROW()&lt;=vLastrow,'Match History Data'!M844,"")</f>
        <v/>
      </c>
      <c r="N844" t="str">
        <f>IF(ROW()&lt;=vLastrow,'Match History Data'!N844,"")</f>
        <v/>
      </c>
      <c r="O844" t="str">
        <f>IF(ROW()&lt;=vLastrow,'Match History Data'!O844,"")</f>
        <v/>
      </c>
      <c r="Q844" t="str">
        <f>IF(ROW()&lt;=vLastrow,VLOOKUP(MONTH(E844),calcs!$S$2:$T$13,2,FALSE),"")</f>
        <v/>
      </c>
      <c r="R844" t="str">
        <f>IF(ROW()&lt;=vLastrow,VLOOKUP(MONTH(F844),calcs!$S$2:$T$13,2,FALSE),"")</f>
        <v/>
      </c>
      <c r="S844" t="str">
        <f t="shared" si="75"/>
        <v/>
      </c>
      <c r="T844" s="26" t="e">
        <f>IF(F844="",DATEDIF(E844,calcs!X$2,"Y"),"")</f>
        <v>#VALUE!</v>
      </c>
      <c r="U844" t="str">
        <f t="shared" si="74"/>
        <v/>
      </c>
      <c r="V844" t="str">
        <f t="shared" si="71"/>
        <v/>
      </c>
      <c r="W844">
        <f t="shared" si="72"/>
        <v>0</v>
      </c>
      <c r="X844">
        <f t="shared" si="73"/>
        <v>0</v>
      </c>
    </row>
    <row r="845" spans="1:24" x14ac:dyDescent="0.35">
      <c r="A845" t="str">
        <f>IF(ROW()&lt;=vLastrow,'Match History Data'!A845,"")</f>
        <v/>
      </c>
      <c r="B845" t="str">
        <f>IF(ROW()&lt;=vLastrow,'Match History Data'!B845,"")</f>
        <v/>
      </c>
      <c r="C845" t="str">
        <f>IF(ROW()&lt;=vLastrow,'Match History Data'!C845,"")</f>
        <v/>
      </c>
      <c r="D845" t="str">
        <f>IF(ROW()&lt;=vLastrow,'Match History Data'!D845,"")</f>
        <v/>
      </c>
      <c r="E845" s="3" t="str">
        <f>IF(ROW()&lt;=vLastrow,IF('Match History Data'!E845&lt;&gt;"",'Match History Data'!E845,""),"")</f>
        <v/>
      </c>
      <c r="F845" s="3" t="str">
        <f>IF(ROW()&lt;=vLastrow,IF('Match History Data'!F845&lt;&gt;"",'Match History Data'!F845,""),"")</f>
        <v/>
      </c>
      <c r="G845" t="str">
        <f>IF(ROW()&lt;=vLastrow,'Match History Data'!G845,"")</f>
        <v/>
      </c>
      <c r="H845" t="str">
        <f>IF(ROW()&lt;=vLastrow,'Match History Data'!H845,"")</f>
        <v/>
      </c>
      <c r="I845" t="str">
        <f>IF(ROW()&lt;=vLastrow,'Match History Data'!I845,"")</f>
        <v/>
      </c>
      <c r="J845" t="str">
        <f>IF(ROW()&lt;=vLastrow,'Match History Data'!J845,"")</f>
        <v/>
      </c>
      <c r="K845" t="str">
        <f>IF(ROW()&lt;=vLastrow,'Match History Data'!K845,"")</f>
        <v/>
      </c>
      <c r="L845" t="str">
        <f>IF(ROW()&lt;=vLastrow,'Match History Data'!L845,"")</f>
        <v/>
      </c>
      <c r="M845" t="str">
        <f>IF(ROW()&lt;=vLastrow,'Match History Data'!M845,"")</f>
        <v/>
      </c>
      <c r="N845" t="str">
        <f>IF(ROW()&lt;=vLastrow,'Match History Data'!N845,"")</f>
        <v/>
      </c>
      <c r="O845" t="str">
        <f>IF(ROW()&lt;=vLastrow,'Match History Data'!O845,"")</f>
        <v/>
      </c>
      <c r="Q845" t="str">
        <f>IF(ROW()&lt;=vLastrow,VLOOKUP(MONTH(E845),calcs!$S$2:$T$13,2,FALSE),"")</f>
        <v/>
      </c>
      <c r="R845" t="str">
        <f>IF(ROW()&lt;=vLastrow,VLOOKUP(MONTH(F845),calcs!$S$2:$T$13,2,FALSE),"")</f>
        <v/>
      </c>
      <c r="S845" t="str">
        <f t="shared" si="75"/>
        <v/>
      </c>
      <c r="T845" s="26" t="e">
        <f>IF(F845="",DATEDIF(E845,calcs!X$2,"Y"),"")</f>
        <v>#VALUE!</v>
      </c>
      <c r="U845" t="str">
        <f t="shared" si="74"/>
        <v/>
      </c>
      <c r="V845" t="str">
        <f t="shared" si="71"/>
        <v/>
      </c>
      <c r="W845">
        <f t="shared" si="72"/>
        <v>0</v>
      </c>
      <c r="X845">
        <f t="shared" si="73"/>
        <v>0</v>
      </c>
    </row>
    <row r="846" spans="1:24" x14ac:dyDescent="0.35">
      <c r="A846" t="str">
        <f>IF(ROW()&lt;=vLastrow,'Match History Data'!A846,"")</f>
        <v/>
      </c>
      <c r="B846" t="str">
        <f>IF(ROW()&lt;=vLastrow,'Match History Data'!B846,"")</f>
        <v/>
      </c>
      <c r="C846" t="str">
        <f>IF(ROW()&lt;=vLastrow,'Match History Data'!C846,"")</f>
        <v/>
      </c>
      <c r="D846" t="str">
        <f>IF(ROW()&lt;=vLastrow,'Match History Data'!D846,"")</f>
        <v/>
      </c>
      <c r="E846" s="3" t="str">
        <f>IF(ROW()&lt;=vLastrow,IF('Match History Data'!E846&lt;&gt;"",'Match History Data'!E846,""),"")</f>
        <v/>
      </c>
      <c r="F846" s="3" t="str">
        <f>IF(ROW()&lt;=vLastrow,IF('Match History Data'!F846&lt;&gt;"",'Match History Data'!F846,""),"")</f>
        <v/>
      </c>
      <c r="G846" t="str">
        <f>IF(ROW()&lt;=vLastrow,'Match History Data'!G846,"")</f>
        <v/>
      </c>
      <c r="H846" t="str">
        <f>IF(ROW()&lt;=vLastrow,'Match History Data'!H846,"")</f>
        <v/>
      </c>
      <c r="I846" t="str">
        <f>IF(ROW()&lt;=vLastrow,'Match History Data'!I846,"")</f>
        <v/>
      </c>
      <c r="J846" t="str">
        <f>IF(ROW()&lt;=vLastrow,'Match History Data'!J846,"")</f>
        <v/>
      </c>
      <c r="K846" t="str">
        <f>IF(ROW()&lt;=vLastrow,'Match History Data'!K846,"")</f>
        <v/>
      </c>
      <c r="L846" t="str">
        <f>IF(ROW()&lt;=vLastrow,'Match History Data'!L846,"")</f>
        <v/>
      </c>
      <c r="M846" t="str">
        <f>IF(ROW()&lt;=vLastrow,'Match History Data'!M846,"")</f>
        <v/>
      </c>
      <c r="N846" t="str">
        <f>IF(ROW()&lt;=vLastrow,'Match History Data'!N846,"")</f>
        <v/>
      </c>
      <c r="O846" t="str">
        <f>IF(ROW()&lt;=vLastrow,'Match History Data'!O846,"")</f>
        <v/>
      </c>
      <c r="Q846" t="str">
        <f>IF(ROW()&lt;=vLastrow,VLOOKUP(MONTH(E846),calcs!$S$2:$T$13,2,FALSE),"")</f>
        <v/>
      </c>
      <c r="R846" t="str">
        <f>IF(ROW()&lt;=vLastrow,VLOOKUP(MONTH(F846),calcs!$S$2:$T$13,2,FALSE),"")</f>
        <v/>
      </c>
      <c r="S846" t="str">
        <f t="shared" si="75"/>
        <v/>
      </c>
      <c r="T846" s="26" t="e">
        <f>IF(F846="",DATEDIF(E846,calcs!X$2,"Y"),"")</f>
        <v>#VALUE!</v>
      </c>
      <c r="U846" t="str">
        <f t="shared" si="74"/>
        <v/>
      </c>
      <c r="V846" t="str">
        <f t="shared" si="71"/>
        <v/>
      </c>
      <c r="W846">
        <f t="shared" si="72"/>
        <v>0</v>
      </c>
      <c r="X846">
        <f t="shared" si="73"/>
        <v>0</v>
      </c>
    </row>
    <row r="847" spans="1:24" x14ac:dyDescent="0.35">
      <c r="A847" t="str">
        <f>IF(ROW()&lt;=vLastrow,'Match History Data'!A847,"")</f>
        <v/>
      </c>
      <c r="B847" t="str">
        <f>IF(ROW()&lt;=vLastrow,'Match History Data'!B847,"")</f>
        <v/>
      </c>
      <c r="C847" t="str">
        <f>IF(ROW()&lt;=vLastrow,'Match History Data'!C847,"")</f>
        <v/>
      </c>
      <c r="D847" t="str">
        <f>IF(ROW()&lt;=vLastrow,'Match History Data'!D847,"")</f>
        <v/>
      </c>
      <c r="E847" s="3" t="str">
        <f>IF(ROW()&lt;=vLastrow,IF('Match History Data'!E847&lt;&gt;"",'Match History Data'!E847,""),"")</f>
        <v/>
      </c>
      <c r="F847" s="3" t="str">
        <f>IF(ROW()&lt;=vLastrow,IF('Match History Data'!F847&lt;&gt;"",'Match History Data'!F847,""),"")</f>
        <v/>
      </c>
      <c r="G847" t="str">
        <f>IF(ROW()&lt;=vLastrow,'Match History Data'!G847,"")</f>
        <v/>
      </c>
      <c r="H847" t="str">
        <f>IF(ROW()&lt;=vLastrow,'Match History Data'!H847,"")</f>
        <v/>
      </c>
      <c r="I847" t="str">
        <f>IF(ROW()&lt;=vLastrow,'Match History Data'!I847,"")</f>
        <v/>
      </c>
      <c r="J847" t="str">
        <f>IF(ROW()&lt;=vLastrow,'Match History Data'!J847,"")</f>
        <v/>
      </c>
      <c r="K847" t="str">
        <f>IF(ROW()&lt;=vLastrow,'Match History Data'!K847,"")</f>
        <v/>
      </c>
      <c r="L847" t="str">
        <f>IF(ROW()&lt;=vLastrow,'Match History Data'!L847,"")</f>
        <v/>
      </c>
      <c r="M847" t="str">
        <f>IF(ROW()&lt;=vLastrow,'Match History Data'!M847,"")</f>
        <v/>
      </c>
      <c r="N847" t="str">
        <f>IF(ROW()&lt;=vLastrow,'Match History Data'!N847,"")</f>
        <v/>
      </c>
      <c r="O847" t="str">
        <f>IF(ROW()&lt;=vLastrow,'Match History Data'!O847,"")</f>
        <v/>
      </c>
      <c r="Q847" t="str">
        <f>IF(ROW()&lt;=vLastrow,VLOOKUP(MONTH(E847),calcs!$S$2:$T$13,2,FALSE),"")</f>
        <v/>
      </c>
      <c r="R847" t="str">
        <f>IF(ROW()&lt;=vLastrow,VLOOKUP(MONTH(F847),calcs!$S$2:$T$13,2,FALSE),"")</f>
        <v/>
      </c>
      <c r="S847" t="str">
        <f t="shared" si="75"/>
        <v/>
      </c>
      <c r="T847" s="26" t="e">
        <f>IF(F847="",DATEDIF(E847,calcs!X$2,"Y"),"")</f>
        <v>#VALUE!</v>
      </c>
      <c r="U847" t="str">
        <f t="shared" si="74"/>
        <v/>
      </c>
      <c r="V847" t="str">
        <f t="shared" si="71"/>
        <v/>
      </c>
      <c r="W847">
        <f t="shared" si="72"/>
        <v>0</v>
      </c>
      <c r="X847">
        <f t="shared" si="73"/>
        <v>0</v>
      </c>
    </row>
    <row r="848" spans="1:24" x14ac:dyDescent="0.35">
      <c r="A848" t="str">
        <f>IF(ROW()&lt;=vLastrow,'Match History Data'!A848,"")</f>
        <v/>
      </c>
      <c r="B848" t="str">
        <f>IF(ROW()&lt;=vLastrow,'Match History Data'!B848,"")</f>
        <v/>
      </c>
      <c r="C848" t="str">
        <f>IF(ROW()&lt;=vLastrow,'Match History Data'!C848,"")</f>
        <v/>
      </c>
      <c r="D848" t="str">
        <f>IF(ROW()&lt;=vLastrow,'Match History Data'!D848,"")</f>
        <v/>
      </c>
      <c r="E848" s="3" t="str">
        <f>IF(ROW()&lt;=vLastrow,IF('Match History Data'!E848&lt;&gt;"",'Match History Data'!E848,""),"")</f>
        <v/>
      </c>
      <c r="F848" s="3" t="str">
        <f>IF(ROW()&lt;=vLastrow,IF('Match History Data'!F848&lt;&gt;"",'Match History Data'!F848,""),"")</f>
        <v/>
      </c>
      <c r="G848" t="str">
        <f>IF(ROW()&lt;=vLastrow,'Match History Data'!G848,"")</f>
        <v/>
      </c>
      <c r="H848" t="str">
        <f>IF(ROW()&lt;=vLastrow,'Match History Data'!H848,"")</f>
        <v/>
      </c>
      <c r="I848" t="str">
        <f>IF(ROW()&lt;=vLastrow,'Match History Data'!I848,"")</f>
        <v/>
      </c>
      <c r="J848" t="str">
        <f>IF(ROW()&lt;=vLastrow,'Match History Data'!J848,"")</f>
        <v/>
      </c>
      <c r="K848" t="str">
        <f>IF(ROW()&lt;=vLastrow,'Match History Data'!K848,"")</f>
        <v/>
      </c>
      <c r="L848" t="str">
        <f>IF(ROW()&lt;=vLastrow,'Match History Data'!L848,"")</f>
        <v/>
      </c>
      <c r="M848" t="str">
        <f>IF(ROW()&lt;=vLastrow,'Match History Data'!M848,"")</f>
        <v/>
      </c>
      <c r="N848" t="str">
        <f>IF(ROW()&lt;=vLastrow,'Match History Data'!N848,"")</f>
        <v/>
      </c>
      <c r="O848" t="str">
        <f>IF(ROW()&lt;=vLastrow,'Match History Data'!O848,"")</f>
        <v/>
      </c>
      <c r="Q848" t="str">
        <f>IF(ROW()&lt;=vLastrow,VLOOKUP(MONTH(E848),calcs!$S$2:$T$13,2,FALSE),"")</f>
        <v/>
      </c>
      <c r="R848" t="str">
        <f>IF(ROW()&lt;=vLastrow,VLOOKUP(MONTH(F848),calcs!$S$2:$T$13,2,FALSE),"")</f>
        <v/>
      </c>
      <c r="S848" t="str">
        <f t="shared" si="75"/>
        <v/>
      </c>
      <c r="T848" s="26" t="e">
        <f>IF(F848="",DATEDIF(E848,calcs!X$2,"Y"),"")</f>
        <v>#VALUE!</v>
      </c>
      <c r="U848" t="str">
        <f t="shared" si="74"/>
        <v/>
      </c>
      <c r="V848" t="str">
        <f t="shared" si="71"/>
        <v/>
      </c>
      <c r="W848">
        <f t="shared" si="72"/>
        <v>0</v>
      </c>
      <c r="X848">
        <f t="shared" si="73"/>
        <v>0</v>
      </c>
    </row>
    <row r="849" spans="1:24" x14ac:dyDescent="0.35">
      <c r="A849" t="str">
        <f>IF(ROW()&lt;=vLastrow,'Match History Data'!A849,"")</f>
        <v/>
      </c>
      <c r="B849" t="str">
        <f>IF(ROW()&lt;=vLastrow,'Match History Data'!B849,"")</f>
        <v/>
      </c>
      <c r="C849" t="str">
        <f>IF(ROW()&lt;=vLastrow,'Match History Data'!C849,"")</f>
        <v/>
      </c>
      <c r="D849" t="str">
        <f>IF(ROW()&lt;=vLastrow,'Match History Data'!D849,"")</f>
        <v/>
      </c>
      <c r="E849" s="3" t="str">
        <f>IF(ROW()&lt;=vLastrow,IF('Match History Data'!E849&lt;&gt;"",'Match History Data'!E849,""),"")</f>
        <v/>
      </c>
      <c r="F849" s="3" t="str">
        <f>IF(ROW()&lt;=vLastrow,IF('Match History Data'!F849&lt;&gt;"",'Match History Data'!F849,""),"")</f>
        <v/>
      </c>
      <c r="G849" t="str">
        <f>IF(ROW()&lt;=vLastrow,'Match History Data'!G849,"")</f>
        <v/>
      </c>
      <c r="H849" t="str">
        <f>IF(ROW()&lt;=vLastrow,'Match History Data'!H849,"")</f>
        <v/>
      </c>
      <c r="I849" t="str">
        <f>IF(ROW()&lt;=vLastrow,'Match History Data'!I849,"")</f>
        <v/>
      </c>
      <c r="J849" t="str">
        <f>IF(ROW()&lt;=vLastrow,'Match History Data'!J849,"")</f>
        <v/>
      </c>
      <c r="K849" t="str">
        <f>IF(ROW()&lt;=vLastrow,'Match History Data'!K849,"")</f>
        <v/>
      </c>
      <c r="L849" t="str">
        <f>IF(ROW()&lt;=vLastrow,'Match History Data'!L849,"")</f>
        <v/>
      </c>
      <c r="M849" t="str">
        <f>IF(ROW()&lt;=vLastrow,'Match History Data'!M849,"")</f>
        <v/>
      </c>
      <c r="N849" t="str">
        <f>IF(ROW()&lt;=vLastrow,'Match History Data'!N849,"")</f>
        <v/>
      </c>
      <c r="O849" t="str">
        <f>IF(ROW()&lt;=vLastrow,'Match History Data'!O849,"")</f>
        <v/>
      </c>
      <c r="Q849" t="str">
        <f>IF(ROW()&lt;=vLastrow,VLOOKUP(MONTH(E849),calcs!$S$2:$T$13,2,FALSE),"")</f>
        <v/>
      </c>
      <c r="R849" t="str">
        <f>IF(ROW()&lt;=vLastrow,VLOOKUP(MONTH(F849),calcs!$S$2:$T$13,2,FALSE),"")</f>
        <v/>
      </c>
      <c r="S849" t="str">
        <f t="shared" si="75"/>
        <v/>
      </c>
      <c r="T849" s="26" t="e">
        <f>IF(F849="",DATEDIF(E849,calcs!X$2,"Y"),"")</f>
        <v>#VALUE!</v>
      </c>
      <c r="U849" t="str">
        <f t="shared" si="74"/>
        <v/>
      </c>
      <c r="V849" t="str">
        <f t="shared" si="71"/>
        <v/>
      </c>
      <c r="W849">
        <f t="shared" si="72"/>
        <v>0</v>
      </c>
      <c r="X849">
        <f t="shared" si="73"/>
        <v>0</v>
      </c>
    </row>
    <row r="850" spans="1:24" x14ac:dyDescent="0.35">
      <c r="A850" t="str">
        <f>IF(ROW()&lt;=vLastrow,'Match History Data'!A850,"")</f>
        <v/>
      </c>
      <c r="B850" t="str">
        <f>IF(ROW()&lt;=vLastrow,'Match History Data'!B850,"")</f>
        <v/>
      </c>
      <c r="C850" t="str">
        <f>IF(ROW()&lt;=vLastrow,'Match History Data'!C850,"")</f>
        <v/>
      </c>
      <c r="D850" t="str">
        <f>IF(ROW()&lt;=vLastrow,'Match History Data'!D850,"")</f>
        <v/>
      </c>
      <c r="E850" s="3" t="str">
        <f>IF(ROW()&lt;=vLastrow,IF('Match History Data'!E850&lt;&gt;"",'Match History Data'!E850,""),"")</f>
        <v/>
      </c>
      <c r="F850" s="3" t="str">
        <f>IF(ROW()&lt;=vLastrow,IF('Match History Data'!F850&lt;&gt;"",'Match History Data'!F850,""),"")</f>
        <v/>
      </c>
      <c r="G850" t="str">
        <f>IF(ROW()&lt;=vLastrow,'Match History Data'!G850,"")</f>
        <v/>
      </c>
      <c r="H850" t="str">
        <f>IF(ROW()&lt;=vLastrow,'Match History Data'!H850,"")</f>
        <v/>
      </c>
      <c r="I850" t="str">
        <f>IF(ROW()&lt;=vLastrow,'Match History Data'!I850,"")</f>
        <v/>
      </c>
      <c r="J850" t="str">
        <f>IF(ROW()&lt;=vLastrow,'Match History Data'!J850,"")</f>
        <v/>
      </c>
      <c r="K850" t="str">
        <f>IF(ROW()&lt;=vLastrow,'Match History Data'!K850,"")</f>
        <v/>
      </c>
      <c r="L850" t="str">
        <f>IF(ROW()&lt;=vLastrow,'Match History Data'!L850,"")</f>
        <v/>
      </c>
      <c r="M850" t="str">
        <f>IF(ROW()&lt;=vLastrow,'Match History Data'!M850,"")</f>
        <v/>
      </c>
      <c r="N850" t="str">
        <f>IF(ROW()&lt;=vLastrow,'Match History Data'!N850,"")</f>
        <v/>
      </c>
      <c r="O850" t="str">
        <f>IF(ROW()&lt;=vLastrow,'Match History Data'!O850,"")</f>
        <v/>
      </c>
      <c r="Q850" t="str">
        <f>IF(ROW()&lt;=vLastrow,VLOOKUP(MONTH(E850),calcs!$S$2:$T$13,2,FALSE),"")</f>
        <v/>
      </c>
      <c r="R850" t="str">
        <f>IF(ROW()&lt;=vLastrow,VLOOKUP(MONTH(F850),calcs!$S$2:$T$13,2,FALSE),"")</f>
        <v/>
      </c>
      <c r="S850" t="str">
        <f t="shared" si="75"/>
        <v/>
      </c>
      <c r="T850" s="26" t="e">
        <f>IF(F850="",DATEDIF(E850,calcs!X$2,"Y"),"")</f>
        <v>#VALUE!</v>
      </c>
      <c r="U850" t="str">
        <f t="shared" si="74"/>
        <v/>
      </c>
      <c r="V850" t="str">
        <f t="shared" si="71"/>
        <v/>
      </c>
      <c r="W850">
        <f t="shared" si="72"/>
        <v>0</v>
      </c>
      <c r="X850">
        <f t="shared" si="73"/>
        <v>0</v>
      </c>
    </row>
    <row r="851" spans="1:24" x14ac:dyDescent="0.35">
      <c r="A851" t="str">
        <f>IF(ROW()&lt;=vLastrow,'Match History Data'!A851,"")</f>
        <v/>
      </c>
      <c r="B851" t="str">
        <f>IF(ROW()&lt;=vLastrow,'Match History Data'!B851,"")</f>
        <v/>
      </c>
      <c r="C851" t="str">
        <f>IF(ROW()&lt;=vLastrow,'Match History Data'!C851,"")</f>
        <v/>
      </c>
      <c r="D851" t="str">
        <f>IF(ROW()&lt;=vLastrow,'Match History Data'!D851,"")</f>
        <v/>
      </c>
      <c r="E851" s="3" t="str">
        <f>IF(ROW()&lt;=vLastrow,IF('Match History Data'!E851&lt;&gt;"",'Match History Data'!E851,""),"")</f>
        <v/>
      </c>
      <c r="F851" s="3" t="str">
        <f>IF(ROW()&lt;=vLastrow,IF('Match History Data'!F851&lt;&gt;"",'Match History Data'!F851,""),"")</f>
        <v/>
      </c>
      <c r="G851" t="str">
        <f>IF(ROW()&lt;=vLastrow,'Match History Data'!G851,"")</f>
        <v/>
      </c>
      <c r="H851" t="str">
        <f>IF(ROW()&lt;=vLastrow,'Match History Data'!H851,"")</f>
        <v/>
      </c>
      <c r="I851" t="str">
        <f>IF(ROW()&lt;=vLastrow,'Match History Data'!I851,"")</f>
        <v/>
      </c>
      <c r="J851" t="str">
        <f>IF(ROW()&lt;=vLastrow,'Match History Data'!J851,"")</f>
        <v/>
      </c>
      <c r="K851" t="str">
        <f>IF(ROW()&lt;=vLastrow,'Match History Data'!K851,"")</f>
        <v/>
      </c>
      <c r="L851" t="str">
        <f>IF(ROW()&lt;=vLastrow,'Match History Data'!L851,"")</f>
        <v/>
      </c>
      <c r="M851" t="str">
        <f>IF(ROW()&lt;=vLastrow,'Match History Data'!M851,"")</f>
        <v/>
      </c>
      <c r="N851" t="str">
        <f>IF(ROW()&lt;=vLastrow,'Match History Data'!N851,"")</f>
        <v/>
      </c>
      <c r="O851" t="str">
        <f>IF(ROW()&lt;=vLastrow,'Match History Data'!O851,"")</f>
        <v/>
      </c>
      <c r="Q851" t="str">
        <f>IF(ROW()&lt;=vLastrow,VLOOKUP(MONTH(E851),calcs!$S$2:$T$13,2,FALSE),"")</f>
        <v/>
      </c>
      <c r="R851" t="str">
        <f>IF(ROW()&lt;=vLastrow,VLOOKUP(MONTH(F851),calcs!$S$2:$T$13,2,FALSE),"")</f>
        <v/>
      </c>
      <c r="S851" t="str">
        <f t="shared" si="75"/>
        <v/>
      </c>
      <c r="T851" s="26" t="e">
        <f>IF(F851="",DATEDIF(E851,calcs!X$2,"Y"),"")</f>
        <v>#VALUE!</v>
      </c>
      <c r="U851" t="str">
        <f t="shared" si="74"/>
        <v/>
      </c>
      <c r="V851" t="str">
        <f t="shared" si="71"/>
        <v/>
      </c>
      <c r="W851">
        <f t="shared" si="72"/>
        <v>0</v>
      </c>
      <c r="X851">
        <f t="shared" si="73"/>
        <v>0</v>
      </c>
    </row>
    <row r="852" spans="1:24" x14ac:dyDescent="0.35">
      <c r="A852" t="str">
        <f>IF(ROW()&lt;=vLastrow,'Match History Data'!A852,"")</f>
        <v/>
      </c>
      <c r="B852" t="str">
        <f>IF(ROW()&lt;=vLastrow,'Match History Data'!B852,"")</f>
        <v/>
      </c>
      <c r="C852" t="str">
        <f>IF(ROW()&lt;=vLastrow,'Match History Data'!C852,"")</f>
        <v/>
      </c>
      <c r="D852" t="str">
        <f>IF(ROW()&lt;=vLastrow,'Match History Data'!D852,"")</f>
        <v/>
      </c>
      <c r="E852" s="3" t="str">
        <f>IF(ROW()&lt;=vLastrow,IF('Match History Data'!E852&lt;&gt;"",'Match History Data'!E852,""),"")</f>
        <v/>
      </c>
      <c r="F852" s="3" t="str">
        <f>IF(ROW()&lt;=vLastrow,IF('Match History Data'!F852&lt;&gt;"",'Match History Data'!F852,""),"")</f>
        <v/>
      </c>
      <c r="G852" t="str">
        <f>IF(ROW()&lt;=vLastrow,'Match History Data'!G852,"")</f>
        <v/>
      </c>
      <c r="H852" t="str">
        <f>IF(ROW()&lt;=vLastrow,'Match History Data'!H852,"")</f>
        <v/>
      </c>
      <c r="I852" t="str">
        <f>IF(ROW()&lt;=vLastrow,'Match History Data'!I852,"")</f>
        <v/>
      </c>
      <c r="J852" t="str">
        <f>IF(ROW()&lt;=vLastrow,'Match History Data'!J852,"")</f>
        <v/>
      </c>
      <c r="K852" t="str">
        <f>IF(ROW()&lt;=vLastrow,'Match History Data'!K852,"")</f>
        <v/>
      </c>
      <c r="L852" t="str">
        <f>IF(ROW()&lt;=vLastrow,'Match History Data'!L852,"")</f>
        <v/>
      </c>
      <c r="M852" t="str">
        <f>IF(ROW()&lt;=vLastrow,'Match History Data'!M852,"")</f>
        <v/>
      </c>
      <c r="N852" t="str">
        <f>IF(ROW()&lt;=vLastrow,'Match History Data'!N852,"")</f>
        <v/>
      </c>
      <c r="O852" t="str">
        <f>IF(ROW()&lt;=vLastrow,'Match History Data'!O852,"")</f>
        <v/>
      </c>
      <c r="Q852" t="str">
        <f>IF(ROW()&lt;=vLastrow,VLOOKUP(MONTH(E852),calcs!$S$2:$T$13,2,FALSE),"")</f>
        <v/>
      </c>
      <c r="R852" t="str">
        <f>IF(ROW()&lt;=vLastrow,VLOOKUP(MONTH(F852),calcs!$S$2:$T$13,2,FALSE),"")</f>
        <v/>
      </c>
      <c r="S852" t="str">
        <f t="shared" si="75"/>
        <v/>
      </c>
      <c r="T852" s="26" t="e">
        <f>IF(F852="",DATEDIF(E852,calcs!X$2,"Y"),"")</f>
        <v>#VALUE!</v>
      </c>
      <c r="U852" t="str">
        <f t="shared" si="74"/>
        <v/>
      </c>
      <c r="V852" t="str">
        <f t="shared" si="71"/>
        <v/>
      </c>
      <c r="W852">
        <f t="shared" si="72"/>
        <v>0</v>
      </c>
      <c r="X852">
        <f t="shared" si="73"/>
        <v>0</v>
      </c>
    </row>
    <row r="853" spans="1:24" x14ac:dyDescent="0.35">
      <c r="A853" t="str">
        <f>IF(ROW()&lt;=vLastrow,'Match History Data'!A853,"")</f>
        <v/>
      </c>
      <c r="B853" t="str">
        <f>IF(ROW()&lt;=vLastrow,'Match History Data'!B853,"")</f>
        <v/>
      </c>
      <c r="C853" t="str">
        <f>IF(ROW()&lt;=vLastrow,'Match History Data'!C853,"")</f>
        <v/>
      </c>
      <c r="D853" t="str">
        <f>IF(ROW()&lt;=vLastrow,'Match History Data'!D853,"")</f>
        <v/>
      </c>
      <c r="E853" s="3" t="str">
        <f>IF(ROW()&lt;=vLastrow,IF('Match History Data'!E853&lt;&gt;"",'Match History Data'!E853,""),"")</f>
        <v/>
      </c>
      <c r="F853" s="3" t="str">
        <f>IF(ROW()&lt;=vLastrow,IF('Match History Data'!F853&lt;&gt;"",'Match History Data'!F853,""),"")</f>
        <v/>
      </c>
      <c r="G853" t="str">
        <f>IF(ROW()&lt;=vLastrow,'Match History Data'!G853,"")</f>
        <v/>
      </c>
      <c r="H853" t="str">
        <f>IF(ROW()&lt;=vLastrow,'Match History Data'!H853,"")</f>
        <v/>
      </c>
      <c r="I853" t="str">
        <f>IF(ROW()&lt;=vLastrow,'Match History Data'!I853,"")</f>
        <v/>
      </c>
      <c r="J853" t="str">
        <f>IF(ROW()&lt;=vLastrow,'Match History Data'!J853,"")</f>
        <v/>
      </c>
      <c r="K853" t="str">
        <f>IF(ROW()&lt;=vLastrow,'Match History Data'!K853,"")</f>
        <v/>
      </c>
      <c r="L853" t="str">
        <f>IF(ROW()&lt;=vLastrow,'Match History Data'!L853,"")</f>
        <v/>
      </c>
      <c r="M853" t="str">
        <f>IF(ROW()&lt;=vLastrow,'Match History Data'!M853,"")</f>
        <v/>
      </c>
      <c r="N853" t="str">
        <f>IF(ROW()&lt;=vLastrow,'Match History Data'!N853,"")</f>
        <v/>
      </c>
      <c r="O853" t="str">
        <f>IF(ROW()&lt;=vLastrow,'Match History Data'!O853,"")</f>
        <v/>
      </c>
      <c r="Q853" t="str">
        <f>IF(ROW()&lt;=vLastrow,VLOOKUP(MONTH(E853),calcs!$S$2:$T$13,2,FALSE),"")</f>
        <v/>
      </c>
      <c r="R853" t="str">
        <f>IF(ROW()&lt;=vLastrow,VLOOKUP(MONTH(F853),calcs!$S$2:$T$13,2,FALSE),"")</f>
        <v/>
      </c>
      <c r="S853" t="str">
        <f t="shared" si="75"/>
        <v/>
      </c>
      <c r="T853" s="26" t="e">
        <f>IF(F853="",DATEDIF(E853,calcs!X$2,"Y"),"")</f>
        <v>#VALUE!</v>
      </c>
      <c r="U853" t="str">
        <f t="shared" si="74"/>
        <v/>
      </c>
      <c r="V853" t="str">
        <f t="shared" si="71"/>
        <v/>
      </c>
      <c r="W853">
        <f t="shared" si="72"/>
        <v>0</v>
      </c>
      <c r="X853">
        <f t="shared" si="73"/>
        <v>0</v>
      </c>
    </row>
    <row r="854" spans="1:24" x14ac:dyDescent="0.35">
      <c r="A854" t="str">
        <f>IF(ROW()&lt;=vLastrow,'Match History Data'!A854,"")</f>
        <v/>
      </c>
      <c r="B854" t="str">
        <f>IF(ROW()&lt;=vLastrow,'Match History Data'!B854,"")</f>
        <v/>
      </c>
      <c r="C854" t="str">
        <f>IF(ROW()&lt;=vLastrow,'Match History Data'!C854,"")</f>
        <v/>
      </c>
      <c r="D854" t="str">
        <f>IF(ROW()&lt;=vLastrow,'Match History Data'!D854,"")</f>
        <v/>
      </c>
      <c r="E854" s="3" t="str">
        <f>IF(ROW()&lt;=vLastrow,IF('Match History Data'!E854&lt;&gt;"",'Match History Data'!E854,""),"")</f>
        <v/>
      </c>
      <c r="F854" s="3" t="str">
        <f>IF(ROW()&lt;=vLastrow,IF('Match History Data'!F854&lt;&gt;"",'Match History Data'!F854,""),"")</f>
        <v/>
      </c>
      <c r="G854" t="str">
        <f>IF(ROW()&lt;=vLastrow,'Match History Data'!G854,"")</f>
        <v/>
      </c>
      <c r="H854" t="str">
        <f>IF(ROW()&lt;=vLastrow,'Match History Data'!H854,"")</f>
        <v/>
      </c>
      <c r="I854" t="str">
        <f>IF(ROW()&lt;=vLastrow,'Match History Data'!I854,"")</f>
        <v/>
      </c>
      <c r="J854" t="str">
        <f>IF(ROW()&lt;=vLastrow,'Match History Data'!J854,"")</f>
        <v/>
      </c>
      <c r="K854" t="str">
        <f>IF(ROW()&lt;=vLastrow,'Match History Data'!K854,"")</f>
        <v/>
      </c>
      <c r="L854" t="str">
        <f>IF(ROW()&lt;=vLastrow,'Match History Data'!L854,"")</f>
        <v/>
      </c>
      <c r="M854" t="str">
        <f>IF(ROW()&lt;=vLastrow,'Match History Data'!M854,"")</f>
        <v/>
      </c>
      <c r="N854" t="str">
        <f>IF(ROW()&lt;=vLastrow,'Match History Data'!N854,"")</f>
        <v/>
      </c>
      <c r="O854" t="str">
        <f>IF(ROW()&lt;=vLastrow,'Match History Data'!O854,"")</f>
        <v/>
      </c>
      <c r="Q854" t="str">
        <f>IF(ROW()&lt;=vLastrow,VLOOKUP(MONTH(E854),calcs!$S$2:$T$13,2,FALSE),"")</f>
        <v/>
      </c>
      <c r="R854" t="str">
        <f>IF(ROW()&lt;=vLastrow,VLOOKUP(MONTH(F854),calcs!$S$2:$T$13,2,FALSE),"")</f>
        <v/>
      </c>
      <c r="S854" t="str">
        <f t="shared" si="75"/>
        <v/>
      </c>
      <c r="T854" s="26" t="e">
        <f>IF(F854="",DATEDIF(E854,calcs!X$2,"Y"),"")</f>
        <v>#VALUE!</v>
      </c>
      <c r="U854" t="str">
        <f t="shared" si="74"/>
        <v/>
      </c>
      <c r="V854" t="str">
        <f t="shared" si="71"/>
        <v/>
      </c>
      <c r="W854">
        <f t="shared" si="72"/>
        <v>0</v>
      </c>
      <c r="X854">
        <f t="shared" si="73"/>
        <v>0</v>
      </c>
    </row>
    <row r="855" spans="1:24" x14ac:dyDescent="0.35">
      <c r="A855" t="str">
        <f>IF(ROW()&lt;=vLastrow,'Match History Data'!A855,"")</f>
        <v/>
      </c>
      <c r="B855" t="str">
        <f>IF(ROW()&lt;=vLastrow,'Match History Data'!B855,"")</f>
        <v/>
      </c>
      <c r="C855" t="str">
        <f>IF(ROW()&lt;=vLastrow,'Match History Data'!C855,"")</f>
        <v/>
      </c>
      <c r="D855" t="str">
        <f>IF(ROW()&lt;=vLastrow,'Match History Data'!D855,"")</f>
        <v/>
      </c>
      <c r="E855" s="3" t="str">
        <f>IF(ROW()&lt;=vLastrow,IF('Match History Data'!E855&lt;&gt;"",'Match History Data'!E855,""),"")</f>
        <v/>
      </c>
      <c r="F855" s="3" t="str">
        <f>IF(ROW()&lt;=vLastrow,IF('Match History Data'!F855&lt;&gt;"",'Match History Data'!F855,""),"")</f>
        <v/>
      </c>
      <c r="G855" t="str">
        <f>IF(ROW()&lt;=vLastrow,'Match History Data'!G855,"")</f>
        <v/>
      </c>
      <c r="H855" t="str">
        <f>IF(ROW()&lt;=vLastrow,'Match History Data'!H855,"")</f>
        <v/>
      </c>
      <c r="I855" t="str">
        <f>IF(ROW()&lt;=vLastrow,'Match History Data'!I855,"")</f>
        <v/>
      </c>
      <c r="J855" t="str">
        <f>IF(ROW()&lt;=vLastrow,'Match History Data'!J855,"")</f>
        <v/>
      </c>
      <c r="K855" t="str">
        <f>IF(ROW()&lt;=vLastrow,'Match History Data'!K855,"")</f>
        <v/>
      </c>
      <c r="L855" t="str">
        <f>IF(ROW()&lt;=vLastrow,'Match History Data'!L855,"")</f>
        <v/>
      </c>
      <c r="M855" t="str">
        <f>IF(ROW()&lt;=vLastrow,'Match History Data'!M855,"")</f>
        <v/>
      </c>
      <c r="N855" t="str">
        <f>IF(ROW()&lt;=vLastrow,'Match History Data'!N855,"")</f>
        <v/>
      </c>
      <c r="O855" t="str">
        <f>IF(ROW()&lt;=vLastrow,'Match History Data'!O855,"")</f>
        <v/>
      </c>
      <c r="Q855" t="str">
        <f>IF(ROW()&lt;=vLastrow,VLOOKUP(MONTH(E855),calcs!$S$2:$T$13,2,FALSE),"")</f>
        <v/>
      </c>
      <c r="R855" t="str">
        <f>IF(ROW()&lt;=vLastrow,VLOOKUP(MONTH(F855),calcs!$S$2:$T$13,2,FALSE),"")</f>
        <v/>
      </c>
      <c r="S855" t="str">
        <f t="shared" si="75"/>
        <v/>
      </c>
      <c r="T855" s="26" t="e">
        <f>IF(F855="",DATEDIF(E855,calcs!X$2,"Y"),"")</f>
        <v>#VALUE!</v>
      </c>
      <c r="U855" t="str">
        <f t="shared" si="74"/>
        <v/>
      </c>
      <c r="V855" t="str">
        <f t="shared" si="71"/>
        <v/>
      </c>
      <c r="W855">
        <f t="shared" si="72"/>
        <v>0</v>
      </c>
      <c r="X855">
        <f t="shared" si="73"/>
        <v>0</v>
      </c>
    </row>
    <row r="856" spans="1:24" x14ac:dyDescent="0.35">
      <c r="A856" t="str">
        <f>IF(ROW()&lt;=vLastrow,'Match History Data'!A856,"")</f>
        <v/>
      </c>
      <c r="B856" t="str">
        <f>IF(ROW()&lt;=vLastrow,'Match History Data'!B856,"")</f>
        <v/>
      </c>
      <c r="C856" t="str">
        <f>IF(ROW()&lt;=vLastrow,'Match History Data'!C856,"")</f>
        <v/>
      </c>
      <c r="D856" t="str">
        <f>IF(ROW()&lt;=vLastrow,'Match History Data'!D856,"")</f>
        <v/>
      </c>
      <c r="E856" s="3" t="str">
        <f>IF(ROW()&lt;=vLastrow,IF('Match History Data'!E856&lt;&gt;"",'Match History Data'!E856,""),"")</f>
        <v/>
      </c>
      <c r="F856" s="3" t="str">
        <f>IF(ROW()&lt;=vLastrow,IF('Match History Data'!F856&lt;&gt;"",'Match History Data'!F856,""),"")</f>
        <v/>
      </c>
      <c r="G856" t="str">
        <f>IF(ROW()&lt;=vLastrow,'Match History Data'!G856,"")</f>
        <v/>
      </c>
      <c r="H856" t="str">
        <f>IF(ROW()&lt;=vLastrow,'Match History Data'!H856,"")</f>
        <v/>
      </c>
      <c r="I856" t="str">
        <f>IF(ROW()&lt;=vLastrow,'Match History Data'!I856,"")</f>
        <v/>
      </c>
      <c r="J856" t="str">
        <f>IF(ROW()&lt;=vLastrow,'Match History Data'!J856,"")</f>
        <v/>
      </c>
      <c r="K856" t="str">
        <f>IF(ROW()&lt;=vLastrow,'Match History Data'!K856,"")</f>
        <v/>
      </c>
      <c r="L856" t="str">
        <f>IF(ROW()&lt;=vLastrow,'Match History Data'!L856,"")</f>
        <v/>
      </c>
      <c r="M856" t="str">
        <f>IF(ROW()&lt;=vLastrow,'Match History Data'!M856,"")</f>
        <v/>
      </c>
      <c r="N856" t="str">
        <f>IF(ROW()&lt;=vLastrow,'Match History Data'!N856,"")</f>
        <v/>
      </c>
      <c r="O856" t="str">
        <f>IF(ROW()&lt;=vLastrow,'Match History Data'!O856,"")</f>
        <v/>
      </c>
      <c r="Q856" t="str">
        <f>IF(ROW()&lt;=vLastrow,VLOOKUP(MONTH(E856),calcs!$S$2:$T$13,2,FALSE),"")</f>
        <v/>
      </c>
      <c r="R856" t="str">
        <f>IF(ROW()&lt;=vLastrow,VLOOKUP(MONTH(F856),calcs!$S$2:$T$13,2,FALSE),"")</f>
        <v/>
      </c>
      <c r="S856" t="str">
        <f t="shared" si="75"/>
        <v/>
      </c>
      <c r="T856" s="26" t="e">
        <f>IF(F856="",DATEDIF(E856,calcs!X$2,"Y"),"")</f>
        <v>#VALUE!</v>
      </c>
      <c r="U856" t="str">
        <f t="shared" si="74"/>
        <v/>
      </c>
      <c r="V856" t="str">
        <f t="shared" si="71"/>
        <v/>
      </c>
      <c r="W856">
        <f t="shared" si="72"/>
        <v>0</v>
      </c>
      <c r="X856">
        <f t="shared" si="73"/>
        <v>0</v>
      </c>
    </row>
    <row r="857" spans="1:24" x14ac:dyDescent="0.35">
      <c r="A857" t="str">
        <f>IF(ROW()&lt;=vLastrow,'Match History Data'!A857,"")</f>
        <v/>
      </c>
      <c r="B857" t="str">
        <f>IF(ROW()&lt;=vLastrow,'Match History Data'!B857,"")</f>
        <v/>
      </c>
      <c r="C857" t="str">
        <f>IF(ROW()&lt;=vLastrow,'Match History Data'!C857,"")</f>
        <v/>
      </c>
      <c r="D857" t="str">
        <f>IF(ROW()&lt;=vLastrow,'Match History Data'!D857,"")</f>
        <v/>
      </c>
      <c r="E857" s="3" t="str">
        <f>IF(ROW()&lt;=vLastrow,IF('Match History Data'!E857&lt;&gt;"",'Match History Data'!E857,""),"")</f>
        <v/>
      </c>
      <c r="F857" s="3" t="str">
        <f>IF(ROW()&lt;=vLastrow,IF('Match History Data'!F857&lt;&gt;"",'Match History Data'!F857,""),"")</f>
        <v/>
      </c>
      <c r="G857" t="str">
        <f>IF(ROW()&lt;=vLastrow,'Match History Data'!G857,"")</f>
        <v/>
      </c>
      <c r="H857" t="str">
        <f>IF(ROW()&lt;=vLastrow,'Match History Data'!H857,"")</f>
        <v/>
      </c>
      <c r="I857" t="str">
        <f>IF(ROW()&lt;=vLastrow,'Match History Data'!I857,"")</f>
        <v/>
      </c>
      <c r="J857" t="str">
        <f>IF(ROW()&lt;=vLastrow,'Match History Data'!J857,"")</f>
        <v/>
      </c>
      <c r="K857" t="str">
        <f>IF(ROW()&lt;=vLastrow,'Match History Data'!K857,"")</f>
        <v/>
      </c>
      <c r="L857" t="str">
        <f>IF(ROW()&lt;=vLastrow,'Match History Data'!L857,"")</f>
        <v/>
      </c>
      <c r="M857" t="str">
        <f>IF(ROW()&lt;=vLastrow,'Match History Data'!M857,"")</f>
        <v/>
      </c>
      <c r="N857" t="str">
        <f>IF(ROW()&lt;=vLastrow,'Match History Data'!N857,"")</f>
        <v/>
      </c>
      <c r="O857" t="str">
        <f>IF(ROW()&lt;=vLastrow,'Match History Data'!O857,"")</f>
        <v/>
      </c>
      <c r="Q857" t="str">
        <f>IF(ROW()&lt;=vLastrow,VLOOKUP(MONTH(E857),calcs!$S$2:$T$13,2,FALSE),"")</f>
        <v/>
      </c>
      <c r="R857" t="str">
        <f>IF(ROW()&lt;=vLastrow,VLOOKUP(MONTH(F857),calcs!$S$2:$T$13,2,FALSE),"")</f>
        <v/>
      </c>
      <c r="S857" t="str">
        <f t="shared" si="75"/>
        <v/>
      </c>
      <c r="T857" s="26" t="e">
        <f>IF(F857="",DATEDIF(E857,calcs!X$2,"Y"),"")</f>
        <v>#VALUE!</v>
      </c>
      <c r="U857" t="str">
        <f t="shared" si="74"/>
        <v/>
      </c>
      <c r="V857" t="str">
        <f t="shared" si="71"/>
        <v/>
      </c>
      <c r="W857">
        <f t="shared" si="72"/>
        <v>0</v>
      </c>
      <c r="X857">
        <f t="shared" si="73"/>
        <v>0</v>
      </c>
    </row>
    <row r="858" spans="1:24" x14ac:dyDescent="0.35">
      <c r="A858" t="str">
        <f>IF(ROW()&lt;=vLastrow,'Match History Data'!A858,"")</f>
        <v/>
      </c>
      <c r="B858" t="str">
        <f>IF(ROW()&lt;=vLastrow,'Match History Data'!B858,"")</f>
        <v/>
      </c>
      <c r="C858" t="str">
        <f>IF(ROW()&lt;=vLastrow,'Match History Data'!C858,"")</f>
        <v/>
      </c>
      <c r="D858" t="str">
        <f>IF(ROW()&lt;=vLastrow,'Match History Data'!D858,"")</f>
        <v/>
      </c>
      <c r="E858" s="3" t="str">
        <f>IF(ROW()&lt;=vLastrow,IF('Match History Data'!E858&lt;&gt;"",'Match History Data'!E858,""),"")</f>
        <v/>
      </c>
      <c r="F858" s="3" t="str">
        <f>IF(ROW()&lt;=vLastrow,IF('Match History Data'!F858&lt;&gt;"",'Match History Data'!F858,""),"")</f>
        <v/>
      </c>
      <c r="G858" t="str">
        <f>IF(ROW()&lt;=vLastrow,'Match History Data'!G858,"")</f>
        <v/>
      </c>
      <c r="H858" t="str">
        <f>IF(ROW()&lt;=vLastrow,'Match History Data'!H858,"")</f>
        <v/>
      </c>
      <c r="I858" t="str">
        <f>IF(ROW()&lt;=vLastrow,'Match History Data'!I858,"")</f>
        <v/>
      </c>
      <c r="J858" t="str">
        <f>IF(ROW()&lt;=vLastrow,'Match History Data'!J858,"")</f>
        <v/>
      </c>
      <c r="K858" t="str">
        <f>IF(ROW()&lt;=vLastrow,'Match History Data'!K858,"")</f>
        <v/>
      </c>
      <c r="L858" t="str">
        <f>IF(ROW()&lt;=vLastrow,'Match History Data'!L858,"")</f>
        <v/>
      </c>
      <c r="M858" t="str">
        <f>IF(ROW()&lt;=vLastrow,'Match History Data'!M858,"")</f>
        <v/>
      </c>
      <c r="N858" t="str">
        <f>IF(ROW()&lt;=vLastrow,'Match History Data'!N858,"")</f>
        <v/>
      </c>
      <c r="O858" t="str">
        <f>IF(ROW()&lt;=vLastrow,'Match History Data'!O858,"")</f>
        <v/>
      </c>
      <c r="Q858" t="str">
        <f>IF(ROW()&lt;=vLastrow,VLOOKUP(MONTH(E858),calcs!$S$2:$T$13,2,FALSE),"")</f>
        <v/>
      </c>
      <c r="R858" t="str">
        <f>IF(ROW()&lt;=vLastrow,VLOOKUP(MONTH(F858),calcs!$S$2:$T$13,2,FALSE),"")</f>
        <v/>
      </c>
      <c r="S858" t="str">
        <f t="shared" si="75"/>
        <v/>
      </c>
      <c r="T858" s="26" t="e">
        <f>IF(F858="",DATEDIF(E858,calcs!X$2,"Y"),"")</f>
        <v>#VALUE!</v>
      </c>
      <c r="U858" t="str">
        <f t="shared" si="74"/>
        <v/>
      </c>
      <c r="V858" t="str">
        <f t="shared" si="71"/>
        <v/>
      </c>
      <c r="W858">
        <f t="shared" si="72"/>
        <v>0</v>
      </c>
      <c r="X858">
        <f t="shared" si="73"/>
        <v>0</v>
      </c>
    </row>
    <row r="859" spans="1:24" x14ac:dyDescent="0.35">
      <c r="A859" t="str">
        <f>IF(ROW()&lt;=vLastrow,'Match History Data'!A859,"")</f>
        <v/>
      </c>
      <c r="B859" t="str">
        <f>IF(ROW()&lt;=vLastrow,'Match History Data'!B859,"")</f>
        <v/>
      </c>
      <c r="C859" t="str">
        <f>IF(ROW()&lt;=vLastrow,'Match History Data'!C859,"")</f>
        <v/>
      </c>
      <c r="D859" t="str">
        <f>IF(ROW()&lt;=vLastrow,'Match History Data'!D859,"")</f>
        <v/>
      </c>
      <c r="E859" s="3" t="str">
        <f>IF(ROW()&lt;=vLastrow,IF('Match History Data'!E859&lt;&gt;"",'Match History Data'!E859,""),"")</f>
        <v/>
      </c>
      <c r="F859" s="3" t="str">
        <f>IF(ROW()&lt;=vLastrow,IF('Match History Data'!F859&lt;&gt;"",'Match History Data'!F859,""),"")</f>
        <v/>
      </c>
      <c r="G859" t="str">
        <f>IF(ROW()&lt;=vLastrow,'Match History Data'!G859,"")</f>
        <v/>
      </c>
      <c r="H859" t="str">
        <f>IF(ROW()&lt;=vLastrow,'Match History Data'!H859,"")</f>
        <v/>
      </c>
      <c r="I859" t="str">
        <f>IF(ROW()&lt;=vLastrow,'Match History Data'!I859,"")</f>
        <v/>
      </c>
      <c r="J859" t="str">
        <f>IF(ROW()&lt;=vLastrow,'Match History Data'!J859,"")</f>
        <v/>
      </c>
      <c r="K859" t="str">
        <f>IF(ROW()&lt;=vLastrow,'Match History Data'!K859,"")</f>
        <v/>
      </c>
      <c r="L859" t="str">
        <f>IF(ROW()&lt;=vLastrow,'Match History Data'!L859,"")</f>
        <v/>
      </c>
      <c r="M859" t="str">
        <f>IF(ROW()&lt;=vLastrow,'Match History Data'!M859,"")</f>
        <v/>
      </c>
      <c r="N859" t="str">
        <f>IF(ROW()&lt;=vLastrow,'Match History Data'!N859,"")</f>
        <v/>
      </c>
      <c r="O859" t="str">
        <f>IF(ROW()&lt;=vLastrow,'Match History Data'!O859,"")</f>
        <v/>
      </c>
      <c r="Q859" t="str">
        <f>IF(ROW()&lt;=vLastrow,VLOOKUP(MONTH(E859),calcs!$S$2:$T$13,2,FALSE),"")</f>
        <v/>
      </c>
      <c r="R859" t="str">
        <f>IF(ROW()&lt;=vLastrow,VLOOKUP(MONTH(F859),calcs!$S$2:$T$13,2,FALSE),"")</f>
        <v/>
      </c>
      <c r="S859" t="str">
        <f t="shared" si="75"/>
        <v/>
      </c>
      <c r="T859" s="26" t="e">
        <f>IF(F859="",DATEDIF(E859,calcs!X$2,"Y"),"")</f>
        <v>#VALUE!</v>
      </c>
      <c r="U859" t="str">
        <f t="shared" si="74"/>
        <v/>
      </c>
      <c r="V859" t="str">
        <f t="shared" si="71"/>
        <v/>
      </c>
      <c r="W859">
        <f t="shared" si="72"/>
        <v>0</v>
      </c>
      <c r="X859">
        <f t="shared" si="73"/>
        <v>0</v>
      </c>
    </row>
    <row r="860" spans="1:24" x14ac:dyDescent="0.35">
      <c r="A860" t="str">
        <f>IF(ROW()&lt;=vLastrow,'Match History Data'!A860,"")</f>
        <v/>
      </c>
      <c r="B860" t="str">
        <f>IF(ROW()&lt;=vLastrow,'Match History Data'!B860,"")</f>
        <v/>
      </c>
      <c r="C860" t="str">
        <f>IF(ROW()&lt;=vLastrow,'Match History Data'!C860,"")</f>
        <v/>
      </c>
      <c r="D860" t="str">
        <f>IF(ROW()&lt;=vLastrow,'Match History Data'!D860,"")</f>
        <v/>
      </c>
      <c r="E860" s="3" t="str">
        <f>IF(ROW()&lt;=vLastrow,IF('Match History Data'!E860&lt;&gt;"",'Match History Data'!E860,""),"")</f>
        <v/>
      </c>
      <c r="F860" s="3" t="str">
        <f>IF(ROW()&lt;=vLastrow,IF('Match History Data'!F860&lt;&gt;"",'Match History Data'!F860,""),"")</f>
        <v/>
      </c>
      <c r="G860" t="str">
        <f>IF(ROW()&lt;=vLastrow,'Match History Data'!G860,"")</f>
        <v/>
      </c>
      <c r="H860" t="str">
        <f>IF(ROW()&lt;=vLastrow,'Match History Data'!H860,"")</f>
        <v/>
      </c>
      <c r="I860" t="str">
        <f>IF(ROW()&lt;=vLastrow,'Match History Data'!I860,"")</f>
        <v/>
      </c>
      <c r="J860" t="str">
        <f>IF(ROW()&lt;=vLastrow,'Match History Data'!J860,"")</f>
        <v/>
      </c>
      <c r="K860" t="str">
        <f>IF(ROW()&lt;=vLastrow,'Match History Data'!K860,"")</f>
        <v/>
      </c>
      <c r="L860" t="str">
        <f>IF(ROW()&lt;=vLastrow,'Match History Data'!L860,"")</f>
        <v/>
      </c>
      <c r="M860" t="str">
        <f>IF(ROW()&lt;=vLastrow,'Match History Data'!M860,"")</f>
        <v/>
      </c>
      <c r="N860" t="str">
        <f>IF(ROW()&lt;=vLastrow,'Match History Data'!N860,"")</f>
        <v/>
      </c>
      <c r="O860" t="str">
        <f>IF(ROW()&lt;=vLastrow,'Match History Data'!O860,"")</f>
        <v/>
      </c>
      <c r="Q860" t="str">
        <f>IF(ROW()&lt;=vLastrow,VLOOKUP(MONTH(E860),calcs!$S$2:$T$13,2,FALSE),"")</f>
        <v/>
      </c>
      <c r="R860" t="str">
        <f>IF(ROW()&lt;=vLastrow,VLOOKUP(MONTH(F860),calcs!$S$2:$T$13,2,FALSE),"")</f>
        <v/>
      </c>
      <c r="S860" t="str">
        <f t="shared" si="75"/>
        <v/>
      </c>
      <c r="T860" s="26" t="e">
        <f>IF(F860="",DATEDIF(E860,calcs!X$2,"Y"),"")</f>
        <v>#VALUE!</v>
      </c>
      <c r="U860" t="str">
        <f t="shared" si="74"/>
        <v/>
      </c>
      <c r="V860" t="str">
        <f t="shared" si="71"/>
        <v/>
      </c>
      <c r="W860">
        <f t="shared" si="72"/>
        <v>0</v>
      </c>
      <c r="X860">
        <f t="shared" si="73"/>
        <v>0</v>
      </c>
    </row>
    <row r="861" spans="1:24" x14ac:dyDescent="0.35">
      <c r="A861" t="str">
        <f>IF(ROW()&lt;=vLastrow,'Match History Data'!A861,"")</f>
        <v/>
      </c>
      <c r="B861" t="str">
        <f>IF(ROW()&lt;=vLastrow,'Match History Data'!B861,"")</f>
        <v/>
      </c>
      <c r="C861" t="str">
        <f>IF(ROW()&lt;=vLastrow,'Match History Data'!C861,"")</f>
        <v/>
      </c>
      <c r="D861" t="str">
        <f>IF(ROW()&lt;=vLastrow,'Match History Data'!D861,"")</f>
        <v/>
      </c>
      <c r="E861" s="3" t="str">
        <f>IF(ROW()&lt;=vLastrow,IF('Match History Data'!E861&lt;&gt;"",'Match History Data'!E861,""),"")</f>
        <v/>
      </c>
      <c r="F861" s="3" t="str">
        <f>IF(ROW()&lt;=vLastrow,IF('Match History Data'!F861&lt;&gt;"",'Match History Data'!F861,""),"")</f>
        <v/>
      </c>
      <c r="G861" t="str">
        <f>IF(ROW()&lt;=vLastrow,'Match History Data'!G861,"")</f>
        <v/>
      </c>
      <c r="H861" t="str">
        <f>IF(ROW()&lt;=vLastrow,'Match History Data'!H861,"")</f>
        <v/>
      </c>
      <c r="I861" t="str">
        <f>IF(ROW()&lt;=vLastrow,'Match History Data'!I861,"")</f>
        <v/>
      </c>
      <c r="J861" t="str">
        <f>IF(ROW()&lt;=vLastrow,'Match History Data'!J861,"")</f>
        <v/>
      </c>
      <c r="K861" t="str">
        <f>IF(ROW()&lt;=vLastrow,'Match History Data'!K861,"")</f>
        <v/>
      </c>
      <c r="L861" t="str">
        <f>IF(ROW()&lt;=vLastrow,'Match History Data'!L861,"")</f>
        <v/>
      </c>
      <c r="M861" t="str">
        <f>IF(ROW()&lt;=vLastrow,'Match History Data'!M861,"")</f>
        <v/>
      </c>
      <c r="N861" t="str">
        <f>IF(ROW()&lt;=vLastrow,'Match History Data'!N861,"")</f>
        <v/>
      </c>
      <c r="O861" t="str">
        <f>IF(ROW()&lt;=vLastrow,'Match History Data'!O861,"")</f>
        <v/>
      </c>
      <c r="Q861" t="str">
        <f>IF(ROW()&lt;=vLastrow,VLOOKUP(MONTH(E861),calcs!$S$2:$T$13,2,FALSE),"")</f>
        <v/>
      </c>
      <c r="R861" t="str">
        <f>IF(ROW()&lt;=vLastrow,VLOOKUP(MONTH(F861),calcs!$S$2:$T$13,2,FALSE),"")</f>
        <v/>
      </c>
      <c r="S861" t="str">
        <f t="shared" si="75"/>
        <v/>
      </c>
      <c r="T861" s="26" t="e">
        <f>IF(F861="",DATEDIF(E861,calcs!X$2,"Y"),"")</f>
        <v>#VALUE!</v>
      </c>
      <c r="U861" t="str">
        <f t="shared" si="74"/>
        <v/>
      </c>
      <c r="V861" t="str">
        <f t="shared" si="71"/>
        <v/>
      </c>
      <c r="W861">
        <f t="shared" si="72"/>
        <v>0</v>
      </c>
      <c r="X861">
        <f t="shared" si="73"/>
        <v>0</v>
      </c>
    </row>
    <row r="862" spans="1:24" x14ac:dyDescent="0.35">
      <c r="A862" t="str">
        <f>IF(ROW()&lt;=vLastrow,'Match History Data'!A862,"")</f>
        <v/>
      </c>
      <c r="B862" t="str">
        <f>IF(ROW()&lt;=vLastrow,'Match History Data'!B862,"")</f>
        <v/>
      </c>
      <c r="C862" t="str">
        <f>IF(ROW()&lt;=vLastrow,'Match History Data'!C862,"")</f>
        <v/>
      </c>
      <c r="D862" t="str">
        <f>IF(ROW()&lt;=vLastrow,'Match History Data'!D862,"")</f>
        <v/>
      </c>
      <c r="E862" s="3" t="str">
        <f>IF(ROW()&lt;=vLastrow,IF('Match History Data'!E862&lt;&gt;"",'Match History Data'!E862,""),"")</f>
        <v/>
      </c>
      <c r="F862" s="3" t="str">
        <f>IF(ROW()&lt;=vLastrow,IF('Match History Data'!F862&lt;&gt;"",'Match History Data'!F862,""),"")</f>
        <v/>
      </c>
      <c r="G862" t="str">
        <f>IF(ROW()&lt;=vLastrow,'Match History Data'!G862,"")</f>
        <v/>
      </c>
      <c r="H862" t="str">
        <f>IF(ROW()&lt;=vLastrow,'Match History Data'!H862,"")</f>
        <v/>
      </c>
      <c r="I862" t="str">
        <f>IF(ROW()&lt;=vLastrow,'Match History Data'!I862,"")</f>
        <v/>
      </c>
      <c r="J862" t="str">
        <f>IF(ROW()&lt;=vLastrow,'Match History Data'!J862,"")</f>
        <v/>
      </c>
      <c r="K862" t="str">
        <f>IF(ROW()&lt;=vLastrow,'Match History Data'!K862,"")</f>
        <v/>
      </c>
      <c r="L862" t="str">
        <f>IF(ROW()&lt;=vLastrow,'Match History Data'!L862,"")</f>
        <v/>
      </c>
      <c r="M862" t="str">
        <f>IF(ROW()&lt;=vLastrow,'Match History Data'!M862,"")</f>
        <v/>
      </c>
      <c r="N862" t="str">
        <f>IF(ROW()&lt;=vLastrow,'Match History Data'!N862,"")</f>
        <v/>
      </c>
      <c r="O862" t="str">
        <f>IF(ROW()&lt;=vLastrow,'Match History Data'!O862,"")</f>
        <v/>
      </c>
      <c r="Q862" t="str">
        <f>IF(ROW()&lt;=vLastrow,VLOOKUP(MONTH(E862),calcs!$S$2:$T$13,2,FALSE),"")</f>
        <v/>
      </c>
      <c r="R862" t="str">
        <f>IF(ROW()&lt;=vLastrow,VLOOKUP(MONTH(F862),calcs!$S$2:$T$13,2,FALSE),"")</f>
        <v/>
      </c>
      <c r="S862" t="str">
        <f t="shared" si="75"/>
        <v/>
      </c>
      <c r="T862" s="26" t="e">
        <f>IF(F862="",DATEDIF(E862,calcs!X$2,"Y"),"")</f>
        <v>#VALUE!</v>
      </c>
      <c r="U862" t="str">
        <f t="shared" si="74"/>
        <v/>
      </c>
      <c r="V862" t="str">
        <f t="shared" si="71"/>
        <v/>
      </c>
      <c r="W862">
        <f t="shared" si="72"/>
        <v>0</v>
      </c>
      <c r="X862">
        <f t="shared" si="73"/>
        <v>0</v>
      </c>
    </row>
    <row r="863" spans="1:24" x14ac:dyDescent="0.35">
      <c r="A863" t="str">
        <f>IF(ROW()&lt;=vLastrow,'Match History Data'!A863,"")</f>
        <v/>
      </c>
      <c r="B863" t="str">
        <f>IF(ROW()&lt;=vLastrow,'Match History Data'!B863,"")</f>
        <v/>
      </c>
      <c r="C863" t="str">
        <f>IF(ROW()&lt;=vLastrow,'Match History Data'!C863,"")</f>
        <v/>
      </c>
      <c r="D863" t="str">
        <f>IF(ROW()&lt;=vLastrow,'Match History Data'!D863,"")</f>
        <v/>
      </c>
      <c r="E863" s="3" t="str">
        <f>IF(ROW()&lt;=vLastrow,IF('Match History Data'!E863&lt;&gt;"",'Match History Data'!E863,""),"")</f>
        <v/>
      </c>
      <c r="F863" s="3" t="str">
        <f>IF(ROW()&lt;=vLastrow,IF('Match History Data'!F863&lt;&gt;"",'Match History Data'!F863,""),"")</f>
        <v/>
      </c>
      <c r="G863" t="str">
        <f>IF(ROW()&lt;=vLastrow,'Match History Data'!G863,"")</f>
        <v/>
      </c>
      <c r="H863" t="str">
        <f>IF(ROW()&lt;=vLastrow,'Match History Data'!H863,"")</f>
        <v/>
      </c>
      <c r="I863" t="str">
        <f>IF(ROW()&lt;=vLastrow,'Match History Data'!I863,"")</f>
        <v/>
      </c>
      <c r="J863" t="str">
        <f>IF(ROW()&lt;=vLastrow,'Match History Data'!J863,"")</f>
        <v/>
      </c>
      <c r="K863" t="str">
        <f>IF(ROW()&lt;=vLastrow,'Match History Data'!K863,"")</f>
        <v/>
      </c>
      <c r="L863" t="str">
        <f>IF(ROW()&lt;=vLastrow,'Match History Data'!L863,"")</f>
        <v/>
      </c>
      <c r="M863" t="str">
        <f>IF(ROW()&lt;=vLastrow,'Match History Data'!M863,"")</f>
        <v/>
      </c>
      <c r="N863" t="str">
        <f>IF(ROW()&lt;=vLastrow,'Match History Data'!N863,"")</f>
        <v/>
      </c>
      <c r="O863" t="str">
        <f>IF(ROW()&lt;=vLastrow,'Match History Data'!O863,"")</f>
        <v/>
      </c>
      <c r="Q863" t="str">
        <f>IF(ROW()&lt;=vLastrow,VLOOKUP(MONTH(E863),calcs!$S$2:$T$13,2,FALSE),"")</f>
        <v/>
      </c>
      <c r="R863" t="str">
        <f>IF(ROW()&lt;=vLastrow,VLOOKUP(MONTH(F863),calcs!$S$2:$T$13,2,FALSE),"")</f>
        <v/>
      </c>
      <c r="S863" t="str">
        <f t="shared" si="75"/>
        <v/>
      </c>
      <c r="T863" s="26" t="e">
        <f>IF(F863="",DATEDIF(E863,calcs!X$2,"Y"),"")</f>
        <v>#VALUE!</v>
      </c>
      <c r="U863" t="str">
        <f t="shared" si="74"/>
        <v/>
      </c>
      <c r="V863" t="str">
        <f t="shared" si="71"/>
        <v/>
      </c>
      <c r="W863">
        <f t="shared" si="72"/>
        <v>0</v>
      </c>
      <c r="X863">
        <f t="shared" si="73"/>
        <v>0</v>
      </c>
    </row>
    <row r="864" spans="1:24" x14ac:dyDescent="0.35">
      <c r="A864" t="str">
        <f>IF(ROW()&lt;=vLastrow,'Match History Data'!A864,"")</f>
        <v/>
      </c>
      <c r="B864" t="str">
        <f>IF(ROW()&lt;=vLastrow,'Match History Data'!B864,"")</f>
        <v/>
      </c>
      <c r="C864" t="str">
        <f>IF(ROW()&lt;=vLastrow,'Match History Data'!C864,"")</f>
        <v/>
      </c>
      <c r="D864" t="str">
        <f>IF(ROW()&lt;=vLastrow,'Match History Data'!D864,"")</f>
        <v/>
      </c>
      <c r="E864" s="3" t="str">
        <f>IF(ROW()&lt;=vLastrow,IF('Match History Data'!E864&lt;&gt;"",'Match History Data'!E864,""),"")</f>
        <v/>
      </c>
      <c r="F864" s="3" t="str">
        <f>IF(ROW()&lt;=vLastrow,IF('Match History Data'!F864&lt;&gt;"",'Match History Data'!F864,""),"")</f>
        <v/>
      </c>
      <c r="G864" t="str">
        <f>IF(ROW()&lt;=vLastrow,'Match History Data'!G864,"")</f>
        <v/>
      </c>
      <c r="H864" t="str">
        <f>IF(ROW()&lt;=vLastrow,'Match History Data'!H864,"")</f>
        <v/>
      </c>
      <c r="I864" t="str">
        <f>IF(ROW()&lt;=vLastrow,'Match History Data'!I864,"")</f>
        <v/>
      </c>
      <c r="J864" t="str">
        <f>IF(ROW()&lt;=vLastrow,'Match History Data'!J864,"")</f>
        <v/>
      </c>
      <c r="K864" t="str">
        <f>IF(ROW()&lt;=vLastrow,'Match History Data'!K864,"")</f>
        <v/>
      </c>
      <c r="L864" t="str">
        <f>IF(ROW()&lt;=vLastrow,'Match History Data'!L864,"")</f>
        <v/>
      </c>
      <c r="M864" t="str">
        <f>IF(ROW()&lt;=vLastrow,'Match History Data'!M864,"")</f>
        <v/>
      </c>
      <c r="N864" t="str">
        <f>IF(ROW()&lt;=vLastrow,'Match History Data'!N864,"")</f>
        <v/>
      </c>
      <c r="O864" t="str">
        <f>IF(ROW()&lt;=vLastrow,'Match History Data'!O864,"")</f>
        <v/>
      </c>
      <c r="Q864" t="str">
        <f>IF(ROW()&lt;=vLastrow,VLOOKUP(MONTH(E864),calcs!$S$2:$T$13,2,FALSE),"")</f>
        <v/>
      </c>
      <c r="R864" t="str">
        <f>IF(ROW()&lt;=vLastrow,VLOOKUP(MONTH(F864),calcs!$S$2:$T$13,2,FALSE),"")</f>
        <v/>
      </c>
      <c r="S864" t="str">
        <f t="shared" si="75"/>
        <v/>
      </c>
      <c r="T864" s="26" t="e">
        <f>IF(F864="",DATEDIF(E864,calcs!X$2,"Y"),"")</f>
        <v>#VALUE!</v>
      </c>
      <c r="U864" t="str">
        <f t="shared" si="74"/>
        <v/>
      </c>
      <c r="V864" t="str">
        <f t="shared" si="71"/>
        <v/>
      </c>
      <c r="W864">
        <f t="shared" si="72"/>
        <v>0</v>
      </c>
      <c r="X864">
        <f t="shared" si="73"/>
        <v>0</v>
      </c>
    </row>
    <row r="865" spans="1:24" x14ac:dyDescent="0.35">
      <c r="A865" t="str">
        <f>IF(ROW()&lt;=vLastrow,'Match History Data'!A865,"")</f>
        <v/>
      </c>
      <c r="B865" t="str">
        <f>IF(ROW()&lt;=vLastrow,'Match History Data'!B865,"")</f>
        <v/>
      </c>
      <c r="C865" t="str">
        <f>IF(ROW()&lt;=vLastrow,'Match History Data'!C865,"")</f>
        <v/>
      </c>
      <c r="D865" t="str">
        <f>IF(ROW()&lt;=vLastrow,'Match History Data'!D865,"")</f>
        <v/>
      </c>
      <c r="E865" s="3" t="str">
        <f>IF(ROW()&lt;=vLastrow,IF('Match History Data'!E865&lt;&gt;"",'Match History Data'!E865,""),"")</f>
        <v/>
      </c>
      <c r="F865" s="3" t="str">
        <f>IF(ROW()&lt;=vLastrow,IF('Match History Data'!F865&lt;&gt;"",'Match History Data'!F865,""),"")</f>
        <v/>
      </c>
      <c r="G865" t="str">
        <f>IF(ROW()&lt;=vLastrow,'Match History Data'!G865,"")</f>
        <v/>
      </c>
      <c r="H865" t="str">
        <f>IF(ROW()&lt;=vLastrow,'Match History Data'!H865,"")</f>
        <v/>
      </c>
      <c r="I865" t="str">
        <f>IF(ROW()&lt;=vLastrow,'Match History Data'!I865,"")</f>
        <v/>
      </c>
      <c r="J865" t="str">
        <f>IF(ROW()&lt;=vLastrow,'Match History Data'!J865,"")</f>
        <v/>
      </c>
      <c r="K865" t="str">
        <f>IF(ROW()&lt;=vLastrow,'Match History Data'!K865,"")</f>
        <v/>
      </c>
      <c r="L865" t="str">
        <f>IF(ROW()&lt;=vLastrow,'Match History Data'!L865,"")</f>
        <v/>
      </c>
      <c r="M865" t="str">
        <f>IF(ROW()&lt;=vLastrow,'Match History Data'!M865,"")</f>
        <v/>
      </c>
      <c r="N865" t="str">
        <f>IF(ROW()&lt;=vLastrow,'Match History Data'!N865,"")</f>
        <v/>
      </c>
      <c r="O865" t="str">
        <f>IF(ROW()&lt;=vLastrow,'Match History Data'!O865,"")</f>
        <v/>
      </c>
      <c r="Q865" t="str">
        <f>IF(ROW()&lt;=vLastrow,VLOOKUP(MONTH(E865),calcs!$S$2:$T$13,2,FALSE),"")</f>
        <v/>
      </c>
      <c r="R865" t="str">
        <f>IF(ROW()&lt;=vLastrow,VLOOKUP(MONTH(F865),calcs!$S$2:$T$13,2,FALSE),"")</f>
        <v/>
      </c>
      <c r="S865" t="str">
        <f t="shared" si="75"/>
        <v/>
      </c>
      <c r="T865" s="26" t="e">
        <f>IF(F865="",DATEDIF(E865,calcs!X$2,"Y"),"")</f>
        <v>#VALUE!</v>
      </c>
      <c r="U865" t="str">
        <f t="shared" si="74"/>
        <v/>
      </c>
      <c r="V865" t="str">
        <f t="shared" si="71"/>
        <v/>
      </c>
      <c r="W865">
        <f t="shared" si="72"/>
        <v>0</v>
      </c>
      <c r="X865">
        <f t="shared" si="73"/>
        <v>0</v>
      </c>
    </row>
    <row r="866" spans="1:24" x14ac:dyDescent="0.35">
      <c r="A866" t="str">
        <f>IF(ROW()&lt;=vLastrow,'Match History Data'!A866,"")</f>
        <v/>
      </c>
      <c r="B866" t="str">
        <f>IF(ROW()&lt;=vLastrow,'Match History Data'!B866,"")</f>
        <v/>
      </c>
      <c r="C866" t="str">
        <f>IF(ROW()&lt;=vLastrow,'Match History Data'!C866,"")</f>
        <v/>
      </c>
      <c r="D866" t="str">
        <f>IF(ROW()&lt;=vLastrow,'Match History Data'!D866,"")</f>
        <v/>
      </c>
      <c r="E866" s="3" t="str">
        <f>IF(ROW()&lt;=vLastrow,IF('Match History Data'!E866&lt;&gt;"",'Match History Data'!E866,""),"")</f>
        <v/>
      </c>
      <c r="F866" s="3" t="str">
        <f>IF(ROW()&lt;=vLastrow,IF('Match History Data'!F866&lt;&gt;"",'Match History Data'!F866,""),"")</f>
        <v/>
      </c>
      <c r="G866" t="str">
        <f>IF(ROW()&lt;=vLastrow,'Match History Data'!G866,"")</f>
        <v/>
      </c>
      <c r="H866" t="str">
        <f>IF(ROW()&lt;=vLastrow,'Match History Data'!H866,"")</f>
        <v/>
      </c>
      <c r="I866" t="str">
        <f>IF(ROW()&lt;=vLastrow,'Match History Data'!I866,"")</f>
        <v/>
      </c>
      <c r="J866" t="str">
        <f>IF(ROW()&lt;=vLastrow,'Match History Data'!J866,"")</f>
        <v/>
      </c>
      <c r="K866" t="str">
        <f>IF(ROW()&lt;=vLastrow,'Match History Data'!K866,"")</f>
        <v/>
      </c>
      <c r="L866" t="str">
        <f>IF(ROW()&lt;=vLastrow,'Match History Data'!L866,"")</f>
        <v/>
      </c>
      <c r="M866" t="str">
        <f>IF(ROW()&lt;=vLastrow,'Match History Data'!M866,"")</f>
        <v/>
      </c>
      <c r="N866" t="str">
        <f>IF(ROW()&lt;=vLastrow,'Match History Data'!N866,"")</f>
        <v/>
      </c>
      <c r="O866" t="str">
        <f>IF(ROW()&lt;=vLastrow,'Match History Data'!O866,"")</f>
        <v/>
      </c>
      <c r="Q866" t="str">
        <f>IF(ROW()&lt;=vLastrow,VLOOKUP(MONTH(E866),calcs!$S$2:$T$13,2,FALSE),"")</f>
        <v/>
      </c>
      <c r="R866" t="str">
        <f>IF(ROW()&lt;=vLastrow,VLOOKUP(MONTH(F866),calcs!$S$2:$T$13,2,FALSE),"")</f>
        <v/>
      </c>
      <c r="S866" t="str">
        <f t="shared" si="75"/>
        <v/>
      </c>
      <c r="T866" s="26" t="e">
        <f>IF(F866="",DATEDIF(E866,calcs!X$2,"Y"),"")</f>
        <v>#VALUE!</v>
      </c>
      <c r="U866" t="str">
        <f t="shared" si="74"/>
        <v/>
      </c>
      <c r="V866" t="str">
        <f t="shared" si="71"/>
        <v/>
      </c>
      <c r="W866">
        <f t="shared" si="72"/>
        <v>0</v>
      </c>
      <c r="X866">
        <f t="shared" si="73"/>
        <v>0</v>
      </c>
    </row>
    <row r="867" spans="1:24" x14ac:dyDescent="0.35">
      <c r="A867" t="str">
        <f>IF(ROW()&lt;=vLastrow,'Match History Data'!A867,"")</f>
        <v/>
      </c>
      <c r="B867" t="str">
        <f>IF(ROW()&lt;=vLastrow,'Match History Data'!B867,"")</f>
        <v/>
      </c>
      <c r="C867" t="str">
        <f>IF(ROW()&lt;=vLastrow,'Match History Data'!C867,"")</f>
        <v/>
      </c>
      <c r="D867" t="str">
        <f>IF(ROW()&lt;=vLastrow,'Match History Data'!D867,"")</f>
        <v/>
      </c>
      <c r="E867" s="3" t="str">
        <f>IF(ROW()&lt;=vLastrow,IF('Match History Data'!E867&lt;&gt;"",'Match History Data'!E867,""),"")</f>
        <v/>
      </c>
      <c r="F867" s="3" t="str">
        <f>IF(ROW()&lt;=vLastrow,IF('Match History Data'!F867&lt;&gt;"",'Match History Data'!F867,""),"")</f>
        <v/>
      </c>
      <c r="G867" t="str">
        <f>IF(ROW()&lt;=vLastrow,'Match History Data'!G867,"")</f>
        <v/>
      </c>
      <c r="H867" t="str">
        <f>IF(ROW()&lt;=vLastrow,'Match History Data'!H867,"")</f>
        <v/>
      </c>
      <c r="I867" t="str">
        <f>IF(ROW()&lt;=vLastrow,'Match History Data'!I867,"")</f>
        <v/>
      </c>
      <c r="J867" t="str">
        <f>IF(ROW()&lt;=vLastrow,'Match History Data'!J867,"")</f>
        <v/>
      </c>
      <c r="K867" t="str">
        <f>IF(ROW()&lt;=vLastrow,'Match History Data'!K867,"")</f>
        <v/>
      </c>
      <c r="L867" t="str">
        <f>IF(ROW()&lt;=vLastrow,'Match History Data'!L867,"")</f>
        <v/>
      </c>
      <c r="M867" t="str">
        <f>IF(ROW()&lt;=vLastrow,'Match History Data'!M867,"")</f>
        <v/>
      </c>
      <c r="N867" t="str">
        <f>IF(ROW()&lt;=vLastrow,'Match History Data'!N867,"")</f>
        <v/>
      </c>
      <c r="O867" t="str">
        <f>IF(ROW()&lt;=vLastrow,'Match History Data'!O867,"")</f>
        <v/>
      </c>
      <c r="Q867" t="str">
        <f>IF(ROW()&lt;=vLastrow,VLOOKUP(MONTH(E867),calcs!$S$2:$T$13,2,FALSE),"")</f>
        <v/>
      </c>
      <c r="R867" t="str">
        <f>IF(ROW()&lt;=vLastrow,VLOOKUP(MONTH(F867),calcs!$S$2:$T$13,2,FALSE),"")</f>
        <v/>
      </c>
      <c r="S867" t="str">
        <f t="shared" si="75"/>
        <v/>
      </c>
      <c r="T867" s="26" t="e">
        <f>IF(F867="",DATEDIF(E867,calcs!X$2,"Y"),"")</f>
        <v>#VALUE!</v>
      </c>
      <c r="U867" t="str">
        <f t="shared" si="74"/>
        <v/>
      </c>
      <c r="V867" t="str">
        <f t="shared" si="71"/>
        <v/>
      </c>
      <c r="W867">
        <f t="shared" si="72"/>
        <v>0</v>
      </c>
      <c r="X867">
        <f t="shared" si="73"/>
        <v>0</v>
      </c>
    </row>
    <row r="868" spans="1:24" x14ac:dyDescent="0.35">
      <c r="A868" t="str">
        <f>IF(ROW()&lt;=vLastrow,'Match History Data'!A868,"")</f>
        <v/>
      </c>
      <c r="B868" t="str">
        <f>IF(ROW()&lt;=vLastrow,'Match History Data'!B868,"")</f>
        <v/>
      </c>
      <c r="C868" t="str">
        <f>IF(ROW()&lt;=vLastrow,'Match History Data'!C868,"")</f>
        <v/>
      </c>
      <c r="D868" t="str">
        <f>IF(ROW()&lt;=vLastrow,'Match History Data'!D868,"")</f>
        <v/>
      </c>
      <c r="E868" s="3" t="str">
        <f>IF(ROW()&lt;=vLastrow,IF('Match History Data'!E868&lt;&gt;"",'Match History Data'!E868,""),"")</f>
        <v/>
      </c>
      <c r="F868" s="3" t="str">
        <f>IF(ROW()&lt;=vLastrow,IF('Match History Data'!F868&lt;&gt;"",'Match History Data'!F868,""),"")</f>
        <v/>
      </c>
      <c r="G868" t="str">
        <f>IF(ROW()&lt;=vLastrow,'Match History Data'!G868,"")</f>
        <v/>
      </c>
      <c r="H868" t="str">
        <f>IF(ROW()&lt;=vLastrow,'Match History Data'!H868,"")</f>
        <v/>
      </c>
      <c r="I868" t="str">
        <f>IF(ROW()&lt;=vLastrow,'Match History Data'!I868,"")</f>
        <v/>
      </c>
      <c r="J868" t="str">
        <f>IF(ROW()&lt;=vLastrow,'Match History Data'!J868,"")</f>
        <v/>
      </c>
      <c r="K868" t="str">
        <f>IF(ROW()&lt;=vLastrow,'Match History Data'!K868,"")</f>
        <v/>
      </c>
      <c r="L868" t="str">
        <f>IF(ROW()&lt;=vLastrow,'Match History Data'!L868,"")</f>
        <v/>
      </c>
      <c r="M868" t="str">
        <f>IF(ROW()&lt;=vLastrow,'Match History Data'!M868,"")</f>
        <v/>
      </c>
      <c r="N868" t="str">
        <f>IF(ROW()&lt;=vLastrow,'Match History Data'!N868,"")</f>
        <v/>
      </c>
      <c r="O868" t="str">
        <f>IF(ROW()&lt;=vLastrow,'Match History Data'!O868,"")</f>
        <v/>
      </c>
      <c r="Q868" t="str">
        <f>IF(ROW()&lt;=vLastrow,VLOOKUP(MONTH(E868),calcs!$S$2:$T$13,2,FALSE),"")</f>
        <v/>
      </c>
      <c r="R868" t="str">
        <f>IF(ROW()&lt;=vLastrow,VLOOKUP(MONTH(F868),calcs!$S$2:$T$13,2,FALSE),"")</f>
        <v/>
      </c>
      <c r="S868" t="str">
        <f t="shared" si="75"/>
        <v/>
      </c>
      <c r="T868" s="26" t="e">
        <f>IF(F868="",DATEDIF(E868,calcs!X$2,"Y"),"")</f>
        <v>#VALUE!</v>
      </c>
      <c r="U868" t="str">
        <f t="shared" si="74"/>
        <v/>
      </c>
      <c r="V868" t="str">
        <f t="shared" si="71"/>
        <v/>
      </c>
      <c r="W868">
        <f t="shared" si="72"/>
        <v>0</v>
      </c>
      <c r="X868">
        <f t="shared" si="73"/>
        <v>0</v>
      </c>
    </row>
    <row r="869" spans="1:24" x14ac:dyDescent="0.35">
      <c r="A869" t="str">
        <f>IF(ROW()&lt;=vLastrow,'Match History Data'!A869,"")</f>
        <v/>
      </c>
      <c r="B869" t="str">
        <f>IF(ROW()&lt;=vLastrow,'Match History Data'!B869,"")</f>
        <v/>
      </c>
      <c r="C869" t="str">
        <f>IF(ROW()&lt;=vLastrow,'Match History Data'!C869,"")</f>
        <v/>
      </c>
      <c r="D869" t="str">
        <f>IF(ROW()&lt;=vLastrow,'Match History Data'!D869,"")</f>
        <v/>
      </c>
      <c r="E869" s="3" t="str">
        <f>IF(ROW()&lt;=vLastrow,IF('Match History Data'!E869&lt;&gt;"",'Match History Data'!E869,""),"")</f>
        <v/>
      </c>
      <c r="F869" s="3" t="str">
        <f>IF(ROW()&lt;=vLastrow,IF('Match History Data'!F869&lt;&gt;"",'Match History Data'!F869,""),"")</f>
        <v/>
      </c>
      <c r="G869" t="str">
        <f>IF(ROW()&lt;=vLastrow,'Match History Data'!G869,"")</f>
        <v/>
      </c>
      <c r="H869" t="str">
        <f>IF(ROW()&lt;=vLastrow,'Match History Data'!H869,"")</f>
        <v/>
      </c>
      <c r="I869" t="str">
        <f>IF(ROW()&lt;=vLastrow,'Match History Data'!I869,"")</f>
        <v/>
      </c>
      <c r="J869" t="str">
        <f>IF(ROW()&lt;=vLastrow,'Match History Data'!J869,"")</f>
        <v/>
      </c>
      <c r="K869" t="str">
        <f>IF(ROW()&lt;=vLastrow,'Match History Data'!K869,"")</f>
        <v/>
      </c>
      <c r="L869" t="str">
        <f>IF(ROW()&lt;=vLastrow,'Match History Data'!L869,"")</f>
        <v/>
      </c>
      <c r="M869" t="str">
        <f>IF(ROW()&lt;=vLastrow,'Match History Data'!M869,"")</f>
        <v/>
      </c>
      <c r="N869" t="str">
        <f>IF(ROW()&lt;=vLastrow,'Match History Data'!N869,"")</f>
        <v/>
      </c>
      <c r="O869" t="str">
        <f>IF(ROW()&lt;=vLastrow,'Match History Data'!O869,"")</f>
        <v/>
      </c>
      <c r="Q869" t="str">
        <f>IF(ROW()&lt;=vLastrow,VLOOKUP(MONTH(E869),calcs!$S$2:$T$13,2,FALSE),"")</f>
        <v/>
      </c>
      <c r="R869" t="str">
        <f>IF(ROW()&lt;=vLastrow,VLOOKUP(MONTH(F869),calcs!$S$2:$T$13,2,FALSE),"")</f>
        <v/>
      </c>
      <c r="S869" t="str">
        <f t="shared" si="75"/>
        <v/>
      </c>
      <c r="T869" s="26" t="e">
        <f>IF(F869="",DATEDIF(E869,calcs!X$2,"Y"),"")</f>
        <v>#VALUE!</v>
      </c>
      <c r="U869" t="str">
        <f t="shared" si="74"/>
        <v/>
      </c>
      <c r="V869" t="str">
        <f t="shared" si="71"/>
        <v/>
      </c>
      <c r="W869">
        <f t="shared" si="72"/>
        <v>0</v>
      </c>
      <c r="X869">
        <f t="shared" si="73"/>
        <v>0</v>
      </c>
    </row>
    <row r="870" spans="1:24" x14ac:dyDescent="0.35">
      <c r="A870" t="str">
        <f>IF(ROW()&lt;=vLastrow,'Match History Data'!A870,"")</f>
        <v/>
      </c>
      <c r="B870" t="str">
        <f>IF(ROW()&lt;=vLastrow,'Match History Data'!B870,"")</f>
        <v/>
      </c>
      <c r="C870" t="str">
        <f>IF(ROW()&lt;=vLastrow,'Match History Data'!C870,"")</f>
        <v/>
      </c>
      <c r="D870" t="str">
        <f>IF(ROW()&lt;=vLastrow,'Match History Data'!D870,"")</f>
        <v/>
      </c>
      <c r="E870" s="3" t="str">
        <f>IF(ROW()&lt;=vLastrow,IF('Match History Data'!E870&lt;&gt;"",'Match History Data'!E870,""),"")</f>
        <v/>
      </c>
      <c r="F870" s="3" t="str">
        <f>IF(ROW()&lt;=vLastrow,IF('Match History Data'!F870&lt;&gt;"",'Match History Data'!F870,""),"")</f>
        <v/>
      </c>
      <c r="G870" t="str">
        <f>IF(ROW()&lt;=vLastrow,'Match History Data'!G870,"")</f>
        <v/>
      </c>
      <c r="H870" t="str">
        <f>IF(ROW()&lt;=vLastrow,'Match History Data'!H870,"")</f>
        <v/>
      </c>
      <c r="I870" t="str">
        <f>IF(ROW()&lt;=vLastrow,'Match History Data'!I870,"")</f>
        <v/>
      </c>
      <c r="J870" t="str">
        <f>IF(ROW()&lt;=vLastrow,'Match History Data'!J870,"")</f>
        <v/>
      </c>
      <c r="K870" t="str">
        <f>IF(ROW()&lt;=vLastrow,'Match History Data'!K870,"")</f>
        <v/>
      </c>
      <c r="L870" t="str">
        <f>IF(ROW()&lt;=vLastrow,'Match History Data'!L870,"")</f>
        <v/>
      </c>
      <c r="M870" t="str">
        <f>IF(ROW()&lt;=vLastrow,'Match History Data'!M870,"")</f>
        <v/>
      </c>
      <c r="N870" t="str">
        <f>IF(ROW()&lt;=vLastrow,'Match History Data'!N870,"")</f>
        <v/>
      </c>
      <c r="O870" t="str">
        <f>IF(ROW()&lt;=vLastrow,'Match History Data'!O870,"")</f>
        <v/>
      </c>
      <c r="Q870" t="str">
        <f>IF(ROW()&lt;=vLastrow,VLOOKUP(MONTH(E870),calcs!$S$2:$T$13,2,FALSE),"")</f>
        <v/>
      </c>
      <c r="R870" t="str">
        <f>IF(ROW()&lt;=vLastrow,VLOOKUP(MONTH(F870),calcs!$S$2:$T$13,2,FALSE),"")</f>
        <v/>
      </c>
      <c r="S870" t="str">
        <f t="shared" si="75"/>
        <v/>
      </c>
      <c r="T870" s="26" t="e">
        <f>IF(F870="",DATEDIF(E870,calcs!X$2,"Y"),"")</f>
        <v>#VALUE!</v>
      </c>
      <c r="U870" t="str">
        <f t="shared" si="74"/>
        <v/>
      </c>
      <c r="V870" t="str">
        <f t="shared" si="71"/>
        <v/>
      </c>
      <c r="W870">
        <f t="shared" si="72"/>
        <v>0</v>
      </c>
      <c r="X870">
        <f t="shared" si="73"/>
        <v>0</v>
      </c>
    </row>
    <row r="871" spans="1:24" x14ac:dyDescent="0.35">
      <c r="A871" t="str">
        <f>IF(ROW()&lt;=vLastrow,'Match History Data'!A871,"")</f>
        <v/>
      </c>
      <c r="B871" t="str">
        <f>IF(ROW()&lt;=vLastrow,'Match History Data'!B871,"")</f>
        <v/>
      </c>
      <c r="C871" t="str">
        <f>IF(ROW()&lt;=vLastrow,'Match History Data'!C871,"")</f>
        <v/>
      </c>
      <c r="D871" t="str">
        <f>IF(ROW()&lt;=vLastrow,'Match History Data'!D871,"")</f>
        <v/>
      </c>
      <c r="E871" s="3" t="str">
        <f>IF(ROW()&lt;=vLastrow,IF('Match History Data'!E871&lt;&gt;"",'Match History Data'!E871,""),"")</f>
        <v/>
      </c>
      <c r="F871" s="3" t="str">
        <f>IF(ROW()&lt;=vLastrow,IF('Match History Data'!F871&lt;&gt;"",'Match History Data'!F871,""),"")</f>
        <v/>
      </c>
      <c r="G871" t="str">
        <f>IF(ROW()&lt;=vLastrow,'Match History Data'!G871,"")</f>
        <v/>
      </c>
      <c r="H871" t="str">
        <f>IF(ROW()&lt;=vLastrow,'Match History Data'!H871,"")</f>
        <v/>
      </c>
      <c r="I871" t="str">
        <f>IF(ROW()&lt;=vLastrow,'Match History Data'!I871,"")</f>
        <v/>
      </c>
      <c r="J871" t="str">
        <f>IF(ROW()&lt;=vLastrow,'Match History Data'!J871,"")</f>
        <v/>
      </c>
      <c r="K871" t="str">
        <f>IF(ROW()&lt;=vLastrow,'Match History Data'!K871,"")</f>
        <v/>
      </c>
      <c r="L871" t="str">
        <f>IF(ROW()&lt;=vLastrow,'Match History Data'!L871,"")</f>
        <v/>
      </c>
      <c r="M871" t="str">
        <f>IF(ROW()&lt;=vLastrow,'Match History Data'!M871,"")</f>
        <v/>
      </c>
      <c r="N871" t="str">
        <f>IF(ROW()&lt;=vLastrow,'Match History Data'!N871,"")</f>
        <v/>
      </c>
      <c r="O871" t="str">
        <f>IF(ROW()&lt;=vLastrow,'Match History Data'!O871,"")</f>
        <v/>
      </c>
      <c r="Q871" t="str">
        <f>IF(ROW()&lt;=vLastrow,VLOOKUP(MONTH(E871),calcs!$S$2:$T$13,2,FALSE),"")</f>
        <v/>
      </c>
      <c r="R871" t="str">
        <f>IF(ROW()&lt;=vLastrow,VLOOKUP(MONTH(F871),calcs!$S$2:$T$13,2,FALSE),"")</f>
        <v/>
      </c>
      <c r="S871" t="str">
        <f t="shared" si="75"/>
        <v/>
      </c>
      <c r="T871" s="26" t="e">
        <f>IF(F871="",DATEDIF(E871,calcs!X$2,"Y"),"")</f>
        <v>#VALUE!</v>
      </c>
      <c r="U871" t="str">
        <f t="shared" si="74"/>
        <v/>
      </c>
      <c r="V871" t="str">
        <f t="shared" si="71"/>
        <v/>
      </c>
      <c r="W871">
        <f t="shared" si="72"/>
        <v>0</v>
      </c>
      <c r="X871">
        <f t="shared" si="73"/>
        <v>0</v>
      </c>
    </row>
    <row r="872" spans="1:24" x14ac:dyDescent="0.35">
      <c r="A872" t="str">
        <f>IF(ROW()&lt;=vLastrow,'Match History Data'!A872,"")</f>
        <v/>
      </c>
      <c r="B872" t="str">
        <f>IF(ROW()&lt;=vLastrow,'Match History Data'!B872,"")</f>
        <v/>
      </c>
      <c r="C872" t="str">
        <f>IF(ROW()&lt;=vLastrow,'Match History Data'!C872,"")</f>
        <v/>
      </c>
      <c r="D872" t="str">
        <f>IF(ROW()&lt;=vLastrow,'Match History Data'!D872,"")</f>
        <v/>
      </c>
      <c r="E872" s="3" t="str">
        <f>IF(ROW()&lt;=vLastrow,IF('Match History Data'!E872&lt;&gt;"",'Match History Data'!E872,""),"")</f>
        <v/>
      </c>
      <c r="F872" s="3" t="str">
        <f>IF(ROW()&lt;=vLastrow,IF('Match History Data'!F872&lt;&gt;"",'Match History Data'!F872,""),"")</f>
        <v/>
      </c>
      <c r="G872" t="str">
        <f>IF(ROW()&lt;=vLastrow,'Match History Data'!G872,"")</f>
        <v/>
      </c>
      <c r="H872" t="str">
        <f>IF(ROW()&lt;=vLastrow,'Match History Data'!H872,"")</f>
        <v/>
      </c>
      <c r="I872" t="str">
        <f>IF(ROW()&lt;=vLastrow,'Match History Data'!I872,"")</f>
        <v/>
      </c>
      <c r="J872" t="str">
        <f>IF(ROW()&lt;=vLastrow,'Match History Data'!J872,"")</f>
        <v/>
      </c>
      <c r="K872" t="str">
        <f>IF(ROW()&lt;=vLastrow,'Match History Data'!K872,"")</f>
        <v/>
      </c>
      <c r="L872" t="str">
        <f>IF(ROW()&lt;=vLastrow,'Match History Data'!L872,"")</f>
        <v/>
      </c>
      <c r="M872" t="str">
        <f>IF(ROW()&lt;=vLastrow,'Match History Data'!M872,"")</f>
        <v/>
      </c>
      <c r="N872" t="str">
        <f>IF(ROW()&lt;=vLastrow,'Match History Data'!N872,"")</f>
        <v/>
      </c>
      <c r="O872" t="str">
        <f>IF(ROW()&lt;=vLastrow,'Match History Data'!O872,"")</f>
        <v/>
      </c>
      <c r="Q872" t="str">
        <f>IF(ROW()&lt;=vLastrow,VLOOKUP(MONTH(E872),calcs!$S$2:$T$13,2,FALSE),"")</f>
        <v/>
      </c>
      <c r="R872" t="str">
        <f>IF(ROW()&lt;=vLastrow,VLOOKUP(MONTH(F872),calcs!$S$2:$T$13,2,FALSE),"")</f>
        <v/>
      </c>
      <c r="S872" t="str">
        <f t="shared" si="75"/>
        <v/>
      </c>
      <c r="T872" s="26" t="e">
        <f>IF(F872="",DATEDIF(E872,calcs!X$2,"Y"),"")</f>
        <v>#VALUE!</v>
      </c>
      <c r="U872" t="str">
        <f t="shared" si="74"/>
        <v/>
      </c>
      <c r="V872" t="str">
        <f t="shared" si="71"/>
        <v/>
      </c>
      <c r="W872">
        <f t="shared" si="72"/>
        <v>0</v>
      </c>
      <c r="X872">
        <f t="shared" si="73"/>
        <v>0</v>
      </c>
    </row>
    <row r="873" spans="1:24" x14ac:dyDescent="0.35">
      <c r="A873" t="str">
        <f>IF(ROW()&lt;=vLastrow,'Match History Data'!A873,"")</f>
        <v/>
      </c>
      <c r="B873" t="str">
        <f>IF(ROW()&lt;=vLastrow,'Match History Data'!B873,"")</f>
        <v/>
      </c>
      <c r="C873" t="str">
        <f>IF(ROW()&lt;=vLastrow,'Match History Data'!C873,"")</f>
        <v/>
      </c>
      <c r="D873" t="str">
        <f>IF(ROW()&lt;=vLastrow,'Match History Data'!D873,"")</f>
        <v/>
      </c>
      <c r="E873" s="3" t="str">
        <f>IF(ROW()&lt;=vLastrow,IF('Match History Data'!E873&lt;&gt;"",'Match History Data'!E873,""),"")</f>
        <v/>
      </c>
      <c r="F873" s="3" t="str">
        <f>IF(ROW()&lt;=vLastrow,IF('Match History Data'!F873&lt;&gt;"",'Match History Data'!F873,""),"")</f>
        <v/>
      </c>
      <c r="G873" t="str">
        <f>IF(ROW()&lt;=vLastrow,'Match History Data'!G873,"")</f>
        <v/>
      </c>
      <c r="H873" t="str">
        <f>IF(ROW()&lt;=vLastrow,'Match History Data'!H873,"")</f>
        <v/>
      </c>
      <c r="I873" t="str">
        <f>IF(ROW()&lt;=vLastrow,'Match History Data'!I873,"")</f>
        <v/>
      </c>
      <c r="J873" t="str">
        <f>IF(ROW()&lt;=vLastrow,'Match History Data'!J873,"")</f>
        <v/>
      </c>
      <c r="K873" t="str">
        <f>IF(ROW()&lt;=vLastrow,'Match History Data'!K873,"")</f>
        <v/>
      </c>
      <c r="L873" t="str">
        <f>IF(ROW()&lt;=vLastrow,'Match History Data'!L873,"")</f>
        <v/>
      </c>
      <c r="M873" t="str">
        <f>IF(ROW()&lt;=vLastrow,'Match History Data'!M873,"")</f>
        <v/>
      </c>
      <c r="N873" t="str">
        <f>IF(ROW()&lt;=vLastrow,'Match History Data'!N873,"")</f>
        <v/>
      </c>
      <c r="O873" t="str">
        <f>IF(ROW()&lt;=vLastrow,'Match History Data'!O873,"")</f>
        <v/>
      </c>
      <c r="Q873" t="str">
        <f>IF(ROW()&lt;=vLastrow,VLOOKUP(MONTH(E873),calcs!$S$2:$T$13,2,FALSE),"")</f>
        <v/>
      </c>
      <c r="R873" t="str">
        <f>IF(ROW()&lt;=vLastrow,VLOOKUP(MONTH(F873),calcs!$S$2:$T$13,2,FALSE),"")</f>
        <v/>
      </c>
      <c r="S873" t="str">
        <f t="shared" si="75"/>
        <v/>
      </c>
      <c r="T873" s="26" t="e">
        <f>IF(F873="",DATEDIF(E873,calcs!X$2,"Y"),"")</f>
        <v>#VALUE!</v>
      </c>
      <c r="U873" t="str">
        <f t="shared" si="74"/>
        <v/>
      </c>
      <c r="V873" t="str">
        <f t="shared" si="71"/>
        <v/>
      </c>
      <c r="W873">
        <f t="shared" si="72"/>
        <v>0</v>
      </c>
      <c r="X873">
        <f t="shared" si="73"/>
        <v>0</v>
      </c>
    </row>
    <row r="874" spans="1:24" x14ac:dyDescent="0.35">
      <c r="A874" t="str">
        <f>IF(ROW()&lt;=vLastrow,'Match History Data'!A874,"")</f>
        <v/>
      </c>
      <c r="B874" t="str">
        <f>IF(ROW()&lt;=vLastrow,'Match History Data'!B874,"")</f>
        <v/>
      </c>
      <c r="C874" t="str">
        <f>IF(ROW()&lt;=vLastrow,'Match History Data'!C874,"")</f>
        <v/>
      </c>
      <c r="D874" t="str">
        <f>IF(ROW()&lt;=vLastrow,'Match History Data'!D874,"")</f>
        <v/>
      </c>
      <c r="E874" s="3" t="str">
        <f>IF(ROW()&lt;=vLastrow,IF('Match History Data'!E874&lt;&gt;"",'Match History Data'!E874,""),"")</f>
        <v/>
      </c>
      <c r="F874" s="3" t="str">
        <f>IF(ROW()&lt;=vLastrow,IF('Match History Data'!F874&lt;&gt;"",'Match History Data'!F874,""),"")</f>
        <v/>
      </c>
      <c r="G874" t="str">
        <f>IF(ROW()&lt;=vLastrow,'Match History Data'!G874,"")</f>
        <v/>
      </c>
      <c r="H874" t="str">
        <f>IF(ROW()&lt;=vLastrow,'Match History Data'!H874,"")</f>
        <v/>
      </c>
      <c r="I874" t="str">
        <f>IF(ROW()&lt;=vLastrow,'Match History Data'!I874,"")</f>
        <v/>
      </c>
      <c r="J874" t="str">
        <f>IF(ROW()&lt;=vLastrow,'Match History Data'!J874,"")</f>
        <v/>
      </c>
      <c r="K874" t="str">
        <f>IF(ROW()&lt;=vLastrow,'Match History Data'!K874,"")</f>
        <v/>
      </c>
      <c r="L874" t="str">
        <f>IF(ROW()&lt;=vLastrow,'Match History Data'!L874,"")</f>
        <v/>
      </c>
      <c r="M874" t="str">
        <f>IF(ROW()&lt;=vLastrow,'Match History Data'!M874,"")</f>
        <v/>
      </c>
      <c r="N874" t="str">
        <f>IF(ROW()&lt;=vLastrow,'Match History Data'!N874,"")</f>
        <v/>
      </c>
      <c r="O874" t="str">
        <f>IF(ROW()&lt;=vLastrow,'Match History Data'!O874,"")</f>
        <v/>
      </c>
      <c r="Q874" t="str">
        <f>IF(ROW()&lt;=vLastrow,VLOOKUP(MONTH(E874),calcs!$S$2:$T$13,2,FALSE),"")</f>
        <v/>
      </c>
      <c r="R874" t="str">
        <f>IF(ROW()&lt;=vLastrow,VLOOKUP(MONTH(F874),calcs!$S$2:$T$13,2,FALSE),"")</f>
        <v/>
      </c>
      <c r="S874" t="str">
        <f t="shared" si="75"/>
        <v/>
      </c>
      <c r="T874" s="26" t="e">
        <f>IF(F874="",DATEDIF(E874,calcs!X$2,"Y"),"")</f>
        <v>#VALUE!</v>
      </c>
      <c r="U874" t="str">
        <f t="shared" si="74"/>
        <v/>
      </c>
      <c r="V874" t="str">
        <f t="shared" si="71"/>
        <v/>
      </c>
      <c r="W874">
        <f t="shared" si="72"/>
        <v>0</v>
      </c>
      <c r="X874">
        <f t="shared" si="73"/>
        <v>0</v>
      </c>
    </row>
    <row r="875" spans="1:24" x14ac:dyDescent="0.35">
      <c r="A875" t="str">
        <f>IF(ROW()&lt;=vLastrow,'Match History Data'!A875,"")</f>
        <v/>
      </c>
      <c r="B875" t="str">
        <f>IF(ROW()&lt;=vLastrow,'Match History Data'!B875,"")</f>
        <v/>
      </c>
      <c r="C875" t="str">
        <f>IF(ROW()&lt;=vLastrow,'Match History Data'!C875,"")</f>
        <v/>
      </c>
      <c r="D875" t="str">
        <f>IF(ROW()&lt;=vLastrow,'Match History Data'!D875,"")</f>
        <v/>
      </c>
      <c r="E875" s="3" t="str">
        <f>IF(ROW()&lt;=vLastrow,IF('Match History Data'!E875&lt;&gt;"",'Match History Data'!E875,""),"")</f>
        <v/>
      </c>
      <c r="F875" s="3" t="str">
        <f>IF(ROW()&lt;=vLastrow,IF('Match History Data'!F875&lt;&gt;"",'Match History Data'!F875,""),"")</f>
        <v/>
      </c>
      <c r="G875" t="str">
        <f>IF(ROW()&lt;=vLastrow,'Match History Data'!G875,"")</f>
        <v/>
      </c>
      <c r="H875" t="str">
        <f>IF(ROW()&lt;=vLastrow,'Match History Data'!H875,"")</f>
        <v/>
      </c>
      <c r="I875" t="str">
        <f>IF(ROW()&lt;=vLastrow,'Match History Data'!I875,"")</f>
        <v/>
      </c>
      <c r="J875" t="str">
        <f>IF(ROW()&lt;=vLastrow,'Match History Data'!J875,"")</f>
        <v/>
      </c>
      <c r="K875" t="str">
        <f>IF(ROW()&lt;=vLastrow,'Match History Data'!K875,"")</f>
        <v/>
      </c>
      <c r="L875" t="str">
        <f>IF(ROW()&lt;=vLastrow,'Match History Data'!L875,"")</f>
        <v/>
      </c>
      <c r="M875" t="str">
        <f>IF(ROW()&lt;=vLastrow,'Match History Data'!M875,"")</f>
        <v/>
      </c>
      <c r="N875" t="str">
        <f>IF(ROW()&lt;=vLastrow,'Match History Data'!N875,"")</f>
        <v/>
      </c>
      <c r="O875" t="str">
        <f>IF(ROW()&lt;=vLastrow,'Match History Data'!O875,"")</f>
        <v/>
      </c>
      <c r="Q875" t="str">
        <f>IF(ROW()&lt;=vLastrow,VLOOKUP(MONTH(E875),calcs!$S$2:$T$13,2,FALSE),"")</f>
        <v/>
      </c>
      <c r="R875" t="str">
        <f>IF(ROW()&lt;=vLastrow,VLOOKUP(MONTH(F875),calcs!$S$2:$T$13,2,FALSE),"")</f>
        <v/>
      </c>
      <c r="S875" t="str">
        <f t="shared" si="75"/>
        <v/>
      </c>
      <c r="T875" s="26" t="e">
        <f>IF(F875="",DATEDIF(E875,calcs!X$2,"Y"),"")</f>
        <v>#VALUE!</v>
      </c>
      <c r="U875" t="str">
        <f t="shared" si="74"/>
        <v/>
      </c>
      <c r="V875" t="str">
        <f t="shared" si="71"/>
        <v/>
      </c>
      <c r="W875">
        <f t="shared" si="72"/>
        <v>0</v>
      </c>
      <c r="X875">
        <f t="shared" si="73"/>
        <v>0</v>
      </c>
    </row>
    <row r="876" spans="1:24" x14ac:dyDescent="0.35">
      <c r="A876" t="str">
        <f>IF(ROW()&lt;=vLastrow,'Match History Data'!A876,"")</f>
        <v/>
      </c>
      <c r="B876" t="str">
        <f>IF(ROW()&lt;=vLastrow,'Match History Data'!B876,"")</f>
        <v/>
      </c>
      <c r="C876" t="str">
        <f>IF(ROW()&lt;=vLastrow,'Match History Data'!C876,"")</f>
        <v/>
      </c>
      <c r="D876" t="str">
        <f>IF(ROW()&lt;=vLastrow,'Match History Data'!D876,"")</f>
        <v/>
      </c>
      <c r="E876" s="3" t="str">
        <f>IF(ROW()&lt;=vLastrow,IF('Match History Data'!E876&lt;&gt;"",'Match History Data'!E876,""),"")</f>
        <v/>
      </c>
      <c r="F876" s="3" t="str">
        <f>IF(ROW()&lt;=vLastrow,IF('Match History Data'!F876&lt;&gt;"",'Match History Data'!F876,""),"")</f>
        <v/>
      </c>
      <c r="G876" t="str">
        <f>IF(ROW()&lt;=vLastrow,'Match History Data'!G876,"")</f>
        <v/>
      </c>
      <c r="H876" t="str">
        <f>IF(ROW()&lt;=vLastrow,'Match History Data'!H876,"")</f>
        <v/>
      </c>
      <c r="I876" t="str">
        <f>IF(ROW()&lt;=vLastrow,'Match History Data'!I876,"")</f>
        <v/>
      </c>
      <c r="J876" t="str">
        <f>IF(ROW()&lt;=vLastrow,'Match History Data'!J876,"")</f>
        <v/>
      </c>
      <c r="K876" t="str">
        <f>IF(ROW()&lt;=vLastrow,'Match History Data'!K876,"")</f>
        <v/>
      </c>
      <c r="L876" t="str">
        <f>IF(ROW()&lt;=vLastrow,'Match History Data'!L876,"")</f>
        <v/>
      </c>
      <c r="M876" t="str">
        <f>IF(ROW()&lt;=vLastrow,'Match History Data'!M876,"")</f>
        <v/>
      </c>
      <c r="N876" t="str">
        <f>IF(ROW()&lt;=vLastrow,'Match History Data'!N876,"")</f>
        <v/>
      </c>
      <c r="O876" t="str">
        <f>IF(ROW()&lt;=vLastrow,'Match History Data'!O876,"")</f>
        <v/>
      </c>
      <c r="Q876" t="str">
        <f>IF(ROW()&lt;=vLastrow,VLOOKUP(MONTH(E876),calcs!$S$2:$T$13,2,FALSE),"")</f>
        <v/>
      </c>
      <c r="R876" t="str">
        <f>IF(ROW()&lt;=vLastrow,VLOOKUP(MONTH(F876),calcs!$S$2:$T$13,2,FALSE),"")</f>
        <v/>
      </c>
      <c r="S876" t="str">
        <f t="shared" si="75"/>
        <v/>
      </c>
      <c r="T876" s="26" t="e">
        <f>IF(F876="",DATEDIF(E876,calcs!X$2,"Y"),"")</f>
        <v>#VALUE!</v>
      </c>
      <c r="U876" t="str">
        <f t="shared" si="74"/>
        <v/>
      </c>
      <c r="V876" t="str">
        <f t="shared" si="71"/>
        <v/>
      </c>
      <c r="W876">
        <f t="shared" si="72"/>
        <v>0</v>
      </c>
      <c r="X876">
        <f t="shared" si="73"/>
        <v>0</v>
      </c>
    </row>
    <row r="877" spans="1:24" x14ac:dyDescent="0.35">
      <c r="A877" t="str">
        <f>IF(ROW()&lt;=vLastrow,'Match History Data'!A877,"")</f>
        <v/>
      </c>
      <c r="B877" t="str">
        <f>IF(ROW()&lt;=vLastrow,'Match History Data'!B877,"")</f>
        <v/>
      </c>
      <c r="C877" t="str">
        <f>IF(ROW()&lt;=vLastrow,'Match History Data'!C877,"")</f>
        <v/>
      </c>
      <c r="D877" t="str">
        <f>IF(ROW()&lt;=vLastrow,'Match History Data'!D877,"")</f>
        <v/>
      </c>
      <c r="E877" s="3" t="str">
        <f>IF(ROW()&lt;=vLastrow,IF('Match History Data'!E877&lt;&gt;"",'Match History Data'!E877,""),"")</f>
        <v/>
      </c>
      <c r="F877" s="3" t="str">
        <f>IF(ROW()&lt;=vLastrow,IF('Match History Data'!F877&lt;&gt;"",'Match History Data'!F877,""),"")</f>
        <v/>
      </c>
      <c r="G877" t="str">
        <f>IF(ROW()&lt;=vLastrow,'Match History Data'!G877,"")</f>
        <v/>
      </c>
      <c r="H877" t="str">
        <f>IF(ROW()&lt;=vLastrow,'Match History Data'!H877,"")</f>
        <v/>
      </c>
      <c r="I877" t="str">
        <f>IF(ROW()&lt;=vLastrow,'Match History Data'!I877,"")</f>
        <v/>
      </c>
      <c r="J877" t="str">
        <f>IF(ROW()&lt;=vLastrow,'Match History Data'!J877,"")</f>
        <v/>
      </c>
      <c r="K877" t="str">
        <f>IF(ROW()&lt;=vLastrow,'Match History Data'!K877,"")</f>
        <v/>
      </c>
      <c r="L877" t="str">
        <f>IF(ROW()&lt;=vLastrow,'Match History Data'!L877,"")</f>
        <v/>
      </c>
      <c r="M877" t="str">
        <f>IF(ROW()&lt;=vLastrow,'Match History Data'!M877,"")</f>
        <v/>
      </c>
      <c r="N877" t="str">
        <f>IF(ROW()&lt;=vLastrow,'Match History Data'!N877,"")</f>
        <v/>
      </c>
      <c r="O877" t="str">
        <f>IF(ROW()&lt;=vLastrow,'Match History Data'!O877,"")</f>
        <v/>
      </c>
      <c r="Q877" t="str">
        <f>IF(ROW()&lt;=vLastrow,VLOOKUP(MONTH(E877),calcs!$S$2:$T$13,2,FALSE),"")</f>
        <v/>
      </c>
      <c r="R877" t="str">
        <f>IF(ROW()&lt;=vLastrow,VLOOKUP(MONTH(F877),calcs!$S$2:$T$13,2,FALSE),"")</f>
        <v/>
      </c>
      <c r="S877" t="str">
        <f t="shared" si="75"/>
        <v/>
      </c>
      <c r="T877" s="26" t="e">
        <f>IF(F877="",DATEDIF(E877,calcs!X$2,"Y"),"")</f>
        <v>#VALUE!</v>
      </c>
      <c r="U877" t="str">
        <f t="shared" si="74"/>
        <v/>
      </c>
      <c r="V877" t="str">
        <f t="shared" si="71"/>
        <v/>
      </c>
      <c r="W877">
        <f t="shared" si="72"/>
        <v>0</v>
      </c>
      <c r="X877">
        <f t="shared" si="73"/>
        <v>0</v>
      </c>
    </row>
    <row r="878" spans="1:24" x14ac:dyDescent="0.35">
      <c r="A878" t="str">
        <f>IF(ROW()&lt;=vLastrow,'Match History Data'!A878,"")</f>
        <v/>
      </c>
      <c r="B878" t="str">
        <f>IF(ROW()&lt;=vLastrow,'Match History Data'!B878,"")</f>
        <v/>
      </c>
      <c r="C878" t="str">
        <f>IF(ROW()&lt;=vLastrow,'Match History Data'!C878,"")</f>
        <v/>
      </c>
      <c r="D878" t="str">
        <f>IF(ROW()&lt;=vLastrow,'Match History Data'!D878,"")</f>
        <v/>
      </c>
      <c r="E878" s="3" t="str">
        <f>IF(ROW()&lt;=vLastrow,IF('Match History Data'!E878&lt;&gt;"",'Match History Data'!E878,""),"")</f>
        <v/>
      </c>
      <c r="F878" s="3" t="str">
        <f>IF(ROW()&lt;=vLastrow,IF('Match History Data'!F878&lt;&gt;"",'Match History Data'!F878,""),"")</f>
        <v/>
      </c>
      <c r="G878" t="str">
        <f>IF(ROW()&lt;=vLastrow,'Match History Data'!G878,"")</f>
        <v/>
      </c>
      <c r="H878" t="str">
        <f>IF(ROW()&lt;=vLastrow,'Match History Data'!H878,"")</f>
        <v/>
      </c>
      <c r="I878" t="str">
        <f>IF(ROW()&lt;=vLastrow,'Match History Data'!I878,"")</f>
        <v/>
      </c>
      <c r="J878" t="str">
        <f>IF(ROW()&lt;=vLastrow,'Match History Data'!J878,"")</f>
        <v/>
      </c>
      <c r="K878" t="str">
        <f>IF(ROW()&lt;=vLastrow,'Match History Data'!K878,"")</f>
        <v/>
      </c>
      <c r="L878" t="str">
        <f>IF(ROW()&lt;=vLastrow,'Match History Data'!L878,"")</f>
        <v/>
      </c>
      <c r="M878" t="str">
        <f>IF(ROW()&lt;=vLastrow,'Match History Data'!M878,"")</f>
        <v/>
      </c>
      <c r="N878" t="str">
        <f>IF(ROW()&lt;=vLastrow,'Match History Data'!N878,"")</f>
        <v/>
      </c>
      <c r="O878" t="str">
        <f>IF(ROW()&lt;=vLastrow,'Match History Data'!O878,"")</f>
        <v/>
      </c>
      <c r="Q878" t="str">
        <f>IF(ROW()&lt;=vLastrow,VLOOKUP(MONTH(E878),calcs!$S$2:$T$13,2,FALSE),"")</f>
        <v/>
      </c>
      <c r="R878" t="str">
        <f>IF(ROW()&lt;=vLastrow,VLOOKUP(MONTH(F878),calcs!$S$2:$T$13,2,FALSE),"")</f>
        <v/>
      </c>
      <c r="S878" t="str">
        <f t="shared" si="75"/>
        <v/>
      </c>
      <c r="T878" s="26" t="e">
        <f>IF(F878="",DATEDIF(E878,calcs!X$2,"Y"),"")</f>
        <v>#VALUE!</v>
      </c>
      <c r="U878" t="str">
        <f t="shared" si="74"/>
        <v/>
      </c>
      <c r="V878" t="str">
        <f t="shared" si="71"/>
        <v/>
      </c>
      <c r="W878">
        <f t="shared" si="72"/>
        <v>0</v>
      </c>
      <c r="X878">
        <f t="shared" si="73"/>
        <v>0</v>
      </c>
    </row>
    <row r="879" spans="1:24" x14ac:dyDescent="0.35">
      <c r="A879" t="str">
        <f>IF(ROW()&lt;=vLastrow,'Match History Data'!A879,"")</f>
        <v/>
      </c>
      <c r="B879" t="str">
        <f>IF(ROW()&lt;=vLastrow,'Match History Data'!B879,"")</f>
        <v/>
      </c>
      <c r="C879" t="str">
        <f>IF(ROW()&lt;=vLastrow,'Match History Data'!C879,"")</f>
        <v/>
      </c>
      <c r="D879" t="str">
        <f>IF(ROW()&lt;=vLastrow,'Match History Data'!D879,"")</f>
        <v/>
      </c>
      <c r="E879" s="3" t="str">
        <f>IF(ROW()&lt;=vLastrow,IF('Match History Data'!E879&lt;&gt;"",'Match History Data'!E879,""),"")</f>
        <v/>
      </c>
      <c r="F879" s="3" t="str">
        <f>IF(ROW()&lt;=vLastrow,IF('Match History Data'!F879&lt;&gt;"",'Match History Data'!F879,""),"")</f>
        <v/>
      </c>
      <c r="G879" t="str">
        <f>IF(ROW()&lt;=vLastrow,'Match History Data'!G879,"")</f>
        <v/>
      </c>
      <c r="H879" t="str">
        <f>IF(ROW()&lt;=vLastrow,'Match History Data'!H879,"")</f>
        <v/>
      </c>
      <c r="I879" t="str">
        <f>IF(ROW()&lt;=vLastrow,'Match History Data'!I879,"")</f>
        <v/>
      </c>
      <c r="J879" t="str">
        <f>IF(ROW()&lt;=vLastrow,'Match History Data'!J879,"")</f>
        <v/>
      </c>
      <c r="K879" t="str">
        <f>IF(ROW()&lt;=vLastrow,'Match History Data'!K879,"")</f>
        <v/>
      </c>
      <c r="L879" t="str">
        <f>IF(ROW()&lt;=vLastrow,'Match History Data'!L879,"")</f>
        <v/>
      </c>
      <c r="M879" t="str">
        <f>IF(ROW()&lt;=vLastrow,'Match History Data'!M879,"")</f>
        <v/>
      </c>
      <c r="N879" t="str">
        <f>IF(ROW()&lt;=vLastrow,'Match History Data'!N879,"")</f>
        <v/>
      </c>
      <c r="O879" t="str">
        <f>IF(ROW()&lt;=vLastrow,'Match History Data'!O879,"")</f>
        <v/>
      </c>
      <c r="Q879" t="str">
        <f>IF(ROW()&lt;=vLastrow,VLOOKUP(MONTH(E879),calcs!$S$2:$T$13,2,FALSE),"")</f>
        <v/>
      </c>
      <c r="R879" t="str">
        <f>IF(ROW()&lt;=vLastrow,VLOOKUP(MONTH(F879),calcs!$S$2:$T$13,2,FALSE),"")</f>
        <v/>
      </c>
      <c r="S879" t="str">
        <f t="shared" si="75"/>
        <v/>
      </c>
      <c r="T879" s="26" t="e">
        <f>IF(F879="",DATEDIF(E879,calcs!X$2,"Y"),"")</f>
        <v>#VALUE!</v>
      </c>
      <c r="U879" t="str">
        <f t="shared" si="74"/>
        <v/>
      </c>
      <c r="V879" t="str">
        <f t="shared" si="71"/>
        <v/>
      </c>
      <c r="W879">
        <f t="shared" si="72"/>
        <v>0</v>
      </c>
      <c r="X879">
        <f t="shared" si="73"/>
        <v>0</v>
      </c>
    </row>
    <row r="880" spans="1:24" x14ac:dyDescent="0.35">
      <c r="A880" t="str">
        <f>IF(ROW()&lt;=vLastrow,'Match History Data'!A880,"")</f>
        <v/>
      </c>
      <c r="B880" t="str">
        <f>IF(ROW()&lt;=vLastrow,'Match History Data'!B880,"")</f>
        <v/>
      </c>
      <c r="C880" t="str">
        <f>IF(ROW()&lt;=vLastrow,'Match History Data'!C880,"")</f>
        <v/>
      </c>
      <c r="D880" t="str">
        <f>IF(ROW()&lt;=vLastrow,'Match History Data'!D880,"")</f>
        <v/>
      </c>
      <c r="E880" s="3" t="str">
        <f>IF(ROW()&lt;=vLastrow,IF('Match History Data'!E880&lt;&gt;"",'Match History Data'!E880,""),"")</f>
        <v/>
      </c>
      <c r="F880" s="3" t="str">
        <f>IF(ROW()&lt;=vLastrow,IF('Match History Data'!F880&lt;&gt;"",'Match History Data'!F880,""),"")</f>
        <v/>
      </c>
      <c r="G880" t="str">
        <f>IF(ROW()&lt;=vLastrow,'Match History Data'!G880,"")</f>
        <v/>
      </c>
      <c r="H880" t="str">
        <f>IF(ROW()&lt;=vLastrow,'Match History Data'!H880,"")</f>
        <v/>
      </c>
      <c r="I880" t="str">
        <f>IF(ROW()&lt;=vLastrow,'Match History Data'!I880,"")</f>
        <v/>
      </c>
      <c r="J880" t="str">
        <f>IF(ROW()&lt;=vLastrow,'Match History Data'!J880,"")</f>
        <v/>
      </c>
      <c r="K880" t="str">
        <f>IF(ROW()&lt;=vLastrow,'Match History Data'!K880,"")</f>
        <v/>
      </c>
      <c r="L880" t="str">
        <f>IF(ROW()&lt;=vLastrow,'Match History Data'!L880,"")</f>
        <v/>
      </c>
      <c r="M880" t="str">
        <f>IF(ROW()&lt;=vLastrow,'Match History Data'!M880,"")</f>
        <v/>
      </c>
      <c r="N880" t="str">
        <f>IF(ROW()&lt;=vLastrow,'Match History Data'!N880,"")</f>
        <v/>
      </c>
      <c r="O880" t="str">
        <f>IF(ROW()&lt;=vLastrow,'Match History Data'!O880,"")</f>
        <v/>
      </c>
      <c r="Q880" t="str">
        <f>IF(ROW()&lt;=vLastrow,VLOOKUP(MONTH(E880),calcs!$S$2:$T$13,2,FALSE),"")</f>
        <v/>
      </c>
      <c r="R880" t="str">
        <f>IF(ROW()&lt;=vLastrow,VLOOKUP(MONTH(F880),calcs!$S$2:$T$13,2,FALSE),"")</f>
        <v/>
      </c>
      <c r="S880" t="str">
        <f t="shared" si="75"/>
        <v/>
      </c>
      <c r="T880" s="26" t="e">
        <f>IF(F880="",DATEDIF(E880,calcs!X$2,"Y"),"")</f>
        <v>#VALUE!</v>
      </c>
      <c r="U880" t="str">
        <f t="shared" si="74"/>
        <v/>
      </c>
      <c r="V880" t="str">
        <f t="shared" si="71"/>
        <v/>
      </c>
      <c r="W880">
        <f t="shared" si="72"/>
        <v>0</v>
      </c>
      <c r="X880">
        <f t="shared" si="73"/>
        <v>0</v>
      </c>
    </row>
    <row r="881" spans="1:24" x14ac:dyDescent="0.35">
      <c r="A881" t="str">
        <f>IF(ROW()&lt;=vLastrow,'Match History Data'!A881,"")</f>
        <v/>
      </c>
      <c r="B881" t="str">
        <f>IF(ROW()&lt;=vLastrow,'Match History Data'!B881,"")</f>
        <v/>
      </c>
      <c r="C881" t="str">
        <f>IF(ROW()&lt;=vLastrow,'Match History Data'!C881,"")</f>
        <v/>
      </c>
      <c r="D881" t="str">
        <f>IF(ROW()&lt;=vLastrow,'Match History Data'!D881,"")</f>
        <v/>
      </c>
      <c r="E881" s="3" t="str">
        <f>IF(ROW()&lt;=vLastrow,IF('Match History Data'!E881&lt;&gt;"",'Match History Data'!E881,""),"")</f>
        <v/>
      </c>
      <c r="F881" s="3" t="str">
        <f>IF(ROW()&lt;=vLastrow,IF('Match History Data'!F881&lt;&gt;"",'Match History Data'!F881,""),"")</f>
        <v/>
      </c>
      <c r="G881" t="str">
        <f>IF(ROW()&lt;=vLastrow,'Match History Data'!G881,"")</f>
        <v/>
      </c>
      <c r="H881" t="str">
        <f>IF(ROW()&lt;=vLastrow,'Match History Data'!H881,"")</f>
        <v/>
      </c>
      <c r="I881" t="str">
        <f>IF(ROW()&lt;=vLastrow,'Match History Data'!I881,"")</f>
        <v/>
      </c>
      <c r="J881" t="str">
        <f>IF(ROW()&lt;=vLastrow,'Match History Data'!J881,"")</f>
        <v/>
      </c>
      <c r="K881" t="str">
        <f>IF(ROW()&lt;=vLastrow,'Match History Data'!K881,"")</f>
        <v/>
      </c>
      <c r="L881" t="str">
        <f>IF(ROW()&lt;=vLastrow,'Match History Data'!L881,"")</f>
        <v/>
      </c>
      <c r="M881" t="str">
        <f>IF(ROW()&lt;=vLastrow,'Match History Data'!M881,"")</f>
        <v/>
      </c>
      <c r="N881" t="str">
        <f>IF(ROW()&lt;=vLastrow,'Match History Data'!N881,"")</f>
        <v/>
      </c>
      <c r="O881" t="str">
        <f>IF(ROW()&lt;=vLastrow,'Match History Data'!O881,"")</f>
        <v/>
      </c>
      <c r="Q881" t="str">
        <f>IF(ROW()&lt;=vLastrow,VLOOKUP(MONTH(E881),calcs!$S$2:$T$13,2,FALSE),"")</f>
        <v/>
      </c>
      <c r="R881" t="str">
        <f>IF(ROW()&lt;=vLastrow,VLOOKUP(MONTH(F881),calcs!$S$2:$T$13,2,FALSE),"")</f>
        <v/>
      </c>
      <c r="S881" t="str">
        <f t="shared" si="75"/>
        <v/>
      </c>
      <c r="T881" s="26" t="e">
        <f>IF(F881="",DATEDIF(E881,calcs!X$2,"Y"),"")</f>
        <v>#VALUE!</v>
      </c>
      <c r="U881" t="str">
        <f t="shared" si="74"/>
        <v/>
      </c>
      <c r="V881" t="str">
        <f t="shared" si="71"/>
        <v/>
      </c>
      <c r="W881">
        <f t="shared" si="72"/>
        <v>0</v>
      </c>
      <c r="X881">
        <f t="shared" si="73"/>
        <v>0</v>
      </c>
    </row>
    <row r="882" spans="1:24" x14ac:dyDescent="0.35">
      <c r="A882" t="str">
        <f>IF(ROW()&lt;=vLastrow,'Match History Data'!A882,"")</f>
        <v/>
      </c>
      <c r="B882" t="str">
        <f>IF(ROW()&lt;=vLastrow,'Match History Data'!B882,"")</f>
        <v/>
      </c>
      <c r="C882" t="str">
        <f>IF(ROW()&lt;=vLastrow,'Match History Data'!C882,"")</f>
        <v/>
      </c>
      <c r="D882" t="str">
        <f>IF(ROW()&lt;=vLastrow,'Match History Data'!D882,"")</f>
        <v/>
      </c>
      <c r="E882" s="3" t="str">
        <f>IF(ROW()&lt;=vLastrow,IF('Match History Data'!E882&lt;&gt;"",'Match History Data'!E882,""),"")</f>
        <v/>
      </c>
      <c r="F882" s="3" t="str">
        <f>IF(ROW()&lt;=vLastrow,IF('Match History Data'!F882&lt;&gt;"",'Match History Data'!F882,""),"")</f>
        <v/>
      </c>
      <c r="G882" t="str">
        <f>IF(ROW()&lt;=vLastrow,'Match History Data'!G882,"")</f>
        <v/>
      </c>
      <c r="H882" t="str">
        <f>IF(ROW()&lt;=vLastrow,'Match History Data'!H882,"")</f>
        <v/>
      </c>
      <c r="I882" t="str">
        <f>IF(ROW()&lt;=vLastrow,'Match History Data'!I882,"")</f>
        <v/>
      </c>
      <c r="J882" t="str">
        <f>IF(ROW()&lt;=vLastrow,'Match History Data'!J882,"")</f>
        <v/>
      </c>
      <c r="K882" t="str">
        <f>IF(ROW()&lt;=vLastrow,'Match History Data'!K882,"")</f>
        <v/>
      </c>
      <c r="L882" t="str">
        <f>IF(ROW()&lt;=vLastrow,'Match History Data'!L882,"")</f>
        <v/>
      </c>
      <c r="M882" t="str">
        <f>IF(ROW()&lt;=vLastrow,'Match History Data'!M882,"")</f>
        <v/>
      </c>
      <c r="N882" t="str">
        <f>IF(ROW()&lt;=vLastrow,'Match History Data'!N882,"")</f>
        <v/>
      </c>
      <c r="O882" t="str">
        <f>IF(ROW()&lt;=vLastrow,'Match History Data'!O882,"")</f>
        <v/>
      </c>
      <c r="Q882" t="str">
        <f>IF(ROW()&lt;=vLastrow,VLOOKUP(MONTH(E882),calcs!$S$2:$T$13,2,FALSE),"")</f>
        <v/>
      </c>
      <c r="R882" t="str">
        <f>IF(ROW()&lt;=vLastrow,VLOOKUP(MONTH(F882),calcs!$S$2:$T$13,2,FALSE),"")</f>
        <v/>
      </c>
      <c r="S882" t="str">
        <f t="shared" si="75"/>
        <v/>
      </c>
      <c r="T882" s="26" t="e">
        <f>IF(F882="",DATEDIF(E882,calcs!X$2,"Y"),"")</f>
        <v>#VALUE!</v>
      </c>
      <c r="U882" t="str">
        <f t="shared" si="74"/>
        <v/>
      </c>
      <c r="V882" t="str">
        <f t="shared" si="71"/>
        <v/>
      </c>
      <c r="W882">
        <f t="shared" si="72"/>
        <v>0</v>
      </c>
      <c r="X882">
        <f t="shared" si="73"/>
        <v>0</v>
      </c>
    </row>
    <row r="883" spans="1:24" x14ac:dyDescent="0.35">
      <c r="A883" t="str">
        <f>IF(ROW()&lt;=vLastrow,'Match History Data'!A883,"")</f>
        <v/>
      </c>
      <c r="B883" t="str">
        <f>IF(ROW()&lt;=vLastrow,'Match History Data'!B883,"")</f>
        <v/>
      </c>
      <c r="C883" t="str">
        <f>IF(ROW()&lt;=vLastrow,'Match History Data'!C883,"")</f>
        <v/>
      </c>
      <c r="D883" t="str">
        <f>IF(ROW()&lt;=vLastrow,'Match History Data'!D883,"")</f>
        <v/>
      </c>
      <c r="E883" s="3" t="str">
        <f>IF(ROW()&lt;=vLastrow,IF('Match History Data'!E883&lt;&gt;"",'Match History Data'!E883,""),"")</f>
        <v/>
      </c>
      <c r="F883" s="3" t="str">
        <f>IF(ROW()&lt;=vLastrow,IF('Match History Data'!F883&lt;&gt;"",'Match History Data'!F883,""),"")</f>
        <v/>
      </c>
      <c r="G883" t="str">
        <f>IF(ROW()&lt;=vLastrow,'Match History Data'!G883,"")</f>
        <v/>
      </c>
      <c r="H883" t="str">
        <f>IF(ROW()&lt;=vLastrow,'Match History Data'!H883,"")</f>
        <v/>
      </c>
      <c r="I883" t="str">
        <f>IF(ROW()&lt;=vLastrow,'Match History Data'!I883,"")</f>
        <v/>
      </c>
      <c r="J883" t="str">
        <f>IF(ROW()&lt;=vLastrow,'Match History Data'!J883,"")</f>
        <v/>
      </c>
      <c r="K883" t="str">
        <f>IF(ROW()&lt;=vLastrow,'Match History Data'!K883,"")</f>
        <v/>
      </c>
      <c r="L883" t="str">
        <f>IF(ROW()&lt;=vLastrow,'Match History Data'!L883,"")</f>
        <v/>
      </c>
      <c r="M883" t="str">
        <f>IF(ROW()&lt;=vLastrow,'Match History Data'!M883,"")</f>
        <v/>
      </c>
      <c r="N883" t="str">
        <f>IF(ROW()&lt;=vLastrow,'Match History Data'!N883,"")</f>
        <v/>
      </c>
      <c r="O883" t="str">
        <f>IF(ROW()&lt;=vLastrow,'Match History Data'!O883,"")</f>
        <v/>
      </c>
      <c r="Q883" t="str">
        <f>IF(ROW()&lt;=vLastrow,VLOOKUP(MONTH(E883),calcs!$S$2:$T$13,2,FALSE),"")</f>
        <v/>
      </c>
      <c r="R883" t="str">
        <f>IF(ROW()&lt;=vLastrow,VLOOKUP(MONTH(F883),calcs!$S$2:$T$13,2,FALSE),"")</f>
        <v/>
      </c>
      <c r="S883" t="str">
        <f t="shared" si="75"/>
        <v/>
      </c>
      <c r="T883" s="26" t="e">
        <f>IF(F883="",DATEDIF(E883,calcs!X$2,"Y"),"")</f>
        <v>#VALUE!</v>
      </c>
      <c r="U883" t="str">
        <f t="shared" si="74"/>
        <v/>
      </c>
      <c r="V883" t="str">
        <f t="shared" si="71"/>
        <v/>
      </c>
      <c r="W883">
        <f t="shared" si="72"/>
        <v>0</v>
      </c>
      <c r="X883">
        <f t="shared" si="73"/>
        <v>0</v>
      </c>
    </row>
    <row r="884" spans="1:24" x14ac:dyDescent="0.35">
      <c r="A884" t="str">
        <f>IF(ROW()&lt;=vLastrow,'Match History Data'!A884,"")</f>
        <v/>
      </c>
      <c r="B884" t="str">
        <f>IF(ROW()&lt;=vLastrow,'Match History Data'!B884,"")</f>
        <v/>
      </c>
      <c r="C884" t="str">
        <f>IF(ROW()&lt;=vLastrow,'Match History Data'!C884,"")</f>
        <v/>
      </c>
      <c r="D884" t="str">
        <f>IF(ROW()&lt;=vLastrow,'Match History Data'!D884,"")</f>
        <v/>
      </c>
      <c r="E884" s="3" t="str">
        <f>IF(ROW()&lt;=vLastrow,IF('Match History Data'!E884&lt;&gt;"",'Match History Data'!E884,""),"")</f>
        <v/>
      </c>
      <c r="F884" s="3" t="str">
        <f>IF(ROW()&lt;=vLastrow,IF('Match History Data'!F884&lt;&gt;"",'Match History Data'!F884,""),"")</f>
        <v/>
      </c>
      <c r="G884" t="str">
        <f>IF(ROW()&lt;=vLastrow,'Match History Data'!G884,"")</f>
        <v/>
      </c>
      <c r="H884" t="str">
        <f>IF(ROW()&lt;=vLastrow,'Match History Data'!H884,"")</f>
        <v/>
      </c>
      <c r="I884" t="str">
        <f>IF(ROW()&lt;=vLastrow,'Match History Data'!I884,"")</f>
        <v/>
      </c>
      <c r="J884" t="str">
        <f>IF(ROW()&lt;=vLastrow,'Match History Data'!J884,"")</f>
        <v/>
      </c>
      <c r="K884" t="str">
        <f>IF(ROW()&lt;=vLastrow,'Match History Data'!K884,"")</f>
        <v/>
      </c>
      <c r="L884" t="str">
        <f>IF(ROW()&lt;=vLastrow,'Match History Data'!L884,"")</f>
        <v/>
      </c>
      <c r="M884" t="str">
        <f>IF(ROW()&lt;=vLastrow,'Match History Data'!M884,"")</f>
        <v/>
      </c>
      <c r="N884" t="str">
        <f>IF(ROW()&lt;=vLastrow,'Match History Data'!N884,"")</f>
        <v/>
      </c>
      <c r="O884" t="str">
        <f>IF(ROW()&lt;=vLastrow,'Match History Data'!O884,"")</f>
        <v/>
      </c>
      <c r="Q884" t="str">
        <f>IF(ROW()&lt;=vLastrow,VLOOKUP(MONTH(E884),calcs!$S$2:$T$13,2,FALSE),"")</f>
        <v/>
      </c>
      <c r="R884" t="str">
        <f>IF(ROW()&lt;=vLastrow,VLOOKUP(MONTH(F884),calcs!$S$2:$T$13,2,FALSE),"")</f>
        <v/>
      </c>
      <c r="S884" t="str">
        <f t="shared" si="75"/>
        <v/>
      </c>
      <c r="T884" s="26" t="e">
        <f>IF(F884="",DATEDIF(E884,calcs!X$2,"Y"),"")</f>
        <v>#VALUE!</v>
      </c>
      <c r="U884" t="str">
        <f t="shared" si="74"/>
        <v/>
      </c>
      <c r="V884" t="str">
        <f t="shared" si="71"/>
        <v/>
      </c>
      <c r="W884">
        <f t="shared" si="72"/>
        <v>0</v>
      </c>
      <c r="X884">
        <f t="shared" si="73"/>
        <v>0</v>
      </c>
    </row>
    <row r="885" spans="1:24" x14ac:dyDescent="0.35">
      <c r="A885" t="str">
        <f>IF(ROW()&lt;=vLastrow,'Match History Data'!A885,"")</f>
        <v/>
      </c>
      <c r="B885" t="str">
        <f>IF(ROW()&lt;=vLastrow,'Match History Data'!B885,"")</f>
        <v/>
      </c>
      <c r="C885" t="str">
        <f>IF(ROW()&lt;=vLastrow,'Match History Data'!C885,"")</f>
        <v/>
      </c>
      <c r="D885" t="str">
        <f>IF(ROW()&lt;=vLastrow,'Match History Data'!D885,"")</f>
        <v/>
      </c>
      <c r="E885" s="3" t="str">
        <f>IF(ROW()&lt;=vLastrow,IF('Match History Data'!E885&lt;&gt;"",'Match History Data'!E885,""),"")</f>
        <v/>
      </c>
      <c r="F885" s="3" t="str">
        <f>IF(ROW()&lt;=vLastrow,IF('Match History Data'!F885&lt;&gt;"",'Match History Data'!F885,""),"")</f>
        <v/>
      </c>
      <c r="G885" t="str">
        <f>IF(ROW()&lt;=vLastrow,'Match History Data'!G885,"")</f>
        <v/>
      </c>
      <c r="H885" t="str">
        <f>IF(ROW()&lt;=vLastrow,'Match History Data'!H885,"")</f>
        <v/>
      </c>
      <c r="I885" t="str">
        <f>IF(ROW()&lt;=vLastrow,'Match History Data'!I885,"")</f>
        <v/>
      </c>
      <c r="J885" t="str">
        <f>IF(ROW()&lt;=vLastrow,'Match History Data'!J885,"")</f>
        <v/>
      </c>
      <c r="K885" t="str">
        <f>IF(ROW()&lt;=vLastrow,'Match History Data'!K885,"")</f>
        <v/>
      </c>
      <c r="L885" t="str">
        <f>IF(ROW()&lt;=vLastrow,'Match History Data'!L885,"")</f>
        <v/>
      </c>
      <c r="M885" t="str">
        <f>IF(ROW()&lt;=vLastrow,'Match History Data'!M885,"")</f>
        <v/>
      </c>
      <c r="N885" t="str">
        <f>IF(ROW()&lt;=vLastrow,'Match History Data'!N885,"")</f>
        <v/>
      </c>
      <c r="O885" t="str">
        <f>IF(ROW()&lt;=vLastrow,'Match History Data'!O885,"")</f>
        <v/>
      </c>
      <c r="Q885" t="str">
        <f>IF(ROW()&lt;=vLastrow,VLOOKUP(MONTH(E885),calcs!$S$2:$T$13,2,FALSE),"")</f>
        <v/>
      </c>
      <c r="R885" t="str">
        <f>IF(ROW()&lt;=vLastrow,VLOOKUP(MONTH(F885),calcs!$S$2:$T$13,2,FALSE),"")</f>
        <v/>
      </c>
      <c r="S885" t="str">
        <f t="shared" si="75"/>
        <v/>
      </c>
      <c r="T885" s="26" t="e">
        <f>IF(F885="",DATEDIF(E885,calcs!X$2,"Y"),"")</f>
        <v>#VALUE!</v>
      </c>
      <c r="U885" t="str">
        <f t="shared" si="74"/>
        <v/>
      </c>
      <c r="V885" t="str">
        <f t="shared" si="71"/>
        <v/>
      </c>
      <c r="W885">
        <f t="shared" si="72"/>
        <v>0</v>
      </c>
      <c r="X885">
        <f t="shared" si="73"/>
        <v>0</v>
      </c>
    </row>
    <row r="886" spans="1:24" x14ac:dyDescent="0.35">
      <c r="A886" t="str">
        <f>IF(ROW()&lt;=vLastrow,'Match History Data'!A886,"")</f>
        <v/>
      </c>
      <c r="B886" t="str">
        <f>IF(ROW()&lt;=vLastrow,'Match History Data'!B886,"")</f>
        <v/>
      </c>
      <c r="C886" t="str">
        <f>IF(ROW()&lt;=vLastrow,'Match History Data'!C886,"")</f>
        <v/>
      </c>
      <c r="D886" t="str">
        <f>IF(ROW()&lt;=vLastrow,'Match History Data'!D886,"")</f>
        <v/>
      </c>
      <c r="E886" s="3" t="str">
        <f>IF(ROW()&lt;=vLastrow,IF('Match History Data'!E886&lt;&gt;"",'Match History Data'!E886,""),"")</f>
        <v/>
      </c>
      <c r="F886" s="3" t="str">
        <f>IF(ROW()&lt;=vLastrow,IF('Match History Data'!F886&lt;&gt;"",'Match History Data'!F886,""),"")</f>
        <v/>
      </c>
      <c r="G886" t="str">
        <f>IF(ROW()&lt;=vLastrow,'Match History Data'!G886,"")</f>
        <v/>
      </c>
      <c r="H886" t="str">
        <f>IF(ROW()&lt;=vLastrow,'Match History Data'!H886,"")</f>
        <v/>
      </c>
      <c r="I886" t="str">
        <f>IF(ROW()&lt;=vLastrow,'Match History Data'!I886,"")</f>
        <v/>
      </c>
      <c r="J886" t="str">
        <f>IF(ROW()&lt;=vLastrow,'Match History Data'!J886,"")</f>
        <v/>
      </c>
      <c r="K886" t="str">
        <f>IF(ROW()&lt;=vLastrow,'Match History Data'!K886,"")</f>
        <v/>
      </c>
      <c r="L886" t="str">
        <f>IF(ROW()&lt;=vLastrow,'Match History Data'!L886,"")</f>
        <v/>
      </c>
      <c r="M886" t="str">
        <f>IF(ROW()&lt;=vLastrow,'Match History Data'!M886,"")</f>
        <v/>
      </c>
      <c r="N886" t="str">
        <f>IF(ROW()&lt;=vLastrow,'Match History Data'!N886,"")</f>
        <v/>
      </c>
      <c r="O886" t="str">
        <f>IF(ROW()&lt;=vLastrow,'Match History Data'!O886,"")</f>
        <v/>
      </c>
      <c r="Q886" t="str">
        <f>IF(ROW()&lt;=vLastrow,VLOOKUP(MONTH(E886),calcs!$S$2:$T$13,2,FALSE),"")</f>
        <v/>
      </c>
      <c r="R886" t="str">
        <f>IF(ROW()&lt;=vLastrow,VLOOKUP(MONTH(F886),calcs!$S$2:$T$13,2,FALSE),"")</f>
        <v/>
      </c>
      <c r="S886" t="str">
        <f t="shared" si="75"/>
        <v/>
      </c>
      <c r="T886" s="26" t="e">
        <f>IF(F886="",DATEDIF(E886,calcs!X$2,"Y"),"")</f>
        <v>#VALUE!</v>
      </c>
      <c r="U886" t="str">
        <f t="shared" si="74"/>
        <v/>
      </c>
      <c r="V886" t="str">
        <f t="shared" si="71"/>
        <v/>
      </c>
      <c r="W886">
        <f t="shared" si="72"/>
        <v>0</v>
      </c>
      <c r="X886">
        <f t="shared" si="73"/>
        <v>0</v>
      </c>
    </row>
    <row r="887" spans="1:24" x14ac:dyDescent="0.35">
      <c r="A887" t="str">
        <f>IF(ROW()&lt;=vLastrow,'Match History Data'!A887,"")</f>
        <v/>
      </c>
      <c r="B887" t="str">
        <f>IF(ROW()&lt;=vLastrow,'Match History Data'!B887,"")</f>
        <v/>
      </c>
      <c r="C887" t="str">
        <f>IF(ROW()&lt;=vLastrow,'Match History Data'!C887,"")</f>
        <v/>
      </c>
      <c r="D887" t="str">
        <f>IF(ROW()&lt;=vLastrow,'Match History Data'!D887,"")</f>
        <v/>
      </c>
      <c r="E887" s="3" t="str">
        <f>IF(ROW()&lt;=vLastrow,IF('Match History Data'!E887&lt;&gt;"",'Match History Data'!E887,""),"")</f>
        <v/>
      </c>
      <c r="F887" s="3" t="str">
        <f>IF(ROW()&lt;=vLastrow,IF('Match History Data'!F887&lt;&gt;"",'Match History Data'!F887,""),"")</f>
        <v/>
      </c>
      <c r="G887" t="str">
        <f>IF(ROW()&lt;=vLastrow,'Match History Data'!G887,"")</f>
        <v/>
      </c>
      <c r="H887" t="str">
        <f>IF(ROW()&lt;=vLastrow,'Match History Data'!H887,"")</f>
        <v/>
      </c>
      <c r="I887" t="str">
        <f>IF(ROW()&lt;=vLastrow,'Match History Data'!I887,"")</f>
        <v/>
      </c>
      <c r="J887" t="str">
        <f>IF(ROW()&lt;=vLastrow,'Match History Data'!J887,"")</f>
        <v/>
      </c>
      <c r="K887" t="str">
        <f>IF(ROW()&lt;=vLastrow,'Match History Data'!K887,"")</f>
        <v/>
      </c>
      <c r="L887" t="str">
        <f>IF(ROW()&lt;=vLastrow,'Match History Data'!L887,"")</f>
        <v/>
      </c>
      <c r="M887" t="str">
        <f>IF(ROW()&lt;=vLastrow,'Match History Data'!M887,"")</f>
        <v/>
      </c>
      <c r="N887" t="str">
        <f>IF(ROW()&lt;=vLastrow,'Match History Data'!N887,"")</f>
        <v/>
      </c>
      <c r="O887" t="str">
        <f>IF(ROW()&lt;=vLastrow,'Match History Data'!O887,"")</f>
        <v/>
      </c>
      <c r="Q887" t="str">
        <f>IF(ROW()&lt;=vLastrow,VLOOKUP(MONTH(E887),calcs!$S$2:$T$13,2,FALSE),"")</f>
        <v/>
      </c>
      <c r="R887" t="str">
        <f>IF(ROW()&lt;=vLastrow,VLOOKUP(MONTH(F887),calcs!$S$2:$T$13,2,FALSE),"")</f>
        <v/>
      </c>
      <c r="S887" t="str">
        <f t="shared" si="75"/>
        <v/>
      </c>
      <c r="T887" s="26" t="e">
        <f>IF(F887="",DATEDIF(E887,calcs!X$2,"Y"),"")</f>
        <v>#VALUE!</v>
      </c>
      <c r="U887" t="str">
        <f t="shared" si="74"/>
        <v/>
      </c>
      <c r="V887" t="str">
        <f t="shared" si="71"/>
        <v/>
      </c>
      <c r="W887">
        <f t="shared" si="72"/>
        <v>0</v>
      </c>
      <c r="X887">
        <f t="shared" si="73"/>
        <v>0</v>
      </c>
    </row>
    <row r="888" spans="1:24" x14ac:dyDescent="0.35">
      <c r="A888" t="str">
        <f>IF(ROW()&lt;=vLastrow,'Match History Data'!A888,"")</f>
        <v/>
      </c>
      <c r="B888" t="str">
        <f>IF(ROW()&lt;=vLastrow,'Match History Data'!B888,"")</f>
        <v/>
      </c>
      <c r="C888" t="str">
        <f>IF(ROW()&lt;=vLastrow,'Match History Data'!C888,"")</f>
        <v/>
      </c>
      <c r="D888" t="str">
        <f>IF(ROW()&lt;=vLastrow,'Match History Data'!D888,"")</f>
        <v/>
      </c>
      <c r="E888" s="3" t="str">
        <f>IF(ROW()&lt;=vLastrow,IF('Match History Data'!E888&lt;&gt;"",'Match History Data'!E888,""),"")</f>
        <v/>
      </c>
      <c r="F888" s="3" t="str">
        <f>IF(ROW()&lt;=vLastrow,IF('Match History Data'!F888&lt;&gt;"",'Match History Data'!F888,""),"")</f>
        <v/>
      </c>
      <c r="G888" t="str">
        <f>IF(ROW()&lt;=vLastrow,'Match History Data'!G888,"")</f>
        <v/>
      </c>
      <c r="H888" t="str">
        <f>IF(ROW()&lt;=vLastrow,'Match History Data'!H888,"")</f>
        <v/>
      </c>
      <c r="I888" t="str">
        <f>IF(ROW()&lt;=vLastrow,'Match History Data'!I888,"")</f>
        <v/>
      </c>
      <c r="J888" t="str">
        <f>IF(ROW()&lt;=vLastrow,'Match History Data'!J888,"")</f>
        <v/>
      </c>
      <c r="K888" t="str">
        <f>IF(ROW()&lt;=vLastrow,'Match History Data'!K888,"")</f>
        <v/>
      </c>
      <c r="L888" t="str">
        <f>IF(ROW()&lt;=vLastrow,'Match History Data'!L888,"")</f>
        <v/>
      </c>
      <c r="M888" t="str">
        <f>IF(ROW()&lt;=vLastrow,'Match History Data'!M888,"")</f>
        <v/>
      </c>
      <c r="N888" t="str">
        <f>IF(ROW()&lt;=vLastrow,'Match History Data'!N888,"")</f>
        <v/>
      </c>
      <c r="O888" t="str">
        <f>IF(ROW()&lt;=vLastrow,'Match History Data'!O888,"")</f>
        <v/>
      </c>
      <c r="Q888" t="str">
        <f>IF(ROW()&lt;=vLastrow,VLOOKUP(MONTH(E888),calcs!$S$2:$T$13,2,FALSE),"")</f>
        <v/>
      </c>
      <c r="R888" t="str">
        <f>IF(ROW()&lt;=vLastrow,VLOOKUP(MONTH(F888),calcs!$S$2:$T$13,2,FALSE),"")</f>
        <v/>
      </c>
      <c r="S888" t="str">
        <f t="shared" si="75"/>
        <v/>
      </c>
      <c r="T888" s="26" t="e">
        <f>IF(F888="",DATEDIF(E888,calcs!X$2,"Y"),"")</f>
        <v>#VALUE!</v>
      </c>
      <c r="U888" t="str">
        <f t="shared" si="74"/>
        <v/>
      </c>
      <c r="V888" t="str">
        <f t="shared" si="71"/>
        <v/>
      </c>
      <c r="W888">
        <f t="shared" si="72"/>
        <v>0</v>
      </c>
      <c r="X888">
        <f t="shared" si="73"/>
        <v>0</v>
      </c>
    </row>
    <row r="889" spans="1:24" x14ac:dyDescent="0.35">
      <c r="A889" t="str">
        <f>IF(ROW()&lt;=vLastrow,'Match History Data'!A889,"")</f>
        <v/>
      </c>
      <c r="B889" t="str">
        <f>IF(ROW()&lt;=vLastrow,'Match History Data'!B889,"")</f>
        <v/>
      </c>
      <c r="C889" t="str">
        <f>IF(ROW()&lt;=vLastrow,'Match History Data'!C889,"")</f>
        <v/>
      </c>
      <c r="D889" t="str">
        <f>IF(ROW()&lt;=vLastrow,'Match History Data'!D889,"")</f>
        <v/>
      </c>
      <c r="E889" s="3" t="str">
        <f>IF(ROW()&lt;=vLastrow,IF('Match History Data'!E889&lt;&gt;"",'Match History Data'!E889,""),"")</f>
        <v/>
      </c>
      <c r="F889" s="3" t="str">
        <f>IF(ROW()&lt;=vLastrow,IF('Match History Data'!F889&lt;&gt;"",'Match History Data'!F889,""),"")</f>
        <v/>
      </c>
      <c r="G889" t="str">
        <f>IF(ROW()&lt;=vLastrow,'Match History Data'!G889,"")</f>
        <v/>
      </c>
      <c r="H889" t="str">
        <f>IF(ROW()&lt;=vLastrow,'Match History Data'!H889,"")</f>
        <v/>
      </c>
      <c r="I889" t="str">
        <f>IF(ROW()&lt;=vLastrow,'Match History Data'!I889,"")</f>
        <v/>
      </c>
      <c r="J889" t="str">
        <f>IF(ROW()&lt;=vLastrow,'Match History Data'!J889,"")</f>
        <v/>
      </c>
      <c r="K889" t="str">
        <f>IF(ROW()&lt;=vLastrow,'Match History Data'!K889,"")</f>
        <v/>
      </c>
      <c r="L889" t="str">
        <f>IF(ROW()&lt;=vLastrow,'Match History Data'!L889,"")</f>
        <v/>
      </c>
      <c r="M889" t="str">
        <f>IF(ROW()&lt;=vLastrow,'Match History Data'!M889,"")</f>
        <v/>
      </c>
      <c r="N889" t="str">
        <f>IF(ROW()&lt;=vLastrow,'Match History Data'!N889,"")</f>
        <v/>
      </c>
      <c r="O889" t="str">
        <f>IF(ROW()&lt;=vLastrow,'Match History Data'!O889,"")</f>
        <v/>
      </c>
      <c r="Q889" t="str">
        <f>IF(ROW()&lt;=vLastrow,VLOOKUP(MONTH(E889),calcs!$S$2:$T$13,2,FALSE),"")</f>
        <v/>
      </c>
      <c r="R889" t="str">
        <f>IF(ROW()&lt;=vLastrow,VLOOKUP(MONTH(F889),calcs!$S$2:$T$13,2,FALSE),"")</f>
        <v/>
      </c>
      <c r="S889" t="str">
        <f t="shared" si="75"/>
        <v/>
      </c>
      <c r="T889" s="26" t="e">
        <f>IF(F889="",DATEDIF(E889,calcs!X$2,"Y"),"")</f>
        <v>#VALUE!</v>
      </c>
      <c r="U889" t="str">
        <f t="shared" si="74"/>
        <v/>
      </c>
      <c r="V889" t="str">
        <f t="shared" si="71"/>
        <v/>
      </c>
      <c r="W889">
        <f t="shared" si="72"/>
        <v>0</v>
      </c>
      <c r="X889">
        <f t="shared" si="73"/>
        <v>0</v>
      </c>
    </row>
    <row r="890" spans="1:24" x14ac:dyDescent="0.35">
      <c r="A890" t="str">
        <f>IF(ROW()&lt;=vLastrow,'Match History Data'!A890,"")</f>
        <v/>
      </c>
      <c r="B890" t="str">
        <f>IF(ROW()&lt;=vLastrow,'Match History Data'!B890,"")</f>
        <v/>
      </c>
      <c r="C890" t="str">
        <f>IF(ROW()&lt;=vLastrow,'Match History Data'!C890,"")</f>
        <v/>
      </c>
      <c r="D890" t="str">
        <f>IF(ROW()&lt;=vLastrow,'Match History Data'!D890,"")</f>
        <v/>
      </c>
      <c r="E890" s="3" t="str">
        <f>IF(ROW()&lt;=vLastrow,IF('Match History Data'!E890&lt;&gt;"",'Match History Data'!E890,""),"")</f>
        <v/>
      </c>
      <c r="F890" s="3" t="str">
        <f>IF(ROW()&lt;=vLastrow,IF('Match History Data'!F890&lt;&gt;"",'Match History Data'!F890,""),"")</f>
        <v/>
      </c>
      <c r="G890" t="str">
        <f>IF(ROW()&lt;=vLastrow,'Match History Data'!G890,"")</f>
        <v/>
      </c>
      <c r="H890" t="str">
        <f>IF(ROW()&lt;=vLastrow,'Match History Data'!H890,"")</f>
        <v/>
      </c>
      <c r="I890" t="str">
        <f>IF(ROW()&lt;=vLastrow,'Match History Data'!I890,"")</f>
        <v/>
      </c>
      <c r="J890" t="str">
        <f>IF(ROW()&lt;=vLastrow,'Match History Data'!J890,"")</f>
        <v/>
      </c>
      <c r="K890" t="str">
        <f>IF(ROW()&lt;=vLastrow,'Match History Data'!K890,"")</f>
        <v/>
      </c>
      <c r="L890" t="str">
        <f>IF(ROW()&lt;=vLastrow,'Match History Data'!L890,"")</f>
        <v/>
      </c>
      <c r="M890" t="str">
        <f>IF(ROW()&lt;=vLastrow,'Match History Data'!M890,"")</f>
        <v/>
      </c>
      <c r="N890" t="str">
        <f>IF(ROW()&lt;=vLastrow,'Match History Data'!N890,"")</f>
        <v/>
      </c>
      <c r="O890" t="str">
        <f>IF(ROW()&lt;=vLastrow,'Match History Data'!O890,"")</f>
        <v/>
      </c>
      <c r="Q890" t="str">
        <f>IF(ROW()&lt;=vLastrow,VLOOKUP(MONTH(E890),calcs!$S$2:$T$13,2,FALSE),"")</f>
        <v/>
      </c>
      <c r="R890" t="str">
        <f>IF(ROW()&lt;=vLastrow,VLOOKUP(MONTH(F890),calcs!$S$2:$T$13,2,FALSE),"")</f>
        <v/>
      </c>
      <c r="S890" t="str">
        <f t="shared" si="75"/>
        <v/>
      </c>
      <c r="T890" s="26" t="e">
        <f>IF(F890="",DATEDIF(E890,calcs!X$2,"Y"),"")</f>
        <v>#VALUE!</v>
      </c>
      <c r="U890" t="str">
        <f t="shared" si="74"/>
        <v/>
      </c>
      <c r="V890" t="str">
        <f t="shared" si="71"/>
        <v/>
      </c>
      <c r="W890">
        <f t="shared" si="72"/>
        <v>0</v>
      </c>
      <c r="X890">
        <f t="shared" si="73"/>
        <v>0</v>
      </c>
    </row>
    <row r="891" spans="1:24" x14ac:dyDescent="0.35">
      <c r="A891" t="str">
        <f>IF(ROW()&lt;=vLastrow,'Match History Data'!A891,"")</f>
        <v/>
      </c>
      <c r="B891" t="str">
        <f>IF(ROW()&lt;=vLastrow,'Match History Data'!B891,"")</f>
        <v/>
      </c>
      <c r="C891" t="str">
        <f>IF(ROW()&lt;=vLastrow,'Match History Data'!C891,"")</f>
        <v/>
      </c>
      <c r="D891" t="str">
        <f>IF(ROW()&lt;=vLastrow,'Match History Data'!D891,"")</f>
        <v/>
      </c>
      <c r="E891" s="3" t="str">
        <f>IF(ROW()&lt;=vLastrow,IF('Match History Data'!E891&lt;&gt;"",'Match History Data'!E891,""),"")</f>
        <v/>
      </c>
      <c r="F891" s="3" t="str">
        <f>IF(ROW()&lt;=vLastrow,IF('Match History Data'!F891&lt;&gt;"",'Match History Data'!F891,""),"")</f>
        <v/>
      </c>
      <c r="G891" t="str">
        <f>IF(ROW()&lt;=vLastrow,'Match History Data'!G891,"")</f>
        <v/>
      </c>
      <c r="H891" t="str">
        <f>IF(ROW()&lt;=vLastrow,'Match History Data'!H891,"")</f>
        <v/>
      </c>
      <c r="I891" t="str">
        <f>IF(ROW()&lt;=vLastrow,'Match History Data'!I891,"")</f>
        <v/>
      </c>
      <c r="J891" t="str">
        <f>IF(ROW()&lt;=vLastrow,'Match History Data'!J891,"")</f>
        <v/>
      </c>
      <c r="K891" t="str">
        <f>IF(ROW()&lt;=vLastrow,'Match History Data'!K891,"")</f>
        <v/>
      </c>
      <c r="L891" t="str">
        <f>IF(ROW()&lt;=vLastrow,'Match History Data'!L891,"")</f>
        <v/>
      </c>
      <c r="M891" t="str">
        <f>IF(ROW()&lt;=vLastrow,'Match History Data'!M891,"")</f>
        <v/>
      </c>
      <c r="N891" t="str">
        <f>IF(ROW()&lt;=vLastrow,'Match History Data'!N891,"")</f>
        <v/>
      </c>
      <c r="O891" t="str">
        <f>IF(ROW()&lt;=vLastrow,'Match History Data'!O891,"")</f>
        <v/>
      </c>
      <c r="Q891" t="str">
        <f>IF(ROW()&lt;=vLastrow,VLOOKUP(MONTH(E891),calcs!$S$2:$T$13,2,FALSE),"")</f>
        <v/>
      </c>
      <c r="R891" t="str">
        <f>IF(ROW()&lt;=vLastrow,VLOOKUP(MONTH(F891),calcs!$S$2:$T$13,2,FALSE),"")</f>
        <v/>
      </c>
      <c r="S891" t="str">
        <f t="shared" si="75"/>
        <v/>
      </c>
      <c r="T891" s="26" t="e">
        <f>IF(F891="",DATEDIF(E891,calcs!X$2,"Y"),"")</f>
        <v>#VALUE!</v>
      </c>
      <c r="U891" t="str">
        <f t="shared" si="74"/>
        <v/>
      </c>
      <c r="V891" t="str">
        <f t="shared" si="71"/>
        <v/>
      </c>
      <c r="W891">
        <f t="shared" si="72"/>
        <v>0</v>
      </c>
      <c r="X891">
        <f t="shared" si="73"/>
        <v>0</v>
      </c>
    </row>
    <row r="892" spans="1:24" x14ac:dyDescent="0.35">
      <c r="A892" t="str">
        <f>IF(ROW()&lt;=vLastrow,'Match History Data'!A892,"")</f>
        <v/>
      </c>
      <c r="B892" t="str">
        <f>IF(ROW()&lt;=vLastrow,'Match History Data'!B892,"")</f>
        <v/>
      </c>
      <c r="C892" t="str">
        <f>IF(ROW()&lt;=vLastrow,'Match History Data'!C892,"")</f>
        <v/>
      </c>
      <c r="D892" t="str">
        <f>IF(ROW()&lt;=vLastrow,'Match History Data'!D892,"")</f>
        <v/>
      </c>
      <c r="E892" s="3" t="str">
        <f>IF(ROW()&lt;=vLastrow,IF('Match History Data'!E892&lt;&gt;"",'Match History Data'!E892,""),"")</f>
        <v/>
      </c>
      <c r="F892" s="3" t="str">
        <f>IF(ROW()&lt;=vLastrow,IF('Match History Data'!F892&lt;&gt;"",'Match History Data'!F892,""),"")</f>
        <v/>
      </c>
      <c r="G892" t="str">
        <f>IF(ROW()&lt;=vLastrow,'Match History Data'!G892,"")</f>
        <v/>
      </c>
      <c r="H892" t="str">
        <f>IF(ROW()&lt;=vLastrow,'Match History Data'!H892,"")</f>
        <v/>
      </c>
      <c r="I892" t="str">
        <f>IF(ROW()&lt;=vLastrow,'Match History Data'!I892,"")</f>
        <v/>
      </c>
      <c r="J892" t="str">
        <f>IF(ROW()&lt;=vLastrow,'Match History Data'!J892,"")</f>
        <v/>
      </c>
      <c r="K892" t="str">
        <f>IF(ROW()&lt;=vLastrow,'Match History Data'!K892,"")</f>
        <v/>
      </c>
      <c r="L892" t="str">
        <f>IF(ROW()&lt;=vLastrow,'Match History Data'!L892,"")</f>
        <v/>
      </c>
      <c r="M892" t="str">
        <f>IF(ROW()&lt;=vLastrow,'Match History Data'!M892,"")</f>
        <v/>
      </c>
      <c r="N892" t="str">
        <f>IF(ROW()&lt;=vLastrow,'Match History Data'!N892,"")</f>
        <v/>
      </c>
      <c r="O892" t="str">
        <f>IF(ROW()&lt;=vLastrow,'Match History Data'!O892,"")</f>
        <v/>
      </c>
      <c r="Q892" t="str">
        <f>IF(ROW()&lt;=vLastrow,VLOOKUP(MONTH(E892),calcs!$S$2:$T$13,2,FALSE),"")</f>
        <v/>
      </c>
      <c r="R892" t="str">
        <f>IF(ROW()&lt;=vLastrow,VLOOKUP(MONTH(F892),calcs!$S$2:$T$13,2,FALSE),"")</f>
        <v/>
      </c>
      <c r="S892" t="str">
        <f t="shared" si="75"/>
        <v/>
      </c>
      <c r="T892" s="26" t="e">
        <f>IF(F892="",DATEDIF(E892,calcs!X$2,"Y"),"")</f>
        <v>#VALUE!</v>
      </c>
      <c r="U892" t="str">
        <f t="shared" si="74"/>
        <v/>
      </c>
      <c r="V892" t="str">
        <f t="shared" si="71"/>
        <v/>
      </c>
      <c r="W892">
        <f t="shared" si="72"/>
        <v>0</v>
      </c>
      <c r="X892">
        <f t="shared" si="73"/>
        <v>0</v>
      </c>
    </row>
    <row r="893" spans="1:24" x14ac:dyDescent="0.35">
      <c r="A893" t="str">
        <f>IF(ROW()&lt;=vLastrow,'Match History Data'!A893,"")</f>
        <v/>
      </c>
      <c r="B893" t="str">
        <f>IF(ROW()&lt;=vLastrow,'Match History Data'!B893,"")</f>
        <v/>
      </c>
      <c r="C893" t="str">
        <f>IF(ROW()&lt;=vLastrow,'Match History Data'!C893,"")</f>
        <v/>
      </c>
      <c r="D893" t="str">
        <f>IF(ROW()&lt;=vLastrow,'Match History Data'!D893,"")</f>
        <v/>
      </c>
      <c r="E893" s="3" t="str">
        <f>IF(ROW()&lt;=vLastrow,IF('Match History Data'!E893&lt;&gt;"",'Match History Data'!E893,""),"")</f>
        <v/>
      </c>
      <c r="F893" s="3" t="str">
        <f>IF(ROW()&lt;=vLastrow,IF('Match History Data'!F893&lt;&gt;"",'Match History Data'!F893,""),"")</f>
        <v/>
      </c>
      <c r="G893" t="str">
        <f>IF(ROW()&lt;=vLastrow,'Match History Data'!G893,"")</f>
        <v/>
      </c>
      <c r="H893" t="str">
        <f>IF(ROW()&lt;=vLastrow,'Match History Data'!H893,"")</f>
        <v/>
      </c>
      <c r="I893" t="str">
        <f>IF(ROW()&lt;=vLastrow,'Match History Data'!I893,"")</f>
        <v/>
      </c>
      <c r="J893" t="str">
        <f>IF(ROW()&lt;=vLastrow,'Match History Data'!J893,"")</f>
        <v/>
      </c>
      <c r="K893" t="str">
        <f>IF(ROW()&lt;=vLastrow,'Match History Data'!K893,"")</f>
        <v/>
      </c>
      <c r="L893" t="str">
        <f>IF(ROW()&lt;=vLastrow,'Match History Data'!L893,"")</f>
        <v/>
      </c>
      <c r="M893" t="str">
        <f>IF(ROW()&lt;=vLastrow,'Match History Data'!M893,"")</f>
        <v/>
      </c>
      <c r="N893" t="str">
        <f>IF(ROW()&lt;=vLastrow,'Match History Data'!N893,"")</f>
        <v/>
      </c>
      <c r="O893" t="str">
        <f>IF(ROW()&lt;=vLastrow,'Match History Data'!O893,"")</f>
        <v/>
      </c>
      <c r="Q893" t="str">
        <f>IF(ROW()&lt;=vLastrow,VLOOKUP(MONTH(E893),calcs!$S$2:$T$13,2,FALSE),"")</f>
        <v/>
      </c>
      <c r="R893" t="str">
        <f>IF(ROW()&lt;=vLastrow,VLOOKUP(MONTH(F893),calcs!$S$2:$T$13,2,FALSE),"")</f>
        <v/>
      </c>
      <c r="S893" t="str">
        <f t="shared" si="75"/>
        <v/>
      </c>
      <c r="T893" s="26" t="e">
        <f>IF(F893="",DATEDIF(E893,calcs!X$2,"Y"),"")</f>
        <v>#VALUE!</v>
      </c>
      <c r="U893" t="str">
        <f t="shared" si="74"/>
        <v/>
      </c>
      <c r="V893" t="str">
        <f t="shared" si="71"/>
        <v/>
      </c>
      <c r="W893">
        <f t="shared" si="72"/>
        <v>0</v>
      </c>
      <c r="X893">
        <f t="shared" si="73"/>
        <v>0</v>
      </c>
    </row>
    <row r="894" spans="1:24" x14ac:dyDescent="0.35">
      <c r="A894" t="str">
        <f>IF(ROW()&lt;=vLastrow,'Match History Data'!A894,"")</f>
        <v/>
      </c>
      <c r="B894" t="str">
        <f>IF(ROW()&lt;=vLastrow,'Match History Data'!B894,"")</f>
        <v/>
      </c>
      <c r="C894" t="str">
        <f>IF(ROW()&lt;=vLastrow,'Match History Data'!C894,"")</f>
        <v/>
      </c>
      <c r="D894" t="str">
        <f>IF(ROW()&lt;=vLastrow,'Match History Data'!D894,"")</f>
        <v/>
      </c>
      <c r="E894" s="3" t="str">
        <f>IF(ROW()&lt;=vLastrow,IF('Match History Data'!E894&lt;&gt;"",'Match History Data'!E894,""),"")</f>
        <v/>
      </c>
      <c r="F894" s="3" t="str">
        <f>IF(ROW()&lt;=vLastrow,IF('Match History Data'!F894&lt;&gt;"",'Match History Data'!F894,""),"")</f>
        <v/>
      </c>
      <c r="G894" t="str">
        <f>IF(ROW()&lt;=vLastrow,'Match History Data'!G894,"")</f>
        <v/>
      </c>
      <c r="H894" t="str">
        <f>IF(ROW()&lt;=vLastrow,'Match History Data'!H894,"")</f>
        <v/>
      </c>
      <c r="I894" t="str">
        <f>IF(ROW()&lt;=vLastrow,'Match History Data'!I894,"")</f>
        <v/>
      </c>
      <c r="J894" t="str">
        <f>IF(ROW()&lt;=vLastrow,'Match History Data'!J894,"")</f>
        <v/>
      </c>
      <c r="K894" t="str">
        <f>IF(ROW()&lt;=vLastrow,'Match History Data'!K894,"")</f>
        <v/>
      </c>
      <c r="L894" t="str">
        <f>IF(ROW()&lt;=vLastrow,'Match History Data'!L894,"")</f>
        <v/>
      </c>
      <c r="M894" t="str">
        <f>IF(ROW()&lt;=vLastrow,'Match History Data'!M894,"")</f>
        <v/>
      </c>
      <c r="N894" t="str">
        <f>IF(ROW()&lt;=vLastrow,'Match History Data'!N894,"")</f>
        <v/>
      </c>
      <c r="O894" t="str">
        <f>IF(ROW()&lt;=vLastrow,'Match History Data'!O894,"")</f>
        <v/>
      </c>
      <c r="Q894" t="str">
        <f>IF(ROW()&lt;=vLastrow,VLOOKUP(MONTH(E894),calcs!$S$2:$T$13,2,FALSE),"")</f>
        <v/>
      </c>
      <c r="R894" t="str">
        <f>IF(ROW()&lt;=vLastrow,VLOOKUP(MONTH(F894),calcs!$S$2:$T$13,2,FALSE),"")</f>
        <v/>
      </c>
      <c r="S894" t="str">
        <f t="shared" si="75"/>
        <v/>
      </c>
      <c r="T894" s="26" t="e">
        <f>IF(F894="",DATEDIF(E894,calcs!X$2,"Y"),"")</f>
        <v>#VALUE!</v>
      </c>
      <c r="U894" t="str">
        <f t="shared" si="74"/>
        <v/>
      </c>
      <c r="V894" t="str">
        <f t="shared" si="71"/>
        <v/>
      </c>
      <c r="W894">
        <f t="shared" si="72"/>
        <v>0</v>
      </c>
      <c r="X894">
        <f t="shared" si="73"/>
        <v>0</v>
      </c>
    </row>
    <row r="895" spans="1:24" x14ac:dyDescent="0.35">
      <c r="A895" t="str">
        <f>IF(ROW()&lt;=vLastrow,'Match History Data'!A895,"")</f>
        <v/>
      </c>
      <c r="B895" t="str">
        <f>IF(ROW()&lt;=vLastrow,'Match History Data'!B895,"")</f>
        <v/>
      </c>
      <c r="C895" t="str">
        <f>IF(ROW()&lt;=vLastrow,'Match History Data'!C895,"")</f>
        <v/>
      </c>
      <c r="D895" t="str">
        <f>IF(ROW()&lt;=vLastrow,'Match History Data'!D895,"")</f>
        <v/>
      </c>
      <c r="E895" s="3" t="str">
        <f>IF(ROW()&lt;=vLastrow,IF('Match History Data'!E895&lt;&gt;"",'Match History Data'!E895,""),"")</f>
        <v/>
      </c>
      <c r="F895" s="3" t="str">
        <f>IF(ROW()&lt;=vLastrow,IF('Match History Data'!F895&lt;&gt;"",'Match History Data'!F895,""),"")</f>
        <v/>
      </c>
      <c r="G895" t="str">
        <f>IF(ROW()&lt;=vLastrow,'Match History Data'!G895,"")</f>
        <v/>
      </c>
      <c r="H895" t="str">
        <f>IF(ROW()&lt;=vLastrow,'Match History Data'!H895,"")</f>
        <v/>
      </c>
      <c r="I895" t="str">
        <f>IF(ROW()&lt;=vLastrow,'Match History Data'!I895,"")</f>
        <v/>
      </c>
      <c r="J895" t="str">
        <f>IF(ROW()&lt;=vLastrow,'Match History Data'!J895,"")</f>
        <v/>
      </c>
      <c r="K895" t="str">
        <f>IF(ROW()&lt;=vLastrow,'Match History Data'!K895,"")</f>
        <v/>
      </c>
      <c r="L895" t="str">
        <f>IF(ROW()&lt;=vLastrow,'Match History Data'!L895,"")</f>
        <v/>
      </c>
      <c r="M895" t="str">
        <f>IF(ROW()&lt;=vLastrow,'Match History Data'!M895,"")</f>
        <v/>
      </c>
      <c r="N895" t="str">
        <f>IF(ROW()&lt;=vLastrow,'Match History Data'!N895,"")</f>
        <v/>
      </c>
      <c r="O895" t="str">
        <f>IF(ROW()&lt;=vLastrow,'Match History Data'!O895,"")</f>
        <v/>
      </c>
      <c r="Q895" t="str">
        <f>IF(ROW()&lt;=vLastrow,VLOOKUP(MONTH(E895),calcs!$S$2:$T$13,2,FALSE),"")</f>
        <v/>
      </c>
      <c r="R895" t="str">
        <f>IF(ROW()&lt;=vLastrow,VLOOKUP(MONTH(F895),calcs!$S$2:$T$13,2,FALSE),"")</f>
        <v/>
      </c>
      <c r="S895" t="str">
        <f t="shared" si="75"/>
        <v/>
      </c>
      <c r="T895" s="26" t="e">
        <f>IF(F895="",DATEDIF(E895,calcs!X$2,"Y"),"")</f>
        <v>#VALUE!</v>
      </c>
      <c r="U895" t="str">
        <f t="shared" si="74"/>
        <v/>
      </c>
      <c r="V895" t="str">
        <f t="shared" si="71"/>
        <v/>
      </c>
      <c r="W895">
        <f t="shared" si="72"/>
        <v>0</v>
      </c>
      <c r="X895">
        <f t="shared" si="73"/>
        <v>0</v>
      </c>
    </row>
    <row r="896" spans="1:24" x14ac:dyDescent="0.35">
      <c r="A896" t="str">
        <f>IF(ROW()&lt;=vLastrow,'Match History Data'!A896,"")</f>
        <v/>
      </c>
      <c r="B896" t="str">
        <f>IF(ROW()&lt;=vLastrow,'Match History Data'!B896,"")</f>
        <v/>
      </c>
      <c r="C896" t="str">
        <f>IF(ROW()&lt;=vLastrow,'Match History Data'!C896,"")</f>
        <v/>
      </c>
      <c r="D896" t="str">
        <f>IF(ROW()&lt;=vLastrow,'Match History Data'!D896,"")</f>
        <v/>
      </c>
      <c r="E896" s="3" t="str">
        <f>IF(ROW()&lt;=vLastrow,IF('Match History Data'!E896&lt;&gt;"",'Match History Data'!E896,""),"")</f>
        <v/>
      </c>
      <c r="F896" s="3" t="str">
        <f>IF(ROW()&lt;=vLastrow,IF('Match History Data'!F896&lt;&gt;"",'Match History Data'!F896,""),"")</f>
        <v/>
      </c>
      <c r="G896" t="str">
        <f>IF(ROW()&lt;=vLastrow,'Match History Data'!G896,"")</f>
        <v/>
      </c>
      <c r="H896" t="str">
        <f>IF(ROW()&lt;=vLastrow,'Match History Data'!H896,"")</f>
        <v/>
      </c>
      <c r="I896" t="str">
        <f>IF(ROW()&lt;=vLastrow,'Match History Data'!I896,"")</f>
        <v/>
      </c>
      <c r="J896" t="str">
        <f>IF(ROW()&lt;=vLastrow,'Match History Data'!J896,"")</f>
        <v/>
      </c>
      <c r="K896" t="str">
        <f>IF(ROW()&lt;=vLastrow,'Match History Data'!K896,"")</f>
        <v/>
      </c>
      <c r="L896" t="str">
        <f>IF(ROW()&lt;=vLastrow,'Match History Data'!L896,"")</f>
        <v/>
      </c>
      <c r="M896" t="str">
        <f>IF(ROW()&lt;=vLastrow,'Match History Data'!M896,"")</f>
        <v/>
      </c>
      <c r="N896" t="str">
        <f>IF(ROW()&lt;=vLastrow,'Match History Data'!N896,"")</f>
        <v/>
      </c>
      <c r="O896" t="str">
        <f>IF(ROW()&lt;=vLastrow,'Match History Data'!O896,"")</f>
        <v/>
      </c>
      <c r="Q896" t="str">
        <f>IF(ROW()&lt;=vLastrow,VLOOKUP(MONTH(E896),calcs!$S$2:$T$13,2,FALSE),"")</f>
        <v/>
      </c>
      <c r="R896" t="str">
        <f>IF(ROW()&lt;=vLastrow,VLOOKUP(MONTH(F896),calcs!$S$2:$T$13,2,FALSE),"")</f>
        <v/>
      </c>
      <c r="S896" t="str">
        <f t="shared" si="75"/>
        <v/>
      </c>
      <c r="T896" s="26" t="e">
        <f>IF(F896="",DATEDIF(E896,calcs!X$2,"Y"),"")</f>
        <v>#VALUE!</v>
      </c>
      <c r="U896" t="str">
        <f t="shared" si="74"/>
        <v/>
      </c>
      <c r="V896" t="str">
        <f t="shared" si="71"/>
        <v/>
      </c>
      <c r="W896">
        <f t="shared" si="72"/>
        <v>0</v>
      </c>
      <c r="X896">
        <f t="shared" si="73"/>
        <v>0</v>
      </c>
    </row>
    <row r="897" spans="1:24" x14ac:dyDescent="0.35">
      <c r="A897" t="str">
        <f>IF(ROW()&lt;=vLastrow,'Match History Data'!A897,"")</f>
        <v/>
      </c>
      <c r="B897" t="str">
        <f>IF(ROW()&lt;=vLastrow,'Match History Data'!B897,"")</f>
        <v/>
      </c>
      <c r="C897" t="str">
        <f>IF(ROW()&lt;=vLastrow,'Match History Data'!C897,"")</f>
        <v/>
      </c>
      <c r="D897" t="str">
        <f>IF(ROW()&lt;=vLastrow,'Match History Data'!D897,"")</f>
        <v/>
      </c>
      <c r="E897" s="3" t="str">
        <f>IF(ROW()&lt;=vLastrow,IF('Match History Data'!E897&lt;&gt;"",'Match History Data'!E897,""),"")</f>
        <v/>
      </c>
      <c r="F897" s="3" t="str">
        <f>IF(ROW()&lt;=vLastrow,IF('Match History Data'!F897&lt;&gt;"",'Match History Data'!F897,""),"")</f>
        <v/>
      </c>
      <c r="G897" t="str">
        <f>IF(ROW()&lt;=vLastrow,'Match History Data'!G897,"")</f>
        <v/>
      </c>
      <c r="H897" t="str">
        <f>IF(ROW()&lt;=vLastrow,'Match History Data'!H897,"")</f>
        <v/>
      </c>
      <c r="I897" t="str">
        <f>IF(ROW()&lt;=vLastrow,'Match History Data'!I897,"")</f>
        <v/>
      </c>
      <c r="J897" t="str">
        <f>IF(ROW()&lt;=vLastrow,'Match History Data'!J897,"")</f>
        <v/>
      </c>
      <c r="K897" t="str">
        <f>IF(ROW()&lt;=vLastrow,'Match History Data'!K897,"")</f>
        <v/>
      </c>
      <c r="L897" t="str">
        <f>IF(ROW()&lt;=vLastrow,'Match History Data'!L897,"")</f>
        <v/>
      </c>
      <c r="M897" t="str">
        <f>IF(ROW()&lt;=vLastrow,'Match History Data'!M897,"")</f>
        <v/>
      </c>
      <c r="N897" t="str">
        <f>IF(ROW()&lt;=vLastrow,'Match History Data'!N897,"")</f>
        <v/>
      </c>
      <c r="O897" t="str">
        <f>IF(ROW()&lt;=vLastrow,'Match History Data'!O897,"")</f>
        <v/>
      </c>
      <c r="Q897" t="str">
        <f>IF(ROW()&lt;=vLastrow,VLOOKUP(MONTH(E897),calcs!$S$2:$T$13,2,FALSE),"")</f>
        <v/>
      </c>
      <c r="R897" t="str">
        <f>IF(ROW()&lt;=vLastrow,VLOOKUP(MONTH(F897),calcs!$S$2:$T$13,2,FALSE),"")</f>
        <v/>
      </c>
      <c r="S897" t="str">
        <f t="shared" si="75"/>
        <v/>
      </c>
      <c r="T897" s="26" t="e">
        <f>IF(F897="",DATEDIF(E897,calcs!X$2,"Y"),"")</f>
        <v>#VALUE!</v>
      </c>
      <c r="U897" t="str">
        <f t="shared" si="74"/>
        <v/>
      </c>
      <c r="V897" t="str">
        <f t="shared" si="71"/>
        <v/>
      </c>
      <c r="W897">
        <f t="shared" si="72"/>
        <v>0</v>
      </c>
      <c r="X897">
        <f t="shared" si="73"/>
        <v>0</v>
      </c>
    </row>
    <row r="898" spans="1:24" x14ac:dyDescent="0.35">
      <c r="A898" t="str">
        <f>IF(ROW()&lt;=vLastrow,'Match History Data'!A898,"")</f>
        <v/>
      </c>
      <c r="B898" t="str">
        <f>IF(ROW()&lt;=vLastrow,'Match History Data'!B898,"")</f>
        <v/>
      </c>
      <c r="C898" t="str">
        <f>IF(ROW()&lt;=vLastrow,'Match History Data'!C898,"")</f>
        <v/>
      </c>
      <c r="D898" t="str">
        <f>IF(ROW()&lt;=vLastrow,'Match History Data'!D898,"")</f>
        <v/>
      </c>
      <c r="E898" s="3" t="str">
        <f>IF(ROW()&lt;=vLastrow,IF('Match History Data'!E898&lt;&gt;"",'Match History Data'!E898,""),"")</f>
        <v/>
      </c>
      <c r="F898" s="3" t="str">
        <f>IF(ROW()&lt;=vLastrow,IF('Match History Data'!F898&lt;&gt;"",'Match History Data'!F898,""),"")</f>
        <v/>
      </c>
      <c r="G898" t="str">
        <f>IF(ROW()&lt;=vLastrow,'Match History Data'!G898,"")</f>
        <v/>
      </c>
      <c r="H898" t="str">
        <f>IF(ROW()&lt;=vLastrow,'Match History Data'!H898,"")</f>
        <v/>
      </c>
      <c r="I898" t="str">
        <f>IF(ROW()&lt;=vLastrow,'Match History Data'!I898,"")</f>
        <v/>
      </c>
      <c r="J898" t="str">
        <f>IF(ROW()&lt;=vLastrow,'Match History Data'!J898,"")</f>
        <v/>
      </c>
      <c r="K898" t="str">
        <f>IF(ROW()&lt;=vLastrow,'Match History Data'!K898,"")</f>
        <v/>
      </c>
      <c r="L898" t="str">
        <f>IF(ROW()&lt;=vLastrow,'Match History Data'!L898,"")</f>
        <v/>
      </c>
      <c r="M898" t="str">
        <f>IF(ROW()&lt;=vLastrow,'Match History Data'!M898,"")</f>
        <v/>
      </c>
      <c r="N898" t="str">
        <f>IF(ROW()&lt;=vLastrow,'Match History Data'!N898,"")</f>
        <v/>
      </c>
      <c r="O898" t="str">
        <f>IF(ROW()&lt;=vLastrow,'Match History Data'!O898,"")</f>
        <v/>
      </c>
      <c r="Q898" t="str">
        <f>IF(ROW()&lt;=vLastrow,VLOOKUP(MONTH(E898),calcs!$S$2:$T$13,2,FALSE),"")</f>
        <v/>
      </c>
      <c r="R898" t="str">
        <f>IF(ROW()&lt;=vLastrow,VLOOKUP(MONTH(F898),calcs!$S$2:$T$13,2,FALSE),"")</f>
        <v/>
      </c>
      <c r="S898" t="str">
        <f t="shared" si="75"/>
        <v/>
      </c>
      <c r="T898" s="26" t="e">
        <f>IF(F898="",DATEDIF(E898,calcs!X$2,"Y"),"")</f>
        <v>#VALUE!</v>
      </c>
      <c r="U898" t="str">
        <f t="shared" si="74"/>
        <v/>
      </c>
      <c r="V898" t="str">
        <f t="shared" ref="V898:V961" si="76">SUBSTITUTE(N898,"White or Caucasian","White")</f>
        <v/>
      </c>
      <c r="W898">
        <f t="shared" ref="W898:W961" si="77">IF(J898&lt;&gt;"",LEN(J898)-LEN(SUBSTITUTE(J898,";",""))+1,0)</f>
        <v>0</v>
      </c>
      <c r="X898">
        <f t="shared" ref="X898:X961" si="78">IF(N898&lt;&gt;"",LEN(N898)-LEN(SUBSTITUTE(N898,";",""))+1,0)</f>
        <v>0</v>
      </c>
    </row>
    <row r="899" spans="1:24" x14ac:dyDescent="0.35">
      <c r="A899" t="str">
        <f>IF(ROW()&lt;=vLastrow,'Match History Data'!A899,"")</f>
        <v/>
      </c>
      <c r="B899" t="str">
        <f>IF(ROW()&lt;=vLastrow,'Match History Data'!B899,"")</f>
        <v/>
      </c>
      <c r="C899" t="str">
        <f>IF(ROW()&lt;=vLastrow,'Match History Data'!C899,"")</f>
        <v/>
      </c>
      <c r="D899" t="str">
        <f>IF(ROW()&lt;=vLastrow,'Match History Data'!D899,"")</f>
        <v/>
      </c>
      <c r="E899" s="3" t="str">
        <f>IF(ROW()&lt;=vLastrow,IF('Match History Data'!E899&lt;&gt;"",'Match History Data'!E899,""),"")</f>
        <v/>
      </c>
      <c r="F899" s="3" t="str">
        <f>IF(ROW()&lt;=vLastrow,IF('Match History Data'!F899&lt;&gt;"",'Match History Data'!F899,""),"")</f>
        <v/>
      </c>
      <c r="G899" t="str">
        <f>IF(ROW()&lt;=vLastrow,'Match History Data'!G899,"")</f>
        <v/>
      </c>
      <c r="H899" t="str">
        <f>IF(ROW()&lt;=vLastrow,'Match History Data'!H899,"")</f>
        <v/>
      </c>
      <c r="I899" t="str">
        <f>IF(ROW()&lt;=vLastrow,'Match History Data'!I899,"")</f>
        <v/>
      </c>
      <c r="J899" t="str">
        <f>IF(ROW()&lt;=vLastrow,'Match History Data'!J899,"")</f>
        <v/>
      </c>
      <c r="K899" t="str">
        <f>IF(ROW()&lt;=vLastrow,'Match History Data'!K899,"")</f>
        <v/>
      </c>
      <c r="L899" t="str">
        <f>IF(ROW()&lt;=vLastrow,'Match History Data'!L899,"")</f>
        <v/>
      </c>
      <c r="M899" t="str">
        <f>IF(ROW()&lt;=vLastrow,'Match History Data'!M899,"")</f>
        <v/>
      </c>
      <c r="N899" t="str">
        <f>IF(ROW()&lt;=vLastrow,'Match History Data'!N899,"")</f>
        <v/>
      </c>
      <c r="O899" t="str">
        <f>IF(ROW()&lt;=vLastrow,'Match History Data'!O899,"")</f>
        <v/>
      </c>
      <c r="Q899" t="str">
        <f>IF(ROW()&lt;=vLastrow,VLOOKUP(MONTH(E899),calcs!$S$2:$T$13,2,FALSE),"")</f>
        <v/>
      </c>
      <c r="R899" t="str">
        <f>IF(ROW()&lt;=vLastrow,VLOOKUP(MONTH(F899),calcs!$S$2:$T$13,2,FALSE),"")</f>
        <v/>
      </c>
      <c r="S899" t="str">
        <f t="shared" si="75"/>
        <v/>
      </c>
      <c r="T899" s="26" t="e">
        <f>IF(F899="",DATEDIF(E899,calcs!X$2,"Y"),"")</f>
        <v>#VALUE!</v>
      </c>
      <c r="U899" t="str">
        <f t="shared" ref="U899:U962" si="79">SUBSTITUTE(J899,"White or Caucasian","White")</f>
        <v/>
      </c>
      <c r="V899" t="str">
        <f t="shared" si="76"/>
        <v/>
      </c>
      <c r="W899">
        <f t="shared" si="77"/>
        <v>0</v>
      </c>
      <c r="X899">
        <f t="shared" si="78"/>
        <v>0</v>
      </c>
    </row>
    <row r="900" spans="1:24" x14ac:dyDescent="0.35">
      <c r="A900" t="str">
        <f>IF(ROW()&lt;=vLastrow,'Match History Data'!A900,"")</f>
        <v/>
      </c>
      <c r="B900" t="str">
        <f>IF(ROW()&lt;=vLastrow,'Match History Data'!B900,"")</f>
        <v/>
      </c>
      <c r="C900" t="str">
        <f>IF(ROW()&lt;=vLastrow,'Match History Data'!C900,"")</f>
        <v/>
      </c>
      <c r="D900" t="str">
        <f>IF(ROW()&lt;=vLastrow,'Match History Data'!D900,"")</f>
        <v/>
      </c>
      <c r="E900" s="3" t="str">
        <f>IF(ROW()&lt;=vLastrow,IF('Match History Data'!E900&lt;&gt;"",'Match History Data'!E900,""),"")</f>
        <v/>
      </c>
      <c r="F900" s="3" t="str">
        <f>IF(ROW()&lt;=vLastrow,IF('Match History Data'!F900&lt;&gt;"",'Match History Data'!F900,""),"")</f>
        <v/>
      </c>
      <c r="G900" t="str">
        <f>IF(ROW()&lt;=vLastrow,'Match History Data'!G900,"")</f>
        <v/>
      </c>
      <c r="H900" t="str">
        <f>IF(ROW()&lt;=vLastrow,'Match History Data'!H900,"")</f>
        <v/>
      </c>
      <c r="I900" t="str">
        <f>IF(ROW()&lt;=vLastrow,'Match History Data'!I900,"")</f>
        <v/>
      </c>
      <c r="J900" t="str">
        <f>IF(ROW()&lt;=vLastrow,'Match History Data'!J900,"")</f>
        <v/>
      </c>
      <c r="K900" t="str">
        <f>IF(ROW()&lt;=vLastrow,'Match History Data'!K900,"")</f>
        <v/>
      </c>
      <c r="L900" t="str">
        <f>IF(ROW()&lt;=vLastrow,'Match History Data'!L900,"")</f>
        <v/>
      </c>
      <c r="M900" t="str">
        <f>IF(ROW()&lt;=vLastrow,'Match History Data'!M900,"")</f>
        <v/>
      </c>
      <c r="N900" t="str">
        <f>IF(ROW()&lt;=vLastrow,'Match History Data'!N900,"")</f>
        <v/>
      </c>
      <c r="O900" t="str">
        <f>IF(ROW()&lt;=vLastrow,'Match History Data'!O900,"")</f>
        <v/>
      </c>
      <c r="Q900" t="str">
        <f>IF(ROW()&lt;=vLastrow,VLOOKUP(MONTH(E900),calcs!$S$2:$T$13,2,FALSE),"")</f>
        <v/>
      </c>
      <c r="R900" t="str">
        <f>IF(ROW()&lt;=vLastrow,VLOOKUP(MONTH(F900),calcs!$S$2:$T$13,2,FALSE),"")</f>
        <v/>
      </c>
      <c r="S900" t="str">
        <f t="shared" si="75"/>
        <v/>
      </c>
      <c r="T900" s="26" t="e">
        <f>IF(F900="",DATEDIF(E900,calcs!X$2,"Y"),"")</f>
        <v>#VALUE!</v>
      </c>
      <c r="U900" t="str">
        <f t="shared" si="79"/>
        <v/>
      </c>
      <c r="V900" t="str">
        <f t="shared" si="76"/>
        <v/>
      </c>
      <c r="W900">
        <f t="shared" si="77"/>
        <v>0</v>
      </c>
      <c r="X900">
        <f t="shared" si="78"/>
        <v>0</v>
      </c>
    </row>
    <row r="901" spans="1:24" x14ac:dyDescent="0.35">
      <c r="A901" t="str">
        <f>IF(ROW()&lt;=vLastrow,'Match History Data'!A901,"")</f>
        <v/>
      </c>
      <c r="B901" t="str">
        <f>IF(ROW()&lt;=vLastrow,'Match History Data'!B901,"")</f>
        <v/>
      </c>
      <c r="C901" t="str">
        <f>IF(ROW()&lt;=vLastrow,'Match History Data'!C901,"")</f>
        <v/>
      </c>
      <c r="D901" t="str">
        <f>IF(ROW()&lt;=vLastrow,'Match History Data'!D901,"")</f>
        <v/>
      </c>
      <c r="E901" s="3" t="str">
        <f>IF(ROW()&lt;=vLastrow,IF('Match History Data'!E901&lt;&gt;"",'Match History Data'!E901,""),"")</f>
        <v/>
      </c>
      <c r="F901" s="3" t="str">
        <f>IF(ROW()&lt;=vLastrow,IF('Match History Data'!F901&lt;&gt;"",'Match History Data'!F901,""),"")</f>
        <v/>
      </c>
      <c r="G901" t="str">
        <f>IF(ROW()&lt;=vLastrow,'Match History Data'!G901,"")</f>
        <v/>
      </c>
      <c r="H901" t="str">
        <f>IF(ROW()&lt;=vLastrow,'Match History Data'!H901,"")</f>
        <v/>
      </c>
      <c r="I901" t="str">
        <f>IF(ROW()&lt;=vLastrow,'Match History Data'!I901,"")</f>
        <v/>
      </c>
      <c r="J901" t="str">
        <f>IF(ROW()&lt;=vLastrow,'Match History Data'!J901,"")</f>
        <v/>
      </c>
      <c r="K901" t="str">
        <f>IF(ROW()&lt;=vLastrow,'Match History Data'!K901,"")</f>
        <v/>
      </c>
      <c r="L901" t="str">
        <f>IF(ROW()&lt;=vLastrow,'Match History Data'!L901,"")</f>
        <v/>
      </c>
      <c r="M901" t="str">
        <f>IF(ROW()&lt;=vLastrow,'Match History Data'!M901,"")</f>
        <v/>
      </c>
      <c r="N901" t="str">
        <f>IF(ROW()&lt;=vLastrow,'Match History Data'!N901,"")</f>
        <v/>
      </c>
      <c r="O901" t="str">
        <f>IF(ROW()&lt;=vLastrow,'Match History Data'!O901,"")</f>
        <v/>
      </c>
      <c r="Q901" t="str">
        <f>IF(ROW()&lt;=vLastrow,VLOOKUP(MONTH(E901),calcs!$S$2:$T$13,2,FALSE),"")</f>
        <v/>
      </c>
      <c r="R901" t="str">
        <f>IF(ROW()&lt;=vLastrow,VLOOKUP(MONTH(F901),calcs!$S$2:$T$13,2,FALSE),"")</f>
        <v/>
      </c>
      <c r="S901" t="str">
        <f t="shared" si="75"/>
        <v/>
      </c>
      <c r="T901" s="26" t="e">
        <f>IF(F901="",DATEDIF(E901,calcs!X$2,"Y"),"")</f>
        <v>#VALUE!</v>
      </c>
      <c r="U901" t="str">
        <f t="shared" si="79"/>
        <v/>
      </c>
      <c r="V901" t="str">
        <f t="shared" si="76"/>
        <v/>
      </c>
      <c r="W901">
        <f t="shared" si="77"/>
        <v>0</v>
      </c>
      <c r="X901">
        <f t="shared" si="78"/>
        <v>0</v>
      </c>
    </row>
    <row r="902" spans="1:24" x14ac:dyDescent="0.35">
      <c r="A902" t="str">
        <f>IF(ROW()&lt;=vLastrow,'Match History Data'!A902,"")</f>
        <v/>
      </c>
      <c r="B902" t="str">
        <f>IF(ROW()&lt;=vLastrow,'Match History Data'!B902,"")</f>
        <v/>
      </c>
      <c r="C902" t="str">
        <f>IF(ROW()&lt;=vLastrow,'Match History Data'!C902,"")</f>
        <v/>
      </c>
      <c r="D902" t="str">
        <f>IF(ROW()&lt;=vLastrow,'Match History Data'!D902,"")</f>
        <v/>
      </c>
      <c r="E902" s="3" t="str">
        <f>IF(ROW()&lt;=vLastrow,IF('Match History Data'!E902&lt;&gt;"",'Match History Data'!E902,""),"")</f>
        <v/>
      </c>
      <c r="F902" s="3" t="str">
        <f>IF(ROW()&lt;=vLastrow,IF('Match History Data'!F902&lt;&gt;"",'Match History Data'!F902,""),"")</f>
        <v/>
      </c>
      <c r="G902" t="str">
        <f>IF(ROW()&lt;=vLastrow,'Match History Data'!G902,"")</f>
        <v/>
      </c>
      <c r="H902" t="str">
        <f>IF(ROW()&lt;=vLastrow,'Match History Data'!H902,"")</f>
        <v/>
      </c>
      <c r="I902" t="str">
        <f>IF(ROW()&lt;=vLastrow,'Match History Data'!I902,"")</f>
        <v/>
      </c>
      <c r="J902" t="str">
        <f>IF(ROW()&lt;=vLastrow,'Match History Data'!J902,"")</f>
        <v/>
      </c>
      <c r="K902" t="str">
        <f>IF(ROW()&lt;=vLastrow,'Match History Data'!K902,"")</f>
        <v/>
      </c>
      <c r="L902" t="str">
        <f>IF(ROW()&lt;=vLastrow,'Match History Data'!L902,"")</f>
        <v/>
      </c>
      <c r="M902" t="str">
        <f>IF(ROW()&lt;=vLastrow,'Match History Data'!M902,"")</f>
        <v/>
      </c>
      <c r="N902" t="str">
        <f>IF(ROW()&lt;=vLastrow,'Match History Data'!N902,"")</f>
        <v/>
      </c>
      <c r="O902" t="str">
        <f>IF(ROW()&lt;=vLastrow,'Match History Data'!O902,"")</f>
        <v/>
      </c>
      <c r="Q902" t="str">
        <f>IF(ROW()&lt;=vLastrow,VLOOKUP(MONTH(E902),calcs!$S$2:$T$13,2,FALSE),"")</f>
        <v/>
      </c>
      <c r="R902" t="str">
        <f>IF(ROW()&lt;=vLastrow,VLOOKUP(MONTH(F902),calcs!$S$2:$T$13,2,FALSE),"")</f>
        <v/>
      </c>
      <c r="S902" t="str">
        <f t="shared" si="75"/>
        <v/>
      </c>
      <c r="T902" s="26" t="e">
        <f>IF(F902="",DATEDIF(E902,calcs!X$2,"Y"),"")</f>
        <v>#VALUE!</v>
      </c>
      <c r="U902" t="str">
        <f t="shared" si="79"/>
        <v/>
      </c>
      <c r="V902" t="str">
        <f t="shared" si="76"/>
        <v/>
      </c>
      <c r="W902">
        <f t="shared" si="77"/>
        <v>0</v>
      </c>
      <c r="X902">
        <f t="shared" si="78"/>
        <v>0</v>
      </c>
    </row>
    <row r="903" spans="1:24" x14ac:dyDescent="0.35">
      <c r="A903" t="str">
        <f>IF(ROW()&lt;=vLastrow,'Match History Data'!A903,"")</f>
        <v/>
      </c>
      <c r="B903" t="str">
        <f>IF(ROW()&lt;=vLastrow,'Match History Data'!B903,"")</f>
        <v/>
      </c>
      <c r="C903" t="str">
        <f>IF(ROW()&lt;=vLastrow,'Match History Data'!C903,"")</f>
        <v/>
      </c>
      <c r="D903" t="str">
        <f>IF(ROW()&lt;=vLastrow,'Match History Data'!D903,"")</f>
        <v/>
      </c>
      <c r="E903" s="3" t="str">
        <f>IF(ROW()&lt;=vLastrow,IF('Match History Data'!E903&lt;&gt;"",'Match History Data'!E903,""),"")</f>
        <v/>
      </c>
      <c r="F903" s="3" t="str">
        <f>IF(ROW()&lt;=vLastrow,IF('Match History Data'!F903&lt;&gt;"",'Match History Data'!F903,""),"")</f>
        <v/>
      </c>
      <c r="G903" t="str">
        <f>IF(ROW()&lt;=vLastrow,'Match History Data'!G903,"")</f>
        <v/>
      </c>
      <c r="H903" t="str">
        <f>IF(ROW()&lt;=vLastrow,'Match History Data'!H903,"")</f>
        <v/>
      </c>
      <c r="I903" t="str">
        <f>IF(ROW()&lt;=vLastrow,'Match History Data'!I903,"")</f>
        <v/>
      </c>
      <c r="J903" t="str">
        <f>IF(ROW()&lt;=vLastrow,'Match History Data'!J903,"")</f>
        <v/>
      </c>
      <c r="K903" t="str">
        <f>IF(ROW()&lt;=vLastrow,'Match History Data'!K903,"")</f>
        <v/>
      </c>
      <c r="L903" t="str">
        <f>IF(ROW()&lt;=vLastrow,'Match History Data'!L903,"")</f>
        <v/>
      </c>
      <c r="M903" t="str">
        <f>IF(ROW()&lt;=vLastrow,'Match History Data'!M903,"")</f>
        <v/>
      </c>
      <c r="N903" t="str">
        <f>IF(ROW()&lt;=vLastrow,'Match History Data'!N903,"")</f>
        <v/>
      </c>
      <c r="O903" t="str">
        <f>IF(ROW()&lt;=vLastrow,'Match History Data'!O903,"")</f>
        <v/>
      </c>
      <c r="Q903" t="str">
        <f>IF(ROW()&lt;=vLastrow,VLOOKUP(MONTH(E903),calcs!$S$2:$T$13,2,FALSE),"")</f>
        <v/>
      </c>
      <c r="R903" t="str">
        <f>IF(ROW()&lt;=vLastrow,VLOOKUP(MONTH(F903),calcs!$S$2:$T$13,2,FALSE),"")</f>
        <v/>
      </c>
      <c r="S903" t="str">
        <f t="shared" si="75"/>
        <v/>
      </c>
      <c r="T903" s="26" t="e">
        <f>IF(F903="",DATEDIF(E903,calcs!X$2,"Y"),"")</f>
        <v>#VALUE!</v>
      </c>
      <c r="U903" t="str">
        <f t="shared" si="79"/>
        <v/>
      </c>
      <c r="V903" t="str">
        <f t="shared" si="76"/>
        <v/>
      </c>
      <c r="W903">
        <f t="shared" si="77"/>
        <v>0</v>
      </c>
      <c r="X903">
        <f t="shared" si="78"/>
        <v>0</v>
      </c>
    </row>
    <row r="904" spans="1:24" x14ac:dyDescent="0.35">
      <c r="A904" t="str">
        <f>IF(ROW()&lt;=vLastrow,'Match History Data'!A904,"")</f>
        <v/>
      </c>
      <c r="B904" t="str">
        <f>IF(ROW()&lt;=vLastrow,'Match History Data'!B904,"")</f>
        <v/>
      </c>
      <c r="C904" t="str">
        <f>IF(ROW()&lt;=vLastrow,'Match History Data'!C904,"")</f>
        <v/>
      </c>
      <c r="D904" t="str">
        <f>IF(ROW()&lt;=vLastrow,'Match History Data'!D904,"")</f>
        <v/>
      </c>
      <c r="E904" s="3" t="str">
        <f>IF(ROW()&lt;=vLastrow,IF('Match History Data'!E904&lt;&gt;"",'Match History Data'!E904,""),"")</f>
        <v/>
      </c>
      <c r="F904" s="3" t="str">
        <f>IF(ROW()&lt;=vLastrow,IF('Match History Data'!F904&lt;&gt;"",'Match History Data'!F904,""),"")</f>
        <v/>
      </c>
      <c r="G904" t="str">
        <f>IF(ROW()&lt;=vLastrow,'Match History Data'!G904,"")</f>
        <v/>
      </c>
      <c r="H904" t="str">
        <f>IF(ROW()&lt;=vLastrow,'Match History Data'!H904,"")</f>
        <v/>
      </c>
      <c r="I904" t="str">
        <f>IF(ROW()&lt;=vLastrow,'Match History Data'!I904,"")</f>
        <v/>
      </c>
      <c r="J904" t="str">
        <f>IF(ROW()&lt;=vLastrow,'Match History Data'!J904,"")</f>
        <v/>
      </c>
      <c r="K904" t="str">
        <f>IF(ROW()&lt;=vLastrow,'Match History Data'!K904,"")</f>
        <v/>
      </c>
      <c r="L904" t="str">
        <f>IF(ROW()&lt;=vLastrow,'Match History Data'!L904,"")</f>
        <v/>
      </c>
      <c r="M904" t="str">
        <f>IF(ROW()&lt;=vLastrow,'Match History Data'!M904,"")</f>
        <v/>
      </c>
      <c r="N904" t="str">
        <f>IF(ROW()&lt;=vLastrow,'Match History Data'!N904,"")</f>
        <v/>
      </c>
      <c r="O904" t="str">
        <f>IF(ROW()&lt;=vLastrow,'Match History Data'!O904,"")</f>
        <v/>
      </c>
      <c r="Q904" t="str">
        <f>IF(ROW()&lt;=vLastrow,VLOOKUP(MONTH(E904),calcs!$S$2:$T$13,2,FALSE),"")</f>
        <v/>
      </c>
      <c r="R904" t="str">
        <f>IF(ROW()&lt;=vLastrow,VLOOKUP(MONTH(F904),calcs!$S$2:$T$13,2,FALSE),"")</f>
        <v/>
      </c>
      <c r="S904" t="str">
        <f t="shared" si="75"/>
        <v/>
      </c>
      <c r="T904" s="26" t="e">
        <f>IF(F904="",DATEDIF(E904,calcs!X$2,"Y"),"")</f>
        <v>#VALUE!</v>
      </c>
      <c r="U904" t="str">
        <f t="shared" si="79"/>
        <v/>
      </c>
      <c r="V904" t="str">
        <f t="shared" si="76"/>
        <v/>
      </c>
      <c r="W904">
        <f t="shared" si="77"/>
        <v>0</v>
      </c>
      <c r="X904">
        <f t="shared" si="78"/>
        <v>0</v>
      </c>
    </row>
    <row r="905" spans="1:24" x14ac:dyDescent="0.35">
      <c r="A905" t="str">
        <f>IF(ROW()&lt;=vLastrow,'Match History Data'!A905,"")</f>
        <v/>
      </c>
      <c r="B905" t="str">
        <f>IF(ROW()&lt;=vLastrow,'Match History Data'!B905,"")</f>
        <v/>
      </c>
      <c r="C905" t="str">
        <f>IF(ROW()&lt;=vLastrow,'Match History Data'!C905,"")</f>
        <v/>
      </c>
      <c r="D905" t="str">
        <f>IF(ROW()&lt;=vLastrow,'Match History Data'!D905,"")</f>
        <v/>
      </c>
      <c r="E905" s="3" t="str">
        <f>IF(ROW()&lt;=vLastrow,IF('Match History Data'!E905&lt;&gt;"",'Match History Data'!E905,""),"")</f>
        <v/>
      </c>
      <c r="F905" s="3" t="str">
        <f>IF(ROW()&lt;=vLastrow,IF('Match History Data'!F905&lt;&gt;"",'Match History Data'!F905,""),"")</f>
        <v/>
      </c>
      <c r="G905" t="str">
        <f>IF(ROW()&lt;=vLastrow,'Match History Data'!G905,"")</f>
        <v/>
      </c>
      <c r="H905" t="str">
        <f>IF(ROW()&lt;=vLastrow,'Match History Data'!H905,"")</f>
        <v/>
      </c>
      <c r="I905" t="str">
        <f>IF(ROW()&lt;=vLastrow,'Match History Data'!I905,"")</f>
        <v/>
      </c>
      <c r="J905" t="str">
        <f>IF(ROW()&lt;=vLastrow,'Match History Data'!J905,"")</f>
        <v/>
      </c>
      <c r="K905" t="str">
        <f>IF(ROW()&lt;=vLastrow,'Match History Data'!K905,"")</f>
        <v/>
      </c>
      <c r="L905" t="str">
        <f>IF(ROW()&lt;=vLastrow,'Match History Data'!L905,"")</f>
        <v/>
      </c>
      <c r="M905" t="str">
        <f>IF(ROW()&lt;=vLastrow,'Match History Data'!M905,"")</f>
        <v/>
      </c>
      <c r="N905" t="str">
        <f>IF(ROW()&lt;=vLastrow,'Match History Data'!N905,"")</f>
        <v/>
      </c>
      <c r="O905" t="str">
        <f>IF(ROW()&lt;=vLastrow,'Match History Data'!O905,"")</f>
        <v/>
      </c>
      <c r="Q905" t="str">
        <f>IF(ROW()&lt;=vLastrow,VLOOKUP(MONTH(E905),calcs!$S$2:$T$13,2,FALSE),"")</f>
        <v/>
      </c>
      <c r="R905" t="str">
        <f>IF(ROW()&lt;=vLastrow,VLOOKUP(MONTH(F905),calcs!$S$2:$T$13,2,FALSE),"")</f>
        <v/>
      </c>
      <c r="S905" t="str">
        <f t="shared" si="75"/>
        <v/>
      </c>
      <c r="T905" s="26" t="e">
        <f>IF(F905="",DATEDIF(E905,calcs!X$2,"Y"),"")</f>
        <v>#VALUE!</v>
      </c>
      <c r="U905" t="str">
        <f t="shared" si="79"/>
        <v/>
      </c>
      <c r="V905" t="str">
        <f t="shared" si="76"/>
        <v/>
      </c>
      <c r="W905">
        <f t="shared" si="77"/>
        <v>0</v>
      </c>
      <c r="X905">
        <f t="shared" si="78"/>
        <v>0</v>
      </c>
    </row>
    <row r="906" spans="1:24" x14ac:dyDescent="0.35">
      <c r="A906" t="str">
        <f>IF(ROW()&lt;=vLastrow,'Match History Data'!A906,"")</f>
        <v/>
      </c>
      <c r="B906" t="str">
        <f>IF(ROW()&lt;=vLastrow,'Match History Data'!B906,"")</f>
        <v/>
      </c>
      <c r="C906" t="str">
        <f>IF(ROW()&lt;=vLastrow,'Match History Data'!C906,"")</f>
        <v/>
      </c>
      <c r="D906" t="str">
        <f>IF(ROW()&lt;=vLastrow,'Match History Data'!D906,"")</f>
        <v/>
      </c>
      <c r="E906" s="3" t="str">
        <f>IF(ROW()&lt;=vLastrow,IF('Match History Data'!E906&lt;&gt;"",'Match History Data'!E906,""),"")</f>
        <v/>
      </c>
      <c r="F906" s="3" t="str">
        <f>IF(ROW()&lt;=vLastrow,IF('Match History Data'!F906&lt;&gt;"",'Match History Data'!F906,""),"")</f>
        <v/>
      </c>
      <c r="G906" t="str">
        <f>IF(ROW()&lt;=vLastrow,'Match History Data'!G906,"")</f>
        <v/>
      </c>
      <c r="H906" t="str">
        <f>IF(ROW()&lt;=vLastrow,'Match History Data'!H906,"")</f>
        <v/>
      </c>
      <c r="I906" t="str">
        <f>IF(ROW()&lt;=vLastrow,'Match History Data'!I906,"")</f>
        <v/>
      </c>
      <c r="J906" t="str">
        <f>IF(ROW()&lt;=vLastrow,'Match History Data'!J906,"")</f>
        <v/>
      </c>
      <c r="K906" t="str">
        <f>IF(ROW()&lt;=vLastrow,'Match History Data'!K906,"")</f>
        <v/>
      </c>
      <c r="L906" t="str">
        <f>IF(ROW()&lt;=vLastrow,'Match History Data'!L906,"")</f>
        <v/>
      </c>
      <c r="M906" t="str">
        <f>IF(ROW()&lt;=vLastrow,'Match History Data'!M906,"")</f>
        <v/>
      </c>
      <c r="N906" t="str">
        <f>IF(ROW()&lt;=vLastrow,'Match History Data'!N906,"")</f>
        <v/>
      </c>
      <c r="O906" t="str">
        <f>IF(ROW()&lt;=vLastrow,'Match History Data'!O906,"")</f>
        <v/>
      </c>
      <c r="Q906" t="str">
        <f>IF(ROW()&lt;=vLastrow,VLOOKUP(MONTH(E906),calcs!$S$2:$T$13,2,FALSE),"")</f>
        <v/>
      </c>
      <c r="R906" t="str">
        <f>IF(ROW()&lt;=vLastrow,VLOOKUP(MONTH(F906),calcs!$S$2:$T$13,2,FALSE),"")</f>
        <v/>
      </c>
      <c r="S906" t="str">
        <f t="shared" ref="S906:S969" si="80">IF(F906&lt;&gt;"",DATEDIF(E906,F906,"y"),"")</f>
        <v/>
      </c>
      <c r="T906" s="26" t="e">
        <f>IF(F906="",DATEDIF(E906,calcs!X$2,"Y"),"")</f>
        <v>#VALUE!</v>
      </c>
      <c r="U906" t="str">
        <f t="shared" si="79"/>
        <v/>
      </c>
      <c r="V906" t="str">
        <f t="shared" si="76"/>
        <v/>
      </c>
      <c r="W906">
        <f t="shared" si="77"/>
        <v>0</v>
      </c>
      <c r="X906">
        <f t="shared" si="78"/>
        <v>0</v>
      </c>
    </row>
    <row r="907" spans="1:24" x14ac:dyDescent="0.35">
      <c r="A907" t="str">
        <f>IF(ROW()&lt;=vLastrow,'Match History Data'!A907,"")</f>
        <v/>
      </c>
      <c r="B907" t="str">
        <f>IF(ROW()&lt;=vLastrow,'Match History Data'!B907,"")</f>
        <v/>
      </c>
      <c r="C907" t="str">
        <f>IF(ROW()&lt;=vLastrow,'Match History Data'!C907,"")</f>
        <v/>
      </c>
      <c r="D907" t="str">
        <f>IF(ROW()&lt;=vLastrow,'Match History Data'!D907,"")</f>
        <v/>
      </c>
      <c r="E907" s="3" t="str">
        <f>IF(ROW()&lt;=vLastrow,IF('Match History Data'!E907&lt;&gt;"",'Match History Data'!E907,""),"")</f>
        <v/>
      </c>
      <c r="F907" s="3" t="str">
        <f>IF(ROW()&lt;=vLastrow,IF('Match History Data'!F907&lt;&gt;"",'Match History Data'!F907,""),"")</f>
        <v/>
      </c>
      <c r="G907" t="str">
        <f>IF(ROW()&lt;=vLastrow,'Match History Data'!G907,"")</f>
        <v/>
      </c>
      <c r="H907" t="str">
        <f>IF(ROW()&lt;=vLastrow,'Match History Data'!H907,"")</f>
        <v/>
      </c>
      <c r="I907" t="str">
        <f>IF(ROW()&lt;=vLastrow,'Match History Data'!I907,"")</f>
        <v/>
      </c>
      <c r="J907" t="str">
        <f>IF(ROW()&lt;=vLastrow,'Match History Data'!J907,"")</f>
        <v/>
      </c>
      <c r="K907" t="str">
        <f>IF(ROW()&lt;=vLastrow,'Match History Data'!K907,"")</f>
        <v/>
      </c>
      <c r="L907" t="str">
        <f>IF(ROW()&lt;=vLastrow,'Match History Data'!L907,"")</f>
        <v/>
      </c>
      <c r="M907" t="str">
        <f>IF(ROW()&lt;=vLastrow,'Match History Data'!M907,"")</f>
        <v/>
      </c>
      <c r="N907" t="str">
        <f>IF(ROW()&lt;=vLastrow,'Match History Data'!N907,"")</f>
        <v/>
      </c>
      <c r="O907" t="str">
        <f>IF(ROW()&lt;=vLastrow,'Match History Data'!O907,"")</f>
        <v/>
      </c>
      <c r="Q907" t="str">
        <f>IF(ROW()&lt;=vLastrow,VLOOKUP(MONTH(E907),calcs!$S$2:$T$13,2,FALSE),"")</f>
        <v/>
      </c>
      <c r="R907" t="str">
        <f>IF(ROW()&lt;=vLastrow,VLOOKUP(MONTH(F907),calcs!$S$2:$T$13,2,FALSE),"")</f>
        <v/>
      </c>
      <c r="S907" t="str">
        <f t="shared" si="80"/>
        <v/>
      </c>
      <c r="T907" s="26" t="e">
        <f>IF(F907="",DATEDIF(E907,calcs!X$2,"Y"),"")</f>
        <v>#VALUE!</v>
      </c>
      <c r="U907" t="str">
        <f t="shared" si="79"/>
        <v/>
      </c>
      <c r="V907" t="str">
        <f t="shared" si="76"/>
        <v/>
      </c>
      <c r="W907">
        <f t="shared" si="77"/>
        <v>0</v>
      </c>
      <c r="X907">
        <f t="shared" si="78"/>
        <v>0</v>
      </c>
    </row>
    <row r="908" spans="1:24" x14ac:dyDescent="0.35">
      <c r="A908" t="str">
        <f>IF(ROW()&lt;=vLastrow,'Match History Data'!A908,"")</f>
        <v/>
      </c>
      <c r="B908" t="str">
        <f>IF(ROW()&lt;=vLastrow,'Match History Data'!B908,"")</f>
        <v/>
      </c>
      <c r="C908" t="str">
        <f>IF(ROW()&lt;=vLastrow,'Match History Data'!C908,"")</f>
        <v/>
      </c>
      <c r="D908" t="str">
        <f>IF(ROW()&lt;=vLastrow,'Match History Data'!D908,"")</f>
        <v/>
      </c>
      <c r="E908" s="3" t="str">
        <f>IF(ROW()&lt;=vLastrow,IF('Match History Data'!E908&lt;&gt;"",'Match History Data'!E908,""),"")</f>
        <v/>
      </c>
      <c r="F908" s="3" t="str">
        <f>IF(ROW()&lt;=vLastrow,IF('Match History Data'!F908&lt;&gt;"",'Match History Data'!F908,""),"")</f>
        <v/>
      </c>
      <c r="G908" t="str">
        <f>IF(ROW()&lt;=vLastrow,'Match History Data'!G908,"")</f>
        <v/>
      </c>
      <c r="H908" t="str">
        <f>IF(ROW()&lt;=vLastrow,'Match History Data'!H908,"")</f>
        <v/>
      </c>
      <c r="I908" t="str">
        <f>IF(ROW()&lt;=vLastrow,'Match History Data'!I908,"")</f>
        <v/>
      </c>
      <c r="J908" t="str">
        <f>IF(ROW()&lt;=vLastrow,'Match History Data'!J908,"")</f>
        <v/>
      </c>
      <c r="K908" t="str">
        <f>IF(ROW()&lt;=vLastrow,'Match History Data'!K908,"")</f>
        <v/>
      </c>
      <c r="L908" t="str">
        <f>IF(ROW()&lt;=vLastrow,'Match History Data'!L908,"")</f>
        <v/>
      </c>
      <c r="M908" t="str">
        <f>IF(ROW()&lt;=vLastrow,'Match History Data'!M908,"")</f>
        <v/>
      </c>
      <c r="N908" t="str">
        <f>IF(ROW()&lt;=vLastrow,'Match History Data'!N908,"")</f>
        <v/>
      </c>
      <c r="O908" t="str">
        <f>IF(ROW()&lt;=vLastrow,'Match History Data'!O908,"")</f>
        <v/>
      </c>
      <c r="Q908" t="str">
        <f>IF(ROW()&lt;=vLastrow,VLOOKUP(MONTH(E908),calcs!$S$2:$T$13,2,FALSE),"")</f>
        <v/>
      </c>
      <c r="R908" t="str">
        <f>IF(ROW()&lt;=vLastrow,VLOOKUP(MONTH(F908),calcs!$S$2:$T$13,2,FALSE),"")</f>
        <v/>
      </c>
      <c r="S908" t="str">
        <f t="shared" si="80"/>
        <v/>
      </c>
      <c r="T908" s="26" t="e">
        <f>IF(F908="",DATEDIF(E908,calcs!X$2,"Y"),"")</f>
        <v>#VALUE!</v>
      </c>
      <c r="U908" t="str">
        <f t="shared" si="79"/>
        <v/>
      </c>
      <c r="V908" t="str">
        <f t="shared" si="76"/>
        <v/>
      </c>
      <c r="W908">
        <f t="shared" si="77"/>
        <v>0</v>
      </c>
      <c r="X908">
        <f t="shared" si="78"/>
        <v>0</v>
      </c>
    </row>
    <row r="909" spans="1:24" x14ac:dyDescent="0.35">
      <c r="A909" t="str">
        <f>IF(ROW()&lt;=vLastrow,'Match History Data'!A909,"")</f>
        <v/>
      </c>
      <c r="B909" t="str">
        <f>IF(ROW()&lt;=vLastrow,'Match History Data'!B909,"")</f>
        <v/>
      </c>
      <c r="C909" t="str">
        <f>IF(ROW()&lt;=vLastrow,'Match History Data'!C909,"")</f>
        <v/>
      </c>
      <c r="D909" t="str">
        <f>IF(ROW()&lt;=vLastrow,'Match History Data'!D909,"")</f>
        <v/>
      </c>
      <c r="E909" s="3" t="str">
        <f>IF(ROW()&lt;=vLastrow,IF('Match History Data'!E909&lt;&gt;"",'Match History Data'!E909,""),"")</f>
        <v/>
      </c>
      <c r="F909" s="3" t="str">
        <f>IF(ROW()&lt;=vLastrow,IF('Match History Data'!F909&lt;&gt;"",'Match History Data'!F909,""),"")</f>
        <v/>
      </c>
      <c r="G909" t="str">
        <f>IF(ROW()&lt;=vLastrow,'Match History Data'!G909,"")</f>
        <v/>
      </c>
      <c r="H909" t="str">
        <f>IF(ROW()&lt;=vLastrow,'Match History Data'!H909,"")</f>
        <v/>
      </c>
      <c r="I909" t="str">
        <f>IF(ROW()&lt;=vLastrow,'Match History Data'!I909,"")</f>
        <v/>
      </c>
      <c r="J909" t="str">
        <f>IF(ROW()&lt;=vLastrow,'Match History Data'!J909,"")</f>
        <v/>
      </c>
      <c r="K909" t="str">
        <f>IF(ROW()&lt;=vLastrow,'Match History Data'!K909,"")</f>
        <v/>
      </c>
      <c r="L909" t="str">
        <f>IF(ROW()&lt;=vLastrow,'Match History Data'!L909,"")</f>
        <v/>
      </c>
      <c r="M909" t="str">
        <f>IF(ROW()&lt;=vLastrow,'Match History Data'!M909,"")</f>
        <v/>
      </c>
      <c r="N909" t="str">
        <f>IF(ROW()&lt;=vLastrow,'Match History Data'!N909,"")</f>
        <v/>
      </c>
      <c r="O909" t="str">
        <f>IF(ROW()&lt;=vLastrow,'Match History Data'!O909,"")</f>
        <v/>
      </c>
      <c r="Q909" t="str">
        <f>IF(ROW()&lt;=vLastrow,VLOOKUP(MONTH(E909),calcs!$S$2:$T$13,2,FALSE),"")</f>
        <v/>
      </c>
      <c r="R909" t="str">
        <f>IF(ROW()&lt;=vLastrow,VLOOKUP(MONTH(F909),calcs!$S$2:$T$13,2,FALSE),"")</f>
        <v/>
      </c>
      <c r="S909" t="str">
        <f t="shared" si="80"/>
        <v/>
      </c>
      <c r="T909" s="26" t="e">
        <f>IF(F909="",DATEDIF(E909,calcs!X$2,"Y"),"")</f>
        <v>#VALUE!</v>
      </c>
      <c r="U909" t="str">
        <f t="shared" si="79"/>
        <v/>
      </c>
      <c r="V909" t="str">
        <f t="shared" si="76"/>
        <v/>
      </c>
      <c r="W909">
        <f t="shared" si="77"/>
        <v>0</v>
      </c>
      <c r="X909">
        <f t="shared" si="78"/>
        <v>0</v>
      </c>
    </row>
    <row r="910" spans="1:24" x14ac:dyDescent="0.35">
      <c r="A910" t="str">
        <f>IF(ROW()&lt;=vLastrow,'Match History Data'!A910,"")</f>
        <v/>
      </c>
      <c r="B910" t="str">
        <f>IF(ROW()&lt;=vLastrow,'Match History Data'!B910,"")</f>
        <v/>
      </c>
      <c r="C910" t="str">
        <f>IF(ROW()&lt;=vLastrow,'Match History Data'!C910,"")</f>
        <v/>
      </c>
      <c r="D910" t="str">
        <f>IF(ROW()&lt;=vLastrow,'Match History Data'!D910,"")</f>
        <v/>
      </c>
      <c r="E910" s="3" t="str">
        <f>IF(ROW()&lt;=vLastrow,IF('Match History Data'!E910&lt;&gt;"",'Match History Data'!E910,""),"")</f>
        <v/>
      </c>
      <c r="F910" s="3" t="str">
        <f>IF(ROW()&lt;=vLastrow,IF('Match History Data'!F910&lt;&gt;"",'Match History Data'!F910,""),"")</f>
        <v/>
      </c>
      <c r="G910" t="str">
        <f>IF(ROW()&lt;=vLastrow,'Match History Data'!G910,"")</f>
        <v/>
      </c>
      <c r="H910" t="str">
        <f>IF(ROW()&lt;=vLastrow,'Match History Data'!H910,"")</f>
        <v/>
      </c>
      <c r="I910" t="str">
        <f>IF(ROW()&lt;=vLastrow,'Match History Data'!I910,"")</f>
        <v/>
      </c>
      <c r="J910" t="str">
        <f>IF(ROW()&lt;=vLastrow,'Match History Data'!J910,"")</f>
        <v/>
      </c>
      <c r="K910" t="str">
        <f>IF(ROW()&lt;=vLastrow,'Match History Data'!K910,"")</f>
        <v/>
      </c>
      <c r="L910" t="str">
        <f>IF(ROW()&lt;=vLastrow,'Match History Data'!L910,"")</f>
        <v/>
      </c>
      <c r="M910" t="str">
        <f>IF(ROW()&lt;=vLastrow,'Match History Data'!M910,"")</f>
        <v/>
      </c>
      <c r="N910" t="str">
        <f>IF(ROW()&lt;=vLastrow,'Match History Data'!N910,"")</f>
        <v/>
      </c>
      <c r="O910" t="str">
        <f>IF(ROW()&lt;=vLastrow,'Match History Data'!O910,"")</f>
        <v/>
      </c>
      <c r="Q910" t="str">
        <f>IF(ROW()&lt;=vLastrow,VLOOKUP(MONTH(E910),calcs!$S$2:$T$13,2,FALSE),"")</f>
        <v/>
      </c>
      <c r="R910" t="str">
        <f>IF(ROW()&lt;=vLastrow,VLOOKUP(MONTH(F910),calcs!$S$2:$T$13,2,FALSE),"")</f>
        <v/>
      </c>
      <c r="S910" t="str">
        <f t="shared" si="80"/>
        <v/>
      </c>
      <c r="T910" s="26" t="e">
        <f>IF(F910="",DATEDIF(E910,calcs!X$2,"Y"),"")</f>
        <v>#VALUE!</v>
      </c>
      <c r="U910" t="str">
        <f t="shared" si="79"/>
        <v/>
      </c>
      <c r="V910" t="str">
        <f t="shared" si="76"/>
        <v/>
      </c>
      <c r="W910">
        <f t="shared" si="77"/>
        <v>0</v>
      </c>
      <c r="X910">
        <f t="shared" si="78"/>
        <v>0</v>
      </c>
    </row>
    <row r="911" spans="1:24" x14ac:dyDescent="0.35">
      <c r="A911" t="str">
        <f>IF(ROW()&lt;=vLastrow,'Match History Data'!A911,"")</f>
        <v/>
      </c>
      <c r="B911" t="str">
        <f>IF(ROW()&lt;=vLastrow,'Match History Data'!B911,"")</f>
        <v/>
      </c>
      <c r="C911" t="str">
        <f>IF(ROW()&lt;=vLastrow,'Match History Data'!C911,"")</f>
        <v/>
      </c>
      <c r="D911" t="str">
        <f>IF(ROW()&lt;=vLastrow,'Match History Data'!D911,"")</f>
        <v/>
      </c>
      <c r="E911" s="3" t="str">
        <f>IF(ROW()&lt;=vLastrow,IF('Match History Data'!E911&lt;&gt;"",'Match History Data'!E911,""),"")</f>
        <v/>
      </c>
      <c r="F911" s="3" t="str">
        <f>IF(ROW()&lt;=vLastrow,IF('Match History Data'!F911&lt;&gt;"",'Match History Data'!F911,""),"")</f>
        <v/>
      </c>
      <c r="G911" t="str">
        <f>IF(ROW()&lt;=vLastrow,'Match History Data'!G911,"")</f>
        <v/>
      </c>
      <c r="H911" t="str">
        <f>IF(ROW()&lt;=vLastrow,'Match History Data'!H911,"")</f>
        <v/>
      </c>
      <c r="I911" t="str">
        <f>IF(ROW()&lt;=vLastrow,'Match History Data'!I911,"")</f>
        <v/>
      </c>
      <c r="J911" t="str">
        <f>IF(ROW()&lt;=vLastrow,'Match History Data'!J911,"")</f>
        <v/>
      </c>
      <c r="K911" t="str">
        <f>IF(ROW()&lt;=vLastrow,'Match History Data'!K911,"")</f>
        <v/>
      </c>
      <c r="L911" t="str">
        <f>IF(ROW()&lt;=vLastrow,'Match History Data'!L911,"")</f>
        <v/>
      </c>
      <c r="M911" t="str">
        <f>IF(ROW()&lt;=vLastrow,'Match History Data'!M911,"")</f>
        <v/>
      </c>
      <c r="N911" t="str">
        <f>IF(ROW()&lt;=vLastrow,'Match History Data'!N911,"")</f>
        <v/>
      </c>
      <c r="O911" t="str">
        <f>IF(ROW()&lt;=vLastrow,'Match History Data'!O911,"")</f>
        <v/>
      </c>
      <c r="Q911" t="str">
        <f>IF(ROW()&lt;=vLastrow,VLOOKUP(MONTH(E911),calcs!$S$2:$T$13,2,FALSE),"")</f>
        <v/>
      </c>
      <c r="R911" t="str">
        <f>IF(ROW()&lt;=vLastrow,VLOOKUP(MONTH(F911),calcs!$S$2:$T$13,2,FALSE),"")</f>
        <v/>
      </c>
      <c r="S911" t="str">
        <f t="shared" si="80"/>
        <v/>
      </c>
      <c r="T911" s="26" t="e">
        <f>IF(F911="",DATEDIF(E911,calcs!X$2,"Y"),"")</f>
        <v>#VALUE!</v>
      </c>
      <c r="U911" t="str">
        <f t="shared" si="79"/>
        <v/>
      </c>
      <c r="V911" t="str">
        <f t="shared" si="76"/>
        <v/>
      </c>
      <c r="W911">
        <f t="shared" si="77"/>
        <v>0</v>
      </c>
      <c r="X911">
        <f t="shared" si="78"/>
        <v>0</v>
      </c>
    </row>
    <row r="912" spans="1:24" x14ac:dyDescent="0.35">
      <c r="A912" t="str">
        <f>IF(ROW()&lt;=vLastrow,'Match History Data'!A912,"")</f>
        <v/>
      </c>
      <c r="B912" t="str">
        <f>IF(ROW()&lt;=vLastrow,'Match History Data'!B912,"")</f>
        <v/>
      </c>
      <c r="C912" t="str">
        <f>IF(ROW()&lt;=vLastrow,'Match History Data'!C912,"")</f>
        <v/>
      </c>
      <c r="D912" t="str">
        <f>IF(ROW()&lt;=vLastrow,'Match History Data'!D912,"")</f>
        <v/>
      </c>
      <c r="E912" s="3" t="str">
        <f>IF(ROW()&lt;=vLastrow,IF('Match History Data'!E912&lt;&gt;"",'Match History Data'!E912,""),"")</f>
        <v/>
      </c>
      <c r="F912" s="3" t="str">
        <f>IF(ROW()&lt;=vLastrow,IF('Match History Data'!F912&lt;&gt;"",'Match History Data'!F912,""),"")</f>
        <v/>
      </c>
      <c r="G912" t="str">
        <f>IF(ROW()&lt;=vLastrow,'Match History Data'!G912,"")</f>
        <v/>
      </c>
      <c r="H912" t="str">
        <f>IF(ROW()&lt;=vLastrow,'Match History Data'!H912,"")</f>
        <v/>
      </c>
      <c r="I912" t="str">
        <f>IF(ROW()&lt;=vLastrow,'Match History Data'!I912,"")</f>
        <v/>
      </c>
      <c r="J912" t="str">
        <f>IF(ROW()&lt;=vLastrow,'Match History Data'!J912,"")</f>
        <v/>
      </c>
      <c r="K912" t="str">
        <f>IF(ROW()&lt;=vLastrow,'Match History Data'!K912,"")</f>
        <v/>
      </c>
      <c r="L912" t="str">
        <f>IF(ROW()&lt;=vLastrow,'Match History Data'!L912,"")</f>
        <v/>
      </c>
      <c r="M912" t="str">
        <f>IF(ROW()&lt;=vLastrow,'Match History Data'!M912,"")</f>
        <v/>
      </c>
      <c r="N912" t="str">
        <f>IF(ROW()&lt;=vLastrow,'Match History Data'!N912,"")</f>
        <v/>
      </c>
      <c r="O912" t="str">
        <f>IF(ROW()&lt;=vLastrow,'Match History Data'!O912,"")</f>
        <v/>
      </c>
      <c r="Q912" t="str">
        <f>IF(ROW()&lt;=vLastrow,VLOOKUP(MONTH(E912),calcs!$S$2:$T$13,2,FALSE),"")</f>
        <v/>
      </c>
      <c r="R912" t="str">
        <f>IF(ROW()&lt;=vLastrow,VLOOKUP(MONTH(F912),calcs!$S$2:$T$13,2,FALSE),"")</f>
        <v/>
      </c>
      <c r="S912" t="str">
        <f t="shared" si="80"/>
        <v/>
      </c>
      <c r="T912" s="26" t="e">
        <f>IF(F912="",DATEDIF(E912,calcs!X$2,"Y"),"")</f>
        <v>#VALUE!</v>
      </c>
      <c r="U912" t="str">
        <f t="shared" si="79"/>
        <v/>
      </c>
      <c r="V912" t="str">
        <f t="shared" si="76"/>
        <v/>
      </c>
      <c r="W912">
        <f t="shared" si="77"/>
        <v>0</v>
      </c>
      <c r="X912">
        <f t="shared" si="78"/>
        <v>0</v>
      </c>
    </row>
    <row r="913" spans="1:24" x14ac:dyDescent="0.35">
      <c r="A913" t="str">
        <f>IF(ROW()&lt;=vLastrow,'Match History Data'!A913,"")</f>
        <v/>
      </c>
      <c r="B913" t="str">
        <f>IF(ROW()&lt;=vLastrow,'Match History Data'!B913,"")</f>
        <v/>
      </c>
      <c r="C913" t="str">
        <f>IF(ROW()&lt;=vLastrow,'Match History Data'!C913,"")</f>
        <v/>
      </c>
      <c r="D913" t="str">
        <f>IF(ROW()&lt;=vLastrow,'Match History Data'!D913,"")</f>
        <v/>
      </c>
      <c r="E913" s="3" t="str">
        <f>IF(ROW()&lt;=vLastrow,IF('Match History Data'!E913&lt;&gt;"",'Match History Data'!E913,""),"")</f>
        <v/>
      </c>
      <c r="F913" s="3" t="str">
        <f>IF(ROW()&lt;=vLastrow,IF('Match History Data'!F913&lt;&gt;"",'Match History Data'!F913,""),"")</f>
        <v/>
      </c>
      <c r="G913" t="str">
        <f>IF(ROW()&lt;=vLastrow,'Match History Data'!G913,"")</f>
        <v/>
      </c>
      <c r="H913" t="str">
        <f>IF(ROW()&lt;=vLastrow,'Match History Data'!H913,"")</f>
        <v/>
      </c>
      <c r="I913" t="str">
        <f>IF(ROW()&lt;=vLastrow,'Match History Data'!I913,"")</f>
        <v/>
      </c>
      <c r="J913" t="str">
        <f>IF(ROW()&lt;=vLastrow,'Match History Data'!J913,"")</f>
        <v/>
      </c>
      <c r="K913" t="str">
        <f>IF(ROW()&lt;=vLastrow,'Match History Data'!K913,"")</f>
        <v/>
      </c>
      <c r="L913" t="str">
        <f>IF(ROW()&lt;=vLastrow,'Match History Data'!L913,"")</f>
        <v/>
      </c>
      <c r="M913" t="str">
        <f>IF(ROW()&lt;=vLastrow,'Match History Data'!M913,"")</f>
        <v/>
      </c>
      <c r="N913" t="str">
        <f>IF(ROW()&lt;=vLastrow,'Match History Data'!N913,"")</f>
        <v/>
      </c>
      <c r="O913" t="str">
        <f>IF(ROW()&lt;=vLastrow,'Match History Data'!O913,"")</f>
        <v/>
      </c>
      <c r="Q913" t="str">
        <f>IF(ROW()&lt;=vLastrow,VLOOKUP(MONTH(E913),calcs!$S$2:$T$13,2,FALSE),"")</f>
        <v/>
      </c>
      <c r="R913" t="str">
        <f>IF(ROW()&lt;=vLastrow,VLOOKUP(MONTH(F913),calcs!$S$2:$T$13,2,FALSE),"")</f>
        <v/>
      </c>
      <c r="S913" t="str">
        <f t="shared" si="80"/>
        <v/>
      </c>
      <c r="T913" s="26" t="e">
        <f>IF(F913="",DATEDIF(E913,calcs!X$2,"Y"),"")</f>
        <v>#VALUE!</v>
      </c>
      <c r="U913" t="str">
        <f t="shared" si="79"/>
        <v/>
      </c>
      <c r="V913" t="str">
        <f t="shared" si="76"/>
        <v/>
      </c>
      <c r="W913">
        <f t="shared" si="77"/>
        <v>0</v>
      </c>
      <c r="X913">
        <f t="shared" si="78"/>
        <v>0</v>
      </c>
    </row>
    <row r="914" spans="1:24" x14ac:dyDescent="0.35">
      <c r="A914" t="str">
        <f>IF(ROW()&lt;=vLastrow,'Match History Data'!A914,"")</f>
        <v/>
      </c>
      <c r="B914" t="str">
        <f>IF(ROW()&lt;=vLastrow,'Match History Data'!B914,"")</f>
        <v/>
      </c>
      <c r="C914" t="str">
        <f>IF(ROW()&lt;=vLastrow,'Match History Data'!C914,"")</f>
        <v/>
      </c>
      <c r="D914" t="str">
        <f>IF(ROW()&lt;=vLastrow,'Match History Data'!D914,"")</f>
        <v/>
      </c>
      <c r="E914" s="3" t="str">
        <f>IF(ROW()&lt;=vLastrow,IF('Match History Data'!E914&lt;&gt;"",'Match History Data'!E914,""),"")</f>
        <v/>
      </c>
      <c r="F914" s="3" t="str">
        <f>IF(ROW()&lt;=vLastrow,IF('Match History Data'!F914&lt;&gt;"",'Match History Data'!F914,""),"")</f>
        <v/>
      </c>
      <c r="G914" t="str">
        <f>IF(ROW()&lt;=vLastrow,'Match History Data'!G914,"")</f>
        <v/>
      </c>
      <c r="H914" t="str">
        <f>IF(ROW()&lt;=vLastrow,'Match History Data'!H914,"")</f>
        <v/>
      </c>
      <c r="I914" t="str">
        <f>IF(ROW()&lt;=vLastrow,'Match History Data'!I914,"")</f>
        <v/>
      </c>
      <c r="J914" t="str">
        <f>IF(ROW()&lt;=vLastrow,'Match History Data'!J914,"")</f>
        <v/>
      </c>
      <c r="K914" t="str">
        <f>IF(ROW()&lt;=vLastrow,'Match History Data'!K914,"")</f>
        <v/>
      </c>
      <c r="L914" t="str">
        <f>IF(ROW()&lt;=vLastrow,'Match History Data'!L914,"")</f>
        <v/>
      </c>
      <c r="M914" t="str">
        <f>IF(ROW()&lt;=vLastrow,'Match History Data'!M914,"")</f>
        <v/>
      </c>
      <c r="N914" t="str">
        <f>IF(ROW()&lt;=vLastrow,'Match History Data'!N914,"")</f>
        <v/>
      </c>
      <c r="O914" t="str">
        <f>IF(ROW()&lt;=vLastrow,'Match History Data'!O914,"")</f>
        <v/>
      </c>
      <c r="Q914" t="str">
        <f>IF(ROW()&lt;=vLastrow,VLOOKUP(MONTH(E914),calcs!$S$2:$T$13,2,FALSE),"")</f>
        <v/>
      </c>
      <c r="R914" t="str">
        <f>IF(ROW()&lt;=vLastrow,VLOOKUP(MONTH(F914),calcs!$S$2:$T$13,2,FALSE),"")</f>
        <v/>
      </c>
      <c r="S914" t="str">
        <f t="shared" si="80"/>
        <v/>
      </c>
      <c r="T914" s="26" t="e">
        <f>IF(F914="",DATEDIF(E914,calcs!X$2,"Y"),"")</f>
        <v>#VALUE!</v>
      </c>
      <c r="U914" t="str">
        <f t="shared" si="79"/>
        <v/>
      </c>
      <c r="V914" t="str">
        <f t="shared" si="76"/>
        <v/>
      </c>
      <c r="W914">
        <f t="shared" si="77"/>
        <v>0</v>
      </c>
      <c r="X914">
        <f t="shared" si="78"/>
        <v>0</v>
      </c>
    </row>
    <row r="915" spans="1:24" x14ac:dyDescent="0.35">
      <c r="A915" t="str">
        <f>IF(ROW()&lt;=vLastrow,'Match History Data'!A915,"")</f>
        <v/>
      </c>
      <c r="B915" t="str">
        <f>IF(ROW()&lt;=vLastrow,'Match History Data'!B915,"")</f>
        <v/>
      </c>
      <c r="C915" t="str">
        <f>IF(ROW()&lt;=vLastrow,'Match History Data'!C915,"")</f>
        <v/>
      </c>
      <c r="D915" t="str">
        <f>IF(ROW()&lt;=vLastrow,'Match History Data'!D915,"")</f>
        <v/>
      </c>
      <c r="E915" s="3" t="str">
        <f>IF(ROW()&lt;=vLastrow,IF('Match History Data'!E915&lt;&gt;"",'Match History Data'!E915,""),"")</f>
        <v/>
      </c>
      <c r="F915" s="3" t="str">
        <f>IF(ROW()&lt;=vLastrow,IF('Match History Data'!F915&lt;&gt;"",'Match History Data'!F915,""),"")</f>
        <v/>
      </c>
      <c r="G915" t="str">
        <f>IF(ROW()&lt;=vLastrow,'Match History Data'!G915,"")</f>
        <v/>
      </c>
      <c r="H915" t="str">
        <f>IF(ROW()&lt;=vLastrow,'Match History Data'!H915,"")</f>
        <v/>
      </c>
      <c r="I915" t="str">
        <f>IF(ROW()&lt;=vLastrow,'Match History Data'!I915,"")</f>
        <v/>
      </c>
      <c r="J915" t="str">
        <f>IF(ROW()&lt;=vLastrow,'Match History Data'!J915,"")</f>
        <v/>
      </c>
      <c r="K915" t="str">
        <f>IF(ROW()&lt;=vLastrow,'Match History Data'!K915,"")</f>
        <v/>
      </c>
      <c r="L915" t="str">
        <f>IF(ROW()&lt;=vLastrow,'Match History Data'!L915,"")</f>
        <v/>
      </c>
      <c r="M915" t="str">
        <f>IF(ROW()&lt;=vLastrow,'Match History Data'!M915,"")</f>
        <v/>
      </c>
      <c r="N915" t="str">
        <f>IF(ROW()&lt;=vLastrow,'Match History Data'!N915,"")</f>
        <v/>
      </c>
      <c r="O915" t="str">
        <f>IF(ROW()&lt;=vLastrow,'Match History Data'!O915,"")</f>
        <v/>
      </c>
      <c r="Q915" t="str">
        <f>IF(ROW()&lt;=vLastrow,VLOOKUP(MONTH(E915),calcs!$S$2:$T$13,2,FALSE),"")</f>
        <v/>
      </c>
      <c r="R915" t="str">
        <f>IF(ROW()&lt;=vLastrow,VLOOKUP(MONTH(F915),calcs!$S$2:$T$13,2,FALSE),"")</f>
        <v/>
      </c>
      <c r="S915" t="str">
        <f t="shared" si="80"/>
        <v/>
      </c>
      <c r="T915" s="26" t="e">
        <f>IF(F915="",DATEDIF(E915,calcs!X$2,"Y"),"")</f>
        <v>#VALUE!</v>
      </c>
      <c r="U915" t="str">
        <f t="shared" si="79"/>
        <v/>
      </c>
      <c r="V915" t="str">
        <f t="shared" si="76"/>
        <v/>
      </c>
      <c r="W915">
        <f t="shared" si="77"/>
        <v>0</v>
      </c>
      <c r="X915">
        <f t="shared" si="78"/>
        <v>0</v>
      </c>
    </row>
    <row r="916" spans="1:24" x14ac:dyDescent="0.35">
      <c r="A916" t="str">
        <f>IF(ROW()&lt;=vLastrow,'Match History Data'!A916,"")</f>
        <v/>
      </c>
      <c r="B916" t="str">
        <f>IF(ROW()&lt;=vLastrow,'Match History Data'!B916,"")</f>
        <v/>
      </c>
      <c r="C916" t="str">
        <f>IF(ROW()&lt;=vLastrow,'Match History Data'!C916,"")</f>
        <v/>
      </c>
      <c r="D916" t="str">
        <f>IF(ROW()&lt;=vLastrow,'Match History Data'!D916,"")</f>
        <v/>
      </c>
      <c r="E916" s="3" t="str">
        <f>IF(ROW()&lt;=vLastrow,IF('Match History Data'!E916&lt;&gt;"",'Match History Data'!E916,""),"")</f>
        <v/>
      </c>
      <c r="F916" s="3" t="str">
        <f>IF(ROW()&lt;=vLastrow,IF('Match History Data'!F916&lt;&gt;"",'Match History Data'!F916,""),"")</f>
        <v/>
      </c>
      <c r="G916" t="str">
        <f>IF(ROW()&lt;=vLastrow,'Match History Data'!G916,"")</f>
        <v/>
      </c>
      <c r="H916" t="str">
        <f>IF(ROW()&lt;=vLastrow,'Match History Data'!H916,"")</f>
        <v/>
      </c>
      <c r="I916" t="str">
        <f>IF(ROW()&lt;=vLastrow,'Match History Data'!I916,"")</f>
        <v/>
      </c>
      <c r="J916" t="str">
        <f>IF(ROW()&lt;=vLastrow,'Match History Data'!J916,"")</f>
        <v/>
      </c>
      <c r="K916" t="str">
        <f>IF(ROW()&lt;=vLastrow,'Match History Data'!K916,"")</f>
        <v/>
      </c>
      <c r="L916" t="str">
        <f>IF(ROW()&lt;=vLastrow,'Match History Data'!L916,"")</f>
        <v/>
      </c>
      <c r="M916" t="str">
        <f>IF(ROW()&lt;=vLastrow,'Match History Data'!M916,"")</f>
        <v/>
      </c>
      <c r="N916" t="str">
        <f>IF(ROW()&lt;=vLastrow,'Match History Data'!N916,"")</f>
        <v/>
      </c>
      <c r="O916" t="str">
        <f>IF(ROW()&lt;=vLastrow,'Match History Data'!O916,"")</f>
        <v/>
      </c>
      <c r="Q916" t="str">
        <f>IF(ROW()&lt;=vLastrow,VLOOKUP(MONTH(E916),calcs!$S$2:$T$13,2,FALSE),"")</f>
        <v/>
      </c>
      <c r="R916" t="str">
        <f>IF(ROW()&lt;=vLastrow,VLOOKUP(MONTH(F916),calcs!$S$2:$T$13,2,FALSE),"")</f>
        <v/>
      </c>
      <c r="S916" t="str">
        <f t="shared" si="80"/>
        <v/>
      </c>
      <c r="T916" s="26" t="e">
        <f>IF(F916="",DATEDIF(E916,calcs!X$2,"Y"),"")</f>
        <v>#VALUE!</v>
      </c>
      <c r="U916" t="str">
        <f t="shared" si="79"/>
        <v/>
      </c>
      <c r="V916" t="str">
        <f t="shared" si="76"/>
        <v/>
      </c>
      <c r="W916">
        <f t="shared" si="77"/>
        <v>0</v>
      </c>
      <c r="X916">
        <f t="shared" si="78"/>
        <v>0</v>
      </c>
    </row>
    <row r="917" spans="1:24" x14ac:dyDescent="0.35">
      <c r="A917" t="str">
        <f>IF(ROW()&lt;=vLastrow,'Match History Data'!A917,"")</f>
        <v/>
      </c>
      <c r="B917" t="str">
        <f>IF(ROW()&lt;=vLastrow,'Match History Data'!B917,"")</f>
        <v/>
      </c>
      <c r="C917" t="str">
        <f>IF(ROW()&lt;=vLastrow,'Match History Data'!C917,"")</f>
        <v/>
      </c>
      <c r="D917" t="str">
        <f>IF(ROW()&lt;=vLastrow,'Match History Data'!D917,"")</f>
        <v/>
      </c>
      <c r="E917" s="3" t="str">
        <f>IF(ROW()&lt;=vLastrow,IF('Match History Data'!E917&lt;&gt;"",'Match History Data'!E917,""),"")</f>
        <v/>
      </c>
      <c r="F917" s="3" t="str">
        <f>IF(ROW()&lt;=vLastrow,IF('Match History Data'!F917&lt;&gt;"",'Match History Data'!F917,""),"")</f>
        <v/>
      </c>
      <c r="G917" t="str">
        <f>IF(ROW()&lt;=vLastrow,'Match History Data'!G917,"")</f>
        <v/>
      </c>
      <c r="H917" t="str">
        <f>IF(ROW()&lt;=vLastrow,'Match History Data'!H917,"")</f>
        <v/>
      </c>
      <c r="I917" t="str">
        <f>IF(ROW()&lt;=vLastrow,'Match History Data'!I917,"")</f>
        <v/>
      </c>
      <c r="J917" t="str">
        <f>IF(ROW()&lt;=vLastrow,'Match History Data'!J917,"")</f>
        <v/>
      </c>
      <c r="K917" t="str">
        <f>IF(ROW()&lt;=vLastrow,'Match History Data'!K917,"")</f>
        <v/>
      </c>
      <c r="L917" t="str">
        <f>IF(ROW()&lt;=vLastrow,'Match History Data'!L917,"")</f>
        <v/>
      </c>
      <c r="M917" t="str">
        <f>IF(ROW()&lt;=vLastrow,'Match History Data'!M917,"")</f>
        <v/>
      </c>
      <c r="N917" t="str">
        <f>IF(ROW()&lt;=vLastrow,'Match History Data'!N917,"")</f>
        <v/>
      </c>
      <c r="O917" t="str">
        <f>IF(ROW()&lt;=vLastrow,'Match History Data'!O917,"")</f>
        <v/>
      </c>
      <c r="Q917" t="str">
        <f>IF(ROW()&lt;=vLastrow,VLOOKUP(MONTH(E917),calcs!$S$2:$T$13,2,FALSE),"")</f>
        <v/>
      </c>
      <c r="R917" t="str">
        <f>IF(ROW()&lt;=vLastrow,VLOOKUP(MONTH(F917),calcs!$S$2:$T$13,2,FALSE),"")</f>
        <v/>
      </c>
      <c r="S917" t="str">
        <f t="shared" si="80"/>
        <v/>
      </c>
      <c r="T917" s="26" t="e">
        <f>IF(F917="",DATEDIF(E917,calcs!X$2,"Y"),"")</f>
        <v>#VALUE!</v>
      </c>
      <c r="U917" t="str">
        <f t="shared" si="79"/>
        <v/>
      </c>
      <c r="V917" t="str">
        <f t="shared" si="76"/>
        <v/>
      </c>
      <c r="W917">
        <f t="shared" si="77"/>
        <v>0</v>
      </c>
      <c r="X917">
        <f t="shared" si="78"/>
        <v>0</v>
      </c>
    </row>
    <row r="918" spans="1:24" x14ac:dyDescent="0.35">
      <c r="A918" t="str">
        <f>IF(ROW()&lt;=vLastrow,'Match History Data'!A918,"")</f>
        <v/>
      </c>
      <c r="B918" t="str">
        <f>IF(ROW()&lt;=vLastrow,'Match History Data'!B918,"")</f>
        <v/>
      </c>
      <c r="C918" t="str">
        <f>IF(ROW()&lt;=vLastrow,'Match History Data'!C918,"")</f>
        <v/>
      </c>
      <c r="D918" t="str">
        <f>IF(ROW()&lt;=vLastrow,'Match History Data'!D918,"")</f>
        <v/>
      </c>
      <c r="E918" s="3" t="str">
        <f>IF(ROW()&lt;=vLastrow,IF('Match History Data'!E918&lt;&gt;"",'Match History Data'!E918,""),"")</f>
        <v/>
      </c>
      <c r="F918" s="3" t="str">
        <f>IF(ROW()&lt;=vLastrow,IF('Match History Data'!F918&lt;&gt;"",'Match History Data'!F918,""),"")</f>
        <v/>
      </c>
      <c r="G918" t="str">
        <f>IF(ROW()&lt;=vLastrow,'Match History Data'!G918,"")</f>
        <v/>
      </c>
      <c r="H918" t="str">
        <f>IF(ROW()&lt;=vLastrow,'Match History Data'!H918,"")</f>
        <v/>
      </c>
      <c r="I918" t="str">
        <f>IF(ROW()&lt;=vLastrow,'Match History Data'!I918,"")</f>
        <v/>
      </c>
      <c r="J918" t="str">
        <f>IF(ROW()&lt;=vLastrow,'Match History Data'!J918,"")</f>
        <v/>
      </c>
      <c r="K918" t="str">
        <f>IF(ROW()&lt;=vLastrow,'Match History Data'!K918,"")</f>
        <v/>
      </c>
      <c r="L918" t="str">
        <f>IF(ROW()&lt;=vLastrow,'Match History Data'!L918,"")</f>
        <v/>
      </c>
      <c r="M918" t="str">
        <f>IF(ROW()&lt;=vLastrow,'Match History Data'!M918,"")</f>
        <v/>
      </c>
      <c r="N918" t="str">
        <f>IF(ROW()&lt;=vLastrow,'Match History Data'!N918,"")</f>
        <v/>
      </c>
      <c r="O918" t="str">
        <f>IF(ROW()&lt;=vLastrow,'Match History Data'!O918,"")</f>
        <v/>
      </c>
      <c r="Q918" t="str">
        <f>IF(ROW()&lt;=vLastrow,VLOOKUP(MONTH(E918),calcs!$S$2:$T$13,2,FALSE),"")</f>
        <v/>
      </c>
      <c r="R918" t="str">
        <f>IF(ROW()&lt;=vLastrow,VLOOKUP(MONTH(F918),calcs!$S$2:$T$13,2,FALSE),"")</f>
        <v/>
      </c>
      <c r="S918" t="str">
        <f t="shared" si="80"/>
        <v/>
      </c>
      <c r="T918" s="26" t="e">
        <f>IF(F918="",DATEDIF(E918,calcs!X$2,"Y"),"")</f>
        <v>#VALUE!</v>
      </c>
      <c r="U918" t="str">
        <f t="shared" si="79"/>
        <v/>
      </c>
      <c r="V918" t="str">
        <f t="shared" si="76"/>
        <v/>
      </c>
      <c r="W918">
        <f t="shared" si="77"/>
        <v>0</v>
      </c>
      <c r="X918">
        <f t="shared" si="78"/>
        <v>0</v>
      </c>
    </row>
    <row r="919" spans="1:24" x14ac:dyDescent="0.35">
      <c r="A919" t="str">
        <f>IF(ROW()&lt;=vLastrow,'Match History Data'!A919,"")</f>
        <v/>
      </c>
      <c r="B919" t="str">
        <f>IF(ROW()&lt;=vLastrow,'Match History Data'!B919,"")</f>
        <v/>
      </c>
      <c r="C919" t="str">
        <f>IF(ROW()&lt;=vLastrow,'Match History Data'!C919,"")</f>
        <v/>
      </c>
      <c r="D919" t="str">
        <f>IF(ROW()&lt;=vLastrow,'Match History Data'!D919,"")</f>
        <v/>
      </c>
      <c r="E919" s="3" t="str">
        <f>IF(ROW()&lt;=vLastrow,IF('Match History Data'!E919&lt;&gt;"",'Match History Data'!E919,""),"")</f>
        <v/>
      </c>
      <c r="F919" s="3" t="str">
        <f>IF(ROW()&lt;=vLastrow,IF('Match History Data'!F919&lt;&gt;"",'Match History Data'!F919,""),"")</f>
        <v/>
      </c>
      <c r="G919" t="str">
        <f>IF(ROW()&lt;=vLastrow,'Match History Data'!G919,"")</f>
        <v/>
      </c>
      <c r="H919" t="str">
        <f>IF(ROW()&lt;=vLastrow,'Match History Data'!H919,"")</f>
        <v/>
      </c>
      <c r="I919" t="str">
        <f>IF(ROW()&lt;=vLastrow,'Match History Data'!I919,"")</f>
        <v/>
      </c>
      <c r="J919" t="str">
        <f>IF(ROW()&lt;=vLastrow,'Match History Data'!J919,"")</f>
        <v/>
      </c>
      <c r="K919" t="str">
        <f>IF(ROW()&lt;=vLastrow,'Match History Data'!K919,"")</f>
        <v/>
      </c>
      <c r="L919" t="str">
        <f>IF(ROW()&lt;=vLastrow,'Match History Data'!L919,"")</f>
        <v/>
      </c>
      <c r="M919" t="str">
        <f>IF(ROW()&lt;=vLastrow,'Match History Data'!M919,"")</f>
        <v/>
      </c>
      <c r="N919" t="str">
        <f>IF(ROW()&lt;=vLastrow,'Match History Data'!N919,"")</f>
        <v/>
      </c>
      <c r="O919" t="str">
        <f>IF(ROW()&lt;=vLastrow,'Match History Data'!O919,"")</f>
        <v/>
      </c>
      <c r="Q919" t="str">
        <f>IF(ROW()&lt;=vLastrow,VLOOKUP(MONTH(E919),calcs!$S$2:$T$13,2,FALSE),"")</f>
        <v/>
      </c>
      <c r="R919" t="str">
        <f>IF(ROW()&lt;=vLastrow,VLOOKUP(MONTH(F919),calcs!$S$2:$T$13,2,FALSE),"")</f>
        <v/>
      </c>
      <c r="S919" t="str">
        <f t="shared" si="80"/>
        <v/>
      </c>
      <c r="T919" s="26" t="e">
        <f>IF(F919="",DATEDIF(E919,calcs!X$2,"Y"),"")</f>
        <v>#VALUE!</v>
      </c>
      <c r="U919" t="str">
        <f t="shared" si="79"/>
        <v/>
      </c>
      <c r="V919" t="str">
        <f t="shared" si="76"/>
        <v/>
      </c>
      <c r="W919">
        <f t="shared" si="77"/>
        <v>0</v>
      </c>
      <c r="X919">
        <f t="shared" si="78"/>
        <v>0</v>
      </c>
    </row>
    <row r="920" spans="1:24" x14ac:dyDescent="0.35">
      <c r="A920" t="str">
        <f>IF(ROW()&lt;=vLastrow,'Match History Data'!A920,"")</f>
        <v/>
      </c>
      <c r="B920" t="str">
        <f>IF(ROW()&lt;=vLastrow,'Match History Data'!B920,"")</f>
        <v/>
      </c>
      <c r="C920" t="str">
        <f>IF(ROW()&lt;=vLastrow,'Match History Data'!C920,"")</f>
        <v/>
      </c>
      <c r="D920" t="str">
        <f>IF(ROW()&lt;=vLastrow,'Match History Data'!D920,"")</f>
        <v/>
      </c>
      <c r="E920" s="3" t="str">
        <f>IF(ROW()&lt;=vLastrow,IF('Match History Data'!E920&lt;&gt;"",'Match History Data'!E920,""),"")</f>
        <v/>
      </c>
      <c r="F920" s="3" t="str">
        <f>IF(ROW()&lt;=vLastrow,IF('Match History Data'!F920&lt;&gt;"",'Match History Data'!F920,""),"")</f>
        <v/>
      </c>
      <c r="G920" t="str">
        <f>IF(ROW()&lt;=vLastrow,'Match History Data'!G920,"")</f>
        <v/>
      </c>
      <c r="H920" t="str">
        <f>IF(ROW()&lt;=vLastrow,'Match History Data'!H920,"")</f>
        <v/>
      </c>
      <c r="I920" t="str">
        <f>IF(ROW()&lt;=vLastrow,'Match History Data'!I920,"")</f>
        <v/>
      </c>
      <c r="J920" t="str">
        <f>IF(ROW()&lt;=vLastrow,'Match History Data'!J920,"")</f>
        <v/>
      </c>
      <c r="K920" t="str">
        <f>IF(ROW()&lt;=vLastrow,'Match History Data'!K920,"")</f>
        <v/>
      </c>
      <c r="L920" t="str">
        <f>IF(ROW()&lt;=vLastrow,'Match History Data'!L920,"")</f>
        <v/>
      </c>
      <c r="M920" t="str">
        <f>IF(ROW()&lt;=vLastrow,'Match History Data'!M920,"")</f>
        <v/>
      </c>
      <c r="N920" t="str">
        <f>IF(ROW()&lt;=vLastrow,'Match History Data'!N920,"")</f>
        <v/>
      </c>
      <c r="O920" t="str">
        <f>IF(ROW()&lt;=vLastrow,'Match History Data'!O920,"")</f>
        <v/>
      </c>
      <c r="Q920" t="str">
        <f>IF(ROW()&lt;=vLastrow,VLOOKUP(MONTH(E920),calcs!$S$2:$T$13,2,FALSE),"")</f>
        <v/>
      </c>
      <c r="R920" t="str">
        <f>IF(ROW()&lt;=vLastrow,VLOOKUP(MONTH(F920),calcs!$S$2:$T$13,2,FALSE),"")</f>
        <v/>
      </c>
      <c r="S920" t="str">
        <f t="shared" si="80"/>
        <v/>
      </c>
      <c r="T920" s="26" t="e">
        <f>IF(F920="",DATEDIF(E920,calcs!X$2,"Y"),"")</f>
        <v>#VALUE!</v>
      </c>
      <c r="U920" t="str">
        <f t="shared" si="79"/>
        <v/>
      </c>
      <c r="V920" t="str">
        <f t="shared" si="76"/>
        <v/>
      </c>
      <c r="W920">
        <f t="shared" si="77"/>
        <v>0</v>
      </c>
      <c r="X920">
        <f t="shared" si="78"/>
        <v>0</v>
      </c>
    </row>
    <row r="921" spans="1:24" x14ac:dyDescent="0.35">
      <c r="A921" t="str">
        <f>IF(ROW()&lt;=vLastrow,'Match History Data'!A921,"")</f>
        <v/>
      </c>
      <c r="B921" t="str">
        <f>IF(ROW()&lt;=vLastrow,'Match History Data'!B921,"")</f>
        <v/>
      </c>
      <c r="C921" t="str">
        <f>IF(ROW()&lt;=vLastrow,'Match History Data'!C921,"")</f>
        <v/>
      </c>
      <c r="D921" t="str">
        <f>IF(ROW()&lt;=vLastrow,'Match History Data'!D921,"")</f>
        <v/>
      </c>
      <c r="E921" s="3" t="str">
        <f>IF(ROW()&lt;=vLastrow,IF('Match History Data'!E921&lt;&gt;"",'Match History Data'!E921,""),"")</f>
        <v/>
      </c>
      <c r="F921" s="3" t="str">
        <f>IF(ROW()&lt;=vLastrow,IF('Match History Data'!F921&lt;&gt;"",'Match History Data'!F921,""),"")</f>
        <v/>
      </c>
      <c r="G921" t="str">
        <f>IF(ROW()&lt;=vLastrow,'Match History Data'!G921,"")</f>
        <v/>
      </c>
      <c r="H921" t="str">
        <f>IF(ROW()&lt;=vLastrow,'Match History Data'!H921,"")</f>
        <v/>
      </c>
      <c r="I921" t="str">
        <f>IF(ROW()&lt;=vLastrow,'Match History Data'!I921,"")</f>
        <v/>
      </c>
      <c r="J921" t="str">
        <f>IF(ROW()&lt;=vLastrow,'Match History Data'!J921,"")</f>
        <v/>
      </c>
      <c r="K921" t="str">
        <f>IF(ROW()&lt;=vLastrow,'Match History Data'!K921,"")</f>
        <v/>
      </c>
      <c r="L921" t="str">
        <f>IF(ROW()&lt;=vLastrow,'Match History Data'!L921,"")</f>
        <v/>
      </c>
      <c r="M921" t="str">
        <f>IF(ROW()&lt;=vLastrow,'Match History Data'!M921,"")</f>
        <v/>
      </c>
      <c r="N921" t="str">
        <f>IF(ROW()&lt;=vLastrow,'Match History Data'!N921,"")</f>
        <v/>
      </c>
      <c r="O921" t="str">
        <f>IF(ROW()&lt;=vLastrow,'Match History Data'!O921,"")</f>
        <v/>
      </c>
      <c r="Q921" t="str">
        <f>IF(ROW()&lt;=vLastrow,VLOOKUP(MONTH(E921),calcs!$S$2:$T$13,2,FALSE),"")</f>
        <v/>
      </c>
      <c r="R921" t="str">
        <f>IF(ROW()&lt;=vLastrow,VLOOKUP(MONTH(F921),calcs!$S$2:$T$13,2,FALSE),"")</f>
        <v/>
      </c>
      <c r="S921" t="str">
        <f t="shared" si="80"/>
        <v/>
      </c>
      <c r="T921" s="26" t="e">
        <f>IF(F921="",DATEDIF(E921,calcs!X$2,"Y"),"")</f>
        <v>#VALUE!</v>
      </c>
      <c r="U921" t="str">
        <f t="shared" si="79"/>
        <v/>
      </c>
      <c r="V921" t="str">
        <f t="shared" si="76"/>
        <v/>
      </c>
      <c r="W921">
        <f t="shared" si="77"/>
        <v>0</v>
      </c>
      <c r="X921">
        <f t="shared" si="78"/>
        <v>0</v>
      </c>
    </row>
    <row r="922" spans="1:24" x14ac:dyDescent="0.35">
      <c r="A922" t="str">
        <f>IF(ROW()&lt;=vLastrow,'Match History Data'!A922,"")</f>
        <v/>
      </c>
      <c r="B922" t="str">
        <f>IF(ROW()&lt;=vLastrow,'Match History Data'!B922,"")</f>
        <v/>
      </c>
      <c r="C922" t="str">
        <f>IF(ROW()&lt;=vLastrow,'Match History Data'!C922,"")</f>
        <v/>
      </c>
      <c r="D922" t="str">
        <f>IF(ROW()&lt;=vLastrow,'Match History Data'!D922,"")</f>
        <v/>
      </c>
      <c r="E922" s="3" t="str">
        <f>IF(ROW()&lt;=vLastrow,IF('Match History Data'!E922&lt;&gt;"",'Match History Data'!E922,""),"")</f>
        <v/>
      </c>
      <c r="F922" s="3" t="str">
        <f>IF(ROW()&lt;=vLastrow,IF('Match History Data'!F922&lt;&gt;"",'Match History Data'!F922,""),"")</f>
        <v/>
      </c>
      <c r="G922" t="str">
        <f>IF(ROW()&lt;=vLastrow,'Match History Data'!G922,"")</f>
        <v/>
      </c>
      <c r="H922" t="str">
        <f>IF(ROW()&lt;=vLastrow,'Match History Data'!H922,"")</f>
        <v/>
      </c>
      <c r="I922" t="str">
        <f>IF(ROW()&lt;=vLastrow,'Match History Data'!I922,"")</f>
        <v/>
      </c>
      <c r="J922" t="str">
        <f>IF(ROW()&lt;=vLastrow,'Match History Data'!J922,"")</f>
        <v/>
      </c>
      <c r="K922" t="str">
        <f>IF(ROW()&lt;=vLastrow,'Match History Data'!K922,"")</f>
        <v/>
      </c>
      <c r="L922" t="str">
        <f>IF(ROW()&lt;=vLastrow,'Match History Data'!L922,"")</f>
        <v/>
      </c>
      <c r="M922" t="str">
        <f>IF(ROW()&lt;=vLastrow,'Match History Data'!M922,"")</f>
        <v/>
      </c>
      <c r="N922" t="str">
        <f>IF(ROW()&lt;=vLastrow,'Match History Data'!N922,"")</f>
        <v/>
      </c>
      <c r="O922" t="str">
        <f>IF(ROW()&lt;=vLastrow,'Match History Data'!O922,"")</f>
        <v/>
      </c>
      <c r="Q922" t="str">
        <f>IF(ROW()&lt;=vLastrow,VLOOKUP(MONTH(E922),calcs!$S$2:$T$13,2,FALSE),"")</f>
        <v/>
      </c>
      <c r="R922" t="str">
        <f>IF(ROW()&lt;=vLastrow,VLOOKUP(MONTH(F922),calcs!$S$2:$T$13,2,FALSE),"")</f>
        <v/>
      </c>
      <c r="S922" t="str">
        <f t="shared" si="80"/>
        <v/>
      </c>
      <c r="T922" s="26" t="e">
        <f>IF(F922="",DATEDIF(E922,calcs!X$2,"Y"),"")</f>
        <v>#VALUE!</v>
      </c>
      <c r="U922" t="str">
        <f t="shared" si="79"/>
        <v/>
      </c>
      <c r="V922" t="str">
        <f t="shared" si="76"/>
        <v/>
      </c>
      <c r="W922">
        <f t="shared" si="77"/>
        <v>0</v>
      </c>
      <c r="X922">
        <f t="shared" si="78"/>
        <v>0</v>
      </c>
    </row>
    <row r="923" spans="1:24" x14ac:dyDescent="0.35">
      <c r="A923" t="str">
        <f>IF(ROW()&lt;=vLastrow,'Match History Data'!A923,"")</f>
        <v/>
      </c>
      <c r="B923" t="str">
        <f>IF(ROW()&lt;=vLastrow,'Match History Data'!B923,"")</f>
        <v/>
      </c>
      <c r="C923" t="str">
        <f>IF(ROW()&lt;=vLastrow,'Match History Data'!C923,"")</f>
        <v/>
      </c>
      <c r="D923" t="str">
        <f>IF(ROW()&lt;=vLastrow,'Match History Data'!D923,"")</f>
        <v/>
      </c>
      <c r="E923" s="3" t="str">
        <f>IF(ROW()&lt;=vLastrow,IF('Match History Data'!E923&lt;&gt;"",'Match History Data'!E923,""),"")</f>
        <v/>
      </c>
      <c r="F923" s="3" t="str">
        <f>IF(ROW()&lt;=vLastrow,IF('Match History Data'!F923&lt;&gt;"",'Match History Data'!F923,""),"")</f>
        <v/>
      </c>
      <c r="G923" t="str">
        <f>IF(ROW()&lt;=vLastrow,'Match History Data'!G923,"")</f>
        <v/>
      </c>
      <c r="H923" t="str">
        <f>IF(ROW()&lt;=vLastrow,'Match History Data'!H923,"")</f>
        <v/>
      </c>
      <c r="I923" t="str">
        <f>IF(ROW()&lt;=vLastrow,'Match History Data'!I923,"")</f>
        <v/>
      </c>
      <c r="J923" t="str">
        <f>IF(ROW()&lt;=vLastrow,'Match History Data'!J923,"")</f>
        <v/>
      </c>
      <c r="K923" t="str">
        <f>IF(ROW()&lt;=vLastrow,'Match History Data'!K923,"")</f>
        <v/>
      </c>
      <c r="L923" t="str">
        <f>IF(ROW()&lt;=vLastrow,'Match History Data'!L923,"")</f>
        <v/>
      </c>
      <c r="M923" t="str">
        <f>IF(ROW()&lt;=vLastrow,'Match History Data'!M923,"")</f>
        <v/>
      </c>
      <c r="N923" t="str">
        <f>IF(ROW()&lt;=vLastrow,'Match History Data'!N923,"")</f>
        <v/>
      </c>
      <c r="O923" t="str">
        <f>IF(ROW()&lt;=vLastrow,'Match History Data'!O923,"")</f>
        <v/>
      </c>
      <c r="Q923" t="str">
        <f>IF(ROW()&lt;=vLastrow,VLOOKUP(MONTH(E923),calcs!$S$2:$T$13,2,FALSE),"")</f>
        <v/>
      </c>
      <c r="R923" t="str">
        <f>IF(ROW()&lt;=vLastrow,VLOOKUP(MONTH(F923),calcs!$S$2:$T$13,2,FALSE),"")</f>
        <v/>
      </c>
      <c r="S923" t="str">
        <f t="shared" si="80"/>
        <v/>
      </c>
      <c r="T923" s="26" t="e">
        <f>IF(F923="",DATEDIF(E923,calcs!X$2,"Y"),"")</f>
        <v>#VALUE!</v>
      </c>
      <c r="U923" t="str">
        <f t="shared" si="79"/>
        <v/>
      </c>
      <c r="V923" t="str">
        <f t="shared" si="76"/>
        <v/>
      </c>
      <c r="W923">
        <f t="shared" si="77"/>
        <v>0</v>
      </c>
      <c r="X923">
        <f t="shared" si="78"/>
        <v>0</v>
      </c>
    </row>
    <row r="924" spans="1:24" x14ac:dyDescent="0.35">
      <c r="A924" t="str">
        <f>IF(ROW()&lt;=vLastrow,'Match History Data'!A924,"")</f>
        <v/>
      </c>
      <c r="B924" t="str">
        <f>IF(ROW()&lt;=vLastrow,'Match History Data'!B924,"")</f>
        <v/>
      </c>
      <c r="C924" t="str">
        <f>IF(ROW()&lt;=vLastrow,'Match History Data'!C924,"")</f>
        <v/>
      </c>
      <c r="D924" t="str">
        <f>IF(ROW()&lt;=vLastrow,'Match History Data'!D924,"")</f>
        <v/>
      </c>
      <c r="E924" s="3" t="str">
        <f>IF(ROW()&lt;=vLastrow,IF('Match History Data'!E924&lt;&gt;"",'Match History Data'!E924,""),"")</f>
        <v/>
      </c>
      <c r="F924" s="3" t="str">
        <f>IF(ROW()&lt;=vLastrow,IF('Match History Data'!F924&lt;&gt;"",'Match History Data'!F924,""),"")</f>
        <v/>
      </c>
      <c r="G924" t="str">
        <f>IF(ROW()&lt;=vLastrow,'Match History Data'!G924,"")</f>
        <v/>
      </c>
      <c r="H924" t="str">
        <f>IF(ROW()&lt;=vLastrow,'Match History Data'!H924,"")</f>
        <v/>
      </c>
      <c r="I924" t="str">
        <f>IF(ROW()&lt;=vLastrow,'Match History Data'!I924,"")</f>
        <v/>
      </c>
      <c r="J924" t="str">
        <f>IF(ROW()&lt;=vLastrow,'Match History Data'!J924,"")</f>
        <v/>
      </c>
      <c r="K924" t="str">
        <f>IF(ROW()&lt;=vLastrow,'Match History Data'!K924,"")</f>
        <v/>
      </c>
      <c r="L924" t="str">
        <f>IF(ROW()&lt;=vLastrow,'Match History Data'!L924,"")</f>
        <v/>
      </c>
      <c r="M924" t="str">
        <f>IF(ROW()&lt;=vLastrow,'Match History Data'!M924,"")</f>
        <v/>
      </c>
      <c r="N924" t="str">
        <f>IF(ROW()&lt;=vLastrow,'Match History Data'!N924,"")</f>
        <v/>
      </c>
      <c r="O924" t="str">
        <f>IF(ROW()&lt;=vLastrow,'Match History Data'!O924,"")</f>
        <v/>
      </c>
      <c r="Q924" t="str">
        <f>IF(ROW()&lt;=vLastrow,VLOOKUP(MONTH(E924),calcs!$S$2:$T$13,2,FALSE),"")</f>
        <v/>
      </c>
      <c r="R924" t="str">
        <f>IF(ROW()&lt;=vLastrow,VLOOKUP(MONTH(F924),calcs!$S$2:$T$13,2,FALSE),"")</f>
        <v/>
      </c>
      <c r="S924" t="str">
        <f t="shared" si="80"/>
        <v/>
      </c>
      <c r="T924" s="26" t="e">
        <f>IF(F924="",DATEDIF(E924,calcs!X$2,"Y"),"")</f>
        <v>#VALUE!</v>
      </c>
      <c r="U924" t="str">
        <f t="shared" si="79"/>
        <v/>
      </c>
      <c r="V924" t="str">
        <f t="shared" si="76"/>
        <v/>
      </c>
      <c r="W924">
        <f t="shared" si="77"/>
        <v>0</v>
      </c>
      <c r="X924">
        <f t="shared" si="78"/>
        <v>0</v>
      </c>
    </row>
    <row r="925" spans="1:24" x14ac:dyDescent="0.35">
      <c r="A925" t="str">
        <f>IF(ROW()&lt;=vLastrow,'Match History Data'!A925,"")</f>
        <v/>
      </c>
      <c r="B925" t="str">
        <f>IF(ROW()&lt;=vLastrow,'Match History Data'!B925,"")</f>
        <v/>
      </c>
      <c r="C925" t="str">
        <f>IF(ROW()&lt;=vLastrow,'Match History Data'!C925,"")</f>
        <v/>
      </c>
      <c r="D925" t="str">
        <f>IF(ROW()&lt;=vLastrow,'Match History Data'!D925,"")</f>
        <v/>
      </c>
      <c r="E925" s="3" t="str">
        <f>IF(ROW()&lt;=vLastrow,IF('Match History Data'!E925&lt;&gt;"",'Match History Data'!E925,""),"")</f>
        <v/>
      </c>
      <c r="F925" s="3" t="str">
        <f>IF(ROW()&lt;=vLastrow,IF('Match History Data'!F925&lt;&gt;"",'Match History Data'!F925,""),"")</f>
        <v/>
      </c>
      <c r="G925" t="str">
        <f>IF(ROW()&lt;=vLastrow,'Match History Data'!G925,"")</f>
        <v/>
      </c>
      <c r="H925" t="str">
        <f>IF(ROW()&lt;=vLastrow,'Match History Data'!H925,"")</f>
        <v/>
      </c>
      <c r="I925" t="str">
        <f>IF(ROW()&lt;=vLastrow,'Match History Data'!I925,"")</f>
        <v/>
      </c>
      <c r="J925" t="str">
        <f>IF(ROW()&lt;=vLastrow,'Match History Data'!J925,"")</f>
        <v/>
      </c>
      <c r="K925" t="str">
        <f>IF(ROW()&lt;=vLastrow,'Match History Data'!K925,"")</f>
        <v/>
      </c>
      <c r="L925" t="str">
        <f>IF(ROW()&lt;=vLastrow,'Match History Data'!L925,"")</f>
        <v/>
      </c>
      <c r="M925" t="str">
        <f>IF(ROW()&lt;=vLastrow,'Match History Data'!M925,"")</f>
        <v/>
      </c>
      <c r="N925" t="str">
        <f>IF(ROW()&lt;=vLastrow,'Match History Data'!N925,"")</f>
        <v/>
      </c>
      <c r="O925" t="str">
        <f>IF(ROW()&lt;=vLastrow,'Match History Data'!O925,"")</f>
        <v/>
      </c>
      <c r="Q925" t="str">
        <f>IF(ROW()&lt;=vLastrow,VLOOKUP(MONTH(E925),calcs!$S$2:$T$13,2,FALSE),"")</f>
        <v/>
      </c>
      <c r="R925" t="str">
        <f>IF(ROW()&lt;=vLastrow,VLOOKUP(MONTH(F925),calcs!$S$2:$T$13,2,FALSE),"")</f>
        <v/>
      </c>
      <c r="S925" t="str">
        <f t="shared" si="80"/>
        <v/>
      </c>
      <c r="T925" s="26" t="e">
        <f>IF(F925="",DATEDIF(E925,calcs!X$2,"Y"),"")</f>
        <v>#VALUE!</v>
      </c>
      <c r="U925" t="str">
        <f t="shared" si="79"/>
        <v/>
      </c>
      <c r="V925" t="str">
        <f t="shared" si="76"/>
        <v/>
      </c>
      <c r="W925">
        <f t="shared" si="77"/>
        <v>0</v>
      </c>
      <c r="X925">
        <f t="shared" si="78"/>
        <v>0</v>
      </c>
    </row>
    <row r="926" spans="1:24" x14ac:dyDescent="0.35">
      <c r="A926" t="str">
        <f>IF(ROW()&lt;=vLastrow,'Match History Data'!A926,"")</f>
        <v/>
      </c>
      <c r="B926" t="str">
        <f>IF(ROW()&lt;=vLastrow,'Match History Data'!B926,"")</f>
        <v/>
      </c>
      <c r="C926" t="str">
        <f>IF(ROW()&lt;=vLastrow,'Match History Data'!C926,"")</f>
        <v/>
      </c>
      <c r="D926" t="str">
        <f>IF(ROW()&lt;=vLastrow,'Match History Data'!D926,"")</f>
        <v/>
      </c>
      <c r="E926" s="3" t="str">
        <f>IF(ROW()&lt;=vLastrow,IF('Match History Data'!E926&lt;&gt;"",'Match History Data'!E926,""),"")</f>
        <v/>
      </c>
      <c r="F926" s="3" t="str">
        <f>IF(ROW()&lt;=vLastrow,IF('Match History Data'!F926&lt;&gt;"",'Match History Data'!F926,""),"")</f>
        <v/>
      </c>
      <c r="G926" t="str">
        <f>IF(ROW()&lt;=vLastrow,'Match History Data'!G926,"")</f>
        <v/>
      </c>
      <c r="H926" t="str">
        <f>IF(ROW()&lt;=vLastrow,'Match History Data'!H926,"")</f>
        <v/>
      </c>
      <c r="I926" t="str">
        <f>IF(ROW()&lt;=vLastrow,'Match History Data'!I926,"")</f>
        <v/>
      </c>
      <c r="J926" t="str">
        <f>IF(ROW()&lt;=vLastrow,'Match History Data'!J926,"")</f>
        <v/>
      </c>
      <c r="K926" t="str">
        <f>IF(ROW()&lt;=vLastrow,'Match History Data'!K926,"")</f>
        <v/>
      </c>
      <c r="L926" t="str">
        <f>IF(ROW()&lt;=vLastrow,'Match History Data'!L926,"")</f>
        <v/>
      </c>
      <c r="M926" t="str">
        <f>IF(ROW()&lt;=vLastrow,'Match History Data'!M926,"")</f>
        <v/>
      </c>
      <c r="N926" t="str">
        <f>IF(ROW()&lt;=vLastrow,'Match History Data'!N926,"")</f>
        <v/>
      </c>
      <c r="O926" t="str">
        <f>IF(ROW()&lt;=vLastrow,'Match History Data'!O926,"")</f>
        <v/>
      </c>
      <c r="Q926" t="str">
        <f>IF(ROW()&lt;=vLastrow,VLOOKUP(MONTH(E926),calcs!$S$2:$T$13,2,FALSE),"")</f>
        <v/>
      </c>
      <c r="R926" t="str">
        <f>IF(ROW()&lt;=vLastrow,VLOOKUP(MONTH(F926),calcs!$S$2:$T$13,2,FALSE),"")</f>
        <v/>
      </c>
      <c r="S926" t="str">
        <f t="shared" si="80"/>
        <v/>
      </c>
      <c r="T926" s="26" t="e">
        <f>IF(F926="",DATEDIF(E926,calcs!X$2,"Y"),"")</f>
        <v>#VALUE!</v>
      </c>
      <c r="U926" t="str">
        <f t="shared" si="79"/>
        <v/>
      </c>
      <c r="V926" t="str">
        <f t="shared" si="76"/>
        <v/>
      </c>
      <c r="W926">
        <f t="shared" si="77"/>
        <v>0</v>
      </c>
      <c r="X926">
        <f t="shared" si="78"/>
        <v>0</v>
      </c>
    </row>
    <row r="927" spans="1:24" x14ac:dyDescent="0.35">
      <c r="A927" t="str">
        <f>IF(ROW()&lt;=vLastrow,'Match History Data'!A927,"")</f>
        <v/>
      </c>
      <c r="B927" t="str">
        <f>IF(ROW()&lt;=vLastrow,'Match History Data'!B927,"")</f>
        <v/>
      </c>
      <c r="C927" t="str">
        <f>IF(ROW()&lt;=vLastrow,'Match History Data'!C927,"")</f>
        <v/>
      </c>
      <c r="D927" t="str">
        <f>IF(ROW()&lt;=vLastrow,'Match History Data'!D927,"")</f>
        <v/>
      </c>
      <c r="E927" s="3" t="str">
        <f>IF(ROW()&lt;=vLastrow,IF('Match History Data'!E927&lt;&gt;"",'Match History Data'!E927,""),"")</f>
        <v/>
      </c>
      <c r="F927" s="3" t="str">
        <f>IF(ROW()&lt;=vLastrow,IF('Match History Data'!F927&lt;&gt;"",'Match History Data'!F927,""),"")</f>
        <v/>
      </c>
      <c r="G927" t="str">
        <f>IF(ROW()&lt;=vLastrow,'Match History Data'!G927,"")</f>
        <v/>
      </c>
      <c r="H927" t="str">
        <f>IF(ROW()&lt;=vLastrow,'Match History Data'!H927,"")</f>
        <v/>
      </c>
      <c r="I927" t="str">
        <f>IF(ROW()&lt;=vLastrow,'Match History Data'!I927,"")</f>
        <v/>
      </c>
      <c r="J927" t="str">
        <f>IF(ROW()&lt;=vLastrow,'Match History Data'!J927,"")</f>
        <v/>
      </c>
      <c r="K927" t="str">
        <f>IF(ROW()&lt;=vLastrow,'Match History Data'!K927,"")</f>
        <v/>
      </c>
      <c r="L927" t="str">
        <f>IF(ROW()&lt;=vLastrow,'Match History Data'!L927,"")</f>
        <v/>
      </c>
      <c r="M927" t="str">
        <f>IF(ROW()&lt;=vLastrow,'Match History Data'!M927,"")</f>
        <v/>
      </c>
      <c r="N927" t="str">
        <f>IF(ROW()&lt;=vLastrow,'Match History Data'!N927,"")</f>
        <v/>
      </c>
      <c r="O927" t="str">
        <f>IF(ROW()&lt;=vLastrow,'Match History Data'!O927,"")</f>
        <v/>
      </c>
      <c r="Q927" t="str">
        <f>IF(ROW()&lt;=vLastrow,VLOOKUP(MONTH(E927),calcs!$S$2:$T$13,2,FALSE),"")</f>
        <v/>
      </c>
      <c r="R927" t="str">
        <f>IF(ROW()&lt;=vLastrow,VLOOKUP(MONTH(F927),calcs!$S$2:$T$13,2,FALSE),"")</f>
        <v/>
      </c>
      <c r="S927" t="str">
        <f t="shared" si="80"/>
        <v/>
      </c>
      <c r="T927" s="26" t="e">
        <f>IF(F927="",DATEDIF(E927,calcs!X$2,"Y"),"")</f>
        <v>#VALUE!</v>
      </c>
      <c r="U927" t="str">
        <f t="shared" si="79"/>
        <v/>
      </c>
      <c r="V927" t="str">
        <f t="shared" si="76"/>
        <v/>
      </c>
      <c r="W927">
        <f t="shared" si="77"/>
        <v>0</v>
      </c>
      <c r="X927">
        <f t="shared" si="78"/>
        <v>0</v>
      </c>
    </row>
    <row r="928" spans="1:24" x14ac:dyDescent="0.35">
      <c r="A928" t="str">
        <f>IF(ROW()&lt;=vLastrow,'Match History Data'!A928,"")</f>
        <v/>
      </c>
      <c r="B928" t="str">
        <f>IF(ROW()&lt;=vLastrow,'Match History Data'!B928,"")</f>
        <v/>
      </c>
      <c r="C928" t="str">
        <f>IF(ROW()&lt;=vLastrow,'Match History Data'!C928,"")</f>
        <v/>
      </c>
      <c r="D928" t="str">
        <f>IF(ROW()&lt;=vLastrow,'Match History Data'!D928,"")</f>
        <v/>
      </c>
      <c r="E928" s="3" t="str">
        <f>IF(ROW()&lt;=vLastrow,IF('Match History Data'!E928&lt;&gt;"",'Match History Data'!E928,""),"")</f>
        <v/>
      </c>
      <c r="F928" s="3" t="str">
        <f>IF(ROW()&lt;=vLastrow,IF('Match History Data'!F928&lt;&gt;"",'Match History Data'!F928,""),"")</f>
        <v/>
      </c>
      <c r="G928" t="str">
        <f>IF(ROW()&lt;=vLastrow,'Match History Data'!G928,"")</f>
        <v/>
      </c>
      <c r="H928" t="str">
        <f>IF(ROW()&lt;=vLastrow,'Match History Data'!H928,"")</f>
        <v/>
      </c>
      <c r="I928" t="str">
        <f>IF(ROW()&lt;=vLastrow,'Match History Data'!I928,"")</f>
        <v/>
      </c>
      <c r="J928" t="str">
        <f>IF(ROW()&lt;=vLastrow,'Match History Data'!J928,"")</f>
        <v/>
      </c>
      <c r="K928" t="str">
        <f>IF(ROW()&lt;=vLastrow,'Match History Data'!K928,"")</f>
        <v/>
      </c>
      <c r="L928" t="str">
        <f>IF(ROW()&lt;=vLastrow,'Match History Data'!L928,"")</f>
        <v/>
      </c>
      <c r="M928" t="str">
        <f>IF(ROW()&lt;=vLastrow,'Match History Data'!M928,"")</f>
        <v/>
      </c>
      <c r="N928" t="str">
        <f>IF(ROW()&lt;=vLastrow,'Match History Data'!N928,"")</f>
        <v/>
      </c>
      <c r="O928" t="str">
        <f>IF(ROW()&lt;=vLastrow,'Match History Data'!O928,"")</f>
        <v/>
      </c>
      <c r="Q928" t="str">
        <f>IF(ROW()&lt;=vLastrow,VLOOKUP(MONTH(E928),calcs!$S$2:$T$13,2,FALSE),"")</f>
        <v/>
      </c>
      <c r="R928" t="str">
        <f>IF(ROW()&lt;=vLastrow,VLOOKUP(MONTH(F928),calcs!$S$2:$T$13,2,FALSE),"")</f>
        <v/>
      </c>
      <c r="S928" t="str">
        <f t="shared" si="80"/>
        <v/>
      </c>
      <c r="T928" s="26" t="e">
        <f>IF(F928="",DATEDIF(E928,calcs!X$2,"Y"),"")</f>
        <v>#VALUE!</v>
      </c>
      <c r="U928" t="str">
        <f t="shared" si="79"/>
        <v/>
      </c>
      <c r="V928" t="str">
        <f t="shared" si="76"/>
        <v/>
      </c>
      <c r="W928">
        <f t="shared" si="77"/>
        <v>0</v>
      </c>
      <c r="X928">
        <f t="shared" si="78"/>
        <v>0</v>
      </c>
    </row>
    <row r="929" spans="1:24" x14ac:dyDescent="0.35">
      <c r="A929" t="str">
        <f>IF(ROW()&lt;=vLastrow,'Match History Data'!A929,"")</f>
        <v/>
      </c>
      <c r="B929" t="str">
        <f>IF(ROW()&lt;=vLastrow,'Match History Data'!B929,"")</f>
        <v/>
      </c>
      <c r="C929" t="str">
        <f>IF(ROW()&lt;=vLastrow,'Match History Data'!C929,"")</f>
        <v/>
      </c>
      <c r="D929" t="str">
        <f>IF(ROW()&lt;=vLastrow,'Match History Data'!D929,"")</f>
        <v/>
      </c>
      <c r="E929" s="3" t="str">
        <f>IF(ROW()&lt;=vLastrow,IF('Match History Data'!E929&lt;&gt;"",'Match History Data'!E929,""),"")</f>
        <v/>
      </c>
      <c r="F929" s="3" t="str">
        <f>IF(ROW()&lt;=vLastrow,IF('Match History Data'!F929&lt;&gt;"",'Match History Data'!F929,""),"")</f>
        <v/>
      </c>
      <c r="G929" t="str">
        <f>IF(ROW()&lt;=vLastrow,'Match History Data'!G929,"")</f>
        <v/>
      </c>
      <c r="H929" t="str">
        <f>IF(ROW()&lt;=vLastrow,'Match History Data'!H929,"")</f>
        <v/>
      </c>
      <c r="I929" t="str">
        <f>IF(ROW()&lt;=vLastrow,'Match History Data'!I929,"")</f>
        <v/>
      </c>
      <c r="J929" t="str">
        <f>IF(ROW()&lt;=vLastrow,'Match History Data'!J929,"")</f>
        <v/>
      </c>
      <c r="K929" t="str">
        <f>IF(ROW()&lt;=vLastrow,'Match History Data'!K929,"")</f>
        <v/>
      </c>
      <c r="L929" t="str">
        <f>IF(ROW()&lt;=vLastrow,'Match History Data'!L929,"")</f>
        <v/>
      </c>
      <c r="M929" t="str">
        <f>IF(ROW()&lt;=vLastrow,'Match History Data'!M929,"")</f>
        <v/>
      </c>
      <c r="N929" t="str">
        <f>IF(ROW()&lt;=vLastrow,'Match History Data'!N929,"")</f>
        <v/>
      </c>
      <c r="O929" t="str">
        <f>IF(ROW()&lt;=vLastrow,'Match History Data'!O929,"")</f>
        <v/>
      </c>
      <c r="Q929" t="str">
        <f>IF(ROW()&lt;=vLastrow,VLOOKUP(MONTH(E929),calcs!$S$2:$T$13,2,FALSE),"")</f>
        <v/>
      </c>
      <c r="R929" t="str">
        <f>IF(ROW()&lt;=vLastrow,VLOOKUP(MONTH(F929),calcs!$S$2:$T$13,2,FALSE),"")</f>
        <v/>
      </c>
      <c r="S929" t="str">
        <f t="shared" si="80"/>
        <v/>
      </c>
      <c r="T929" s="26" t="e">
        <f>IF(F929="",DATEDIF(E929,calcs!X$2,"Y"),"")</f>
        <v>#VALUE!</v>
      </c>
      <c r="U929" t="str">
        <f t="shared" si="79"/>
        <v/>
      </c>
      <c r="V929" t="str">
        <f t="shared" si="76"/>
        <v/>
      </c>
      <c r="W929">
        <f t="shared" si="77"/>
        <v>0</v>
      </c>
      <c r="X929">
        <f t="shared" si="78"/>
        <v>0</v>
      </c>
    </row>
    <row r="930" spans="1:24" x14ac:dyDescent="0.35">
      <c r="A930" t="str">
        <f>IF(ROW()&lt;=vLastrow,'Match History Data'!A930,"")</f>
        <v/>
      </c>
      <c r="B930" t="str">
        <f>IF(ROW()&lt;=vLastrow,'Match History Data'!B930,"")</f>
        <v/>
      </c>
      <c r="C930" t="str">
        <f>IF(ROW()&lt;=vLastrow,'Match History Data'!C930,"")</f>
        <v/>
      </c>
      <c r="D930" t="str">
        <f>IF(ROW()&lt;=vLastrow,'Match History Data'!D930,"")</f>
        <v/>
      </c>
      <c r="E930" s="3" t="str">
        <f>IF(ROW()&lt;=vLastrow,IF('Match History Data'!E930&lt;&gt;"",'Match History Data'!E930,""),"")</f>
        <v/>
      </c>
      <c r="F930" s="3" t="str">
        <f>IF(ROW()&lt;=vLastrow,IF('Match History Data'!F930&lt;&gt;"",'Match History Data'!F930,""),"")</f>
        <v/>
      </c>
      <c r="G930" t="str">
        <f>IF(ROW()&lt;=vLastrow,'Match History Data'!G930,"")</f>
        <v/>
      </c>
      <c r="H930" t="str">
        <f>IF(ROW()&lt;=vLastrow,'Match History Data'!H930,"")</f>
        <v/>
      </c>
      <c r="I930" t="str">
        <f>IF(ROW()&lt;=vLastrow,'Match History Data'!I930,"")</f>
        <v/>
      </c>
      <c r="J930" t="str">
        <f>IF(ROW()&lt;=vLastrow,'Match History Data'!J930,"")</f>
        <v/>
      </c>
      <c r="K930" t="str">
        <f>IF(ROW()&lt;=vLastrow,'Match History Data'!K930,"")</f>
        <v/>
      </c>
      <c r="L930" t="str">
        <f>IF(ROW()&lt;=vLastrow,'Match History Data'!L930,"")</f>
        <v/>
      </c>
      <c r="M930" t="str">
        <f>IF(ROW()&lt;=vLastrow,'Match History Data'!M930,"")</f>
        <v/>
      </c>
      <c r="N930" t="str">
        <f>IF(ROW()&lt;=vLastrow,'Match History Data'!N930,"")</f>
        <v/>
      </c>
      <c r="O930" t="str">
        <f>IF(ROW()&lt;=vLastrow,'Match History Data'!O930,"")</f>
        <v/>
      </c>
      <c r="Q930" t="str">
        <f>IF(ROW()&lt;=vLastrow,VLOOKUP(MONTH(E930),calcs!$S$2:$T$13,2,FALSE),"")</f>
        <v/>
      </c>
      <c r="R930" t="str">
        <f>IF(ROW()&lt;=vLastrow,VLOOKUP(MONTH(F930),calcs!$S$2:$T$13,2,FALSE),"")</f>
        <v/>
      </c>
      <c r="S930" t="str">
        <f t="shared" si="80"/>
        <v/>
      </c>
      <c r="T930" s="26" t="e">
        <f>IF(F930="",DATEDIF(E930,calcs!X$2,"Y"),"")</f>
        <v>#VALUE!</v>
      </c>
      <c r="U930" t="str">
        <f t="shared" si="79"/>
        <v/>
      </c>
      <c r="V930" t="str">
        <f t="shared" si="76"/>
        <v/>
      </c>
      <c r="W930">
        <f t="shared" si="77"/>
        <v>0</v>
      </c>
      <c r="X930">
        <f t="shared" si="78"/>
        <v>0</v>
      </c>
    </row>
    <row r="931" spans="1:24" x14ac:dyDescent="0.35">
      <c r="A931" t="str">
        <f>IF(ROW()&lt;=vLastrow,'Match History Data'!A931,"")</f>
        <v/>
      </c>
      <c r="B931" t="str">
        <f>IF(ROW()&lt;=vLastrow,'Match History Data'!B931,"")</f>
        <v/>
      </c>
      <c r="C931" t="str">
        <f>IF(ROW()&lt;=vLastrow,'Match History Data'!C931,"")</f>
        <v/>
      </c>
      <c r="D931" t="str">
        <f>IF(ROW()&lt;=vLastrow,'Match History Data'!D931,"")</f>
        <v/>
      </c>
      <c r="E931" s="3" t="str">
        <f>IF(ROW()&lt;=vLastrow,IF('Match History Data'!E931&lt;&gt;"",'Match History Data'!E931,""),"")</f>
        <v/>
      </c>
      <c r="F931" s="3" t="str">
        <f>IF(ROW()&lt;=vLastrow,IF('Match History Data'!F931&lt;&gt;"",'Match History Data'!F931,""),"")</f>
        <v/>
      </c>
      <c r="G931" t="str">
        <f>IF(ROW()&lt;=vLastrow,'Match History Data'!G931,"")</f>
        <v/>
      </c>
      <c r="H931" t="str">
        <f>IF(ROW()&lt;=vLastrow,'Match History Data'!H931,"")</f>
        <v/>
      </c>
      <c r="I931" t="str">
        <f>IF(ROW()&lt;=vLastrow,'Match History Data'!I931,"")</f>
        <v/>
      </c>
      <c r="J931" t="str">
        <f>IF(ROW()&lt;=vLastrow,'Match History Data'!J931,"")</f>
        <v/>
      </c>
      <c r="K931" t="str">
        <f>IF(ROW()&lt;=vLastrow,'Match History Data'!K931,"")</f>
        <v/>
      </c>
      <c r="L931" t="str">
        <f>IF(ROW()&lt;=vLastrow,'Match History Data'!L931,"")</f>
        <v/>
      </c>
      <c r="M931" t="str">
        <f>IF(ROW()&lt;=vLastrow,'Match History Data'!M931,"")</f>
        <v/>
      </c>
      <c r="N931" t="str">
        <f>IF(ROW()&lt;=vLastrow,'Match History Data'!N931,"")</f>
        <v/>
      </c>
      <c r="O931" t="str">
        <f>IF(ROW()&lt;=vLastrow,'Match History Data'!O931,"")</f>
        <v/>
      </c>
      <c r="Q931" t="str">
        <f>IF(ROW()&lt;=vLastrow,VLOOKUP(MONTH(E931),calcs!$S$2:$T$13,2,FALSE),"")</f>
        <v/>
      </c>
      <c r="R931" t="str">
        <f>IF(ROW()&lt;=vLastrow,VLOOKUP(MONTH(F931),calcs!$S$2:$T$13,2,FALSE),"")</f>
        <v/>
      </c>
      <c r="S931" t="str">
        <f t="shared" si="80"/>
        <v/>
      </c>
      <c r="T931" s="26" t="e">
        <f>IF(F931="",DATEDIF(E931,calcs!X$2,"Y"),"")</f>
        <v>#VALUE!</v>
      </c>
      <c r="U931" t="str">
        <f t="shared" si="79"/>
        <v/>
      </c>
      <c r="V931" t="str">
        <f t="shared" si="76"/>
        <v/>
      </c>
      <c r="W931">
        <f t="shared" si="77"/>
        <v>0</v>
      </c>
      <c r="X931">
        <f t="shared" si="78"/>
        <v>0</v>
      </c>
    </row>
    <row r="932" spans="1:24" x14ac:dyDescent="0.35">
      <c r="A932" t="str">
        <f>IF(ROW()&lt;=vLastrow,'Match History Data'!A932,"")</f>
        <v/>
      </c>
      <c r="B932" t="str">
        <f>IF(ROW()&lt;=vLastrow,'Match History Data'!B932,"")</f>
        <v/>
      </c>
      <c r="C932" t="str">
        <f>IF(ROW()&lt;=vLastrow,'Match History Data'!C932,"")</f>
        <v/>
      </c>
      <c r="D932" t="str">
        <f>IF(ROW()&lt;=vLastrow,'Match History Data'!D932,"")</f>
        <v/>
      </c>
      <c r="E932" s="3" t="str">
        <f>IF(ROW()&lt;=vLastrow,IF('Match History Data'!E932&lt;&gt;"",'Match History Data'!E932,""),"")</f>
        <v/>
      </c>
      <c r="F932" s="3" t="str">
        <f>IF(ROW()&lt;=vLastrow,IF('Match History Data'!F932&lt;&gt;"",'Match History Data'!F932,""),"")</f>
        <v/>
      </c>
      <c r="G932" t="str">
        <f>IF(ROW()&lt;=vLastrow,'Match History Data'!G932,"")</f>
        <v/>
      </c>
      <c r="H932" t="str">
        <f>IF(ROW()&lt;=vLastrow,'Match History Data'!H932,"")</f>
        <v/>
      </c>
      <c r="I932" t="str">
        <f>IF(ROW()&lt;=vLastrow,'Match History Data'!I932,"")</f>
        <v/>
      </c>
      <c r="J932" t="str">
        <f>IF(ROW()&lt;=vLastrow,'Match History Data'!J932,"")</f>
        <v/>
      </c>
      <c r="K932" t="str">
        <f>IF(ROW()&lt;=vLastrow,'Match History Data'!K932,"")</f>
        <v/>
      </c>
      <c r="L932" t="str">
        <f>IF(ROW()&lt;=vLastrow,'Match History Data'!L932,"")</f>
        <v/>
      </c>
      <c r="M932" t="str">
        <f>IF(ROW()&lt;=vLastrow,'Match History Data'!M932,"")</f>
        <v/>
      </c>
      <c r="N932" t="str">
        <f>IF(ROW()&lt;=vLastrow,'Match History Data'!N932,"")</f>
        <v/>
      </c>
      <c r="O932" t="str">
        <f>IF(ROW()&lt;=vLastrow,'Match History Data'!O932,"")</f>
        <v/>
      </c>
      <c r="Q932" t="str">
        <f>IF(ROW()&lt;=vLastrow,VLOOKUP(MONTH(E932),calcs!$S$2:$T$13,2,FALSE),"")</f>
        <v/>
      </c>
      <c r="R932" t="str">
        <f>IF(ROW()&lt;=vLastrow,VLOOKUP(MONTH(F932),calcs!$S$2:$T$13,2,FALSE),"")</f>
        <v/>
      </c>
      <c r="S932" t="str">
        <f t="shared" si="80"/>
        <v/>
      </c>
      <c r="T932" s="26" t="e">
        <f>IF(F932="",DATEDIF(E932,calcs!X$2,"Y"),"")</f>
        <v>#VALUE!</v>
      </c>
      <c r="U932" t="str">
        <f t="shared" si="79"/>
        <v/>
      </c>
      <c r="V932" t="str">
        <f t="shared" si="76"/>
        <v/>
      </c>
      <c r="W932">
        <f t="shared" si="77"/>
        <v>0</v>
      </c>
      <c r="X932">
        <f t="shared" si="78"/>
        <v>0</v>
      </c>
    </row>
    <row r="933" spans="1:24" x14ac:dyDescent="0.35">
      <c r="A933" t="str">
        <f>IF(ROW()&lt;=vLastrow,'Match History Data'!A933,"")</f>
        <v/>
      </c>
      <c r="B933" t="str">
        <f>IF(ROW()&lt;=vLastrow,'Match History Data'!B933,"")</f>
        <v/>
      </c>
      <c r="C933" t="str">
        <f>IF(ROW()&lt;=vLastrow,'Match History Data'!C933,"")</f>
        <v/>
      </c>
      <c r="D933" t="str">
        <f>IF(ROW()&lt;=vLastrow,'Match History Data'!D933,"")</f>
        <v/>
      </c>
      <c r="E933" s="3" t="str">
        <f>IF(ROW()&lt;=vLastrow,IF('Match History Data'!E933&lt;&gt;"",'Match History Data'!E933,""),"")</f>
        <v/>
      </c>
      <c r="F933" s="3" t="str">
        <f>IF(ROW()&lt;=vLastrow,IF('Match History Data'!F933&lt;&gt;"",'Match History Data'!F933,""),"")</f>
        <v/>
      </c>
      <c r="G933" t="str">
        <f>IF(ROW()&lt;=vLastrow,'Match History Data'!G933,"")</f>
        <v/>
      </c>
      <c r="H933" t="str">
        <f>IF(ROW()&lt;=vLastrow,'Match History Data'!H933,"")</f>
        <v/>
      </c>
      <c r="I933" t="str">
        <f>IF(ROW()&lt;=vLastrow,'Match History Data'!I933,"")</f>
        <v/>
      </c>
      <c r="J933" t="str">
        <f>IF(ROW()&lt;=vLastrow,'Match History Data'!J933,"")</f>
        <v/>
      </c>
      <c r="K933" t="str">
        <f>IF(ROW()&lt;=vLastrow,'Match History Data'!K933,"")</f>
        <v/>
      </c>
      <c r="L933" t="str">
        <f>IF(ROW()&lt;=vLastrow,'Match History Data'!L933,"")</f>
        <v/>
      </c>
      <c r="M933" t="str">
        <f>IF(ROW()&lt;=vLastrow,'Match History Data'!M933,"")</f>
        <v/>
      </c>
      <c r="N933" t="str">
        <f>IF(ROW()&lt;=vLastrow,'Match History Data'!N933,"")</f>
        <v/>
      </c>
      <c r="O933" t="str">
        <f>IF(ROW()&lt;=vLastrow,'Match History Data'!O933,"")</f>
        <v/>
      </c>
      <c r="Q933" t="str">
        <f>IF(ROW()&lt;=vLastrow,VLOOKUP(MONTH(E933),calcs!$S$2:$T$13,2,FALSE),"")</f>
        <v/>
      </c>
      <c r="R933" t="str">
        <f>IF(ROW()&lt;=vLastrow,VLOOKUP(MONTH(F933),calcs!$S$2:$T$13,2,FALSE),"")</f>
        <v/>
      </c>
      <c r="S933" t="str">
        <f t="shared" si="80"/>
        <v/>
      </c>
      <c r="T933" s="26" t="e">
        <f>IF(F933="",DATEDIF(E933,calcs!X$2,"Y"),"")</f>
        <v>#VALUE!</v>
      </c>
      <c r="U933" t="str">
        <f t="shared" si="79"/>
        <v/>
      </c>
      <c r="V933" t="str">
        <f t="shared" si="76"/>
        <v/>
      </c>
      <c r="W933">
        <f t="shared" si="77"/>
        <v>0</v>
      </c>
      <c r="X933">
        <f t="shared" si="78"/>
        <v>0</v>
      </c>
    </row>
    <row r="934" spans="1:24" x14ac:dyDescent="0.35">
      <c r="A934" t="str">
        <f>IF(ROW()&lt;=vLastrow,'Match History Data'!A934,"")</f>
        <v/>
      </c>
      <c r="B934" t="str">
        <f>IF(ROW()&lt;=vLastrow,'Match History Data'!B934,"")</f>
        <v/>
      </c>
      <c r="C934" t="str">
        <f>IF(ROW()&lt;=vLastrow,'Match History Data'!C934,"")</f>
        <v/>
      </c>
      <c r="D934" t="str">
        <f>IF(ROW()&lt;=vLastrow,'Match History Data'!D934,"")</f>
        <v/>
      </c>
      <c r="E934" s="3" t="str">
        <f>IF(ROW()&lt;=vLastrow,IF('Match History Data'!E934&lt;&gt;"",'Match History Data'!E934,""),"")</f>
        <v/>
      </c>
      <c r="F934" s="3" t="str">
        <f>IF(ROW()&lt;=vLastrow,IF('Match History Data'!F934&lt;&gt;"",'Match History Data'!F934,""),"")</f>
        <v/>
      </c>
      <c r="G934" t="str">
        <f>IF(ROW()&lt;=vLastrow,'Match History Data'!G934,"")</f>
        <v/>
      </c>
      <c r="H934" t="str">
        <f>IF(ROW()&lt;=vLastrow,'Match History Data'!H934,"")</f>
        <v/>
      </c>
      <c r="I934" t="str">
        <f>IF(ROW()&lt;=vLastrow,'Match History Data'!I934,"")</f>
        <v/>
      </c>
      <c r="J934" t="str">
        <f>IF(ROW()&lt;=vLastrow,'Match History Data'!J934,"")</f>
        <v/>
      </c>
      <c r="K934" t="str">
        <f>IF(ROW()&lt;=vLastrow,'Match History Data'!K934,"")</f>
        <v/>
      </c>
      <c r="L934" t="str">
        <f>IF(ROW()&lt;=vLastrow,'Match History Data'!L934,"")</f>
        <v/>
      </c>
      <c r="M934" t="str">
        <f>IF(ROW()&lt;=vLastrow,'Match History Data'!M934,"")</f>
        <v/>
      </c>
      <c r="N934" t="str">
        <f>IF(ROW()&lt;=vLastrow,'Match History Data'!N934,"")</f>
        <v/>
      </c>
      <c r="O934" t="str">
        <f>IF(ROW()&lt;=vLastrow,'Match History Data'!O934,"")</f>
        <v/>
      </c>
      <c r="Q934" t="str">
        <f>IF(ROW()&lt;=vLastrow,VLOOKUP(MONTH(E934),calcs!$S$2:$T$13,2,FALSE),"")</f>
        <v/>
      </c>
      <c r="R934" t="str">
        <f>IF(ROW()&lt;=vLastrow,VLOOKUP(MONTH(F934),calcs!$S$2:$T$13,2,FALSE),"")</f>
        <v/>
      </c>
      <c r="S934" t="str">
        <f t="shared" si="80"/>
        <v/>
      </c>
      <c r="T934" s="26" t="e">
        <f>IF(F934="",DATEDIF(E934,calcs!X$2,"Y"),"")</f>
        <v>#VALUE!</v>
      </c>
      <c r="U934" t="str">
        <f t="shared" si="79"/>
        <v/>
      </c>
      <c r="V934" t="str">
        <f t="shared" si="76"/>
        <v/>
      </c>
      <c r="W934">
        <f t="shared" si="77"/>
        <v>0</v>
      </c>
      <c r="X934">
        <f t="shared" si="78"/>
        <v>0</v>
      </c>
    </row>
    <row r="935" spans="1:24" x14ac:dyDescent="0.35">
      <c r="A935" t="str">
        <f>IF(ROW()&lt;=vLastrow,'Match History Data'!A935,"")</f>
        <v/>
      </c>
      <c r="B935" t="str">
        <f>IF(ROW()&lt;=vLastrow,'Match History Data'!B935,"")</f>
        <v/>
      </c>
      <c r="C935" t="str">
        <f>IF(ROW()&lt;=vLastrow,'Match History Data'!C935,"")</f>
        <v/>
      </c>
      <c r="D935" t="str">
        <f>IF(ROW()&lt;=vLastrow,'Match History Data'!D935,"")</f>
        <v/>
      </c>
      <c r="E935" s="3" t="str">
        <f>IF(ROW()&lt;=vLastrow,IF('Match History Data'!E935&lt;&gt;"",'Match History Data'!E935,""),"")</f>
        <v/>
      </c>
      <c r="F935" s="3" t="str">
        <f>IF(ROW()&lt;=vLastrow,IF('Match History Data'!F935&lt;&gt;"",'Match History Data'!F935,""),"")</f>
        <v/>
      </c>
      <c r="G935" t="str">
        <f>IF(ROW()&lt;=vLastrow,'Match History Data'!G935,"")</f>
        <v/>
      </c>
      <c r="H935" t="str">
        <f>IF(ROW()&lt;=vLastrow,'Match History Data'!H935,"")</f>
        <v/>
      </c>
      <c r="I935" t="str">
        <f>IF(ROW()&lt;=vLastrow,'Match History Data'!I935,"")</f>
        <v/>
      </c>
      <c r="J935" t="str">
        <f>IF(ROW()&lt;=vLastrow,'Match History Data'!J935,"")</f>
        <v/>
      </c>
      <c r="K935" t="str">
        <f>IF(ROW()&lt;=vLastrow,'Match History Data'!K935,"")</f>
        <v/>
      </c>
      <c r="L935" t="str">
        <f>IF(ROW()&lt;=vLastrow,'Match History Data'!L935,"")</f>
        <v/>
      </c>
      <c r="M935" t="str">
        <f>IF(ROW()&lt;=vLastrow,'Match History Data'!M935,"")</f>
        <v/>
      </c>
      <c r="N935" t="str">
        <f>IF(ROW()&lt;=vLastrow,'Match History Data'!N935,"")</f>
        <v/>
      </c>
      <c r="O935" t="str">
        <f>IF(ROW()&lt;=vLastrow,'Match History Data'!O935,"")</f>
        <v/>
      </c>
      <c r="Q935" t="str">
        <f>IF(ROW()&lt;=vLastrow,VLOOKUP(MONTH(E935),calcs!$S$2:$T$13,2,FALSE),"")</f>
        <v/>
      </c>
      <c r="R935" t="str">
        <f>IF(ROW()&lt;=vLastrow,VLOOKUP(MONTH(F935),calcs!$S$2:$T$13,2,FALSE),"")</f>
        <v/>
      </c>
      <c r="S935" t="str">
        <f t="shared" si="80"/>
        <v/>
      </c>
      <c r="T935" s="26" t="e">
        <f>IF(F935="",DATEDIF(E935,calcs!X$2,"Y"),"")</f>
        <v>#VALUE!</v>
      </c>
      <c r="U935" t="str">
        <f t="shared" si="79"/>
        <v/>
      </c>
      <c r="V935" t="str">
        <f t="shared" si="76"/>
        <v/>
      </c>
      <c r="W935">
        <f t="shared" si="77"/>
        <v>0</v>
      </c>
      <c r="X935">
        <f t="shared" si="78"/>
        <v>0</v>
      </c>
    </row>
    <row r="936" spans="1:24" x14ac:dyDescent="0.35">
      <c r="A936" t="str">
        <f>IF(ROW()&lt;=vLastrow,'Match History Data'!A936,"")</f>
        <v/>
      </c>
      <c r="B936" t="str">
        <f>IF(ROW()&lt;=vLastrow,'Match History Data'!B936,"")</f>
        <v/>
      </c>
      <c r="C936" t="str">
        <f>IF(ROW()&lt;=vLastrow,'Match History Data'!C936,"")</f>
        <v/>
      </c>
      <c r="D936" t="str">
        <f>IF(ROW()&lt;=vLastrow,'Match History Data'!D936,"")</f>
        <v/>
      </c>
      <c r="E936" s="3" t="str">
        <f>IF(ROW()&lt;=vLastrow,IF('Match History Data'!E936&lt;&gt;"",'Match History Data'!E936,""),"")</f>
        <v/>
      </c>
      <c r="F936" s="3" t="str">
        <f>IF(ROW()&lt;=vLastrow,IF('Match History Data'!F936&lt;&gt;"",'Match History Data'!F936,""),"")</f>
        <v/>
      </c>
      <c r="G936" t="str">
        <f>IF(ROW()&lt;=vLastrow,'Match History Data'!G936,"")</f>
        <v/>
      </c>
      <c r="H936" t="str">
        <f>IF(ROW()&lt;=vLastrow,'Match History Data'!H936,"")</f>
        <v/>
      </c>
      <c r="I936" t="str">
        <f>IF(ROW()&lt;=vLastrow,'Match History Data'!I936,"")</f>
        <v/>
      </c>
      <c r="J936" t="str">
        <f>IF(ROW()&lt;=vLastrow,'Match History Data'!J936,"")</f>
        <v/>
      </c>
      <c r="K936" t="str">
        <f>IF(ROW()&lt;=vLastrow,'Match History Data'!K936,"")</f>
        <v/>
      </c>
      <c r="L936" t="str">
        <f>IF(ROW()&lt;=vLastrow,'Match History Data'!L936,"")</f>
        <v/>
      </c>
      <c r="M936" t="str">
        <f>IF(ROW()&lt;=vLastrow,'Match History Data'!M936,"")</f>
        <v/>
      </c>
      <c r="N936" t="str">
        <f>IF(ROW()&lt;=vLastrow,'Match History Data'!N936,"")</f>
        <v/>
      </c>
      <c r="O936" t="str">
        <f>IF(ROW()&lt;=vLastrow,'Match History Data'!O936,"")</f>
        <v/>
      </c>
      <c r="Q936" t="str">
        <f>IF(ROW()&lt;=vLastrow,VLOOKUP(MONTH(E936),calcs!$S$2:$T$13,2,FALSE),"")</f>
        <v/>
      </c>
      <c r="R936" t="str">
        <f>IF(ROW()&lt;=vLastrow,VLOOKUP(MONTH(F936),calcs!$S$2:$T$13,2,FALSE),"")</f>
        <v/>
      </c>
      <c r="S936" t="str">
        <f t="shared" si="80"/>
        <v/>
      </c>
      <c r="T936" s="26" t="e">
        <f>IF(F936="",DATEDIF(E936,calcs!X$2,"Y"),"")</f>
        <v>#VALUE!</v>
      </c>
      <c r="U936" t="str">
        <f t="shared" si="79"/>
        <v/>
      </c>
      <c r="V936" t="str">
        <f t="shared" si="76"/>
        <v/>
      </c>
      <c r="W936">
        <f t="shared" si="77"/>
        <v>0</v>
      </c>
      <c r="X936">
        <f t="shared" si="78"/>
        <v>0</v>
      </c>
    </row>
    <row r="937" spans="1:24" x14ac:dyDescent="0.35">
      <c r="A937" t="str">
        <f>IF(ROW()&lt;=vLastrow,'Match History Data'!A937,"")</f>
        <v/>
      </c>
      <c r="B937" t="str">
        <f>IF(ROW()&lt;=vLastrow,'Match History Data'!B937,"")</f>
        <v/>
      </c>
      <c r="C937" t="str">
        <f>IF(ROW()&lt;=vLastrow,'Match History Data'!C937,"")</f>
        <v/>
      </c>
      <c r="D937" t="str">
        <f>IF(ROW()&lt;=vLastrow,'Match History Data'!D937,"")</f>
        <v/>
      </c>
      <c r="E937" s="3" t="str">
        <f>IF(ROW()&lt;=vLastrow,IF('Match History Data'!E937&lt;&gt;"",'Match History Data'!E937,""),"")</f>
        <v/>
      </c>
      <c r="F937" s="3" t="str">
        <f>IF(ROW()&lt;=vLastrow,IF('Match History Data'!F937&lt;&gt;"",'Match History Data'!F937,""),"")</f>
        <v/>
      </c>
      <c r="G937" t="str">
        <f>IF(ROW()&lt;=vLastrow,'Match History Data'!G937,"")</f>
        <v/>
      </c>
      <c r="H937" t="str">
        <f>IF(ROW()&lt;=vLastrow,'Match History Data'!H937,"")</f>
        <v/>
      </c>
      <c r="I937" t="str">
        <f>IF(ROW()&lt;=vLastrow,'Match History Data'!I937,"")</f>
        <v/>
      </c>
      <c r="J937" t="str">
        <f>IF(ROW()&lt;=vLastrow,'Match History Data'!J937,"")</f>
        <v/>
      </c>
      <c r="K937" t="str">
        <f>IF(ROW()&lt;=vLastrow,'Match History Data'!K937,"")</f>
        <v/>
      </c>
      <c r="L937" t="str">
        <f>IF(ROW()&lt;=vLastrow,'Match History Data'!L937,"")</f>
        <v/>
      </c>
      <c r="M937" t="str">
        <f>IF(ROW()&lt;=vLastrow,'Match History Data'!M937,"")</f>
        <v/>
      </c>
      <c r="N937" t="str">
        <f>IF(ROW()&lt;=vLastrow,'Match History Data'!N937,"")</f>
        <v/>
      </c>
      <c r="O937" t="str">
        <f>IF(ROW()&lt;=vLastrow,'Match History Data'!O937,"")</f>
        <v/>
      </c>
      <c r="Q937" t="str">
        <f>IF(ROW()&lt;=vLastrow,VLOOKUP(MONTH(E937),calcs!$S$2:$T$13,2,FALSE),"")</f>
        <v/>
      </c>
      <c r="R937" t="str">
        <f>IF(ROW()&lt;=vLastrow,VLOOKUP(MONTH(F937),calcs!$S$2:$T$13,2,FALSE),"")</f>
        <v/>
      </c>
      <c r="S937" t="str">
        <f t="shared" si="80"/>
        <v/>
      </c>
      <c r="T937" s="26" t="e">
        <f>IF(F937="",DATEDIF(E937,calcs!X$2,"Y"),"")</f>
        <v>#VALUE!</v>
      </c>
      <c r="U937" t="str">
        <f t="shared" si="79"/>
        <v/>
      </c>
      <c r="V937" t="str">
        <f t="shared" si="76"/>
        <v/>
      </c>
      <c r="W937">
        <f t="shared" si="77"/>
        <v>0</v>
      </c>
      <c r="X937">
        <f t="shared" si="78"/>
        <v>0</v>
      </c>
    </row>
    <row r="938" spans="1:24" x14ac:dyDescent="0.35">
      <c r="A938" t="str">
        <f>IF(ROW()&lt;=vLastrow,'Match History Data'!A938,"")</f>
        <v/>
      </c>
      <c r="B938" t="str">
        <f>IF(ROW()&lt;=vLastrow,'Match History Data'!B938,"")</f>
        <v/>
      </c>
      <c r="C938" t="str">
        <f>IF(ROW()&lt;=vLastrow,'Match History Data'!C938,"")</f>
        <v/>
      </c>
      <c r="D938" t="str">
        <f>IF(ROW()&lt;=vLastrow,'Match History Data'!D938,"")</f>
        <v/>
      </c>
      <c r="E938" s="3" t="str">
        <f>IF(ROW()&lt;=vLastrow,IF('Match History Data'!E938&lt;&gt;"",'Match History Data'!E938,""),"")</f>
        <v/>
      </c>
      <c r="F938" s="3" t="str">
        <f>IF(ROW()&lt;=vLastrow,IF('Match History Data'!F938&lt;&gt;"",'Match History Data'!F938,""),"")</f>
        <v/>
      </c>
      <c r="G938" t="str">
        <f>IF(ROW()&lt;=vLastrow,'Match History Data'!G938,"")</f>
        <v/>
      </c>
      <c r="H938" t="str">
        <f>IF(ROW()&lt;=vLastrow,'Match History Data'!H938,"")</f>
        <v/>
      </c>
      <c r="I938" t="str">
        <f>IF(ROW()&lt;=vLastrow,'Match History Data'!I938,"")</f>
        <v/>
      </c>
      <c r="J938" t="str">
        <f>IF(ROW()&lt;=vLastrow,'Match History Data'!J938,"")</f>
        <v/>
      </c>
      <c r="K938" t="str">
        <f>IF(ROW()&lt;=vLastrow,'Match History Data'!K938,"")</f>
        <v/>
      </c>
      <c r="L938" t="str">
        <f>IF(ROW()&lt;=vLastrow,'Match History Data'!L938,"")</f>
        <v/>
      </c>
      <c r="M938" t="str">
        <f>IF(ROW()&lt;=vLastrow,'Match History Data'!M938,"")</f>
        <v/>
      </c>
      <c r="N938" t="str">
        <f>IF(ROW()&lt;=vLastrow,'Match History Data'!N938,"")</f>
        <v/>
      </c>
      <c r="O938" t="str">
        <f>IF(ROW()&lt;=vLastrow,'Match History Data'!O938,"")</f>
        <v/>
      </c>
      <c r="Q938" t="str">
        <f>IF(ROW()&lt;=vLastrow,VLOOKUP(MONTH(E938),calcs!$S$2:$T$13,2,FALSE),"")</f>
        <v/>
      </c>
      <c r="R938" t="str">
        <f>IF(ROW()&lt;=vLastrow,VLOOKUP(MONTH(F938),calcs!$S$2:$T$13,2,FALSE),"")</f>
        <v/>
      </c>
      <c r="S938" t="str">
        <f t="shared" si="80"/>
        <v/>
      </c>
      <c r="T938" s="26" t="e">
        <f>IF(F938="",DATEDIF(E938,calcs!X$2,"Y"),"")</f>
        <v>#VALUE!</v>
      </c>
      <c r="U938" t="str">
        <f t="shared" si="79"/>
        <v/>
      </c>
      <c r="V938" t="str">
        <f t="shared" si="76"/>
        <v/>
      </c>
      <c r="W938">
        <f t="shared" si="77"/>
        <v>0</v>
      </c>
      <c r="X938">
        <f t="shared" si="78"/>
        <v>0</v>
      </c>
    </row>
    <row r="939" spans="1:24" x14ac:dyDescent="0.35">
      <c r="A939" t="str">
        <f>IF(ROW()&lt;=vLastrow,'Match History Data'!A939,"")</f>
        <v/>
      </c>
      <c r="B939" t="str">
        <f>IF(ROW()&lt;=vLastrow,'Match History Data'!B939,"")</f>
        <v/>
      </c>
      <c r="C939" t="str">
        <f>IF(ROW()&lt;=vLastrow,'Match History Data'!C939,"")</f>
        <v/>
      </c>
      <c r="D939" t="str">
        <f>IF(ROW()&lt;=vLastrow,'Match History Data'!D939,"")</f>
        <v/>
      </c>
      <c r="E939" s="3" t="str">
        <f>IF(ROW()&lt;=vLastrow,IF('Match History Data'!E939&lt;&gt;"",'Match History Data'!E939,""),"")</f>
        <v/>
      </c>
      <c r="F939" s="3" t="str">
        <f>IF(ROW()&lt;=vLastrow,IF('Match History Data'!F939&lt;&gt;"",'Match History Data'!F939,""),"")</f>
        <v/>
      </c>
      <c r="G939" t="str">
        <f>IF(ROW()&lt;=vLastrow,'Match History Data'!G939,"")</f>
        <v/>
      </c>
      <c r="H939" t="str">
        <f>IF(ROW()&lt;=vLastrow,'Match History Data'!H939,"")</f>
        <v/>
      </c>
      <c r="I939" t="str">
        <f>IF(ROW()&lt;=vLastrow,'Match History Data'!I939,"")</f>
        <v/>
      </c>
      <c r="J939" t="str">
        <f>IF(ROW()&lt;=vLastrow,'Match History Data'!J939,"")</f>
        <v/>
      </c>
      <c r="K939" t="str">
        <f>IF(ROW()&lt;=vLastrow,'Match History Data'!K939,"")</f>
        <v/>
      </c>
      <c r="L939" t="str">
        <f>IF(ROW()&lt;=vLastrow,'Match History Data'!L939,"")</f>
        <v/>
      </c>
      <c r="M939" t="str">
        <f>IF(ROW()&lt;=vLastrow,'Match History Data'!M939,"")</f>
        <v/>
      </c>
      <c r="N939" t="str">
        <f>IF(ROW()&lt;=vLastrow,'Match History Data'!N939,"")</f>
        <v/>
      </c>
      <c r="O939" t="str">
        <f>IF(ROW()&lt;=vLastrow,'Match History Data'!O939,"")</f>
        <v/>
      </c>
      <c r="Q939" t="str">
        <f>IF(ROW()&lt;=vLastrow,VLOOKUP(MONTH(E939),calcs!$S$2:$T$13,2,FALSE),"")</f>
        <v/>
      </c>
      <c r="R939" t="str">
        <f>IF(ROW()&lt;=vLastrow,VLOOKUP(MONTH(F939),calcs!$S$2:$T$13,2,FALSE),"")</f>
        <v/>
      </c>
      <c r="S939" t="str">
        <f t="shared" si="80"/>
        <v/>
      </c>
      <c r="T939" s="26" t="e">
        <f>IF(F939="",DATEDIF(E939,calcs!X$2,"Y"),"")</f>
        <v>#VALUE!</v>
      </c>
      <c r="U939" t="str">
        <f t="shared" si="79"/>
        <v/>
      </c>
      <c r="V939" t="str">
        <f t="shared" si="76"/>
        <v/>
      </c>
      <c r="W939">
        <f t="shared" si="77"/>
        <v>0</v>
      </c>
      <c r="X939">
        <f t="shared" si="78"/>
        <v>0</v>
      </c>
    </row>
    <row r="940" spans="1:24" x14ac:dyDescent="0.35">
      <c r="A940" t="str">
        <f>IF(ROW()&lt;=vLastrow,'Match History Data'!A940,"")</f>
        <v/>
      </c>
      <c r="B940" t="str">
        <f>IF(ROW()&lt;=vLastrow,'Match History Data'!B940,"")</f>
        <v/>
      </c>
      <c r="C940" t="str">
        <f>IF(ROW()&lt;=vLastrow,'Match History Data'!C940,"")</f>
        <v/>
      </c>
      <c r="D940" t="str">
        <f>IF(ROW()&lt;=vLastrow,'Match History Data'!D940,"")</f>
        <v/>
      </c>
      <c r="E940" s="3" t="str">
        <f>IF(ROW()&lt;=vLastrow,IF('Match History Data'!E940&lt;&gt;"",'Match History Data'!E940,""),"")</f>
        <v/>
      </c>
      <c r="F940" s="3" t="str">
        <f>IF(ROW()&lt;=vLastrow,IF('Match History Data'!F940&lt;&gt;"",'Match History Data'!F940,""),"")</f>
        <v/>
      </c>
      <c r="G940" t="str">
        <f>IF(ROW()&lt;=vLastrow,'Match History Data'!G940,"")</f>
        <v/>
      </c>
      <c r="H940" t="str">
        <f>IF(ROW()&lt;=vLastrow,'Match History Data'!H940,"")</f>
        <v/>
      </c>
      <c r="I940" t="str">
        <f>IF(ROW()&lt;=vLastrow,'Match History Data'!I940,"")</f>
        <v/>
      </c>
      <c r="J940" t="str">
        <f>IF(ROW()&lt;=vLastrow,'Match History Data'!J940,"")</f>
        <v/>
      </c>
      <c r="K940" t="str">
        <f>IF(ROW()&lt;=vLastrow,'Match History Data'!K940,"")</f>
        <v/>
      </c>
      <c r="L940" t="str">
        <f>IF(ROW()&lt;=vLastrow,'Match History Data'!L940,"")</f>
        <v/>
      </c>
      <c r="M940" t="str">
        <f>IF(ROW()&lt;=vLastrow,'Match History Data'!M940,"")</f>
        <v/>
      </c>
      <c r="N940" t="str">
        <f>IF(ROW()&lt;=vLastrow,'Match History Data'!N940,"")</f>
        <v/>
      </c>
      <c r="O940" t="str">
        <f>IF(ROW()&lt;=vLastrow,'Match History Data'!O940,"")</f>
        <v/>
      </c>
      <c r="Q940" t="str">
        <f>IF(ROW()&lt;=vLastrow,VLOOKUP(MONTH(E940),calcs!$S$2:$T$13,2,FALSE),"")</f>
        <v/>
      </c>
      <c r="R940" t="str">
        <f>IF(ROW()&lt;=vLastrow,VLOOKUP(MONTH(F940),calcs!$S$2:$T$13,2,FALSE),"")</f>
        <v/>
      </c>
      <c r="S940" t="str">
        <f t="shared" si="80"/>
        <v/>
      </c>
      <c r="T940" s="26" t="e">
        <f>IF(F940="",DATEDIF(E940,calcs!X$2,"Y"),"")</f>
        <v>#VALUE!</v>
      </c>
      <c r="U940" t="str">
        <f t="shared" si="79"/>
        <v/>
      </c>
      <c r="V940" t="str">
        <f t="shared" si="76"/>
        <v/>
      </c>
      <c r="W940">
        <f t="shared" si="77"/>
        <v>0</v>
      </c>
      <c r="X940">
        <f t="shared" si="78"/>
        <v>0</v>
      </c>
    </row>
    <row r="941" spans="1:24" x14ac:dyDescent="0.35">
      <c r="A941" t="str">
        <f>IF(ROW()&lt;=vLastrow,'Match History Data'!A941,"")</f>
        <v/>
      </c>
      <c r="B941" t="str">
        <f>IF(ROW()&lt;=vLastrow,'Match History Data'!B941,"")</f>
        <v/>
      </c>
      <c r="C941" t="str">
        <f>IF(ROW()&lt;=vLastrow,'Match History Data'!C941,"")</f>
        <v/>
      </c>
      <c r="D941" t="str">
        <f>IF(ROW()&lt;=vLastrow,'Match History Data'!D941,"")</f>
        <v/>
      </c>
      <c r="E941" s="3" t="str">
        <f>IF(ROW()&lt;=vLastrow,IF('Match History Data'!E941&lt;&gt;"",'Match History Data'!E941,""),"")</f>
        <v/>
      </c>
      <c r="F941" s="3" t="str">
        <f>IF(ROW()&lt;=vLastrow,IF('Match History Data'!F941&lt;&gt;"",'Match History Data'!F941,""),"")</f>
        <v/>
      </c>
      <c r="G941" t="str">
        <f>IF(ROW()&lt;=vLastrow,'Match History Data'!G941,"")</f>
        <v/>
      </c>
      <c r="H941" t="str">
        <f>IF(ROW()&lt;=vLastrow,'Match History Data'!H941,"")</f>
        <v/>
      </c>
      <c r="I941" t="str">
        <f>IF(ROW()&lt;=vLastrow,'Match History Data'!I941,"")</f>
        <v/>
      </c>
      <c r="J941" t="str">
        <f>IF(ROW()&lt;=vLastrow,'Match History Data'!J941,"")</f>
        <v/>
      </c>
      <c r="K941" t="str">
        <f>IF(ROW()&lt;=vLastrow,'Match History Data'!K941,"")</f>
        <v/>
      </c>
      <c r="L941" t="str">
        <f>IF(ROW()&lt;=vLastrow,'Match History Data'!L941,"")</f>
        <v/>
      </c>
      <c r="M941" t="str">
        <f>IF(ROW()&lt;=vLastrow,'Match History Data'!M941,"")</f>
        <v/>
      </c>
      <c r="N941" t="str">
        <f>IF(ROW()&lt;=vLastrow,'Match History Data'!N941,"")</f>
        <v/>
      </c>
      <c r="O941" t="str">
        <f>IF(ROW()&lt;=vLastrow,'Match History Data'!O941,"")</f>
        <v/>
      </c>
      <c r="Q941" t="str">
        <f>IF(ROW()&lt;=vLastrow,VLOOKUP(MONTH(E941),calcs!$S$2:$T$13,2,FALSE),"")</f>
        <v/>
      </c>
      <c r="R941" t="str">
        <f>IF(ROW()&lt;=vLastrow,VLOOKUP(MONTH(F941),calcs!$S$2:$T$13,2,FALSE),"")</f>
        <v/>
      </c>
      <c r="S941" t="str">
        <f t="shared" si="80"/>
        <v/>
      </c>
      <c r="T941" s="26" t="e">
        <f>IF(F941="",DATEDIF(E941,calcs!X$2,"Y"),"")</f>
        <v>#VALUE!</v>
      </c>
      <c r="U941" t="str">
        <f t="shared" si="79"/>
        <v/>
      </c>
      <c r="V941" t="str">
        <f t="shared" si="76"/>
        <v/>
      </c>
      <c r="W941">
        <f t="shared" si="77"/>
        <v>0</v>
      </c>
      <c r="X941">
        <f t="shared" si="78"/>
        <v>0</v>
      </c>
    </row>
    <row r="942" spans="1:24" x14ac:dyDescent="0.35">
      <c r="A942" t="str">
        <f>IF(ROW()&lt;=vLastrow,'Match History Data'!A942,"")</f>
        <v/>
      </c>
      <c r="B942" t="str">
        <f>IF(ROW()&lt;=vLastrow,'Match History Data'!B942,"")</f>
        <v/>
      </c>
      <c r="C942" t="str">
        <f>IF(ROW()&lt;=vLastrow,'Match History Data'!C942,"")</f>
        <v/>
      </c>
      <c r="D942" t="str">
        <f>IF(ROW()&lt;=vLastrow,'Match History Data'!D942,"")</f>
        <v/>
      </c>
      <c r="E942" s="3" t="str">
        <f>IF(ROW()&lt;=vLastrow,IF('Match History Data'!E942&lt;&gt;"",'Match History Data'!E942,""),"")</f>
        <v/>
      </c>
      <c r="F942" s="3" t="str">
        <f>IF(ROW()&lt;=vLastrow,IF('Match History Data'!F942&lt;&gt;"",'Match History Data'!F942,""),"")</f>
        <v/>
      </c>
      <c r="G942" t="str">
        <f>IF(ROW()&lt;=vLastrow,'Match History Data'!G942,"")</f>
        <v/>
      </c>
      <c r="H942" t="str">
        <f>IF(ROW()&lt;=vLastrow,'Match History Data'!H942,"")</f>
        <v/>
      </c>
      <c r="I942" t="str">
        <f>IF(ROW()&lt;=vLastrow,'Match History Data'!I942,"")</f>
        <v/>
      </c>
      <c r="J942" t="str">
        <f>IF(ROW()&lt;=vLastrow,'Match History Data'!J942,"")</f>
        <v/>
      </c>
      <c r="K942" t="str">
        <f>IF(ROW()&lt;=vLastrow,'Match History Data'!K942,"")</f>
        <v/>
      </c>
      <c r="L942" t="str">
        <f>IF(ROW()&lt;=vLastrow,'Match History Data'!L942,"")</f>
        <v/>
      </c>
      <c r="M942" t="str">
        <f>IF(ROW()&lt;=vLastrow,'Match History Data'!M942,"")</f>
        <v/>
      </c>
      <c r="N942" t="str">
        <f>IF(ROW()&lt;=vLastrow,'Match History Data'!N942,"")</f>
        <v/>
      </c>
      <c r="O942" t="str">
        <f>IF(ROW()&lt;=vLastrow,'Match History Data'!O942,"")</f>
        <v/>
      </c>
      <c r="Q942" t="str">
        <f>IF(ROW()&lt;=vLastrow,VLOOKUP(MONTH(E942),calcs!$S$2:$T$13,2,FALSE),"")</f>
        <v/>
      </c>
      <c r="R942" t="str">
        <f>IF(ROW()&lt;=vLastrow,VLOOKUP(MONTH(F942),calcs!$S$2:$T$13,2,FALSE),"")</f>
        <v/>
      </c>
      <c r="S942" t="str">
        <f t="shared" si="80"/>
        <v/>
      </c>
      <c r="T942" s="26" t="e">
        <f>IF(F942="",DATEDIF(E942,calcs!X$2,"Y"),"")</f>
        <v>#VALUE!</v>
      </c>
      <c r="U942" t="str">
        <f t="shared" si="79"/>
        <v/>
      </c>
      <c r="V942" t="str">
        <f t="shared" si="76"/>
        <v/>
      </c>
      <c r="W942">
        <f t="shared" si="77"/>
        <v>0</v>
      </c>
      <c r="X942">
        <f t="shared" si="78"/>
        <v>0</v>
      </c>
    </row>
    <row r="943" spans="1:24" x14ac:dyDescent="0.35">
      <c r="A943" t="str">
        <f>IF(ROW()&lt;=vLastrow,'Match History Data'!A943,"")</f>
        <v/>
      </c>
      <c r="B943" t="str">
        <f>IF(ROW()&lt;=vLastrow,'Match History Data'!B943,"")</f>
        <v/>
      </c>
      <c r="C943" t="str">
        <f>IF(ROW()&lt;=vLastrow,'Match History Data'!C943,"")</f>
        <v/>
      </c>
      <c r="D943" t="str">
        <f>IF(ROW()&lt;=vLastrow,'Match History Data'!D943,"")</f>
        <v/>
      </c>
      <c r="E943" s="3" t="str">
        <f>IF(ROW()&lt;=vLastrow,IF('Match History Data'!E943&lt;&gt;"",'Match History Data'!E943,""),"")</f>
        <v/>
      </c>
      <c r="F943" s="3" t="str">
        <f>IF(ROW()&lt;=vLastrow,IF('Match History Data'!F943&lt;&gt;"",'Match History Data'!F943,""),"")</f>
        <v/>
      </c>
      <c r="G943" t="str">
        <f>IF(ROW()&lt;=vLastrow,'Match History Data'!G943,"")</f>
        <v/>
      </c>
      <c r="H943" t="str">
        <f>IF(ROW()&lt;=vLastrow,'Match History Data'!H943,"")</f>
        <v/>
      </c>
      <c r="I943" t="str">
        <f>IF(ROW()&lt;=vLastrow,'Match History Data'!I943,"")</f>
        <v/>
      </c>
      <c r="J943" t="str">
        <f>IF(ROW()&lt;=vLastrow,'Match History Data'!J943,"")</f>
        <v/>
      </c>
      <c r="K943" t="str">
        <f>IF(ROW()&lt;=vLastrow,'Match History Data'!K943,"")</f>
        <v/>
      </c>
      <c r="L943" t="str">
        <f>IF(ROW()&lt;=vLastrow,'Match History Data'!L943,"")</f>
        <v/>
      </c>
      <c r="M943" t="str">
        <f>IF(ROW()&lt;=vLastrow,'Match History Data'!M943,"")</f>
        <v/>
      </c>
      <c r="N943" t="str">
        <f>IF(ROW()&lt;=vLastrow,'Match History Data'!N943,"")</f>
        <v/>
      </c>
      <c r="O943" t="str">
        <f>IF(ROW()&lt;=vLastrow,'Match History Data'!O943,"")</f>
        <v/>
      </c>
      <c r="Q943" t="str">
        <f>IF(ROW()&lt;=vLastrow,VLOOKUP(MONTH(E943),calcs!$S$2:$T$13,2,FALSE),"")</f>
        <v/>
      </c>
      <c r="R943" t="str">
        <f>IF(ROW()&lt;=vLastrow,VLOOKUP(MONTH(F943),calcs!$S$2:$T$13,2,FALSE),"")</f>
        <v/>
      </c>
      <c r="S943" t="str">
        <f t="shared" si="80"/>
        <v/>
      </c>
      <c r="T943" s="26" t="e">
        <f>IF(F943="",DATEDIF(E943,calcs!X$2,"Y"),"")</f>
        <v>#VALUE!</v>
      </c>
      <c r="U943" t="str">
        <f t="shared" si="79"/>
        <v/>
      </c>
      <c r="V943" t="str">
        <f t="shared" si="76"/>
        <v/>
      </c>
      <c r="W943">
        <f t="shared" si="77"/>
        <v>0</v>
      </c>
      <c r="X943">
        <f t="shared" si="78"/>
        <v>0</v>
      </c>
    </row>
    <row r="944" spans="1:24" x14ac:dyDescent="0.35">
      <c r="A944" t="str">
        <f>IF(ROW()&lt;=vLastrow,'Match History Data'!A944,"")</f>
        <v/>
      </c>
      <c r="B944" t="str">
        <f>IF(ROW()&lt;=vLastrow,'Match History Data'!B944,"")</f>
        <v/>
      </c>
      <c r="C944" t="str">
        <f>IF(ROW()&lt;=vLastrow,'Match History Data'!C944,"")</f>
        <v/>
      </c>
      <c r="D944" t="str">
        <f>IF(ROW()&lt;=vLastrow,'Match History Data'!D944,"")</f>
        <v/>
      </c>
      <c r="E944" s="3" t="str">
        <f>IF(ROW()&lt;=vLastrow,IF('Match History Data'!E944&lt;&gt;"",'Match History Data'!E944,""),"")</f>
        <v/>
      </c>
      <c r="F944" s="3" t="str">
        <f>IF(ROW()&lt;=vLastrow,IF('Match History Data'!F944&lt;&gt;"",'Match History Data'!F944,""),"")</f>
        <v/>
      </c>
      <c r="G944" t="str">
        <f>IF(ROW()&lt;=vLastrow,'Match History Data'!G944,"")</f>
        <v/>
      </c>
      <c r="H944" t="str">
        <f>IF(ROW()&lt;=vLastrow,'Match History Data'!H944,"")</f>
        <v/>
      </c>
      <c r="I944" t="str">
        <f>IF(ROW()&lt;=vLastrow,'Match History Data'!I944,"")</f>
        <v/>
      </c>
      <c r="J944" t="str">
        <f>IF(ROW()&lt;=vLastrow,'Match History Data'!J944,"")</f>
        <v/>
      </c>
      <c r="K944" t="str">
        <f>IF(ROW()&lt;=vLastrow,'Match History Data'!K944,"")</f>
        <v/>
      </c>
      <c r="L944" t="str">
        <f>IF(ROW()&lt;=vLastrow,'Match History Data'!L944,"")</f>
        <v/>
      </c>
      <c r="M944" t="str">
        <f>IF(ROW()&lt;=vLastrow,'Match History Data'!M944,"")</f>
        <v/>
      </c>
      <c r="N944" t="str">
        <f>IF(ROW()&lt;=vLastrow,'Match History Data'!N944,"")</f>
        <v/>
      </c>
      <c r="O944" t="str">
        <f>IF(ROW()&lt;=vLastrow,'Match History Data'!O944,"")</f>
        <v/>
      </c>
      <c r="Q944" t="str">
        <f>IF(ROW()&lt;=vLastrow,VLOOKUP(MONTH(E944),calcs!$S$2:$T$13,2,FALSE),"")</f>
        <v/>
      </c>
      <c r="R944" t="str">
        <f>IF(ROW()&lt;=vLastrow,VLOOKUP(MONTH(F944),calcs!$S$2:$T$13,2,FALSE),"")</f>
        <v/>
      </c>
      <c r="S944" t="str">
        <f t="shared" si="80"/>
        <v/>
      </c>
      <c r="T944" s="26" t="e">
        <f>IF(F944="",DATEDIF(E944,calcs!X$2,"Y"),"")</f>
        <v>#VALUE!</v>
      </c>
      <c r="U944" t="str">
        <f t="shared" si="79"/>
        <v/>
      </c>
      <c r="V944" t="str">
        <f t="shared" si="76"/>
        <v/>
      </c>
      <c r="W944">
        <f t="shared" si="77"/>
        <v>0</v>
      </c>
      <c r="X944">
        <f t="shared" si="78"/>
        <v>0</v>
      </c>
    </row>
    <row r="945" spans="1:24" x14ac:dyDescent="0.35">
      <c r="A945" t="str">
        <f>IF(ROW()&lt;=vLastrow,'Match History Data'!A945,"")</f>
        <v/>
      </c>
      <c r="B945" t="str">
        <f>IF(ROW()&lt;=vLastrow,'Match History Data'!B945,"")</f>
        <v/>
      </c>
      <c r="C945" t="str">
        <f>IF(ROW()&lt;=vLastrow,'Match History Data'!C945,"")</f>
        <v/>
      </c>
      <c r="D945" t="str">
        <f>IF(ROW()&lt;=vLastrow,'Match History Data'!D945,"")</f>
        <v/>
      </c>
      <c r="E945" s="3" t="str">
        <f>IF(ROW()&lt;=vLastrow,IF('Match History Data'!E945&lt;&gt;"",'Match History Data'!E945,""),"")</f>
        <v/>
      </c>
      <c r="F945" s="3" t="str">
        <f>IF(ROW()&lt;=vLastrow,IF('Match History Data'!F945&lt;&gt;"",'Match History Data'!F945,""),"")</f>
        <v/>
      </c>
      <c r="G945" t="str">
        <f>IF(ROW()&lt;=vLastrow,'Match History Data'!G945,"")</f>
        <v/>
      </c>
      <c r="H945" t="str">
        <f>IF(ROW()&lt;=vLastrow,'Match History Data'!H945,"")</f>
        <v/>
      </c>
      <c r="I945" t="str">
        <f>IF(ROW()&lt;=vLastrow,'Match History Data'!I945,"")</f>
        <v/>
      </c>
      <c r="J945" t="str">
        <f>IF(ROW()&lt;=vLastrow,'Match History Data'!J945,"")</f>
        <v/>
      </c>
      <c r="K945" t="str">
        <f>IF(ROW()&lt;=vLastrow,'Match History Data'!K945,"")</f>
        <v/>
      </c>
      <c r="L945" t="str">
        <f>IF(ROW()&lt;=vLastrow,'Match History Data'!L945,"")</f>
        <v/>
      </c>
      <c r="M945" t="str">
        <f>IF(ROW()&lt;=vLastrow,'Match History Data'!M945,"")</f>
        <v/>
      </c>
      <c r="N945" t="str">
        <f>IF(ROW()&lt;=vLastrow,'Match History Data'!N945,"")</f>
        <v/>
      </c>
      <c r="O945" t="str">
        <f>IF(ROW()&lt;=vLastrow,'Match History Data'!O945,"")</f>
        <v/>
      </c>
      <c r="Q945" t="str">
        <f>IF(ROW()&lt;=vLastrow,VLOOKUP(MONTH(E945),calcs!$S$2:$T$13,2,FALSE),"")</f>
        <v/>
      </c>
      <c r="R945" t="str">
        <f>IF(ROW()&lt;=vLastrow,VLOOKUP(MONTH(F945),calcs!$S$2:$T$13,2,FALSE),"")</f>
        <v/>
      </c>
      <c r="S945" t="str">
        <f t="shared" si="80"/>
        <v/>
      </c>
      <c r="T945" s="26" t="e">
        <f>IF(F945="",DATEDIF(E945,calcs!X$2,"Y"),"")</f>
        <v>#VALUE!</v>
      </c>
      <c r="U945" t="str">
        <f t="shared" si="79"/>
        <v/>
      </c>
      <c r="V945" t="str">
        <f t="shared" si="76"/>
        <v/>
      </c>
      <c r="W945">
        <f t="shared" si="77"/>
        <v>0</v>
      </c>
      <c r="X945">
        <f t="shared" si="78"/>
        <v>0</v>
      </c>
    </row>
    <row r="946" spans="1:24" x14ac:dyDescent="0.35">
      <c r="A946" t="str">
        <f>IF(ROW()&lt;=vLastrow,'Match History Data'!A946,"")</f>
        <v/>
      </c>
      <c r="B946" t="str">
        <f>IF(ROW()&lt;=vLastrow,'Match History Data'!B946,"")</f>
        <v/>
      </c>
      <c r="C946" t="str">
        <f>IF(ROW()&lt;=vLastrow,'Match History Data'!C946,"")</f>
        <v/>
      </c>
      <c r="D946" t="str">
        <f>IF(ROW()&lt;=vLastrow,'Match History Data'!D946,"")</f>
        <v/>
      </c>
      <c r="E946" s="3" t="str">
        <f>IF(ROW()&lt;=vLastrow,IF('Match History Data'!E946&lt;&gt;"",'Match History Data'!E946,""),"")</f>
        <v/>
      </c>
      <c r="F946" s="3" t="str">
        <f>IF(ROW()&lt;=vLastrow,IF('Match History Data'!F946&lt;&gt;"",'Match History Data'!F946,""),"")</f>
        <v/>
      </c>
      <c r="G946" t="str">
        <f>IF(ROW()&lt;=vLastrow,'Match History Data'!G946,"")</f>
        <v/>
      </c>
      <c r="H946" t="str">
        <f>IF(ROW()&lt;=vLastrow,'Match History Data'!H946,"")</f>
        <v/>
      </c>
      <c r="I946" t="str">
        <f>IF(ROW()&lt;=vLastrow,'Match History Data'!I946,"")</f>
        <v/>
      </c>
      <c r="J946" t="str">
        <f>IF(ROW()&lt;=vLastrow,'Match History Data'!J946,"")</f>
        <v/>
      </c>
      <c r="K946" t="str">
        <f>IF(ROW()&lt;=vLastrow,'Match History Data'!K946,"")</f>
        <v/>
      </c>
      <c r="L946" t="str">
        <f>IF(ROW()&lt;=vLastrow,'Match History Data'!L946,"")</f>
        <v/>
      </c>
      <c r="M946" t="str">
        <f>IF(ROW()&lt;=vLastrow,'Match History Data'!M946,"")</f>
        <v/>
      </c>
      <c r="N946" t="str">
        <f>IF(ROW()&lt;=vLastrow,'Match History Data'!N946,"")</f>
        <v/>
      </c>
      <c r="O946" t="str">
        <f>IF(ROW()&lt;=vLastrow,'Match History Data'!O946,"")</f>
        <v/>
      </c>
      <c r="Q946" t="str">
        <f>IF(ROW()&lt;=vLastrow,VLOOKUP(MONTH(E946),calcs!$S$2:$T$13,2,FALSE),"")</f>
        <v/>
      </c>
      <c r="R946" t="str">
        <f>IF(ROW()&lt;=vLastrow,VLOOKUP(MONTH(F946),calcs!$S$2:$T$13,2,FALSE),"")</f>
        <v/>
      </c>
      <c r="S946" t="str">
        <f t="shared" si="80"/>
        <v/>
      </c>
      <c r="T946" s="26" t="e">
        <f>IF(F946="",DATEDIF(E946,calcs!X$2,"Y"),"")</f>
        <v>#VALUE!</v>
      </c>
      <c r="U946" t="str">
        <f t="shared" si="79"/>
        <v/>
      </c>
      <c r="V946" t="str">
        <f t="shared" si="76"/>
        <v/>
      </c>
      <c r="W946">
        <f t="shared" si="77"/>
        <v>0</v>
      </c>
      <c r="X946">
        <f t="shared" si="78"/>
        <v>0</v>
      </c>
    </row>
    <row r="947" spans="1:24" x14ac:dyDescent="0.35">
      <c r="A947" t="str">
        <f>IF(ROW()&lt;=vLastrow,'Match History Data'!A947,"")</f>
        <v/>
      </c>
      <c r="B947" t="str">
        <f>IF(ROW()&lt;=vLastrow,'Match History Data'!B947,"")</f>
        <v/>
      </c>
      <c r="C947" t="str">
        <f>IF(ROW()&lt;=vLastrow,'Match History Data'!C947,"")</f>
        <v/>
      </c>
      <c r="D947" t="str">
        <f>IF(ROW()&lt;=vLastrow,'Match History Data'!D947,"")</f>
        <v/>
      </c>
      <c r="E947" s="3" t="str">
        <f>IF(ROW()&lt;=vLastrow,IF('Match History Data'!E947&lt;&gt;"",'Match History Data'!E947,""),"")</f>
        <v/>
      </c>
      <c r="F947" s="3" t="str">
        <f>IF(ROW()&lt;=vLastrow,IF('Match History Data'!F947&lt;&gt;"",'Match History Data'!F947,""),"")</f>
        <v/>
      </c>
      <c r="G947" t="str">
        <f>IF(ROW()&lt;=vLastrow,'Match History Data'!G947,"")</f>
        <v/>
      </c>
      <c r="H947" t="str">
        <f>IF(ROW()&lt;=vLastrow,'Match History Data'!H947,"")</f>
        <v/>
      </c>
      <c r="I947" t="str">
        <f>IF(ROW()&lt;=vLastrow,'Match History Data'!I947,"")</f>
        <v/>
      </c>
      <c r="J947" t="str">
        <f>IF(ROW()&lt;=vLastrow,'Match History Data'!J947,"")</f>
        <v/>
      </c>
      <c r="K947" t="str">
        <f>IF(ROW()&lt;=vLastrow,'Match History Data'!K947,"")</f>
        <v/>
      </c>
      <c r="L947" t="str">
        <f>IF(ROW()&lt;=vLastrow,'Match History Data'!L947,"")</f>
        <v/>
      </c>
      <c r="M947" t="str">
        <f>IF(ROW()&lt;=vLastrow,'Match History Data'!M947,"")</f>
        <v/>
      </c>
      <c r="N947" t="str">
        <f>IF(ROW()&lt;=vLastrow,'Match History Data'!N947,"")</f>
        <v/>
      </c>
      <c r="O947" t="str">
        <f>IF(ROW()&lt;=vLastrow,'Match History Data'!O947,"")</f>
        <v/>
      </c>
      <c r="Q947" t="str">
        <f>IF(ROW()&lt;=vLastrow,VLOOKUP(MONTH(E947),calcs!$S$2:$T$13,2,FALSE),"")</f>
        <v/>
      </c>
      <c r="R947" t="str">
        <f>IF(ROW()&lt;=vLastrow,VLOOKUP(MONTH(F947),calcs!$S$2:$T$13,2,FALSE),"")</f>
        <v/>
      </c>
      <c r="S947" t="str">
        <f t="shared" si="80"/>
        <v/>
      </c>
      <c r="T947" s="26" t="e">
        <f>IF(F947="",DATEDIF(E947,calcs!X$2,"Y"),"")</f>
        <v>#VALUE!</v>
      </c>
      <c r="U947" t="str">
        <f t="shared" si="79"/>
        <v/>
      </c>
      <c r="V947" t="str">
        <f t="shared" si="76"/>
        <v/>
      </c>
      <c r="W947">
        <f t="shared" si="77"/>
        <v>0</v>
      </c>
      <c r="X947">
        <f t="shared" si="78"/>
        <v>0</v>
      </c>
    </row>
    <row r="948" spans="1:24" x14ac:dyDescent="0.35">
      <c r="A948" t="str">
        <f>IF(ROW()&lt;=vLastrow,'Match History Data'!A948,"")</f>
        <v/>
      </c>
      <c r="B948" t="str">
        <f>IF(ROW()&lt;=vLastrow,'Match History Data'!B948,"")</f>
        <v/>
      </c>
      <c r="C948" t="str">
        <f>IF(ROW()&lt;=vLastrow,'Match History Data'!C948,"")</f>
        <v/>
      </c>
      <c r="D948" t="str">
        <f>IF(ROW()&lt;=vLastrow,'Match History Data'!D948,"")</f>
        <v/>
      </c>
      <c r="E948" s="3" t="str">
        <f>IF(ROW()&lt;=vLastrow,IF('Match History Data'!E948&lt;&gt;"",'Match History Data'!E948,""),"")</f>
        <v/>
      </c>
      <c r="F948" s="3" t="str">
        <f>IF(ROW()&lt;=vLastrow,IF('Match History Data'!F948&lt;&gt;"",'Match History Data'!F948,""),"")</f>
        <v/>
      </c>
      <c r="G948" t="str">
        <f>IF(ROW()&lt;=vLastrow,'Match History Data'!G948,"")</f>
        <v/>
      </c>
      <c r="H948" t="str">
        <f>IF(ROW()&lt;=vLastrow,'Match History Data'!H948,"")</f>
        <v/>
      </c>
      <c r="I948" t="str">
        <f>IF(ROW()&lt;=vLastrow,'Match History Data'!I948,"")</f>
        <v/>
      </c>
      <c r="J948" t="str">
        <f>IF(ROW()&lt;=vLastrow,'Match History Data'!J948,"")</f>
        <v/>
      </c>
      <c r="K948" t="str">
        <f>IF(ROW()&lt;=vLastrow,'Match History Data'!K948,"")</f>
        <v/>
      </c>
      <c r="L948" t="str">
        <f>IF(ROW()&lt;=vLastrow,'Match History Data'!L948,"")</f>
        <v/>
      </c>
      <c r="M948" t="str">
        <f>IF(ROW()&lt;=vLastrow,'Match History Data'!M948,"")</f>
        <v/>
      </c>
      <c r="N948" t="str">
        <f>IF(ROW()&lt;=vLastrow,'Match History Data'!N948,"")</f>
        <v/>
      </c>
      <c r="O948" t="str">
        <f>IF(ROW()&lt;=vLastrow,'Match History Data'!O948,"")</f>
        <v/>
      </c>
      <c r="Q948" t="str">
        <f>IF(ROW()&lt;=vLastrow,VLOOKUP(MONTH(E948),calcs!$S$2:$T$13,2,FALSE),"")</f>
        <v/>
      </c>
      <c r="R948" t="str">
        <f>IF(ROW()&lt;=vLastrow,VLOOKUP(MONTH(F948),calcs!$S$2:$T$13,2,FALSE),"")</f>
        <v/>
      </c>
      <c r="S948" t="str">
        <f t="shared" si="80"/>
        <v/>
      </c>
      <c r="T948" s="26" t="e">
        <f>IF(F948="",DATEDIF(E948,calcs!X$2,"Y"),"")</f>
        <v>#VALUE!</v>
      </c>
      <c r="U948" t="str">
        <f t="shared" si="79"/>
        <v/>
      </c>
      <c r="V948" t="str">
        <f t="shared" si="76"/>
        <v/>
      </c>
      <c r="W948">
        <f t="shared" si="77"/>
        <v>0</v>
      </c>
      <c r="X948">
        <f t="shared" si="78"/>
        <v>0</v>
      </c>
    </row>
    <row r="949" spans="1:24" x14ac:dyDescent="0.35">
      <c r="A949" t="str">
        <f>IF(ROW()&lt;=vLastrow,'Match History Data'!A949,"")</f>
        <v/>
      </c>
      <c r="B949" t="str">
        <f>IF(ROW()&lt;=vLastrow,'Match History Data'!B949,"")</f>
        <v/>
      </c>
      <c r="C949" t="str">
        <f>IF(ROW()&lt;=vLastrow,'Match History Data'!C949,"")</f>
        <v/>
      </c>
      <c r="D949" t="str">
        <f>IF(ROW()&lt;=vLastrow,'Match History Data'!D949,"")</f>
        <v/>
      </c>
      <c r="E949" s="3" t="str">
        <f>IF(ROW()&lt;=vLastrow,IF('Match History Data'!E949&lt;&gt;"",'Match History Data'!E949,""),"")</f>
        <v/>
      </c>
      <c r="F949" s="3" t="str">
        <f>IF(ROW()&lt;=vLastrow,IF('Match History Data'!F949&lt;&gt;"",'Match History Data'!F949,""),"")</f>
        <v/>
      </c>
      <c r="G949" t="str">
        <f>IF(ROW()&lt;=vLastrow,'Match History Data'!G949,"")</f>
        <v/>
      </c>
      <c r="H949" t="str">
        <f>IF(ROW()&lt;=vLastrow,'Match History Data'!H949,"")</f>
        <v/>
      </c>
      <c r="I949" t="str">
        <f>IF(ROW()&lt;=vLastrow,'Match History Data'!I949,"")</f>
        <v/>
      </c>
      <c r="J949" t="str">
        <f>IF(ROW()&lt;=vLastrow,'Match History Data'!J949,"")</f>
        <v/>
      </c>
      <c r="K949" t="str">
        <f>IF(ROW()&lt;=vLastrow,'Match History Data'!K949,"")</f>
        <v/>
      </c>
      <c r="L949" t="str">
        <f>IF(ROW()&lt;=vLastrow,'Match History Data'!L949,"")</f>
        <v/>
      </c>
      <c r="M949" t="str">
        <f>IF(ROW()&lt;=vLastrow,'Match History Data'!M949,"")</f>
        <v/>
      </c>
      <c r="N949" t="str">
        <f>IF(ROW()&lt;=vLastrow,'Match History Data'!N949,"")</f>
        <v/>
      </c>
      <c r="O949" t="str">
        <f>IF(ROW()&lt;=vLastrow,'Match History Data'!O949,"")</f>
        <v/>
      </c>
      <c r="Q949" t="str">
        <f>IF(ROW()&lt;=vLastrow,VLOOKUP(MONTH(E949),calcs!$S$2:$T$13,2,FALSE),"")</f>
        <v/>
      </c>
      <c r="R949" t="str">
        <f>IF(ROW()&lt;=vLastrow,VLOOKUP(MONTH(F949),calcs!$S$2:$T$13,2,FALSE),"")</f>
        <v/>
      </c>
      <c r="S949" t="str">
        <f t="shared" si="80"/>
        <v/>
      </c>
      <c r="T949" s="26" t="e">
        <f>IF(F949="",DATEDIF(E949,calcs!X$2,"Y"),"")</f>
        <v>#VALUE!</v>
      </c>
      <c r="U949" t="str">
        <f t="shared" si="79"/>
        <v/>
      </c>
      <c r="V949" t="str">
        <f t="shared" si="76"/>
        <v/>
      </c>
      <c r="W949">
        <f t="shared" si="77"/>
        <v>0</v>
      </c>
      <c r="X949">
        <f t="shared" si="78"/>
        <v>0</v>
      </c>
    </row>
    <row r="950" spans="1:24" x14ac:dyDescent="0.35">
      <c r="A950" t="str">
        <f>IF(ROW()&lt;=vLastrow,'Match History Data'!A950,"")</f>
        <v/>
      </c>
      <c r="B950" t="str">
        <f>IF(ROW()&lt;=vLastrow,'Match History Data'!B950,"")</f>
        <v/>
      </c>
      <c r="C950" t="str">
        <f>IF(ROW()&lt;=vLastrow,'Match History Data'!C950,"")</f>
        <v/>
      </c>
      <c r="D950" t="str">
        <f>IF(ROW()&lt;=vLastrow,'Match History Data'!D950,"")</f>
        <v/>
      </c>
      <c r="E950" s="3" t="str">
        <f>IF(ROW()&lt;=vLastrow,IF('Match History Data'!E950&lt;&gt;"",'Match History Data'!E950,""),"")</f>
        <v/>
      </c>
      <c r="F950" s="3" t="str">
        <f>IF(ROW()&lt;=vLastrow,IF('Match History Data'!F950&lt;&gt;"",'Match History Data'!F950,""),"")</f>
        <v/>
      </c>
      <c r="G950" t="str">
        <f>IF(ROW()&lt;=vLastrow,'Match History Data'!G950,"")</f>
        <v/>
      </c>
      <c r="H950" t="str">
        <f>IF(ROW()&lt;=vLastrow,'Match History Data'!H950,"")</f>
        <v/>
      </c>
      <c r="I950" t="str">
        <f>IF(ROW()&lt;=vLastrow,'Match History Data'!I950,"")</f>
        <v/>
      </c>
      <c r="J950" t="str">
        <f>IF(ROW()&lt;=vLastrow,'Match History Data'!J950,"")</f>
        <v/>
      </c>
      <c r="K950" t="str">
        <f>IF(ROW()&lt;=vLastrow,'Match History Data'!K950,"")</f>
        <v/>
      </c>
      <c r="L950" t="str">
        <f>IF(ROW()&lt;=vLastrow,'Match History Data'!L950,"")</f>
        <v/>
      </c>
      <c r="M950" t="str">
        <f>IF(ROW()&lt;=vLastrow,'Match History Data'!M950,"")</f>
        <v/>
      </c>
      <c r="N950" t="str">
        <f>IF(ROW()&lt;=vLastrow,'Match History Data'!N950,"")</f>
        <v/>
      </c>
      <c r="O950" t="str">
        <f>IF(ROW()&lt;=vLastrow,'Match History Data'!O950,"")</f>
        <v/>
      </c>
      <c r="Q950" t="str">
        <f>IF(ROW()&lt;=vLastrow,VLOOKUP(MONTH(E950),calcs!$S$2:$T$13,2,FALSE),"")</f>
        <v/>
      </c>
      <c r="R950" t="str">
        <f>IF(ROW()&lt;=vLastrow,VLOOKUP(MONTH(F950),calcs!$S$2:$T$13,2,FALSE),"")</f>
        <v/>
      </c>
      <c r="S950" t="str">
        <f t="shared" si="80"/>
        <v/>
      </c>
      <c r="T950" s="26" t="e">
        <f>IF(F950="",DATEDIF(E950,calcs!X$2,"Y"),"")</f>
        <v>#VALUE!</v>
      </c>
      <c r="U950" t="str">
        <f t="shared" si="79"/>
        <v/>
      </c>
      <c r="V950" t="str">
        <f t="shared" si="76"/>
        <v/>
      </c>
      <c r="W950">
        <f t="shared" si="77"/>
        <v>0</v>
      </c>
      <c r="X950">
        <f t="shared" si="78"/>
        <v>0</v>
      </c>
    </row>
    <row r="951" spans="1:24" x14ac:dyDescent="0.35">
      <c r="A951" t="str">
        <f>IF(ROW()&lt;=vLastrow,'Match History Data'!A951,"")</f>
        <v/>
      </c>
      <c r="B951" t="str">
        <f>IF(ROW()&lt;=vLastrow,'Match History Data'!B951,"")</f>
        <v/>
      </c>
      <c r="C951" t="str">
        <f>IF(ROW()&lt;=vLastrow,'Match History Data'!C951,"")</f>
        <v/>
      </c>
      <c r="D951" t="str">
        <f>IF(ROW()&lt;=vLastrow,'Match History Data'!D951,"")</f>
        <v/>
      </c>
      <c r="E951" s="3" t="str">
        <f>IF(ROW()&lt;=vLastrow,IF('Match History Data'!E951&lt;&gt;"",'Match History Data'!E951,""),"")</f>
        <v/>
      </c>
      <c r="F951" s="3" t="str">
        <f>IF(ROW()&lt;=vLastrow,IF('Match History Data'!F951&lt;&gt;"",'Match History Data'!F951,""),"")</f>
        <v/>
      </c>
      <c r="G951" t="str">
        <f>IF(ROW()&lt;=vLastrow,'Match History Data'!G951,"")</f>
        <v/>
      </c>
      <c r="H951" t="str">
        <f>IF(ROW()&lt;=vLastrow,'Match History Data'!H951,"")</f>
        <v/>
      </c>
      <c r="I951" t="str">
        <f>IF(ROW()&lt;=vLastrow,'Match History Data'!I951,"")</f>
        <v/>
      </c>
      <c r="J951" t="str">
        <f>IF(ROW()&lt;=vLastrow,'Match History Data'!J951,"")</f>
        <v/>
      </c>
      <c r="K951" t="str">
        <f>IF(ROW()&lt;=vLastrow,'Match History Data'!K951,"")</f>
        <v/>
      </c>
      <c r="L951" t="str">
        <f>IF(ROW()&lt;=vLastrow,'Match History Data'!L951,"")</f>
        <v/>
      </c>
      <c r="M951" t="str">
        <f>IF(ROW()&lt;=vLastrow,'Match History Data'!M951,"")</f>
        <v/>
      </c>
      <c r="N951" t="str">
        <f>IF(ROW()&lt;=vLastrow,'Match History Data'!N951,"")</f>
        <v/>
      </c>
      <c r="O951" t="str">
        <f>IF(ROW()&lt;=vLastrow,'Match History Data'!O951,"")</f>
        <v/>
      </c>
      <c r="Q951" t="str">
        <f>IF(ROW()&lt;=vLastrow,VLOOKUP(MONTH(E951),calcs!$S$2:$T$13,2,FALSE),"")</f>
        <v/>
      </c>
      <c r="R951" t="str">
        <f>IF(ROW()&lt;=vLastrow,VLOOKUP(MONTH(F951),calcs!$S$2:$T$13,2,FALSE),"")</f>
        <v/>
      </c>
      <c r="S951" t="str">
        <f t="shared" si="80"/>
        <v/>
      </c>
      <c r="T951" s="26" t="e">
        <f>IF(F951="",DATEDIF(E951,calcs!X$2,"Y"),"")</f>
        <v>#VALUE!</v>
      </c>
      <c r="U951" t="str">
        <f t="shared" si="79"/>
        <v/>
      </c>
      <c r="V951" t="str">
        <f t="shared" si="76"/>
        <v/>
      </c>
      <c r="W951">
        <f t="shared" si="77"/>
        <v>0</v>
      </c>
      <c r="X951">
        <f t="shared" si="78"/>
        <v>0</v>
      </c>
    </row>
    <row r="952" spans="1:24" x14ac:dyDescent="0.35">
      <c r="A952" t="str">
        <f>IF(ROW()&lt;=vLastrow,'Match History Data'!A952,"")</f>
        <v/>
      </c>
      <c r="B952" t="str">
        <f>IF(ROW()&lt;=vLastrow,'Match History Data'!B952,"")</f>
        <v/>
      </c>
      <c r="C952" t="str">
        <f>IF(ROW()&lt;=vLastrow,'Match History Data'!C952,"")</f>
        <v/>
      </c>
      <c r="D952" t="str">
        <f>IF(ROW()&lt;=vLastrow,'Match History Data'!D952,"")</f>
        <v/>
      </c>
      <c r="E952" s="3" t="str">
        <f>IF(ROW()&lt;=vLastrow,IF('Match History Data'!E952&lt;&gt;"",'Match History Data'!E952,""),"")</f>
        <v/>
      </c>
      <c r="F952" s="3" t="str">
        <f>IF(ROW()&lt;=vLastrow,IF('Match History Data'!F952&lt;&gt;"",'Match History Data'!F952,""),"")</f>
        <v/>
      </c>
      <c r="G952" t="str">
        <f>IF(ROW()&lt;=vLastrow,'Match History Data'!G952,"")</f>
        <v/>
      </c>
      <c r="H952" t="str">
        <f>IF(ROW()&lt;=vLastrow,'Match History Data'!H952,"")</f>
        <v/>
      </c>
      <c r="I952" t="str">
        <f>IF(ROW()&lt;=vLastrow,'Match History Data'!I952,"")</f>
        <v/>
      </c>
      <c r="J952" t="str">
        <f>IF(ROW()&lt;=vLastrow,'Match History Data'!J952,"")</f>
        <v/>
      </c>
      <c r="K952" t="str">
        <f>IF(ROW()&lt;=vLastrow,'Match History Data'!K952,"")</f>
        <v/>
      </c>
      <c r="L952" t="str">
        <f>IF(ROW()&lt;=vLastrow,'Match History Data'!L952,"")</f>
        <v/>
      </c>
      <c r="M952" t="str">
        <f>IF(ROW()&lt;=vLastrow,'Match History Data'!M952,"")</f>
        <v/>
      </c>
      <c r="N952" t="str">
        <f>IF(ROW()&lt;=vLastrow,'Match History Data'!N952,"")</f>
        <v/>
      </c>
      <c r="O952" t="str">
        <f>IF(ROW()&lt;=vLastrow,'Match History Data'!O952,"")</f>
        <v/>
      </c>
      <c r="Q952" t="str">
        <f>IF(ROW()&lt;=vLastrow,VLOOKUP(MONTH(E952),calcs!$S$2:$T$13,2,FALSE),"")</f>
        <v/>
      </c>
      <c r="R952" t="str">
        <f>IF(ROW()&lt;=vLastrow,VLOOKUP(MONTH(F952),calcs!$S$2:$T$13,2,FALSE),"")</f>
        <v/>
      </c>
      <c r="S952" t="str">
        <f t="shared" si="80"/>
        <v/>
      </c>
      <c r="T952" s="26" t="e">
        <f>IF(F952="",DATEDIF(E952,calcs!X$2,"Y"),"")</f>
        <v>#VALUE!</v>
      </c>
      <c r="U952" t="str">
        <f t="shared" si="79"/>
        <v/>
      </c>
      <c r="V952" t="str">
        <f t="shared" si="76"/>
        <v/>
      </c>
      <c r="W952">
        <f t="shared" si="77"/>
        <v>0</v>
      </c>
      <c r="X952">
        <f t="shared" si="78"/>
        <v>0</v>
      </c>
    </row>
    <row r="953" spans="1:24" x14ac:dyDescent="0.35">
      <c r="A953" t="str">
        <f>IF(ROW()&lt;=vLastrow,'Match History Data'!A953,"")</f>
        <v/>
      </c>
      <c r="B953" t="str">
        <f>IF(ROW()&lt;=vLastrow,'Match History Data'!B953,"")</f>
        <v/>
      </c>
      <c r="C953" t="str">
        <f>IF(ROW()&lt;=vLastrow,'Match History Data'!C953,"")</f>
        <v/>
      </c>
      <c r="D953" t="str">
        <f>IF(ROW()&lt;=vLastrow,'Match History Data'!D953,"")</f>
        <v/>
      </c>
      <c r="E953" s="3" t="str">
        <f>IF(ROW()&lt;=vLastrow,IF('Match History Data'!E953&lt;&gt;"",'Match History Data'!E953,""),"")</f>
        <v/>
      </c>
      <c r="F953" s="3" t="str">
        <f>IF(ROW()&lt;=vLastrow,IF('Match History Data'!F953&lt;&gt;"",'Match History Data'!F953,""),"")</f>
        <v/>
      </c>
      <c r="G953" t="str">
        <f>IF(ROW()&lt;=vLastrow,'Match History Data'!G953,"")</f>
        <v/>
      </c>
      <c r="H953" t="str">
        <f>IF(ROW()&lt;=vLastrow,'Match History Data'!H953,"")</f>
        <v/>
      </c>
      <c r="I953" t="str">
        <f>IF(ROW()&lt;=vLastrow,'Match History Data'!I953,"")</f>
        <v/>
      </c>
      <c r="J953" t="str">
        <f>IF(ROW()&lt;=vLastrow,'Match History Data'!J953,"")</f>
        <v/>
      </c>
      <c r="K953" t="str">
        <f>IF(ROW()&lt;=vLastrow,'Match History Data'!K953,"")</f>
        <v/>
      </c>
      <c r="L953" t="str">
        <f>IF(ROW()&lt;=vLastrow,'Match History Data'!L953,"")</f>
        <v/>
      </c>
      <c r="M953" t="str">
        <f>IF(ROW()&lt;=vLastrow,'Match History Data'!M953,"")</f>
        <v/>
      </c>
      <c r="N953" t="str">
        <f>IF(ROW()&lt;=vLastrow,'Match History Data'!N953,"")</f>
        <v/>
      </c>
      <c r="O953" t="str">
        <f>IF(ROW()&lt;=vLastrow,'Match History Data'!O953,"")</f>
        <v/>
      </c>
      <c r="Q953" t="str">
        <f>IF(ROW()&lt;=vLastrow,VLOOKUP(MONTH(E953),calcs!$S$2:$T$13,2,FALSE),"")</f>
        <v/>
      </c>
      <c r="R953" t="str">
        <f>IF(ROW()&lt;=vLastrow,VLOOKUP(MONTH(F953),calcs!$S$2:$T$13,2,FALSE),"")</f>
        <v/>
      </c>
      <c r="S953" t="str">
        <f t="shared" si="80"/>
        <v/>
      </c>
      <c r="T953" s="26" t="e">
        <f>IF(F953="",DATEDIF(E953,calcs!X$2,"Y"),"")</f>
        <v>#VALUE!</v>
      </c>
      <c r="U953" t="str">
        <f t="shared" si="79"/>
        <v/>
      </c>
      <c r="V953" t="str">
        <f t="shared" si="76"/>
        <v/>
      </c>
      <c r="W953">
        <f t="shared" si="77"/>
        <v>0</v>
      </c>
      <c r="X953">
        <f t="shared" si="78"/>
        <v>0</v>
      </c>
    </row>
    <row r="954" spans="1:24" x14ac:dyDescent="0.35">
      <c r="A954" t="str">
        <f>IF(ROW()&lt;=vLastrow,'Match History Data'!A954,"")</f>
        <v/>
      </c>
      <c r="B954" t="str">
        <f>IF(ROW()&lt;=vLastrow,'Match History Data'!B954,"")</f>
        <v/>
      </c>
      <c r="C954" t="str">
        <f>IF(ROW()&lt;=vLastrow,'Match History Data'!C954,"")</f>
        <v/>
      </c>
      <c r="D954" t="str">
        <f>IF(ROW()&lt;=vLastrow,'Match History Data'!D954,"")</f>
        <v/>
      </c>
      <c r="E954" s="3" t="str">
        <f>IF(ROW()&lt;=vLastrow,IF('Match History Data'!E954&lt;&gt;"",'Match History Data'!E954,""),"")</f>
        <v/>
      </c>
      <c r="F954" s="3" t="str">
        <f>IF(ROW()&lt;=vLastrow,IF('Match History Data'!F954&lt;&gt;"",'Match History Data'!F954,""),"")</f>
        <v/>
      </c>
      <c r="G954" t="str">
        <f>IF(ROW()&lt;=vLastrow,'Match History Data'!G954,"")</f>
        <v/>
      </c>
      <c r="H954" t="str">
        <f>IF(ROW()&lt;=vLastrow,'Match History Data'!H954,"")</f>
        <v/>
      </c>
      <c r="I954" t="str">
        <f>IF(ROW()&lt;=vLastrow,'Match History Data'!I954,"")</f>
        <v/>
      </c>
      <c r="J954" t="str">
        <f>IF(ROW()&lt;=vLastrow,'Match History Data'!J954,"")</f>
        <v/>
      </c>
      <c r="K954" t="str">
        <f>IF(ROW()&lt;=vLastrow,'Match History Data'!K954,"")</f>
        <v/>
      </c>
      <c r="L954" t="str">
        <f>IF(ROW()&lt;=vLastrow,'Match History Data'!L954,"")</f>
        <v/>
      </c>
      <c r="M954" t="str">
        <f>IF(ROW()&lt;=vLastrow,'Match History Data'!M954,"")</f>
        <v/>
      </c>
      <c r="N954" t="str">
        <f>IF(ROW()&lt;=vLastrow,'Match History Data'!N954,"")</f>
        <v/>
      </c>
      <c r="O954" t="str">
        <f>IF(ROW()&lt;=vLastrow,'Match History Data'!O954,"")</f>
        <v/>
      </c>
      <c r="Q954" t="str">
        <f>IF(ROW()&lt;=vLastrow,VLOOKUP(MONTH(E954),calcs!$S$2:$T$13,2,FALSE),"")</f>
        <v/>
      </c>
      <c r="R954" t="str">
        <f>IF(ROW()&lt;=vLastrow,VLOOKUP(MONTH(F954),calcs!$S$2:$T$13,2,FALSE),"")</f>
        <v/>
      </c>
      <c r="S954" t="str">
        <f t="shared" si="80"/>
        <v/>
      </c>
      <c r="T954" s="26" t="e">
        <f>IF(F954="",DATEDIF(E954,calcs!X$2,"Y"),"")</f>
        <v>#VALUE!</v>
      </c>
      <c r="U954" t="str">
        <f t="shared" si="79"/>
        <v/>
      </c>
      <c r="V954" t="str">
        <f t="shared" si="76"/>
        <v/>
      </c>
      <c r="W954">
        <f t="shared" si="77"/>
        <v>0</v>
      </c>
      <c r="X954">
        <f t="shared" si="78"/>
        <v>0</v>
      </c>
    </row>
    <row r="955" spans="1:24" x14ac:dyDescent="0.35">
      <c r="A955" t="str">
        <f>IF(ROW()&lt;=vLastrow,'Match History Data'!A955,"")</f>
        <v/>
      </c>
      <c r="B955" t="str">
        <f>IF(ROW()&lt;=vLastrow,'Match History Data'!B955,"")</f>
        <v/>
      </c>
      <c r="C955" t="str">
        <f>IF(ROW()&lt;=vLastrow,'Match History Data'!C955,"")</f>
        <v/>
      </c>
      <c r="D955" t="str">
        <f>IF(ROW()&lt;=vLastrow,'Match History Data'!D955,"")</f>
        <v/>
      </c>
      <c r="E955" s="3" t="str">
        <f>IF(ROW()&lt;=vLastrow,IF('Match History Data'!E955&lt;&gt;"",'Match History Data'!E955,""),"")</f>
        <v/>
      </c>
      <c r="F955" s="3" t="str">
        <f>IF(ROW()&lt;=vLastrow,IF('Match History Data'!F955&lt;&gt;"",'Match History Data'!F955,""),"")</f>
        <v/>
      </c>
      <c r="G955" t="str">
        <f>IF(ROW()&lt;=vLastrow,'Match History Data'!G955,"")</f>
        <v/>
      </c>
      <c r="H955" t="str">
        <f>IF(ROW()&lt;=vLastrow,'Match History Data'!H955,"")</f>
        <v/>
      </c>
      <c r="I955" t="str">
        <f>IF(ROW()&lt;=vLastrow,'Match History Data'!I955,"")</f>
        <v/>
      </c>
      <c r="J955" t="str">
        <f>IF(ROW()&lt;=vLastrow,'Match History Data'!J955,"")</f>
        <v/>
      </c>
      <c r="K955" t="str">
        <f>IF(ROW()&lt;=vLastrow,'Match History Data'!K955,"")</f>
        <v/>
      </c>
      <c r="L955" t="str">
        <f>IF(ROW()&lt;=vLastrow,'Match History Data'!L955,"")</f>
        <v/>
      </c>
      <c r="M955" t="str">
        <f>IF(ROW()&lt;=vLastrow,'Match History Data'!M955,"")</f>
        <v/>
      </c>
      <c r="N955" t="str">
        <f>IF(ROW()&lt;=vLastrow,'Match History Data'!N955,"")</f>
        <v/>
      </c>
      <c r="O955" t="str">
        <f>IF(ROW()&lt;=vLastrow,'Match History Data'!O955,"")</f>
        <v/>
      </c>
      <c r="Q955" t="str">
        <f>IF(ROW()&lt;=vLastrow,VLOOKUP(MONTH(E955),calcs!$S$2:$T$13,2,FALSE),"")</f>
        <v/>
      </c>
      <c r="R955" t="str">
        <f>IF(ROW()&lt;=vLastrow,VLOOKUP(MONTH(F955),calcs!$S$2:$T$13,2,FALSE),"")</f>
        <v/>
      </c>
      <c r="S955" t="str">
        <f t="shared" si="80"/>
        <v/>
      </c>
      <c r="T955" s="26" t="e">
        <f>IF(F955="",DATEDIF(E955,calcs!X$2,"Y"),"")</f>
        <v>#VALUE!</v>
      </c>
      <c r="U955" t="str">
        <f t="shared" si="79"/>
        <v/>
      </c>
      <c r="V955" t="str">
        <f t="shared" si="76"/>
        <v/>
      </c>
      <c r="W955">
        <f t="shared" si="77"/>
        <v>0</v>
      </c>
      <c r="X955">
        <f t="shared" si="78"/>
        <v>0</v>
      </c>
    </row>
    <row r="956" spans="1:24" x14ac:dyDescent="0.35">
      <c r="A956" t="str">
        <f>IF(ROW()&lt;=vLastrow,'Match History Data'!A956,"")</f>
        <v/>
      </c>
      <c r="B956" t="str">
        <f>IF(ROW()&lt;=vLastrow,'Match History Data'!B956,"")</f>
        <v/>
      </c>
      <c r="C956" t="str">
        <f>IF(ROW()&lt;=vLastrow,'Match History Data'!C956,"")</f>
        <v/>
      </c>
      <c r="D956" t="str">
        <f>IF(ROW()&lt;=vLastrow,'Match History Data'!D956,"")</f>
        <v/>
      </c>
      <c r="E956" s="3" t="str">
        <f>IF(ROW()&lt;=vLastrow,IF('Match History Data'!E956&lt;&gt;"",'Match History Data'!E956,""),"")</f>
        <v/>
      </c>
      <c r="F956" s="3" t="str">
        <f>IF(ROW()&lt;=vLastrow,IF('Match History Data'!F956&lt;&gt;"",'Match History Data'!F956,""),"")</f>
        <v/>
      </c>
      <c r="G956" t="str">
        <f>IF(ROW()&lt;=vLastrow,'Match History Data'!G956,"")</f>
        <v/>
      </c>
      <c r="H956" t="str">
        <f>IF(ROW()&lt;=vLastrow,'Match History Data'!H956,"")</f>
        <v/>
      </c>
      <c r="I956" t="str">
        <f>IF(ROW()&lt;=vLastrow,'Match History Data'!I956,"")</f>
        <v/>
      </c>
      <c r="J956" t="str">
        <f>IF(ROW()&lt;=vLastrow,'Match History Data'!J956,"")</f>
        <v/>
      </c>
      <c r="K956" t="str">
        <f>IF(ROW()&lt;=vLastrow,'Match History Data'!K956,"")</f>
        <v/>
      </c>
      <c r="L956" t="str">
        <f>IF(ROW()&lt;=vLastrow,'Match History Data'!L956,"")</f>
        <v/>
      </c>
      <c r="M956" t="str">
        <f>IF(ROW()&lt;=vLastrow,'Match History Data'!M956,"")</f>
        <v/>
      </c>
      <c r="N956" t="str">
        <f>IF(ROW()&lt;=vLastrow,'Match History Data'!N956,"")</f>
        <v/>
      </c>
      <c r="O956" t="str">
        <f>IF(ROW()&lt;=vLastrow,'Match History Data'!O956,"")</f>
        <v/>
      </c>
      <c r="Q956" t="str">
        <f>IF(ROW()&lt;=vLastrow,VLOOKUP(MONTH(E956),calcs!$S$2:$T$13,2,FALSE),"")</f>
        <v/>
      </c>
      <c r="R956" t="str">
        <f>IF(ROW()&lt;=vLastrow,VLOOKUP(MONTH(F956),calcs!$S$2:$T$13,2,FALSE),"")</f>
        <v/>
      </c>
      <c r="S956" t="str">
        <f t="shared" si="80"/>
        <v/>
      </c>
      <c r="T956" s="26" t="e">
        <f>IF(F956="",DATEDIF(E956,calcs!X$2,"Y"),"")</f>
        <v>#VALUE!</v>
      </c>
      <c r="U956" t="str">
        <f t="shared" si="79"/>
        <v/>
      </c>
      <c r="V956" t="str">
        <f t="shared" si="76"/>
        <v/>
      </c>
      <c r="W956">
        <f t="shared" si="77"/>
        <v>0</v>
      </c>
      <c r="X956">
        <f t="shared" si="78"/>
        <v>0</v>
      </c>
    </row>
    <row r="957" spans="1:24" x14ac:dyDescent="0.35">
      <c r="A957" t="str">
        <f>IF(ROW()&lt;=vLastrow,'Match History Data'!A957,"")</f>
        <v/>
      </c>
      <c r="B957" t="str">
        <f>IF(ROW()&lt;=vLastrow,'Match History Data'!B957,"")</f>
        <v/>
      </c>
      <c r="C957" t="str">
        <f>IF(ROW()&lt;=vLastrow,'Match History Data'!C957,"")</f>
        <v/>
      </c>
      <c r="D957" t="str">
        <f>IF(ROW()&lt;=vLastrow,'Match History Data'!D957,"")</f>
        <v/>
      </c>
      <c r="E957" s="3" t="str">
        <f>IF(ROW()&lt;=vLastrow,IF('Match History Data'!E957&lt;&gt;"",'Match History Data'!E957,""),"")</f>
        <v/>
      </c>
      <c r="F957" s="3" t="str">
        <f>IF(ROW()&lt;=vLastrow,IF('Match History Data'!F957&lt;&gt;"",'Match History Data'!F957,""),"")</f>
        <v/>
      </c>
      <c r="G957" t="str">
        <f>IF(ROW()&lt;=vLastrow,'Match History Data'!G957,"")</f>
        <v/>
      </c>
      <c r="H957" t="str">
        <f>IF(ROW()&lt;=vLastrow,'Match History Data'!H957,"")</f>
        <v/>
      </c>
      <c r="I957" t="str">
        <f>IF(ROW()&lt;=vLastrow,'Match History Data'!I957,"")</f>
        <v/>
      </c>
      <c r="J957" t="str">
        <f>IF(ROW()&lt;=vLastrow,'Match History Data'!J957,"")</f>
        <v/>
      </c>
      <c r="K957" t="str">
        <f>IF(ROW()&lt;=vLastrow,'Match History Data'!K957,"")</f>
        <v/>
      </c>
      <c r="L957" t="str">
        <f>IF(ROW()&lt;=vLastrow,'Match History Data'!L957,"")</f>
        <v/>
      </c>
      <c r="M957" t="str">
        <f>IF(ROW()&lt;=vLastrow,'Match History Data'!M957,"")</f>
        <v/>
      </c>
      <c r="N957" t="str">
        <f>IF(ROW()&lt;=vLastrow,'Match History Data'!N957,"")</f>
        <v/>
      </c>
      <c r="O957" t="str">
        <f>IF(ROW()&lt;=vLastrow,'Match History Data'!O957,"")</f>
        <v/>
      </c>
      <c r="Q957" t="str">
        <f>IF(ROW()&lt;=vLastrow,VLOOKUP(MONTH(E957),calcs!$S$2:$T$13,2,FALSE),"")</f>
        <v/>
      </c>
      <c r="R957" t="str">
        <f>IF(ROW()&lt;=vLastrow,VLOOKUP(MONTH(F957),calcs!$S$2:$T$13,2,FALSE),"")</f>
        <v/>
      </c>
      <c r="S957" t="str">
        <f t="shared" si="80"/>
        <v/>
      </c>
      <c r="T957" s="26" t="e">
        <f>IF(F957="",DATEDIF(E957,calcs!X$2,"Y"),"")</f>
        <v>#VALUE!</v>
      </c>
      <c r="U957" t="str">
        <f t="shared" si="79"/>
        <v/>
      </c>
      <c r="V957" t="str">
        <f t="shared" si="76"/>
        <v/>
      </c>
      <c r="W957">
        <f t="shared" si="77"/>
        <v>0</v>
      </c>
      <c r="X957">
        <f t="shared" si="78"/>
        <v>0</v>
      </c>
    </row>
    <row r="958" spans="1:24" x14ac:dyDescent="0.35">
      <c r="A958" t="str">
        <f>IF(ROW()&lt;=vLastrow,'Match History Data'!A958,"")</f>
        <v/>
      </c>
      <c r="B958" t="str">
        <f>IF(ROW()&lt;=vLastrow,'Match History Data'!B958,"")</f>
        <v/>
      </c>
      <c r="C958" t="str">
        <f>IF(ROW()&lt;=vLastrow,'Match History Data'!C958,"")</f>
        <v/>
      </c>
      <c r="D958" t="str">
        <f>IF(ROW()&lt;=vLastrow,'Match History Data'!D958,"")</f>
        <v/>
      </c>
      <c r="E958" s="3" t="str">
        <f>IF(ROW()&lt;=vLastrow,IF('Match History Data'!E958&lt;&gt;"",'Match History Data'!E958,""),"")</f>
        <v/>
      </c>
      <c r="F958" s="3" t="str">
        <f>IF(ROW()&lt;=vLastrow,IF('Match History Data'!F958&lt;&gt;"",'Match History Data'!F958,""),"")</f>
        <v/>
      </c>
      <c r="G958" t="str">
        <f>IF(ROW()&lt;=vLastrow,'Match History Data'!G958,"")</f>
        <v/>
      </c>
      <c r="H958" t="str">
        <f>IF(ROW()&lt;=vLastrow,'Match History Data'!H958,"")</f>
        <v/>
      </c>
      <c r="I958" t="str">
        <f>IF(ROW()&lt;=vLastrow,'Match History Data'!I958,"")</f>
        <v/>
      </c>
      <c r="J958" t="str">
        <f>IF(ROW()&lt;=vLastrow,'Match History Data'!J958,"")</f>
        <v/>
      </c>
      <c r="K958" t="str">
        <f>IF(ROW()&lt;=vLastrow,'Match History Data'!K958,"")</f>
        <v/>
      </c>
      <c r="L958" t="str">
        <f>IF(ROW()&lt;=vLastrow,'Match History Data'!L958,"")</f>
        <v/>
      </c>
      <c r="M958" t="str">
        <f>IF(ROW()&lt;=vLastrow,'Match History Data'!M958,"")</f>
        <v/>
      </c>
      <c r="N958" t="str">
        <f>IF(ROW()&lt;=vLastrow,'Match History Data'!N958,"")</f>
        <v/>
      </c>
      <c r="O958" t="str">
        <f>IF(ROW()&lt;=vLastrow,'Match History Data'!O958,"")</f>
        <v/>
      </c>
      <c r="Q958" t="str">
        <f>IF(ROW()&lt;=vLastrow,VLOOKUP(MONTH(E958),calcs!$S$2:$T$13,2,FALSE),"")</f>
        <v/>
      </c>
      <c r="R958" t="str">
        <f>IF(ROW()&lt;=vLastrow,VLOOKUP(MONTH(F958),calcs!$S$2:$T$13,2,FALSE),"")</f>
        <v/>
      </c>
      <c r="S958" t="str">
        <f t="shared" si="80"/>
        <v/>
      </c>
      <c r="T958" s="26" t="e">
        <f>IF(F958="",DATEDIF(E958,calcs!X$2,"Y"),"")</f>
        <v>#VALUE!</v>
      </c>
      <c r="U958" t="str">
        <f t="shared" si="79"/>
        <v/>
      </c>
      <c r="V958" t="str">
        <f t="shared" si="76"/>
        <v/>
      </c>
      <c r="W958">
        <f t="shared" si="77"/>
        <v>0</v>
      </c>
      <c r="X958">
        <f t="shared" si="78"/>
        <v>0</v>
      </c>
    </row>
    <row r="959" spans="1:24" x14ac:dyDescent="0.35">
      <c r="A959" t="str">
        <f>IF(ROW()&lt;=vLastrow,'Match History Data'!A959,"")</f>
        <v/>
      </c>
      <c r="B959" t="str">
        <f>IF(ROW()&lt;=vLastrow,'Match History Data'!B959,"")</f>
        <v/>
      </c>
      <c r="C959" t="str">
        <f>IF(ROW()&lt;=vLastrow,'Match History Data'!C959,"")</f>
        <v/>
      </c>
      <c r="D959" t="str">
        <f>IF(ROW()&lt;=vLastrow,'Match History Data'!D959,"")</f>
        <v/>
      </c>
      <c r="E959" s="3" t="str">
        <f>IF(ROW()&lt;=vLastrow,IF('Match History Data'!E959&lt;&gt;"",'Match History Data'!E959,""),"")</f>
        <v/>
      </c>
      <c r="F959" s="3" t="str">
        <f>IF(ROW()&lt;=vLastrow,IF('Match History Data'!F959&lt;&gt;"",'Match History Data'!F959,""),"")</f>
        <v/>
      </c>
      <c r="G959" t="str">
        <f>IF(ROW()&lt;=vLastrow,'Match History Data'!G959,"")</f>
        <v/>
      </c>
      <c r="H959" t="str">
        <f>IF(ROW()&lt;=vLastrow,'Match History Data'!H959,"")</f>
        <v/>
      </c>
      <c r="I959" t="str">
        <f>IF(ROW()&lt;=vLastrow,'Match History Data'!I959,"")</f>
        <v/>
      </c>
      <c r="J959" t="str">
        <f>IF(ROW()&lt;=vLastrow,'Match History Data'!J959,"")</f>
        <v/>
      </c>
      <c r="K959" t="str">
        <f>IF(ROW()&lt;=vLastrow,'Match History Data'!K959,"")</f>
        <v/>
      </c>
      <c r="L959" t="str">
        <f>IF(ROW()&lt;=vLastrow,'Match History Data'!L959,"")</f>
        <v/>
      </c>
      <c r="M959" t="str">
        <f>IF(ROW()&lt;=vLastrow,'Match History Data'!M959,"")</f>
        <v/>
      </c>
      <c r="N959" t="str">
        <f>IF(ROW()&lt;=vLastrow,'Match History Data'!N959,"")</f>
        <v/>
      </c>
      <c r="O959" t="str">
        <f>IF(ROW()&lt;=vLastrow,'Match History Data'!O959,"")</f>
        <v/>
      </c>
      <c r="Q959" t="str">
        <f>IF(ROW()&lt;=vLastrow,VLOOKUP(MONTH(E959),calcs!$S$2:$T$13,2,FALSE),"")</f>
        <v/>
      </c>
      <c r="R959" t="str">
        <f>IF(ROW()&lt;=vLastrow,VLOOKUP(MONTH(F959),calcs!$S$2:$T$13,2,FALSE),"")</f>
        <v/>
      </c>
      <c r="S959" t="str">
        <f t="shared" si="80"/>
        <v/>
      </c>
      <c r="T959" s="26" t="e">
        <f>IF(F959="",DATEDIF(E959,calcs!X$2,"Y"),"")</f>
        <v>#VALUE!</v>
      </c>
      <c r="U959" t="str">
        <f t="shared" si="79"/>
        <v/>
      </c>
      <c r="V959" t="str">
        <f t="shared" si="76"/>
        <v/>
      </c>
      <c r="W959">
        <f t="shared" si="77"/>
        <v>0</v>
      </c>
      <c r="X959">
        <f t="shared" si="78"/>
        <v>0</v>
      </c>
    </row>
    <row r="960" spans="1:24" x14ac:dyDescent="0.35">
      <c r="A960" t="str">
        <f>IF(ROW()&lt;=vLastrow,'Match History Data'!A960,"")</f>
        <v/>
      </c>
      <c r="B960" t="str">
        <f>IF(ROW()&lt;=vLastrow,'Match History Data'!B960,"")</f>
        <v/>
      </c>
      <c r="C960" t="str">
        <f>IF(ROW()&lt;=vLastrow,'Match History Data'!C960,"")</f>
        <v/>
      </c>
      <c r="D960" t="str">
        <f>IF(ROW()&lt;=vLastrow,'Match History Data'!D960,"")</f>
        <v/>
      </c>
      <c r="E960" s="3" t="str">
        <f>IF(ROW()&lt;=vLastrow,IF('Match History Data'!E960&lt;&gt;"",'Match History Data'!E960,""),"")</f>
        <v/>
      </c>
      <c r="F960" s="3" t="str">
        <f>IF(ROW()&lt;=vLastrow,IF('Match History Data'!F960&lt;&gt;"",'Match History Data'!F960,""),"")</f>
        <v/>
      </c>
      <c r="G960" t="str">
        <f>IF(ROW()&lt;=vLastrow,'Match History Data'!G960,"")</f>
        <v/>
      </c>
      <c r="H960" t="str">
        <f>IF(ROW()&lt;=vLastrow,'Match History Data'!H960,"")</f>
        <v/>
      </c>
      <c r="I960" t="str">
        <f>IF(ROW()&lt;=vLastrow,'Match History Data'!I960,"")</f>
        <v/>
      </c>
      <c r="J960" t="str">
        <f>IF(ROW()&lt;=vLastrow,'Match History Data'!J960,"")</f>
        <v/>
      </c>
      <c r="K960" t="str">
        <f>IF(ROW()&lt;=vLastrow,'Match History Data'!K960,"")</f>
        <v/>
      </c>
      <c r="L960" t="str">
        <f>IF(ROW()&lt;=vLastrow,'Match History Data'!L960,"")</f>
        <v/>
      </c>
      <c r="M960" t="str">
        <f>IF(ROW()&lt;=vLastrow,'Match History Data'!M960,"")</f>
        <v/>
      </c>
      <c r="N960" t="str">
        <f>IF(ROW()&lt;=vLastrow,'Match History Data'!N960,"")</f>
        <v/>
      </c>
      <c r="O960" t="str">
        <f>IF(ROW()&lt;=vLastrow,'Match History Data'!O960,"")</f>
        <v/>
      </c>
      <c r="Q960" t="str">
        <f>IF(ROW()&lt;=vLastrow,VLOOKUP(MONTH(E960),calcs!$S$2:$T$13,2,FALSE),"")</f>
        <v/>
      </c>
      <c r="R960" t="str">
        <f>IF(ROW()&lt;=vLastrow,VLOOKUP(MONTH(F960),calcs!$S$2:$T$13,2,FALSE),"")</f>
        <v/>
      </c>
      <c r="S960" t="str">
        <f t="shared" si="80"/>
        <v/>
      </c>
      <c r="T960" s="26" t="e">
        <f>IF(F960="",DATEDIF(E960,calcs!X$2,"Y"),"")</f>
        <v>#VALUE!</v>
      </c>
      <c r="U960" t="str">
        <f t="shared" si="79"/>
        <v/>
      </c>
      <c r="V960" t="str">
        <f t="shared" si="76"/>
        <v/>
      </c>
      <c r="W960">
        <f t="shared" si="77"/>
        <v>0</v>
      </c>
      <c r="X960">
        <f t="shared" si="78"/>
        <v>0</v>
      </c>
    </row>
    <row r="961" spans="1:24" x14ac:dyDescent="0.35">
      <c r="A961" t="str">
        <f>IF(ROW()&lt;=vLastrow,'Match History Data'!A961,"")</f>
        <v/>
      </c>
      <c r="B961" t="str">
        <f>IF(ROW()&lt;=vLastrow,'Match History Data'!B961,"")</f>
        <v/>
      </c>
      <c r="C961" t="str">
        <f>IF(ROW()&lt;=vLastrow,'Match History Data'!C961,"")</f>
        <v/>
      </c>
      <c r="D961" t="str">
        <f>IF(ROW()&lt;=vLastrow,'Match History Data'!D961,"")</f>
        <v/>
      </c>
      <c r="E961" s="3" t="str">
        <f>IF(ROW()&lt;=vLastrow,IF('Match History Data'!E961&lt;&gt;"",'Match History Data'!E961,""),"")</f>
        <v/>
      </c>
      <c r="F961" s="3" t="str">
        <f>IF(ROW()&lt;=vLastrow,IF('Match History Data'!F961&lt;&gt;"",'Match History Data'!F961,""),"")</f>
        <v/>
      </c>
      <c r="G961" t="str">
        <f>IF(ROW()&lt;=vLastrow,'Match History Data'!G961,"")</f>
        <v/>
      </c>
      <c r="H961" t="str">
        <f>IF(ROW()&lt;=vLastrow,'Match History Data'!H961,"")</f>
        <v/>
      </c>
      <c r="I961" t="str">
        <f>IF(ROW()&lt;=vLastrow,'Match History Data'!I961,"")</f>
        <v/>
      </c>
      <c r="J961" t="str">
        <f>IF(ROW()&lt;=vLastrow,'Match History Data'!J961,"")</f>
        <v/>
      </c>
      <c r="K961" t="str">
        <f>IF(ROW()&lt;=vLastrow,'Match History Data'!K961,"")</f>
        <v/>
      </c>
      <c r="L961" t="str">
        <f>IF(ROW()&lt;=vLastrow,'Match History Data'!L961,"")</f>
        <v/>
      </c>
      <c r="M961" t="str">
        <f>IF(ROW()&lt;=vLastrow,'Match History Data'!M961,"")</f>
        <v/>
      </c>
      <c r="N961" t="str">
        <f>IF(ROW()&lt;=vLastrow,'Match History Data'!N961,"")</f>
        <v/>
      </c>
      <c r="O961" t="str">
        <f>IF(ROW()&lt;=vLastrow,'Match History Data'!O961,"")</f>
        <v/>
      </c>
      <c r="Q961" t="str">
        <f>IF(ROW()&lt;=vLastrow,VLOOKUP(MONTH(E961),calcs!$S$2:$T$13,2,FALSE),"")</f>
        <v/>
      </c>
      <c r="R961" t="str">
        <f>IF(ROW()&lt;=vLastrow,VLOOKUP(MONTH(F961),calcs!$S$2:$T$13,2,FALSE),"")</f>
        <v/>
      </c>
      <c r="S961" t="str">
        <f t="shared" si="80"/>
        <v/>
      </c>
      <c r="T961" s="26" t="e">
        <f>IF(F961="",DATEDIF(E961,calcs!X$2,"Y"),"")</f>
        <v>#VALUE!</v>
      </c>
      <c r="U961" t="str">
        <f t="shared" si="79"/>
        <v/>
      </c>
      <c r="V961" t="str">
        <f t="shared" si="76"/>
        <v/>
      </c>
      <c r="W961">
        <f t="shared" si="77"/>
        <v>0</v>
      </c>
      <c r="X961">
        <f t="shared" si="78"/>
        <v>0</v>
      </c>
    </row>
    <row r="962" spans="1:24" x14ac:dyDescent="0.35">
      <c r="A962" t="str">
        <f>IF(ROW()&lt;=vLastrow,'Match History Data'!A962,"")</f>
        <v/>
      </c>
      <c r="B962" t="str">
        <f>IF(ROW()&lt;=vLastrow,'Match History Data'!B962,"")</f>
        <v/>
      </c>
      <c r="C962" t="str">
        <f>IF(ROW()&lt;=vLastrow,'Match History Data'!C962,"")</f>
        <v/>
      </c>
      <c r="D962" t="str">
        <f>IF(ROW()&lt;=vLastrow,'Match History Data'!D962,"")</f>
        <v/>
      </c>
      <c r="E962" s="3" t="str">
        <f>IF(ROW()&lt;=vLastrow,IF('Match History Data'!E962&lt;&gt;"",'Match History Data'!E962,""),"")</f>
        <v/>
      </c>
      <c r="F962" s="3" t="str">
        <f>IF(ROW()&lt;=vLastrow,IF('Match History Data'!F962&lt;&gt;"",'Match History Data'!F962,""),"")</f>
        <v/>
      </c>
      <c r="G962" t="str">
        <f>IF(ROW()&lt;=vLastrow,'Match History Data'!G962,"")</f>
        <v/>
      </c>
      <c r="H962" t="str">
        <f>IF(ROW()&lt;=vLastrow,'Match History Data'!H962,"")</f>
        <v/>
      </c>
      <c r="I962" t="str">
        <f>IF(ROW()&lt;=vLastrow,'Match History Data'!I962,"")</f>
        <v/>
      </c>
      <c r="J962" t="str">
        <f>IF(ROW()&lt;=vLastrow,'Match History Data'!J962,"")</f>
        <v/>
      </c>
      <c r="K962" t="str">
        <f>IF(ROW()&lt;=vLastrow,'Match History Data'!K962,"")</f>
        <v/>
      </c>
      <c r="L962" t="str">
        <f>IF(ROW()&lt;=vLastrow,'Match History Data'!L962,"")</f>
        <v/>
      </c>
      <c r="M962" t="str">
        <f>IF(ROW()&lt;=vLastrow,'Match History Data'!M962,"")</f>
        <v/>
      </c>
      <c r="N962" t="str">
        <f>IF(ROW()&lt;=vLastrow,'Match History Data'!N962,"")</f>
        <v/>
      </c>
      <c r="O962" t="str">
        <f>IF(ROW()&lt;=vLastrow,'Match History Data'!O962,"")</f>
        <v/>
      </c>
      <c r="Q962" t="str">
        <f>IF(ROW()&lt;=vLastrow,VLOOKUP(MONTH(E962),calcs!$S$2:$T$13,2,FALSE),"")</f>
        <v/>
      </c>
      <c r="R962" t="str">
        <f>IF(ROW()&lt;=vLastrow,VLOOKUP(MONTH(F962),calcs!$S$2:$T$13,2,FALSE),"")</f>
        <v/>
      </c>
      <c r="S962" t="str">
        <f t="shared" si="80"/>
        <v/>
      </c>
      <c r="T962" s="26" t="e">
        <f>IF(F962="",DATEDIF(E962,calcs!X$2,"Y"),"")</f>
        <v>#VALUE!</v>
      </c>
      <c r="U962" t="str">
        <f t="shared" si="79"/>
        <v/>
      </c>
      <c r="V962" t="str">
        <f t="shared" ref="V962:V1025" si="81">SUBSTITUTE(N962,"White or Caucasian","White")</f>
        <v/>
      </c>
      <c r="W962">
        <f t="shared" ref="W962:W1025" si="82">IF(J962&lt;&gt;"",LEN(J962)-LEN(SUBSTITUTE(J962,";",""))+1,0)</f>
        <v>0</v>
      </c>
      <c r="X962">
        <f t="shared" ref="X962:X1025" si="83">IF(N962&lt;&gt;"",LEN(N962)-LEN(SUBSTITUTE(N962,";",""))+1,0)</f>
        <v>0</v>
      </c>
    </row>
    <row r="963" spans="1:24" x14ac:dyDescent="0.35">
      <c r="A963" t="str">
        <f>IF(ROW()&lt;=vLastrow,'Match History Data'!A963,"")</f>
        <v/>
      </c>
      <c r="B963" t="str">
        <f>IF(ROW()&lt;=vLastrow,'Match History Data'!B963,"")</f>
        <v/>
      </c>
      <c r="C963" t="str">
        <f>IF(ROW()&lt;=vLastrow,'Match History Data'!C963,"")</f>
        <v/>
      </c>
      <c r="D963" t="str">
        <f>IF(ROW()&lt;=vLastrow,'Match History Data'!D963,"")</f>
        <v/>
      </c>
      <c r="E963" s="3" t="str">
        <f>IF(ROW()&lt;=vLastrow,IF('Match History Data'!E963&lt;&gt;"",'Match History Data'!E963,""),"")</f>
        <v/>
      </c>
      <c r="F963" s="3" t="str">
        <f>IF(ROW()&lt;=vLastrow,IF('Match History Data'!F963&lt;&gt;"",'Match History Data'!F963,""),"")</f>
        <v/>
      </c>
      <c r="G963" t="str">
        <f>IF(ROW()&lt;=vLastrow,'Match History Data'!G963,"")</f>
        <v/>
      </c>
      <c r="H963" t="str">
        <f>IF(ROW()&lt;=vLastrow,'Match History Data'!H963,"")</f>
        <v/>
      </c>
      <c r="I963" t="str">
        <f>IF(ROW()&lt;=vLastrow,'Match History Data'!I963,"")</f>
        <v/>
      </c>
      <c r="J963" t="str">
        <f>IF(ROW()&lt;=vLastrow,'Match History Data'!J963,"")</f>
        <v/>
      </c>
      <c r="K963" t="str">
        <f>IF(ROW()&lt;=vLastrow,'Match History Data'!K963,"")</f>
        <v/>
      </c>
      <c r="L963" t="str">
        <f>IF(ROW()&lt;=vLastrow,'Match History Data'!L963,"")</f>
        <v/>
      </c>
      <c r="M963" t="str">
        <f>IF(ROW()&lt;=vLastrow,'Match History Data'!M963,"")</f>
        <v/>
      </c>
      <c r="N963" t="str">
        <f>IF(ROW()&lt;=vLastrow,'Match History Data'!N963,"")</f>
        <v/>
      </c>
      <c r="O963" t="str">
        <f>IF(ROW()&lt;=vLastrow,'Match History Data'!O963,"")</f>
        <v/>
      </c>
      <c r="Q963" t="str">
        <f>IF(ROW()&lt;=vLastrow,VLOOKUP(MONTH(E963),calcs!$S$2:$T$13,2,FALSE),"")</f>
        <v/>
      </c>
      <c r="R963" t="str">
        <f>IF(ROW()&lt;=vLastrow,VLOOKUP(MONTH(F963),calcs!$S$2:$T$13,2,FALSE),"")</f>
        <v/>
      </c>
      <c r="S963" t="str">
        <f t="shared" si="80"/>
        <v/>
      </c>
      <c r="T963" s="26" t="e">
        <f>IF(F963="",DATEDIF(E963,calcs!X$2,"Y"),"")</f>
        <v>#VALUE!</v>
      </c>
      <c r="U963" t="str">
        <f t="shared" ref="U963:U1026" si="84">SUBSTITUTE(J963,"White or Caucasian","White")</f>
        <v/>
      </c>
      <c r="V963" t="str">
        <f t="shared" si="81"/>
        <v/>
      </c>
      <c r="W963">
        <f t="shared" si="82"/>
        <v>0</v>
      </c>
      <c r="X963">
        <f t="shared" si="83"/>
        <v>0</v>
      </c>
    </row>
    <row r="964" spans="1:24" x14ac:dyDescent="0.35">
      <c r="A964" t="str">
        <f>IF(ROW()&lt;=vLastrow,'Match History Data'!A964,"")</f>
        <v/>
      </c>
      <c r="B964" t="str">
        <f>IF(ROW()&lt;=vLastrow,'Match History Data'!B964,"")</f>
        <v/>
      </c>
      <c r="C964" t="str">
        <f>IF(ROW()&lt;=vLastrow,'Match History Data'!C964,"")</f>
        <v/>
      </c>
      <c r="D964" t="str">
        <f>IF(ROW()&lt;=vLastrow,'Match History Data'!D964,"")</f>
        <v/>
      </c>
      <c r="E964" s="3" t="str">
        <f>IF(ROW()&lt;=vLastrow,IF('Match History Data'!E964&lt;&gt;"",'Match History Data'!E964,""),"")</f>
        <v/>
      </c>
      <c r="F964" s="3" t="str">
        <f>IF(ROW()&lt;=vLastrow,IF('Match History Data'!F964&lt;&gt;"",'Match History Data'!F964,""),"")</f>
        <v/>
      </c>
      <c r="G964" t="str">
        <f>IF(ROW()&lt;=vLastrow,'Match History Data'!G964,"")</f>
        <v/>
      </c>
      <c r="H964" t="str">
        <f>IF(ROW()&lt;=vLastrow,'Match History Data'!H964,"")</f>
        <v/>
      </c>
      <c r="I964" t="str">
        <f>IF(ROW()&lt;=vLastrow,'Match History Data'!I964,"")</f>
        <v/>
      </c>
      <c r="J964" t="str">
        <f>IF(ROW()&lt;=vLastrow,'Match History Data'!J964,"")</f>
        <v/>
      </c>
      <c r="K964" t="str">
        <f>IF(ROW()&lt;=vLastrow,'Match History Data'!K964,"")</f>
        <v/>
      </c>
      <c r="L964" t="str">
        <f>IF(ROW()&lt;=vLastrow,'Match History Data'!L964,"")</f>
        <v/>
      </c>
      <c r="M964" t="str">
        <f>IF(ROW()&lt;=vLastrow,'Match History Data'!M964,"")</f>
        <v/>
      </c>
      <c r="N964" t="str">
        <f>IF(ROW()&lt;=vLastrow,'Match History Data'!N964,"")</f>
        <v/>
      </c>
      <c r="O964" t="str">
        <f>IF(ROW()&lt;=vLastrow,'Match History Data'!O964,"")</f>
        <v/>
      </c>
      <c r="Q964" t="str">
        <f>IF(ROW()&lt;=vLastrow,VLOOKUP(MONTH(E964),calcs!$S$2:$T$13,2,FALSE),"")</f>
        <v/>
      </c>
      <c r="R964" t="str">
        <f>IF(ROW()&lt;=vLastrow,VLOOKUP(MONTH(F964),calcs!$S$2:$T$13,2,FALSE),"")</f>
        <v/>
      </c>
      <c r="S964" t="str">
        <f t="shared" si="80"/>
        <v/>
      </c>
      <c r="T964" s="26" t="e">
        <f>IF(F964="",DATEDIF(E964,calcs!X$2,"Y"),"")</f>
        <v>#VALUE!</v>
      </c>
      <c r="U964" t="str">
        <f t="shared" si="84"/>
        <v/>
      </c>
      <c r="V964" t="str">
        <f t="shared" si="81"/>
        <v/>
      </c>
      <c r="W964">
        <f t="shared" si="82"/>
        <v>0</v>
      </c>
      <c r="X964">
        <f t="shared" si="83"/>
        <v>0</v>
      </c>
    </row>
    <row r="965" spans="1:24" x14ac:dyDescent="0.35">
      <c r="A965" t="str">
        <f>IF(ROW()&lt;=vLastrow,'Match History Data'!A965,"")</f>
        <v/>
      </c>
      <c r="B965" t="str">
        <f>IF(ROW()&lt;=vLastrow,'Match History Data'!B965,"")</f>
        <v/>
      </c>
      <c r="C965" t="str">
        <f>IF(ROW()&lt;=vLastrow,'Match History Data'!C965,"")</f>
        <v/>
      </c>
      <c r="D965" t="str">
        <f>IF(ROW()&lt;=vLastrow,'Match History Data'!D965,"")</f>
        <v/>
      </c>
      <c r="E965" s="3" t="str">
        <f>IF(ROW()&lt;=vLastrow,IF('Match History Data'!E965&lt;&gt;"",'Match History Data'!E965,""),"")</f>
        <v/>
      </c>
      <c r="F965" s="3" t="str">
        <f>IF(ROW()&lt;=vLastrow,IF('Match History Data'!F965&lt;&gt;"",'Match History Data'!F965,""),"")</f>
        <v/>
      </c>
      <c r="G965" t="str">
        <f>IF(ROW()&lt;=vLastrow,'Match History Data'!G965,"")</f>
        <v/>
      </c>
      <c r="H965" t="str">
        <f>IF(ROW()&lt;=vLastrow,'Match History Data'!H965,"")</f>
        <v/>
      </c>
      <c r="I965" t="str">
        <f>IF(ROW()&lt;=vLastrow,'Match History Data'!I965,"")</f>
        <v/>
      </c>
      <c r="J965" t="str">
        <f>IF(ROW()&lt;=vLastrow,'Match History Data'!J965,"")</f>
        <v/>
      </c>
      <c r="K965" t="str">
        <f>IF(ROW()&lt;=vLastrow,'Match History Data'!K965,"")</f>
        <v/>
      </c>
      <c r="L965" t="str">
        <f>IF(ROW()&lt;=vLastrow,'Match History Data'!L965,"")</f>
        <v/>
      </c>
      <c r="M965" t="str">
        <f>IF(ROW()&lt;=vLastrow,'Match History Data'!M965,"")</f>
        <v/>
      </c>
      <c r="N965" t="str">
        <f>IF(ROW()&lt;=vLastrow,'Match History Data'!N965,"")</f>
        <v/>
      </c>
      <c r="O965" t="str">
        <f>IF(ROW()&lt;=vLastrow,'Match History Data'!O965,"")</f>
        <v/>
      </c>
      <c r="Q965" t="str">
        <f>IF(ROW()&lt;=vLastrow,VLOOKUP(MONTH(E965),calcs!$S$2:$T$13,2,FALSE),"")</f>
        <v/>
      </c>
      <c r="R965" t="str">
        <f>IF(ROW()&lt;=vLastrow,VLOOKUP(MONTH(F965),calcs!$S$2:$T$13,2,FALSE),"")</f>
        <v/>
      </c>
      <c r="S965" t="str">
        <f t="shared" si="80"/>
        <v/>
      </c>
      <c r="T965" s="26" t="e">
        <f>IF(F965="",DATEDIF(E965,calcs!X$2,"Y"),"")</f>
        <v>#VALUE!</v>
      </c>
      <c r="U965" t="str">
        <f t="shared" si="84"/>
        <v/>
      </c>
      <c r="V965" t="str">
        <f t="shared" si="81"/>
        <v/>
      </c>
      <c r="W965">
        <f t="shared" si="82"/>
        <v>0</v>
      </c>
      <c r="X965">
        <f t="shared" si="83"/>
        <v>0</v>
      </c>
    </row>
    <row r="966" spans="1:24" x14ac:dyDescent="0.35">
      <c r="A966" t="str">
        <f>IF(ROW()&lt;=vLastrow,'Match History Data'!A966,"")</f>
        <v/>
      </c>
      <c r="B966" t="str">
        <f>IF(ROW()&lt;=vLastrow,'Match History Data'!B966,"")</f>
        <v/>
      </c>
      <c r="C966" t="str">
        <f>IF(ROW()&lt;=vLastrow,'Match History Data'!C966,"")</f>
        <v/>
      </c>
      <c r="D966" t="str">
        <f>IF(ROW()&lt;=vLastrow,'Match History Data'!D966,"")</f>
        <v/>
      </c>
      <c r="E966" s="3" t="str">
        <f>IF(ROW()&lt;=vLastrow,IF('Match History Data'!E966&lt;&gt;"",'Match History Data'!E966,""),"")</f>
        <v/>
      </c>
      <c r="F966" s="3" t="str">
        <f>IF(ROW()&lt;=vLastrow,IF('Match History Data'!F966&lt;&gt;"",'Match History Data'!F966,""),"")</f>
        <v/>
      </c>
      <c r="G966" t="str">
        <f>IF(ROW()&lt;=vLastrow,'Match History Data'!G966,"")</f>
        <v/>
      </c>
      <c r="H966" t="str">
        <f>IF(ROW()&lt;=vLastrow,'Match History Data'!H966,"")</f>
        <v/>
      </c>
      <c r="I966" t="str">
        <f>IF(ROW()&lt;=vLastrow,'Match History Data'!I966,"")</f>
        <v/>
      </c>
      <c r="J966" t="str">
        <f>IF(ROW()&lt;=vLastrow,'Match History Data'!J966,"")</f>
        <v/>
      </c>
      <c r="K966" t="str">
        <f>IF(ROW()&lt;=vLastrow,'Match History Data'!K966,"")</f>
        <v/>
      </c>
      <c r="L966" t="str">
        <f>IF(ROW()&lt;=vLastrow,'Match History Data'!L966,"")</f>
        <v/>
      </c>
      <c r="M966" t="str">
        <f>IF(ROW()&lt;=vLastrow,'Match History Data'!M966,"")</f>
        <v/>
      </c>
      <c r="N966" t="str">
        <f>IF(ROW()&lt;=vLastrow,'Match History Data'!N966,"")</f>
        <v/>
      </c>
      <c r="O966" t="str">
        <f>IF(ROW()&lt;=vLastrow,'Match History Data'!O966,"")</f>
        <v/>
      </c>
      <c r="Q966" t="str">
        <f>IF(ROW()&lt;=vLastrow,VLOOKUP(MONTH(E966),calcs!$S$2:$T$13,2,FALSE),"")</f>
        <v/>
      </c>
      <c r="R966" t="str">
        <f>IF(ROW()&lt;=vLastrow,VLOOKUP(MONTH(F966),calcs!$S$2:$T$13,2,FALSE),"")</f>
        <v/>
      </c>
      <c r="S966" t="str">
        <f t="shared" si="80"/>
        <v/>
      </c>
      <c r="T966" s="26" t="e">
        <f>IF(F966="",DATEDIF(E966,calcs!X$2,"Y"),"")</f>
        <v>#VALUE!</v>
      </c>
      <c r="U966" t="str">
        <f t="shared" si="84"/>
        <v/>
      </c>
      <c r="V966" t="str">
        <f t="shared" si="81"/>
        <v/>
      </c>
      <c r="W966">
        <f t="shared" si="82"/>
        <v>0</v>
      </c>
      <c r="X966">
        <f t="shared" si="83"/>
        <v>0</v>
      </c>
    </row>
    <row r="967" spans="1:24" x14ac:dyDescent="0.35">
      <c r="A967" t="str">
        <f>IF(ROW()&lt;=vLastrow,'Match History Data'!A967,"")</f>
        <v/>
      </c>
      <c r="B967" t="str">
        <f>IF(ROW()&lt;=vLastrow,'Match History Data'!B967,"")</f>
        <v/>
      </c>
      <c r="C967" t="str">
        <f>IF(ROW()&lt;=vLastrow,'Match History Data'!C967,"")</f>
        <v/>
      </c>
      <c r="D967" t="str">
        <f>IF(ROW()&lt;=vLastrow,'Match History Data'!D967,"")</f>
        <v/>
      </c>
      <c r="E967" s="3" t="str">
        <f>IF(ROW()&lt;=vLastrow,IF('Match History Data'!E967&lt;&gt;"",'Match History Data'!E967,""),"")</f>
        <v/>
      </c>
      <c r="F967" s="3" t="str">
        <f>IF(ROW()&lt;=vLastrow,IF('Match History Data'!F967&lt;&gt;"",'Match History Data'!F967,""),"")</f>
        <v/>
      </c>
      <c r="G967" t="str">
        <f>IF(ROW()&lt;=vLastrow,'Match History Data'!G967,"")</f>
        <v/>
      </c>
      <c r="H967" t="str">
        <f>IF(ROW()&lt;=vLastrow,'Match History Data'!H967,"")</f>
        <v/>
      </c>
      <c r="I967" t="str">
        <f>IF(ROW()&lt;=vLastrow,'Match History Data'!I967,"")</f>
        <v/>
      </c>
      <c r="J967" t="str">
        <f>IF(ROW()&lt;=vLastrow,'Match History Data'!J967,"")</f>
        <v/>
      </c>
      <c r="K967" t="str">
        <f>IF(ROW()&lt;=vLastrow,'Match History Data'!K967,"")</f>
        <v/>
      </c>
      <c r="L967" t="str">
        <f>IF(ROW()&lt;=vLastrow,'Match History Data'!L967,"")</f>
        <v/>
      </c>
      <c r="M967" t="str">
        <f>IF(ROW()&lt;=vLastrow,'Match History Data'!M967,"")</f>
        <v/>
      </c>
      <c r="N967" t="str">
        <f>IF(ROW()&lt;=vLastrow,'Match History Data'!N967,"")</f>
        <v/>
      </c>
      <c r="O967" t="str">
        <f>IF(ROW()&lt;=vLastrow,'Match History Data'!O967,"")</f>
        <v/>
      </c>
      <c r="Q967" t="str">
        <f>IF(ROW()&lt;=vLastrow,VLOOKUP(MONTH(E967),calcs!$S$2:$T$13,2,FALSE),"")</f>
        <v/>
      </c>
      <c r="R967" t="str">
        <f>IF(ROW()&lt;=vLastrow,VLOOKUP(MONTH(F967),calcs!$S$2:$T$13,2,FALSE),"")</f>
        <v/>
      </c>
      <c r="S967" t="str">
        <f t="shared" si="80"/>
        <v/>
      </c>
      <c r="T967" s="26" t="e">
        <f>IF(F967="",DATEDIF(E967,calcs!X$2,"Y"),"")</f>
        <v>#VALUE!</v>
      </c>
      <c r="U967" t="str">
        <f t="shared" si="84"/>
        <v/>
      </c>
      <c r="V967" t="str">
        <f t="shared" si="81"/>
        <v/>
      </c>
      <c r="W967">
        <f t="shared" si="82"/>
        <v>0</v>
      </c>
      <c r="X967">
        <f t="shared" si="83"/>
        <v>0</v>
      </c>
    </row>
    <row r="968" spans="1:24" x14ac:dyDescent="0.35">
      <c r="A968" t="str">
        <f>IF(ROW()&lt;=vLastrow,'Match History Data'!A968,"")</f>
        <v/>
      </c>
      <c r="B968" t="str">
        <f>IF(ROW()&lt;=vLastrow,'Match History Data'!B968,"")</f>
        <v/>
      </c>
      <c r="C968" t="str">
        <f>IF(ROW()&lt;=vLastrow,'Match History Data'!C968,"")</f>
        <v/>
      </c>
      <c r="D968" t="str">
        <f>IF(ROW()&lt;=vLastrow,'Match History Data'!D968,"")</f>
        <v/>
      </c>
      <c r="E968" s="3" t="str">
        <f>IF(ROW()&lt;=vLastrow,IF('Match History Data'!E968&lt;&gt;"",'Match History Data'!E968,""),"")</f>
        <v/>
      </c>
      <c r="F968" s="3" t="str">
        <f>IF(ROW()&lt;=vLastrow,IF('Match History Data'!F968&lt;&gt;"",'Match History Data'!F968,""),"")</f>
        <v/>
      </c>
      <c r="G968" t="str">
        <f>IF(ROW()&lt;=vLastrow,'Match History Data'!G968,"")</f>
        <v/>
      </c>
      <c r="H968" t="str">
        <f>IF(ROW()&lt;=vLastrow,'Match History Data'!H968,"")</f>
        <v/>
      </c>
      <c r="I968" t="str">
        <f>IF(ROW()&lt;=vLastrow,'Match History Data'!I968,"")</f>
        <v/>
      </c>
      <c r="J968" t="str">
        <f>IF(ROW()&lt;=vLastrow,'Match History Data'!J968,"")</f>
        <v/>
      </c>
      <c r="K968" t="str">
        <f>IF(ROW()&lt;=vLastrow,'Match History Data'!K968,"")</f>
        <v/>
      </c>
      <c r="L968" t="str">
        <f>IF(ROW()&lt;=vLastrow,'Match History Data'!L968,"")</f>
        <v/>
      </c>
      <c r="M968" t="str">
        <f>IF(ROW()&lt;=vLastrow,'Match History Data'!M968,"")</f>
        <v/>
      </c>
      <c r="N968" t="str">
        <f>IF(ROW()&lt;=vLastrow,'Match History Data'!N968,"")</f>
        <v/>
      </c>
      <c r="O968" t="str">
        <f>IF(ROW()&lt;=vLastrow,'Match History Data'!O968,"")</f>
        <v/>
      </c>
      <c r="Q968" t="str">
        <f>IF(ROW()&lt;=vLastrow,VLOOKUP(MONTH(E968),calcs!$S$2:$T$13,2,FALSE),"")</f>
        <v/>
      </c>
      <c r="R968" t="str">
        <f>IF(ROW()&lt;=vLastrow,VLOOKUP(MONTH(F968),calcs!$S$2:$T$13,2,FALSE),"")</f>
        <v/>
      </c>
      <c r="S968" t="str">
        <f t="shared" si="80"/>
        <v/>
      </c>
      <c r="T968" s="26" t="e">
        <f>IF(F968="",DATEDIF(E968,calcs!X$2,"Y"),"")</f>
        <v>#VALUE!</v>
      </c>
      <c r="U968" t="str">
        <f t="shared" si="84"/>
        <v/>
      </c>
      <c r="V968" t="str">
        <f t="shared" si="81"/>
        <v/>
      </c>
      <c r="W968">
        <f t="shared" si="82"/>
        <v>0</v>
      </c>
      <c r="X968">
        <f t="shared" si="83"/>
        <v>0</v>
      </c>
    </row>
    <row r="969" spans="1:24" x14ac:dyDescent="0.35">
      <c r="A969" t="str">
        <f>IF(ROW()&lt;=vLastrow,'Match History Data'!A969,"")</f>
        <v/>
      </c>
      <c r="B969" t="str">
        <f>IF(ROW()&lt;=vLastrow,'Match History Data'!B969,"")</f>
        <v/>
      </c>
      <c r="C969" t="str">
        <f>IF(ROW()&lt;=vLastrow,'Match History Data'!C969,"")</f>
        <v/>
      </c>
      <c r="D969" t="str">
        <f>IF(ROW()&lt;=vLastrow,'Match History Data'!D969,"")</f>
        <v/>
      </c>
      <c r="E969" s="3" t="str">
        <f>IF(ROW()&lt;=vLastrow,IF('Match History Data'!E969&lt;&gt;"",'Match History Data'!E969,""),"")</f>
        <v/>
      </c>
      <c r="F969" s="3" t="str">
        <f>IF(ROW()&lt;=vLastrow,IF('Match History Data'!F969&lt;&gt;"",'Match History Data'!F969,""),"")</f>
        <v/>
      </c>
      <c r="G969" t="str">
        <f>IF(ROW()&lt;=vLastrow,'Match History Data'!G969,"")</f>
        <v/>
      </c>
      <c r="H969" t="str">
        <f>IF(ROW()&lt;=vLastrow,'Match History Data'!H969,"")</f>
        <v/>
      </c>
      <c r="I969" t="str">
        <f>IF(ROW()&lt;=vLastrow,'Match History Data'!I969,"")</f>
        <v/>
      </c>
      <c r="J969" t="str">
        <f>IF(ROW()&lt;=vLastrow,'Match History Data'!J969,"")</f>
        <v/>
      </c>
      <c r="K969" t="str">
        <f>IF(ROW()&lt;=vLastrow,'Match History Data'!K969,"")</f>
        <v/>
      </c>
      <c r="L969" t="str">
        <f>IF(ROW()&lt;=vLastrow,'Match History Data'!L969,"")</f>
        <v/>
      </c>
      <c r="M969" t="str">
        <f>IF(ROW()&lt;=vLastrow,'Match History Data'!M969,"")</f>
        <v/>
      </c>
      <c r="N969" t="str">
        <f>IF(ROW()&lt;=vLastrow,'Match History Data'!N969,"")</f>
        <v/>
      </c>
      <c r="O969" t="str">
        <f>IF(ROW()&lt;=vLastrow,'Match History Data'!O969,"")</f>
        <v/>
      </c>
      <c r="Q969" t="str">
        <f>IF(ROW()&lt;=vLastrow,VLOOKUP(MONTH(E969),calcs!$S$2:$T$13,2,FALSE),"")</f>
        <v/>
      </c>
      <c r="R969" t="str">
        <f>IF(ROW()&lt;=vLastrow,VLOOKUP(MONTH(F969),calcs!$S$2:$T$13,2,FALSE),"")</f>
        <v/>
      </c>
      <c r="S969" t="str">
        <f t="shared" si="80"/>
        <v/>
      </c>
      <c r="T969" s="26" t="e">
        <f>IF(F969="",DATEDIF(E969,calcs!X$2,"Y"),"")</f>
        <v>#VALUE!</v>
      </c>
      <c r="U969" t="str">
        <f t="shared" si="84"/>
        <v/>
      </c>
      <c r="V969" t="str">
        <f t="shared" si="81"/>
        <v/>
      </c>
      <c r="W969">
        <f t="shared" si="82"/>
        <v>0</v>
      </c>
      <c r="X969">
        <f t="shared" si="83"/>
        <v>0</v>
      </c>
    </row>
    <row r="970" spans="1:24" x14ac:dyDescent="0.35">
      <c r="A970" t="str">
        <f>IF(ROW()&lt;=vLastrow,'Match History Data'!A970,"")</f>
        <v/>
      </c>
      <c r="B970" t="str">
        <f>IF(ROW()&lt;=vLastrow,'Match History Data'!B970,"")</f>
        <v/>
      </c>
      <c r="C970" t="str">
        <f>IF(ROW()&lt;=vLastrow,'Match History Data'!C970,"")</f>
        <v/>
      </c>
      <c r="D970" t="str">
        <f>IF(ROW()&lt;=vLastrow,'Match History Data'!D970,"")</f>
        <v/>
      </c>
      <c r="E970" s="3" t="str">
        <f>IF(ROW()&lt;=vLastrow,IF('Match History Data'!E970&lt;&gt;"",'Match History Data'!E970,""),"")</f>
        <v/>
      </c>
      <c r="F970" s="3" t="str">
        <f>IF(ROW()&lt;=vLastrow,IF('Match History Data'!F970&lt;&gt;"",'Match History Data'!F970,""),"")</f>
        <v/>
      </c>
      <c r="G970" t="str">
        <f>IF(ROW()&lt;=vLastrow,'Match History Data'!G970,"")</f>
        <v/>
      </c>
      <c r="H970" t="str">
        <f>IF(ROW()&lt;=vLastrow,'Match History Data'!H970,"")</f>
        <v/>
      </c>
      <c r="I970" t="str">
        <f>IF(ROW()&lt;=vLastrow,'Match History Data'!I970,"")</f>
        <v/>
      </c>
      <c r="J970" t="str">
        <f>IF(ROW()&lt;=vLastrow,'Match History Data'!J970,"")</f>
        <v/>
      </c>
      <c r="K970" t="str">
        <f>IF(ROW()&lt;=vLastrow,'Match History Data'!K970,"")</f>
        <v/>
      </c>
      <c r="L970" t="str">
        <f>IF(ROW()&lt;=vLastrow,'Match History Data'!L970,"")</f>
        <v/>
      </c>
      <c r="M970" t="str">
        <f>IF(ROW()&lt;=vLastrow,'Match History Data'!M970,"")</f>
        <v/>
      </c>
      <c r="N970" t="str">
        <f>IF(ROW()&lt;=vLastrow,'Match History Data'!N970,"")</f>
        <v/>
      </c>
      <c r="O970" t="str">
        <f>IF(ROW()&lt;=vLastrow,'Match History Data'!O970,"")</f>
        <v/>
      </c>
      <c r="Q970" t="str">
        <f>IF(ROW()&lt;=vLastrow,VLOOKUP(MONTH(E970),calcs!$S$2:$T$13,2,FALSE),"")</f>
        <v/>
      </c>
      <c r="R970" t="str">
        <f>IF(ROW()&lt;=vLastrow,VLOOKUP(MONTH(F970),calcs!$S$2:$T$13,2,FALSE),"")</f>
        <v/>
      </c>
      <c r="S970" t="str">
        <f t="shared" ref="S970:S1033" si="85">IF(F970&lt;&gt;"",DATEDIF(E970,F970,"y"),"")</f>
        <v/>
      </c>
      <c r="T970" s="26" t="e">
        <f>IF(F970="",DATEDIF(E970,calcs!X$2,"Y"),"")</f>
        <v>#VALUE!</v>
      </c>
      <c r="U970" t="str">
        <f t="shared" si="84"/>
        <v/>
      </c>
      <c r="V970" t="str">
        <f t="shared" si="81"/>
        <v/>
      </c>
      <c r="W970">
        <f t="shared" si="82"/>
        <v>0</v>
      </c>
      <c r="X970">
        <f t="shared" si="83"/>
        <v>0</v>
      </c>
    </row>
    <row r="971" spans="1:24" x14ac:dyDescent="0.35">
      <c r="A971" t="str">
        <f>IF(ROW()&lt;=vLastrow,'Match History Data'!A971,"")</f>
        <v/>
      </c>
      <c r="B971" t="str">
        <f>IF(ROW()&lt;=vLastrow,'Match History Data'!B971,"")</f>
        <v/>
      </c>
      <c r="C971" t="str">
        <f>IF(ROW()&lt;=vLastrow,'Match History Data'!C971,"")</f>
        <v/>
      </c>
      <c r="D971" t="str">
        <f>IF(ROW()&lt;=vLastrow,'Match History Data'!D971,"")</f>
        <v/>
      </c>
      <c r="E971" s="3" t="str">
        <f>IF(ROW()&lt;=vLastrow,IF('Match History Data'!E971&lt;&gt;"",'Match History Data'!E971,""),"")</f>
        <v/>
      </c>
      <c r="F971" s="3" t="str">
        <f>IF(ROW()&lt;=vLastrow,IF('Match History Data'!F971&lt;&gt;"",'Match History Data'!F971,""),"")</f>
        <v/>
      </c>
      <c r="G971" t="str">
        <f>IF(ROW()&lt;=vLastrow,'Match History Data'!G971,"")</f>
        <v/>
      </c>
      <c r="H971" t="str">
        <f>IF(ROW()&lt;=vLastrow,'Match History Data'!H971,"")</f>
        <v/>
      </c>
      <c r="I971" t="str">
        <f>IF(ROW()&lt;=vLastrow,'Match History Data'!I971,"")</f>
        <v/>
      </c>
      <c r="J971" t="str">
        <f>IF(ROW()&lt;=vLastrow,'Match History Data'!J971,"")</f>
        <v/>
      </c>
      <c r="K971" t="str">
        <f>IF(ROW()&lt;=vLastrow,'Match History Data'!K971,"")</f>
        <v/>
      </c>
      <c r="L971" t="str">
        <f>IF(ROW()&lt;=vLastrow,'Match History Data'!L971,"")</f>
        <v/>
      </c>
      <c r="M971" t="str">
        <f>IF(ROW()&lt;=vLastrow,'Match History Data'!M971,"")</f>
        <v/>
      </c>
      <c r="N971" t="str">
        <f>IF(ROW()&lt;=vLastrow,'Match History Data'!N971,"")</f>
        <v/>
      </c>
      <c r="O971" t="str">
        <f>IF(ROW()&lt;=vLastrow,'Match History Data'!O971,"")</f>
        <v/>
      </c>
      <c r="Q971" t="str">
        <f>IF(ROW()&lt;=vLastrow,VLOOKUP(MONTH(E971),calcs!$S$2:$T$13,2,FALSE),"")</f>
        <v/>
      </c>
      <c r="R971" t="str">
        <f>IF(ROW()&lt;=vLastrow,VLOOKUP(MONTH(F971),calcs!$S$2:$T$13,2,FALSE),"")</f>
        <v/>
      </c>
      <c r="S971" t="str">
        <f t="shared" si="85"/>
        <v/>
      </c>
      <c r="T971" s="26" t="e">
        <f>IF(F971="",DATEDIF(E971,calcs!X$2,"Y"),"")</f>
        <v>#VALUE!</v>
      </c>
      <c r="U971" t="str">
        <f t="shared" si="84"/>
        <v/>
      </c>
      <c r="V971" t="str">
        <f t="shared" si="81"/>
        <v/>
      </c>
      <c r="W971">
        <f t="shared" si="82"/>
        <v>0</v>
      </c>
      <c r="X971">
        <f t="shared" si="83"/>
        <v>0</v>
      </c>
    </row>
    <row r="972" spans="1:24" x14ac:dyDescent="0.35">
      <c r="A972" t="str">
        <f>IF(ROW()&lt;=vLastrow,'Match History Data'!A972,"")</f>
        <v/>
      </c>
      <c r="B972" t="str">
        <f>IF(ROW()&lt;=vLastrow,'Match History Data'!B972,"")</f>
        <v/>
      </c>
      <c r="C972" t="str">
        <f>IF(ROW()&lt;=vLastrow,'Match History Data'!C972,"")</f>
        <v/>
      </c>
      <c r="D972" t="str">
        <f>IF(ROW()&lt;=vLastrow,'Match History Data'!D972,"")</f>
        <v/>
      </c>
      <c r="E972" s="3" t="str">
        <f>IF(ROW()&lt;=vLastrow,IF('Match History Data'!E972&lt;&gt;"",'Match History Data'!E972,""),"")</f>
        <v/>
      </c>
      <c r="F972" s="3" t="str">
        <f>IF(ROW()&lt;=vLastrow,IF('Match History Data'!F972&lt;&gt;"",'Match History Data'!F972,""),"")</f>
        <v/>
      </c>
      <c r="G972" t="str">
        <f>IF(ROW()&lt;=vLastrow,'Match History Data'!G972,"")</f>
        <v/>
      </c>
      <c r="H972" t="str">
        <f>IF(ROW()&lt;=vLastrow,'Match History Data'!H972,"")</f>
        <v/>
      </c>
      <c r="I972" t="str">
        <f>IF(ROW()&lt;=vLastrow,'Match History Data'!I972,"")</f>
        <v/>
      </c>
      <c r="J972" t="str">
        <f>IF(ROW()&lt;=vLastrow,'Match History Data'!J972,"")</f>
        <v/>
      </c>
      <c r="K972" t="str">
        <f>IF(ROW()&lt;=vLastrow,'Match History Data'!K972,"")</f>
        <v/>
      </c>
      <c r="L972" t="str">
        <f>IF(ROW()&lt;=vLastrow,'Match History Data'!L972,"")</f>
        <v/>
      </c>
      <c r="M972" t="str">
        <f>IF(ROW()&lt;=vLastrow,'Match History Data'!M972,"")</f>
        <v/>
      </c>
      <c r="N972" t="str">
        <f>IF(ROW()&lt;=vLastrow,'Match History Data'!N972,"")</f>
        <v/>
      </c>
      <c r="O972" t="str">
        <f>IF(ROW()&lt;=vLastrow,'Match History Data'!O972,"")</f>
        <v/>
      </c>
      <c r="Q972" t="str">
        <f>IF(ROW()&lt;=vLastrow,VLOOKUP(MONTH(E972),calcs!$S$2:$T$13,2,FALSE),"")</f>
        <v/>
      </c>
      <c r="R972" t="str">
        <f>IF(ROW()&lt;=vLastrow,VLOOKUP(MONTH(F972),calcs!$S$2:$T$13,2,FALSE),"")</f>
        <v/>
      </c>
      <c r="S972" t="str">
        <f t="shared" si="85"/>
        <v/>
      </c>
      <c r="T972" s="26" t="e">
        <f>IF(F972="",DATEDIF(E972,calcs!X$2,"Y"),"")</f>
        <v>#VALUE!</v>
      </c>
      <c r="U972" t="str">
        <f t="shared" si="84"/>
        <v/>
      </c>
      <c r="V972" t="str">
        <f t="shared" si="81"/>
        <v/>
      </c>
      <c r="W972">
        <f t="shared" si="82"/>
        <v>0</v>
      </c>
      <c r="X972">
        <f t="shared" si="83"/>
        <v>0</v>
      </c>
    </row>
    <row r="973" spans="1:24" x14ac:dyDescent="0.35">
      <c r="A973" t="str">
        <f>IF(ROW()&lt;=vLastrow,'Match History Data'!A973,"")</f>
        <v/>
      </c>
      <c r="B973" t="str">
        <f>IF(ROW()&lt;=vLastrow,'Match History Data'!B973,"")</f>
        <v/>
      </c>
      <c r="C973" t="str">
        <f>IF(ROW()&lt;=vLastrow,'Match History Data'!C973,"")</f>
        <v/>
      </c>
      <c r="D973" t="str">
        <f>IF(ROW()&lt;=vLastrow,'Match History Data'!D973,"")</f>
        <v/>
      </c>
      <c r="E973" s="3" t="str">
        <f>IF(ROW()&lt;=vLastrow,IF('Match History Data'!E973&lt;&gt;"",'Match History Data'!E973,""),"")</f>
        <v/>
      </c>
      <c r="F973" s="3" t="str">
        <f>IF(ROW()&lt;=vLastrow,IF('Match History Data'!F973&lt;&gt;"",'Match History Data'!F973,""),"")</f>
        <v/>
      </c>
      <c r="G973" t="str">
        <f>IF(ROW()&lt;=vLastrow,'Match History Data'!G973,"")</f>
        <v/>
      </c>
      <c r="H973" t="str">
        <f>IF(ROW()&lt;=vLastrow,'Match History Data'!H973,"")</f>
        <v/>
      </c>
      <c r="I973" t="str">
        <f>IF(ROW()&lt;=vLastrow,'Match History Data'!I973,"")</f>
        <v/>
      </c>
      <c r="J973" t="str">
        <f>IF(ROW()&lt;=vLastrow,'Match History Data'!J973,"")</f>
        <v/>
      </c>
      <c r="K973" t="str">
        <f>IF(ROW()&lt;=vLastrow,'Match History Data'!K973,"")</f>
        <v/>
      </c>
      <c r="L973" t="str">
        <f>IF(ROW()&lt;=vLastrow,'Match History Data'!L973,"")</f>
        <v/>
      </c>
      <c r="M973" t="str">
        <f>IF(ROW()&lt;=vLastrow,'Match History Data'!M973,"")</f>
        <v/>
      </c>
      <c r="N973" t="str">
        <f>IF(ROW()&lt;=vLastrow,'Match History Data'!N973,"")</f>
        <v/>
      </c>
      <c r="O973" t="str">
        <f>IF(ROW()&lt;=vLastrow,'Match History Data'!O973,"")</f>
        <v/>
      </c>
      <c r="Q973" t="str">
        <f>IF(ROW()&lt;=vLastrow,VLOOKUP(MONTH(E973),calcs!$S$2:$T$13,2,FALSE),"")</f>
        <v/>
      </c>
      <c r="R973" t="str">
        <f>IF(ROW()&lt;=vLastrow,VLOOKUP(MONTH(F973),calcs!$S$2:$T$13,2,FALSE),"")</f>
        <v/>
      </c>
      <c r="S973" t="str">
        <f t="shared" si="85"/>
        <v/>
      </c>
      <c r="T973" s="26" t="e">
        <f>IF(F973="",DATEDIF(E973,calcs!X$2,"Y"),"")</f>
        <v>#VALUE!</v>
      </c>
      <c r="U973" t="str">
        <f t="shared" si="84"/>
        <v/>
      </c>
      <c r="V973" t="str">
        <f t="shared" si="81"/>
        <v/>
      </c>
      <c r="W973">
        <f t="shared" si="82"/>
        <v>0</v>
      </c>
      <c r="X973">
        <f t="shared" si="83"/>
        <v>0</v>
      </c>
    </row>
    <row r="974" spans="1:24" x14ac:dyDescent="0.35">
      <c r="A974" t="str">
        <f>IF(ROW()&lt;=vLastrow,'Match History Data'!A974,"")</f>
        <v/>
      </c>
      <c r="B974" t="str">
        <f>IF(ROW()&lt;=vLastrow,'Match History Data'!B974,"")</f>
        <v/>
      </c>
      <c r="C974" t="str">
        <f>IF(ROW()&lt;=vLastrow,'Match History Data'!C974,"")</f>
        <v/>
      </c>
      <c r="D974" t="str">
        <f>IF(ROW()&lt;=vLastrow,'Match History Data'!D974,"")</f>
        <v/>
      </c>
      <c r="E974" s="3" t="str">
        <f>IF(ROW()&lt;=vLastrow,IF('Match History Data'!E974&lt;&gt;"",'Match History Data'!E974,""),"")</f>
        <v/>
      </c>
      <c r="F974" s="3" t="str">
        <f>IF(ROW()&lt;=vLastrow,IF('Match History Data'!F974&lt;&gt;"",'Match History Data'!F974,""),"")</f>
        <v/>
      </c>
      <c r="G974" t="str">
        <f>IF(ROW()&lt;=vLastrow,'Match History Data'!G974,"")</f>
        <v/>
      </c>
      <c r="H974" t="str">
        <f>IF(ROW()&lt;=vLastrow,'Match History Data'!H974,"")</f>
        <v/>
      </c>
      <c r="I974" t="str">
        <f>IF(ROW()&lt;=vLastrow,'Match History Data'!I974,"")</f>
        <v/>
      </c>
      <c r="J974" t="str">
        <f>IF(ROW()&lt;=vLastrow,'Match History Data'!J974,"")</f>
        <v/>
      </c>
      <c r="K974" t="str">
        <f>IF(ROW()&lt;=vLastrow,'Match History Data'!K974,"")</f>
        <v/>
      </c>
      <c r="L974" t="str">
        <f>IF(ROW()&lt;=vLastrow,'Match History Data'!L974,"")</f>
        <v/>
      </c>
      <c r="M974" t="str">
        <f>IF(ROW()&lt;=vLastrow,'Match History Data'!M974,"")</f>
        <v/>
      </c>
      <c r="N974" t="str">
        <f>IF(ROW()&lt;=vLastrow,'Match History Data'!N974,"")</f>
        <v/>
      </c>
      <c r="O974" t="str">
        <f>IF(ROW()&lt;=vLastrow,'Match History Data'!O974,"")</f>
        <v/>
      </c>
      <c r="Q974" t="str">
        <f>IF(ROW()&lt;=vLastrow,VLOOKUP(MONTH(E974),calcs!$S$2:$T$13,2,FALSE),"")</f>
        <v/>
      </c>
      <c r="R974" t="str">
        <f>IF(ROW()&lt;=vLastrow,VLOOKUP(MONTH(F974),calcs!$S$2:$T$13,2,FALSE),"")</f>
        <v/>
      </c>
      <c r="S974" t="str">
        <f t="shared" si="85"/>
        <v/>
      </c>
      <c r="T974" s="26" t="e">
        <f>IF(F974="",DATEDIF(E974,calcs!X$2,"Y"),"")</f>
        <v>#VALUE!</v>
      </c>
      <c r="U974" t="str">
        <f t="shared" si="84"/>
        <v/>
      </c>
      <c r="V974" t="str">
        <f t="shared" si="81"/>
        <v/>
      </c>
      <c r="W974">
        <f t="shared" si="82"/>
        <v>0</v>
      </c>
      <c r="X974">
        <f t="shared" si="83"/>
        <v>0</v>
      </c>
    </row>
    <row r="975" spans="1:24" x14ac:dyDescent="0.35">
      <c r="A975" t="str">
        <f>IF(ROW()&lt;=vLastrow,'Match History Data'!A975,"")</f>
        <v/>
      </c>
      <c r="B975" t="str">
        <f>IF(ROW()&lt;=vLastrow,'Match History Data'!B975,"")</f>
        <v/>
      </c>
      <c r="C975" t="str">
        <f>IF(ROW()&lt;=vLastrow,'Match History Data'!C975,"")</f>
        <v/>
      </c>
      <c r="D975" t="str">
        <f>IF(ROW()&lt;=vLastrow,'Match History Data'!D975,"")</f>
        <v/>
      </c>
      <c r="E975" s="3" t="str">
        <f>IF(ROW()&lt;=vLastrow,IF('Match History Data'!E975&lt;&gt;"",'Match History Data'!E975,""),"")</f>
        <v/>
      </c>
      <c r="F975" s="3" t="str">
        <f>IF(ROW()&lt;=vLastrow,IF('Match History Data'!F975&lt;&gt;"",'Match History Data'!F975,""),"")</f>
        <v/>
      </c>
      <c r="G975" t="str">
        <f>IF(ROW()&lt;=vLastrow,'Match History Data'!G975,"")</f>
        <v/>
      </c>
      <c r="H975" t="str">
        <f>IF(ROW()&lt;=vLastrow,'Match History Data'!H975,"")</f>
        <v/>
      </c>
      <c r="I975" t="str">
        <f>IF(ROW()&lt;=vLastrow,'Match History Data'!I975,"")</f>
        <v/>
      </c>
      <c r="J975" t="str">
        <f>IF(ROW()&lt;=vLastrow,'Match History Data'!J975,"")</f>
        <v/>
      </c>
      <c r="K975" t="str">
        <f>IF(ROW()&lt;=vLastrow,'Match History Data'!K975,"")</f>
        <v/>
      </c>
      <c r="L975" t="str">
        <f>IF(ROW()&lt;=vLastrow,'Match History Data'!L975,"")</f>
        <v/>
      </c>
      <c r="M975" t="str">
        <f>IF(ROW()&lt;=vLastrow,'Match History Data'!M975,"")</f>
        <v/>
      </c>
      <c r="N975" t="str">
        <f>IF(ROW()&lt;=vLastrow,'Match History Data'!N975,"")</f>
        <v/>
      </c>
      <c r="O975" t="str">
        <f>IF(ROW()&lt;=vLastrow,'Match History Data'!O975,"")</f>
        <v/>
      </c>
      <c r="Q975" t="str">
        <f>IF(ROW()&lt;=vLastrow,VLOOKUP(MONTH(E975),calcs!$S$2:$T$13,2,FALSE),"")</f>
        <v/>
      </c>
      <c r="R975" t="str">
        <f>IF(ROW()&lt;=vLastrow,VLOOKUP(MONTH(F975),calcs!$S$2:$T$13,2,FALSE),"")</f>
        <v/>
      </c>
      <c r="S975" t="str">
        <f t="shared" si="85"/>
        <v/>
      </c>
      <c r="T975" s="26" t="e">
        <f>IF(F975="",DATEDIF(E975,calcs!X$2,"Y"),"")</f>
        <v>#VALUE!</v>
      </c>
      <c r="U975" t="str">
        <f t="shared" si="84"/>
        <v/>
      </c>
      <c r="V975" t="str">
        <f t="shared" si="81"/>
        <v/>
      </c>
      <c r="W975">
        <f t="shared" si="82"/>
        <v>0</v>
      </c>
      <c r="X975">
        <f t="shared" si="83"/>
        <v>0</v>
      </c>
    </row>
    <row r="976" spans="1:24" x14ac:dyDescent="0.35">
      <c r="A976" t="str">
        <f>IF(ROW()&lt;=vLastrow,'Match History Data'!A976,"")</f>
        <v/>
      </c>
      <c r="B976" t="str">
        <f>IF(ROW()&lt;=vLastrow,'Match History Data'!B976,"")</f>
        <v/>
      </c>
      <c r="C976" t="str">
        <f>IF(ROW()&lt;=vLastrow,'Match History Data'!C976,"")</f>
        <v/>
      </c>
      <c r="D976" t="str">
        <f>IF(ROW()&lt;=vLastrow,'Match History Data'!D976,"")</f>
        <v/>
      </c>
      <c r="E976" s="3" t="str">
        <f>IF(ROW()&lt;=vLastrow,IF('Match History Data'!E976&lt;&gt;"",'Match History Data'!E976,""),"")</f>
        <v/>
      </c>
      <c r="F976" s="3" t="str">
        <f>IF(ROW()&lt;=vLastrow,IF('Match History Data'!F976&lt;&gt;"",'Match History Data'!F976,""),"")</f>
        <v/>
      </c>
      <c r="G976" t="str">
        <f>IF(ROW()&lt;=vLastrow,'Match History Data'!G976,"")</f>
        <v/>
      </c>
      <c r="H976" t="str">
        <f>IF(ROW()&lt;=vLastrow,'Match History Data'!H976,"")</f>
        <v/>
      </c>
      <c r="I976" t="str">
        <f>IF(ROW()&lt;=vLastrow,'Match History Data'!I976,"")</f>
        <v/>
      </c>
      <c r="J976" t="str">
        <f>IF(ROW()&lt;=vLastrow,'Match History Data'!J976,"")</f>
        <v/>
      </c>
      <c r="K976" t="str">
        <f>IF(ROW()&lt;=vLastrow,'Match History Data'!K976,"")</f>
        <v/>
      </c>
      <c r="L976" t="str">
        <f>IF(ROW()&lt;=vLastrow,'Match History Data'!L976,"")</f>
        <v/>
      </c>
      <c r="M976" t="str">
        <f>IF(ROW()&lt;=vLastrow,'Match History Data'!M976,"")</f>
        <v/>
      </c>
      <c r="N976" t="str">
        <f>IF(ROW()&lt;=vLastrow,'Match History Data'!N976,"")</f>
        <v/>
      </c>
      <c r="O976" t="str">
        <f>IF(ROW()&lt;=vLastrow,'Match History Data'!O976,"")</f>
        <v/>
      </c>
      <c r="Q976" t="str">
        <f>IF(ROW()&lt;=vLastrow,VLOOKUP(MONTH(E976),calcs!$S$2:$T$13,2,FALSE),"")</f>
        <v/>
      </c>
      <c r="R976" t="str">
        <f>IF(ROW()&lt;=vLastrow,VLOOKUP(MONTH(F976),calcs!$S$2:$T$13,2,FALSE),"")</f>
        <v/>
      </c>
      <c r="S976" t="str">
        <f t="shared" si="85"/>
        <v/>
      </c>
      <c r="T976" s="26" t="e">
        <f>IF(F976="",DATEDIF(E976,calcs!X$2,"Y"),"")</f>
        <v>#VALUE!</v>
      </c>
      <c r="U976" t="str">
        <f t="shared" si="84"/>
        <v/>
      </c>
      <c r="V976" t="str">
        <f t="shared" si="81"/>
        <v/>
      </c>
      <c r="W976">
        <f t="shared" si="82"/>
        <v>0</v>
      </c>
      <c r="X976">
        <f t="shared" si="83"/>
        <v>0</v>
      </c>
    </row>
    <row r="977" spans="1:24" x14ac:dyDescent="0.35">
      <c r="A977" t="str">
        <f>IF(ROW()&lt;=vLastrow,'Match History Data'!A977,"")</f>
        <v/>
      </c>
      <c r="B977" t="str">
        <f>IF(ROW()&lt;=vLastrow,'Match History Data'!B977,"")</f>
        <v/>
      </c>
      <c r="C977" t="str">
        <f>IF(ROW()&lt;=vLastrow,'Match History Data'!C977,"")</f>
        <v/>
      </c>
      <c r="D977" t="str">
        <f>IF(ROW()&lt;=vLastrow,'Match History Data'!D977,"")</f>
        <v/>
      </c>
      <c r="E977" s="3" t="str">
        <f>IF(ROW()&lt;=vLastrow,IF('Match History Data'!E977&lt;&gt;"",'Match History Data'!E977,""),"")</f>
        <v/>
      </c>
      <c r="F977" s="3" t="str">
        <f>IF(ROW()&lt;=vLastrow,IF('Match History Data'!F977&lt;&gt;"",'Match History Data'!F977,""),"")</f>
        <v/>
      </c>
      <c r="G977" t="str">
        <f>IF(ROW()&lt;=vLastrow,'Match History Data'!G977,"")</f>
        <v/>
      </c>
      <c r="H977" t="str">
        <f>IF(ROW()&lt;=vLastrow,'Match History Data'!H977,"")</f>
        <v/>
      </c>
      <c r="I977" t="str">
        <f>IF(ROW()&lt;=vLastrow,'Match History Data'!I977,"")</f>
        <v/>
      </c>
      <c r="J977" t="str">
        <f>IF(ROW()&lt;=vLastrow,'Match History Data'!J977,"")</f>
        <v/>
      </c>
      <c r="K977" t="str">
        <f>IF(ROW()&lt;=vLastrow,'Match History Data'!K977,"")</f>
        <v/>
      </c>
      <c r="L977" t="str">
        <f>IF(ROW()&lt;=vLastrow,'Match History Data'!L977,"")</f>
        <v/>
      </c>
      <c r="M977" t="str">
        <f>IF(ROW()&lt;=vLastrow,'Match History Data'!M977,"")</f>
        <v/>
      </c>
      <c r="N977" t="str">
        <f>IF(ROW()&lt;=vLastrow,'Match History Data'!N977,"")</f>
        <v/>
      </c>
      <c r="O977" t="str">
        <f>IF(ROW()&lt;=vLastrow,'Match History Data'!O977,"")</f>
        <v/>
      </c>
      <c r="Q977" t="str">
        <f>IF(ROW()&lt;=vLastrow,VLOOKUP(MONTH(E977),calcs!$S$2:$T$13,2,FALSE),"")</f>
        <v/>
      </c>
      <c r="R977" t="str">
        <f>IF(ROW()&lt;=vLastrow,VLOOKUP(MONTH(F977),calcs!$S$2:$T$13,2,FALSE),"")</f>
        <v/>
      </c>
      <c r="S977" t="str">
        <f t="shared" si="85"/>
        <v/>
      </c>
      <c r="T977" s="26" t="e">
        <f>IF(F977="",DATEDIF(E977,calcs!X$2,"Y"),"")</f>
        <v>#VALUE!</v>
      </c>
      <c r="U977" t="str">
        <f t="shared" si="84"/>
        <v/>
      </c>
      <c r="V977" t="str">
        <f t="shared" si="81"/>
        <v/>
      </c>
      <c r="W977">
        <f t="shared" si="82"/>
        <v>0</v>
      </c>
      <c r="X977">
        <f t="shared" si="83"/>
        <v>0</v>
      </c>
    </row>
    <row r="978" spans="1:24" x14ac:dyDescent="0.35">
      <c r="A978" t="str">
        <f>IF(ROW()&lt;=vLastrow,'Match History Data'!A978,"")</f>
        <v/>
      </c>
      <c r="B978" t="str">
        <f>IF(ROW()&lt;=vLastrow,'Match History Data'!B978,"")</f>
        <v/>
      </c>
      <c r="C978" t="str">
        <f>IF(ROW()&lt;=vLastrow,'Match History Data'!C978,"")</f>
        <v/>
      </c>
      <c r="D978" t="str">
        <f>IF(ROW()&lt;=vLastrow,'Match History Data'!D978,"")</f>
        <v/>
      </c>
      <c r="E978" s="3" t="str">
        <f>IF(ROW()&lt;=vLastrow,IF('Match History Data'!E978&lt;&gt;"",'Match History Data'!E978,""),"")</f>
        <v/>
      </c>
      <c r="F978" s="3" t="str">
        <f>IF(ROW()&lt;=vLastrow,IF('Match History Data'!F978&lt;&gt;"",'Match History Data'!F978,""),"")</f>
        <v/>
      </c>
      <c r="G978" t="str">
        <f>IF(ROW()&lt;=vLastrow,'Match History Data'!G978,"")</f>
        <v/>
      </c>
      <c r="H978" t="str">
        <f>IF(ROW()&lt;=vLastrow,'Match History Data'!H978,"")</f>
        <v/>
      </c>
      <c r="I978" t="str">
        <f>IF(ROW()&lt;=vLastrow,'Match History Data'!I978,"")</f>
        <v/>
      </c>
      <c r="J978" t="str">
        <f>IF(ROW()&lt;=vLastrow,'Match History Data'!J978,"")</f>
        <v/>
      </c>
      <c r="K978" t="str">
        <f>IF(ROW()&lt;=vLastrow,'Match History Data'!K978,"")</f>
        <v/>
      </c>
      <c r="L978" t="str">
        <f>IF(ROW()&lt;=vLastrow,'Match History Data'!L978,"")</f>
        <v/>
      </c>
      <c r="M978" t="str">
        <f>IF(ROW()&lt;=vLastrow,'Match History Data'!M978,"")</f>
        <v/>
      </c>
      <c r="N978" t="str">
        <f>IF(ROW()&lt;=vLastrow,'Match History Data'!N978,"")</f>
        <v/>
      </c>
      <c r="O978" t="str">
        <f>IF(ROW()&lt;=vLastrow,'Match History Data'!O978,"")</f>
        <v/>
      </c>
      <c r="Q978" t="str">
        <f>IF(ROW()&lt;=vLastrow,VLOOKUP(MONTH(E978),calcs!$S$2:$T$13,2,FALSE),"")</f>
        <v/>
      </c>
      <c r="R978" t="str">
        <f>IF(ROW()&lt;=vLastrow,VLOOKUP(MONTH(F978),calcs!$S$2:$T$13,2,FALSE),"")</f>
        <v/>
      </c>
      <c r="S978" t="str">
        <f t="shared" si="85"/>
        <v/>
      </c>
      <c r="T978" s="26" t="e">
        <f>IF(F978="",DATEDIF(E978,calcs!X$2,"Y"),"")</f>
        <v>#VALUE!</v>
      </c>
      <c r="U978" t="str">
        <f t="shared" si="84"/>
        <v/>
      </c>
      <c r="V978" t="str">
        <f t="shared" si="81"/>
        <v/>
      </c>
      <c r="W978">
        <f t="shared" si="82"/>
        <v>0</v>
      </c>
      <c r="X978">
        <f t="shared" si="83"/>
        <v>0</v>
      </c>
    </row>
    <row r="979" spans="1:24" x14ac:dyDescent="0.35">
      <c r="A979" t="str">
        <f>IF(ROW()&lt;=vLastrow,'Match History Data'!A979,"")</f>
        <v/>
      </c>
      <c r="B979" t="str">
        <f>IF(ROW()&lt;=vLastrow,'Match History Data'!B979,"")</f>
        <v/>
      </c>
      <c r="C979" t="str">
        <f>IF(ROW()&lt;=vLastrow,'Match History Data'!C979,"")</f>
        <v/>
      </c>
      <c r="D979" t="str">
        <f>IF(ROW()&lt;=vLastrow,'Match History Data'!D979,"")</f>
        <v/>
      </c>
      <c r="E979" s="3" t="str">
        <f>IF(ROW()&lt;=vLastrow,IF('Match History Data'!E979&lt;&gt;"",'Match History Data'!E979,""),"")</f>
        <v/>
      </c>
      <c r="F979" s="3" t="str">
        <f>IF(ROW()&lt;=vLastrow,IF('Match History Data'!F979&lt;&gt;"",'Match History Data'!F979,""),"")</f>
        <v/>
      </c>
      <c r="G979" t="str">
        <f>IF(ROW()&lt;=vLastrow,'Match History Data'!G979,"")</f>
        <v/>
      </c>
      <c r="H979" t="str">
        <f>IF(ROW()&lt;=vLastrow,'Match History Data'!H979,"")</f>
        <v/>
      </c>
      <c r="I979" t="str">
        <f>IF(ROW()&lt;=vLastrow,'Match History Data'!I979,"")</f>
        <v/>
      </c>
      <c r="J979" t="str">
        <f>IF(ROW()&lt;=vLastrow,'Match History Data'!J979,"")</f>
        <v/>
      </c>
      <c r="K979" t="str">
        <f>IF(ROW()&lt;=vLastrow,'Match History Data'!K979,"")</f>
        <v/>
      </c>
      <c r="L979" t="str">
        <f>IF(ROW()&lt;=vLastrow,'Match History Data'!L979,"")</f>
        <v/>
      </c>
      <c r="M979" t="str">
        <f>IF(ROW()&lt;=vLastrow,'Match History Data'!M979,"")</f>
        <v/>
      </c>
      <c r="N979" t="str">
        <f>IF(ROW()&lt;=vLastrow,'Match History Data'!N979,"")</f>
        <v/>
      </c>
      <c r="O979" t="str">
        <f>IF(ROW()&lt;=vLastrow,'Match History Data'!O979,"")</f>
        <v/>
      </c>
      <c r="Q979" t="str">
        <f>IF(ROW()&lt;=vLastrow,VLOOKUP(MONTH(E979),calcs!$S$2:$T$13,2,FALSE),"")</f>
        <v/>
      </c>
      <c r="R979" t="str">
        <f>IF(ROW()&lt;=vLastrow,VLOOKUP(MONTH(F979),calcs!$S$2:$T$13,2,FALSE),"")</f>
        <v/>
      </c>
      <c r="S979" t="str">
        <f t="shared" si="85"/>
        <v/>
      </c>
      <c r="T979" s="26" t="e">
        <f>IF(F979="",DATEDIF(E979,calcs!X$2,"Y"),"")</f>
        <v>#VALUE!</v>
      </c>
      <c r="U979" t="str">
        <f t="shared" si="84"/>
        <v/>
      </c>
      <c r="V979" t="str">
        <f t="shared" si="81"/>
        <v/>
      </c>
      <c r="W979">
        <f t="shared" si="82"/>
        <v>0</v>
      </c>
      <c r="X979">
        <f t="shared" si="83"/>
        <v>0</v>
      </c>
    </row>
    <row r="980" spans="1:24" x14ac:dyDescent="0.35">
      <c r="A980" t="str">
        <f>IF(ROW()&lt;=vLastrow,'Match History Data'!A980,"")</f>
        <v/>
      </c>
      <c r="B980" t="str">
        <f>IF(ROW()&lt;=vLastrow,'Match History Data'!B980,"")</f>
        <v/>
      </c>
      <c r="C980" t="str">
        <f>IF(ROW()&lt;=vLastrow,'Match History Data'!C980,"")</f>
        <v/>
      </c>
      <c r="D980" t="str">
        <f>IF(ROW()&lt;=vLastrow,'Match History Data'!D980,"")</f>
        <v/>
      </c>
      <c r="E980" s="3" t="str">
        <f>IF(ROW()&lt;=vLastrow,IF('Match History Data'!E980&lt;&gt;"",'Match History Data'!E980,""),"")</f>
        <v/>
      </c>
      <c r="F980" s="3" t="str">
        <f>IF(ROW()&lt;=vLastrow,IF('Match History Data'!F980&lt;&gt;"",'Match History Data'!F980,""),"")</f>
        <v/>
      </c>
      <c r="G980" t="str">
        <f>IF(ROW()&lt;=vLastrow,'Match History Data'!G980,"")</f>
        <v/>
      </c>
      <c r="H980" t="str">
        <f>IF(ROW()&lt;=vLastrow,'Match History Data'!H980,"")</f>
        <v/>
      </c>
      <c r="I980" t="str">
        <f>IF(ROW()&lt;=vLastrow,'Match History Data'!I980,"")</f>
        <v/>
      </c>
      <c r="J980" t="str">
        <f>IF(ROW()&lt;=vLastrow,'Match History Data'!J980,"")</f>
        <v/>
      </c>
      <c r="K980" t="str">
        <f>IF(ROW()&lt;=vLastrow,'Match History Data'!K980,"")</f>
        <v/>
      </c>
      <c r="L980" t="str">
        <f>IF(ROW()&lt;=vLastrow,'Match History Data'!L980,"")</f>
        <v/>
      </c>
      <c r="M980" t="str">
        <f>IF(ROW()&lt;=vLastrow,'Match History Data'!M980,"")</f>
        <v/>
      </c>
      <c r="N980" t="str">
        <f>IF(ROW()&lt;=vLastrow,'Match History Data'!N980,"")</f>
        <v/>
      </c>
      <c r="O980" t="str">
        <f>IF(ROW()&lt;=vLastrow,'Match History Data'!O980,"")</f>
        <v/>
      </c>
      <c r="Q980" t="str">
        <f>IF(ROW()&lt;=vLastrow,VLOOKUP(MONTH(E980),calcs!$S$2:$T$13,2,FALSE),"")</f>
        <v/>
      </c>
      <c r="R980" t="str">
        <f>IF(ROW()&lt;=vLastrow,VLOOKUP(MONTH(F980),calcs!$S$2:$T$13,2,FALSE),"")</f>
        <v/>
      </c>
      <c r="S980" t="str">
        <f t="shared" si="85"/>
        <v/>
      </c>
      <c r="T980" s="26" t="e">
        <f>IF(F980="",DATEDIF(E980,calcs!X$2,"Y"),"")</f>
        <v>#VALUE!</v>
      </c>
      <c r="U980" t="str">
        <f t="shared" si="84"/>
        <v/>
      </c>
      <c r="V980" t="str">
        <f t="shared" si="81"/>
        <v/>
      </c>
      <c r="W980">
        <f t="shared" si="82"/>
        <v>0</v>
      </c>
      <c r="X980">
        <f t="shared" si="83"/>
        <v>0</v>
      </c>
    </row>
    <row r="981" spans="1:24" x14ac:dyDescent="0.35">
      <c r="A981" t="str">
        <f>IF(ROW()&lt;=vLastrow,'Match History Data'!A981,"")</f>
        <v/>
      </c>
      <c r="B981" t="str">
        <f>IF(ROW()&lt;=vLastrow,'Match History Data'!B981,"")</f>
        <v/>
      </c>
      <c r="C981" t="str">
        <f>IF(ROW()&lt;=vLastrow,'Match History Data'!C981,"")</f>
        <v/>
      </c>
      <c r="D981" t="str">
        <f>IF(ROW()&lt;=vLastrow,'Match History Data'!D981,"")</f>
        <v/>
      </c>
      <c r="E981" s="3" t="str">
        <f>IF(ROW()&lt;=vLastrow,IF('Match History Data'!E981&lt;&gt;"",'Match History Data'!E981,""),"")</f>
        <v/>
      </c>
      <c r="F981" s="3" t="str">
        <f>IF(ROW()&lt;=vLastrow,IF('Match History Data'!F981&lt;&gt;"",'Match History Data'!F981,""),"")</f>
        <v/>
      </c>
      <c r="G981" t="str">
        <f>IF(ROW()&lt;=vLastrow,'Match History Data'!G981,"")</f>
        <v/>
      </c>
      <c r="H981" t="str">
        <f>IF(ROW()&lt;=vLastrow,'Match History Data'!H981,"")</f>
        <v/>
      </c>
      <c r="I981" t="str">
        <f>IF(ROW()&lt;=vLastrow,'Match History Data'!I981,"")</f>
        <v/>
      </c>
      <c r="J981" t="str">
        <f>IF(ROW()&lt;=vLastrow,'Match History Data'!J981,"")</f>
        <v/>
      </c>
      <c r="K981" t="str">
        <f>IF(ROW()&lt;=vLastrow,'Match History Data'!K981,"")</f>
        <v/>
      </c>
      <c r="L981" t="str">
        <f>IF(ROW()&lt;=vLastrow,'Match History Data'!L981,"")</f>
        <v/>
      </c>
      <c r="M981" t="str">
        <f>IF(ROW()&lt;=vLastrow,'Match History Data'!M981,"")</f>
        <v/>
      </c>
      <c r="N981" t="str">
        <f>IF(ROW()&lt;=vLastrow,'Match History Data'!N981,"")</f>
        <v/>
      </c>
      <c r="O981" t="str">
        <f>IF(ROW()&lt;=vLastrow,'Match History Data'!O981,"")</f>
        <v/>
      </c>
      <c r="Q981" t="str">
        <f>IF(ROW()&lt;=vLastrow,VLOOKUP(MONTH(E981),calcs!$S$2:$T$13,2,FALSE),"")</f>
        <v/>
      </c>
      <c r="R981" t="str">
        <f>IF(ROW()&lt;=vLastrow,VLOOKUP(MONTH(F981),calcs!$S$2:$T$13,2,FALSE),"")</f>
        <v/>
      </c>
      <c r="S981" t="str">
        <f t="shared" si="85"/>
        <v/>
      </c>
      <c r="T981" s="26" t="e">
        <f>IF(F981="",DATEDIF(E981,calcs!X$2,"Y"),"")</f>
        <v>#VALUE!</v>
      </c>
      <c r="U981" t="str">
        <f t="shared" si="84"/>
        <v/>
      </c>
      <c r="V981" t="str">
        <f t="shared" si="81"/>
        <v/>
      </c>
      <c r="W981">
        <f t="shared" si="82"/>
        <v>0</v>
      </c>
      <c r="X981">
        <f t="shared" si="83"/>
        <v>0</v>
      </c>
    </row>
    <row r="982" spans="1:24" x14ac:dyDescent="0.35">
      <c r="A982" t="str">
        <f>IF(ROW()&lt;=vLastrow,'Match History Data'!A982,"")</f>
        <v/>
      </c>
      <c r="B982" t="str">
        <f>IF(ROW()&lt;=vLastrow,'Match History Data'!B982,"")</f>
        <v/>
      </c>
      <c r="C982" t="str">
        <f>IF(ROW()&lt;=vLastrow,'Match History Data'!C982,"")</f>
        <v/>
      </c>
      <c r="D982" t="str">
        <f>IF(ROW()&lt;=vLastrow,'Match History Data'!D982,"")</f>
        <v/>
      </c>
      <c r="E982" s="3" t="str">
        <f>IF(ROW()&lt;=vLastrow,IF('Match History Data'!E982&lt;&gt;"",'Match History Data'!E982,""),"")</f>
        <v/>
      </c>
      <c r="F982" s="3" t="str">
        <f>IF(ROW()&lt;=vLastrow,IF('Match History Data'!F982&lt;&gt;"",'Match History Data'!F982,""),"")</f>
        <v/>
      </c>
      <c r="G982" t="str">
        <f>IF(ROW()&lt;=vLastrow,'Match History Data'!G982,"")</f>
        <v/>
      </c>
      <c r="H982" t="str">
        <f>IF(ROW()&lt;=vLastrow,'Match History Data'!H982,"")</f>
        <v/>
      </c>
      <c r="I982" t="str">
        <f>IF(ROW()&lt;=vLastrow,'Match History Data'!I982,"")</f>
        <v/>
      </c>
      <c r="J982" t="str">
        <f>IF(ROW()&lt;=vLastrow,'Match History Data'!J982,"")</f>
        <v/>
      </c>
      <c r="K982" t="str">
        <f>IF(ROW()&lt;=vLastrow,'Match History Data'!K982,"")</f>
        <v/>
      </c>
      <c r="L982" t="str">
        <f>IF(ROW()&lt;=vLastrow,'Match History Data'!L982,"")</f>
        <v/>
      </c>
      <c r="M982" t="str">
        <f>IF(ROW()&lt;=vLastrow,'Match History Data'!M982,"")</f>
        <v/>
      </c>
      <c r="N982" t="str">
        <f>IF(ROW()&lt;=vLastrow,'Match History Data'!N982,"")</f>
        <v/>
      </c>
      <c r="O982" t="str">
        <f>IF(ROW()&lt;=vLastrow,'Match History Data'!O982,"")</f>
        <v/>
      </c>
      <c r="Q982" t="str">
        <f>IF(ROW()&lt;=vLastrow,VLOOKUP(MONTH(E982),calcs!$S$2:$T$13,2,FALSE),"")</f>
        <v/>
      </c>
      <c r="R982" t="str">
        <f>IF(ROW()&lt;=vLastrow,VLOOKUP(MONTH(F982),calcs!$S$2:$T$13,2,FALSE),"")</f>
        <v/>
      </c>
      <c r="S982" t="str">
        <f t="shared" si="85"/>
        <v/>
      </c>
      <c r="T982" s="26" t="e">
        <f>IF(F982="",DATEDIF(E982,calcs!X$2,"Y"),"")</f>
        <v>#VALUE!</v>
      </c>
      <c r="U982" t="str">
        <f t="shared" si="84"/>
        <v/>
      </c>
      <c r="V982" t="str">
        <f t="shared" si="81"/>
        <v/>
      </c>
      <c r="W982">
        <f t="shared" si="82"/>
        <v>0</v>
      </c>
      <c r="X982">
        <f t="shared" si="83"/>
        <v>0</v>
      </c>
    </row>
    <row r="983" spans="1:24" x14ac:dyDescent="0.35">
      <c r="A983" t="str">
        <f>IF(ROW()&lt;=vLastrow,'Match History Data'!A983,"")</f>
        <v/>
      </c>
      <c r="B983" t="str">
        <f>IF(ROW()&lt;=vLastrow,'Match History Data'!B983,"")</f>
        <v/>
      </c>
      <c r="C983" t="str">
        <f>IF(ROW()&lt;=vLastrow,'Match History Data'!C983,"")</f>
        <v/>
      </c>
      <c r="D983" t="str">
        <f>IF(ROW()&lt;=vLastrow,'Match History Data'!D983,"")</f>
        <v/>
      </c>
      <c r="E983" s="3" t="str">
        <f>IF(ROW()&lt;=vLastrow,IF('Match History Data'!E983&lt;&gt;"",'Match History Data'!E983,""),"")</f>
        <v/>
      </c>
      <c r="F983" s="3" t="str">
        <f>IF(ROW()&lt;=vLastrow,IF('Match History Data'!F983&lt;&gt;"",'Match History Data'!F983,""),"")</f>
        <v/>
      </c>
      <c r="G983" t="str">
        <f>IF(ROW()&lt;=vLastrow,'Match History Data'!G983,"")</f>
        <v/>
      </c>
      <c r="H983" t="str">
        <f>IF(ROW()&lt;=vLastrow,'Match History Data'!H983,"")</f>
        <v/>
      </c>
      <c r="I983" t="str">
        <f>IF(ROW()&lt;=vLastrow,'Match History Data'!I983,"")</f>
        <v/>
      </c>
      <c r="J983" t="str">
        <f>IF(ROW()&lt;=vLastrow,'Match History Data'!J983,"")</f>
        <v/>
      </c>
      <c r="K983" t="str">
        <f>IF(ROW()&lt;=vLastrow,'Match History Data'!K983,"")</f>
        <v/>
      </c>
      <c r="L983" t="str">
        <f>IF(ROW()&lt;=vLastrow,'Match History Data'!L983,"")</f>
        <v/>
      </c>
      <c r="M983" t="str">
        <f>IF(ROW()&lt;=vLastrow,'Match History Data'!M983,"")</f>
        <v/>
      </c>
      <c r="N983" t="str">
        <f>IF(ROW()&lt;=vLastrow,'Match History Data'!N983,"")</f>
        <v/>
      </c>
      <c r="O983" t="str">
        <f>IF(ROW()&lt;=vLastrow,'Match History Data'!O983,"")</f>
        <v/>
      </c>
      <c r="Q983" t="str">
        <f>IF(ROW()&lt;=vLastrow,VLOOKUP(MONTH(E983),calcs!$S$2:$T$13,2,FALSE),"")</f>
        <v/>
      </c>
      <c r="R983" t="str">
        <f>IF(ROW()&lt;=vLastrow,VLOOKUP(MONTH(F983),calcs!$S$2:$T$13,2,FALSE),"")</f>
        <v/>
      </c>
      <c r="S983" t="str">
        <f t="shared" si="85"/>
        <v/>
      </c>
      <c r="T983" s="26" t="e">
        <f>IF(F983="",DATEDIF(E983,calcs!X$2,"Y"),"")</f>
        <v>#VALUE!</v>
      </c>
      <c r="U983" t="str">
        <f t="shared" si="84"/>
        <v/>
      </c>
      <c r="V983" t="str">
        <f t="shared" si="81"/>
        <v/>
      </c>
      <c r="W983">
        <f t="shared" si="82"/>
        <v>0</v>
      </c>
      <c r="X983">
        <f t="shared" si="83"/>
        <v>0</v>
      </c>
    </row>
    <row r="984" spans="1:24" x14ac:dyDescent="0.35">
      <c r="A984" t="str">
        <f>IF(ROW()&lt;=vLastrow,'Match History Data'!A984,"")</f>
        <v/>
      </c>
      <c r="B984" t="str">
        <f>IF(ROW()&lt;=vLastrow,'Match History Data'!B984,"")</f>
        <v/>
      </c>
      <c r="C984" t="str">
        <f>IF(ROW()&lt;=vLastrow,'Match History Data'!C984,"")</f>
        <v/>
      </c>
      <c r="D984" t="str">
        <f>IF(ROW()&lt;=vLastrow,'Match History Data'!D984,"")</f>
        <v/>
      </c>
      <c r="E984" s="3" t="str">
        <f>IF(ROW()&lt;=vLastrow,IF('Match History Data'!E984&lt;&gt;"",'Match History Data'!E984,""),"")</f>
        <v/>
      </c>
      <c r="F984" s="3" t="str">
        <f>IF(ROW()&lt;=vLastrow,IF('Match History Data'!F984&lt;&gt;"",'Match History Data'!F984,""),"")</f>
        <v/>
      </c>
      <c r="G984" t="str">
        <f>IF(ROW()&lt;=vLastrow,'Match History Data'!G984,"")</f>
        <v/>
      </c>
      <c r="H984" t="str">
        <f>IF(ROW()&lt;=vLastrow,'Match History Data'!H984,"")</f>
        <v/>
      </c>
      <c r="I984" t="str">
        <f>IF(ROW()&lt;=vLastrow,'Match History Data'!I984,"")</f>
        <v/>
      </c>
      <c r="J984" t="str">
        <f>IF(ROW()&lt;=vLastrow,'Match History Data'!J984,"")</f>
        <v/>
      </c>
      <c r="K984" t="str">
        <f>IF(ROW()&lt;=vLastrow,'Match History Data'!K984,"")</f>
        <v/>
      </c>
      <c r="L984" t="str">
        <f>IF(ROW()&lt;=vLastrow,'Match History Data'!L984,"")</f>
        <v/>
      </c>
      <c r="M984" t="str">
        <f>IF(ROW()&lt;=vLastrow,'Match History Data'!M984,"")</f>
        <v/>
      </c>
      <c r="N984" t="str">
        <f>IF(ROW()&lt;=vLastrow,'Match History Data'!N984,"")</f>
        <v/>
      </c>
      <c r="O984" t="str">
        <f>IF(ROW()&lt;=vLastrow,'Match History Data'!O984,"")</f>
        <v/>
      </c>
      <c r="Q984" t="str">
        <f>IF(ROW()&lt;=vLastrow,VLOOKUP(MONTH(E984),calcs!$S$2:$T$13,2,FALSE),"")</f>
        <v/>
      </c>
      <c r="R984" t="str">
        <f>IF(ROW()&lt;=vLastrow,VLOOKUP(MONTH(F984),calcs!$S$2:$T$13,2,FALSE),"")</f>
        <v/>
      </c>
      <c r="S984" t="str">
        <f t="shared" si="85"/>
        <v/>
      </c>
      <c r="T984" s="26" t="e">
        <f>IF(F984="",DATEDIF(E984,calcs!X$2,"Y"),"")</f>
        <v>#VALUE!</v>
      </c>
      <c r="U984" t="str">
        <f t="shared" si="84"/>
        <v/>
      </c>
      <c r="V984" t="str">
        <f t="shared" si="81"/>
        <v/>
      </c>
      <c r="W984">
        <f t="shared" si="82"/>
        <v>0</v>
      </c>
      <c r="X984">
        <f t="shared" si="83"/>
        <v>0</v>
      </c>
    </row>
    <row r="985" spans="1:24" x14ac:dyDescent="0.35">
      <c r="A985" t="str">
        <f>IF(ROW()&lt;=vLastrow,'Match History Data'!A985,"")</f>
        <v/>
      </c>
      <c r="B985" t="str">
        <f>IF(ROW()&lt;=vLastrow,'Match History Data'!B985,"")</f>
        <v/>
      </c>
      <c r="C985" t="str">
        <f>IF(ROW()&lt;=vLastrow,'Match History Data'!C985,"")</f>
        <v/>
      </c>
      <c r="D985" t="str">
        <f>IF(ROW()&lt;=vLastrow,'Match History Data'!D985,"")</f>
        <v/>
      </c>
      <c r="E985" s="3" t="str">
        <f>IF(ROW()&lt;=vLastrow,IF('Match History Data'!E985&lt;&gt;"",'Match History Data'!E985,""),"")</f>
        <v/>
      </c>
      <c r="F985" s="3" t="str">
        <f>IF(ROW()&lt;=vLastrow,IF('Match History Data'!F985&lt;&gt;"",'Match History Data'!F985,""),"")</f>
        <v/>
      </c>
      <c r="G985" t="str">
        <f>IF(ROW()&lt;=vLastrow,'Match History Data'!G985,"")</f>
        <v/>
      </c>
      <c r="H985" t="str">
        <f>IF(ROW()&lt;=vLastrow,'Match History Data'!H985,"")</f>
        <v/>
      </c>
      <c r="I985" t="str">
        <f>IF(ROW()&lt;=vLastrow,'Match History Data'!I985,"")</f>
        <v/>
      </c>
      <c r="J985" t="str">
        <f>IF(ROW()&lt;=vLastrow,'Match History Data'!J985,"")</f>
        <v/>
      </c>
      <c r="K985" t="str">
        <f>IF(ROW()&lt;=vLastrow,'Match History Data'!K985,"")</f>
        <v/>
      </c>
      <c r="L985" t="str">
        <f>IF(ROW()&lt;=vLastrow,'Match History Data'!L985,"")</f>
        <v/>
      </c>
      <c r="M985" t="str">
        <f>IF(ROW()&lt;=vLastrow,'Match History Data'!M985,"")</f>
        <v/>
      </c>
      <c r="N985" t="str">
        <f>IF(ROW()&lt;=vLastrow,'Match History Data'!N985,"")</f>
        <v/>
      </c>
      <c r="O985" t="str">
        <f>IF(ROW()&lt;=vLastrow,'Match History Data'!O985,"")</f>
        <v/>
      </c>
      <c r="Q985" t="str">
        <f>IF(ROW()&lt;=vLastrow,VLOOKUP(MONTH(E985),calcs!$S$2:$T$13,2,FALSE),"")</f>
        <v/>
      </c>
      <c r="R985" t="str">
        <f>IF(ROW()&lt;=vLastrow,VLOOKUP(MONTH(F985),calcs!$S$2:$T$13,2,FALSE),"")</f>
        <v/>
      </c>
      <c r="S985" t="str">
        <f t="shared" si="85"/>
        <v/>
      </c>
      <c r="T985" s="26" t="e">
        <f>IF(F985="",DATEDIF(E985,calcs!X$2,"Y"),"")</f>
        <v>#VALUE!</v>
      </c>
      <c r="U985" t="str">
        <f t="shared" si="84"/>
        <v/>
      </c>
      <c r="V985" t="str">
        <f t="shared" si="81"/>
        <v/>
      </c>
      <c r="W985">
        <f t="shared" si="82"/>
        <v>0</v>
      </c>
      <c r="X985">
        <f t="shared" si="83"/>
        <v>0</v>
      </c>
    </row>
    <row r="986" spans="1:24" x14ac:dyDescent="0.35">
      <c r="A986" t="str">
        <f>IF(ROW()&lt;=vLastrow,'Match History Data'!A986,"")</f>
        <v/>
      </c>
      <c r="B986" t="str">
        <f>IF(ROW()&lt;=vLastrow,'Match History Data'!B986,"")</f>
        <v/>
      </c>
      <c r="C986" t="str">
        <f>IF(ROW()&lt;=vLastrow,'Match History Data'!C986,"")</f>
        <v/>
      </c>
      <c r="D986" t="str">
        <f>IF(ROW()&lt;=vLastrow,'Match History Data'!D986,"")</f>
        <v/>
      </c>
      <c r="E986" s="3" t="str">
        <f>IF(ROW()&lt;=vLastrow,IF('Match History Data'!E986&lt;&gt;"",'Match History Data'!E986,""),"")</f>
        <v/>
      </c>
      <c r="F986" s="3" t="str">
        <f>IF(ROW()&lt;=vLastrow,IF('Match History Data'!F986&lt;&gt;"",'Match History Data'!F986,""),"")</f>
        <v/>
      </c>
      <c r="G986" t="str">
        <f>IF(ROW()&lt;=vLastrow,'Match History Data'!G986,"")</f>
        <v/>
      </c>
      <c r="H986" t="str">
        <f>IF(ROW()&lt;=vLastrow,'Match History Data'!H986,"")</f>
        <v/>
      </c>
      <c r="I986" t="str">
        <f>IF(ROW()&lt;=vLastrow,'Match History Data'!I986,"")</f>
        <v/>
      </c>
      <c r="J986" t="str">
        <f>IF(ROW()&lt;=vLastrow,'Match History Data'!J986,"")</f>
        <v/>
      </c>
      <c r="K986" t="str">
        <f>IF(ROW()&lt;=vLastrow,'Match History Data'!K986,"")</f>
        <v/>
      </c>
      <c r="L986" t="str">
        <f>IF(ROW()&lt;=vLastrow,'Match History Data'!L986,"")</f>
        <v/>
      </c>
      <c r="M986" t="str">
        <f>IF(ROW()&lt;=vLastrow,'Match History Data'!M986,"")</f>
        <v/>
      </c>
      <c r="N986" t="str">
        <f>IF(ROW()&lt;=vLastrow,'Match History Data'!N986,"")</f>
        <v/>
      </c>
      <c r="O986" t="str">
        <f>IF(ROW()&lt;=vLastrow,'Match History Data'!O986,"")</f>
        <v/>
      </c>
      <c r="Q986" t="str">
        <f>IF(ROW()&lt;=vLastrow,VLOOKUP(MONTH(E986),calcs!$S$2:$T$13,2,FALSE),"")</f>
        <v/>
      </c>
      <c r="R986" t="str">
        <f>IF(ROW()&lt;=vLastrow,VLOOKUP(MONTH(F986),calcs!$S$2:$T$13,2,FALSE),"")</f>
        <v/>
      </c>
      <c r="S986" t="str">
        <f t="shared" si="85"/>
        <v/>
      </c>
      <c r="T986" s="26" t="e">
        <f>IF(F986="",DATEDIF(E986,calcs!X$2,"Y"),"")</f>
        <v>#VALUE!</v>
      </c>
      <c r="U986" t="str">
        <f t="shared" si="84"/>
        <v/>
      </c>
      <c r="V986" t="str">
        <f t="shared" si="81"/>
        <v/>
      </c>
      <c r="W986">
        <f t="shared" si="82"/>
        <v>0</v>
      </c>
      <c r="X986">
        <f t="shared" si="83"/>
        <v>0</v>
      </c>
    </row>
    <row r="987" spans="1:24" x14ac:dyDescent="0.35">
      <c r="A987" t="str">
        <f>IF(ROW()&lt;=vLastrow,'Match History Data'!A987,"")</f>
        <v/>
      </c>
      <c r="B987" t="str">
        <f>IF(ROW()&lt;=vLastrow,'Match History Data'!B987,"")</f>
        <v/>
      </c>
      <c r="C987" t="str">
        <f>IF(ROW()&lt;=vLastrow,'Match History Data'!C987,"")</f>
        <v/>
      </c>
      <c r="D987" t="str">
        <f>IF(ROW()&lt;=vLastrow,'Match History Data'!D987,"")</f>
        <v/>
      </c>
      <c r="E987" s="3" t="str">
        <f>IF(ROW()&lt;=vLastrow,IF('Match History Data'!E987&lt;&gt;"",'Match History Data'!E987,""),"")</f>
        <v/>
      </c>
      <c r="F987" s="3" t="str">
        <f>IF(ROW()&lt;=vLastrow,IF('Match History Data'!F987&lt;&gt;"",'Match History Data'!F987,""),"")</f>
        <v/>
      </c>
      <c r="G987" t="str">
        <f>IF(ROW()&lt;=vLastrow,'Match History Data'!G987,"")</f>
        <v/>
      </c>
      <c r="H987" t="str">
        <f>IF(ROW()&lt;=vLastrow,'Match History Data'!H987,"")</f>
        <v/>
      </c>
      <c r="I987" t="str">
        <f>IF(ROW()&lt;=vLastrow,'Match History Data'!I987,"")</f>
        <v/>
      </c>
      <c r="J987" t="str">
        <f>IF(ROW()&lt;=vLastrow,'Match History Data'!J987,"")</f>
        <v/>
      </c>
      <c r="K987" t="str">
        <f>IF(ROW()&lt;=vLastrow,'Match History Data'!K987,"")</f>
        <v/>
      </c>
      <c r="L987" t="str">
        <f>IF(ROW()&lt;=vLastrow,'Match History Data'!L987,"")</f>
        <v/>
      </c>
      <c r="M987" t="str">
        <f>IF(ROW()&lt;=vLastrow,'Match History Data'!M987,"")</f>
        <v/>
      </c>
      <c r="N987" t="str">
        <f>IF(ROW()&lt;=vLastrow,'Match History Data'!N987,"")</f>
        <v/>
      </c>
      <c r="O987" t="str">
        <f>IF(ROW()&lt;=vLastrow,'Match History Data'!O987,"")</f>
        <v/>
      </c>
      <c r="Q987" t="str">
        <f>IF(ROW()&lt;=vLastrow,VLOOKUP(MONTH(E987),calcs!$S$2:$T$13,2,FALSE),"")</f>
        <v/>
      </c>
      <c r="R987" t="str">
        <f>IF(ROW()&lt;=vLastrow,VLOOKUP(MONTH(F987),calcs!$S$2:$T$13,2,FALSE),"")</f>
        <v/>
      </c>
      <c r="S987" t="str">
        <f t="shared" si="85"/>
        <v/>
      </c>
      <c r="T987" s="26" t="e">
        <f>IF(F987="",DATEDIF(E987,calcs!X$2,"Y"),"")</f>
        <v>#VALUE!</v>
      </c>
      <c r="U987" t="str">
        <f t="shared" si="84"/>
        <v/>
      </c>
      <c r="V987" t="str">
        <f t="shared" si="81"/>
        <v/>
      </c>
      <c r="W987">
        <f t="shared" si="82"/>
        <v>0</v>
      </c>
      <c r="X987">
        <f t="shared" si="83"/>
        <v>0</v>
      </c>
    </row>
    <row r="988" spans="1:24" x14ac:dyDescent="0.35">
      <c r="A988" t="str">
        <f>IF(ROW()&lt;=vLastrow,'Match History Data'!A988,"")</f>
        <v/>
      </c>
      <c r="B988" t="str">
        <f>IF(ROW()&lt;=vLastrow,'Match History Data'!B988,"")</f>
        <v/>
      </c>
      <c r="C988" t="str">
        <f>IF(ROW()&lt;=vLastrow,'Match History Data'!C988,"")</f>
        <v/>
      </c>
      <c r="D988" t="str">
        <f>IF(ROW()&lt;=vLastrow,'Match History Data'!D988,"")</f>
        <v/>
      </c>
      <c r="E988" s="3" t="str">
        <f>IF(ROW()&lt;=vLastrow,IF('Match History Data'!E988&lt;&gt;"",'Match History Data'!E988,""),"")</f>
        <v/>
      </c>
      <c r="F988" s="3" t="str">
        <f>IF(ROW()&lt;=vLastrow,IF('Match History Data'!F988&lt;&gt;"",'Match History Data'!F988,""),"")</f>
        <v/>
      </c>
      <c r="G988" t="str">
        <f>IF(ROW()&lt;=vLastrow,'Match History Data'!G988,"")</f>
        <v/>
      </c>
      <c r="H988" t="str">
        <f>IF(ROW()&lt;=vLastrow,'Match History Data'!H988,"")</f>
        <v/>
      </c>
      <c r="I988" t="str">
        <f>IF(ROW()&lt;=vLastrow,'Match History Data'!I988,"")</f>
        <v/>
      </c>
      <c r="J988" t="str">
        <f>IF(ROW()&lt;=vLastrow,'Match History Data'!J988,"")</f>
        <v/>
      </c>
      <c r="K988" t="str">
        <f>IF(ROW()&lt;=vLastrow,'Match History Data'!K988,"")</f>
        <v/>
      </c>
      <c r="L988" t="str">
        <f>IF(ROW()&lt;=vLastrow,'Match History Data'!L988,"")</f>
        <v/>
      </c>
      <c r="M988" t="str">
        <f>IF(ROW()&lt;=vLastrow,'Match History Data'!M988,"")</f>
        <v/>
      </c>
      <c r="N988" t="str">
        <f>IF(ROW()&lt;=vLastrow,'Match History Data'!N988,"")</f>
        <v/>
      </c>
      <c r="O988" t="str">
        <f>IF(ROW()&lt;=vLastrow,'Match History Data'!O988,"")</f>
        <v/>
      </c>
      <c r="Q988" t="str">
        <f>IF(ROW()&lt;=vLastrow,VLOOKUP(MONTH(E988),calcs!$S$2:$T$13,2,FALSE),"")</f>
        <v/>
      </c>
      <c r="R988" t="str">
        <f>IF(ROW()&lt;=vLastrow,VLOOKUP(MONTH(F988),calcs!$S$2:$T$13,2,FALSE),"")</f>
        <v/>
      </c>
      <c r="S988" t="str">
        <f t="shared" si="85"/>
        <v/>
      </c>
      <c r="T988" s="26" t="e">
        <f>IF(F988="",DATEDIF(E988,calcs!X$2,"Y"),"")</f>
        <v>#VALUE!</v>
      </c>
      <c r="U988" t="str">
        <f t="shared" si="84"/>
        <v/>
      </c>
      <c r="V988" t="str">
        <f t="shared" si="81"/>
        <v/>
      </c>
      <c r="W988">
        <f t="shared" si="82"/>
        <v>0</v>
      </c>
      <c r="X988">
        <f t="shared" si="83"/>
        <v>0</v>
      </c>
    </row>
    <row r="989" spans="1:24" x14ac:dyDescent="0.35">
      <c r="A989" t="str">
        <f>IF(ROW()&lt;=vLastrow,'Match History Data'!A989,"")</f>
        <v/>
      </c>
      <c r="B989" t="str">
        <f>IF(ROW()&lt;=vLastrow,'Match History Data'!B989,"")</f>
        <v/>
      </c>
      <c r="C989" t="str">
        <f>IF(ROW()&lt;=vLastrow,'Match History Data'!C989,"")</f>
        <v/>
      </c>
      <c r="D989" t="str">
        <f>IF(ROW()&lt;=vLastrow,'Match History Data'!D989,"")</f>
        <v/>
      </c>
      <c r="E989" s="3" t="str">
        <f>IF(ROW()&lt;=vLastrow,IF('Match History Data'!E989&lt;&gt;"",'Match History Data'!E989,""),"")</f>
        <v/>
      </c>
      <c r="F989" s="3" t="str">
        <f>IF(ROW()&lt;=vLastrow,IF('Match History Data'!F989&lt;&gt;"",'Match History Data'!F989,""),"")</f>
        <v/>
      </c>
      <c r="G989" t="str">
        <f>IF(ROW()&lt;=vLastrow,'Match History Data'!G989,"")</f>
        <v/>
      </c>
      <c r="H989" t="str">
        <f>IF(ROW()&lt;=vLastrow,'Match History Data'!H989,"")</f>
        <v/>
      </c>
      <c r="I989" t="str">
        <f>IF(ROW()&lt;=vLastrow,'Match History Data'!I989,"")</f>
        <v/>
      </c>
      <c r="J989" t="str">
        <f>IF(ROW()&lt;=vLastrow,'Match History Data'!J989,"")</f>
        <v/>
      </c>
      <c r="K989" t="str">
        <f>IF(ROW()&lt;=vLastrow,'Match History Data'!K989,"")</f>
        <v/>
      </c>
      <c r="L989" t="str">
        <f>IF(ROW()&lt;=vLastrow,'Match History Data'!L989,"")</f>
        <v/>
      </c>
      <c r="M989" t="str">
        <f>IF(ROW()&lt;=vLastrow,'Match History Data'!M989,"")</f>
        <v/>
      </c>
      <c r="N989" t="str">
        <f>IF(ROW()&lt;=vLastrow,'Match History Data'!N989,"")</f>
        <v/>
      </c>
      <c r="O989" t="str">
        <f>IF(ROW()&lt;=vLastrow,'Match History Data'!O989,"")</f>
        <v/>
      </c>
      <c r="Q989" t="str">
        <f>IF(ROW()&lt;=vLastrow,VLOOKUP(MONTH(E989),calcs!$S$2:$T$13,2,FALSE),"")</f>
        <v/>
      </c>
      <c r="R989" t="str">
        <f>IF(ROW()&lt;=vLastrow,VLOOKUP(MONTH(F989),calcs!$S$2:$T$13,2,FALSE),"")</f>
        <v/>
      </c>
      <c r="S989" t="str">
        <f t="shared" si="85"/>
        <v/>
      </c>
      <c r="T989" s="26" t="e">
        <f>IF(F989="",DATEDIF(E989,calcs!X$2,"Y"),"")</f>
        <v>#VALUE!</v>
      </c>
      <c r="U989" t="str">
        <f t="shared" si="84"/>
        <v/>
      </c>
      <c r="V989" t="str">
        <f t="shared" si="81"/>
        <v/>
      </c>
      <c r="W989">
        <f t="shared" si="82"/>
        <v>0</v>
      </c>
      <c r="X989">
        <f t="shared" si="83"/>
        <v>0</v>
      </c>
    </row>
    <row r="990" spans="1:24" x14ac:dyDescent="0.35">
      <c r="A990" t="str">
        <f>IF(ROW()&lt;=vLastrow,'Match History Data'!A990,"")</f>
        <v/>
      </c>
      <c r="B990" t="str">
        <f>IF(ROW()&lt;=vLastrow,'Match History Data'!B990,"")</f>
        <v/>
      </c>
      <c r="C990" t="str">
        <f>IF(ROW()&lt;=vLastrow,'Match History Data'!C990,"")</f>
        <v/>
      </c>
      <c r="D990" t="str">
        <f>IF(ROW()&lt;=vLastrow,'Match History Data'!D990,"")</f>
        <v/>
      </c>
      <c r="E990" s="3" t="str">
        <f>IF(ROW()&lt;=vLastrow,IF('Match History Data'!E990&lt;&gt;"",'Match History Data'!E990,""),"")</f>
        <v/>
      </c>
      <c r="F990" s="3" t="str">
        <f>IF(ROW()&lt;=vLastrow,IF('Match History Data'!F990&lt;&gt;"",'Match History Data'!F990,""),"")</f>
        <v/>
      </c>
      <c r="G990" t="str">
        <f>IF(ROW()&lt;=vLastrow,'Match History Data'!G990,"")</f>
        <v/>
      </c>
      <c r="H990" t="str">
        <f>IF(ROW()&lt;=vLastrow,'Match History Data'!H990,"")</f>
        <v/>
      </c>
      <c r="I990" t="str">
        <f>IF(ROW()&lt;=vLastrow,'Match History Data'!I990,"")</f>
        <v/>
      </c>
      <c r="J990" t="str">
        <f>IF(ROW()&lt;=vLastrow,'Match History Data'!J990,"")</f>
        <v/>
      </c>
      <c r="K990" t="str">
        <f>IF(ROW()&lt;=vLastrow,'Match History Data'!K990,"")</f>
        <v/>
      </c>
      <c r="L990" t="str">
        <f>IF(ROW()&lt;=vLastrow,'Match History Data'!L990,"")</f>
        <v/>
      </c>
      <c r="M990" t="str">
        <f>IF(ROW()&lt;=vLastrow,'Match History Data'!M990,"")</f>
        <v/>
      </c>
      <c r="N990" t="str">
        <f>IF(ROW()&lt;=vLastrow,'Match History Data'!N990,"")</f>
        <v/>
      </c>
      <c r="O990" t="str">
        <f>IF(ROW()&lt;=vLastrow,'Match History Data'!O990,"")</f>
        <v/>
      </c>
      <c r="Q990" t="str">
        <f>IF(ROW()&lt;=vLastrow,VLOOKUP(MONTH(E990),calcs!$S$2:$T$13,2,FALSE),"")</f>
        <v/>
      </c>
      <c r="R990" t="str">
        <f>IF(ROW()&lt;=vLastrow,VLOOKUP(MONTH(F990),calcs!$S$2:$T$13,2,FALSE),"")</f>
        <v/>
      </c>
      <c r="S990" t="str">
        <f t="shared" si="85"/>
        <v/>
      </c>
      <c r="T990" s="26" t="e">
        <f>IF(F990="",DATEDIF(E990,calcs!X$2,"Y"),"")</f>
        <v>#VALUE!</v>
      </c>
      <c r="U990" t="str">
        <f t="shared" si="84"/>
        <v/>
      </c>
      <c r="V990" t="str">
        <f t="shared" si="81"/>
        <v/>
      </c>
      <c r="W990">
        <f t="shared" si="82"/>
        <v>0</v>
      </c>
      <c r="X990">
        <f t="shared" si="83"/>
        <v>0</v>
      </c>
    </row>
    <row r="991" spans="1:24" x14ac:dyDescent="0.35">
      <c r="A991" t="str">
        <f>IF(ROW()&lt;=vLastrow,'Match History Data'!A991,"")</f>
        <v/>
      </c>
      <c r="B991" t="str">
        <f>IF(ROW()&lt;=vLastrow,'Match History Data'!B991,"")</f>
        <v/>
      </c>
      <c r="C991" t="str">
        <f>IF(ROW()&lt;=vLastrow,'Match History Data'!C991,"")</f>
        <v/>
      </c>
      <c r="D991" t="str">
        <f>IF(ROW()&lt;=vLastrow,'Match History Data'!D991,"")</f>
        <v/>
      </c>
      <c r="E991" s="3" t="str">
        <f>IF(ROW()&lt;=vLastrow,IF('Match History Data'!E991&lt;&gt;"",'Match History Data'!E991,""),"")</f>
        <v/>
      </c>
      <c r="F991" s="3" t="str">
        <f>IF(ROW()&lt;=vLastrow,IF('Match History Data'!F991&lt;&gt;"",'Match History Data'!F991,""),"")</f>
        <v/>
      </c>
      <c r="G991" t="str">
        <f>IF(ROW()&lt;=vLastrow,'Match History Data'!G991,"")</f>
        <v/>
      </c>
      <c r="H991" t="str">
        <f>IF(ROW()&lt;=vLastrow,'Match History Data'!H991,"")</f>
        <v/>
      </c>
      <c r="I991" t="str">
        <f>IF(ROW()&lt;=vLastrow,'Match History Data'!I991,"")</f>
        <v/>
      </c>
      <c r="J991" t="str">
        <f>IF(ROW()&lt;=vLastrow,'Match History Data'!J991,"")</f>
        <v/>
      </c>
      <c r="K991" t="str">
        <f>IF(ROW()&lt;=vLastrow,'Match History Data'!K991,"")</f>
        <v/>
      </c>
      <c r="L991" t="str">
        <f>IF(ROW()&lt;=vLastrow,'Match History Data'!L991,"")</f>
        <v/>
      </c>
      <c r="M991" t="str">
        <f>IF(ROW()&lt;=vLastrow,'Match History Data'!M991,"")</f>
        <v/>
      </c>
      <c r="N991" t="str">
        <f>IF(ROW()&lt;=vLastrow,'Match History Data'!N991,"")</f>
        <v/>
      </c>
      <c r="O991" t="str">
        <f>IF(ROW()&lt;=vLastrow,'Match History Data'!O991,"")</f>
        <v/>
      </c>
      <c r="Q991" t="str">
        <f>IF(ROW()&lt;=vLastrow,VLOOKUP(MONTH(E991),calcs!$S$2:$T$13,2,FALSE),"")</f>
        <v/>
      </c>
      <c r="R991" t="str">
        <f>IF(ROW()&lt;=vLastrow,VLOOKUP(MONTH(F991),calcs!$S$2:$T$13,2,FALSE),"")</f>
        <v/>
      </c>
      <c r="S991" t="str">
        <f t="shared" si="85"/>
        <v/>
      </c>
      <c r="T991" s="26" t="e">
        <f>IF(F991="",DATEDIF(E991,calcs!X$2,"Y"),"")</f>
        <v>#VALUE!</v>
      </c>
      <c r="U991" t="str">
        <f t="shared" si="84"/>
        <v/>
      </c>
      <c r="V991" t="str">
        <f t="shared" si="81"/>
        <v/>
      </c>
      <c r="W991">
        <f t="shared" si="82"/>
        <v>0</v>
      </c>
      <c r="X991">
        <f t="shared" si="83"/>
        <v>0</v>
      </c>
    </row>
    <row r="992" spans="1:24" x14ac:dyDescent="0.35">
      <c r="A992" t="str">
        <f>IF(ROW()&lt;=vLastrow,'Match History Data'!A992,"")</f>
        <v/>
      </c>
      <c r="B992" t="str">
        <f>IF(ROW()&lt;=vLastrow,'Match History Data'!B992,"")</f>
        <v/>
      </c>
      <c r="C992" t="str">
        <f>IF(ROW()&lt;=vLastrow,'Match History Data'!C992,"")</f>
        <v/>
      </c>
      <c r="D992" t="str">
        <f>IF(ROW()&lt;=vLastrow,'Match History Data'!D992,"")</f>
        <v/>
      </c>
      <c r="E992" s="3" t="str">
        <f>IF(ROW()&lt;=vLastrow,IF('Match History Data'!E992&lt;&gt;"",'Match History Data'!E992,""),"")</f>
        <v/>
      </c>
      <c r="F992" s="3" t="str">
        <f>IF(ROW()&lt;=vLastrow,IF('Match History Data'!F992&lt;&gt;"",'Match History Data'!F992,""),"")</f>
        <v/>
      </c>
      <c r="G992" t="str">
        <f>IF(ROW()&lt;=vLastrow,'Match History Data'!G992,"")</f>
        <v/>
      </c>
      <c r="H992" t="str">
        <f>IF(ROW()&lt;=vLastrow,'Match History Data'!H992,"")</f>
        <v/>
      </c>
      <c r="I992" t="str">
        <f>IF(ROW()&lt;=vLastrow,'Match History Data'!I992,"")</f>
        <v/>
      </c>
      <c r="J992" t="str">
        <f>IF(ROW()&lt;=vLastrow,'Match History Data'!J992,"")</f>
        <v/>
      </c>
      <c r="K992" t="str">
        <f>IF(ROW()&lt;=vLastrow,'Match History Data'!K992,"")</f>
        <v/>
      </c>
      <c r="L992" t="str">
        <f>IF(ROW()&lt;=vLastrow,'Match History Data'!L992,"")</f>
        <v/>
      </c>
      <c r="M992" t="str">
        <f>IF(ROW()&lt;=vLastrow,'Match History Data'!M992,"")</f>
        <v/>
      </c>
      <c r="N992" t="str">
        <f>IF(ROW()&lt;=vLastrow,'Match History Data'!N992,"")</f>
        <v/>
      </c>
      <c r="O992" t="str">
        <f>IF(ROW()&lt;=vLastrow,'Match History Data'!O992,"")</f>
        <v/>
      </c>
      <c r="Q992" t="str">
        <f>IF(ROW()&lt;=vLastrow,VLOOKUP(MONTH(E992),calcs!$S$2:$T$13,2,FALSE),"")</f>
        <v/>
      </c>
      <c r="R992" t="str">
        <f>IF(ROW()&lt;=vLastrow,VLOOKUP(MONTH(F992),calcs!$S$2:$T$13,2,FALSE),"")</f>
        <v/>
      </c>
      <c r="S992" t="str">
        <f t="shared" si="85"/>
        <v/>
      </c>
      <c r="T992" s="26" t="e">
        <f>IF(F992="",DATEDIF(E992,calcs!X$2,"Y"),"")</f>
        <v>#VALUE!</v>
      </c>
      <c r="U992" t="str">
        <f t="shared" si="84"/>
        <v/>
      </c>
      <c r="V992" t="str">
        <f t="shared" si="81"/>
        <v/>
      </c>
      <c r="W992">
        <f t="shared" si="82"/>
        <v>0</v>
      </c>
      <c r="X992">
        <f t="shared" si="83"/>
        <v>0</v>
      </c>
    </row>
    <row r="993" spans="1:24" x14ac:dyDescent="0.35">
      <c r="A993" t="str">
        <f>IF(ROW()&lt;=vLastrow,'Match History Data'!A993,"")</f>
        <v/>
      </c>
      <c r="B993" t="str">
        <f>IF(ROW()&lt;=vLastrow,'Match History Data'!B993,"")</f>
        <v/>
      </c>
      <c r="C993" t="str">
        <f>IF(ROW()&lt;=vLastrow,'Match History Data'!C993,"")</f>
        <v/>
      </c>
      <c r="D993" t="str">
        <f>IF(ROW()&lt;=vLastrow,'Match History Data'!D993,"")</f>
        <v/>
      </c>
      <c r="E993" s="3" t="str">
        <f>IF(ROW()&lt;=vLastrow,IF('Match History Data'!E993&lt;&gt;"",'Match History Data'!E993,""),"")</f>
        <v/>
      </c>
      <c r="F993" s="3" t="str">
        <f>IF(ROW()&lt;=vLastrow,IF('Match History Data'!F993&lt;&gt;"",'Match History Data'!F993,""),"")</f>
        <v/>
      </c>
      <c r="G993" t="str">
        <f>IF(ROW()&lt;=vLastrow,'Match History Data'!G993,"")</f>
        <v/>
      </c>
      <c r="H993" t="str">
        <f>IF(ROW()&lt;=vLastrow,'Match History Data'!H993,"")</f>
        <v/>
      </c>
      <c r="I993" t="str">
        <f>IF(ROW()&lt;=vLastrow,'Match History Data'!I993,"")</f>
        <v/>
      </c>
      <c r="J993" t="str">
        <f>IF(ROW()&lt;=vLastrow,'Match History Data'!J993,"")</f>
        <v/>
      </c>
      <c r="K993" t="str">
        <f>IF(ROW()&lt;=vLastrow,'Match History Data'!K993,"")</f>
        <v/>
      </c>
      <c r="L993" t="str">
        <f>IF(ROW()&lt;=vLastrow,'Match History Data'!L993,"")</f>
        <v/>
      </c>
      <c r="M993" t="str">
        <f>IF(ROW()&lt;=vLastrow,'Match History Data'!M993,"")</f>
        <v/>
      </c>
      <c r="N993" t="str">
        <f>IF(ROW()&lt;=vLastrow,'Match History Data'!N993,"")</f>
        <v/>
      </c>
      <c r="O993" t="str">
        <f>IF(ROW()&lt;=vLastrow,'Match History Data'!O993,"")</f>
        <v/>
      </c>
      <c r="Q993" t="str">
        <f>IF(ROW()&lt;=vLastrow,VLOOKUP(MONTH(E993),calcs!$S$2:$T$13,2,FALSE),"")</f>
        <v/>
      </c>
      <c r="R993" t="str">
        <f>IF(ROW()&lt;=vLastrow,VLOOKUP(MONTH(F993),calcs!$S$2:$T$13,2,FALSE),"")</f>
        <v/>
      </c>
      <c r="S993" t="str">
        <f t="shared" si="85"/>
        <v/>
      </c>
      <c r="T993" s="26" t="e">
        <f>IF(F993="",DATEDIF(E993,calcs!X$2,"Y"),"")</f>
        <v>#VALUE!</v>
      </c>
      <c r="U993" t="str">
        <f t="shared" si="84"/>
        <v/>
      </c>
      <c r="V993" t="str">
        <f t="shared" si="81"/>
        <v/>
      </c>
      <c r="W993">
        <f t="shared" si="82"/>
        <v>0</v>
      </c>
      <c r="X993">
        <f t="shared" si="83"/>
        <v>0</v>
      </c>
    </row>
    <row r="994" spans="1:24" x14ac:dyDescent="0.35">
      <c r="A994" t="str">
        <f>IF(ROW()&lt;=vLastrow,'Match History Data'!A994,"")</f>
        <v/>
      </c>
      <c r="B994" t="str">
        <f>IF(ROW()&lt;=vLastrow,'Match History Data'!B994,"")</f>
        <v/>
      </c>
      <c r="C994" t="str">
        <f>IF(ROW()&lt;=vLastrow,'Match History Data'!C994,"")</f>
        <v/>
      </c>
      <c r="D994" t="str">
        <f>IF(ROW()&lt;=vLastrow,'Match History Data'!D994,"")</f>
        <v/>
      </c>
      <c r="E994" s="3" t="str">
        <f>IF(ROW()&lt;=vLastrow,IF('Match History Data'!E994&lt;&gt;"",'Match History Data'!E994,""),"")</f>
        <v/>
      </c>
      <c r="F994" s="3" t="str">
        <f>IF(ROW()&lt;=vLastrow,IF('Match History Data'!F994&lt;&gt;"",'Match History Data'!F994,""),"")</f>
        <v/>
      </c>
      <c r="G994" t="str">
        <f>IF(ROW()&lt;=vLastrow,'Match History Data'!G994,"")</f>
        <v/>
      </c>
      <c r="H994" t="str">
        <f>IF(ROW()&lt;=vLastrow,'Match History Data'!H994,"")</f>
        <v/>
      </c>
      <c r="I994" t="str">
        <f>IF(ROW()&lt;=vLastrow,'Match History Data'!I994,"")</f>
        <v/>
      </c>
      <c r="J994" t="str">
        <f>IF(ROW()&lt;=vLastrow,'Match History Data'!J994,"")</f>
        <v/>
      </c>
      <c r="K994" t="str">
        <f>IF(ROW()&lt;=vLastrow,'Match History Data'!K994,"")</f>
        <v/>
      </c>
      <c r="L994" t="str">
        <f>IF(ROW()&lt;=vLastrow,'Match History Data'!L994,"")</f>
        <v/>
      </c>
      <c r="M994" t="str">
        <f>IF(ROW()&lt;=vLastrow,'Match History Data'!M994,"")</f>
        <v/>
      </c>
      <c r="N994" t="str">
        <f>IF(ROW()&lt;=vLastrow,'Match History Data'!N994,"")</f>
        <v/>
      </c>
      <c r="O994" t="str">
        <f>IF(ROW()&lt;=vLastrow,'Match History Data'!O994,"")</f>
        <v/>
      </c>
      <c r="Q994" t="str">
        <f>IF(ROW()&lt;=vLastrow,VLOOKUP(MONTH(E994),calcs!$S$2:$T$13,2,FALSE),"")</f>
        <v/>
      </c>
      <c r="R994" t="str">
        <f>IF(ROW()&lt;=vLastrow,VLOOKUP(MONTH(F994),calcs!$S$2:$T$13,2,FALSE),"")</f>
        <v/>
      </c>
      <c r="S994" t="str">
        <f t="shared" si="85"/>
        <v/>
      </c>
      <c r="T994" s="26" t="e">
        <f>IF(F994="",DATEDIF(E994,calcs!X$2,"Y"),"")</f>
        <v>#VALUE!</v>
      </c>
      <c r="U994" t="str">
        <f t="shared" si="84"/>
        <v/>
      </c>
      <c r="V994" t="str">
        <f t="shared" si="81"/>
        <v/>
      </c>
      <c r="W994">
        <f t="shared" si="82"/>
        <v>0</v>
      </c>
      <c r="X994">
        <f t="shared" si="83"/>
        <v>0</v>
      </c>
    </row>
    <row r="995" spans="1:24" x14ac:dyDescent="0.35">
      <c r="A995" t="str">
        <f>IF(ROW()&lt;=vLastrow,'Match History Data'!A995,"")</f>
        <v/>
      </c>
      <c r="B995" t="str">
        <f>IF(ROW()&lt;=vLastrow,'Match History Data'!B995,"")</f>
        <v/>
      </c>
      <c r="C995" t="str">
        <f>IF(ROW()&lt;=vLastrow,'Match History Data'!C995,"")</f>
        <v/>
      </c>
      <c r="D995" t="str">
        <f>IF(ROW()&lt;=vLastrow,'Match History Data'!D995,"")</f>
        <v/>
      </c>
      <c r="E995" s="3" t="str">
        <f>IF(ROW()&lt;=vLastrow,IF('Match History Data'!E995&lt;&gt;"",'Match History Data'!E995,""),"")</f>
        <v/>
      </c>
      <c r="F995" s="3" t="str">
        <f>IF(ROW()&lt;=vLastrow,IF('Match History Data'!F995&lt;&gt;"",'Match History Data'!F995,""),"")</f>
        <v/>
      </c>
      <c r="G995" t="str">
        <f>IF(ROW()&lt;=vLastrow,'Match History Data'!G995,"")</f>
        <v/>
      </c>
      <c r="H995" t="str">
        <f>IF(ROW()&lt;=vLastrow,'Match History Data'!H995,"")</f>
        <v/>
      </c>
      <c r="I995" t="str">
        <f>IF(ROW()&lt;=vLastrow,'Match History Data'!I995,"")</f>
        <v/>
      </c>
      <c r="J995" t="str">
        <f>IF(ROW()&lt;=vLastrow,'Match History Data'!J995,"")</f>
        <v/>
      </c>
      <c r="K995" t="str">
        <f>IF(ROW()&lt;=vLastrow,'Match History Data'!K995,"")</f>
        <v/>
      </c>
      <c r="L995" t="str">
        <f>IF(ROW()&lt;=vLastrow,'Match History Data'!L995,"")</f>
        <v/>
      </c>
      <c r="M995" t="str">
        <f>IF(ROW()&lt;=vLastrow,'Match History Data'!M995,"")</f>
        <v/>
      </c>
      <c r="N995" t="str">
        <f>IF(ROW()&lt;=vLastrow,'Match History Data'!N995,"")</f>
        <v/>
      </c>
      <c r="O995" t="str">
        <f>IF(ROW()&lt;=vLastrow,'Match History Data'!O995,"")</f>
        <v/>
      </c>
      <c r="Q995" t="str">
        <f>IF(ROW()&lt;=vLastrow,VLOOKUP(MONTH(E995),calcs!$S$2:$T$13,2,FALSE),"")</f>
        <v/>
      </c>
      <c r="R995" t="str">
        <f>IF(ROW()&lt;=vLastrow,VLOOKUP(MONTH(F995),calcs!$S$2:$T$13,2,FALSE),"")</f>
        <v/>
      </c>
      <c r="S995" t="str">
        <f t="shared" si="85"/>
        <v/>
      </c>
      <c r="T995" s="26" t="e">
        <f>IF(F995="",DATEDIF(E995,calcs!X$2,"Y"),"")</f>
        <v>#VALUE!</v>
      </c>
      <c r="U995" t="str">
        <f t="shared" si="84"/>
        <v/>
      </c>
      <c r="V995" t="str">
        <f t="shared" si="81"/>
        <v/>
      </c>
      <c r="W995">
        <f t="shared" si="82"/>
        <v>0</v>
      </c>
      <c r="X995">
        <f t="shared" si="83"/>
        <v>0</v>
      </c>
    </row>
    <row r="996" spans="1:24" x14ac:dyDescent="0.35">
      <c r="A996" t="str">
        <f>IF(ROW()&lt;=vLastrow,'Match History Data'!A996,"")</f>
        <v/>
      </c>
      <c r="B996" t="str">
        <f>IF(ROW()&lt;=vLastrow,'Match History Data'!B996,"")</f>
        <v/>
      </c>
      <c r="C996" t="str">
        <f>IF(ROW()&lt;=vLastrow,'Match History Data'!C996,"")</f>
        <v/>
      </c>
      <c r="D996" t="str">
        <f>IF(ROW()&lt;=vLastrow,'Match History Data'!D996,"")</f>
        <v/>
      </c>
      <c r="E996" s="3" t="str">
        <f>IF(ROW()&lt;=vLastrow,IF('Match History Data'!E996&lt;&gt;"",'Match History Data'!E996,""),"")</f>
        <v/>
      </c>
      <c r="F996" s="3" t="str">
        <f>IF(ROW()&lt;=vLastrow,IF('Match History Data'!F996&lt;&gt;"",'Match History Data'!F996,""),"")</f>
        <v/>
      </c>
      <c r="G996" t="str">
        <f>IF(ROW()&lt;=vLastrow,'Match History Data'!G996,"")</f>
        <v/>
      </c>
      <c r="H996" t="str">
        <f>IF(ROW()&lt;=vLastrow,'Match History Data'!H996,"")</f>
        <v/>
      </c>
      <c r="I996" t="str">
        <f>IF(ROW()&lt;=vLastrow,'Match History Data'!I996,"")</f>
        <v/>
      </c>
      <c r="J996" t="str">
        <f>IF(ROW()&lt;=vLastrow,'Match History Data'!J996,"")</f>
        <v/>
      </c>
      <c r="K996" t="str">
        <f>IF(ROW()&lt;=vLastrow,'Match History Data'!K996,"")</f>
        <v/>
      </c>
      <c r="L996" t="str">
        <f>IF(ROW()&lt;=vLastrow,'Match History Data'!L996,"")</f>
        <v/>
      </c>
      <c r="M996" t="str">
        <f>IF(ROW()&lt;=vLastrow,'Match History Data'!M996,"")</f>
        <v/>
      </c>
      <c r="N996" t="str">
        <f>IF(ROW()&lt;=vLastrow,'Match History Data'!N996,"")</f>
        <v/>
      </c>
      <c r="O996" t="str">
        <f>IF(ROW()&lt;=vLastrow,'Match History Data'!O996,"")</f>
        <v/>
      </c>
      <c r="Q996" t="str">
        <f>IF(ROW()&lt;=vLastrow,VLOOKUP(MONTH(E996),calcs!$S$2:$T$13,2,FALSE),"")</f>
        <v/>
      </c>
      <c r="R996" t="str">
        <f>IF(ROW()&lt;=vLastrow,VLOOKUP(MONTH(F996),calcs!$S$2:$T$13,2,FALSE),"")</f>
        <v/>
      </c>
      <c r="S996" t="str">
        <f t="shared" si="85"/>
        <v/>
      </c>
      <c r="T996" s="26" t="e">
        <f>IF(F996="",DATEDIF(E996,calcs!X$2,"Y"),"")</f>
        <v>#VALUE!</v>
      </c>
      <c r="U996" t="str">
        <f t="shared" si="84"/>
        <v/>
      </c>
      <c r="V996" t="str">
        <f t="shared" si="81"/>
        <v/>
      </c>
      <c r="W996">
        <f t="shared" si="82"/>
        <v>0</v>
      </c>
      <c r="X996">
        <f t="shared" si="83"/>
        <v>0</v>
      </c>
    </row>
    <row r="997" spans="1:24" x14ac:dyDescent="0.35">
      <c r="A997" t="str">
        <f>IF(ROW()&lt;=vLastrow,'Match History Data'!A997,"")</f>
        <v/>
      </c>
      <c r="B997" t="str">
        <f>IF(ROW()&lt;=vLastrow,'Match History Data'!B997,"")</f>
        <v/>
      </c>
      <c r="C997" t="str">
        <f>IF(ROW()&lt;=vLastrow,'Match History Data'!C997,"")</f>
        <v/>
      </c>
      <c r="D997" t="str">
        <f>IF(ROW()&lt;=vLastrow,'Match History Data'!D997,"")</f>
        <v/>
      </c>
      <c r="E997" s="3" t="str">
        <f>IF(ROW()&lt;=vLastrow,IF('Match History Data'!E997&lt;&gt;"",'Match History Data'!E997,""),"")</f>
        <v/>
      </c>
      <c r="F997" s="3" t="str">
        <f>IF(ROW()&lt;=vLastrow,IF('Match History Data'!F997&lt;&gt;"",'Match History Data'!F997,""),"")</f>
        <v/>
      </c>
      <c r="G997" t="str">
        <f>IF(ROW()&lt;=vLastrow,'Match History Data'!G997,"")</f>
        <v/>
      </c>
      <c r="H997" t="str">
        <f>IF(ROW()&lt;=vLastrow,'Match History Data'!H997,"")</f>
        <v/>
      </c>
      <c r="I997" t="str">
        <f>IF(ROW()&lt;=vLastrow,'Match History Data'!I997,"")</f>
        <v/>
      </c>
      <c r="J997" t="str">
        <f>IF(ROW()&lt;=vLastrow,'Match History Data'!J997,"")</f>
        <v/>
      </c>
      <c r="K997" t="str">
        <f>IF(ROW()&lt;=vLastrow,'Match History Data'!K997,"")</f>
        <v/>
      </c>
      <c r="L997" t="str">
        <f>IF(ROW()&lt;=vLastrow,'Match History Data'!L997,"")</f>
        <v/>
      </c>
      <c r="M997" t="str">
        <f>IF(ROW()&lt;=vLastrow,'Match History Data'!M997,"")</f>
        <v/>
      </c>
      <c r="N997" t="str">
        <f>IF(ROW()&lt;=vLastrow,'Match History Data'!N997,"")</f>
        <v/>
      </c>
      <c r="O997" t="str">
        <f>IF(ROW()&lt;=vLastrow,'Match History Data'!O997,"")</f>
        <v/>
      </c>
      <c r="Q997" t="str">
        <f>IF(ROW()&lt;=vLastrow,VLOOKUP(MONTH(E997),calcs!$S$2:$T$13,2,FALSE),"")</f>
        <v/>
      </c>
      <c r="R997" t="str">
        <f>IF(ROW()&lt;=vLastrow,VLOOKUP(MONTH(F997),calcs!$S$2:$T$13,2,FALSE),"")</f>
        <v/>
      </c>
      <c r="S997" t="str">
        <f t="shared" si="85"/>
        <v/>
      </c>
      <c r="T997" s="26" t="e">
        <f>IF(F997="",DATEDIF(E997,calcs!X$2,"Y"),"")</f>
        <v>#VALUE!</v>
      </c>
      <c r="U997" t="str">
        <f t="shared" si="84"/>
        <v/>
      </c>
      <c r="V997" t="str">
        <f t="shared" si="81"/>
        <v/>
      </c>
      <c r="W997">
        <f t="shared" si="82"/>
        <v>0</v>
      </c>
      <c r="X997">
        <f t="shared" si="83"/>
        <v>0</v>
      </c>
    </row>
    <row r="998" spans="1:24" x14ac:dyDescent="0.35">
      <c r="A998" t="str">
        <f>IF(ROW()&lt;=vLastrow,'Match History Data'!A998,"")</f>
        <v/>
      </c>
      <c r="B998" t="str">
        <f>IF(ROW()&lt;=vLastrow,'Match History Data'!B998,"")</f>
        <v/>
      </c>
      <c r="C998" t="str">
        <f>IF(ROW()&lt;=vLastrow,'Match History Data'!C998,"")</f>
        <v/>
      </c>
      <c r="D998" t="str">
        <f>IF(ROW()&lt;=vLastrow,'Match History Data'!D998,"")</f>
        <v/>
      </c>
      <c r="E998" s="3" t="str">
        <f>IF(ROW()&lt;=vLastrow,IF('Match History Data'!E998&lt;&gt;"",'Match History Data'!E998,""),"")</f>
        <v/>
      </c>
      <c r="F998" s="3" t="str">
        <f>IF(ROW()&lt;=vLastrow,IF('Match History Data'!F998&lt;&gt;"",'Match History Data'!F998,""),"")</f>
        <v/>
      </c>
      <c r="G998" t="str">
        <f>IF(ROW()&lt;=vLastrow,'Match History Data'!G998,"")</f>
        <v/>
      </c>
      <c r="H998" t="str">
        <f>IF(ROW()&lt;=vLastrow,'Match History Data'!H998,"")</f>
        <v/>
      </c>
      <c r="I998" t="str">
        <f>IF(ROW()&lt;=vLastrow,'Match History Data'!I998,"")</f>
        <v/>
      </c>
      <c r="J998" t="str">
        <f>IF(ROW()&lt;=vLastrow,'Match History Data'!J998,"")</f>
        <v/>
      </c>
      <c r="K998" t="str">
        <f>IF(ROW()&lt;=vLastrow,'Match History Data'!K998,"")</f>
        <v/>
      </c>
      <c r="L998" t="str">
        <f>IF(ROW()&lt;=vLastrow,'Match History Data'!L998,"")</f>
        <v/>
      </c>
      <c r="M998" t="str">
        <f>IF(ROW()&lt;=vLastrow,'Match History Data'!M998,"")</f>
        <v/>
      </c>
      <c r="N998" t="str">
        <f>IF(ROW()&lt;=vLastrow,'Match History Data'!N998,"")</f>
        <v/>
      </c>
      <c r="O998" t="str">
        <f>IF(ROW()&lt;=vLastrow,'Match History Data'!O998,"")</f>
        <v/>
      </c>
      <c r="Q998" t="str">
        <f>IF(ROW()&lt;=vLastrow,VLOOKUP(MONTH(E998),calcs!$S$2:$T$13,2,FALSE),"")</f>
        <v/>
      </c>
      <c r="R998" t="str">
        <f>IF(ROW()&lt;=vLastrow,VLOOKUP(MONTH(F998),calcs!$S$2:$T$13,2,FALSE),"")</f>
        <v/>
      </c>
      <c r="S998" t="str">
        <f t="shared" si="85"/>
        <v/>
      </c>
      <c r="T998" s="26" t="e">
        <f>IF(F998="",DATEDIF(E998,calcs!X$2,"Y"),"")</f>
        <v>#VALUE!</v>
      </c>
      <c r="U998" t="str">
        <f t="shared" si="84"/>
        <v/>
      </c>
      <c r="V998" t="str">
        <f t="shared" si="81"/>
        <v/>
      </c>
      <c r="W998">
        <f t="shared" si="82"/>
        <v>0</v>
      </c>
      <c r="X998">
        <f t="shared" si="83"/>
        <v>0</v>
      </c>
    </row>
    <row r="999" spans="1:24" x14ac:dyDescent="0.35">
      <c r="A999" t="str">
        <f>IF(ROW()&lt;=vLastrow,'Match History Data'!A999,"")</f>
        <v/>
      </c>
      <c r="B999" t="str">
        <f>IF(ROW()&lt;=vLastrow,'Match History Data'!B999,"")</f>
        <v/>
      </c>
      <c r="C999" t="str">
        <f>IF(ROW()&lt;=vLastrow,'Match History Data'!C999,"")</f>
        <v/>
      </c>
      <c r="D999" t="str">
        <f>IF(ROW()&lt;=vLastrow,'Match History Data'!D999,"")</f>
        <v/>
      </c>
      <c r="E999" s="3" t="str">
        <f>IF(ROW()&lt;=vLastrow,IF('Match History Data'!E999&lt;&gt;"",'Match History Data'!E999,""),"")</f>
        <v/>
      </c>
      <c r="F999" s="3" t="str">
        <f>IF(ROW()&lt;=vLastrow,IF('Match History Data'!F999&lt;&gt;"",'Match History Data'!F999,""),"")</f>
        <v/>
      </c>
      <c r="G999" t="str">
        <f>IF(ROW()&lt;=vLastrow,'Match History Data'!G999,"")</f>
        <v/>
      </c>
      <c r="H999" t="str">
        <f>IF(ROW()&lt;=vLastrow,'Match History Data'!H999,"")</f>
        <v/>
      </c>
      <c r="I999" t="str">
        <f>IF(ROW()&lt;=vLastrow,'Match History Data'!I999,"")</f>
        <v/>
      </c>
      <c r="J999" t="str">
        <f>IF(ROW()&lt;=vLastrow,'Match History Data'!J999,"")</f>
        <v/>
      </c>
      <c r="K999" t="str">
        <f>IF(ROW()&lt;=vLastrow,'Match History Data'!K999,"")</f>
        <v/>
      </c>
      <c r="L999" t="str">
        <f>IF(ROW()&lt;=vLastrow,'Match History Data'!L999,"")</f>
        <v/>
      </c>
      <c r="M999" t="str">
        <f>IF(ROW()&lt;=vLastrow,'Match History Data'!M999,"")</f>
        <v/>
      </c>
      <c r="N999" t="str">
        <f>IF(ROW()&lt;=vLastrow,'Match History Data'!N999,"")</f>
        <v/>
      </c>
      <c r="O999" t="str">
        <f>IF(ROW()&lt;=vLastrow,'Match History Data'!O999,"")</f>
        <v/>
      </c>
      <c r="Q999" t="str">
        <f>IF(ROW()&lt;=vLastrow,VLOOKUP(MONTH(E999),calcs!$S$2:$T$13,2,FALSE),"")</f>
        <v/>
      </c>
      <c r="R999" t="str">
        <f>IF(ROW()&lt;=vLastrow,VLOOKUP(MONTH(F999),calcs!$S$2:$T$13,2,FALSE),"")</f>
        <v/>
      </c>
      <c r="S999" t="str">
        <f t="shared" si="85"/>
        <v/>
      </c>
      <c r="T999" s="26" t="e">
        <f>IF(F999="",DATEDIF(E999,calcs!X$2,"Y"),"")</f>
        <v>#VALUE!</v>
      </c>
      <c r="U999" t="str">
        <f t="shared" si="84"/>
        <v/>
      </c>
      <c r="V999" t="str">
        <f t="shared" si="81"/>
        <v/>
      </c>
      <c r="W999">
        <f t="shared" si="82"/>
        <v>0</v>
      </c>
      <c r="X999">
        <f t="shared" si="83"/>
        <v>0</v>
      </c>
    </row>
    <row r="1000" spans="1:24" x14ac:dyDescent="0.35">
      <c r="A1000" t="str">
        <f>IF(ROW()&lt;=vLastrow,'Match History Data'!A1000,"")</f>
        <v/>
      </c>
      <c r="B1000" t="str">
        <f>IF(ROW()&lt;=vLastrow,'Match History Data'!B1000,"")</f>
        <v/>
      </c>
      <c r="C1000" t="str">
        <f>IF(ROW()&lt;=vLastrow,'Match History Data'!C1000,"")</f>
        <v/>
      </c>
      <c r="D1000" t="str">
        <f>IF(ROW()&lt;=vLastrow,'Match History Data'!D1000,"")</f>
        <v/>
      </c>
      <c r="E1000" s="3" t="str">
        <f>IF(ROW()&lt;=vLastrow,IF('Match History Data'!E1000&lt;&gt;"",'Match History Data'!E1000,""),"")</f>
        <v/>
      </c>
      <c r="F1000" s="3" t="str">
        <f>IF(ROW()&lt;=vLastrow,IF('Match History Data'!F1000&lt;&gt;"",'Match History Data'!F1000,""),"")</f>
        <v/>
      </c>
      <c r="G1000" t="str">
        <f>IF(ROW()&lt;=vLastrow,'Match History Data'!G1000,"")</f>
        <v/>
      </c>
      <c r="H1000" t="str">
        <f>IF(ROW()&lt;=vLastrow,'Match History Data'!H1000,"")</f>
        <v/>
      </c>
      <c r="I1000" t="str">
        <f>IF(ROW()&lt;=vLastrow,'Match History Data'!I1000,"")</f>
        <v/>
      </c>
      <c r="J1000" t="str">
        <f>IF(ROW()&lt;=vLastrow,'Match History Data'!J1000,"")</f>
        <v/>
      </c>
      <c r="K1000" t="str">
        <f>IF(ROW()&lt;=vLastrow,'Match History Data'!K1000,"")</f>
        <v/>
      </c>
      <c r="L1000" t="str">
        <f>IF(ROW()&lt;=vLastrow,'Match History Data'!L1000,"")</f>
        <v/>
      </c>
      <c r="M1000" t="str">
        <f>IF(ROW()&lt;=vLastrow,'Match History Data'!M1000,"")</f>
        <v/>
      </c>
      <c r="N1000" t="str">
        <f>IF(ROW()&lt;=vLastrow,'Match History Data'!N1000,"")</f>
        <v/>
      </c>
      <c r="O1000" t="str">
        <f>IF(ROW()&lt;=vLastrow,'Match History Data'!O1000,"")</f>
        <v/>
      </c>
      <c r="Q1000" t="str">
        <f>IF(ROW()&lt;=vLastrow,VLOOKUP(MONTH(E1000),calcs!$S$2:$T$13,2,FALSE),"")</f>
        <v/>
      </c>
      <c r="R1000" t="str">
        <f>IF(ROW()&lt;=vLastrow,VLOOKUP(MONTH(F1000),calcs!$S$2:$T$13,2,FALSE),"")</f>
        <v/>
      </c>
      <c r="S1000" t="str">
        <f t="shared" si="85"/>
        <v/>
      </c>
      <c r="T1000" s="26" t="e">
        <f>IF(F1000="",DATEDIF(E1000,calcs!X$2,"Y"),"")</f>
        <v>#VALUE!</v>
      </c>
      <c r="U1000" t="str">
        <f t="shared" si="84"/>
        <v/>
      </c>
      <c r="V1000" t="str">
        <f t="shared" si="81"/>
        <v/>
      </c>
      <c r="W1000">
        <f t="shared" si="82"/>
        <v>0</v>
      </c>
      <c r="X1000">
        <f t="shared" si="83"/>
        <v>0</v>
      </c>
    </row>
    <row r="1001" spans="1:24" x14ac:dyDescent="0.35">
      <c r="A1001" t="str">
        <f>IF(ROW()&lt;=vLastrow,'Match History Data'!A1001,"")</f>
        <v/>
      </c>
      <c r="B1001" t="str">
        <f>IF(ROW()&lt;=vLastrow,'Match History Data'!B1001,"")</f>
        <v/>
      </c>
      <c r="C1001" t="str">
        <f>IF(ROW()&lt;=vLastrow,'Match History Data'!C1001,"")</f>
        <v/>
      </c>
      <c r="D1001" t="str">
        <f>IF(ROW()&lt;=vLastrow,'Match History Data'!D1001,"")</f>
        <v/>
      </c>
      <c r="E1001" s="3" t="str">
        <f>IF(ROW()&lt;=vLastrow,IF('Match History Data'!E1001&lt;&gt;"",'Match History Data'!E1001,""),"")</f>
        <v/>
      </c>
      <c r="F1001" s="3" t="str">
        <f>IF(ROW()&lt;=vLastrow,IF('Match History Data'!F1001&lt;&gt;"",'Match History Data'!F1001,""),"")</f>
        <v/>
      </c>
      <c r="G1001" t="str">
        <f>IF(ROW()&lt;=vLastrow,'Match History Data'!G1001,"")</f>
        <v/>
      </c>
      <c r="H1001" t="str">
        <f>IF(ROW()&lt;=vLastrow,'Match History Data'!H1001,"")</f>
        <v/>
      </c>
      <c r="I1001" t="str">
        <f>IF(ROW()&lt;=vLastrow,'Match History Data'!I1001,"")</f>
        <v/>
      </c>
      <c r="J1001" t="str">
        <f>IF(ROW()&lt;=vLastrow,'Match History Data'!J1001,"")</f>
        <v/>
      </c>
      <c r="K1001" t="str">
        <f>IF(ROW()&lt;=vLastrow,'Match History Data'!K1001,"")</f>
        <v/>
      </c>
      <c r="L1001" t="str">
        <f>IF(ROW()&lt;=vLastrow,'Match History Data'!L1001,"")</f>
        <v/>
      </c>
      <c r="M1001" t="str">
        <f>IF(ROW()&lt;=vLastrow,'Match History Data'!M1001,"")</f>
        <v/>
      </c>
      <c r="N1001" t="str">
        <f>IF(ROW()&lt;=vLastrow,'Match History Data'!N1001,"")</f>
        <v/>
      </c>
      <c r="O1001" t="str">
        <f>IF(ROW()&lt;=vLastrow,'Match History Data'!O1001,"")</f>
        <v/>
      </c>
      <c r="Q1001" t="str">
        <f>IF(ROW()&lt;=vLastrow,VLOOKUP(MONTH(E1001),calcs!$S$2:$T$13,2,FALSE),"")</f>
        <v/>
      </c>
      <c r="R1001" t="str">
        <f>IF(ROW()&lt;=vLastrow,VLOOKUP(MONTH(F1001),calcs!$S$2:$T$13,2,FALSE),"")</f>
        <v/>
      </c>
      <c r="S1001" t="str">
        <f t="shared" si="85"/>
        <v/>
      </c>
      <c r="T1001" s="26" t="e">
        <f>IF(F1001="",DATEDIF(E1001,calcs!X$2,"Y"),"")</f>
        <v>#VALUE!</v>
      </c>
      <c r="U1001" t="str">
        <f t="shared" si="84"/>
        <v/>
      </c>
      <c r="V1001" t="str">
        <f t="shared" si="81"/>
        <v/>
      </c>
      <c r="W1001">
        <f t="shared" si="82"/>
        <v>0</v>
      </c>
      <c r="X1001">
        <f t="shared" si="83"/>
        <v>0</v>
      </c>
    </row>
    <row r="1002" spans="1:24" x14ac:dyDescent="0.35">
      <c r="A1002" t="str">
        <f>IF(ROW()&lt;=vLastrow,'Match History Data'!A1002,"")</f>
        <v/>
      </c>
      <c r="B1002" t="str">
        <f>IF(ROW()&lt;=vLastrow,'Match History Data'!B1002,"")</f>
        <v/>
      </c>
      <c r="C1002" t="str">
        <f>IF(ROW()&lt;=vLastrow,'Match History Data'!C1002,"")</f>
        <v/>
      </c>
      <c r="D1002" t="str">
        <f>IF(ROW()&lt;=vLastrow,'Match History Data'!D1002,"")</f>
        <v/>
      </c>
      <c r="E1002" s="3" t="str">
        <f>IF(ROW()&lt;=vLastrow,IF('Match History Data'!E1002&lt;&gt;"",'Match History Data'!E1002,""),"")</f>
        <v/>
      </c>
      <c r="F1002" s="3" t="str">
        <f>IF(ROW()&lt;=vLastrow,IF('Match History Data'!F1002&lt;&gt;"",'Match History Data'!F1002,""),"")</f>
        <v/>
      </c>
      <c r="G1002" t="str">
        <f>IF(ROW()&lt;=vLastrow,'Match History Data'!G1002,"")</f>
        <v/>
      </c>
      <c r="H1002" t="str">
        <f>IF(ROW()&lt;=vLastrow,'Match History Data'!H1002,"")</f>
        <v/>
      </c>
      <c r="I1002" t="str">
        <f>IF(ROW()&lt;=vLastrow,'Match History Data'!I1002,"")</f>
        <v/>
      </c>
      <c r="J1002" t="str">
        <f>IF(ROW()&lt;=vLastrow,'Match History Data'!J1002,"")</f>
        <v/>
      </c>
      <c r="K1002" t="str">
        <f>IF(ROW()&lt;=vLastrow,'Match History Data'!K1002,"")</f>
        <v/>
      </c>
      <c r="L1002" t="str">
        <f>IF(ROW()&lt;=vLastrow,'Match History Data'!L1002,"")</f>
        <v/>
      </c>
      <c r="M1002" t="str">
        <f>IF(ROW()&lt;=vLastrow,'Match History Data'!M1002,"")</f>
        <v/>
      </c>
      <c r="N1002" t="str">
        <f>IF(ROW()&lt;=vLastrow,'Match History Data'!N1002,"")</f>
        <v/>
      </c>
      <c r="O1002" t="str">
        <f>IF(ROW()&lt;=vLastrow,'Match History Data'!O1002,"")</f>
        <v/>
      </c>
      <c r="Q1002" t="str">
        <f>IF(ROW()&lt;=vLastrow,VLOOKUP(MONTH(E1002),calcs!$S$2:$T$13,2,FALSE),"")</f>
        <v/>
      </c>
      <c r="R1002" t="str">
        <f>IF(ROW()&lt;=vLastrow,VLOOKUP(MONTH(F1002),calcs!$S$2:$T$13,2,FALSE),"")</f>
        <v/>
      </c>
      <c r="S1002" t="str">
        <f t="shared" si="85"/>
        <v/>
      </c>
      <c r="T1002" s="26" t="e">
        <f>IF(F1002="",DATEDIF(E1002,calcs!X$2,"Y"),"")</f>
        <v>#VALUE!</v>
      </c>
      <c r="U1002" t="str">
        <f t="shared" si="84"/>
        <v/>
      </c>
      <c r="V1002" t="str">
        <f t="shared" si="81"/>
        <v/>
      </c>
      <c r="W1002">
        <f t="shared" si="82"/>
        <v>0</v>
      </c>
      <c r="X1002">
        <f t="shared" si="83"/>
        <v>0</v>
      </c>
    </row>
    <row r="1003" spans="1:24" x14ac:dyDescent="0.35">
      <c r="A1003" t="str">
        <f>IF(ROW()&lt;=vLastrow,'Match History Data'!A1003,"")</f>
        <v/>
      </c>
      <c r="B1003" t="str">
        <f>IF(ROW()&lt;=vLastrow,'Match History Data'!B1003,"")</f>
        <v/>
      </c>
      <c r="C1003" t="str">
        <f>IF(ROW()&lt;=vLastrow,'Match History Data'!C1003,"")</f>
        <v/>
      </c>
      <c r="D1003" t="str">
        <f>IF(ROW()&lt;=vLastrow,'Match History Data'!D1003,"")</f>
        <v/>
      </c>
      <c r="E1003" s="3" t="str">
        <f>IF(ROW()&lt;=vLastrow,IF('Match History Data'!E1003&lt;&gt;"",'Match History Data'!E1003,""),"")</f>
        <v/>
      </c>
      <c r="F1003" s="3" t="str">
        <f>IF(ROW()&lt;=vLastrow,IF('Match History Data'!F1003&lt;&gt;"",'Match History Data'!F1003,""),"")</f>
        <v/>
      </c>
      <c r="G1003" t="str">
        <f>IF(ROW()&lt;=vLastrow,'Match History Data'!G1003,"")</f>
        <v/>
      </c>
      <c r="H1003" t="str">
        <f>IF(ROW()&lt;=vLastrow,'Match History Data'!H1003,"")</f>
        <v/>
      </c>
      <c r="I1003" t="str">
        <f>IF(ROW()&lt;=vLastrow,'Match History Data'!I1003,"")</f>
        <v/>
      </c>
      <c r="J1003" t="str">
        <f>IF(ROW()&lt;=vLastrow,'Match History Data'!J1003,"")</f>
        <v/>
      </c>
      <c r="K1003" t="str">
        <f>IF(ROW()&lt;=vLastrow,'Match History Data'!K1003,"")</f>
        <v/>
      </c>
      <c r="L1003" t="str">
        <f>IF(ROW()&lt;=vLastrow,'Match History Data'!L1003,"")</f>
        <v/>
      </c>
      <c r="M1003" t="str">
        <f>IF(ROW()&lt;=vLastrow,'Match History Data'!M1003,"")</f>
        <v/>
      </c>
      <c r="N1003" t="str">
        <f>IF(ROW()&lt;=vLastrow,'Match History Data'!N1003,"")</f>
        <v/>
      </c>
      <c r="O1003" t="str">
        <f>IF(ROW()&lt;=vLastrow,'Match History Data'!O1003,"")</f>
        <v/>
      </c>
      <c r="Q1003" t="str">
        <f>IF(ROW()&lt;=vLastrow,VLOOKUP(MONTH(E1003),calcs!$S$2:$T$13,2,FALSE),"")</f>
        <v/>
      </c>
      <c r="R1003" t="str">
        <f>IF(ROW()&lt;=vLastrow,VLOOKUP(MONTH(F1003),calcs!$S$2:$T$13,2,FALSE),"")</f>
        <v/>
      </c>
      <c r="S1003" t="str">
        <f t="shared" si="85"/>
        <v/>
      </c>
      <c r="T1003" s="26" t="e">
        <f>IF(F1003="",DATEDIF(E1003,calcs!X$2,"Y"),"")</f>
        <v>#VALUE!</v>
      </c>
      <c r="U1003" t="str">
        <f t="shared" si="84"/>
        <v/>
      </c>
      <c r="V1003" t="str">
        <f t="shared" si="81"/>
        <v/>
      </c>
      <c r="W1003">
        <f t="shared" si="82"/>
        <v>0</v>
      </c>
      <c r="X1003">
        <f t="shared" si="83"/>
        <v>0</v>
      </c>
    </row>
    <row r="1004" spans="1:24" x14ac:dyDescent="0.35">
      <c r="A1004" t="str">
        <f>IF(ROW()&lt;=vLastrow,'Match History Data'!A1004,"")</f>
        <v/>
      </c>
      <c r="B1004" t="str">
        <f>IF(ROW()&lt;=vLastrow,'Match History Data'!B1004,"")</f>
        <v/>
      </c>
      <c r="C1004" t="str">
        <f>IF(ROW()&lt;=vLastrow,'Match History Data'!C1004,"")</f>
        <v/>
      </c>
      <c r="D1004" t="str">
        <f>IF(ROW()&lt;=vLastrow,'Match History Data'!D1004,"")</f>
        <v/>
      </c>
      <c r="E1004" s="3" t="str">
        <f>IF(ROW()&lt;=vLastrow,IF('Match History Data'!E1004&lt;&gt;"",'Match History Data'!E1004,""),"")</f>
        <v/>
      </c>
      <c r="F1004" s="3" t="str">
        <f>IF(ROW()&lt;=vLastrow,IF('Match History Data'!F1004&lt;&gt;"",'Match History Data'!F1004,""),"")</f>
        <v/>
      </c>
      <c r="G1004" t="str">
        <f>IF(ROW()&lt;=vLastrow,'Match History Data'!G1004,"")</f>
        <v/>
      </c>
      <c r="H1004" t="str">
        <f>IF(ROW()&lt;=vLastrow,'Match History Data'!H1004,"")</f>
        <v/>
      </c>
      <c r="I1004" t="str">
        <f>IF(ROW()&lt;=vLastrow,'Match History Data'!I1004,"")</f>
        <v/>
      </c>
      <c r="J1004" t="str">
        <f>IF(ROW()&lt;=vLastrow,'Match History Data'!J1004,"")</f>
        <v/>
      </c>
      <c r="K1004" t="str">
        <f>IF(ROW()&lt;=vLastrow,'Match History Data'!K1004,"")</f>
        <v/>
      </c>
      <c r="L1004" t="str">
        <f>IF(ROW()&lt;=vLastrow,'Match History Data'!L1004,"")</f>
        <v/>
      </c>
      <c r="M1004" t="str">
        <f>IF(ROW()&lt;=vLastrow,'Match History Data'!M1004,"")</f>
        <v/>
      </c>
      <c r="N1004" t="str">
        <f>IF(ROW()&lt;=vLastrow,'Match History Data'!N1004,"")</f>
        <v/>
      </c>
      <c r="O1004" t="str">
        <f>IF(ROW()&lt;=vLastrow,'Match History Data'!O1004,"")</f>
        <v/>
      </c>
      <c r="Q1004" t="str">
        <f>IF(ROW()&lt;=vLastrow,VLOOKUP(MONTH(E1004),calcs!$S$2:$T$13,2,FALSE),"")</f>
        <v/>
      </c>
      <c r="R1004" t="str">
        <f>IF(ROW()&lt;=vLastrow,VLOOKUP(MONTH(F1004),calcs!$S$2:$T$13,2,FALSE),"")</f>
        <v/>
      </c>
      <c r="S1004" t="str">
        <f t="shared" si="85"/>
        <v/>
      </c>
      <c r="T1004" s="26" t="e">
        <f>IF(F1004="",DATEDIF(E1004,calcs!X$2,"Y"),"")</f>
        <v>#VALUE!</v>
      </c>
      <c r="U1004" t="str">
        <f t="shared" si="84"/>
        <v/>
      </c>
      <c r="V1004" t="str">
        <f t="shared" si="81"/>
        <v/>
      </c>
      <c r="W1004">
        <f t="shared" si="82"/>
        <v>0</v>
      </c>
      <c r="X1004">
        <f t="shared" si="83"/>
        <v>0</v>
      </c>
    </row>
    <row r="1005" spans="1:24" x14ac:dyDescent="0.35">
      <c r="A1005" t="str">
        <f>IF(ROW()&lt;=vLastrow,'Match History Data'!A1005,"")</f>
        <v/>
      </c>
      <c r="B1005" t="str">
        <f>IF(ROW()&lt;=vLastrow,'Match History Data'!B1005,"")</f>
        <v/>
      </c>
      <c r="C1005" t="str">
        <f>IF(ROW()&lt;=vLastrow,'Match History Data'!C1005,"")</f>
        <v/>
      </c>
      <c r="D1005" t="str">
        <f>IF(ROW()&lt;=vLastrow,'Match History Data'!D1005,"")</f>
        <v/>
      </c>
      <c r="E1005" s="3" t="str">
        <f>IF(ROW()&lt;=vLastrow,IF('Match History Data'!E1005&lt;&gt;"",'Match History Data'!E1005,""),"")</f>
        <v/>
      </c>
      <c r="F1005" s="3" t="str">
        <f>IF(ROW()&lt;=vLastrow,IF('Match History Data'!F1005&lt;&gt;"",'Match History Data'!F1005,""),"")</f>
        <v/>
      </c>
      <c r="G1005" t="str">
        <f>IF(ROW()&lt;=vLastrow,'Match History Data'!G1005,"")</f>
        <v/>
      </c>
      <c r="H1005" t="str">
        <f>IF(ROW()&lt;=vLastrow,'Match History Data'!H1005,"")</f>
        <v/>
      </c>
      <c r="I1005" t="str">
        <f>IF(ROW()&lt;=vLastrow,'Match History Data'!I1005,"")</f>
        <v/>
      </c>
      <c r="J1005" t="str">
        <f>IF(ROW()&lt;=vLastrow,'Match History Data'!J1005,"")</f>
        <v/>
      </c>
      <c r="K1005" t="str">
        <f>IF(ROW()&lt;=vLastrow,'Match History Data'!K1005,"")</f>
        <v/>
      </c>
      <c r="L1005" t="str">
        <f>IF(ROW()&lt;=vLastrow,'Match History Data'!L1005,"")</f>
        <v/>
      </c>
      <c r="M1005" t="str">
        <f>IF(ROW()&lt;=vLastrow,'Match History Data'!M1005,"")</f>
        <v/>
      </c>
      <c r="N1005" t="str">
        <f>IF(ROW()&lt;=vLastrow,'Match History Data'!N1005,"")</f>
        <v/>
      </c>
      <c r="O1005" t="str">
        <f>IF(ROW()&lt;=vLastrow,'Match History Data'!O1005,"")</f>
        <v/>
      </c>
      <c r="Q1005" t="str">
        <f>IF(ROW()&lt;=vLastrow,VLOOKUP(MONTH(E1005),calcs!$S$2:$T$13,2,FALSE),"")</f>
        <v/>
      </c>
      <c r="R1005" t="str">
        <f>IF(ROW()&lt;=vLastrow,VLOOKUP(MONTH(F1005),calcs!$S$2:$T$13,2,FALSE),"")</f>
        <v/>
      </c>
      <c r="S1005" t="str">
        <f t="shared" si="85"/>
        <v/>
      </c>
      <c r="T1005" s="26" t="e">
        <f>IF(F1005="",DATEDIF(E1005,calcs!X$2,"Y"),"")</f>
        <v>#VALUE!</v>
      </c>
      <c r="U1005" t="str">
        <f t="shared" si="84"/>
        <v/>
      </c>
      <c r="V1005" t="str">
        <f t="shared" si="81"/>
        <v/>
      </c>
      <c r="W1005">
        <f t="shared" si="82"/>
        <v>0</v>
      </c>
      <c r="X1005">
        <f t="shared" si="83"/>
        <v>0</v>
      </c>
    </row>
    <row r="1006" spans="1:24" x14ac:dyDescent="0.35">
      <c r="A1006" t="str">
        <f>IF(ROW()&lt;=vLastrow,'Match History Data'!A1006,"")</f>
        <v/>
      </c>
      <c r="B1006" t="str">
        <f>IF(ROW()&lt;=vLastrow,'Match History Data'!B1006,"")</f>
        <v/>
      </c>
      <c r="C1006" t="str">
        <f>IF(ROW()&lt;=vLastrow,'Match History Data'!C1006,"")</f>
        <v/>
      </c>
      <c r="D1006" t="str">
        <f>IF(ROW()&lt;=vLastrow,'Match History Data'!D1006,"")</f>
        <v/>
      </c>
      <c r="E1006" s="3" t="str">
        <f>IF(ROW()&lt;=vLastrow,IF('Match History Data'!E1006&lt;&gt;"",'Match History Data'!E1006,""),"")</f>
        <v/>
      </c>
      <c r="F1006" s="3" t="str">
        <f>IF(ROW()&lt;=vLastrow,IF('Match History Data'!F1006&lt;&gt;"",'Match History Data'!F1006,""),"")</f>
        <v/>
      </c>
      <c r="G1006" t="str">
        <f>IF(ROW()&lt;=vLastrow,'Match History Data'!G1006,"")</f>
        <v/>
      </c>
      <c r="H1006" t="str">
        <f>IF(ROW()&lt;=vLastrow,'Match History Data'!H1006,"")</f>
        <v/>
      </c>
      <c r="I1006" t="str">
        <f>IF(ROW()&lt;=vLastrow,'Match History Data'!I1006,"")</f>
        <v/>
      </c>
      <c r="J1006" t="str">
        <f>IF(ROW()&lt;=vLastrow,'Match History Data'!J1006,"")</f>
        <v/>
      </c>
      <c r="K1006" t="str">
        <f>IF(ROW()&lt;=vLastrow,'Match History Data'!K1006,"")</f>
        <v/>
      </c>
      <c r="L1006" t="str">
        <f>IF(ROW()&lt;=vLastrow,'Match History Data'!L1006,"")</f>
        <v/>
      </c>
      <c r="M1006" t="str">
        <f>IF(ROW()&lt;=vLastrow,'Match History Data'!M1006,"")</f>
        <v/>
      </c>
      <c r="N1006" t="str">
        <f>IF(ROW()&lt;=vLastrow,'Match History Data'!N1006,"")</f>
        <v/>
      </c>
      <c r="O1006" t="str">
        <f>IF(ROW()&lt;=vLastrow,'Match History Data'!O1006,"")</f>
        <v/>
      </c>
      <c r="Q1006" t="str">
        <f>IF(ROW()&lt;=vLastrow,VLOOKUP(MONTH(E1006),calcs!$S$2:$T$13,2,FALSE),"")</f>
        <v/>
      </c>
      <c r="R1006" t="str">
        <f>IF(ROW()&lt;=vLastrow,VLOOKUP(MONTH(F1006),calcs!$S$2:$T$13,2,FALSE),"")</f>
        <v/>
      </c>
      <c r="S1006" t="str">
        <f t="shared" si="85"/>
        <v/>
      </c>
      <c r="T1006" s="26" t="e">
        <f>IF(F1006="",DATEDIF(E1006,calcs!X$2,"Y"),"")</f>
        <v>#VALUE!</v>
      </c>
      <c r="U1006" t="str">
        <f t="shared" si="84"/>
        <v/>
      </c>
      <c r="V1006" t="str">
        <f t="shared" si="81"/>
        <v/>
      </c>
      <c r="W1006">
        <f t="shared" si="82"/>
        <v>0</v>
      </c>
      <c r="X1006">
        <f t="shared" si="83"/>
        <v>0</v>
      </c>
    </row>
    <row r="1007" spans="1:24" x14ac:dyDescent="0.35">
      <c r="A1007" t="str">
        <f>IF(ROW()&lt;=vLastrow,'Match History Data'!A1007,"")</f>
        <v/>
      </c>
      <c r="B1007" t="str">
        <f>IF(ROW()&lt;=vLastrow,'Match History Data'!B1007,"")</f>
        <v/>
      </c>
      <c r="C1007" t="str">
        <f>IF(ROW()&lt;=vLastrow,'Match History Data'!C1007,"")</f>
        <v/>
      </c>
      <c r="D1007" t="str">
        <f>IF(ROW()&lt;=vLastrow,'Match History Data'!D1007,"")</f>
        <v/>
      </c>
      <c r="E1007" s="3" t="str">
        <f>IF(ROW()&lt;=vLastrow,IF('Match History Data'!E1007&lt;&gt;"",'Match History Data'!E1007,""),"")</f>
        <v/>
      </c>
      <c r="F1007" s="3" t="str">
        <f>IF(ROW()&lt;=vLastrow,IF('Match History Data'!F1007&lt;&gt;"",'Match History Data'!F1007,""),"")</f>
        <v/>
      </c>
      <c r="G1007" t="str">
        <f>IF(ROW()&lt;=vLastrow,'Match History Data'!G1007,"")</f>
        <v/>
      </c>
      <c r="H1007" t="str">
        <f>IF(ROW()&lt;=vLastrow,'Match History Data'!H1007,"")</f>
        <v/>
      </c>
      <c r="I1007" t="str">
        <f>IF(ROW()&lt;=vLastrow,'Match History Data'!I1007,"")</f>
        <v/>
      </c>
      <c r="J1007" t="str">
        <f>IF(ROW()&lt;=vLastrow,'Match History Data'!J1007,"")</f>
        <v/>
      </c>
      <c r="K1007" t="str">
        <f>IF(ROW()&lt;=vLastrow,'Match History Data'!K1007,"")</f>
        <v/>
      </c>
      <c r="L1007" t="str">
        <f>IF(ROW()&lt;=vLastrow,'Match History Data'!L1007,"")</f>
        <v/>
      </c>
      <c r="M1007" t="str">
        <f>IF(ROW()&lt;=vLastrow,'Match History Data'!M1007,"")</f>
        <v/>
      </c>
      <c r="N1007" t="str">
        <f>IF(ROW()&lt;=vLastrow,'Match History Data'!N1007,"")</f>
        <v/>
      </c>
      <c r="O1007" t="str">
        <f>IF(ROW()&lt;=vLastrow,'Match History Data'!O1007,"")</f>
        <v/>
      </c>
      <c r="Q1007" t="str">
        <f>IF(ROW()&lt;=vLastrow,VLOOKUP(MONTH(E1007),calcs!$S$2:$T$13,2,FALSE),"")</f>
        <v/>
      </c>
      <c r="R1007" t="str">
        <f>IF(ROW()&lt;=vLastrow,VLOOKUP(MONTH(F1007),calcs!$S$2:$T$13,2,FALSE),"")</f>
        <v/>
      </c>
      <c r="S1007" t="str">
        <f t="shared" si="85"/>
        <v/>
      </c>
      <c r="T1007" s="26" t="e">
        <f>IF(F1007="",DATEDIF(E1007,calcs!X$2,"Y"),"")</f>
        <v>#VALUE!</v>
      </c>
      <c r="U1007" t="str">
        <f t="shared" si="84"/>
        <v/>
      </c>
      <c r="V1007" t="str">
        <f t="shared" si="81"/>
        <v/>
      </c>
      <c r="W1007">
        <f t="shared" si="82"/>
        <v>0</v>
      </c>
      <c r="X1007">
        <f t="shared" si="83"/>
        <v>0</v>
      </c>
    </row>
    <row r="1008" spans="1:24" x14ac:dyDescent="0.35">
      <c r="A1008" t="str">
        <f>IF(ROW()&lt;=vLastrow,'Match History Data'!A1008,"")</f>
        <v/>
      </c>
      <c r="B1008" t="str">
        <f>IF(ROW()&lt;=vLastrow,'Match History Data'!B1008,"")</f>
        <v/>
      </c>
      <c r="C1008" t="str">
        <f>IF(ROW()&lt;=vLastrow,'Match History Data'!C1008,"")</f>
        <v/>
      </c>
      <c r="D1008" t="str">
        <f>IF(ROW()&lt;=vLastrow,'Match History Data'!D1008,"")</f>
        <v/>
      </c>
      <c r="E1008" s="3" t="str">
        <f>IF(ROW()&lt;=vLastrow,IF('Match History Data'!E1008&lt;&gt;"",'Match History Data'!E1008,""),"")</f>
        <v/>
      </c>
      <c r="F1008" s="3" t="str">
        <f>IF(ROW()&lt;=vLastrow,IF('Match History Data'!F1008&lt;&gt;"",'Match History Data'!F1008,""),"")</f>
        <v/>
      </c>
      <c r="G1008" t="str">
        <f>IF(ROW()&lt;=vLastrow,'Match History Data'!G1008,"")</f>
        <v/>
      </c>
      <c r="H1008" t="str">
        <f>IF(ROW()&lt;=vLastrow,'Match History Data'!H1008,"")</f>
        <v/>
      </c>
      <c r="I1008" t="str">
        <f>IF(ROW()&lt;=vLastrow,'Match History Data'!I1008,"")</f>
        <v/>
      </c>
      <c r="J1008" t="str">
        <f>IF(ROW()&lt;=vLastrow,'Match History Data'!J1008,"")</f>
        <v/>
      </c>
      <c r="K1008" t="str">
        <f>IF(ROW()&lt;=vLastrow,'Match History Data'!K1008,"")</f>
        <v/>
      </c>
      <c r="L1008" t="str">
        <f>IF(ROW()&lt;=vLastrow,'Match History Data'!L1008,"")</f>
        <v/>
      </c>
      <c r="M1008" t="str">
        <f>IF(ROW()&lt;=vLastrow,'Match History Data'!M1008,"")</f>
        <v/>
      </c>
      <c r="N1008" t="str">
        <f>IF(ROW()&lt;=vLastrow,'Match History Data'!N1008,"")</f>
        <v/>
      </c>
      <c r="O1008" t="str">
        <f>IF(ROW()&lt;=vLastrow,'Match History Data'!O1008,"")</f>
        <v/>
      </c>
      <c r="Q1008" t="str">
        <f>IF(ROW()&lt;=vLastrow,VLOOKUP(MONTH(E1008),calcs!$S$2:$T$13,2,FALSE),"")</f>
        <v/>
      </c>
      <c r="R1008" t="str">
        <f>IF(ROW()&lt;=vLastrow,VLOOKUP(MONTH(F1008),calcs!$S$2:$T$13,2,FALSE),"")</f>
        <v/>
      </c>
      <c r="S1008" t="str">
        <f t="shared" si="85"/>
        <v/>
      </c>
      <c r="T1008" s="26" t="e">
        <f>IF(F1008="",DATEDIF(E1008,calcs!X$2,"Y"),"")</f>
        <v>#VALUE!</v>
      </c>
      <c r="U1008" t="str">
        <f t="shared" si="84"/>
        <v/>
      </c>
      <c r="V1008" t="str">
        <f t="shared" si="81"/>
        <v/>
      </c>
      <c r="W1008">
        <f t="shared" si="82"/>
        <v>0</v>
      </c>
      <c r="X1008">
        <f t="shared" si="83"/>
        <v>0</v>
      </c>
    </row>
    <row r="1009" spans="1:24" x14ac:dyDescent="0.35">
      <c r="A1009" t="str">
        <f>IF(ROW()&lt;=vLastrow,'Match History Data'!A1009,"")</f>
        <v/>
      </c>
      <c r="B1009" t="str">
        <f>IF(ROW()&lt;=vLastrow,'Match History Data'!B1009,"")</f>
        <v/>
      </c>
      <c r="C1009" t="str">
        <f>IF(ROW()&lt;=vLastrow,'Match History Data'!C1009,"")</f>
        <v/>
      </c>
      <c r="D1009" t="str">
        <f>IF(ROW()&lt;=vLastrow,'Match History Data'!D1009,"")</f>
        <v/>
      </c>
      <c r="E1009" s="3" t="str">
        <f>IF(ROW()&lt;=vLastrow,IF('Match History Data'!E1009&lt;&gt;"",'Match History Data'!E1009,""),"")</f>
        <v/>
      </c>
      <c r="F1009" s="3" t="str">
        <f>IF(ROW()&lt;=vLastrow,IF('Match History Data'!F1009&lt;&gt;"",'Match History Data'!F1009,""),"")</f>
        <v/>
      </c>
      <c r="G1009" t="str">
        <f>IF(ROW()&lt;=vLastrow,'Match History Data'!G1009,"")</f>
        <v/>
      </c>
      <c r="H1009" t="str">
        <f>IF(ROW()&lt;=vLastrow,'Match History Data'!H1009,"")</f>
        <v/>
      </c>
      <c r="I1009" t="str">
        <f>IF(ROW()&lt;=vLastrow,'Match History Data'!I1009,"")</f>
        <v/>
      </c>
      <c r="J1009" t="str">
        <f>IF(ROW()&lt;=vLastrow,'Match History Data'!J1009,"")</f>
        <v/>
      </c>
      <c r="K1009" t="str">
        <f>IF(ROW()&lt;=vLastrow,'Match History Data'!K1009,"")</f>
        <v/>
      </c>
      <c r="L1009" t="str">
        <f>IF(ROW()&lt;=vLastrow,'Match History Data'!L1009,"")</f>
        <v/>
      </c>
      <c r="M1009" t="str">
        <f>IF(ROW()&lt;=vLastrow,'Match History Data'!M1009,"")</f>
        <v/>
      </c>
      <c r="N1009" t="str">
        <f>IF(ROW()&lt;=vLastrow,'Match History Data'!N1009,"")</f>
        <v/>
      </c>
      <c r="O1009" t="str">
        <f>IF(ROW()&lt;=vLastrow,'Match History Data'!O1009,"")</f>
        <v/>
      </c>
      <c r="Q1009" t="str">
        <f>IF(ROW()&lt;=vLastrow,VLOOKUP(MONTH(E1009),calcs!$S$2:$T$13,2,FALSE),"")</f>
        <v/>
      </c>
      <c r="R1009" t="str">
        <f>IF(ROW()&lt;=vLastrow,VLOOKUP(MONTH(F1009),calcs!$S$2:$T$13,2,FALSE),"")</f>
        <v/>
      </c>
      <c r="S1009" t="str">
        <f t="shared" si="85"/>
        <v/>
      </c>
      <c r="T1009" s="26" t="e">
        <f>IF(F1009="",DATEDIF(E1009,calcs!X$2,"Y"),"")</f>
        <v>#VALUE!</v>
      </c>
      <c r="U1009" t="str">
        <f t="shared" si="84"/>
        <v/>
      </c>
      <c r="V1009" t="str">
        <f t="shared" si="81"/>
        <v/>
      </c>
      <c r="W1009">
        <f t="shared" si="82"/>
        <v>0</v>
      </c>
      <c r="X1009">
        <f t="shared" si="83"/>
        <v>0</v>
      </c>
    </row>
    <row r="1010" spans="1:24" x14ac:dyDescent="0.35">
      <c r="A1010" t="str">
        <f>IF(ROW()&lt;=vLastrow,'Match History Data'!A1010,"")</f>
        <v/>
      </c>
      <c r="B1010" t="str">
        <f>IF(ROW()&lt;=vLastrow,'Match History Data'!B1010,"")</f>
        <v/>
      </c>
      <c r="C1010" t="str">
        <f>IF(ROW()&lt;=vLastrow,'Match History Data'!C1010,"")</f>
        <v/>
      </c>
      <c r="D1010" t="str">
        <f>IF(ROW()&lt;=vLastrow,'Match History Data'!D1010,"")</f>
        <v/>
      </c>
      <c r="E1010" s="3" t="str">
        <f>IF(ROW()&lt;=vLastrow,IF('Match History Data'!E1010&lt;&gt;"",'Match History Data'!E1010,""),"")</f>
        <v/>
      </c>
      <c r="F1010" s="3" t="str">
        <f>IF(ROW()&lt;=vLastrow,IF('Match History Data'!F1010&lt;&gt;"",'Match History Data'!F1010,""),"")</f>
        <v/>
      </c>
      <c r="G1010" t="str">
        <f>IF(ROW()&lt;=vLastrow,'Match History Data'!G1010,"")</f>
        <v/>
      </c>
      <c r="H1010" t="str">
        <f>IF(ROW()&lt;=vLastrow,'Match History Data'!H1010,"")</f>
        <v/>
      </c>
      <c r="I1010" t="str">
        <f>IF(ROW()&lt;=vLastrow,'Match History Data'!I1010,"")</f>
        <v/>
      </c>
      <c r="J1010" t="str">
        <f>IF(ROW()&lt;=vLastrow,'Match History Data'!J1010,"")</f>
        <v/>
      </c>
      <c r="K1010" t="str">
        <f>IF(ROW()&lt;=vLastrow,'Match History Data'!K1010,"")</f>
        <v/>
      </c>
      <c r="L1010" t="str">
        <f>IF(ROW()&lt;=vLastrow,'Match History Data'!L1010,"")</f>
        <v/>
      </c>
      <c r="M1010" t="str">
        <f>IF(ROW()&lt;=vLastrow,'Match History Data'!M1010,"")</f>
        <v/>
      </c>
      <c r="N1010" t="str">
        <f>IF(ROW()&lt;=vLastrow,'Match History Data'!N1010,"")</f>
        <v/>
      </c>
      <c r="O1010" t="str">
        <f>IF(ROW()&lt;=vLastrow,'Match History Data'!O1010,"")</f>
        <v/>
      </c>
      <c r="Q1010" t="str">
        <f>IF(ROW()&lt;=vLastrow,VLOOKUP(MONTH(E1010),calcs!$S$2:$T$13,2,FALSE),"")</f>
        <v/>
      </c>
      <c r="R1010" t="str">
        <f>IF(ROW()&lt;=vLastrow,VLOOKUP(MONTH(F1010),calcs!$S$2:$T$13,2,FALSE),"")</f>
        <v/>
      </c>
      <c r="S1010" t="str">
        <f t="shared" si="85"/>
        <v/>
      </c>
      <c r="T1010" s="26" t="e">
        <f>IF(F1010="",DATEDIF(E1010,calcs!X$2,"Y"),"")</f>
        <v>#VALUE!</v>
      </c>
      <c r="U1010" t="str">
        <f t="shared" si="84"/>
        <v/>
      </c>
      <c r="V1010" t="str">
        <f t="shared" si="81"/>
        <v/>
      </c>
      <c r="W1010">
        <f t="shared" si="82"/>
        <v>0</v>
      </c>
      <c r="X1010">
        <f t="shared" si="83"/>
        <v>0</v>
      </c>
    </row>
    <row r="1011" spans="1:24" x14ac:dyDescent="0.35">
      <c r="A1011" t="str">
        <f>IF(ROW()&lt;=vLastrow,'Match History Data'!A1011,"")</f>
        <v/>
      </c>
      <c r="B1011" t="str">
        <f>IF(ROW()&lt;=vLastrow,'Match History Data'!B1011,"")</f>
        <v/>
      </c>
      <c r="C1011" t="str">
        <f>IF(ROW()&lt;=vLastrow,'Match History Data'!C1011,"")</f>
        <v/>
      </c>
      <c r="D1011" t="str">
        <f>IF(ROW()&lt;=vLastrow,'Match History Data'!D1011,"")</f>
        <v/>
      </c>
      <c r="E1011" s="3" t="str">
        <f>IF(ROW()&lt;=vLastrow,IF('Match History Data'!E1011&lt;&gt;"",'Match History Data'!E1011,""),"")</f>
        <v/>
      </c>
      <c r="F1011" s="3" t="str">
        <f>IF(ROW()&lt;=vLastrow,IF('Match History Data'!F1011&lt;&gt;"",'Match History Data'!F1011,""),"")</f>
        <v/>
      </c>
      <c r="G1011" t="str">
        <f>IF(ROW()&lt;=vLastrow,'Match History Data'!G1011,"")</f>
        <v/>
      </c>
      <c r="H1011" t="str">
        <f>IF(ROW()&lt;=vLastrow,'Match History Data'!H1011,"")</f>
        <v/>
      </c>
      <c r="I1011" t="str">
        <f>IF(ROW()&lt;=vLastrow,'Match History Data'!I1011,"")</f>
        <v/>
      </c>
      <c r="J1011" t="str">
        <f>IF(ROW()&lt;=vLastrow,'Match History Data'!J1011,"")</f>
        <v/>
      </c>
      <c r="K1011" t="str">
        <f>IF(ROW()&lt;=vLastrow,'Match History Data'!K1011,"")</f>
        <v/>
      </c>
      <c r="L1011" t="str">
        <f>IF(ROW()&lt;=vLastrow,'Match History Data'!L1011,"")</f>
        <v/>
      </c>
      <c r="M1011" t="str">
        <f>IF(ROW()&lt;=vLastrow,'Match History Data'!M1011,"")</f>
        <v/>
      </c>
      <c r="N1011" t="str">
        <f>IF(ROW()&lt;=vLastrow,'Match History Data'!N1011,"")</f>
        <v/>
      </c>
      <c r="O1011" t="str">
        <f>IF(ROW()&lt;=vLastrow,'Match History Data'!O1011,"")</f>
        <v/>
      </c>
      <c r="Q1011" t="str">
        <f>IF(ROW()&lt;=vLastrow,VLOOKUP(MONTH(E1011),calcs!$S$2:$T$13,2,FALSE),"")</f>
        <v/>
      </c>
      <c r="R1011" t="str">
        <f>IF(ROW()&lt;=vLastrow,VLOOKUP(MONTH(F1011),calcs!$S$2:$T$13,2,FALSE),"")</f>
        <v/>
      </c>
      <c r="S1011" t="str">
        <f t="shared" si="85"/>
        <v/>
      </c>
      <c r="T1011" s="26" t="e">
        <f>IF(F1011="",DATEDIF(E1011,calcs!X$2,"Y"),"")</f>
        <v>#VALUE!</v>
      </c>
      <c r="U1011" t="str">
        <f t="shared" si="84"/>
        <v/>
      </c>
      <c r="V1011" t="str">
        <f t="shared" si="81"/>
        <v/>
      </c>
      <c r="W1011">
        <f t="shared" si="82"/>
        <v>0</v>
      </c>
      <c r="X1011">
        <f t="shared" si="83"/>
        <v>0</v>
      </c>
    </row>
    <row r="1012" spans="1:24" x14ac:dyDescent="0.35">
      <c r="A1012" t="str">
        <f>IF(ROW()&lt;=vLastrow,'Match History Data'!A1012,"")</f>
        <v/>
      </c>
      <c r="B1012" t="str">
        <f>IF(ROW()&lt;=vLastrow,'Match History Data'!B1012,"")</f>
        <v/>
      </c>
      <c r="C1012" t="str">
        <f>IF(ROW()&lt;=vLastrow,'Match History Data'!C1012,"")</f>
        <v/>
      </c>
      <c r="D1012" t="str">
        <f>IF(ROW()&lt;=vLastrow,'Match History Data'!D1012,"")</f>
        <v/>
      </c>
      <c r="E1012" s="3" t="str">
        <f>IF(ROW()&lt;=vLastrow,IF('Match History Data'!E1012&lt;&gt;"",'Match History Data'!E1012,""),"")</f>
        <v/>
      </c>
      <c r="F1012" s="3" t="str">
        <f>IF(ROW()&lt;=vLastrow,IF('Match History Data'!F1012&lt;&gt;"",'Match History Data'!F1012,""),"")</f>
        <v/>
      </c>
      <c r="G1012" t="str">
        <f>IF(ROW()&lt;=vLastrow,'Match History Data'!G1012,"")</f>
        <v/>
      </c>
      <c r="H1012" t="str">
        <f>IF(ROW()&lt;=vLastrow,'Match History Data'!H1012,"")</f>
        <v/>
      </c>
      <c r="I1012" t="str">
        <f>IF(ROW()&lt;=vLastrow,'Match History Data'!I1012,"")</f>
        <v/>
      </c>
      <c r="J1012" t="str">
        <f>IF(ROW()&lt;=vLastrow,'Match History Data'!J1012,"")</f>
        <v/>
      </c>
      <c r="K1012" t="str">
        <f>IF(ROW()&lt;=vLastrow,'Match History Data'!K1012,"")</f>
        <v/>
      </c>
      <c r="L1012" t="str">
        <f>IF(ROW()&lt;=vLastrow,'Match History Data'!L1012,"")</f>
        <v/>
      </c>
      <c r="M1012" t="str">
        <f>IF(ROW()&lt;=vLastrow,'Match History Data'!M1012,"")</f>
        <v/>
      </c>
      <c r="N1012" t="str">
        <f>IF(ROW()&lt;=vLastrow,'Match History Data'!N1012,"")</f>
        <v/>
      </c>
      <c r="O1012" t="str">
        <f>IF(ROW()&lt;=vLastrow,'Match History Data'!O1012,"")</f>
        <v/>
      </c>
      <c r="Q1012" t="str">
        <f>IF(ROW()&lt;=vLastrow,VLOOKUP(MONTH(E1012),calcs!$S$2:$T$13,2,FALSE),"")</f>
        <v/>
      </c>
      <c r="R1012" t="str">
        <f>IF(ROW()&lt;=vLastrow,VLOOKUP(MONTH(F1012),calcs!$S$2:$T$13,2,FALSE),"")</f>
        <v/>
      </c>
      <c r="S1012" t="str">
        <f t="shared" si="85"/>
        <v/>
      </c>
      <c r="T1012" s="26" t="e">
        <f>IF(F1012="",DATEDIF(E1012,calcs!X$2,"Y"),"")</f>
        <v>#VALUE!</v>
      </c>
      <c r="U1012" t="str">
        <f t="shared" si="84"/>
        <v/>
      </c>
      <c r="V1012" t="str">
        <f t="shared" si="81"/>
        <v/>
      </c>
      <c r="W1012">
        <f t="shared" si="82"/>
        <v>0</v>
      </c>
      <c r="X1012">
        <f t="shared" si="83"/>
        <v>0</v>
      </c>
    </row>
    <row r="1013" spans="1:24" x14ac:dyDescent="0.35">
      <c r="A1013" t="str">
        <f>IF(ROW()&lt;=vLastrow,'Match History Data'!A1013,"")</f>
        <v/>
      </c>
      <c r="B1013" t="str">
        <f>IF(ROW()&lt;=vLastrow,'Match History Data'!B1013,"")</f>
        <v/>
      </c>
      <c r="C1013" t="str">
        <f>IF(ROW()&lt;=vLastrow,'Match History Data'!C1013,"")</f>
        <v/>
      </c>
      <c r="D1013" t="str">
        <f>IF(ROW()&lt;=vLastrow,'Match History Data'!D1013,"")</f>
        <v/>
      </c>
      <c r="E1013" s="3" t="str">
        <f>IF(ROW()&lt;=vLastrow,IF('Match History Data'!E1013&lt;&gt;"",'Match History Data'!E1013,""),"")</f>
        <v/>
      </c>
      <c r="F1013" s="3" t="str">
        <f>IF(ROW()&lt;=vLastrow,IF('Match History Data'!F1013&lt;&gt;"",'Match History Data'!F1013,""),"")</f>
        <v/>
      </c>
      <c r="G1013" t="str">
        <f>IF(ROW()&lt;=vLastrow,'Match History Data'!G1013,"")</f>
        <v/>
      </c>
      <c r="H1013" t="str">
        <f>IF(ROW()&lt;=vLastrow,'Match History Data'!H1013,"")</f>
        <v/>
      </c>
      <c r="I1013" t="str">
        <f>IF(ROW()&lt;=vLastrow,'Match History Data'!I1013,"")</f>
        <v/>
      </c>
      <c r="J1013" t="str">
        <f>IF(ROW()&lt;=vLastrow,'Match History Data'!J1013,"")</f>
        <v/>
      </c>
      <c r="K1013" t="str">
        <f>IF(ROW()&lt;=vLastrow,'Match History Data'!K1013,"")</f>
        <v/>
      </c>
      <c r="L1013" t="str">
        <f>IF(ROW()&lt;=vLastrow,'Match History Data'!L1013,"")</f>
        <v/>
      </c>
      <c r="M1013" t="str">
        <f>IF(ROW()&lt;=vLastrow,'Match History Data'!M1013,"")</f>
        <v/>
      </c>
      <c r="N1013" t="str">
        <f>IF(ROW()&lt;=vLastrow,'Match History Data'!N1013,"")</f>
        <v/>
      </c>
      <c r="O1013" t="str">
        <f>IF(ROW()&lt;=vLastrow,'Match History Data'!O1013,"")</f>
        <v/>
      </c>
      <c r="Q1013" t="str">
        <f>IF(ROW()&lt;=vLastrow,VLOOKUP(MONTH(E1013),calcs!$S$2:$T$13,2,FALSE),"")</f>
        <v/>
      </c>
      <c r="R1013" t="str">
        <f>IF(ROW()&lt;=vLastrow,VLOOKUP(MONTH(F1013),calcs!$S$2:$T$13,2,FALSE),"")</f>
        <v/>
      </c>
      <c r="S1013" t="str">
        <f t="shared" si="85"/>
        <v/>
      </c>
      <c r="T1013" s="26" t="e">
        <f>IF(F1013="",DATEDIF(E1013,calcs!X$2,"Y"),"")</f>
        <v>#VALUE!</v>
      </c>
      <c r="U1013" t="str">
        <f t="shared" si="84"/>
        <v/>
      </c>
      <c r="V1013" t="str">
        <f t="shared" si="81"/>
        <v/>
      </c>
      <c r="W1013">
        <f t="shared" si="82"/>
        <v>0</v>
      </c>
      <c r="X1013">
        <f t="shared" si="83"/>
        <v>0</v>
      </c>
    </row>
    <row r="1014" spans="1:24" x14ac:dyDescent="0.35">
      <c r="A1014" t="str">
        <f>IF(ROW()&lt;=vLastrow,'Match History Data'!A1014,"")</f>
        <v/>
      </c>
      <c r="B1014" t="str">
        <f>IF(ROW()&lt;=vLastrow,'Match History Data'!B1014,"")</f>
        <v/>
      </c>
      <c r="C1014" t="str">
        <f>IF(ROW()&lt;=vLastrow,'Match History Data'!C1014,"")</f>
        <v/>
      </c>
      <c r="D1014" t="str">
        <f>IF(ROW()&lt;=vLastrow,'Match History Data'!D1014,"")</f>
        <v/>
      </c>
      <c r="E1014" s="3" t="str">
        <f>IF(ROW()&lt;=vLastrow,IF('Match History Data'!E1014&lt;&gt;"",'Match History Data'!E1014,""),"")</f>
        <v/>
      </c>
      <c r="F1014" s="3" t="str">
        <f>IF(ROW()&lt;=vLastrow,IF('Match History Data'!F1014&lt;&gt;"",'Match History Data'!F1014,""),"")</f>
        <v/>
      </c>
      <c r="G1014" t="str">
        <f>IF(ROW()&lt;=vLastrow,'Match History Data'!G1014,"")</f>
        <v/>
      </c>
      <c r="H1014" t="str">
        <f>IF(ROW()&lt;=vLastrow,'Match History Data'!H1014,"")</f>
        <v/>
      </c>
      <c r="I1014" t="str">
        <f>IF(ROW()&lt;=vLastrow,'Match History Data'!I1014,"")</f>
        <v/>
      </c>
      <c r="J1014" t="str">
        <f>IF(ROW()&lt;=vLastrow,'Match History Data'!J1014,"")</f>
        <v/>
      </c>
      <c r="K1014" t="str">
        <f>IF(ROW()&lt;=vLastrow,'Match History Data'!K1014,"")</f>
        <v/>
      </c>
      <c r="L1014" t="str">
        <f>IF(ROW()&lt;=vLastrow,'Match History Data'!L1014,"")</f>
        <v/>
      </c>
      <c r="M1014" t="str">
        <f>IF(ROW()&lt;=vLastrow,'Match History Data'!M1014,"")</f>
        <v/>
      </c>
      <c r="N1014" t="str">
        <f>IF(ROW()&lt;=vLastrow,'Match History Data'!N1014,"")</f>
        <v/>
      </c>
      <c r="O1014" t="str">
        <f>IF(ROW()&lt;=vLastrow,'Match History Data'!O1014,"")</f>
        <v/>
      </c>
      <c r="Q1014" t="str">
        <f>IF(ROW()&lt;=vLastrow,VLOOKUP(MONTH(E1014),calcs!$S$2:$T$13,2,FALSE),"")</f>
        <v/>
      </c>
      <c r="R1014" t="str">
        <f>IF(ROW()&lt;=vLastrow,VLOOKUP(MONTH(F1014),calcs!$S$2:$T$13,2,FALSE),"")</f>
        <v/>
      </c>
      <c r="S1014" t="str">
        <f t="shared" si="85"/>
        <v/>
      </c>
      <c r="T1014" s="26" t="e">
        <f>IF(F1014="",DATEDIF(E1014,calcs!X$2,"Y"),"")</f>
        <v>#VALUE!</v>
      </c>
      <c r="U1014" t="str">
        <f t="shared" si="84"/>
        <v/>
      </c>
      <c r="V1014" t="str">
        <f t="shared" si="81"/>
        <v/>
      </c>
      <c r="W1014">
        <f t="shared" si="82"/>
        <v>0</v>
      </c>
      <c r="X1014">
        <f t="shared" si="83"/>
        <v>0</v>
      </c>
    </row>
    <row r="1015" spans="1:24" x14ac:dyDescent="0.35">
      <c r="A1015" t="str">
        <f>IF(ROW()&lt;=vLastrow,'Match History Data'!A1015,"")</f>
        <v/>
      </c>
      <c r="B1015" t="str">
        <f>IF(ROW()&lt;=vLastrow,'Match History Data'!B1015,"")</f>
        <v/>
      </c>
      <c r="C1015" t="str">
        <f>IF(ROW()&lt;=vLastrow,'Match History Data'!C1015,"")</f>
        <v/>
      </c>
      <c r="D1015" t="str">
        <f>IF(ROW()&lt;=vLastrow,'Match History Data'!D1015,"")</f>
        <v/>
      </c>
      <c r="E1015" s="3" t="str">
        <f>IF(ROW()&lt;=vLastrow,IF('Match History Data'!E1015&lt;&gt;"",'Match History Data'!E1015,""),"")</f>
        <v/>
      </c>
      <c r="F1015" s="3" t="str">
        <f>IF(ROW()&lt;=vLastrow,IF('Match History Data'!F1015&lt;&gt;"",'Match History Data'!F1015,""),"")</f>
        <v/>
      </c>
      <c r="G1015" t="str">
        <f>IF(ROW()&lt;=vLastrow,'Match History Data'!G1015,"")</f>
        <v/>
      </c>
      <c r="H1015" t="str">
        <f>IF(ROW()&lt;=vLastrow,'Match History Data'!H1015,"")</f>
        <v/>
      </c>
      <c r="I1015" t="str">
        <f>IF(ROW()&lt;=vLastrow,'Match History Data'!I1015,"")</f>
        <v/>
      </c>
      <c r="J1015" t="str">
        <f>IF(ROW()&lt;=vLastrow,'Match History Data'!J1015,"")</f>
        <v/>
      </c>
      <c r="K1015" t="str">
        <f>IF(ROW()&lt;=vLastrow,'Match History Data'!K1015,"")</f>
        <v/>
      </c>
      <c r="L1015" t="str">
        <f>IF(ROW()&lt;=vLastrow,'Match History Data'!L1015,"")</f>
        <v/>
      </c>
      <c r="M1015" t="str">
        <f>IF(ROW()&lt;=vLastrow,'Match History Data'!M1015,"")</f>
        <v/>
      </c>
      <c r="N1015" t="str">
        <f>IF(ROW()&lt;=vLastrow,'Match History Data'!N1015,"")</f>
        <v/>
      </c>
      <c r="O1015" t="str">
        <f>IF(ROW()&lt;=vLastrow,'Match History Data'!O1015,"")</f>
        <v/>
      </c>
      <c r="Q1015" t="str">
        <f>IF(ROW()&lt;=vLastrow,VLOOKUP(MONTH(E1015),calcs!$S$2:$T$13,2,FALSE),"")</f>
        <v/>
      </c>
      <c r="R1015" t="str">
        <f>IF(ROW()&lt;=vLastrow,VLOOKUP(MONTH(F1015),calcs!$S$2:$T$13,2,FALSE),"")</f>
        <v/>
      </c>
      <c r="S1015" t="str">
        <f t="shared" si="85"/>
        <v/>
      </c>
      <c r="T1015" s="26" t="e">
        <f>IF(F1015="",DATEDIF(E1015,calcs!X$2,"Y"),"")</f>
        <v>#VALUE!</v>
      </c>
      <c r="U1015" t="str">
        <f t="shared" si="84"/>
        <v/>
      </c>
      <c r="V1015" t="str">
        <f t="shared" si="81"/>
        <v/>
      </c>
      <c r="W1015">
        <f t="shared" si="82"/>
        <v>0</v>
      </c>
      <c r="X1015">
        <f t="shared" si="83"/>
        <v>0</v>
      </c>
    </row>
    <row r="1016" spans="1:24" x14ac:dyDescent="0.35">
      <c r="A1016" t="str">
        <f>IF(ROW()&lt;=vLastrow,'Match History Data'!A1016,"")</f>
        <v/>
      </c>
      <c r="B1016" t="str">
        <f>IF(ROW()&lt;=vLastrow,'Match History Data'!B1016,"")</f>
        <v/>
      </c>
      <c r="C1016" t="str">
        <f>IF(ROW()&lt;=vLastrow,'Match History Data'!C1016,"")</f>
        <v/>
      </c>
      <c r="D1016" t="str">
        <f>IF(ROW()&lt;=vLastrow,'Match History Data'!D1016,"")</f>
        <v/>
      </c>
      <c r="E1016" s="3" t="str">
        <f>IF(ROW()&lt;=vLastrow,IF('Match History Data'!E1016&lt;&gt;"",'Match History Data'!E1016,""),"")</f>
        <v/>
      </c>
      <c r="F1016" s="3" t="str">
        <f>IF(ROW()&lt;=vLastrow,IF('Match History Data'!F1016&lt;&gt;"",'Match History Data'!F1016,""),"")</f>
        <v/>
      </c>
      <c r="G1016" t="str">
        <f>IF(ROW()&lt;=vLastrow,'Match History Data'!G1016,"")</f>
        <v/>
      </c>
      <c r="H1016" t="str">
        <f>IF(ROW()&lt;=vLastrow,'Match History Data'!H1016,"")</f>
        <v/>
      </c>
      <c r="I1016" t="str">
        <f>IF(ROW()&lt;=vLastrow,'Match History Data'!I1016,"")</f>
        <v/>
      </c>
      <c r="J1016" t="str">
        <f>IF(ROW()&lt;=vLastrow,'Match History Data'!J1016,"")</f>
        <v/>
      </c>
      <c r="K1016" t="str">
        <f>IF(ROW()&lt;=vLastrow,'Match History Data'!K1016,"")</f>
        <v/>
      </c>
      <c r="L1016" t="str">
        <f>IF(ROW()&lt;=vLastrow,'Match History Data'!L1016,"")</f>
        <v/>
      </c>
      <c r="M1016" t="str">
        <f>IF(ROW()&lt;=vLastrow,'Match History Data'!M1016,"")</f>
        <v/>
      </c>
      <c r="N1016" t="str">
        <f>IF(ROW()&lt;=vLastrow,'Match History Data'!N1016,"")</f>
        <v/>
      </c>
      <c r="O1016" t="str">
        <f>IF(ROW()&lt;=vLastrow,'Match History Data'!O1016,"")</f>
        <v/>
      </c>
      <c r="Q1016" t="str">
        <f>IF(ROW()&lt;=vLastrow,VLOOKUP(MONTH(E1016),calcs!$S$2:$T$13,2,FALSE),"")</f>
        <v/>
      </c>
      <c r="R1016" t="str">
        <f>IF(ROW()&lt;=vLastrow,VLOOKUP(MONTH(F1016),calcs!$S$2:$T$13,2,FALSE),"")</f>
        <v/>
      </c>
      <c r="S1016" t="str">
        <f t="shared" si="85"/>
        <v/>
      </c>
      <c r="T1016" s="26" t="e">
        <f>IF(F1016="",DATEDIF(E1016,calcs!X$2,"Y"),"")</f>
        <v>#VALUE!</v>
      </c>
      <c r="U1016" t="str">
        <f t="shared" si="84"/>
        <v/>
      </c>
      <c r="V1016" t="str">
        <f t="shared" si="81"/>
        <v/>
      </c>
      <c r="W1016">
        <f t="shared" si="82"/>
        <v>0</v>
      </c>
      <c r="X1016">
        <f t="shared" si="83"/>
        <v>0</v>
      </c>
    </row>
    <row r="1017" spans="1:24" x14ac:dyDescent="0.35">
      <c r="A1017" t="str">
        <f>IF(ROW()&lt;=vLastrow,'Match History Data'!A1017,"")</f>
        <v/>
      </c>
      <c r="B1017" t="str">
        <f>IF(ROW()&lt;=vLastrow,'Match History Data'!B1017,"")</f>
        <v/>
      </c>
      <c r="C1017" t="str">
        <f>IF(ROW()&lt;=vLastrow,'Match History Data'!C1017,"")</f>
        <v/>
      </c>
      <c r="D1017" t="str">
        <f>IF(ROW()&lt;=vLastrow,'Match History Data'!D1017,"")</f>
        <v/>
      </c>
      <c r="E1017" s="3" t="str">
        <f>IF(ROW()&lt;=vLastrow,IF('Match History Data'!E1017&lt;&gt;"",'Match History Data'!E1017,""),"")</f>
        <v/>
      </c>
      <c r="F1017" s="3" t="str">
        <f>IF(ROW()&lt;=vLastrow,IF('Match History Data'!F1017&lt;&gt;"",'Match History Data'!F1017,""),"")</f>
        <v/>
      </c>
      <c r="G1017" t="str">
        <f>IF(ROW()&lt;=vLastrow,'Match History Data'!G1017,"")</f>
        <v/>
      </c>
      <c r="H1017" t="str">
        <f>IF(ROW()&lt;=vLastrow,'Match History Data'!H1017,"")</f>
        <v/>
      </c>
      <c r="I1017" t="str">
        <f>IF(ROW()&lt;=vLastrow,'Match History Data'!I1017,"")</f>
        <v/>
      </c>
      <c r="J1017" t="str">
        <f>IF(ROW()&lt;=vLastrow,'Match History Data'!J1017,"")</f>
        <v/>
      </c>
      <c r="K1017" t="str">
        <f>IF(ROW()&lt;=vLastrow,'Match History Data'!K1017,"")</f>
        <v/>
      </c>
      <c r="L1017" t="str">
        <f>IF(ROW()&lt;=vLastrow,'Match History Data'!L1017,"")</f>
        <v/>
      </c>
      <c r="M1017" t="str">
        <f>IF(ROW()&lt;=vLastrow,'Match History Data'!M1017,"")</f>
        <v/>
      </c>
      <c r="N1017" t="str">
        <f>IF(ROW()&lt;=vLastrow,'Match History Data'!N1017,"")</f>
        <v/>
      </c>
      <c r="O1017" t="str">
        <f>IF(ROW()&lt;=vLastrow,'Match History Data'!O1017,"")</f>
        <v/>
      </c>
      <c r="Q1017" t="str">
        <f>IF(ROW()&lt;=vLastrow,VLOOKUP(MONTH(E1017),calcs!$S$2:$T$13,2,FALSE),"")</f>
        <v/>
      </c>
      <c r="R1017" t="str">
        <f>IF(ROW()&lt;=vLastrow,VLOOKUP(MONTH(F1017),calcs!$S$2:$T$13,2,FALSE),"")</f>
        <v/>
      </c>
      <c r="S1017" t="str">
        <f t="shared" si="85"/>
        <v/>
      </c>
      <c r="T1017" s="26" t="e">
        <f>IF(F1017="",DATEDIF(E1017,calcs!X$2,"Y"),"")</f>
        <v>#VALUE!</v>
      </c>
      <c r="U1017" t="str">
        <f t="shared" si="84"/>
        <v/>
      </c>
      <c r="V1017" t="str">
        <f t="shared" si="81"/>
        <v/>
      </c>
      <c r="W1017">
        <f t="shared" si="82"/>
        <v>0</v>
      </c>
      <c r="X1017">
        <f t="shared" si="83"/>
        <v>0</v>
      </c>
    </row>
    <row r="1018" spans="1:24" x14ac:dyDescent="0.35">
      <c r="A1018" t="str">
        <f>IF(ROW()&lt;=vLastrow,'Match History Data'!A1018,"")</f>
        <v/>
      </c>
      <c r="B1018" t="str">
        <f>IF(ROW()&lt;=vLastrow,'Match History Data'!B1018,"")</f>
        <v/>
      </c>
      <c r="C1018" t="str">
        <f>IF(ROW()&lt;=vLastrow,'Match History Data'!C1018,"")</f>
        <v/>
      </c>
      <c r="D1018" t="str">
        <f>IF(ROW()&lt;=vLastrow,'Match History Data'!D1018,"")</f>
        <v/>
      </c>
      <c r="E1018" s="3" t="str">
        <f>IF(ROW()&lt;=vLastrow,IF('Match History Data'!E1018&lt;&gt;"",'Match History Data'!E1018,""),"")</f>
        <v/>
      </c>
      <c r="F1018" s="3" t="str">
        <f>IF(ROW()&lt;=vLastrow,IF('Match History Data'!F1018&lt;&gt;"",'Match History Data'!F1018,""),"")</f>
        <v/>
      </c>
      <c r="G1018" t="str">
        <f>IF(ROW()&lt;=vLastrow,'Match History Data'!G1018,"")</f>
        <v/>
      </c>
      <c r="H1018" t="str">
        <f>IF(ROW()&lt;=vLastrow,'Match History Data'!H1018,"")</f>
        <v/>
      </c>
      <c r="I1018" t="str">
        <f>IF(ROW()&lt;=vLastrow,'Match History Data'!I1018,"")</f>
        <v/>
      </c>
      <c r="J1018" t="str">
        <f>IF(ROW()&lt;=vLastrow,'Match History Data'!J1018,"")</f>
        <v/>
      </c>
      <c r="K1018" t="str">
        <f>IF(ROW()&lt;=vLastrow,'Match History Data'!K1018,"")</f>
        <v/>
      </c>
      <c r="L1018" t="str">
        <f>IF(ROW()&lt;=vLastrow,'Match History Data'!L1018,"")</f>
        <v/>
      </c>
      <c r="M1018" t="str">
        <f>IF(ROW()&lt;=vLastrow,'Match History Data'!M1018,"")</f>
        <v/>
      </c>
      <c r="N1018" t="str">
        <f>IF(ROW()&lt;=vLastrow,'Match History Data'!N1018,"")</f>
        <v/>
      </c>
      <c r="O1018" t="str">
        <f>IF(ROW()&lt;=vLastrow,'Match History Data'!O1018,"")</f>
        <v/>
      </c>
      <c r="Q1018" t="str">
        <f>IF(ROW()&lt;=vLastrow,VLOOKUP(MONTH(E1018),calcs!$S$2:$T$13,2,FALSE),"")</f>
        <v/>
      </c>
      <c r="R1018" t="str">
        <f>IF(ROW()&lt;=vLastrow,VLOOKUP(MONTH(F1018),calcs!$S$2:$T$13,2,FALSE),"")</f>
        <v/>
      </c>
      <c r="S1018" t="str">
        <f t="shared" si="85"/>
        <v/>
      </c>
      <c r="T1018" s="26" t="e">
        <f>IF(F1018="",DATEDIF(E1018,calcs!X$2,"Y"),"")</f>
        <v>#VALUE!</v>
      </c>
      <c r="U1018" t="str">
        <f t="shared" si="84"/>
        <v/>
      </c>
      <c r="V1018" t="str">
        <f t="shared" si="81"/>
        <v/>
      </c>
      <c r="W1018">
        <f t="shared" si="82"/>
        <v>0</v>
      </c>
      <c r="X1018">
        <f t="shared" si="83"/>
        <v>0</v>
      </c>
    </row>
    <row r="1019" spans="1:24" x14ac:dyDescent="0.35">
      <c r="A1019" t="str">
        <f>IF(ROW()&lt;=vLastrow,'Match History Data'!A1019,"")</f>
        <v/>
      </c>
      <c r="B1019" t="str">
        <f>IF(ROW()&lt;=vLastrow,'Match History Data'!B1019,"")</f>
        <v/>
      </c>
      <c r="C1019" t="str">
        <f>IF(ROW()&lt;=vLastrow,'Match History Data'!C1019,"")</f>
        <v/>
      </c>
      <c r="D1019" t="str">
        <f>IF(ROW()&lt;=vLastrow,'Match History Data'!D1019,"")</f>
        <v/>
      </c>
      <c r="E1019" s="3" t="str">
        <f>IF(ROW()&lt;=vLastrow,IF('Match History Data'!E1019&lt;&gt;"",'Match History Data'!E1019,""),"")</f>
        <v/>
      </c>
      <c r="F1019" s="3" t="str">
        <f>IF(ROW()&lt;=vLastrow,IF('Match History Data'!F1019&lt;&gt;"",'Match History Data'!F1019,""),"")</f>
        <v/>
      </c>
      <c r="G1019" t="str">
        <f>IF(ROW()&lt;=vLastrow,'Match History Data'!G1019,"")</f>
        <v/>
      </c>
      <c r="H1019" t="str">
        <f>IF(ROW()&lt;=vLastrow,'Match History Data'!H1019,"")</f>
        <v/>
      </c>
      <c r="I1019" t="str">
        <f>IF(ROW()&lt;=vLastrow,'Match History Data'!I1019,"")</f>
        <v/>
      </c>
      <c r="J1019" t="str">
        <f>IF(ROW()&lt;=vLastrow,'Match History Data'!J1019,"")</f>
        <v/>
      </c>
      <c r="K1019" t="str">
        <f>IF(ROW()&lt;=vLastrow,'Match History Data'!K1019,"")</f>
        <v/>
      </c>
      <c r="L1019" t="str">
        <f>IF(ROW()&lt;=vLastrow,'Match History Data'!L1019,"")</f>
        <v/>
      </c>
      <c r="M1019" t="str">
        <f>IF(ROW()&lt;=vLastrow,'Match History Data'!M1019,"")</f>
        <v/>
      </c>
      <c r="N1019" t="str">
        <f>IF(ROW()&lt;=vLastrow,'Match History Data'!N1019,"")</f>
        <v/>
      </c>
      <c r="O1019" t="str">
        <f>IF(ROW()&lt;=vLastrow,'Match History Data'!O1019,"")</f>
        <v/>
      </c>
      <c r="Q1019" t="str">
        <f>IF(ROW()&lt;=vLastrow,VLOOKUP(MONTH(E1019),calcs!$S$2:$T$13,2,FALSE),"")</f>
        <v/>
      </c>
      <c r="R1019" t="str">
        <f>IF(ROW()&lt;=vLastrow,VLOOKUP(MONTH(F1019),calcs!$S$2:$T$13,2,FALSE),"")</f>
        <v/>
      </c>
      <c r="S1019" t="str">
        <f t="shared" si="85"/>
        <v/>
      </c>
      <c r="T1019" s="26" t="e">
        <f>IF(F1019="",DATEDIF(E1019,calcs!X$2,"Y"),"")</f>
        <v>#VALUE!</v>
      </c>
      <c r="U1019" t="str">
        <f t="shared" si="84"/>
        <v/>
      </c>
      <c r="V1019" t="str">
        <f t="shared" si="81"/>
        <v/>
      </c>
      <c r="W1019">
        <f t="shared" si="82"/>
        <v>0</v>
      </c>
      <c r="X1019">
        <f t="shared" si="83"/>
        <v>0</v>
      </c>
    </row>
    <row r="1020" spans="1:24" x14ac:dyDescent="0.35">
      <c r="A1020" t="str">
        <f>IF(ROW()&lt;=vLastrow,'Match History Data'!A1020,"")</f>
        <v/>
      </c>
      <c r="B1020" t="str">
        <f>IF(ROW()&lt;=vLastrow,'Match History Data'!B1020,"")</f>
        <v/>
      </c>
      <c r="C1020" t="str">
        <f>IF(ROW()&lt;=vLastrow,'Match History Data'!C1020,"")</f>
        <v/>
      </c>
      <c r="D1020" t="str">
        <f>IF(ROW()&lt;=vLastrow,'Match History Data'!D1020,"")</f>
        <v/>
      </c>
      <c r="E1020" s="3" t="str">
        <f>IF(ROW()&lt;=vLastrow,IF('Match History Data'!E1020&lt;&gt;"",'Match History Data'!E1020,""),"")</f>
        <v/>
      </c>
      <c r="F1020" s="3" t="str">
        <f>IF(ROW()&lt;=vLastrow,IF('Match History Data'!F1020&lt;&gt;"",'Match History Data'!F1020,""),"")</f>
        <v/>
      </c>
      <c r="G1020" t="str">
        <f>IF(ROW()&lt;=vLastrow,'Match History Data'!G1020,"")</f>
        <v/>
      </c>
      <c r="H1020" t="str">
        <f>IF(ROW()&lt;=vLastrow,'Match History Data'!H1020,"")</f>
        <v/>
      </c>
      <c r="I1020" t="str">
        <f>IF(ROW()&lt;=vLastrow,'Match History Data'!I1020,"")</f>
        <v/>
      </c>
      <c r="J1020" t="str">
        <f>IF(ROW()&lt;=vLastrow,'Match History Data'!J1020,"")</f>
        <v/>
      </c>
      <c r="K1020" t="str">
        <f>IF(ROW()&lt;=vLastrow,'Match History Data'!K1020,"")</f>
        <v/>
      </c>
      <c r="L1020" t="str">
        <f>IF(ROW()&lt;=vLastrow,'Match History Data'!L1020,"")</f>
        <v/>
      </c>
      <c r="M1020" t="str">
        <f>IF(ROW()&lt;=vLastrow,'Match History Data'!M1020,"")</f>
        <v/>
      </c>
      <c r="N1020" t="str">
        <f>IF(ROW()&lt;=vLastrow,'Match History Data'!N1020,"")</f>
        <v/>
      </c>
      <c r="O1020" t="str">
        <f>IF(ROW()&lt;=vLastrow,'Match History Data'!O1020,"")</f>
        <v/>
      </c>
      <c r="Q1020" t="str">
        <f>IF(ROW()&lt;=vLastrow,VLOOKUP(MONTH(E1020),calcs!$S$2:$T$13,2,FALSE),"")</f>
        <v/>
      </c>
      <c r="R1020" t="str">
        <f>IF(ROW()&lt;=vLastrow,VLOOKUP(MONTH(F1020),calcs!$S$2:$T$13,2,FALSE),"")</f>
        <v/>
      </c>
      <c r="S1020" t="str">
        <f t="shared" si="85"/>
        <v/>
      </c>
      <c r="T1020" s="26" t="e">
        <f>IF(F1020="",DATEDIF(E1020,calcs!X$2,"Y"),"")</f>
        <v>#VALUE!</v>
      </c>
      <c r="U1020" t="str">
        <f t="shared" si="84"/>
        <v/>
      </c>
      <c r="V1020" t="str">
        <f t="shared" si="81"/>
        <v/>
      </c>
      <c r="W1020">
        <f t="shared" si="82"/>
        <v>0</v>
      </c>
      <c r="X1020">
        <f t="shared" si="83"/>
        <v>0</v>
      </c>
    </row>
    <row r="1021" spans="1:24" x14ac:dyDescent="0.35">
      <c r="A1021" t="str">
        <f>IF(ROW()&lt;=vLastrow,'Match History Data'!A1021,"")</f>
        <v/>
      </c>
      <c r="B1021" t="str">
        <f>IF(ROW()&lt;=vLastrow,'Match History Data'!B1021,"")</f>
        <v/>
      </c>
      <c r="C1021" t="str">
        <f>IF(ROW()&lt;=vLastrow,'Match History Data'!C1021,"")</f>
        <v/>
      </c>
      <c r="D1021" t="str">
        <f>IF(ROW()&lt;=vLastrow,'Match History Data'!D1021,"")</f>
        <v/>
      </c>
      <c r="E1021" s="3" t="str">
        <f>IF(ROW()&lt;=vLastrow,IF('Match History Data'!E1021&lt;&gt;"",'Match History Data'!E1021,""),"")</f>
        <v/>
      </c>
      <c r="F1021" s="3" t="str">
        <f>IF(ROW()&lt;=vLastrow,IF('Match History Data'!F1021&lt;&gt;"",'Match History Data'!F1021,""),"")</f>
        <v/>
      </c>
      <c r="G1021" t="str">
        <f>IF(ROW()&lt;=vLastrow,'Match History Data'!G1021,"")</f>
        <v/>
      </c>
      <c r="H1021" t="str">
        <f>IF(ROW()&lt;=vLastrow,'Match History Data'!H1021,"")</f>
        <v/>
      </c>
      <c r="I1021" t="str">
        <f>IF(ROW()&lt;=vLastrow,'Match History Data'!I1021,"")</f>
        <v/>
      </c>
      <c r="J1021" t="str">
        <f>IF(ROW()&lt;=vLastrow,'Match History Data'!J1021,"")</f>
        <v/>
      </c>
      <c r="K1021" t="str">
        <f>IF(ROW()&lt;=vLastrow,'Match History Data'!K1021,"")</f>
        <v/>
      </c>
      <c r="L1021" t="str">
        <f>IF(ROW()&lt;=vLastrow,'Match History Data'!L1021,"")</f>
        <v/>
      </c>
      <c r="M1021" t="str">
        <f>IF(ROW()&lt;=vLastrow,'Match History Data'!M1021,"")</f>
        <v/>
      </c>
      <c r="N1021" t="str">
        <f>IF(ROW()&lt;=vLastrow,'Match History Data'!N1021,"")</f>
        <v/>
      </c>
      <c r="O1021" t="str">
        <f>IF(ROW()&lt;=vLastrow,'Match History Data'!O1021,"")</f>
        <v/>
      </c>
      <c r="Q1021" t="str">
        <f>IF(ROW()&lt;=vLastrow,VLOOKUP(MONTH(E1021),calcs!$S$2:$T$13,2,FALSE),"")</f>
        <v/>
      </c>
      <c r="R1021" t="str">
        <f>IF(ROW()&lt;=vLastrow,VLOOKUP(MONTH(F1021),calcs!$S$2:$T$13,2,FALSE),"")</f>
        <v/>
      </c>
      <c r="S1021" t="str">
        <f t="shared" si="85"/>
        <v/>
      </c>
      <c r="T1021" s="26" t="e">
        <f>IF(F1021="",DATEDIF(E1021,calcs!X$2,"Y"),"")</f>
        <v>#VALUE!</v>
      </c>
      <c r="U1021" t="str">
        <f t="shared" si="84"/>
        <v/>
      </c>
      <c r="V1021" t="str">
        <f t="shared" si="81"/>
        <v/>
      </c>
      <c r="W1021">
        <f t="shared" si="82"/>
        <v>0</v>
      </c>
      <c r="X1021">
        <f t="shared" si="83"/>
        <v>0</v>
      </c>
    </row>
    <row r="1022" spans="1:24" x14ac:dyDescent="0.35">
      <c r="A1022" t="str">
        <f>IF(ROW()&lt;=vLastrow,'Match History Data'!A1022,"")</f>
        <v/>
      </c>
      <c r="B1022" t="str">
        <f>IF(ROW()&lt;=vLastrow,'Match History Data'!B1022,"")</f>
        <v/>
      </c>
      <c r="C1022" t="str">
        <f>IF(ROW()&lt;=vLastrow,'Match History Data'!C1022,"")</f>
        <v/>
      </c>
      <c r="D1022" t="str">
        <f>IF(ROW()&lt;=vLastrow,'Match History Data'!D1022,"")</f>
        <v/>
      </c>
      <c r="E1022" s="3" t="str">
        <f>IF(ROW()&lt;=vLastrow,IF('Match History Data'!E1022&lt;&gt;"",'Match History Data'!E1022,""),"")</f>
        <v/>
      </c>
      <c r="F1022" s="3" t="str">
        <f>IF(ROW()&lt;=vLastrow,IF('Match History Data'!F1022&lt;&gt;"",'Match History Data'!F1022,""),"")</f>
        <v/>
      </c>
      <c r="G1022" t="str">
        <f>IF(ROW()&lt;=vLastrow,'Match History Data'!G1022,"")</f>
        <v/>
      </c>
      <c r="H1022" t="str">
        <f>IF(ROW()&lt;=vLastrow,'Match History Data'!H1022,"")</f>
        <v/>
      </c>
      <c r="I1022" t="str">
        <f>IF(ROW()&lt;=vLastrow,'Match History Data'!I1022,"")</f>
        <v/>
      </c>
      <c r="J1022" t="str">
        <f>IF(ROW()&lt;=vLastrow,'Match History Data'!J1022,"")</f>
        <v/>
      </c>
      <c r="K1022" t="str">
        <f>IF(ROW()&lt;=vLastrow,'Match History Data'!K1022,"")</f>
        <v/>
      </c>
      <c r="L1022" t="str">
        <f>IF(ROW()&lt;=vLastrow,'Match History Data'!L1022,"")</f>
        <v/>
      </c>
      <c r="M1022" t="str">
        <f>IF(ROW()&lt;=vLastrow,'Match History Data'!M1022,"")</f>
        <v/>
      </c>
      <c r="N1022" t="str">
        <f>IF(ROW()&lt;=vLastrow,'Match History Data'!N1022,"")</f>
        <v/>
      </c>
      <c r="O1022" t="str">
        <f>IF(ROW()&lt;=vLastrow,'Match History Data'!O1022,"")</f>
        <v/>
      </c>
      <c r="Q1022" t="str">
        <f>IF(ROW()&lt;=vLastrow,VLOOKUP(MONTH(E1022),calcs!$S$2:$T$13,2,FALSE),"")</f>
        <v/>
      </c>
      <c r="R1022" t="str">
        <f>IF(ROW()&lt;=vLastrow,VLOOKUP(MONTH(F1022),calcs!$S$2:$T$13,2,FALSE),"")</f>
        <v/>
      </c>
      <c r="S1022" t="str">
        <f t="shared" si="85"/>
        <v/>
      </c>
      <c r="T1022" s="26" t="e">
        <f>IF(F1022="",DATEDIF(E1022,calcs!X$2,"Y"),"")</f>
        <v>#VALUE!</v>
      </c>
      <c r="U1022" t="str">
        <f t="shared" si="84"/>
        <v/>
      </c>
      <c r="V1022" t="str">
        <f t="shared" si="81"/>
        <v/>
      </c>
      <c r="W1022">
        <f t="shared" si="82"/>
        <v>0</v>
      </c>
      <c r="X1022">
        <f t="shared" si="83"/>
        <v>0</v>
      </c>
    </row>
    <row r="1023" spans="1:24" x14ac:dyDescent="0.35">
      <c r="A1023" t="str">
        <f>IF(ROW()&lt;=vLastrow,'Match History Data'!A1023,"")</f>
        <v/>
      </c>
      <c r="B1023" t="str">
        <f>IF(ROW()&lt;=vLastrow,'Match History Data'!B1023,"")</f>
        <v/>
      </c>
      <c r="C1023" t="str">
        <f>IF(ROW()&lt;=vLastrow,'Match History Data'!C1023,"")</f>
        <v/>
      </c>
      <c r="D1023" t="str">
        <f>IF(ROW()&lt;=vLastrow,'Match History Data'!D1023,"")</f>
        <v/>
      </c>
      <c r="E1023" s="3" t="str">
        <f>IF(ROW()&lt;=vLastrow,IF('Match History Data'!E1023&lt;&gt;"",'Match History Data'!E1023,""),"")</f>
        <v/>
      </c>
      <c r="F1023" s="3" t="str">
        <f>IF(ROW()&lt;=vLastrow,IF('Match History Data'!F1023&lt;&gt;"",'Match History Data'!F1023,""),"")</f>
        <v/>
      </c>
      <c r="G1023" t="str">
        <f>IF(ROW()&lt;=vLastrow,'Match History Data'!G1023,"")</f>
        <v/>
      </c>
      <c r="H1023" t="str">
        <f>IF(ROW()&lt;=vLastrow,'Match History Data'!H1023,"")</f>
        <v/>
      </c>
      <c r="I1023" t="str">
        <f>IF(ROW()&lt;=vLastrow,'Match History Data'!I1023,"")</f>
        <v/>
      </c>
      <c r="J1023" t="str">
        <f>IF(ROW()&lt;=vLastrow,'Match History Data'!J1023,"")</f>
        <v/>
      </c>
      <c r="K1023" t="str">
        <f>IF(ROW()&lt;=vLastrow,'Match History Data'!K1023,"")</f>
        <v/>
      </c>
      <c r="L1023" t="str">
        <f>IF(ROW()&lt;=vLastrow,'Match History Data'!L1023,"")</f>
        <v/>
      </c>
      <c r="M1023" t="str">
        <f>IF(ROW()&lt;=vLastrow,'Match History Data'!M1023,"")</f>
        <v/>
      </c>
      <c r="N1023" t="str">
        <f>IF(ROW()&lt;=vLastrow,'Match History Data'!N1023,"")</f>
        <v/>
      </c>
      <c r="O1023" t="str">
        <f>IF(ROW()&lt;=vLastrow,'Match History Data'!O1023,"")</f>
        <v/>
      </c>
      <c r="Q1023" t="str">
        <f>IF(ROW()&lt;=vLastrow,VLOOKUP(MONTH(E1023),calcs!$S$2:$T$13,2,FALSE),"")</f>
        <v/>
      </c>
      <c r="R1023" t="str">
        <f>IF(ROW()&lt;=vLastrow,VLOOKUP(MONTH(F1023),calcs!$S$2:$T$13,2,FALSE),"")</f>
        <v/>
      </c>
      <c r="S1023" t="str">
        <f t="shared" si="85"/>
        <v/>
      </c>
      <c r="T1023" s="26" t="e">
        <f>IF(F1023="",DATEDIF(E1023,calcs!X$2,"Y"),"")</f>
        <v>#VALUE!</v>
      </c>
      <c r="U1023" t="str">
        <f t="shared" si="84"/>
        <v/>
      </c>
      <c r="V1023" t="str">
        <f t="shared" si="81"/>
        <v/>
      </c>
      <c r="W1023">
        <f t="shared" si="82"/>
        <v>0</v>
      </c>
      <c r="X1023">
        <f t="shared" si="83"/>
        <v>0</v>
      </c>
    </row>
    <row r="1024" spans="1:24" x14ac:dyDescent="0.35">
      <c r="A1024" t="str">
        <f>IF(ROW()&lt;=vLastrow,'Match History Data'!A1024,"")</f>
        <v/>
      </c>
      <c r="B1024" t="str">
        <f>IF(ROW()&lt;=vLastrow,'Match History Data'!B1024,"")</f>
        <v/>
      </c>
      <c r="C1024" t="str">
        <f>IF(ROW()&lt;=vLastrow,'Match History Data'!C1024,"")</f>
        <v/>
      </c>
      <c r="D1024" t="str">
        <f>IF(ROW()&lt;=vLastrow,'Match History Data'!D1024,"")</f>
        <v/>
      </c>
      <c r="E1024" s="3" t="str">
        <f>IF(ROW()&lt;=vLastrow,IF('Match History Data'!E1024&lt;&gt;"",'Match History Data'!E1024,""),"")</f>
        <v/>
      </c>
      <c r="F1024" s="3" t="str">
        <f>IF(ROW()&lt;=vLastrow,IF('Match History Data'!F1024&lt;&gt;"",'Match History Data'!F1024,""),"")</f>
        <v/>
      </c>
      <c r="G1024" t="str">
        <f>IF(ROW()&lt;=vLastrow,'Match History Data'!G1024,"")</f>
        <v/>
      </c>
      <c r="H1024" t="str">
        <f>IF(ROW()&lt;=vLastrow,'Match History Data'!H1024,"")</f>
        <v/>
      </c>
      <c r="I1024" t="str">
        <f>IF(ROW()&lt;=vLastrow,'Match History Data'!I1024,"")</f>
        <v/>
      </c>
      <c r="J1024" t="str">
        <f>IF(ROW()&lt;=vLastrow,'Match History Data'!J1024,"")</f>
        <v/>
      </c>
      <c r="K1024" t="str">
        <f>IF(ROW()&lt;=vLastrow,'Match History Data'!K1024,"")</f>
        <v/>
      </c>
      <c r="L1024" t="str">
        <f>IF(ROW()&lt;=vLastrow,'Match History Data'!L1024,"")</f>
        <v/>
      </c>
      <c r="M1024" t="str">
        <f>IF(ROW()&lt;=vLastrow,'Match History Data'!M1024,"")</f>
        <v/>
      </c>
      <c r="N1024" t="str">
        <f>IF(ROW()&lt;=vLastrow,'Match History Data'!N1024,"")</f>
        <v/>
      </c>
      <c r="O1024" t="str">
        <f>IF(ROW()&lt;=vLastrow,'Match History Data'!O1024,"")</f>
        <v/>
      </c>
      <c r="Q1024" t="str">
        <f>IF(ROW()&lt;=vLastrow,VLOOKUP(MONTH(E1024),calcs!$S$2:$T$13,2,FALSE),"")</f>
        <v/>
      </c>
      <c r="R1024" t="str">
        <f>IF(ROW()&lt;=vLastrow,VLOOKUP(MONTH(F1024),calcs!$S$2:$T$13,2,FALSE),"")</f>
        <v/>
      </c>
      <c r="S1024" t="str">
        <f t="shared" si="85"/>
        <v/>
      </c>
      <c r="T1024" s="26" t="e">
        <f>IF(F1024="",DATEDIF(E1024,calcs!X$2,"Y"),"")</f>
        <v>#VALUE!</v>
      </c>
      <c r="U1024" t="str">
        <f t="shared" si="84"/>
        <v/>
      </c>
      <c r="V1024" t="str">
        <f t="shared" si="81"/>
        <v/>
      </c>
      <c r="W1024">
        <f t="shared" si="82"/>
        <v>0</v>
      </c>
      <c r="X1024">
        <f t="shared" si="83"/>
        <v>0</v>
      </c>
    </row>
    <row r="1025" spans="1:24" x14ac:dyDescent="0.35">
      <c r="A1025" t="str">
        <f>IF(ROW()&lt;=vLastrow,'Match History Data'!A1025,"")</f>
        <v/>
      </c>
      <c r="B1025" t="str">
        <f>IF(ROW()&lt;=vLastrow,'Match History Data'!B1025,"")</f>
        <v/>
      </c>
      <c r="C1025" t="str">
        <f>IF(ROW()&lt;=vLastrow,'Match History Data'!C1025,"")</f>
        <v/>
      </c>
      <c r="D1025" t="str">
        <f>IF(ROW()&lt;=vLastrow,'Match History Data'!D1025,"")</f>
        <v/>
      </c>
      <c r="E1025" s="3" t="str">
        <f>IF(ROW()&lt;=vLastrow,IF('Match History Data'!E1025&lt;&gt;"",'Match History Data'!E1025,""),"")</f>
        <v/>
      </c>
      <c r="F1025" s="3" t="str">
        <f>IF(ROW()&lt;=vLastrow,IF('Match History Data'!F1025&lt;&gt;"",'Match History Data'!F1025,""),"")</f>
        <v/>
      </c>
      <c r="G1025" t="str">
        <f>IF(ROW()&lt;=vLastrow,'Match History Data'!G1025,"")</f>
        <v/>
      </c>
      <c r="H1025" t="str">
        <f>IF(ROW()&lt;=vLastrow,'Match History Data'!H1025,"")</f>
        <v/>
      </c>
      <c r="I1025" t="str">
        <f>IF(ROW()&lt;=vLastrow,'Match History Data'!I1025,"")</f>
        <v/>
      </c>
      <c r="J1025" t="str">
        <f>IF(ROW()&lt;=vLastrow,'Match History Data'!J1025,"")</f>
        <v/>
      </c>
      <c r="K1025" t="str">
        <f>IF(ROW()&lt;=vLastrow,'Match History Data'!K1025,"")</f>
        <v/>
      </c>
      <c r="L1025" t="str">
        <f>IF(ROW()&lt;=vLastrow,'Match History Data'!L1025,"")</f>
        <v/>
      </c>
      <c r="M1025" t="str">
        <f>IF(ROW()&lt;=vLastrow,'Match History Data'!M1025,"")</f>
        <v/>
      </c>
      <c r="N1025" t="str">
        <f>IF(ROW()&lt;=vLastrow,'Match History Data'!N1025,"")</f>
        <v/>
      </c>
      <c r="O1025" t="str">
        <f>IF(ROW()&lt;=vLastrow,'Match History Data'!O1025,"")</f>
        <v/>
      </c>
      <c r="Q1025" t="str">
        <f>IF(ROW()&lt;=vLastrow,VLOOKUP(MONTH(E1025),calcs!$S$2:$T$13,2,FALSE),"")</f>
        <v/>
      </c>
      <c r="R1025" t="str">
        <f>IF(ROW()&lt;=vLastrow,VLOOKUP(MONTH(F1025),calcs!$S$2:$T$13,2,FALSE),"")</f>
        <v/>
      </c>
      <c r="S1025" t="str">
        <f t="shared" si="85"/>
        <v/>
      </c>
      <c r="T1025" s="26" t="e">
        <f>IF(F1025="",DATEDIF(E1025,calcs!X$2,"Y"),"")</f>
        <v>#VALUE!</v>
      </c>
      <c r="U1025" t="str">
        <f t="shared" si="84"/>
        <v/>
      </c>
      <c r="V1025" t="str">
        <f t="shared" si="81"/>
        <v/>
      </c>
      <c r="W1025">
        <f t="shared" si="82"/>
        <v>0</v>
      </c>
      <c r="X1025">
        <f t="shared" si="83"/>
        <v>0</v>
      </c>
    </row>
    <row r="1026" spans="1:24" x14ac:dyDescent="0.35">
      <c r="A1026" t="str">
        <f>IF(ROW()&lt;=vLastrow,'Match History Data'!A1026,"")</f>
        <v/>
      </c>
      <c r="B1026" t="str">
        <f>IF(ROW()&lt;=vLastrow,'Match History Data'!B1026,"")</f>
        <v/>
      </c>
      <c r="C1026" t="str">
        <f>IF(ROW()&lt;=vLastrow,'Match History Data'!C1026,"")</f>
        <v/>
      </c>
      <c r="D1026" t="str">
        <f>IF(ROW()&lt;=vLastrow,'Match History Data'!D1026,"")</f>
        <v/>
      </c>
      <c r="E1026" s="3" t="str">
        <f>IF(ROW()&lt;=vLastrow,IF('Match History Data'!E1026&lt;&gt;"",'Match History Data'!E1026,""),"")</f>
        <v/>
      </c>
      <c r="F1026" s="3" t="str">
        <f>IF(ROW()&lt;=vLastrow,IF('Match History Data'!F1026&lt;&gt;"",'Match History Data'!F1026,""),"")</f>
        <v/>
      </c>
      <c r="G1026" t="str">
        <f>IF(ROW()&lt;=vLastrow,'Match History Data'!G1026,"")</f>
        <v/>
      </c>
      <c r="H1026" t="str">
        <f>IF(ROW()&lt;=vLastrow,'Match History Data'!H1026,"")</f>
        <v/>
      </c>
      <c r="I1026" t="str">
        <f>IF(ROW()&lt;=vLastrow,'Match History Data'!I1026,"")</f>
        <v/>
      </c>
      <c r="J1026" t="str">
        <f>IF(ROW()&lt;=vLastrow,'Match History Data'!J1026,"")</f>
        <v/>
      </c>
      <c r="K1026" t="str">
        <f>IF(ROW()&lt;=vLastrow,'Match History Data'!K1026,"")</f>
        <v/>
      </c>
      <c r="L1026" t="str">
        <f>IF(ROW()&lt;=vLastrow,'Match History Data'!L1026,"")</f>
        <v/>
      </c>
      <c r="M1026" t="str">
        <f>IF(ROW()&lt;=vLastrow,'Match History Data'!M1026,"")</f>
        <v/>
      </c>
      <c r="N1026" t="str">
        <f>IF(ROW()&lt;=vLastrow,'Match History Data'!N1026,"")</f>
        <v/>
      </c>
      <c r="O1026" t="str">
        <f>IF(ROW()&lt;=vLastrow,'Match History Data'!O1026,"")</f>
        <v/>
      </c>
      <c r="Q1026" t="str">
        <f>IF(ROW()&lt;=vLastrow,VLOOKUP(MONTH(E1026),calcs!$S$2:$T$13,2,FALSE),"")</f>
        <v/>
      </c>
      <c r="R1026" t="str">
        <f>IF(ROW()&lt;=vLastrow,VLOOKUP(MONTH(F1026),calcs!$S$2:$T$13,2,FALSE),"")</f>
        <v/>
      </c>
      <c r="S1026" t="str">
        <f t="shared" si="85"/>
        <v/>
      </c>
      <c r="T1026" s="26" t="e">
        <f>IF(F1026="",DATEDIF(E1026,calcs!X$2,"Y"),"")</f>
        <v>#VALUE!</v>
      </c>
      <c r="U1026" t="str">
        <f t="shared" si="84"/>
        <v/>
      </c>
      <c r="V1026" t="str">
        <f t="shared" ref="V1026:V1089" si="86">SUBSTITUTE(N1026,"White or Caucasian","White")</f>
        <v/>
      </c>
      <c r="W1026">
        <f t="shared" ref="W1026:W1089" si="87">IF(J1026&lt;&gt;"",LEN(J1026)-LEN(SUBSTITUTE(J1026,";",""))+1,0)</f>
        <v>0</v>
      </c>
      <c r="X1026">
        <f t="shared" ref="X1026:X1089" si="88">IF(N1026&lt;&gt;"",LEN(N1026)-LEN(SUBSTITUTE(N1026,";",""))+1,0)</f>
        <v>0</v>
      </c>
    </row>
    <row r="1027" spans="1:24" x14ac:dyDescent="0.35">
      <c r="A1027" t="str">
        <f>IF(ROW()&lt;=vLastrow,'Match History Data'!A1027,"")</f>
        <v/>
      </c>
      <c r="B1027" t="str">
        <f>IF(ROW()&lt;=vLastrow,'Match History Data'!B1027,"")</f>
        <v/>
      </c>
      <c r="C1027" t="str">
        <f>IF(ROW()&lt;=vLastrow,'Match History Data'!C1027,"")</f>
        <v/>
      </c>
      <c r="D1027" t="str">
        <f>IF(ROW()&lt;=vLastrow,'Match History Data'!D1027,"")</f>
        <v/>
      </c>
      <c r="E1027" s="3" t="str">
        <f>IF(ROW()&lt;=vLastrow,IF('Match History Data'!E1027&lt;&gt;"",'Match History Data'!E1027,""),"")</f>
        <v/>
      </c>
      <c r="F1027" s="3" t="str">
        <f>IF(ROW()&lt;=vLastrow,IF('Match History Data'!F1027&lt;&gt;"",'Match History Data'!F1027,""),"")</f>
        <v/>
      </c>
      <c r="G1027" t="str">
        <f>IF(ROW()&lt;=vLastrow,'Match History Data'!G1027,"")</f>
        <v/>
      </c>
      <c r="H1027" t="str">
        <f>IF(ROW()&lt;=vLastrow,'Match History Data'!H1027,"")</f>
        <v/>
      </c>
      <c r="I1027" t="str">
        <f>IF(ROW()&lt;=vLastrow,'Match History Data'!I1027,"")</f>
        <v/>
      </c>
      <c r="J1027" t="str">
        <f>IF(ROW()&lt;=vLastrow,'Match History Data'!J1027,"")</f>
        <v/>
      </c>
      <c r="K1027" t="str">
        <f>IF(ROW()&lt;=vLastrow,'Match History Data'!K1027,"")</f>
        <v/>
      </c>
      <c r="L1027" t="str">
        <f>IF(ROW()&lt;=vLastrow,'Match History Data'!L1027,"")</f>
        <v/>
      </c>
      <c r="M1027" t="str">
        <f>IF(ROW()&lt;=vLastrow,'Match History Data'!M1027,"")</f>
        <v/>
      </c>
      <c r="N1027" t="str">
        <f>IF(ROW()&lt;=vLastrow,'Match History Data'!N1027,"")</f>
        <v/>
      </c>
      <c r="O1027" t="str">
        <f>IF(ROW()&lt;=vLastrow,'Match History Data'!O1027,"")</f>
        <v/>
      </c>
      <c r="Q1027" t="str">
        <f>IF(ROW()&lt;=vLastrow,VLOOKUP(MONTH(E1027),calcs!$S$2:$T$13,2,FALSE),"")</f>
        <v/>
      </c>
      <c r="R1027" t="str">
        <f>IF(ROW()&lt;=vLastrow,VLOOKUP(MONTH(F1027),calcs!$S$2:$T$13,2,FALSE),"")</f>
        <v/>
      </c>
      <c r="S1027" t="str">
        <f t="shared" si="85"/>
        <v/>
      </c>
      <c r="T1027" s="26" t="e">
        <f>IF(F1027="",DATEDIF(E1027,calcs!X$2,"Y"),"")</f>
        <v>#VALUE!</v>
      </c>
      <c r="U1027" t="str">
        <f t="shared" ref="U1027:U1090" si="89">SUBSTITUTE(J1027,"White or Caucasian","White")</f>
        <v/>
      </c>
      <c r="V1027" t="str">
        <f t="shared" si="86"/>
        <v/>
      </c>
      <c r="W1027">
        <f t="shared" si="87"/>
        <v>0</v>
      </c>
      <c r="X1027">
        <f t="shared" si="88"/>
        <v>0</v>
      </c>
    </row>
    <row r="1028" spans="1:24" x14ac:dyDescent="0.35">
      <c r="A1028" t="str">
        <f>IF(ROW()&lt;=vLastrow,'Match History Data'!A1028,"")</f>
        <v/>
      </c>
      <c r="B1028" t="str">
        <f>IF(ROW()&lt;=vLastrow,'Match History Data'!B1028,"")</f>
        <v/>
      </c>
      <c r="C1028" t="str">
        <f>IF(ROW()&lt;=vLastrow,'Match History Data'!C1028,"")</f>
        <v/>
      </c>
      <c r="D1028" t="str">
        <f>IF(ROW()&lt;=vLastrow,'Match History Data'!D1028,"")</f>
        <v/>
      </c>
      <c r="E1028" s="3" t="str">
        <f>IF(ROW()&lt;=vLastrow,IF('Match History Data'!E1028&lt;&gt;"",'Match History Data'!E1028,""),"")</f>
        <v/>
      </c>
      <c r="F1028" s="3" t="str">
        <f>IF(ROW()&lt;=vLastrow,IF('Match History Data'!F1028&lt;&gt;"",'Match History Data'!F1028,""),"")</f>
        <v/>
      </c>
      <c r="G1028" t="str">
        <f>IF(ROW()&lt;=vLastrow,'Match History Data'!G1028,"")</f>
        <v/>
      </c>
      <c r="H1028" t="str">
        <f>IF(ROW()&lt;=vLastrow,'Match History Data'!H1028,"")</f>
        <v/>
      </c>
      <c r="I1028" t="str">
        <f>IF(ROW()&lt;=vLastrow,'Match History Data'!I1028,"")</f>
        <v/>
      </c>
      <c r="J1028" t="str">
        <f>IF(ROW()&lt;=vLastrow,'Match History Data'!J1028,"")</f>
        <v/>
      </c>
      <c r="K1028" t="str">
        <f>IF(ROW()&lt;=vLastrow,'Match History Data'!K1028,"")</f>
        <v/>
      </c>
      <c r="L1028" t="str">
        <f>IF(ROW()&lt;=vLastrow,'Match History Data'!L1028,"")</f>
        <v/>
      </c>
      <c r="M1028" t="str">
        <f>IF(ROW()&lt;=vLastrow,'Match History Data'!M1028,"")</f>
        <v/>
      </c>
      <c r="N1028" t="str">
        <f>IF(ROW()&lt;=vLastrow,'Match History Data'!N1028,"")</f>
        <v/>
      </c>
      <c r="O1028" t="str">
        <f>IF(ROW()&lt;=vLastrow,'Match History Data'!O1028,"")</f>
        <v/>
      </c>
      <c r="Q1028" t="str">
        <f>IF(ROW()&lt;=vLastrow,VLOOKUP(MONTH(E1028),calcs!$S$2:$T$13,2,FALSE),"")</f>
        <v/>
      </c>
      <c r="R1028" t="str">
        <f>IF(ROW()&lt;=vLastrow,VLOOKUP(MONTH(F1028),calcs!$S$2:$T$13,2,FALSE),"")</f>
        <v/>
      </c>
      <c r="S1028" t="str">
        <f t="shared" si="85"/>
        <v/>
      </c>
      <c r="T1028" s="26" t="e">
        <f>IF(F1028="",DATEDIF(E1028,calcs!X$2,"Y"),"")</f>
        <v>#VALUE!</v>
      </c>
      <c r="U1028" t="str">
        <f t="shared" si="89"/>
        <v/>
      </c>
      <c r="V1028" t="str">
        <f t="shared" si="86"/>
        <v/>
      </c>
      <c r="W1028">
        <f t="shared" si="87"/>
        <v>0</v>
      </c>
      <c r="X1028">
        <f t="shared" si="88"/>
        <v>0</v>
      </c>
    </row>
    <row r="1029" spans="1:24" x14ac:dyDescent="0.35">
      <c r="A1029" t="str">
        <f>IF(ROW()&lt;=vLastrow,'Match History Data'!A1029,"")</f>
        <v/>
      </c>
      <c r="B1029" t="str">
        <f>IF(ROW()&lt;=vLastrow,'Match History Data'!B1029,"")</f>
        <v/>
      </c>
      <c r="C1029" t="str">
        <f>IF(ROW()&lt;=vLastrow,'Match History Data'!C1029,"")</f>
        <v/>
      </c>
      <c r="D1029" t="str">
        <f>IF(ROW()&lt;=vLastrow,'Match History Data'!D1029,"")</f>
        <v/>
      </c>
      <c r="E1029" s="3" t="str">
        <f>IF(ROW()&lt;=vLastrow,IF('Match History Data'!E1029&lt;&gt;"",'Match History Data'!E1029,""),"")</f>
        <v/>
      </c>
      <c r="F1029" s="3" t="str">
        <f>IF(ROW()&lt;=vLastrow,IF('Match History Data'!F1029&lt;&gt;"",'Match History Data'!F1029,""),"")</f>
        <v/>
      </c>
      <c r="G1029" t="str">
        <f>IF(ROW()&lt;=vLastrow,'Match History Data'!G1029,"")</f>
        <v/>
      </c>
      <c r="H1029" t="str">
        <f>IF(ROW()&lt;=vLastrow,'Match History Data'!H1029,"")</f>
        <v/>
      </c>
      <c r="I1029" t="str">
        <f>IF(ROW()&lt;=vLastrow,'Match History Data'!I1029,"")</f>
        <v/>
      </c>
      <c r="J1029" t="str">
        <f>IF(ROW()&lt;=vLastrow,'Match History Data'!J1029,"")</f>
        <v/>
      </c>
      <c r="K1029" t="str">
        <f>IF(ROW()&lt;=vLastrow,'Match History Data'!K1029,"")</f>
        <v/>
      </c>
      <c r="L1029" t="str">
        <f>IF(ROW()&lt;=vLastrow,'Match History Data'!L1029,"")</f>
        <v/>
      </c>
      <c r="M1029" t="str">
        <f>IF(ROW()&lt;=vLastrow,'Match History Data'!M1029,"")</f>
        <v/>
      </c>
      <c r="N1029" t="str">
        <f>IF(ROW()&lt;=vLastrow,'Match History Data'!N1029,"")</f>
        <v/>
      </c>
      <c r="O1029" t="str">
        <f>IF(ROW()&lt;=vLastrow,'Match History Data'!O1029,"")</f>
        <v/>
      </c>
      <c r="Q1029" t="str">
        <f>IF(ROW()&lt;=vLastrow,VLOOKUP(MONTH(E1029),calcs!$S$2:$T$13,2,FALSE),"")</f>
        <v/>
      </c>
      <c r="R1029" t="str">
        <f>IF(ROW()&lt;=vLastrow,VLOOKUP(MONTH(F1029),calcs!$S$2:$T$13,2,FALSE),"")</f>
        <v/>
      </c>
      <c r="S1029" t="str">
        <f t="shared" si="85"/>
        <v/>
      </c>
      <c r="T1029" s="26" t="e">
        <f>IF(F1029="",DATEDIF(E1029,calcs!X$2,"Y"),"")</f>
        <v>#VALUE!</v>
      </c>
      <c r="U1029" t="str">
        <f t="shared" si="89"/>
        <v/>
      </c>
      <c r="V1029" t="str">
        <f t="shared" si="86"/>
        <v/>
      </c>
      <c r="W1029">
        <f t="shared" si="87"/>
        <v>0</v>
      </c>
      <c r="X1029">
        <f t="shared" si="88"/>
        <v>0</v>
      </c>
    </row>
    <row r="1030" spans="1:24" x14ac:dyDescent="0.35">
      <c r="A1030" t="str">
        <f>IF(ROW()&lt;=vLastrow,'Match History Data'!A1030,"")</f>
        <v/>
      </c>
      <c r="B1030" t="str">
        <f>IF(ROW()&lt;=vLastrow,'Match History Data'!B1030,"")</f>
        <v/>
      </c>
      <c r="C1030" t="str">
        <f>IF(ROW()&lt;=vLastrow,'Match History Data'!C1030,"")</f>
        <v/>
      </c>
      <c r="D1030" t="str">
        <f>IF(ROW()&lt;=vLastrow,'Match History Data'!D1030,"")</f>
        <v/>
      </c>
      <c r="E1030" s="3" t="str">
        <f>IF(ROW()&lt;=vLastrow,IF('Match History Data'!E1030&lt;&gt;"",'Match History Data'!E1030,""),"")</f>
        <v/>
      </c>
      <c r="F1030" s="3" t="str">
        <f>IF(ROW()&lt;=vLastrow,IF('Match History Data'!F1030&lt;&gt;"",'Match History Data'!F1030,""),"")</f>
        <v/>
      </c>
      <c r="G1030" t="str">
        <f>IF(ROW()&lt;=vLastrow,'Match History Data'!G1030,"")</f>
        <v/>
      </c>
      <c r="H1030" t="str">
        <f>IF(ROW()&lt;=vLastrow,'Match History Data'!H1030,"")</f>
        <v/>
      </c>
      <c r="I1030" t="str">
        <f>IF(ROW()&lt;=vLastrow,'Match History Data'!I1030,"")</f>
        <v/>
      </c>
      <c r="J1030" t="str">
        <f>IF(ROW()&lt;=vLastrow,'Match History Data'!J1030,"")</f>
        <v/>
      </c>
      <c r="K1030" t="str">
        <f>IF(ROW()&lt;=vLastrow,'Match History Data'!K1030,"")</f>
        <v/>
      </c>
      <c r="L1030" t="str">
        <f>IF(ROW()&lt;=vLastrow,'Match History Data'!L1030,"")</f>
        <v/>
      </c>
      <c r="M1030" t="str">
        <f>IF(ROW()&lt;=vLastrow,'Match History Data'!M1030,"")</f>
        <v/>
      </c>
      <c r="N1030" t="str">
        <f>IF(ROW()&lt;=vLastrow,'Match History Data'!N1030,"")</f>
        <v/>
      </c>
      <c r="O1030" t="str">
        <f>IF(ROW()&lt;=vLastrow,'Match History Data'!O1030,"")</f>
        <v/>
      </c>
      <c r="Q1030" t="str">
        <f>IF(ROW()&lt;=vLastrow,VLOOKUP(MONTH(E1030),calcs!$S$2:$T$13,2,FALSE),"")</f>
        <v/>
      </c>
      <c r="R1030" t="str">
        <f>IF(ROW()&lt;=vLastrow,VLOOKUP(MONTH(F1030),calcs!$S$2:$T$13,2,FALSE),"")</f>
        <v/>
      </c>
      <c r="S1030" t="str">
        <f t="shared" si="85"/>
        <v/>
      </c>
      <c r="T1030" s="26" t="e">
        <f>IF(F1030="",DATEDIF(E1030,calcs!X$2,"Y"),"")</f>
        <v>#VALUE!</v>
      </c>
      <c r="U1030" t="str">
        <f t="shared" si="89"/>
        <v/>
      </c>
      <c r="V1030" t="str">
        <f t="shared" si="86"/>
        <v/>
      </c>
      <c r="W1030">
        <f t="shared" si="87"/>
        <v>0</v>
      </c>
      <c r="X1030">
        <f t="shared" si="88"/>
        <v>0</v>
      </c>
    </row>
    <row r="1031" spans="1:24" x14ac:dyDescent="0.35">
      <c r="A1031" t="str">
        <f>IF(ROW()&lt;=vLastrow,'Match History Data'!A1031,"")</f>
        <v/>
      </c>
      <c r="B1031" t="str">
        <f>IF(ROW()&lt;=vLastrow,'Match History Data'!B1031,"")</f>
        <v/>
      </c>
      <c r="C1031" t="str">
        <f>IF(ROW()&lt;=vLastrow,'Match History Data'!C1031,"")</f>
        <v/>
      </c>
      <c r="D1031" t="str">
        <f>IF(ROW()&lt;=vLastrow,'Match History Data'!D1031,"")</f>
        <v/>
      </c>
      <c r="E1031" s="3" t="str">
        <f>IF(ROW()&lt;=vLastrow,IF('Match History Data'!E1031&lt;&gt;"",'Match History Data'!E1031,""),"")</f>
        <v/>
      </c>
      <c r="F1031" s="3" t="str">
        <f>IF(ROW()&lt;=vLastrow,IF('Match History Data'!F1031&lt;&gt;"",'Match History Data'!F1031,""),"")</f>
        <v/>
      </c>
      <c r="G1031" t="str">
        <f>IF(ROW()&lt;=vLastrow,'Match History Data'!G1031,"")</f>
        <v/>
      </c>
      <c r="H1031" t="str">
        <f>IF(ROW()&lt;=vLastrow,'Match History Data'!H1031,"")</f>
        <v/>
      </c>
      <c r="I1031" t="str">
        <f>IF(ROW()&lt;=vLastrow,'Match History Data'!I1031,"")</f>
        <v/>
      </c>
      <c r="J1031" t="str">
        <f>IF(ROW()&lt;=vLastrow,'Match History Data'!J1031,"")</f>
        <v/>
      </c>
      <c r="K1031" t="str">
        <f>IF(ROW()&lt;=vLastrow,'Match History Data'!K1031,"")</f>
        <v/>
      </c>
      <c r="L1031" t="str">
        <f>IF(ROW()&lt;=vLastrow,'Match History Data'!L1031,"")</f>
        <v/>
      </c>
      <c r="M1031" t="str">
        <f>IF(ROW()&lt;=vLastrow,'Match History Data'!M1031,"")</f>
        <v/>
      </c>
      <c r="N1031" t="str">
        <f>IF(ROW()&lt;=vLastrow,'Match History Data'!N1031,"")</f>
        <v/>
      </c>
      <c r="O1031" t="str">
        <f>IF(ROW()&lt;=vLastrow,'Match History Data'!O1031,"")</f>
        <v/>
      </c>
      <c r="Q1031" t="str">
        <f>IF(ROW()&lt;=vLastrow,VLOOKUP(MONTH(E1031),calcs!$S$2:$T$13,2,FALSE),"")</f>
        <v/>
      </c>
      <c r="R1031" t="str">
        <f>IF(ROW()&lt;=vLastrow,VLOOKUP(MONTH(F1031),calcs!$S$2:$T$13,2,FALSE),"")</f>
        <v/>
      </c>
      <c r="S1031" t="str">
        <f t="shared" si="85"/>
        <v/>
      </c>
      <c r="T1031" s="26" t="e">
        <f>IF(F1031="",DATEDIF(E1031,calcs!X$2,"Y"),"")</f>
        <v>#VALUE!</v>
      </c>
      <c r="U1031" t="str">
        <f t="shared" si="89"/>
        <v/>
      </c>
      <c r="V1031" t="str">
        <f t="shared" si="86"/>
        <v/>
      </c>
      <c r="W1031">
        <f t="shared" si="87"/>
        <v>0</v>
      </c>
      <c r="X1031">
        <f t="shared" si="88"/>
        <v>0</v>
      </c>
    </row>
    <row r="1032" spans="1:24" x14ac:dyDescent="0.35">
      <c r="A1032" t="str">
        <f>IF(ROW()&lt;=vLastrow,'Match History Data'!A1032,"")</f>
        <v/>
      </c>
      <c r="B1032" t="str">
        <f>IF(ROW()&lt;=vLastrow,'Match History Data'!B1032,"")</f>
        <v/>
      </c>
      <c r="C1032" t="str">
        <f>IF(ROW()&lt;=vLastrow,'Match History Data'!C1032,"")</f>
        <v/>
      </c>
      <c r="D1032" t="str">
        <f>IF(ROW()&lt;=vLastrow,'Match History Data'!D1032,"")</f>
        <v/>
      </c>
      <c r="E1032" s="3" t="str">
        <f>IF(ROW()&lt;=vLastrow,IF('Match History Data'!E1032&lt;&gt;"",'Match History Data'!E1032,""),"")</f>
        <v/>
      </c>
      <c r="F1032" s="3" t="str">
        <f>IF(ROW()&lt;=vLastrow,IF('Match History Data'!F1032&lt;&gt;"",'Match History Data'!F1032,""),"")</f>
        <v/>
      </c>
      <c r="G1032" t="str">
        <f>IF(ROW()&lt;=vLastrow,'Match History Data'!G1032,"")</f>
        <v/>
      </c>
      <c r="H1032" t="str">
        <f>IF(ROW()&lt;=vLastrow,'Match History Data'!H1032,"")</f>
        <v/>
      </c>
      <c r="I1032" t="str">
        <f>IF(ROW()&lt;=vLastrow,'Match History Data'!I1032,"")</f>
        <v/>
      </c>
      <c r="J1032" t="str">
        <f>IF(ROW()&lt;=vLastrow,'Match History Data'!J1032,"")</f>
        <v/>
      </c>
      <c r="K1032" t="str">
        <f>IF(ROW()&lt;=vLastrow,'Match History Data'!K1032,"")</f>
        <v/>
      </c>
      <c r="L1032" t="str">
        <f>IF(ROW()&lt;=vLastrow,'Match History Data'!L1032,"")</f>
        <v/>
      </c>
      <c r="M1032" t="str">
        <f>IF(ROW()&lt;=vLastrow,'Match History Data'!M1032,"")</f>
        <v/>
      </c>
      <c r="N1032" t="str">
        <f>IF(ROW()&lt;=vLastrow,'Match History Data'!N1032,"")</f>
        <v/>
      </c>
      <c r="O1032" t="str">
        <f>IF(ROW()&lt;=vLastrow,'Match History Data'!O1032,"")</f>
        <v/>
      </c>
      <c r="Q1032" t="str">
        <f>IF(ROW()&lt;=vLastrow,VLOOKUP(MONTH(E1032),calcs!$S$2:$T$13,2,FALSE),"")</f>
        <v/>
      </c>
      <c r="R1032" t="str">
        <f>IF(ROW()&lt;=vLastrow,VLOOKUP(MONTH(F1032),calcs!$S$2:$T$13,2,FALSE),"")</f>
        <v/>
      </c>
      <c r="S1032" t="str">
        <f t="shared" si="85"/>
        <v/>
      </c>
      <c r="T1032" s="26" t="e">
        <f>IF(F1032="",DATEDIF(E1032,calcs!X$2,"Y"),"")</f>
        <v>#VALUE!</v>
      </c>
      <c r="U1032" t="str">
        <f t="shared" si="89"/>
        <v/>
      </c>
      <c r="V1032" t="str">
        <f t="shared" si="86"/>
        <v/>
      </c>
      <c r="W1032">
        <f t="shared" si="87"/>
        <v>0</v>
      </c>
      <c r="X1032">
        <f t="shared" si="88"/>
        <v>0</v>
      </c>
    </row>
    <row r="1033" spans="1:24" x14ac:dyDescent="0.35">
      <c r="A1033" t="str">
        <f>IF(ROW()&lt;=vLastrow,'Match History Data'!A1033,"")</f>
        <v/>
      </c>
      <c r="B1033" t="str">
        <f>IF(ROW()&lt;=vLastrow,'Match History Data'!B1033,"")</f>
        <v/>
      </c>
      <c r="C1033" t="str">
        <f>IF(ROW()&lt;=vLastrow,'Match History Data'!C1033,"")</f>
        <v/>
      </c>
      <c r="D1033" t="str">
        <f>IF(ROW()&lt;=vLastrow,'Match History Data'!D1033,"")</f>
        <v/>
      </c>
      <c r="E1033" s="3" t="str">
        <f>IF(ROW()&lt;=vLastrow,IF('Match History Data'!E1033&lt;&gt;"",'Match History Data'!E1033,""),"")</f>
        <v/>
      </c>
      <c r="F1033" s="3" t="str">
        <f>IF(ROW()&lt;=vLastrow,IF('Match History Data'!F1033&lt;&gt;"",'Match History Data'!F1033,""),"")</f>
        <v/>
      </c>
      <c r="G1033" t="str">
        <f>IF(ROW()&lt;=vLastrow,'Match History Data'!G1033,"")</f>
        <v/>
      </c>
      <c r="H1033" t="str">
        <f>IF(ROW()&lt;=vLastrow,'Match History Data'!H1033,"")</f>
        <v/>
      </c>
      <c r="I1033" t="str">
        <f>IF(ROW()&lt;=vLastrow,'Match History Data'!I1033,"")</f>
        <v/>
      </c>
      <c r="J1033" t="str">
        <f>IF(ROW()&lt;=vLastrow,'Match History Data'!J1033,"")</f>
        <v/>
      </c>
      <c r="K1033" t="str">
        <f>IF(ROW()&lt;=vLastrow,'Match History Data'!K1033,"")</f>
        <v/>
      </c>
      <c r="L1033" t="str">
        <f>IF(ROW()&lt;=vLastrow,'Match History Data'!L1033,"")</f>
        <v/>
      </c>
      <c r="M1033" t="str">
        <f>IF(ROW()&lt;=vLastrow,'Match History Data'!M1033,"")</f>
        <v/>
      </c>
      <c r="N1033" t="str">
        <f>IF(ROW()&lt;=vLastrow,'Match History Data'!N1033,"")</f>
        <v/>
      </c>
      <c r="O1033" t="str">
        <f>IF(ROW()&lt;=vLastrow,'Match History Data'!O1033,"")</f>
        <v/>
      </c>
      <c r="Q1033" t="str">
        <f>IF(ROW()&lt;=vLastrow,VLOOKUP(MONTH(E1033),calcs!$S$2:$T$13,2,FALSE),"")</f>
        <v/>
      </c>
      <c r="R1033" t="str">
        <f>IF(ROW()&lt;=vLastrow,VLOOKUP(MONTH(F1033),calcs!$S$2:$T$13,2,FALSE),"")</f>
        <v/>
      </c>
      <c r="S1033" t="str">
        <f t="shared" si="85"/>
        <v/>
      </c>
      <c r="T1033" s="26" t="e">
        <f>IF(F1033="",DATEDIF(E1033,calcs!X$2,"Y"),"")</f>
        <v>#VALUE!</v>
      </c>
      <c r="U1033" t="str">
        <f t="shared" si="89"/>
        <v/>
      </c>
      <c r="V1033" t="str">
        <f t="shared" si="86"/>
        <v/>
      </c>
      <c r="W1033">
        <f t="shared" si="87"/>
        <v>0</v>
      </c>
      <c r="X1033">
        <f t="shared" si="88"/>
        <v>0</v>
      </c>
    </row>
    <row r="1034" spans="1:24" x14ac:dyDescent="0.35">
      <c r="A1034" t="str">
        <f>IF(ROW()&lt;=vLastrow,'Match History Data'!A1034,"")</f>
        <v/>
      </c>
      <c r="B1034" t="str">
        <f>IF(ROW()&lt;=vLastrow,'Match History Data'!B1034,"")</f>
        <v/>
      </c>
      <c r="C1034" t="str">
        <f>IF(ROW()&lt;=vLastrow,'Match History Data'!C1034,"")</f>
        <v/>
      </c>
      <c r="D1034" t="str">
        <f>IF(ROW()&lt;=vLastrow,'Match History Data'!D1034,"")</f>
        <v/>
      </c>
      <c r="E1034" s="3" t="str">
        <f>IF(ROW()&lt;=vLastrow,IF('Match History Data'!E1034&lt;&gt;"",'Match History Data'!E1034,""),"")</f>
        <v/>
      </c>
      <c r="F1034" s="3" t="str">
        <f>IF(ROW()&lt;=vLastrow,IF('Match History Data'!F1034&lt;&gt;"",'Match History Data'!F1034,""),"")</f>
        <v/>
      </c>
      <c r="G1034" t="str">
        <f>IF(ROW()&lt;=vLastrow,'Match History Data'!G1034,"")</f>
        <v/>
      </c>
      <c r="H1034" t="str">
        <f>IF(ROW()&lt;=vLastrow,'Match History Data'!H1034,"")</f>
        <v/>
      </c>
      <c r="I1034" t="str">
        <f>IF(ROW()&lt;=vLastrow,'Match History Data'!I1034,"")</f>
        <v/>
      </c>
      <c r="J1034" t="str">
        <f>IF(ROW()&lt;=vLastrow,'Match History Data'!J1034,"")</f>
        <v/>
      </c>
      <c r="K1034" t="str">
        <f>IF(ROW()&lt;=vLastrow,'Match History Data'!K1034,"")</f>
        <v/>
      </c>
      <c r="L1034" t="str">
        <f>IF(ROW()&lt;=vLastrow,'Match History Data'!L1034,"")</f>
        <v/>
      </c>
      <c r="M1034" t="str">
        <f>IF(ROW()&lt;=vLastrow,'Match History Data'!M1034,"")</f>
        <v/>
      </c>
      <c r="N1034" t="str">
        <f>IF(ROW()&lt;=vLastrow,'Match History Data'!N1034,"")</f>
        <v/>
      </c>
      <c r="O1034" t="str">
        <f>IF(ROW()&lt;=vLastrow,'Match History Data'!O1034,"")</f>
        <v/>
      </c>
      <c r="Q1034" t="str">
        <f>IF(ROW()&lt;=vLastrow,VLOOKUP(MONTH(E1034),calcs!$S$2:$T$13,2,FALSE),"")</f>
        <v/>
      </c>
      <c r="R1034" t="str">
        <f>IF(ROW()&lt;=vLastrow,VLOOKUP(MONTH(F1034),calcs!$S$2:$T$13,2,FALSE),"")</f>
        <v/>
      </c>
      <c r="S1034" t="str">
        <f t="shared" ref="S1034:S1097" si="90">IF(F1034&lt;&gt;"",DATEDIF(E1034,F1034,"y"),"")</f>
        <v/>
      </c>
      <c r="T1034" s="26" t="e">
        <f>IF(F1034="",DATEDIF(E1034,calcs!X$2,"Y"),"")</f>
        <v>#VALUE!</v>
      </c>
      <c r="U1034" t="str">
        <f t="shared" si="89"/>
        <v/>
      </c>
      <c r="V1034" t="str">
        <f t="shared" si="86"/>
        <v/>
      </c>
      <c r="W1034">
        <f t="shared" si="87"/>
        <v>0</v>
      </c>
      <c r="X1034">
        <f t="shared" si="88"/>
        <v>0</v>
      </c>
    </row>
    <row r="1035" spans="1:24" x14ac:dyDescent="0.35">
      <c r="A1035" t="str">
        <f>IF(ROW()&lt;=vLastrow,'Match History Data'!A1035,"")</f>
        <v/>
      </c>
      <c r="B1035" t="str">
        <f>IF(ROW()&lt;=vLastrow,'Match History Data'!B1035,"")</f>
        <v/>
      </c>
      <c r="C1035" t="str">
        <f>IF(ROW()&lt;=vLastrow,'Match History Data'!C1035,"")</f>
        <v/>
      </c>
      <c r="D1035" t="str">
        <f>IF(ROW()&lt;=vLastrow,'Match History Data'!D1035,"")</f>
        <v/>
      </c>
      <c r="E1035" s="3" t="str">
        <f>IF(ROW()&lt;=vLastrow,IF('Match History Data'!E1035&lt;&gt;"",'Match History Data'!E1035,""),"")</f>
        <v/>
      </c>
      <c r="F1035" s="3" t="str">
        <f>IF(ROW()&lt;=vLastrow,IF('Match History Data'!F1035&lt;&gt;"",'Match History Data'!F1035,""),"")</f>
        <v/>
      </c>
      <c r="G1035" t="str">
        <f>IF(ROW()&lt;=vLastrow,'Match History Data'!G1035,"")</f>
        <v/>
      </c>
      <c r="H1035" t="str">
        <f>IF(ROW()&lt;=vLastrow,'Match History Data'!H1035,"")</f>
        <v/>
      </c>
      <c r="I1035" t="str">
        <f>IF(ROW()&lt;=vLastrow,'Match History Data'!I1035,"")</f>
        <v/>
      </c>
      <c r="J1035" t="str">
        <f>IF(ROW()&lt;=vLastrow,'Match History Data'!J1035,"")</f>
        <v/>
      </c>
      <c r="K1035" t="str">
        <f>IF(ROW()&lt;=vLastrow,'Match History Data'!K1035,"")</f>
        <v/>
      </c>
      <c r="L1035" t="str">
        <f>IF(ROW()&lt;=vLastrow,'Match History Data'!L1035,"")</f>
        <v/>
      </c>
      <c r="M1035" t="str">
        <f>IF(ROW()&lt;=vLastrow,'Match History Data'!M1035,"")</f>
        <v/>
      </c>
      <c r="N1035" t="str">
        <f>IF(ROW()&lt;=vLastrow,'Match History Data'!N1035,"")</f>
        <v/>
      </c>
      <c r="O1035" t="str">
        <f>IF(ROW()&lt;=vLastrow,'Match History Data'!O1035,"")</f>
        <v/>
      </c>
      <c r="Q1035" t="str">
        <f>IF(ROW()&lt;=vLastrow,VLOOKUP(MONTH(E1035),calcs!$S$2:$T$13,2,FALSE),"")</f>
        <v/>
      </c>
      <c r="R1035" t="str">
        <f>IF(ROW()&lt;=vLastrow,VLOOKUP(MONTH(F1035),calcs!$S$2:$T$13,2,FALSE),"")</f>
        <v/>
      </c>
      <c r="S1035" t="str">
        <f t="shared" si="90"/>
        <v/>
      </c>
      <c r="T1035" s="26" t="e">
        <f>IF(F1035="",DATEDIF(E1035,calcs!X$2,"Y"),"")</f>
        <v>#VALUE!</v>
      </c>
      <c r="U1035" t="str">
        <f t="shared" si="89"/>
        <v/>
      </c>
      <c r="V1035" t="str">
        <f t="shared" si="86"/>
        <v/>
      </c>
      <c r="W1035">
        <f t="shared" si="87"/>
        <v>0</v>
      </c>
      <c r="X1035">
        <f t="shared" si="88"/>
        <v>0</v>
      </c>
    </row>
    <row r="1036" spans="1:24" x14ac:dyDescent="0.35">
      <c r="A1036" t="str">
        <f>IF(ROW()&lt;=vLastrow,'Match History Data'!A1036,"")</f>
        <v/>
      </c>
      <c r="B1036" t="str">
        <f>IF(ROW()&lt;=vLastrow,'Match History Data'!B1036,"")</f>
        <v/>
      </c>
      <c r="C1036" t="str">
        <f>IF(ROW()&lt;=vLastrow,'Match History Data'!C1036,"")</f>
        <v/>
      </c>
      <c r="D1036" t="str">
        <f>IF(ROW()&lt;=vLastrow,'Match History Data'!D1036,"")</f>
        <v/>
      </c>
      <c r="E1036" s="3" t="str">
        <f>IF(ROW()&lt;=vLastrow,IF('Match History Data'!E1036&lt;&gt;"",'Match History Data'!E1036,""),"")</f>
        <v/>
      </c>
      <c r="F1036" s="3" t="str">
        <f>IF(ROW()&lt;=vLastrow,IF('Match History Data'!F1036&lt;&gt;"",'Match History Data'!F1036,""),"")</f>
        <v/>
      </c>
      <c r="G1036" t="str">
        <f>IF(ROW()&lt;=vLastrow,'Match History Data'!G1036,"")</f>
        <v/>
      </c>
      <c r="H1036" t="str">
        <f>IF(ROW()&lt;=vLastrow,'Match History Data'!H1036,"")</f>
        <v/>
      </c>
      <c r="I1036" t="str">
        <f>IF(ROW()&lt;=vLastrow,'Match History Data'!I1036,"")</f>
        <v/>
      </c>
      <c r="J1036" t="str">
        <f>IF(ROW()&lt;=vLastrow,'Match History Data'!J1036,"")</f>
        <v/>
      </c>
      <c r="K1036" t="str">
        <f>IF(ROW()&lt;=vLastrow,'Match History Data'!K1036,"")</f>
        <v/>
      </c>
      <c r="L1036" t="str">
        <f>IF(ROW()&lt;=vLastrow,'Match History Data'!L1036,"")</f>
        <v/>
      </c>
      <c r="M1036" t="str">
        <f>IF(ROW()&lt;=vLastrow,'Match History Data'!M1036,"")</f>
        <v/>
      </c>
      <c r="N1036" t="str">
        <f>IF(ROW()&lt;=vLastrow,'Match History Data'!N1036,"")</f>
        <v/>
      </c>
      <c r="O1036" t="str">
        <f>IF(ROW()&lt;=vLastrow,'Match History Data'!O1036,"")</f>
        <v/>
      </c>
      <c r="Q1036" t="str">
        <f>IF(ROW()&lt;=vLastrow,VLOOKUP(MONTH(E1036),calcs!$S$2:$T$13,2,FALSE),"")</f>
        <v/>
      </c>
      <c r="R1036" t="str">
        <f>IF(ROW()&lt;=vLastrow,VLOOKUP(MONTH(F1036),calcs!$S$2:$T$13,2,FALSE),"")</f>
        <v/>
      </c>
      <c r="S1036" t="str">
        <f t="shared" si="90"/>
        <v/>
      </c>
      <c r="T1036" s="26" t="e">
        <f>IF(F1036="",DATEDIF(E1036,calcs!X$2,"Y"),"")</f>
        <v>#VALUE!</v>
      </c>
      <c r="U1036" t="str">
        <f t="shared" si="89"/>
        <v/>
      </c>
      <c r="V1036" t="str">
        <f t="shared" si="86"/>
        <v/>
      </c>
      <c r="W1036">
        <f t="shared" si="87"/>
        <v>0</v>
      </c>
      <c r="X1036">
        <f t="shared" si="88"/>
        <v>0</v>
      </c>
    </row>
    <row r="1037" spans="1:24" x14ac:dyDescent="0.35">
      <c r="A1037" t="str">
        <f>IF(ROW()&lt;=vLastrow,'Match History Data'!A1037,"")</f>
        <v/>
      </c>
      <c r="B1037" t="str">
        <f>IF(ROW()&lt;=vLastrow,'Match History Data'!B1037,"")</f>
        <v/>
      </c>
      <c r="C1037" t="str">
        <f>IF(ROW()&lt;=vLastrow,'Match History Data'!C1037,"")</f>
        <v/>
      </c>
      <c r="D1037" t="str">
        <f>IF(ROW()&lt;=vLastrow,'Match History Data'!D1037,"")</f>
        <v/>
      </c>
      <c r="E1037" s="3" t="str">
        <f>IF(ROW()&lt;=vLastrow,IF('Match History Data'!E1037&lt;&gt;"",'Match History Data'!E1037,""),"")</f>
        <v/>
      </c>
      <c r="F1037" s="3" t="str">
        <f>IF(ROW()&lt;=vLastrow,IF('Match History Data'!F1037&lt;&gt;"",'Match History Data'!F1037,""),"")</f>
        <v/>
      </c>
      <c r="G1037" t="str">
        <f>IF(ROW()&lt;=vLastrow,'Match History Data'!G1037,"")</f>
        <v/>
      </c>
      <c r="H1037" t="str">
        <f>IF(ROW()&lt;=vLastrow,'Match History Data'!H1037,"")</f>
        <v/>
      </c>
      <c r="I1037" t="str">
        <f>IF(ROW()&lt;=vLastrow,'Match History Data'!I1037,"")</f>
        <v/>
      </c>
      <c r="J1037" t="str">
        <f>IF(ROW()&lt;=vLastrow,'Match History Data'!J1037,"")</f>
        <v/>
      </c>
      <c r="K1037" t="str">
        <f>IF(ROW()&lt;=vLastrow,'Match History Data'!K1037,"")</f>
        <v/>
      </c>
      <c r="L1037" t="str">
        <f>IF(ROW()&lt;=vLastrow,'Match History Data'!L1037,"")</f>
        <v/>
      </c>
      <c r="M1037" t="str">
        <f>IF(ROW()&lt;=vLastrow,'Match History Data'!M1037,"")</f>
        <v/>
      </c>
      <c r="N1037" t="str">
        <f>IF(ROW()&lt;=vLastrow,'Match History Data'!N1037,"")</f>
        <v/>
      </c>
      <c r="O1037" t="str">
        <f>IF(ROW()&lt;=vLastrow,'Match History Data'!O1037,"")</f>
        <v/>
      </c>
      <c r="Q1037" t="str">
        <f>IF(ROW()&lt;=vLastrow,VLOOKUP(MONTH(E1037),calcs!$S$2:$T$13,2,FALSE),"")</f>
        <v/>
      </c>
      <c r="R1037" t="str">
        <f>IF(ROW()&lt;=vLastrow,VLOOKUP(MONTH(F1037),calcs!$S$2:$T$13,2,FALSE),"")</f>
        <v/>
      </c>
      <c r="S1037" t="str">
        <f t="shared" si="90"/>
        <v/>
      </c>
      <c r="T1037" s="26" t="e">
        <f>IF(F1037="",DATEDIF(E1037,calcs!X$2,"Y"),"")</f>
        <v>#VALUE!</v>
      </c>
      <c r="U1037" t="str">
        <f t="shared" si="89"/>
        <v/>
      </c>
      <c r="V1037" t="str">
        <f t="shared" si="86"/>
        <v/>
      </c>
      <c r="W1037">
        <f t="shared" si="87"/>
        <v>0</v>
      </c>
      <c r="X1037">
        <f t="shared" si="88"/>
        <v>0</v>
      </c>
    </row>
    <row r="1038" spans="1:24" x14ac:dyDescent="0.35">
      <c r="A1038" t="str">
        <f>IF(ROW()&lt;=vLastrow,'Match History Data'!A1038,"")</f>
        <v/>
      </c>
      <c r="B1038" t="str">
        <f>IF(ROW()&lt;=vLastrow,'Match History Data'!B1038,"")</f>
        <v/>
      </c>
      <c r="C1038" t="str">
        <f>IF(ROW()&lt;=vLastrow,'Match History Data'!C1038,"")</f>
        <v/>
      </c>
      <c r="D1038" t="str">
        <f>IF(ROW()&lt;=vLastrow,'Match History Data'!D1038,"")</f>
        <v/>
      </c>
      <c r="E1038" s="3" t="str">
        <f>IF(ROW()&lt;=vLastrow,IF('Match History Data'!E1038&lt;&gt;"",'Match History Data'!E1038,""),"")</f>
        <v/>
      </c>
      <c r="F1038" s="3" t="str">
        <f>IF(ROW()&lt;=vLastrow,IF('Match History Data'!F1038&lt;&gt;"",'Match History Data'!F1038,""),"")</f>
        <v/>
      </c>
      <c r="G1038" t="str">
        <f>IF(ROW()&lt;=vLastrow,'Match History Data'!G1038,"")</f>
        <v/>
      </c>
      <c r="H1038" t="str">
        <f>IF(ROW()&lt;=vLastrow,'Match History Data'!H1038,"")</f>
        <v/>
      </c>
      <c r="I1038" t="str">
        <f>IF(ROW()&lt;=vLastrow,'Match History Data'!I1038,"")</f>
        <v/>
      </c>
      <c r="J1038" t="str">
        <f>IF(ROW()&lt;=vLastrow,'Match History Data'!J1038,"")</f>
        <v/>
      </c>
      <c r="K1038" t="str">
        <f>IF(ROW()&lt;=vLastrow,'Match History Data'!K1038,"")</f>
        <v/>
      </c>
      <c r="L1038" t="str">
        <f>IF(ROW()&lt;=vLastrow,'Match History Data'!L1038,"")</f>
        <v/>
      </c>
      <c r="M1038" t="str">
        <f>IF(ROW()&lt;=vLastrow,'Match History Data'!M1038,"")</f>
        <v/>
      </c>
      <c r="N1038" t="str">
        <f>IF(ROW()&lt;=vLastrow,'Match History Data'!N1038,"")</f>
        <v/>
      </c>
      <c r="O1038" t="str">
        <f>IF(ROW()&lt;=vLastrow,'Match History Data'!O1038,"")</f>
        <v/>
      </c>
      <c r="Q1038" t="str">
        <f>IF(ROW()&lt;=vLastrow,VLOOKUP(MONTH(E1038),calcs!$S$2:$T$13,2,FALSE),"")</f>
        <v/>
      </c>
      <c r="R1038" t="str">
        <f>IF(ROW()&lt;=vLastrow,VLOOKUP(MONTH(F1038),calcs!$S$2:$T$13,2,FALSE),"")</f>
        <v/>
      </c>
      <c r="S1038" t="str">
        <f t="shared" si="90"/>
        <v/>
      </c>
      <c r="T1038" s="26" t="e">
        <f>IF(F1038="",DATEDIF(E1038,calcs!X$2,"Y"),"")</f>
        <v>#VALUE!</v>
      </c>
      <c r="U1038" t="str">
        <f t="shared" si="89"/>
        <v/>
      </c>
      <c r="V1038" t="str">
        <f t="shared" si="86"/>
        <v/>
      </c>
      <c r="W1038">
        <f t="shared" si="87"/>
        <v>0</v>
      </c>
      <c r="X1038">
        <f t="shared" si="88"/>
        <v>0</v>
      </c>
    </row>
    <row r="1039" spans="1:24" x14ac:dyDescent="0.35">
      <c r="A1039" t="str">
        <f>IF(ROW()&lt;=vLastrow,'Match History Data'!A1039,"")</f>
        <v/>
      </c>
      <c r="B1039" t="str">
        <f>IF(ROW()&lt;=vLastrow,'Match History Data'!B1039,"")</f>
        <v/>
      </c>
      <c r="C1039" t="str">
        <f>IF(ROW()&lt;=vLastrow,'Match History Data'!C1039,"")</f>
        <v/>
      </c>
      <c r="D1039" t="str">
        <f>IF(ROW()&lt;=vLastrow,'Match History Data'!D1039,"")</f>
        <v/>
      </c>
      <c r="E1039" s="3" t="str">
        <f>IF(ROW()&lt;=vLastrow,IF('Match History Data'!E1039&lt;&gt;"",'Match History Data'!E1039,""),"")</f>
        <v/>
      </c>
      <c r="F1039" s="3" t="str">
        <f>IF(ROW()&lt;=vLastrow,IF('Match History Data'!F1039&lt;&gt;"",'Match History Data'!F1039,""),"")</f>
        <v/>
      </c>
      <c r="G1039" t="str">
        <f>IF(ROW()&lt;=vLastrow,'Match History Data'!G1039,"")</f>
        <v/>
      </c>
      <c r="H1039" t="str">
        <f>IF(ROW()&lt;=vLastrow,'Match History Data'!H1039,"")</f>
        <v/>
      </c>
      <c r="I1039" t="str">
        <f>IF(ROW()&lt;=vLastrow,'Match History Data'!I1039,"")</f>
        <v/>
      </c>
      <c r="J1039" t="str">
        <f>IF(ROW()&lt;=vLastrow,'Match History Data'!J1039,"")</f>
        <v/>
      </c>
      <c r="K1039" t="str">
        <f>IF(ROW()&lt;=vLastrow,'Match History Data'!K1039,"")</f>
        <v/>
      </c>
      <c r="L1039" t="str">
        <f>IF(ROW()&lt;=vLastrow,'Match History Data'!L1039,"")</f>
        <v/>
      </c>
      <c r="M1039" t="str">
        <f>IF(ROW()&lt;=vLastrow,'Match History Data'!M1039,"")</f>
        <v/>
      </c>
      <c r="N1039" t="str">
        <f>IF(ROW()&lt;=vLastrow,'Match History Data'!N1039,"")</f>
        <v/>
      </c>
      <c r="O1039" t="str">
        <f>IF(ROW()&lt;=vLastrow,'Match History Data'!O1039,"")</f>
        <v/>
      </c>
      <c r="Q1039" t="str">
        <f>IF(ROW()&lt;=vLastrow,VLOOKUP(MONTH(E1039),calcs!$S$2:$T$13,2,FALSE),"")</f>
        <v/>
      </c>
      <c r="R1039" t="str">
        <f>IF(ROW()&lt;=vLastrow,VLOOKUP(MONTH(F1039),calcs!$S$2:$T$13,2,FALSE),"")</f>
        <v/>
      </c>
      <c r="S1039" t="str">
        <f t="shared" si="90"/>
        <v/>
      </c>
      <c r="T1039" s="26" t="e">
        <f>IF(F1039="",DATEDIF(E1039,calcs!X$2,"Y"),"")</f>
        <v>#VALUE!</v>
      </c>
      <c r="U1039" t="str">
        <f t="shared" si="89"/>
        <v/>
      </c>
      <c r="V1039" t="str">
        <f t="shared" si="86"/>
        <v/>
      </c>
      <c r="W1039">
        <f t="shared" si="87"/>
        <v>0</v>
      </c>
      <c r="X1039">
        <f t="shared" si="88"/>
        <v>0</v>
      </c>
    </row>
    <row r="1040" spans="1:24" x14ac:dyDescent="0.35">
      <c r="A1040" t="str">
        <f>IF(ROW()&lt;=vLastrow,'Match History Data'!A1040,"")</f>
        <v/>
      </c>
      <c r="B1040" t="str">
        <f>IF(ROW()&lt;=vLastrow,'Match History Data'!B1040,"")</f>
        <v/>
      </c>
      <c r="C1040" t="str">
        <f>IF(ROW()&lt;=vLastrow,'Match History Data'!C1040,"")</f>
        <v/>
      </c>
      <c r="D1040" t="str">
        <f>IF(ROW()&lt;=vLastrow,'Match History Data'!D1040,"")</f>
        <v/>
      </c>
      <c r="E1040" s="3" t="str">
        <f>IF(ROW()&lt;=vLastrow,IF('Match History Data'!E1040&lt;&gt;"",'Match History Data'!E1040,""),"")</f>
        <v/>
      </c>
      <c r="F1040" s="3" t="str">
        <f>IF(ROW()&lt;=vLastrow,IF('Match History Data'!F1040&lt;&gt;"",'Match History Data'!F1040,""),"")</f>
        <v/>
      </c>
      <c r="G1040" t="str">
        <f>IF(ROW()&lt;=vLastrow,'Match History Data'!G1040,"")</f>
        <v/>
      </c>
      <c r="H1040" t="str">
        <f>IF(ROW()&lt;=vLastrow,'Match History Data'!H1040,"")</f>
        <v/>
      </c>
      <c r="I1040" t="str">
        <f>IF(ROW()&lt;=vLastrow,'Match History Data'!I1040,"")</f>
        <v/>
      </c>
      <c r="J1040" t="str">
        <f>IF(ROW()&lt;=vLastrow,'Match History Data'!J1040,"")</f>
        <v/>
      </c>
      <c r="K1040" t="str">
        <f>IF(ROW()&lt;=vLastrow,'Match History Data'!K1040,"")</f>
        <v/>
      </c>
      <c r="L1040" t="str">
        <f>IF(ROW()&lt;=vLastrow,'Match History Data'!L1040,"")</f>
        <v/>
      </c>
      <c r="M1040" t="str">
        <f>IF(ROW()&lt;=vLastrow,'Match History Data'!M1040,"")</f>
        <v/>
      </c>
      <c r="N1040" t="str">
        <f>IF(ROW()&lt;=vLastrow,'Match History Data'!N1040,"")</f>
        <v/>
      </c>
      <c r="O1040" t="str">
        <f>IF(ROW()&lt;=vLastrow,'Match History Data'!O1040,"")</f>
        <v/>
      </c>
      <c r="Q1040" t="str">
        <f>IF(ROW()&lt;=vLastrow,VLOOKUP(MONTH(E1040),calcs!$S$2:$T$13,2,FALSE),"")</f>
        <v/>
      </c>
      <c r="R1040" t="str">
        <f>IF(ROW()&lt;=vLastrow,VLOOKUP(MONTH(F1040),calcs!$S$2:$T$13,2,FALSE),"")</f>
        <v/>
      </c>
      <c r="S1040" t="str">
        <f t="shared" si="90"/>
        <v/>
      </c>
      <c r="T1040" s="26" t="e">
        <f>IF(F1040="",DATEDIF(E1040,calcs!X$2,"Y"),"")</f>
        <v>#VALUE!</v>
      </c>
      <c r="U1040" t="str">
        <f t="shared" si="89"/>
        <v/>
      </c>
      <c r="V1040" t="str">
        <f t="shared" si="86"/>
        <v/>
      </c>
      <c r="W1040">
        <f t="shared" si="87"/>
        <v>0</v>
      </c>
      <c r="X1040">
        <f t="shared" si="88"/>
        <v>0</v>
      </c>
    </row>
    <row r="1041" spans="1:24" x14ac:dyDescent="0.35">
      <c r="A1041" t="str">
        <f>IF(ROW()&lt;=vLastrow,'Match History Data'!A1041,"")</f>
        <v/>
      </c>
      <c r="B1041" t="str">
        <f>IF(ROW()&lt;=vLastrow,'Match History Data'!B1041,"")</f>
        <v/>
      </c>
      <c r="C1041" t="str">
        <f>IF(ROW()&lt;=vLastrow,'Match History Data'!C1041,"")</f>
        <v/>
      </c>
      <c r="D1041" t="str">
        <f>IF(ROW()&lt;=vLastrow,'Match History Data'!D1041,"")</f>
        <v/>
      </c>
      <c r="E1041" s="3" t="str">
        <f>IF(ROW()&lt;=vLastrow,IF('Match History Data'!E1041&lt;&gt;"",'Match History Data'!E1041,""),"")</f>
        <v/>
      </c>
      <c r="F1041" s="3" t="str">
        <f>IF(ROW()&lt;=vLastrow,IF('Match History Data'!F1041&lt;&gt;"",'Match History Data'!F1041,""),"")</f>
        <v/>
      </c>
      <c r="G1041" t="str">
        <f>IF(ROW()&lt;=vLastrow,'Match History Data'!G1041,"")</f>
        <v/>
      </c>
      <c r="H1041" t="str">
        <f>IF(ROW()&lt;=vLastrow,'Match History Data'!H1041,"")</f>
        <v/>
      </c>
      <c r="I1041" t="str">
        <f>IF(ROW()&lt;=vLastrow,'Match History Data'!I1041,"")</f>
        <v/>
      </c>
      <c r="J1041" t="str">
        <f>IF(ROW()&lt;=vLastrow,'Match History Data'!J1041,"")</f>
        <v/>
      </c>
      <c r="K1041" t="str">
        <f>IF(ROW()&lt;=vLastrow,'Match History Data'!K1041,"")</f>
        <v/>
      </c>
      <c r="L1041" t="str">
        <f>IF(ROW()&lt;=vLastrow,'Match History Data'!L1041,"")</f>
        <v/>
      </c>
      <c r="M1041" t="str">
        <f>IF(ROW()&lt;=vLastrow,'Match History Data'!M1041,"")</f>
        <v/>
      </c>
      <c r="N1041" t="str">
        <f>IF(ROW()&lt;=vLastrow,'Match History Data'!N1041,"")</f>
        <v/>
      </c>
      <c r="O1041" t="str">
        <f>IF(ROW()&lt;=vLastrow,'Match History Data'!O1041,"")</f>
        <v/>
      </c>
      <c r="Q1041" t="str">
        <f>IF(ROW()&lt;=vLastrow,VLOOKUP(MONTH(E1041),calcs!$S$2:$T$13,2,FALSE),"")</f>
        <v/>
      </c>
      <c r="R1041" t="str">
        <f>IF(ROW()&lt;=vLastrow,VLOOKUP(MONTH(F1041),calcs!$S$2:$T$13,2,FALSE),"")</f>
        <v/>
      </c>
      <c r="S1041" t="str">
        <f t="shared" si="90"/>
        <v/>
      </c>
      <c r="T1041" s="26" t="e">
        <f>IF(F1041="",DATEDIF(E1041,calcs!X$2,"Y"),"")</f>
        <v>#VALUE!</v>
      </c>
      <c r="U1041" t="str">
        <f t="shared" si="89"/>
        <v/>
      </c>
      <c r="V1041" t="str">
        <f t="shared" si="86"/>
        <v/>
      </c>
      <c r="W1041">
        <f t="shared" si="87"/>
        <v>0</v>
      </c>
      <c r="X1041">
        <f t="shared" si="88"/>
        <v>0</v>
      </c>
    </row>
    <row r="1042" spans="1:24" x14ac:dyDescent="0.35">
      <c r="A1042" t="str">
        <f>IF(ROW()&lt;=vLastrow,'Match History Data'!A1042,"")</f>
        <v/>
      </c>
      <c r="B1042" t="str">
        <f>IF(ROW()&lt;=vLastrow,'Match History Data'!B1042,"")</f>
        <v/>
      </c>
      <c r="C1042" t="str">
        <f>IF(ROW()&lt;=vLastrow,'Match History Data'!C1042,"")</f>
        <v/>
      </c>
      <c r="D1042" t="str">
        <f>IF(ROW()&lt;=vLastrow,'Match History Data'!D1042,"")</f>
        <v/>
      </c>
      <c r="E1042" s="3" t="str">
        <f>IF(ROW()&lt;=vLastrow,IF('Match History Data'!E1042&lt;&gt;"",'Match History Data'!E1042,""),"")</f>
        <v/>
      </c>
      <c r="F1042" s="3" t="str">
        <f>IF(ROW()&lt;=vLastrow,IF('Match History Data'!F1042&lt;&gt;"",'Match History Data'!F1042,""),"")</f>
        <v/>
      </c>
      <c r="G1042" t="str">
        <f>IF(ROW()&lt;=vLastrow,'Match History Data'!G1042,"")</f>
        <v/>
      </c>
      <c r="H1042" t="str">
        <f>IF(ROW()&lt;=vLastrow,'Match History Data'!H1042,"")</f>
        <v/>
      </c>
      <c r="I1042" t="str">
        <f>IF(ROW()&lt;=vLastrow,'Match History Data'!I1042,"")</f>
        <v/>
      </c>
      <c r="J1042" t="str">
        <f>IF(ROW()&lt;=vLastrow,'Match History Data'!J1042,"")</f>
        <v/>
      </c>
      <c r="K1042" t="str">
        <f>IF(ROW()&lt;=vLastrow,'Match History Data'!K1042,"")</f>
        <v/>
      </c>
      <c r="L1042" t="str">
        <f>IF(ROW()&lt;=vLastrow,'Match History Data'!L1042,"")</f>
        <v/>
      </c>
      <c r="M1042" t="str">
        <f>IF(ROW()&lt;=vLastrow,'Match History Data'!M1042,"")</f>
        <v/>
      </c>
      <c r="N1042" t="str">
        <f>IF(ROW()&lt;=vLastrow,'Match History Data'!N1042,"")</f>
        <v/>
      </c>
      <c r="O1042" t="str">
        <f>IF(ROW()&lt;=vLastrow,'Match History Data'!O1042,"")</f>
        <v/>
      </c>
      <c r="Q1042" t="str">
        <f>IF(ROW()&lt;=vLastrow,VLOOKUP(MONTH(E1042),calcs!$S$2:$T$13,2,FALSE),"")</f>
        <v/>
      </c>
      <c r="R1042" t="str">
        <f>IF(ROW()&lt;=vLastrow,VLOOKUP(MONTH(F1042),calcs!$S$2:$T$13,2,FALSE),"")</f>
        <v/>
      </c>
      <c r="S1042" t="str">
        <f t="shared" si="90"/>
        <v/>
      </c>
      <c r="T1042" s="26" t="e">
        <f>IF(F1042="",DATEDIF(E1042,calcs!X$2,"Y"),"")</f>
        <v>#VALUE!</v>
      </c>
      <c r="U1042" t="str">
        <f t="shared" si="89"/>
        <v/>
      </c>
      <c r="V1042" t="str">
        <f t="shared" si="86"/>
        <v/>
      </c>
      <c r="W1042">
        <f t="shared" si="87"/>
        <v>0</v>
      </c>
      <c r="X1042">
        <f t="shared" si="88"/>
        <v>0</v>
      </c>
    </row>
    <row r="1043" spans="1:24" x14ac:dyDescent="0.35">
      <c r="A1043" t="str">
        <f>IF(ROW()&lt;=vLastrow,'Match History Data'!A1043,"")</f>
        <v/>
      </c>
      <c r="B1043" t="str">
        <f>IF(ROW()&lt;=vLastrow,'Match History Data'!B1043,"")</f>
        <v/>
      </c>
      <c r="C1043" t="str">
        <f>IF(ROW()&lt;=vLastrow,'Match History Data'!C1043,"")</f>
        <v/>
      </c>
      <c r="D1043" t="str">
        <f>IF(ROW()&lt;=vLastrow,'Match History Data'!D1043,"")</f>
        <v/>
      </c>
      <c r="E1043" s="3" t="str">
        <f>IF(ROW()&lt;=vLastrow,IF('Match History Data'!E1043&lt;&gt;"",'Match History Data'!E1043,""),"")</f>
        <v/>
      </c>
      <c r="F1043" s="3" t="str">
        <f>IF(ROW()&lt;=vLastrow,IF('Match History Data'!F1043&lt;&gt;"",'Match History Data'!F1043,""),"")</f>
        <v/>
      </c>
      <c r="G1043" t="str">
        <f>IF(ROW()&lt;=vLastrow,'Match History Data'!G1043,"")</f>
        <v/>
      </c>
      <c r="H1043" t="str">
        <f>IF(ROW()&lt;=vLastrow,'Match History Data'!H1043,"")</f>
        <v/>
      </c>
      <c r="I1043" t="str">
        <f>IF(ROW()&lt;=vLastrow,'Match History Data'!I1043,"")</f>
        <v/>
      </c>
      <c r="J1043" t="str">
        <f>IF(ROW()&lt;=vLastrow,'Match History Data'!J1043,"")</f>
        <v/>
      </c>
      <c r="K1043" t="str">
        <f>IF(ROW()&lt;=vLastrow,'Match History Data'!K1043,"")</f>
        <v/>
      </c>
      <c r="L1043" t="str">
        <f>IF(ROW()&lt;=vLastrow,'Match History Data'!L1043,"")</f>
        <v/>
      </c>
      <c r="M1043" t="str">
        <f>IF(ROW()&lt;=vLastrow,'Match History Data'!M1043,"")</f>
        <v/>
      </c>
      <c r="N1043" t="str">
        <f>IF(ROW()&lt;=vLastrow,'Match History Data'!N1043,"")</f>
        <v/>
      </c>
      <c r="O1043" t="str">
        <f>IF(ROW()&lt;=vLastrow,'Match History Data'!O1043,"")</f>
        <v/>
      </c>
      <c r="Q1043" t="str">
        <f>IF(ROW()&lt;=vLastrow,VLOOKUP(MONTH(E1043),calcs!$S$2:$T$13,2,FALSE),"")</f>
        <v/>
      </c>
      <c r="R1043" t="str">
        <f>IF(ROW()&lt;=vLastrow,VLOOKUP(MONTH(F1043),calcs!$S$2:$T$13,2,FALSE),"")</f>
        <v/>
      </c>
      <c r="S1043" t="str">
        <f t="shared" si="90"/>
        <v/>
      </c>
      <c r="T1043" s="26" t="e">
        <f>IF(F1043="",DATEDIF(E1043,calcs!X$2,"Y"),"")</f>
        <v>#VALUE!</v>
      </c>
      <c r="U1043" t="str">
        <f t="shared" si="89"/>
        <v/>
      </c>
      <c r="V1043" t="str">
        <f t="shared" si="86"/>
        <v/>
      </c>
      <c r="W1043">
        <f t="shared" si="87"/>
        <v>0</v>
      </c>
      <c r="X1043">
        <f t="shared" si="88"/>
        <v>0</v>
      </c>
    </row>
    <row r="1044" spans="1:24" x14ac:dyDescent="0.35">
      <c r="A1044" t="str">
        <f>IF(ROW()&lt;=vLastrow,'Match History Data'!A1044,"")</f>
        <v/>
      </c>
      <c r="B1044" t="str">
        <f>IF(ROW()&lt;=vLastrow,'Match History Data'!B1044,"")</f>
        <v/>
      </c>
      <c r="C1044" t="str">
        <f>IF(ROW()&lt;=vLastrow,'Match History Data'!C1044,"")</f>
        <v/>
      </c>
      <c r="D1044" t="str">
        <f>IF(ROW()&lt;=vLastrow,'Match History Data'!D1044,"")</f>
        <v/>
      </c>
      <c r="E1044" s="3" t="str">
        <f>IF(ROW()&lt;=vLastrow,IF('Match History Data'!E1044&lt;&gt;"",'Match History Data'!E1044,""),"")</f>
        <v/>
      </c>
      <c r="F1044" s="3" t="str">
        <f>IF(ROW()&lt;=vLastrow,IF('Match History Data'!F1044&lt;&gt;"",'Match History Data'!F1044,""),"")</f>
        <v/>
      </c>
      <c r="G1044" t="str">
        <f>IF(ROW()&lt;=vLastrow,'Match History Data'!G1044,"")</f>
        <v/>
      </c>
      <c r="H1044" t="str">
        <f>IF(ROW()&lt;=vLastrow,'Match History Data'!H1044,"")</f>
        <v/>
      </c>
      <c r="I1044" t="str">
        <f>IF(ROW()&lt;=vLastrow,'Match History Data'!I1044,"")</f>
        <v/>
      </c>
      <c r="J1044" t="str">
        <f>IF(ROW()&lt;=vLastrow,'Match History Data'!J1044,"")</f>
        <v/>
      </c>
      <c r="K1044" t="str">
        <f>IF(ROW()&lt;=vLastrow,'Match History Data'!K1044,"")</f>
        <v/>
      </c>
      <c r="L1044" t="str">
        <f>IF(ROW()&lt;=vLastrow,'Match History Data'!L1044,"")</f>
        <v/>
      </c>
      <c r="M1044" t="str">
        <f>IF(ROW()&lt;=vLastrow,'Match History Data'!M1044,"")</f>
        <v/>
      </c>
      <c r="N1044" t="str">
        <f>IF(ROW()&lt;=vLastrow,'Match History Data'!N1044,"")</f>
        <v/>
      </c>
      <c r="O1044" t="str">
        <f>IF(ROW()&lt;=vLastrow,'Match History Data'!O1044,"")</f>
        <v/>
      </c>
      <c r="Q1044" t="str">
        <f>IF(ROW()&lt;=vLastrow,VLOOKUP(MONTH(E1044),calcs!$S$2:$T$13,2,FALSE),"")</f>
        <v/>
      </c>
      <c r="R1044" t="str">
        <f>IF(ROW()&lt;=vLastrow,VLOOKUP(MONTH(F1044),calcs!$S$2:$T$13,2,FALSE),"")</f>
        <v/>
      </c>
      <c r="S1044" t="str">
        <f t="shared" si="90"/>
        <v/>
      </c>
      <c r="T1044" s="26" t="e">
        <f>IF(F1044="",DATEDIF(E1044,calcs!X$2,"Y"),"")</f>
        <v>#VALUE!</v>
      </c>
      <c r="U1044" t="str">
        <f t="shared" si="89"/>
        <v/>
      </c>
      <c r="V1044" t="str">
        <f t="shared" si="86"/>
        <v/>
      </c>
      <c r="W1044">
        <f t="shared" si="87"/>
        <v>0</v>
      </c>
      <c r="X1044">
        <f t="shared" si="88"/>
        <v>0</v>
      </c>
    </row>
    <row r="1045" spans="1:24" x14ac:dyDescent="0.35">
      <c r="A1045" t="str">
        <f>IF(ROW()&lt;=vLastrow,'Match History Data'!A1045,"")</f>
        <v/>
      </c>
      <c r="B1045" t="str">
        <f>IF(ROW()&lt;=vLastrow,'Match History Data'!B1045,"")</f>
        <v/>
      </c>
      <c r="C1045" t="str">
        <f>IF(ROW()&lt;=vLastrow,'Match History Data'!C1045,"")</f>
        <v/>
      </c>
      <c r="D1045" t="str">
        <f>IF(ROW()&lt;=vLastrow,'Match History Data'!D1045,"")</f>
        <v/>
      </c>
      <c r="E1045" s="3" t="str">
        <f>IF(ROW()&lt;=vLastrow,IF('Match History Data'!E1045&lt;&gt;"",'Match History Data'!E1045,""),"")</f>
        <v/>
      </c>
      <c r="F1045" s="3" t="str">
        <f>IF(ROW()&lt;=vLastrow,IF('Match History Data'!F1045&lt;&gt;"",'Match History Data'!F1045,""),"")</f>
        <v/>
      </c>
      <c r="G1045" t="str">
        <f>IF(ROW()&lt;=vLastrow,'Match History Data'!G1045,"")</f>
        <v/>
      </c>
      <c r="H1045" t="str">
        <f>IF(ROW()&lt;=vLastrow,'Match History Data'!H1045,"")</f>
        <v/>
      </c>
      <c r="I1045" t="str">
        <f>IF(ROW()&lt;=vLastrow,'Match History Data'!I1045,"")</f>
        <v/>
      </c>
      <c r="J1045" t="str">
        <f>IF(ROW()&lt;=vLastrow,'Match History Data'!J1045,"")</f>
        <v/>
      </c>
      <c r="K1045" t="str">
        <f>IF(ROW()&lt;=vLastrow,'Match History Data'!K1045,"")</f>
        <v/>
      </c>
      <c r="L1045" t="str">
        <f>IF(ROW()&lt;=vLastrow,'Match History Data'!L1045,"")</f>
        <v/>
      </c>
      <c r="M1045" t="str">
        <f>IF(ROW()&lt;=vLastrow,'Match History Data'!M1045,"")</f>
        <v/>
      </c>
      <c r="N1045" t="str">
        <f>IF(ROW()&lt;=vLastrow,'Match History Data'!N1045,"")</f>
        <v/>
      </c>
      <c r="O1045" t="str">
        <f>IF(ROW()&lt;=vLastrow,'Match History Data'!O1045,"")</f>
        <v/>
      </c>
      <c r="Q1045" t="str">
        <f>IF(ROW()&lt;=vLastrow,VLOOKUP(MONTH(E1045),calcs!$S$2:$T$13,2,FALSE),"")</f>
        <v/>
      </c>
      <c r="R1045" t="str">
        <f>IF(ROW()&lt;=vLastrow,VLOOKUP(MONTH(F1045),calcs!$S$2:$T$13,2,FALSE),"")</f>
        <v/>
      </c>
      <c r="S1045" t="str">
        <f t="shared" si="90"/>
        <v/>
      </c>
      <c r="T1045" s="26" t="e">
        <f>IF(F1045="",DATEDIF(E1045,calcs!X$2,"Y"),"")</f>
        <v>#VALUE!</v>
      </c>
      <c r="U1045" t="str">
        <f t="shared" si="89"/>
        <v/>
      </c>
      <c r="V1045" t="str">
        <f t="shared" si="86"/>
        <v/>
      </c>
      <c r="W1045">
        <f t="shared" si="87"/>
        <v>0</v>
      </c>
      <c r="X1045">
        <f t="shared" si="88"/>
        <v>0</v>
      </c>
    </row>
    <row r="1046" spans="1:24" x14ac:dyDescent="0.35">
      <c r="A1046" t="str">
        <f>IF(ROW()&lt;=vLastrow,'Match History Data'!A1046,"")</f>
        <v/>
      </c>
      <c r="B1046" t="str">
        <f>IF(ROW()&lt;=vLastrow,'Match History Data'!B1046,"")</f>
        <v/>
      </c>
      <c r="C1046" t="str">
        <f>IF(ROW()&lt;=vLastrow,'Match History Data'!C1046,"")</f>
        <v/>
      </c>
      <c r="D1046" t="str">
        <f>IF(ROW()&lt;=vLastrow,'Match History Data'!D1046,"")</f>
        <v/>
      </c>
      <c r="E1046" s="3" t="str">
        <f>IF(ROW()&lt;=vLastrow,IF('Match History Data'!E1046&lt;&gt;"",'Match History Data'!E1046,""),"")</f>
        <v/>
      </c>
      <c r="F1046" s="3" t="str">
        <f>IF(ROW()&lt;=vLastrow,IF('Match History Data'!F1046&lt;&gt;"",'Match History Data'!F1046,""),"")</f>
        <v/>
      </c>
      <c r="G1046" t="str">
        <f>IF(ROW()&lt;=vLastrow,'Match History Data'!G1046,"")</f>
        <v/>
      </c>
      <c r="H1046" t="str">
        <f>IF(ROW()&lt;=vLastrow,'Match History Data'!H1046,"")</f>
        <v/>
      </c>
      <c r="I1046" t="str">
        <f>IF(ROW()&lt;=vLastrow,'Match History Data'!I1046,"")</f>
        <v/>
      </c>
      <c r="J1046" t="str">
        <f>IF(ROW()&lt;=vLastrow,'Match History Data'!J1046,"")</f>
        <v/>
      </c>
      <c r="K1046" t="str">
        <f>IF(ROW()&lt;=vLastrow,'Match History Data'!K1046,"")</f>
        <v/>
      </c>
      <c r="L1046" t="str">
        <f>IF(ROW()&lt;=vLastrow,'Match History Data'!L1046,"")</f>
        <v/>
      </c>
      <c r="M1046" t="str">
        <f>IF(ROW()&lt;=vLastrow,'Match History Data'!M1046,"")</f>
        <v/>
      </c>
      <c r="N1046" t="str">
        <f>IF(ROW()&lt;=vLastrow,'Match History Data'!N1046,"")</f>
        <v/>
      </c>
      <c r="O1046" t="str">
        <f>IF(ROW()&lt;=vLastrow,'Match History Data'!O1046,"")</f>
        <v/>
      </c>
      <c r="Q1046" t="str">
        <f>IF(ROW()&lt;=vLastrow,VLOOKUP(MONTH(E1046),calcs!$S$2:$T$13,2,FALSE),"")</f>
        <v/>
      </c>
      <c r="R1046" t="str">
        <f>IF(ROW()&lt;=vLastrow,VLOOKUP(MONTH(F1046),calcs!$S$2:$T$13,2,FALSE),"")</f>
        <v/>
      </c>
      <c r="S1046" t="str">
        <f t="shared" si="90"/>
        <v/>
      </c>
      <c r="T1046" s="26" t="e">
        <f>IF(F1046="",DATEDIF(E1046,calcs!X$2,"Y"),"")</f>
        <v>#VALUE!</v>
      </c>
      <c r="U1046" t="str">
        <f t="shared" si="89"/>
        <v/>
      </c>
      <c r="V1046" t="str">
        <f t="shared" si="86"/>
        <v/>
      </c>
      <c r="W1046">
        <f t="shared" si="87"/>
        <v>0</v>
      </c>
      <c r="X1046">
        <f t="shared" si="88"/>
        <v>0</v>
      </c>
    </row>
    <row r="1047" spans="1:24" x14ac:dyDescent="0.35">
      <c r="A1047" t="str">
        <f>IF(ROW()&lt;=vLastrow,'Match History Data'!A1047,"")</f>
        <v/>
      </c>
      <c r="B1047" t="str">
        <f>IF(ROW()&lt;=vLastrow,'Match History Data'!B1047,"")</f>
        <v/>
      </c>
      <c r="C1047" t="str">
        <f>IF(ROW()&lt;=vLastrow,'Match History Data'!C1047,"")</f>
        <v/>
      </c>
      <c r="D1047" t="str">
        <f>IF(ROW()&lt;=vLastrow,'Match History Data'!D1047,"")</f>
        <v/>
      </c>
      <c r="E1047" s="3" t="str">
        <f>IF(ROW()&lt;=vLastrow,IF('Match History Data'!E1047&lt;&gt;"",'Match History Data'!E1047,""),"")</f>
        <v/>
      </c>
      <c r="F1047" s="3" t="str">
        <f>IF(ROW()&lt;=vLastrow,IF('Match History Data'!F1047&lt;&gt;"",'Match History Data'!F1047,""),"")</f>
        <v/>
      </c>
      <c r="G1047" t="str">
        <f>IF(ROW()&lt;=vLastrow,'Match History Data'!G1047,"")</f>
        <v/>
      </c>
      <c r="H1047" t="str">
        <f>IF(ROW()&lt;=vLastrow,'Match History Data'!H1047,"")</f>
        <v/>
      </c>
      <c r="I1047" t="str">
        <f>IF(ROW()&lt;=vLastrow,'Match History Data'!I1047,"")</f>
        <v/>
      </c>
      <c r="J1047" t="str">
        <f>IF(ROW()&lt;=vLastrow,'Match History Data'!J1047,"")</f>
        <v/>
      </c>
      <c r="K1047" t="str">
        <f>IF(ROW()&lt;=vLastrow,'Match History Data'!K1047,"")</f>
        <v/>
      </c>
      <c r="L1047" t="str">
        <f>IF(ROW()&lt;=vLastrow,'Match History Data'!L1047,"")</f>
        <v/>
      </c>
      <c r="M1047" t="str">
        <f>IF(ROW()&lt;=vLastrow,'Match History Data'!M1047,"")</f>
        <v/>
      </c>
      <c r="N1047" t="str">
        <f>IF(ROW()&lt;=vLastrow,'Match History Data'!N1047,"")</f>
        <v/>
      </c>
      <c r="O1047" t="str">
        <f>IF(ROW()&lt;=vLastrow,'Match History Data'!O1047,"")</f>
        <v/>
      </c>
      <c r="Q1047" t="str">
        <f>IF(ROW()&lt;=vLastrow,VLOOKUP(MONTH(E1047),calcs!$S$2:$T$13,2,FALSE),"")</f>
        <v/>
      </c>
      <c r="R1047" t="str">
        <f>IF(ROW()&lt;=vLastrow,VLOOKUP(MONTH(F1047),calcs!$S$2:$T$13,2,FALSE),"")</f>
        <v/>
      </c>
      <c r="S1047" t="str">
        <f t="shared" si="90"/>
        <v/>
      </c>
      <c r="T1047" s="26" t="e">
        <f>IF(F1047="",DATEDIF(E1047,calcs!X$2,"Y"),"")</f>
        <v>#VALUE!</v>
      </c>
      <c r="U1047" t="str">
        <f t="shared" si="89"/>
        <v/>
      </c>
      <c r="V1047" t="str">
        <f t="shared" si="86"/>
        <v/>
      </c>
      <c r="W1047">
        <f t="shared" si="87"/>
        <v>0</v>
      </c>
      <c r="X1047">
        <f t="shared" si="88"/>
        <v>0</v>
      </c>
    </row>
    <row r="1048" spans="1:24" x14ac:dyDescent="0.35">
      <c r="A1048" t="str">
        <f>IF(ROW()&lt;=vLastrow,'Match History Data'!A1048,"")</f>
        <v/>
      </c>
      <c r="B1048" t="str">
        <f>IF(ROW()&lt;=vLastrow,'Match History Data'!B1048,"")</f>
        <v/>
      </c>
      <c r="C1048" t="str">
        <f>IF(ROW()&lt;=vLastrow,'Match History Data'!C1048,"")</f>
        <v/>
      </c>
      <c r="D1048" t="str">
        <f>IF(ROW()&lt;=vLastrow,'Match History Data'!D1048,"")</f>
        <v/>
      </c>
      <c r="E1048" s="3" t="str">
        <f>IF(ROW()&lt;=vLastrow,IF('Match History Data'!E1048&lt;&gt;"",'Match History Data'!E1048,""),"")</f>
        <v/>
      </c>
      <c r="F1048" s="3" t="str">
        <f>IF(ROW()&lt;=vLastrow,IF('Match History Data'!F1048&lt;&gt;"",'Match History Data'!F1048,""),"")</f>
        <v/>
      </c>
      <c r="G1048" t="str">
        <f>IF(ROW()&lt;=vLastrow,'Match History Data'!G1048,"")</f>
        <v/>
      </c>
      <c r="H1048" t="str">
        <f>IF(ROW()&lt;=vLastrow,'Match History Data'!H1048,"")</f>
        <v/>
      </c>
      <c r="I1048" t="str">
        <f>IF(ROW()&lt;=vLastrow,'Match History Data'!I1048,"")</f>
        <v/>
      </c>
      <c r="J1048" t="str">
        <f>IF(ROW()&lt;=vLastrow,'Match History Data'!J1048,"")</f>
        <v/>
      </c>
      <c r="K1048" t="str">
        <f>IF(ROW()&lt;=vLastrow,'Match History Data'!K1048,"")</f>
        <v/>
      </c>
      <c r="L1048" t="str">
        <f>IF(ROW()&lt;=vLastrow,'Match History Data'!L1048,"")</f>
        <v/>
      </c>
      <c r="M1048" t="str">
        <f>IF(ROW()&lt;=vLastrow,'Match History Data'!M1048,"")</f>
        <v/>
      </c>
      <c r="N1048" t="str">
        <f>IF(ROW()&lt;=vLastrow,'Match History Data'!N1048,"")</f>
        <v/>
      </c>
      <c r="O1048" t="str">
        <f>IF(ROW()&lt;=vLastrow,'Match History Data'!O1048,"")</f>
        <v/>
      </c>
      <c r="Q1048" t="str">
        <f>IF(ROW()&lt;=vLastrow,VLOOKUP(MONTH(E1048),calcs!$S$2:$T$13,2,FALSE),"")</f>
        <v/>
      </c>
      <c r="R1048" t="str">
        <f>IF(ROW()&lt;=vLastrow,VLOOKUP(MONTH(F1048),calcs!$S$2:$T$13,2,FALSE),"")</f>
        <v/>
      </c>
      <c r="S1048" t="str">
        <f t="shared" si="90"/>
        <v/>
      </c>
      <c r="T1048" s="26" t="e">
        <f>IF(F1048="",DATEDIF(E1048,calcs!X$2,"Y"),"")</f>
        <v>#VALUE!</v>
      </c>
      <c r="U1048" t="str">
        <f t="shared" si="89"/>
        <v/>
      </c>
      <c r="V1048" t="str">
        <f t="shared" si="86"/>
        <v/>
      </c>
      <c r="W1048">
        <f t="shared" si="87"/>
        <v>0</v>
      </c>
      <c r="X1048">
        <f t="shared" si="88"/>
        <v>0</v>
      </c>
    </row>
    <row r="1049" spans="1:24" x14ac:dyDescent="0.35">
      <c r="A1049" t="str">
        <f>IF(ROW()&lt;=vLastrow,'Match History Data'!A1049,"")</f>
        <v/>
      </c>
      <c r="B1049" t="str">
        <f>IF(ROW()&lt;=vLastrow,'Match History Data'!B1049,"")</f>
        <v/>
      </c>
      <c r="C1049" t="str">
        <f>IF(ROW()&lt;=vLastrow,'Match History Data'!C1049,"")</f>
        <v/>
      </c>
      <c r="D1049" t="str">
        <f>IF(ROW()&lt;=vLastrow,'Match History Data'!D1049,"")</f>
        <v/>
      </c>
      <c r="E1049" s="3" t="str">
        <f>IF(ROW()&lt;=vLastrow,IF('Match History Data'!E1049&lt;&gt;"",'Match History Data'!E1049,""),"")</f>
        <v/>
      </c>
      <c r="F1049" s="3" t="str">
        <f>IF(ROW()&lt;=vLastrow,IF('Match History Data'!F1049&lt;&gt;"",'Match History Data'!F1049,""),"")</f>
        <v/>
      </c>
      <c r="G1049" t="str">
        <f>IF(ROW()&lt;=vLastrow,'Match History Data'!G1049,"")</f>
        <v/>
      </c>
      <c r="H1049" t="str">
        <f>IF(ROW()&lt;=vLastrow,'Match History Data'!H1049,"")</f>
        <v/>
      </c>
      <c r="I1049" t="str">
        <f>IF(ROW()&lt;=vLastrow,'Match History Data'!I1049,"")</f>
        <v/>
      </c>
      <c r="J1049" t="str">
        <f>IF(ROW()&lt;=vLastrow,'Match History Data'!J1049,"")</f>
        <v/>
      </c>
      <c r="K1049" t="str">
        <f>IF(ROW()&lt;=vLastrow,'Match History Data'!K1049,"")</f>
        <v/>
      </c>
      <c r="L1049" t="str">
        <f>IF(ROW()&lt;=vLastrow,'Match History Data'!L1049,"")</f>
        <v/>
      </c>
      <c r="M1049" t="str">
        <f>IF(ROW()&lt;=vLastrow,'Match History Data'!M1049,"")</f>
        <v/>
      </c>
      <c r="N1049" t="str">
        <f>IF(ROW()&lt;=vLastrow,'Match History Data'!N1049,"")</f>
        <v/>
      </c>
      <c r="O1049" t="str">
        <f>IF(ROW()&lt;=vLastrow,'Match History Data'!O1049,"")</f>
        <v/>
      </c>
      <c r="Q1049" t="str">
        <f>IF(ROW()&lt;=vLastrow,VLOOKUP(MONTH(E1049),calcs!$S$2:$T$13,2,FALSE),"")</f>
        <v/>
      </c>
      <c r="R1049" t="str">
        <f>IF(ROW()&lt;=vLastrow,VLOOKUP(MONTH(F1049),calcs!$S$2:$T$13,2,FALSE),"")</f>
        <v/>
      </c>
      <c r="S1049" t="str">
        <f t="shared" si="90"/>
        <v/>
      </c>
      <c r="T1049" s="26" t="e">
        <f>IF(F1049="",DATEDIF(E1049,calcs!X$2,"Y"),"")</f>
        <v>#VALUE!</v>
      </c>
      <c r="U1049" t="str">
        <f t="shared" si="89"/>
        <v/>
      </c>
      <c r="V1049" t="str">
        <f t="shared" si="86"/>
        <v/>
      </c>
      <c r="W1049">
        <f t="shared" si="87"/>
        <v>0</v>
      </c>
      <c r="X1049">
        <f t="shared" si="88"/>
        <v>0</v>
      </c>
    </row>
    <row r="1050" spans="1:24" x14ac:dyDescent="0.35">
      <c r="A1050" t="str">
        <f>IF(ROW()&lt;=vLastrow,'Match History Data'!A1050,"")</f>
        <v/>
      </c>
      <c r="B1050" t="str">
        <f>IF(ROW()&lt;=vLastrow,'Match History Data'!B1050,"")</f>
        <v/>
      </c>
      <c r="C1050" t="str">
        <f>IF(ROW()&lt;=vLastrow,'Match History Data'!C1050,"")</f>
        <v/>
      </c>
      <c r="D1050" t="str">
        <f>IF(ROW()&lt;=vLastrow,'Match History Data'!D1050,"")</f>
        <v/>
      </c>
      <c r="E1050" s="3" t="str">
        <f>IF(ROW()&lt;=vLastrow,IF('Match History Data'!E1050&lt;&gt;"",'Match History Data'!E1050,""),"")</f>
        <v/>
      </c>
      <c r="F1050" s="3" t="str">
        <f>IF(ROW()&lt;=vLastrow,IF('Match History Data'!F1050&lt;&gt;"",'Match History Data'!F1050,""),"")</f>
        <v/>
      </c>
      <c r="G1050" t="str">
        <f>IF(ROW()&lt;=vLastrow,'Match History Data'!G1050,"")</f>
        <v/>
      </c>
      <c r="H1050" t="str">
        <f>IF(ROW()&lt;=vLastrow,'Match History Data'!H1050,"")</f>
        <v/>
      </c>
      <c r="I1050" t="str">
        <f>IF(ROW()&lt;=vLastrow,'Match History Data'!I1050,"")</f>
        <v/>
      </c>
      <c r="J1050" t="str">
        <f>IF(ROW()&lt;=vLastrow,'Match History Data'!J1050,"")</f>
        <v/>
      </c>
      <c r="K1050" t="str">
        <f>IF(ROW()&lt;=vLastrow,'Match History Data'!K1050,"")</f>
        <v/>
      </c>
      <c r="L1050" t="str">
        <f>IF(ROW()&lt;=vLastrow,'Match History Data'!L1050,"")</f>
        <v/>
      </c>
      <c r="M1050" t="str">
        <f>IF(ROW()&lt;=vLastrow,'Match History Data'!M1050,"")</f>
        <v/>
      </c>
      <c r="N1050" t="str">
        <f>IF(ROW()&lt;=vLastrow,'Match History Data'!N1050,"")</f>
        <v/>
      </c>
      <c r="O1050" t="str">
        <f>IF(ROW()&lt;=vLastrow,'Match History Data'!O1050,"")</f>
        <v/>
      </c>
      <c r="Q1050" t="str">
        <f>IF(ROW()&lt;=vLastrow,VLOOKUP(MONTH(E1050),calcs!$S$2:$T$13,2,FALSE),"")</f>
        <v/>
      </c>
      <c r="R1050" t="str">
        <f>IF(ROW()&lt;=vLastrow,VLOOKUP(MONTH(F1050),calcs!$S$2:$T$13,2,FALSE),"")</f>
        <v/>
      </c>
      <c r="S1050" t="str">
        <f t="shared" si="90"/>
        <v/>
      </c>
      <c r="T1050" s="26" t="e">
        <f>IF(F1050="",DATEDIF(E1050,calcs!X$2,"Y"),"")</f>
        <v>#VALUE!</v>
      </c>
      <c r="U1050" t="str">
        <f t="shared" si="89"/>
        <v/>
      </c>
      <c r="V1050" t="str">
        <f t="shared" si="86"/>
        <v/>
      </c>
      <c r="W1050">
        <f t="shared" si="87"/>
        <v>0</v>
      </c>
      <c r="X1050">
        <f t="shared" si="88"/>
        <v>0</v>
      </c>
    </row>
    <row r="1051" spans="1:24" x14ac:dyDescent="0.35">
      <c r="A1051" t="str">
        <f>IF(ROW()&lt;=vLastrow,'Match History Data'!A1051,"")</f>
        <v/>
      </c>
      <c r="B1051" t="str">
        <f>IF(ROW()&lt;=vLastrow,'Match History Data'!B1051,"")</f>
        <v/>
      </c>
      <c r="C1051" t="str">
        <f>IF(ROW()&lt;=vLastrow,'Match History Data'!C1051,"")</f>
        <v/>
      </c>
      <c r="D1051" t="str">
        <f>IF(ROW()&lt;=vLastrow,'Match History Data'!D1051,"")</f>
        <v/>
      </c>
      <c r="E1051" s="3" t="str">
        <f>IF(ROW()&lt;=vLastrow,IF('Match History Data'!E1051&lt;&gt;"",'Match History Data'!E1051,""),"")</f>
        <v/>
      </c>
      <c r="F1051" s="3" t="str">
        <f>IF(ROW()&lt;=vLastrow,IF('Match History Data'!F1051&lt;&gt;"",'Match History Data'!F1051,""),"")</f>
        <v/>
      </c>
      <c r="G1051" t="str">
        <f>IF(ROW()&lt;=vLastrow,'Match History Data'!G1051,"")</f>
        <v/>
      </c>
      <c r="H1051" t="str">
        <f>IF(ROW()&lt;=vLastrow,'Match History Data'!H1051,"")</f>
        <v/>
      </c>
      <c r="I1051" t="str">
        <f>IF(ROW()&lt;=vLastrow,'Match History Data'!I1051,"")</f>
        <v/>
      </c>
      <c r="J1051" t="str">
        <f>IF(ROW()&lt;=vLastrow,'Match History Data'!J1051,"")</f>
        <v/>
      </c>
      <c r="K1051" t="str">
        <f>IF(ROW()&lt;=vLastrow,'Match History Data'!K1051,"")</f>
        <v/>
      </c>
      <c r="L1051" t="str">
        <f>IF(ROW()&lt;=vLastrow,'Match History Data'!L1051,"")</f>
        <v/>
      </c>
      <c r="M1051" t="str">
        <f>IF(ROW()&lt;=vLastrow,'Match History Data'!M1051,"")</f>
        <v/>
      </c>
      <c r="N1051" t="str">
        <f>IF(ROW()&lt;=vLastrow,'Match History Data'!N1051,"")</f>
        <v/>
      </c>
      <c r="O1051" t="str">
        <f>IF(ROW()&lt;=vLastrow,'Match History Data'!O1051,"")</f>
        <v/>
      </c>
      <c r="Q1051" t="str">
        <f>IF(ROW()&lt;=vLastrow,VLOOKUP(MONTH(E1051),calcs!$S$2:$T$13,2,FALSE),"")</f>
        <v/>
      </c>
      <c r="R1051" t="str">
        <f>IF(ROW()&lt;=vLastrow,VLOOKUP(MONTH(F1051),calcs!$S$2:$T$13,2,FALSE),"")</f>
        <v/>
      </c>
      <c r="S1051" t="str">
        <f t="shared" si="90"/>
        <v/>
      </c>
      <c r="T1051" s="26" t="e">
        <f>IF(F1051="",DATEDIF(E1051,calcs!X$2,"Y"),"")</f>
        <v>#VALUE!</v>
      </c>
      <c r="U1051" t="str">
        <f t="shared" si="89"/>
        <v/>
      </c>
      <c r="V1051" t="str">
        <f t="shared" si="86"/>
        <v/>
      </c>
      <c r="W1051">
        <f t="shared" si="87"/>
        <v>0</v>
      </c>
      <c r="X1051">
        <f t="shared" si="88"/>
        <v>0</v>
      </c>
    </row>
    <row r="1052" spans="1:24" x14ac:dyDescent="0.35">
      <c r="A1052" t="str">
        <f>IF(ROW()&lt;=vLastrow,'Match History Data'!A1052,"")</f>
        <v/>
      </c>
      <c r="B1052" t="str">
        <f>IF(ROW()&lt;=vLastrow,'Match History Data'!B1052,"")</f>
        <v/>
      </c>
      <c r="C1052" t="str">
        <f>IF(ROW()&lt;=vLastrow,'Match History Data'!C1052,"")</f>
        <v/>
      </c>
      <c r="D1052" t="str">
        <f>IF(ROW()&lt;=vLastrow,'Match History Data'!D1052,"")</f>
        <v/>
      </c>
      <c r="E1052" s="3" t="str">
        <f>IF(ROW()&lt;=vLastrow,IF('Match History Data'!E1052&lt;&gt;"",'Match History Data'!E1052,""),"")</f>
        <v/>
      </c>
      <c r="F1052" s="3" t="str">
        <f>IF(ROW()&lt;=vLastrow,IF('Match History Data'!F1052&lt;&gt;"",'Match History Data'!F1052,""),"")</f>
        <v/>
      </c>
      <c r="G1052" t="str">
        <f>IF(ROW()&lt;=vLastrow,'Match History Data'!G1052,"")</f>
        <v/>
      </c>
      <c r="H1052" t="str">
        <f>IF(ROW()&lt;=vLastrow,'Match History Data'!H1052,"")</f>
        <v/>
      </c>
      <c r="I1052" t="str">
        <f>IF(ROW()&lt;=vLastrow,'Match History Data'!I1052,"")</f>
        <v/>
      </c>
      <c r="J1052" t="str">
        <f>IF(ROW()&lt;=vLastrow,'Match History Data'!J1052,"")</f>
        <v/>
      </c>
      <c r="K1052" t="str">
        <f>IF(ROW()&lt;=vLastrow,'Match History Data'!K1052,"")</f>
        <v/>
      </c>
      <c r="L1052" t="str">
        <f>IF(ROW()&lt;=vLastrow,'Match History Data'!L1052,"")</f>
        <v/>
      </c>
      <c r="M1052" t="str">
        <f>IF(ROW()&lt;=vLastrow,'Match History Data'!M1052,"")</f>
        <v/>
      </c>
      <c r="N1052" t="str">
        <f>IF(ROW()&lt;=vLastrow,'Match History Data'!N1052,"")</f>
        <v/>
      </c>
      <c r="O1052" t="str">
        <f>IF(ROW()&lt;=vLastrow,'Match History Data'!O1052,"")</f>
        <v/>
      </c>
      <c r="Q1052" t="str">
        <f>IF(ROW()&lt;=vLastrow,VLOOKUP(MONTH(E1052),calcs!$S$2:$T$13,2,FALSE),"")</f>
        <v/>
      </c>
      <c r="R1052" t="str">
        <f>IF(ROW()&lt;=vLastrow,VLOOKUP(MONTH(F1052),calcs!$S$2:$T$13,2,FALSE),"")</f>
        <v/>
      </c>
      <c r="S1052" t="str">
        <f t="shared" si="90"/>
        <v/>
      </c>
      <c r="T1052" s="26" t="e">
        <f>IF(F1052="",DATEDIF(E1052,calcs!X$2,"Y"),"")</f>
        <v>#VALUE!</v>
      </c>
      <c r="U1052" t="str">
        <f t="shared" si="89"/>
        <v/>
      </c>
      <c r="V1052" t="str">
        <f t="shared" si="86"/>
        <v/>
      </c>
      <c r="W1052">
        <f t="shared" si="87"/>
        <v>0</v>
      </c>
      <c r="X1052">
        <f t="shared" si="88"/>
        <v>0</v>
      </c>
    </row>
    <row r="1053" spans="1:24" x14ac:dyDescent="0.35">
      <c r="A1053" t="str">
        <f>IF(ROW()&lt;=vLastrow,'Match History Data'!A1053,"")</f>
        <v/>
      </c>
      <c r="B1053" t="str">
        <f>IF(ROW()&lt;=vLastrow,'Match History Data'!B1053,"")</f>
        <v/>
      </c>
      <c r="C1053" t="str">
        <f>IF(ROW()&lt;=vLastrow,'Match History Data'!C1053,"")</f>
        <v/>
      </c>
      <c r="D1053" t="str">
        <f>IF(ROW()&lt;=vLastrow,'Match History Data'!D1053,"")</f>
        <v/>
      </c>
      <c r="E1053" s="3" t="str">
        <f>IF(ROW()&lt;=vLastrow,IF('Match History Data'!E1053&lt;&gt;"",'Match History Data'!E1053,""),"")</f>
        <v/>
      </c>
      <c r="F1053" s="3" t="str">
        <f>IF(ROW()&lt;=vLastrow,IF('Match History Data'!F1053&lt;&gt;"",'Match History Data'!F1053,""),"")</f>
        <v/>
      </c>
      <c r="G1053" t="str">
        <f>IF(ROW()&lt;=vLastrow,'Match History Data'!G1053,"")</f>
        <v/>
      </c>
      <c r="H1053" t="str">
        <f>IF(ROW()&lt;=vLastrow,'Match History Data'!H1053,"")</f>
        <v/>
      </c>
      <c r="I1053" t="str">
        <f>IF(ROW()&lt;=vLastrow,'Match History Data'!I1053,"")</f>
        <v/>
      </c>
      <c r="J1053" t="str">
        <f>IF(ROW()&lt;=vLastrow,'Match History Data'!J1053,"")</f>
        <v/>
      </c>
      <c r="K1053" t="str">
        <f>IF(ROW()&lt;=vLastrow,'Match History Data'!K1053,"")</f>
        <v/>
      </c>
      <c r="L1053" t="str">
        <f>IF(ROW()&lt;=vLastrow,'Match History Data'!L1053,"")</f>
        <v/>
      </c>
      <c r="M1053" t="str">
        <f>IF(ROW()&lt;=vLastrow,'Match History Data'!M1053,"")</f>
        <v/>
      </c>
      <c r="N1053" t="str">
        <f>IF(ROW()&lt;=vLastrow,'Match History Data'!N1053,"")</f>
        <v/>
      </c>
      <c r="O1053" t="str">
        <f>IF(ROW()&lt;=vLastrow,'Match History Data'!O1053,"")</f>
        <v/>
      </c>
      <c r="Q1053" t="str">
        <f>IF(ROW()&lt;=vLastrow,VLOOKUP(MONTH(E1053),calcs!$S$2:$T$13,2,FALSE),"")</f>
        <v/>
      </c>
      <c r="R1053" t="str">
        <f>IF(ROW()&lt;=vLastrow,VLOOKUP(MONTH(F1053),calcs!$S$2:$T$13,2,FALSE),"")</f>
        <v/>
      </c>
      <c r="S1053" t="str">
        <f t="shared" si="90"/>
        <v/>
      </c>
      <c r="T1053" s="26" t="e">
        <f>IF(F1053="",DATEDIF(E1053,calcs!X$2,"Y"),"")</f>
        <v>#VALUE!</v>
      </c>
      <c r="U1053" t="str">
        <f t="shared" si="89"/>
        <v/>
      </c>
      <c r="V1053" t="str">
        <f t="shared" si="86"/>
        <v/>
      </c>
      <c r="W1053">
        <f t="shared" si="87"/>
        <v>0</v>
      </c>
      <c r="X1053">
        <f t="shared" si="88"/>
        <v>0</v>
      </c>
    </row>
    <row r="1054" spans="1:24" x14ac:dyDescent="0.35">
      <c r="A1054" t="str">
        <f>IF(ROW()&lt;=vLastrow,'Match History Data'!A1054,"")</f>
        <v/>
      </c>
      <c r="B1054" t="str">
        <f>IF(ROW()&lt;=vLastrow,'Match History Data'!B1054,"")</f>
        <v/>
      </c>
      <c r="C1054" t="str">
        <f>IF(ROW()&lt;=vLastrow,'Match History Data'!C1054,"")</f>
        <v/>
      </c>
      <c r="D1054" t="str">
        <f>IF(ROW()&lt;=vLastrow,'Match History Data'!D1054,"")</f>
        <v/>
      </c>
      <c r="E1054" s="3" t="str">
        <f>IF(ROW()&lt;=vLastrow,IF('Match History Data'!E1054&lt;&gt;"",'Match History Data'!E1054,""),"")</f>
        <v/>
      </c>
      <c r="F1054" s="3" t="str">
        <f>IF(ROW()&lt;=vLastrow,IF('Match History Data'!F1054&lt;&gt;"",'Match History Data'!F1054,""),"")</f>
        <v/>
      </c>
      <c r="G1054" t="str">
        <f>IF(ROW()&lt;=vLastrow,'Match History Data'!G1054,"")</f>
        <v/>
      </c>
      <c r="H1054" t="str">
        <f>IF(ROW()&lt;=vLastrow,'Match History Data'!H1054,"")</f>
        <v/>
      </c>
      <c r="I1054" t="str">
        <f>IF(ROW()&lt;=vLastrow,'Match History Data'!I1054,"")</f>
        <v/>
      </c>
      <c r="J1054" t="str">
        <f>IF(ROW()&lt;=vLastrow,'Match History Data'!J1054,"")</f>
        <v/>
      </c>
      <c r="K1054" t="str">
        <f>IF(ROW()&lt;=vLastrow,'Match History Data'!K1054,"")</f>
        <v/>
      </c>
      <c r="L1054" t="str">
        <f>IF(ROW()&lt;=vLastrow,'Match History Data'!L1054,"")</f>
        <v/>
      </c>
      <c r="M1054" t="str">
        <f>IF(ROW()&lt;=vLastrow,'Match History Data'!M1054,"")</f>
        <v/>
      </c>
      <c r="N1054" t="str">
        <f>IF(ROW()&lt;=vLastrow,'Match History Data'!N1054,"")</f>
        <v/>
      </c>
      <c r="O1054" t="str">
        <f>IF(ROW()&lt;=vLastrow,'Match History Data'!O1054,"")</f>
        <v/>
      </c>
      <c r="Q1054" t="str">
        <f>IF(ROW()&lt;=vLastrow,VLOOKUP(MONTH(E1054),calcs!$S$2:$T$13,2,FALSE),"")</f>
        <v/>
      </c>
      <c r="R1054" t="str">
        <f>IF(ROW()&lt;=vLastrow,VLOOKUP(MONTH(F1054),calcs!$S$2:$T$13,2,FALSE),"")</f>
        <v/>
      </c>
      <c r="S1054" t="str">
        <f t="shared" si="90"/>
        <v/>
      </c>
      <c r="T1054" s="26" t="e">
        <f>IF(F1054="",DATEDIF(E1054,calcs!X$2,"Y"),"")</f>
        <v>#VALUE!</v>
      </c>
      <c r="U1054" t="str">
        <f t="shared" si="89"/>
        <v/>
      </c>
      <c r="V1054" t="str">
        <f t="shared" si="86"/>
        <v/>
      </c>
      <c r="W1054">
        <f t="shared" si="87"/>
        <v>0</v>
      </c>
      <c r="X1054">
        <f t="shared" si="88"/>
        <v>0</v>
      </c>
    </row>
    <row r="1055" spans="1:24" x14ac:dyDescent="0.35">
      <c r="A1055" t="str">
        <f>IF(ROW()&lt;=vLastrow,'Match History Data'!A1055,"")</f>
        <v/>
      </c>
      <c r="B1055" t="str">
        <f>IF(ROW()&lt;=vLastrow,'Match History Data'!B1055,"")</f>
        <v/>
      </c>
      <c r="C1055" t="str">
        <f>IF(ROW()&lt;=vLastrow,'Match History Data'!C1055,"")</f>
        <v/>
      </c>
      <c r="D1055" t="str">
        <f>IF(ROW()&lt;=vLastrow,'Match History Data'!D1055,"")</f>
        <v/>
      </c>
      <c r="E1055" s="3" t="str">
        <f>IF(ROW()&lt;=vLastrow,IF('Match History Data'!E1055&lt;&gt;"",'Match History Data'!E1055,""),"")</f>
        <v/>
      </c>
      <c r="F1055" s="3" t="str">
        <f>IF(ROW()&lt;=vLastrow,IF('Match History Data'!F1055&lt;&gt;"",'Match History Data'!F1055,""),"")</f>
        <v/>
      </c>
      <c r="G1055" t="str">
        <f>IF(ROW()&lt;=vLastrow,'Match History Data'!G1055,"")</f>
        <v/>
      </c>
      <c r="H1055" t="str">
        <f>IF(ROW()&lt;=vLastrow,'Match History Data'!H1055,"")</f>
        <v/>
      </c>
      <c r="I1055" t="str">
        <f>IF(ROW()&lt;=vLastrow,'Match History Data'!I1055,"")</f>
        <v/>
      </c>
      <c r="J1055" t="str">
        <f>IF(ROW()&lt;=vLastrow,'Match History Data'!J1055,"")</f>
        <v/>
      </c>
      <c r="K1055" t="str">
        <f>IF(ROW()&lt;=vLastrow,'Match History Data'!K1055,"")</f>
        <v/>
      </c>
      <c r="L1055" t="str">
        <f>IF(ROW()&lt;=vLastrow,'Match History Data'!L1055,"")</f>
        <v/>
      </c>
      <c r="M1055" t="str">
        <f>IF(ROW()&lt;=vLastrow,'Match History Data'!M1055,"")</f>
        <v/>
      </c>
      <c r="N1055" t="str">
        <f>IF(ROW()&lt;=vLastrow,'Match History Data'!N1055,"")</f>
        <v/>
      </c>
      <c r="O1055" t="str">
        <f>IF(ROW()&lt;=vLastrow,'Match History Data'!O1055,"")</f>
        <v/>
      </c>
      <c r="Q1055" t="str">
        <f>IF(ROW()&lt;=vLastrow,VLOOKUP(MONTH(E1055),calcs!$S$2:$T$13,2,FALSE),"")</f>
        <v/>
      </c>
      <c r="R1055" t="str">
        <f>IF(ROW()&lt;=vLastrow,VLOOKUP(MONTH(F1055),calcs!$S$2:$T$13,2,FALSE),"")</f>
        <v/>
      </c>
      <c r="S1055" t="str">
        <f t="shared" si="90"/>
        <v/>
      </c>
      <c r="T1055" s="26" t="e">
        <f>IF(F1055="",DATEDIF(E1055,calcs!X$2,"Y"),"")</f>
        <v>#VALUE!</v>
      </c>
      <c r="U1055" t="str">
        <f t="shared" si="89"/>
        <v/>
      </c>
      <c r="V1055" t="str">
        <f t="shared" si="86"/>
        <v/>
      </c>
      <c r="W1055">
        <f t="shared" si="87"/>
        <v>0</v>
      </c>
      <c r="X1055">
        <f t="shared" si="88"/>
        <v>0</v>
      </c>
    </row>
    <row r="1056" spans="1:24" x14ac:dyDescent="0.35">
      <c r="A1056" t="str">
        <f>IF(ROW()&lt;=vLastrow,'Match History Data'!A1056,"")</f>
        <v/>
      </c>
      <c r="B1056" t="str">
        <f>IF(ROW()&lt;=vLastrow,'Match History Data'!B1056,"")</f>
        <v/>
      </c>
      <c r="C1056" t="str">
        <f>IF(ROW()&lt;=vLastrow,'Match History Data'!C1056,"")</f>
        <v/>
      </c>
      <c r="D1056" t="str">
        <f>IF(ROW()&lt;=vLastrow,'Match History Data'!D1056,"")</f>
        <v/>
      </c>
      <c r="E1056" s="3" t="str">
        <f>IF(ROW()&lt;=vLastrow,IF('Match History Data'!E1056&lt;&gt;"",'Match History Data'!E1056,""),"")</f>
        <v/>
      </c>
      <c r="F1056" s="3" t="str">
        <f>IF(ROW()&lt;=vLastrow,IF('Match History Data'!F1056&lt;&gt;"",'Match History Data'!F1056,""),"")</f>
        <v/>
      </c>
      <c r="G1056" t="str">
        <f>IF(ROW()&lt;=vLastrow,'Match History Data'!G1056,"")</f>
        <v/>
      </c>
      <c r="H1056" t="str">
        <f>IF(ROW()&lt;=vLastrow,'Match History Data'!H1056,"")</f>
        <v/>
      </c>
      <c r="I1056" t="str">
        <f>IF(ROW()&lt;=vLastrow,'Match History Data'!I1056,"")</f>
        <v/>
      </c>
      <c r="J1056" t="str">
        <f>IF(ROW()&lt;=vLastrow,'Match History Data'!J1056,"")</f>
        <v/>
      </c>
      <c r="K1056" t="str">
        <f>IF(ROW()&lt;=vLastrow,'Match History Data'!K1056,"")</f>
        <v/>
      </c>
      <c r="L1056" t="str">
        <f>IF(ROW()&lt;=vLastrow,'Match History Data'!L1056,"")</f>
        <v/>
      </c>
      <c r="M1056" t="str">
        <f>IF(ROW()&lt;=vLastrow,'Match History Data'!M1056,"")</f>
        <v/>
      </c>
      <c r="N1056" t="str">
        <f>IF(ROW()&lt;=vLastrow,'Match History Data'!N1056,"")</f>
        <v/>
      </c>
      <c r="O1056" t="str">
        <f>IF(ROW()&lt;=vLastrow,'Match History Data'!O1056,"")</f>
        <v/>
      </c>
      <c r="Q1056" t="str">
        <f>IF(ROW()&lt;=vLastrow,VLOOKUP(MONTH(E1056),calcs!$S$2:$T$13,2,FALSE),"")</f>
        <v/>
      </c>
      <c r="R1056" t="str">
        <f>IF(ROW()&lt;=vLastrow,VLOOKUP(MONTH(F1056),calcs!$S$2:$T$13,2,FALSE),"")</f>
        <v/>
      </c>
      <c r="S1056" t="str">
        <f t="shared" si="90"/>
        <v/>
      </c>
      <c r="T1056" s="26" t="e">
        <f>IF(F1056="",DATEDIF(E1056,calcs!X$2,"Y"),"")</f>
        <v>#VALUE!</v>
      </c>
      <c r="U1056" t="str">
        <f t="shared" si="89"/>
        <v/>
      </c>
      <c r="V1056" t="str">
        <f t="shared" si="86"/>
        <v/>
      </c>
      <c r="W1056">
        <f t="shared" si="87"/>
        <v>0</v>
      </c>
      <c r="X1056">
        <f t="shared" si="88"/>
        <v>0</v>
      </c>
    </row>
    <row r="1057" spans="1:24" x14ac:dyDescent="0.35">
      <c r="A1057" t="str">
        <f>IF(ROW()&lt;=vLastrow,'Match History Data'!A1057,"")</f>
        <v/>
      </c>
      <c r="B1057" t="str">
        <f>IF(ROW()&lt;=vLastrow,'Match History Data'!B1057,"")</f>
        <v/>
      </c>
      <c r="C1057" t="str">
        <f>IF(ROW()&lt;=vLastrow,'Match History Data'!C1057,"")</f>
        <v/>
      </c>
      <c r="D1057" t="str">
        <f>IF(ROW()&lt;=vLastrow,'Match History Data'!D1057,"")</f>
        <v/>
      </c>
      <c r="E1057" s="3" t="str">
        <f>IF(ROW()&lt;=vLastrow,IF('Match History Data'!E1057&lt;&gt;"",'Match History Data'!E1057,""),"")</f>
        <v/>
      </c>
      <c r="F1057" s="3" t="str">
        <f>IF(ROW()&lt;=vLastrow,IF('Match History Data'!F1057&lt;&gt;"",'Match History Data'!F1057,""),"")</f>
        <v/>
      </c>
      <c r="G1057" t="str">
        <f>IF(ROW()&lt;=vLastrow,'Match History Data'!G1057,"")</f>
        <v/>
      </c>
      <c r="H1057" t="str">
        <f>IF(ROW()&lt;=vLastrow,'Match History Data'!H1057,"")</f>
        <v/>
      </c>
      <c r="I1057" t="str">
        <f>IF(ROW()&lt;=vLastrow,'Match History Data'!I1057,"")</f>
        <v/>
      </c>
      <c r="J1057" t="str">
        <f>IF(ROW()&lt;=vLastrow,'Match History Data'!J1057,"")</f>
        <v/>
      </c>
      <c r="K1057" t="str">
        <f>IF(ROW()&lt;=vLastrow,'Match History Data'!K1057,"")</f>
        <v/>
      </c>
      <c r="L1057" t="str">
        <f>IF(ROW()&lt;=vLastrow,'Match History Data'!L1057,"")</f>
        <v/>
      </c>
      <c r="M1057" t="str">
        <f>IF(ROW()&lt;=vLastrow,'Match History Data'!M1057,"")</f>
        <v/>
      </c>
      <c r="N1057" t="str">
        <f>IF(ROW()&lt;=vLastrow,'Match History Data'!N1057,"")</f>
        <v/>
      </c>
      <c r="O1057" t="str">
        <f>IF(ROW()&lt;=vLastrow,'Match History Data'!O1057,"")</f>
        <v/>
      </c>
      <c r="Q1057" t="str">
        <f>IF(ROW()&lt;=vLastrow,VLOOKUP(MONTH(E1057),calcs!$S$2:$T$13,2,FALSE),"")</f>
        <v/>
      </c>
      <c r="R1057" t="str">
        <f>IF(ROW()&lt;=vLastrow,VLOOKUP(MONTH(F1057),calcs!$S$2:$T$13,2,FALSE),"")</f>
        <v/>
      </c>
      <c r="S1057" t="str">
        <f t="shared" si="90"/>
        <v/>
      </c>
      <c r="T1057" s="26" t="e">
        <f>IF(F1057="",DATEDIF(E1057,calcs!X$2,"Y"),"")</f>
        <v>#VALUE!</v>
      </c>
      <c r="U1057" t="str">
        <f t="shared" si="89"/>
        <v/>
      </c>
      <c r="V1057" t="str">
        <f t="shared" si="86"/>
        <v/>
      </c>
      <c r="W1057">
        <f t="shared" si="87"/>
        <v>0</v>
      </c>
      <c r="X1057">
        <f t="shared" si="88"/>
        <v>0</v>
      </c>
    </row>
    <row r="1058" spans="1:24" x14ac:dyDescent="0.35">
      <c r="A1058" t="str">
        <f>IF(ROW()&lt;=vLastrow,'Match History Data'!A1058,"")</f>
        <v/>
      </c>
      <c r="B1058" t="str">
        <f>IF(ROW()&lt;=vLastrow,'Match History Data'!B1058,"")</f>
        <v/>
      </c>
      <c r="C1058" t="str">
        <f>IF(ROW()&lt;=vLastrow,'Match History Data'!C1058,"")</f>
        <v/>
      </c>
      <c r="D1058" t="str">
        <f>IF(ROW()&lt;=vLastrow,'Match History Data'!D1058,"")</f>
        <v/>
      </c>
      <c r="E1058" s="3" t="str">
        <f>IF(ROW()&lt;=vLastrow,IF('Match History Data'!E1058&lt;&gt;"",'Match History Data'!E1058,""),"")</f>
        <v/>
      </c>
      <c r="F1058" s="3" t="str">
        <f>IF(ROW()&lt;=vLastrow,IF('Match History Data'!F1058&lt;&gt;"",'Match History Data'!F1058,""),"")</f>
        <v/>
      </c>
      <c r="G1058" t="str">
        <f>IF(ROW()&lt;=vLastrow,'Match History Data'!G1058,"")</f>
        <v/>
      </c>
      <c r="H1058" t="str">
        <f>IF(ROW()&lt;=vLastrow,'Match History Data'!H1058,"")</f>
        <v/>
      </c>
      <c r="I1058" t="str">
        <f>IF(ROW()&lt;=vLastrow,'Match History Data'!I1058,"")</f>
        <v/>
      </c>
      <c r="J1058" t="str">
        <f>IF(ROW()&lt;=vLastrow,'Match History Data'!J1058,"")</f>
        <v/>
      </c>
      <c r="K1058" t="str">
        <f>IF(ROW()&lt;=vLastrow,'Match History Data'!K1058,"")</f>
        <v/>
      </c>
      <c r="L1058" t="str">
        <f>IF(ROW()&lt;=vLastrow,'Match History Data'!L1058,"")</f>
        <v/>
      </c>
      <c r="M1058" t="str">
        <f>IF(ROW()&lt;=vLastrow,'Match History Data'!M1058,"")</f>
        <v/>
      </c>
      <c r="N1058" t="str">
        <f>IF(ROW()&lt;=vLastrow,'Match History Data'!N1058,"")</f>
        <v/>
      </c>
      <c r="O1058" t="str">
        <f>IF(ROW()&lt;=vLastrow,'Match History Data'!O1058,"")</f>
        <v/>
      </c>
      <c r="Q1058" t="str">
        <f>IF(ROW()&lt;=vLastrow,VLOOKUP(MONTH(E1058),calcs!$S$2:$T$13,2,FALSE),"")</f>
        <v/>
      </c>
      <c r="R1058" t="str">
        <f>IF(ROW()&lt;=vLastrow,VLOOKUP(MONTH(F1058),calcs!$S$2:$T$13,2,FALSE),"")</f>
        <v/>
      </c>
      <c r="S1058" t="str">
        <f t="shared" si="90"/>
        <v/>
      </c>
      <c r="T1058" s="26" t="e">
        <f>IF(F1058="",DATEDIF(E1058,calcs!X$2,"Y"),"")</f>
        <v>#VALUE!</v>
      </c>
      <c r="U1058" t="str">
        <f t="shared" si="89"/>
        <v/>
      </c>
      <c r="V1058" t="str">
        <f t="shared" si="86"/>
        <v/>
      </c>
      <c r="W1058">
        <f t="shared" si="87"/>
        <v>0</v>
      </c>
      <c r="X1058">
        <f t="shared" si="88"/>
        <v>0</v>
      </c>
    </row>
    <row r="1059" spans="1:24" x14ac:dyDescent="0.35">
      <c r="A1059" t="str">
        <f>IF(ROW()&lt;=vLastrow,'Match History Data'!A1059,"")</f>
        <v/>
      </c>
      <c r="B1059" t="str">
        <f>IF(ROW()&lt;=vLastrow,'Match History Data'!B1059,"")</f>
        <v/>
      </c>
      <c r="C1059" t="str">
        <f>IF(ROW()&lt;=vLastrow,'Match History Data'!C1059,"")</f>
        <v/>
      </c>
      <c r="D1059" t="str">
        <f>IF(ROW()&lt;=vLastrow,'Match History Data'!D1059,"")</f>
        <v/>
      </c>
      <c r="E1059" s="3" t="str">
        <f>IF(ROW()&lt;=vLastrow,IF('Match History Data'!E1059&lt;&gt;"",'Match History Data'!E1059,""),"")</f>
        <v/>
      </c>
      <c r="F1059" s="3" t="str">
        <f>IF(ROW()&lt;=vLastrow,IF('Match History Data'!F1059&lt;&gt;"",'Match History Data'!F1059,""),"")</f>
        <v/>
      </c>
      <c r="G1059" t="str">
        <f>IF(ROW()&lt;=vLastrow,'Match History Data'!G1059,"")</f>
        <v/>
      </c>
      <c r="H1059" t="str">
        <f>IF(ROW()&lt;=vLastrow,'Match History Data'!H1059,"")</f>
        <v/>
      </c>
      <c r="I1059" t="str">
        <f>IF(ROW()&lt;=vLastrow,'Match History Data'!I1059,"")</f>
        <v/>
      </c>
      <c r="J1059" t="str">
        <f>IF(ROW()&lt;=vLastrow,'Match History Data'!J1059,"")</f>
        <v/>
      </c>
      <c r="K1059" t="str">
        <f>IF(ROW()&lt;=vLastrow,'Match History Data'!K1059,"")</f>
        <v/>
      </c>
      <c r="L1059" t="str">
        <f>IF(ROW()&lt;=vLastrow,'Match History Data'!L1059,"")</f>
        <v/>
      </c>
      <c r="M1059" t="str">
        <f>IF(ROW()&lt;=vLastrow,'Match History Data'!M1059,"")</f>
        <v/>
      </c>
      <c r="N1059" t="str">
        <f>IF(ROW()&lt;=vLastrow,'Match History Data'!N1059,"")</f>
        <v/>
      </c>
      <c r="O1059" t="str">
        <f>IF(ROW()&lt;=vLastrow,'Match History Data'!O1059,"")</f>
        <v/>
      </c>
      <c r="Q1059" t="str">
        <f>IF(ROW()&lt;=vLastrow,VLOOKUP(MONTH(E1059),calcs!$S$2:$T$13,2,FALSE),"")</f>
        <v/>
      </c>
      <c r="R1059" t="str">
        <f>IF(ROW()&lt;=vLastrow,VLOOKUP(MONTH(F1059),calcs!$S$2:$T$13,2,FALSE),"")</f>
        <v/>
      </c>
      <c r="S1059" t="str">
        <f t="shared" si="90"/>
        <v/>
      </c>
      <c r="T1059" s="26" t="e">
        <f>IF(F1059="",DATEDIF(E1059,calcs!X$2,"Y"),"")</f>
        <v>#VALUE!</v>
      </c>
      <c r="U1059" t="str">
        <f t="shared" si="89"/>
        <v/>
      </c>
      <c r="V1059" t="str">
        <f t="shared" si="86"/>
        <v/>
      </c>
      <c r="W1059">
        <f t="shared" si="87"/>
        <v>0</v>
      </c>
      <c r="X1059">
        <f t="shared" si="88"/>
        <v>0</v>
      </c>
    </row>
    <row r="1060" spans="1:24" x14ac:dyDescent="0.35">
      <c r="A1060" t="str">
        <f>IF(ROW()&lt;=vLastrow,'Match History Data'!A1060,"")</f>
        <v/>
      </c>
      <c r="B1060" t="str">
        <f>IF(ROW()&lt;=vLastrow,'Match History Data'!B1060,"")</f>
        <v/>
      </c>
      <c r="C1060" t="str">
        <f>IF(ROW()&lt;=vLastrow,'Match History Data'!C1060,"")</f>
        <v/>
      </c>
      <c r="D1060" t="str">
        <f>IF(ROW()&lt;=vLastrow,'Match History Data'!D1060,"")</f>
        <v/>
      </c>
      <c r="E1060" s="3" t="str">
        <f>IF(ROW()&lt;=vLastrow,IF('Match History Data'!E1060&lt;&gt;"",'Match History Data'!E1060,""),"")</f>
        <v/>
      </c>
      <c r="F1060" s="3" t="str">
        <f>IF(ROW()&lt;=vLastrow,IF('Match History Data'!F1060&lt;&gt;"",'Match History Data'!F1060,""),"")</f>
        <v/>
      </c>
      <c r="G1060" t="str">
        <f>IF(ROW()&lt;=vLastrow,'Match History Data'!G1060,"")</f>
        <v/>
      </c>
      <c r="H1060" t="str">
        <f>IF(ROW()&lt;=vLastrow,'Match History Data'!H1060,"")</f>
        <v/>
      </c>
      <c r="I1060" t="str">
        <f>IF(ROW()&lt;=vLastrow,'Match History Data'!I1060,"")</f>
        <v/>
      </c>
      <c r="J1060" t="str">
        <f>IF(ROW()&lt;=vLastrow,'Match History Data'!J1060,"")</f>
        <v/>
      </c>
      <c r="K1060" t="str">
        <f>IF(ROW()&lt;=vLastrow,'Match History Data'!K1060,"")</f>
        <v/>
      </c>
      <c r="L1060" t="str">
        <f>IF(ROW()&lt;=vLastrow,'Match History Data'!L1060,"")</f>
        <v/>
      </c>
      <c r="M1060" t="str">
        <f>IF(ROW()&lt;=vLastrow,'Match History Data'!M1060,"")</f>
        <v/>
      </c>
      <c r="N1060" t="str">
        <f>IF(ROW()&lt;=vLastrow,'Match History Data'!N1060,"")</f>
        <v/>
      </c>
      <c r="O1060" t="str">
        <f>IF(ROW()&lt;=vLastrow,'Match History Data'!O1060,"")</f>
        <v/>
      </c>
      <c r="Q1060" t="str">
        <f>IF(ROW()&lt;=vLastrow,VLOOKUP(MONTH(E1060),calcs!$S$2:$T$13,2,FALSE),"")</f>
        <v/>
      </c>
      <c r="R1060" t="str">
        <f>IF(ROW()&lt;=vLastrow,VLOOKUP(MONTH(F1060),calcs!$S$2:$T$13,2,FALSE),"")</f>
        <v/>
      </c>
      <c r="S1060" t="str">
        <f t="shared" si="90"/>
        <v/>
      </c>
      <c r="T1060" s="26" t="e">
        <f>IF(F1060="",DATEDIF(E1060,calcs!X$2,"Y"),"")</f>
        <v>#VALUE!</v>
      </c>
      <c r="U1060" t="str">
        <f t="shared" si="89"/>
        <v/>
      </c>
      <c r="V1060" t="str">
        <f t="shared" si="86"/>
        <v/>
      </c>
      <c r="W1060">
        <f t="shared" si="87"/>
        <v>0</v>
      </c>
      <c r="X1060">
        <f t="shared" si="88"/>
        <v>0</v>
      </c>
    </row>
    <row r="1061" spans="1:24" x14ac:dyDescent="0.35">
      <c r="A1061" t="str">
        <f>IF(ROW()&lt;=vLastrow,'Match History Data'!A1061,"")</f>
        <v/>
      </c>
      <c r="B1061" t="str">
        <f>IF(ROW()&lt;=vLastrow,'Match History Data'!B1061,"")</f>
        <v/>
      </c>
      <c r="C1061" t="str">
        <f>IF(ROW()&lt;=vLastrow,'Match History Data'!C1061,"")</f>
        <v/>
      </c>
      <c r="D1061" t="str">
        <f>IF(ROW()&lt;=vLastrow,'Match History Data'!D1061,"")</f>
        <v/>
      </c>
      <c r="E1061" s="3" t="str">
        <f>IF(ROW()&lt;=vLastrow,IF('Match History Data'!E1061&lt;&gt;"",'Match History Data'!E1061,""),"")</f>
        <v/>
      </c>
      <c r="F1061" s="3" t="str">
        <f>IF(ROW()&lt;=vLastrow,IF('Match History Data'!F1061&lt;&gt;"",'Match History Data'!F1061,""),"")</f>
        <v/>
      </c>
      <c r="G1061" t="str">
        <f>IF(ROW()&lt;=vLastrow,'Match History Data'!G1061,"")</f>
        <v/>
      </c>
      <c r="H1061" t="str">
        <f>IF(ROW()&lt;=vLastrow,'Match History Data'!H1061,"")</f>
        <v/>
      </c>
      <c r="I1061" t="str">
        <f>IF(ROW()&lt;=vLastrow,'Match History Data'!I1061,"")</f>
        <v/>
      </c>
      <c r="J1061" t="str">
        <f>IF(ROW()&lt;=vLastrow,'Match History Data'!J1061,"")</f>
        <v/>
      </c>
      <c r="K1061" t="str">
        <f>IF(ROW()&lt;=vLastrow,'Match History Data'!K1061,"")</f>
        <v/>
      </c>
      <c r="L1061" t="str">
        <f>IF(ROW()&lt;=vLastrow,'Match History Data'!L1061,"")</f>
        <v/>
      </c>
      <c r="M1061" t="str">
        <f>IF(ROW()&lt;=vLastrow,'Match History Data'!M1061,"")</f>
        <v/>
      </c>
      <c r="N1061" t="str">
        <f>IF(ROW()&lt;=vLastrow,'Match History Data'!N1061,"")</f>
        <v/>
      </c>
      <c r="O1061" t="str">
        <f>IF(ROW()&lt;=vLastrow,'Match History Data'!O1061,"")</f>
        <v/>
      </c>
      <c r="Q1061" t="str">
        <f>IF(ROW()&lt;=vLastrow,VLOOKUP(MONTH(E1061),calcs!$S$2:$T$13,2,FALSE),"")</f>
        <v/>
      </c>
      <c r="R1061" t="str">
        <f>IF(ROW()&lt;=vLastrow,VLOOKUP(MONTH(F1061),calcs!$S$2:$T$13,2,FALSE),"")</f>
        <v/>
      </c>
      <c r="S1061" t="str">
        <f t="shared" si="90"/>
        <v/>
      </c>
      <c r="T1061" s="26" t="e">
        <f>IF(F1061="",DATEDIF(E1061,calcs!X$2,"Y"),"")</f>
        <v>#VALUE!</v>
      </c>
      <c r="U1061" t="str">
        <f t="shared" si="89"/>
        <v/>
      </c>
      <c r="V1061" t="str">
        <f t="shared" si="86"/>
        <v/>
      </c>
      <c r="W1061">
        <f t="shared" si="87"/>
        <v>0</v>
      </c>
      <c r="X1061">
        <f t="shared" si="88"/>
        <v>0</v>
      </c>
    </row>
    <row r="1062" spans="1:24" x14ac:dyDescent="0.35">
      <c r="A1062" t="str">
        <f>IF(ROW()&lt;=vLastrow,'Match History Data'!A1062,"")</f>
        <v/>
      </c>
      <c r="B1062" t="str">
        <f>IF(ROW()&lt;=vLastrow,'Match History Data'!B1062,"")</f>
        <v/>
      </c>
      <c r="C1062" t="str">
        <f>IF(ROW()&lt;=vLastrow,'Match History Data'!C1062,"")</f>
        <v/>
      </c>
      <c r="D1062" t="str">
        <f>IF(ROW()&lt;=vLastrow,'Match History Data'!D1062,"")</f>
        <v/>
      </c>
      <c r="E1062" s="3" t="str">
        <f>IF(ROW()&lt;=vLastrow,IF('Match History Data'!E1062&lt;&gt;"",'Match History Data'!E1062,""),"")</f>
        <v/>
      </c>
      <c r="F1062" s="3" t="str">
        <f>IF(ROW()&lt;=vLastrow,IF('Match History Data'!F1062&lt;&gt;"",'Match History Data'!F1062,""),"")</f>
        <v/>
      </c>
      <c r="G1062" t="str">
        <f>IF(ROW()&lt;=vLastrow,'Match History Data'!G1062,"")</f>
        <v/>
      </c>
      <c r="H1062" t="str">
        <f>IF(ROW()&lt;=vLastrow,'Match History Data'!H1062,"")</f>
        <v/>
      </c>
      <c r="I1062" t="str">
        <f>IF(ROW()&lt;=vLastrow,'Match History Data'!I1062,"")</f>
        <v/>
      </c>
      <c r="J1062" t="str">
        <f>IF(ROW()&lt;=vLastrow,'Match History Data'!J1062,"")</f>
        <v/>
      </c>
      <c r="K1062" t="str">
        <f>IF(ROW()&lt;=vLastrow,'Match History Data'!K1062,"")</f>
        <v/>
      </c>
      <c r="L1062" t="str">
        <f>IF(ROW()&lt;=vLastrow,'Match History Data'!L1062,"")</f>
        <v/>
      </c>
      <c r="M1062" t="str">
        <f>IF(ROW()&lt;=vLastrow,'Match History Data'!M1062,"")</f>
        <v/>
      </c>
      <c r="N1062" t="str">
        <f>IF(ROW()&lt;=vLastrow,'Match History Data'!N1062,"")</f>
        <v/>
      </c>
      <c r="O1062" t="str">
        <f>IF(ROW()&lt;=vLastrow,'Match History Data'!O1062,"")</f>
        <v/>
      </c>
      <c r="Q1062" t="str">
        <f>IF(ROW()&lt;=vLastrow,VLOOKUP(MONTH(E1062),calcs!$S$2:$T$13,2,FALSE),"")</f>
        <v/>
      </c>
      <c r="R1062" t="str">
        <f>IF(ROW()&lt;=vLastrow,VLOOKUP(MONTH(F1062),calcs!$S$2:$T$13,2,FALSE),"")</f>
        <v/>
      </c>
      <c r="S1062" t="str">
        <f t="shared" si="90"/>
        <v/>
      </c>
      <c r="T1062" s="26" t="e">
        <f>IF(F1062="",DATEDIF(E1062,calcs!X$2,"Y"),"")</f>
        <v>#VALUE!</v>
      </c>
      <c r="U1062" t="str">
        <f t="shared" si="89"/>
        <v/>
      </c>
      <c r="V1062" t="str">
        <f t="shared" si="86"/>
        <v/>
      </c>
      <c r="W1062">
        <f t="shared" si="87"/>
        <v>0</v>
      </c>
      <c r="X1062">
        <f t="shared" si="88"/>
        <v>0</v>
      </c>
    </row>
    <row r="1063" spans="1:24" x14ac:dyDescent="0.35">
      <c r="A1063" t="str">
        <f>IF(ROW()&lt;=vLastrow,'Match History Data'!A1063,"")</f>
        <v/>
      </c>
      <c r="B1063" t="str">
        <f>IF(ROW()&lt;=vLastrow,'Match History Data'!B1063,"")</f>
        <v/>
      </c>
      <c r="C1063" t="str">
        <f>IF(ROW()&lt;=vLastrow,'Match History Data'!C1063,"")</f>
        <v/>
      </c>
      <c r="D1063" t="str">
        <f>IF(ROW()&lt;=vLastrow,'Match History Data'!D1063,"")</f>
        <v/>
      </c>
      <c r="E1063" s="3" t="str">
        <f>IF(ROW()&lt;=vLastrow,IF('Match History Data'!E1063&lt;&gt;"",'Match History Data'!E1063,""),"")</f>
        <v/>
      </c>
      <c r="F1063" s="3" t="str">
        <f>IF(ROW()&lt;=vLastrow,IF('Match History Data'!F1063&lt;&gt;"",'Match History Data'!F1063,""),"")</f>
        <v/>
      </c>
      <c r="G1063" t="str">
        <f>IF(ROW()&lt;=vLastrow,'Match History Data'!G1063,"")</f>
        <v/>
      </c>
      <c r="H1063" t="str">
        <f>IF(ROW()&lt;=vLastrow,'Match History Data'!H1063,"")</f>
        <v/>
      </c>
      <c r="I1063" t="str">
        <f>IF(ROW()&lt;=vLastrow,'Match History Data'!I1063,"")</f>
        <v/>
      </c>
      <c r="J1063" t="str">
        <f>IF(ROW()&lt;=vLastrow,'Match History Data'!J1063,"")</f>
        <v/>
      </c>
      <c r="K1063" t="str">
        <f>IF(ROW()&lt;=vLastrow,'Match History Data'!K1063,"")</f>
        <v/>
      </c>
      <c r="L1063" t="str">
        <f>IF(ROW()&lt;=vLastrow,'Match History Data'!L1063,"")</f>
        <v/>
      </c>
      <c r="M1063" t="str">
        <f>IF(ROW()&lt;=vLastrow,'Match History Data'!M1063,"")</f>
        <v/>
      </c>
      <c r="N1063" t="str">
        <f>IF(ROW()&lt;=vLastrow,'Match History Data'!N1063,"")</f>
        <v/>
      </c>
      <c r="O1063" t="str">
        <f>IF(ROW()&lt;=vLastrow,'Match History Data'!O1063,"")</f>
        <v/>
      </c>
      <c r="Q1063" t="str">
        <f>IF(ROW()&lt;=vLastrow,VLOOKUP(MONTH(E1063),calcs!$S$2:$T$13,2,FALSE),"")</f>
        <v/>
      </c>
      <c r="R1063" t="str">
        <f>IF(ROW()&lt;=vLastrow,VLOOKUP(MONTH(F1063),calcs!$S$2:$T$13,2,FALSE),"")</f>
        <v/>
      </c>
      <c r="S1063" t="str">
        <f t="shared" si="90"/>
        <v/>
      </c>
      <c r="T1063" s="26" t="e">
        <f>IF(F1063="",DATEDIF(E1063,calcs!X$2,"Y"),"")</f>
        <v>#VALUE!</v>
      </c>
      <c r="U1063" t="str">
        <f t="shared" si="89"/>
        <v/>
      </c>
      <c r="V1063" t="str">
        <f t="shared" si="86"/>
        <v/>
      </c>
      <c r="W1063">
        <f t="shared" si="87"/>
        <v>0</v>
      </c>
      <c r="X1063">
        <f t="shared" si="88"/>
        <v>0</v>
      </c>
    </row>
    <row r="1064" spans="1:24" x14ac:dyDescent="0.35">
      <c r="A1064" t="str">
        <f>IF(ROW()&lt;=vLastrow,'Match History Data'!A1064,"")</f>
        <v/>
      </c>
      <c r="B1064" t="str">
        <f>IF(ROW()&lt;=vLastrow,'Match History Data'!B1064,"")</f>
        <v/>
      </c>
      <c r="C1064" t="str">
        <f>IF(ROW()&lt;=vLastrow,'Match History Data'!C1064,"")</f>
        <v/>
      </c>
      <c r="D1064" t="str">
        <f>IF(ROW()&lt;=vLastrow,'Match History Data'!D1064,"")</f>
        <v/>
      </c>
      <c r="E1064" s="3" t="str">
        <f>IF(ROW()&lt;=vLastrow,IF('Match History Data'!E1064&lt;&gt;"",'Match History Data'!E1064,""),"")</f>
        <v/>
      </c>
      <c r="F1064" s="3" t="str">
        <f>IF(ROW()&lt;=vLastrow,IF('Match History Data'!F1064&lt;&gt;"",'Match History Data'!F1064,""),"")</f>
        <v/>
      </c>
      <c r="G1064" t="str">
        <f>IF(ROW()&lt;=vLastrow,'Match History Data'!G1064,"")</f>
        <v/>
      </c>
      <c r="H1064" t="str">
        <f>IF(ROW()&lt;=vLastrow,'Match History Data'!H1064,"")</f>
        <v/>
      </c>
      <c r="I1064" t="str">
        <f>IF(ROW()&lt;=vLastrow,'Match History Data'!I1064,"")</f>
        <v/>
      </c>
      <c r="J1064" t="str">
        <f>IF(ROW()&lt;=vLastrow,'Match History Data'!J1064,"")</f>
        <v/>
      </c>
      <c r="K1064" t="str">
        <f>IF(ROW()&lt;=vLastrow,'Match History Data'!K1064,"")</f>
        <v/>
      </c>
      <c r="L1064" t="str">
        <f>IF(ROW()&lt;=vLastrow,'Match History Data'!L1064,"")</f>
        <v/>
      </c>
      <c r="M1064" t="str">
        <f>IF(ROW()&lt;=vLastrow,'Match History Data'!M1064,"")</f>
        <v/>
      </c>
      <c r="N1064" t="str">
        <f>IF(ROW()&lt;=vLastrow,'Match History Data'!N1064,"")</f>
        <v/>
      </c>
      <c r="O1064" t="str">
        <f>IF(ROW()&lt;=vLastrow,'Match History Data'!O1064,"")</f>
        <v/>
      </c>
      <c r="Q1064" t="str">
        <f>IF(ROW()&lt;=vLastrow,VLOOKUP(MONTH(E1064),calcs!$S$2:$T$13,2,FALSE),"")</f>
        <v/>
      </c>
      <c r="R1064" t="str">
        <f>IF(ROW()&lt;=vLastrow,VLOOKUP(MONTH(F1064),calcs!$S$2:$T$13,2,FALSE),"")</f>
        <v/>
      </c>
      <c r="S1064" t="str">
        <f t="shared" si="90"/>
        <v/>
      </c>
      <c r="T1064" s="26" t="e">
        <f>IF(F1064="",DATEDIF(E1064,calcs!X$2,"Y"),"")</f>
        <v>#VALUE!</v>
      </c>
      <c r="U1064" t="str">
        <f t="shared" si="89"/>
        <v/>
      </c>
      <c r="V1064" t="str">
        <f t="shared" si="86"/>
        <v/>
      </c>
      <c r="W1064">
        <f t="shared" si="87"/>
        <v>0</v>
      </c>
      <c r="X1064">
        <f t="shared" si="88"/>
        <v>0</v>
      </c>
    </row>
    <row r="1065" spans="1:24" x14ac:dyDescent="0.35">
      <c r="A1065" t="str">
        <f>IF(ROW()&lt;=vLastrow,'Match History Data'!A1065,"")</f>
        <v/>
      </c>
      <c r="B1065" t="str">
        <f>IF(ROW()&lt;=vLastrow,'Match History Data'!B1065,"")</f>
        <v/>
      </c>
      <c r="C1065" t="str">
        <f>IF(ROW()&lt;=vLastrow,'Match History Data'!C1065,"")</f>
        <v/>
      </c>
      <c r="D1065" t="str">
        <f>IF(ROW()&lt;=vLastrow,'Match History Data'!D1065,"")</f>
        <v/>
      </c>
      <c r="E1065" s="3" t="str">
        <f>IF(ROW()&lt;=vLastrow,IF('Match History Data'!E1065&lt;&gt;"",'Match History Data'!E1065,""),"")</f>
        <v/>
      </c>
      <c r="F1065" s="3" t="str">
        <f>IF(ROW()&lt;=vLastrow,IF('Match History Data'!F1065&lt;&gt;"",'Match History Data'!F1065,""),"")</f>
        <v/>
      </c>
      <c r="G1065" t="str">
        <f>IF(ROW()&lt;=vLastrow,'Match History Data'!G1065,"")</f>
        <v/>
      </c>
      <c r="H1065" t="str">
        <f>IF(ROW()&lt;=vLastrow,'Match History Data'!H1065,"")</f>
        <v/>
      </c>
      <c r="I1065" t="str">
        <f>IF(ROW()&lt;=vLastrow,'Match History Data'!I1065,"")</f>
        <v/>
      </c>
      <c r="J1065" t="str">
        <f>IF(ROW()&lt;=vLastrow,'Match History Data'!J1065,"")</f>
        <v/>
      </c>
      <c r="K1065" t="str">
        <f>IF(ROW()&lt;=vLastrow,'Match History Data'!K1065,"")</f>
        <v/>
      </c>
      <c r="L1065" t="str">
        <f>IF(ROW()&lt;=vLastrow,'Match History Data'!L1065,"")</f>
        <v/>
      </c>
      <c r="M1065" t="str">
        <f>IF(ROW()&lt;=vLastrow,'Match History Data'!M1065,"")</f>
        <v/>
      </c>
      <c r="N1065" t="str">
        <f>IF(ROW()&lt;=vLastrow,'Match History Data'!N1065,"")</f>
        <v/>
      </c>
      <c r="O1065" t="str">
        <f>IF(ROW()&lt;=vLastrow,'Match History Data'!O1065,"")</f>
        <v/>
      </c>
      <c r="Q1065" t="str">
        <f>IF(ROW()&lt;=vLastrow,VLOOKUP(MONTH(E1065),calcs!$S$2:$T$13,2,FALSE),"")</f>
        <v/>
      </c>
      <c r="R1065" t="str">
        <f>IF(ROW()&lt;=vLastrow,VLOOKUP(MONTH(F1065),calcs!$S$2:$T$13,2,FALSE),"")</f>
        <v/>
      </c>
      <c r="S1065" t="str">
        <f t="shared" si="90"/>
        <v/>
      </c>
      <c r="T1065" s="26" t="e">
        <f>IF(F1065="",DATEDIF(E1065,calcs!X$2,"Y"),"")</f>
        <v>#VALUE!</v>
      </c>
      <c r="U1065" t="str">
        <f t="shared" si="89"/>
        <v/>
      </c>
      <c r="V1065" t="str">
        <f t="shared" si="86"/>
        <v/>
      </c>
      <c r="W1065">
        <f t="shared" si="87"/>
        <v>0</v>
      </c>
      <c r="X1065">
        <f t="shared" si="88"/>
        <v>0</v>
      </c>
    </row>
    <row r="1066" spans="1:24" x14ac:dyDescent="0.35">
      <c r="A1066" t="str">
        <f>IF(ROW()&lt;=vLastrow,'Match History Data'!A1066,"")</f>
        <v/>
      </c>
      <c r="B1066" t="str">
        <f>IF(ROW()&lt;=vLastrow,'Match History Data'!B1066,"")</f>
        <v/>
      </c>
      <c r="C1066" t="str">
        <f>IF(ROW()&lt;=vLastrow,'Match History Data'!C1066,"")</f>
        <v/>
      </c>
      <c r="D1066" t="str">
        <f>IF(ROW()&lt;=vLastrow,'Match History Data'!D1066,"")</f>
        <v/>
      </c>
      <c r="E1066" s="3" t="str">
        <f>IF(ROW()&lt;=vLastrow,IF('Match History Data'!E1066&lt;&gt;"",'Match History Data'!E1066,""),"")</f>
        <v/>
      </c>
      <c r="F1066" s="3" t="str">
        <f>IF(ROW()&lt;=vLastrow,IF('Match History Data'!F1066&lt;&gt;"",'Match History Data'!F1066,""),"")</f>
        <v/>
      </c>
      <c r="G1066" t="str">
        <f>IF(ROW()&lt;=vLastrow,'Match History Data'!G1066,"")</f>
        <v/>
      </c>
      <c r="H1066" t="str">
        <f>IF(ROW()&lt;=vLastrow,'Match History Data'!H1066,"")</f>
        <v/>
      </c>
      <c r="I1066" t="str">
        <f>IF(ROW()&lt;=vLastrow,'Match History Data'!I1066,"")</f>
        <v/>
      </c>
      <c r="J1066" t="str">
        <f>IF(ROW()&lt;=vLastrow,'Match History Data'!J1066,"")</f>
        <v/>
      </c>
      <c r="K1066" t="str">
        <f>IF(ROW()&lt;=vLastrow,'Match History Data'!K1066,"")</f>
        <v/>
      </c>
      <c r="L1066" t="str">
        <f>IF(ROW()&lt;=vLastrow,'Match History Data'!L1066,"")</f>
        <v/>
      </c>
      <c r="M1066" t="str">
        <f>IF(ROW()&lt;=vLastrow,'Match History Data'!M1066,"")</f>
        <v/>
      </c>
      <c r="N1066" t="str">
        <f>IF(ROW()&lt;=vLastrow,'Match History Data'!N1066,"")</f>
        <v/>
      </c>
      <c r="O1066" t="str">
        <f>IF(ROW()&lt;=vLastrow,'Match History Data'!O1066,"")</f>
        <v/>
      </c>
      <c r="Q1066" t="str">
        <f>IF(ROW()&lt;=vLastrow,VLOOKUP(MONTH(E1066),calcs!$S$2:$T$13,2,FALSE),"")</f>
        <v/>
      </c>
      <c r="R1066" t="str">
        <f>IF(ROW()&lt;=vLastrow,VLOOKUP(MONTH(F1066),calcs!$S$2:$T$13,2,FALSE),"")</f>
        <v/>
      </c>
      <c r="S1066" t="str">
        <f t="shared" si="90"/>
        <v/>
      </c>
      <c r="T1066" s="26" t="e">
        <f>IF(F1066="",DATEDIF(E1066,calcs!X$2,"Y"),"")</f>
        <v>#VALUE!</v>
      </c>
      <c r="U1066" t="str">
        <f t="shared" si="89"/>
        <v/>
      </c>
      <c r="V1066" t="str">
        <f t="shared" si="86"/>
        <v/>
      </c>
      <c r="W1066">
        <f t="shared" si="87"/>
        <v>0</v>
      </c>
      <c r="X1066">
        <f t="shared" si="88"/>
        <v>0</v>
      </c>
    </row>
    <row r="1067" spans="1:24" x14ac:dyDescent="0.35">
      <c r="A1067" t="str">
        <f>IF(ROW()&lt;=vLastrow,'Match History Data'!A1067,"")</f>
        <v/>
      </c>
      <c r="B1067" t="str">
        <f>IF(ROW()&lt;=vLastrow,'Match History Data'!B1067,"")</f>
        <v/>
      </c>
      <c r="C1067" t="str">
        <f>IF(ROW()&lt;=vLastrow,'Match History Data'!C1067,"")</f>
        <v/>
      </c>
      <c r="D1067" t="str">
        <f>IF(ROW()&lt;=vLastrow,'Match History Data'!D1067,"")</f>
        <v/>
      </c>
      <c r="E1067" s="3" t="str">
        <f>IF(ROW()&lt;=vLastrow,IF('Match History Data'!E1067&lt;&gt;"",'Match History Data'!E1067,""),"")</f>
        <v/>
      </c>
      <c r="F1067" s="3" t="str">
        <f>IF(ROW()&lt;=vLastrow,IF('Match History Data'!F1067&lt;&gt;"",'Match History Data'!F1067,""),"")</f>
        <v/>
      </c>
      <c r="G1067" t="str">
        <f>IF(ROW()&lt;=vLastrow,'Match History Data'!G1067,"")</f>
        <v/>
      </c>
      <c r="H1067" t="str">
        <f>IF(ROW()&lt;=vLastrow,'Match History Data'!H1067,"")</f>
        <v/>
      </c>
      <c r="I1067" t="str">
        <f>IF(ROW()&lt;=vLastrow,'Match History Data'!I1067,"")</f>
        <v/>
      </c>
      <c r="J1067" t="str">
        <f>IF(ROW()&lt;=vLastrow,'Match History Data'!J1067,"")</f>
        <v/>
      </c>
      <c r="K1067" t="str">
        <f>IF(ROW()&lt;=vLastrow,'Match History Data'!K1067,"")</f>
        <v/>
      </c>
      <c r="L1067" t="str">
        <f>IF(ROW()&lt;=vLastrow,'Match History Data'!L1067,"")</f>
        <v/>
      </c>
      <c r="M1067" t="str">
        <f>IF(ROW()&lt;=vLastrow,'Match History Data'!M1067,"")</f>
        <v/>
      </c>
      <c r="N1067" t="str">
        <f>IF(ROW()&lt;=vLastrow,'Match History Data'!N1067,"")</f>
        <v/>
      </c>
      <c r="O1067" t="str">
        <f>IF(ROW()&lt;=vLastrow,'Match History Data'!O1067,"")</f>
        <v/>
      </c>
      <c r="Q1067" t="str">
        <f>IF(ROW()&lt;=vLastrow,VLOOKUP(MONTH(E1067),calcs!$S$2:$T$13,2,FALSE),"")</f>
        <v/>
      </c>
      <c r="R1067" t="str">
        <f>IF(ROW()&lt;=vLastrow,VLOOKUP(MONTH(F1067),calcs!$S$2:$T$13,2,FALSE),"")</f>
        <v/>
      </c>
      <c r="S1067" t="str">
        <f t="shared" si="90"/>
        <v/>
      </c>
      <c r="T1067" s="26" t="e">
        <f>IF(F1067="",DATEDIF(E1067,calcs!X$2,"Y"),"")</f>
        <v>#VALUE!</v>
      </c>
      <c r="U1067" t="str">
        <f t="shared" si="89"/>
        <v/>
      </c>
      <c r="V1067" t="str">
        <f t="shared" si="86"/>
        <v/>
      </c>
      <c r="W1067">
        <f t="shared" si="87"/>
        <v>0</v>
      </c>
      <c r="X1067">
        <f t="shared" si="88"/>
        <v>0</v>
      </c>
    </row>
    <row r="1068" spans="1:24" x14ac:dyDescent="0.35">
      <c r="A1068" t="str">
        <f>IF(ROW()&lt;=vLastrow,'Match History Data'!A1068,"")</f>
        <v/>
      </c>
      <c r="B1068" t="str">
        <f>IF(ROW()&lt;=vLastrow,'Match History Data'!B1068,"")</f>
        <v/>
      </c>
      <c r="C1068" t="str">
        <f>IF(ROW()&lt;=vLastrow,'Match History Data'!C1068,"")</f>
        <v/>
      </c>
      <c r="D1068" t="str">
        <f>IF(ROW()&lt;=vLastrow,'Match History Data'!D1068,"")</f>
        <v/>
      </c>
      <c r="E1068" s="3" t="str">
        <f>IF(ROW()&lt;=vLastrow,IF('Match History Data'!E1068&lt;&gt;"",'Match History Data'!E1068,""),"")</f>
        <v/>
      </c>
      <c r="F1068" s="3" t="str">
        <f>IF(ROW()&lt;=vLastrow,IF('Match History Data'!F1068&lt;&gt;"",'Match History Data'!F1068,""),"")</f>
        <v/>
      </c>
      <c r="G1068" t="str">
        <f>IF(ROW()&lt;=vLastrow,'Match History Data'!G1068,"")</f>
        <v/>
      </c>
      <c r="H1068" t="str">
        <f>IF(ROW()&lt;=vLastrow,'Match History Data'!H1068,"")</f>
        <v/>
      </c>
      <c r="I1068" t="str">
        <f>IF(ROW()&lt;=vLastrow,'Match History Data'!I1068,"")</f>
        <v/>
      </c>
      <c r="J1068" t="str">
        <f>IF(ROW()&lt;=vLastrow,'Match History Data'!J1068,"")</f>
        <v/>
      </c>
      <c r="K1068" t="str">
        <f>IF(ROW()&lt;=vLastrow,'Match History Data'!K1068,"")</f>
        <v/>
      </c>
      <c r="L1068" t="str">
        <f>IF(ROW()&lt;=vLastrow,'Match History Data'!L1068,"")</f>
        <v/>
      </c>
      <c r="M1068" t="str">
        <f>IF(ROW()&lt;=vLastrow,'Match History Data'!M1068,"")</f>
        <v/>
      </c>
      <c r="N1068" t="str">
        <f>IF(ROW()&lt;=vLastrow,'Match History Data'!N1068,"")</f>
        <v/>
      </c>
      <c r="O1068" t="str">
        <f>IF(ROW()&lt;=vLastrow,'Match History Data'!O1068,"")</f>
        <v/>
      </c>
      <c r="Q1068" t="str">
        <f>IF(ROW()&lt;=vLastrow,VLOOKUP(MONTH(E1068),calcs!$S$2:$T$13,2,FALSE),"")</f>
        <v/>
      </c>
      <c r="R1068" t="str">
        <f>IF(ROW()&lt;=vLastrow,VLOOKUP(MONTH(F1068),calcs!$S$2:$T$13,2,FALSE),"")</f>
        <v/>
      </c>
      <c r="S1068" t="str">
        <f t="shared" si="90"/>
        <v/>
      </c>
      <c r="T1068" s="26" t="e">
        <f>IF(F1068="",DATEDIF(E1068,calcs!X$2,"Y"),"")</f>
        <v>#VALUE!</v>
      </c>
      <c r="U1068" t="str">
        <f t="shared" si="89"/>
        <v/>
      </c>
      <c r="V1068" t="str">
        <f t="shared" si="86"/>
        <v/>
      </c>
      <c r="W1068">
        <f t="shared" si="87"/>
        <v>0</v>
      </c>
      <c r="X1068">
        <f t="shared" si="88"/>
        <v>0</v>
      </c>
    </row>
    <row r="1069" spans="1:24" x14ac:dyDescent="0.35">
      <c r="A1069" t="str">
        <f>IF(ROW()&lt;=vLastrow,'Match History Data'!A1069,"")</f>
        <v/>
      </c>
      <c r="B1069" t="str">
        <f>IF(ROW()&lt;=vLastrow,'Match History Data'!B1069,"")</f>
        <v/>
      </c>
      <c r="C1069" t="str">
        <f>IF(ROW()&lt;=vLastrow,'Match History Data'!C1069,"")</f>
        <v/>
      </c>
      <c r="D1069" t="str">
        <f>IF(ROW()&lt;=vLastrow,'Match History Data'!D1069,"")</f>
        <v/>
      </c>
      <c r="E1069" s="3" t="str">
        <f>IF(ROW()&lt;=vLastrow,IF('Match History Data'!E1069&lt;&gt;"",'Match History Data'!E1069,""),"")</f>
        <v/>
      </c>
      <c r="F1069" s="3" t="str">
        <f>IF(ROW()&lt;=vLastrow,IF('Match History Data'!F1069&lt;&gt;"",'Match History Data'!F1069,""),"")</f>
        <v/>
      </c>
      <c r="G1069" t="str">
        <f>IF(ROW()&lt;=vLastrow,'Match History Data'!G1069,"")</f>
        <v/>
      </c>
      <c r="H1069" t="str">
        <f>IF(ROW()&lt;=vLastrow,'Match History Data'!H1069,"")</f>
        <v/>
      </c>
      <c r="I1069" t="str">
        <f>IF(ROW()&lt;=vLastrow,'Match History Data'!I1069,"")</f>
        <v/>
      </c>
      <c r="J1069" t="str">
        <f>IF(ROW()&lt;=vLastrow,'Match History Data'!J1069,"")</f>
        <v/>
      </c>
      <c r="K1069" t="str">
        <f>IF(ROW()&lt;=vLastrow,'Match History Data'!K1069,"")</f>
        <v/>
      </c>
      <c r="L1069" t="str">
        <f>IF(ROW()&lt;=vLastrow,'Match History Data'!L1069,"")</f>
        <v/>
      </c>
      <c r="M1069" t="str">
        <f>IF(ROW()&lt;=vLastrow,'Match History Data'!M1069,"")</f>
        <v/>
      </c>
      <c r="N1069" t="str">
        <f>IF(ROW()&lt;=vLastrow,'Match History Data'!N1069,"")</f>
        <v/>
      </c>
      <c r="O1069" t="str">
        <f>IF(ROW()&lt;=vLastrow,'Match History Data'!O1069,"")</f>
        <v/>
      </c>
      <c r="Q1069" t="str">
        <f>IF(ROW()&lt;=vLastrow,VLOOKUP(MONTH(E1069),calcs!$S$2:$T$13,2,FALSE),"")</f>
        <v/>
      </c>
      <c r="R1069" t="str">
        <f>IF(ROW()&lt;=vLastrow,VLOOKUP(MONTH(F1069),calcs!$S$2:$T$13,2,FALSE),"")</f>
        <v/>
      </c>
      <c r="S1069" t="str">
        <f t="shared" si="90"/>
        <v/>
      </c>
      <c r="T1069" s="26" t="e">
        <f>IF(F1069="",DATEDIF(E1069,calcs!X$2,"Y"),"")</f>
        <v>#VALUE!</v>
      </c>
      <c r="U1069" t="str">
        <f t="shared" si="89"/>
        <v/>
      </c>
      <c r="V1069" t="str">
        <f t="shared" si="86"/>
        <v/>
      </c>
      <c r="W1069">
        <f t="shared" si="87"/>
        <v>0</v>
      </c>
      <c r="X1069">
        <f t="shared" si="88"/>
        <v>0</v>
      </c>
    </row>
    <row r="1070" spans="1:24" x14ac:dyDescent="0.35">
      <c r="A1070" t="str">
        <f>IF(ROW()&lt;=vLastrow,'Match History Data'!A1070,"")</f>
        <v/>
      </c>
      <c r="B1070" t="str">
        <f>IF(ROW()&lt;=vLastrow,'Match History Data'!B1070,"")</f>
        <v/>
      </c>
      <c r="C1070" t="str">
        <f>IF(ROW()&lt;=vLastrow,'Match History Data'!C1070,"")</f>
        <v/>
      </c>
      <c r="D1070" t="str">
        <f>IF(ROW()&lt;=vLastrow,'Match History Data'!D1070,"")</f>
        <v/>
      </c>
      <c r="E1070" s="3" t="str">
        <f>IF(ROW()&lt;=vLastrow,IF('Match History Data'!E1070&lt;&gt;"",'Match History Data'!E1070,""),"")</f>
        <v/>
      </c>
      <c r="F1070" s="3" t="str">
        <f>IF(ROW()&lt;=vLastrow,IF('Match History Data'!F1070&lt;&gt;"",'Match History Data'!F1070,""),"")</f>
        <v/>
      </c>
      <c r="G1070" t="str">
        <f>IF(ROW()&lt;=vLastrow,'Match History Data'!G1070,"")</f>
        <v/>
      </c>
      <c r="H1070" t="str">
        <f>IF(ROW()&lt;=vLastrow,'Match History Data'!H1070,"")</f>
        <v/>
      </c>
      <c r="I1070" t="str">
        <f>IF(ROW()&lt;=vLastrow,'Match History Data'!I1070,"")</f>
        <v/>
      </c>
      <c r="J1070" t="str">
        <f>IF(ROW()&lt;=vLastrow,'Match History Data'!J1070,"")</f>
        <v/>
      </c>
      <c r="K1070" t="str">
        <f>IF(ROW()&lt;=vLastrow,'Match History Data'!K1070,"")</f>
        <v/>
      </c>
      <c r="L1070" t="str">
        <f>IF(ROW()&lt;=vLastrow,'Match History Data'!L1070,"")</f>
        <v/>
      </c>
      <c r="M1070" t="str">
        <f>IF(ROW()&lt;=vLastrow,'Match History Data'!M1070,"")</f>
        <v/>
      </c>
      <c r="N1070" t="str">
        <f>IF(ROW()&lt;=vLastrow,'Match History Data'!N1070,"")</f>
        <v/>
      </c>
      <c r="O1070" t="str">
        <f>IF(ROW()&lt;=vLastrow,'Match History Data'!O1070,"")</f>
        <v/>
      </c>
      <c r="Q1070" t="str">
        <f>IF(ROW()&lt;=vLastrow,VLOOKUP(MONTH(E1070),calcs!$S$2:$T$13,2,FALSE),"")</f>
        <v/>
      </c>
      <c r="R1070" t="str">
        <f>IF(ROW()&lt;=vLastrow,VLOOKUP(MONTH(F1070),calcs!$S$2:$T$13,2,FALSE),"")</f>
        <v/>
      </c>
      <c r="S1070" t="str">
        <f t="shared" si="90"/>
        <v/>
      </c>
      <c r="T1070" s="26" t="e">
        <f>IF(F1070="",DATEDIF(E1070,calcs!X$2,"Y"),"")</f>
        <v>#VALUE!</v>
      </c>
      <c r="U1070" t="str">
        <f t="shared" si="89"/>
        <v/>
      </c>
      <c r="V1070" t="str">
        <f t="shared" si="86"/>
        <v/>
      </c>
      <c r="W1070">
        <f t="shared" si="87"/>
        <v>0</v>
      </c>
      <c r="X1070">
        <f t="shared" si="88"/>
        <v>0</v>
      </c>
    </row>
    <row r="1071" spans="1:24" x14ac:dyDescent="0.35">
      <c r="A1071" t="str">
        <f>IF(ROW()&lt;=vLastrow,'Match History Data'!A1071,"")</f>
        <v/>
      </c>
      <c r="B1071" t="str">
        <f>IF(ROW()&lt;=vLastrow,'Match History Data'!B1071,"")</f>
        <v/>
      </c>
      <c r="C1071" t="str">
        <f>IF(ROW()&lt;=vLastrow,'Match History Data'!C1071,"")</f>
        <v/>
      </c>
      <c r="D1071" t="str">
        <f>IF(ROW()&lt;=vLastrow,'Match History Data'!D1071,"")</f>
        <v/>
      </c>
      <c r="E1071" s="3" t="str">
        <f>IF(ROW()&lt;=vLastrow,IF('Match History Data'!E1071&lt;&gt;"",'Match History Data'!E1071,""),"")</f>
        <v/>
      </c>
      <c r="F1071" s="3" t="str">
        <f>IF(ROW()&lt;=vLastrow,IF('Match History Data'!F1071&lt;&gt;"",'Match History Data'!F1071,""),"")</f>
        <v/>
      </c>
      <c r="G1071" t="str">
        <f>IF(ROW()&lt;=vLastrow,'Match History Data'!G1071,"")</f>
        <v/>
      </c>
      <c r="H1071" t="str">
        <f>IF(ROW()&lt;=vLastrow,'Match History Data'!H1071,"")</f>
        <v/>
      </c>
      <c r="I1071" t="str">
        <f>IF(ROW()&lt;=vLastrow,'Match History Data'!I1071,"")</f>
        <v/>
      </c>
      <c r="J1071" t="str">
        <f>IF(ROW()&lt;=vLastrow,'Match History Data'!J1071,"")</f>
        <v/>
      </c>
      <c r="K1071" t="str">
        <f>IF(ROW()&lt;=vLastrow,'Match History Data'!K1071,"")</f>
        <v/>
      </c>
      <c r="L1071" t="str">
        <f>IF(ROW()&lt;=vLastrow,'Match History Data'!L1071,"")</f>
        <v/>
      </c>
      <c r="M1071" t="str">
        <f>IF(ROW()&lt;=vLastrow,'Match History Data'!M1071,"")</f>
        <v/>
      </c>
      <c r="N1071" t="str">
        <f>IF(ROW()&lt;=vLastrow,'Match History Data'!N1071,"")</f>
        <v/>
      </c>
      <c r="O1071" t="str">
        <f>IF(ROW()&lt;=vLastrow,'Match History Data'!O1071,"")</f>
        <v/>
      </c>
      <c r="Q1071" t="str">
        <f>IF(ROW()&lt;=vLastrow,VLOOKUP(MONTH(E1071),calcs!$S$2:$T$13,2,FALSE),"")</f>
        <v/>
      </c>
      <c r="R1071" t="str">
        <f>IF(ROW()&lt;=vLastrow,VLOOKUP(MONTH(F1071),calcs!$S$2:$T$13,2,FALSE),"")</f>
        <v/>
      </c>
      <c r="S1071" t="str">
        <f t="shared" si="90"/>
        <v/>
      </c>
      <c r="T1071" s="26" t="e">
        <f>IF(F1071="",DATEDIF(E1071,calcs!X$2,"Y"),"")</f>
        <v>#VALUE!</v>
      </c>
      <c r="U1071" t="str">
        <f t="shared" si="89"/>
        <v/>
      </c>
      <c r="V1071" t="str">
        <f t="shared" si="86"/>
        <v/>
      </c>
      <c r="W1071">
        <f t="shared" si="87"/>
        <v>0</v>
      </c>
      <c r="X1071">
        <f t="shared" si="88"/>
        <v>0</v>
      </c>
    </row>
    <row r="1072" spans="1:24" x14ac:dyDescent="0.35">
      <c r="A1072" t="str">
        <f>IF(ROW()&lt;=vLastrow,'Match History Data'!A1072,"")</f>
        <v/>
      </c>
      <c r="B1072" t="str">
        <f>IF(ROW()&lt;=vLastrow,'Match History Data'!B1072,"")</f>
        <v/>
      </c>
      <c r="C1072" t="str">
        <f>IF(ROW()&lt;=vLastrow,'Match History Data'!C1072,"")</f>
        <v/>
      </c>
      <c r="D1072" t="str">
        <f>IF(ROW()&lt;=vLastrow,'Match History Data'!D1072,"")</f>
        <v/>
      </c>
      <c r="E1072" s="3" t="str">
        <f>IF(ROW()&lt;=vLastrow,IF('Match History Data'!E1072&lt;&gt;"",'Match History Data'!E1072,""),"")</f>
        <v/>
      </c>
      <c r="F1072" s="3" t="str">
        <f>IF(ROW()&lt;=vLastrow,IF('Match History Data'!F1072&lt;&gt;"",'Match History Data'!F1072,""),"")</f>
        <v/>
      </c>
      <c r="G1072" t="str">
        <f>IF(ROW()&lt;=vLastrow,'Match History Data'!G1072,"")</f>
        <v/>
      </c>
      <c r="H1072" t="str">
        <f>IF(ROW()&lt;=vLastrow,'Match History Data'!H1072,"")</f>
        <v/>
      </c>
      <c r="I1072" t="str">
        <f>IF(ROW()&lt;=vLastrow,'Match History Data'!I1072,"")</f>
        <v/>
      </c>
      <c r="J1072" t="str">
        <f>IF(ROW()&lt;=vLastrow,'Match History Data'!J1072,"")</f>
        <v/>
      </c>
      <c r="K1072" t="str">
        <f>IF(ROW()&lt;=vLastrow,'Match History Data'!K1072,"")</f>
        <v/>
      </c>
      <c r="L1072" t="str">
        <f>IF(ROW()&lt;=vLastrow,'Match History Data'!L1072,"")</f>
        <v/>
      </c>
      <c r="M1072" t="str">
        <f>IF(ROW()&lt;=vLastrow,'Match History Data'!M1072,"")</f>
        <v/>
      </c>
      <c r="N1072" t="str">
        <f>IF(ROW()&lt;=vLastrow,'Match History Data'!N1072,"")</f>
        <v/>
      </c>
      <c r="O1072" t="str">
        <f>IF(ROW()&lt;=vLastrow,'Match History Data'!O1072,"")</f>
        <v/>
      </c>
      <c r="Q1072" t="str">
        <f>IF(ROW()&lt;=vLastrow,VLOOKUP(MONTH(E1072),calcs!$S$2:$T$13,2,FALSE),"")</f>
        <v/>
      </c>
      <c r="R1072" t="str">
        <f>IF(ROW()&lt;=vLastrow,VLOOKUP(MONTH(F1072),calcs!$S$2:$T$13,2,FALSE),"")</f>
        <v/>
      </c>
      <c r="S1072" t="str">
        <f t="shared" si="90"/>
        <v/>
      </c>
      <c r="T1072" s="26" t="e">
        <f>IF(F1072="",DATEDIF(E1072,calcs!X$2,"Y"),"")</f>
        <v>#VALUE!</v>
      </c>
      <c r="U1072" t="str">
        <f t="shared" si="89"/>
        <v/>
      </c>
      <c r="V1072" t="str">
        <f t="shared" si="86"/>
        <v/>
      </c>
      <c r="W1072">
        <f t="shared" si="87"/>
        <v>0</v>
      </c>
      <c r="X1072">
        <f t="shared" si="88"/>
        <v>0</v>
      </c>
    </row>
    <row r="1073" spans="1:24" x14ac:dyDescent="0.35">
      <c r="A1073" t="str">
        <f>IF(ROW()&lt;=vLastrow,'Match History Data'!A1073,"")</f>
        <v/>
      </c>
      <c r="B1073" t="str">
        <f>IF(ROW()&lt;=vLastrow,'Match History Data'!B1073,"")</f>
        <v/>
      </c>
      <c r="C1073" t="str">
        <f>IF(ROW()&lt;=vLastrow,'Match History Data'!C1073,"")</f>
        <v/>
      </c>
      <c r="D1073" t="str">
        <f>IF(ROW()&lt;=vLastrow,'Match History Data'!D1073,"")</f>
        <v/>
      </c>
      <c r="E1073" s="3" t="str">
        <f>IF(ROW()&lt;=vLastrow,IF('Match History Data'!E1073&lt;&gt;"",'Match History Data'!E1073,""),"")</f>
        <v/>
      </c>
      <c r="F1073" s="3" t="str">
        <f>IF(ROW()&lt;=vLastrow,IF('Match History Data'!F1073&lt;&gt;"",'Match History Data'!F1073,""),"")</f>
        <v/>
      </c>
      <c r="G1073" t="str">
        <f>IF(ROW()&lt;=vLastrow,'Match History Data'!G1073,"")</f>
        <v/>
      </c>
      <c r="H1073" t="str">
        <f>IF(ROW()&lt;=vLastrow,'Match History Data'!H1073,"")</f>
        <v/>
      </c>
      <c r="I1073" t="str">
        <f>IF(ROW()&lt;=vLastrow,'Match History Data'!I1073,"")</f>
        <v/>
      </c>
      <c r="J1073" t="str">
        <f>IF(ROW()&lt;=vLastrow,'Match History Data'!J1073,"")</f>
        <v/>
      </c>
      <c r="K1073" t="str">
        <f>IF(ROW()&lt;=vLastrow,'Match History Data'!K1073,"")</f>
        <v/>
      </c>
      <c r="L1073" t="str">
        <f>IF(ROW()&lt;=vLastrow,'Match History Data'!L1073,"")</f>
        <v/>
      </c>
      <c r="M1073" t="str">
        <f>IF(ROW()&lt;=vLastrow,'Match History Data'!M1073,"")</f>
        <v/>
      </c>
      <c r="N1073" t="str">
        <f>IF(ROW()&lt;=vLastrow,'Match History Data'!N1073,"")</f>
        <v/>
      </c>
      <c r="O1073" t="str">
        <f>IF(ROW()&lt;=vLastrow,'Match History Data'!O1073,"")</f>
        <v/>
      </c>
      <c r="Q1073" t="str">
        <f>IF(ROW()&lt;=vLastrow,VLOOKUP(MONTH(E1073),calcs!$S$2:$T$13,2,FALSE),"")</f>
        <v/>
      </c>
      <c r="R1073" t="str">
        <f>IF(ROW()&lt;=vLastrow,VLOOKUP(MONTH(F1073),calcs!$S$2:$T$13,2,FALSE),"")</f>
        <v/>
      </c>
      <c r="S1073" t="str">
        <f t="shared" si="90"/>
        <v/>
      </c>
      <c r="T1073" s="26" t="e">
        <f>IF(F1073="",DATEDIF(E1073,calcs!X$2,"Y"),"")</f>
        <v>#VALUE!</v>
      </c>
      <c r="U1073" t="str">
        <f t="shared" si="89"/>
        <v/>
      </c>
      <c r="V1073" t="str">
        <f t="shared" si="86"/>
        <v/>
      </c>
      <c r="W1073">
        <f t="shared" si="87"/>
        <v>0</v>
      </c>
      <c r="X1073">
        <f t="shared" si="88"/>
        <v>0</v>
      </c>
    </row>
    <row r="1074" spans="1:24" x14ac:dyDescent="0.35">
      <c r="A1074" t="str">
        <f>IF(ROW()&lt;=vLastrow,'Match History Data'!A1074,"")</f>
        <v/>
      </c>
      <c r="B1074" t="str">
        <f>IF(ROW()&lt;=vLastrow,'Match History Data'!B1074,"")</f>
        <v/>
      </c>
      <c r="C1074" t="str">
        <f>IF(ROW()&lt;=vLastrow,'Match History Data'!C1074,"")</f>
        <v/>
      </c>
      <c r="D1074" t="str">
        <f>IF(ROW()&lt;=vLastrow,'Match History Data'!D1074,"")</f>
        <v/>
      </c>
      <c r="E1074" s="3" t="str">
        <f>IF(ROW()&lt;=vLastrow,IF('Match History Data'!E1074&lt;&gt;"",'Match History Data'!E1074,""),"")</f>
        <v/>
      </c>
      <c r="F1074" s="3" t="str">
        <f>IF(ROW()&lt;=vLastrow,IF('Match History Data'!F1074&lt;&gt;"",'Match History Data'!F1074,""),"")</f>
        <v/>
      </c>
      <c r="G1074" t="str">
        <f>IF(ROW()&lt;=vLastrow,'Match History Data'!G1074,"")</f>
        <v/>
      </c>
      <c r="H1074" t="str">
        <f>IF(ROW()&lt;=vLastrow,'Match History Data'!H1074,"")</f>
        <v/>
      </c>
      <c r="I1074" t="str">
        <f>IF(ROW()&lt;=vLastrow,'Match History Data'!I1074,"")</f>
        <v/>
      </c>
      <c r="J1074" t="str">
        <f>IF(ROW()&lt;=vLastrow,'Match History Data'!J1074,"")</f>
        <v/>
      </c>
      <c r="K1074" t="str">
        <f>IF(ROW()&lt;=vLastrow,'Match History Data'!K1074,"")</f>
        <v/>
      </c>
      <c r="L1074" t="str">
        <f>IF(ROW()&lt;=vLastrow,'Match History Data'!L1074,"")</f>
        <v/>
      </c>
      <c r="M1074" t="str">
        <f>IF(ROW()&lt;=vLastrow,'Match History Data'!M1074,"")</f>
        <v/>
      </c>
      <c r="N1074" t="str">
        <f>IF(ROW()&lt;=vLastrow,'Match History Data'!N1074,"")</f>
        <v/>
      </c>
      <c r="O1074" t="str">
        <f>IF(ROW()&lt;=vLastrow,'Match History Data'!O1074,"")</f>
        <v/>
      </c>
      <c r="Q1074" t="str">
        <f>IF(ROW()&lt;=vLastrow,VLOOKUP(MONTH(E1074),calcs!$S$2:$T$13,2,FALSE),"")</f>
        <v/>
      </c>
      <c r="R1074" t="str">
        <f>IF(ROW()&lt;=vLastrow,VLOOKUP(MONTH(F1074),calcs!$S$2:$T$13,2,FALSE),"")</f>
        <v/>
      </c>
      <c r="S1074" t="str">
        <f t="shared" si="90"/>
        <v/>
      </c>
      <c r="T1074" s="26" t="e">
        <f>IF(F1074="",DATEDIF(E1074,calcs!X$2,"Y"),"")</f>
        <v>#VALUE!</v>
      </c>
      <c r="U1074" t="str">
        <f t="shared" si="89"/>
        <v/>
      </c>
      <c r="V1074" t="str">
        <f t="shared" si="86"/>
        <v/>
      </c>
      <c r="W1074">
        <f t="shared" si="87"/>
        <v>0</v>
      </c>
      <c r="X1074">
        <f t="shared" si="88"/>
        <v>0</v>
      </c>
    </row>
    <row r="1075" spans="1:24" x14ac:dyDescent="0.35">
      <c r="A1075" t="str">
        <f>IF(ROW()&lt;=vLastrow,'Match History Data'!A1075,"")</f>
        <v/>
      </c>
      <c r="B1075" t="str">
        <f>IF(ROW()&lt;=vLastrow,'Match History Data'!B1075,"")</f>
        <v/>
      </c>
      <c r="C1075" t="str">
        <f>IF(ROW()&lt;=vLastrow,'Match History Data'!C1075,"")</f>
        <v/>
      </c>
      <c r="D1075" t="str">
        <f>IF(ROW()&lt;=vLastrow,'Match History Data'!D1075,"")</f>
        <v/>
      </c>
      <c r="E1075" s="3" t="str">
        <f>IF(ROW()&lt;=vLastrow,IF('Match History Data'!E1075&lt;&gt;"",'Match History Data'!E1075,""),"")</f>
        <v/>
      </c>
      <c r="F1075" s="3" t="str">
        <f>IF(ROW()&lt;=vLastrow,IF('Match History Data'!F1075&lt;&gt;"",'Match History Data'!F1075,""),"")</f>
        <v/>
      </c>
      <c r="G1075" t="str">
        <f>IF(ROW()&lt;=vLastrow,'Match History Data'!G1075,"")</f>
        <v/>
      </c>
      <c r="H1075" t="str">
        <f>IF(ROW()&lt;=vLastrow,'Match History Data'!H1075,"")</f>
        <v/>
      </c>
      <c r="I1075" t="str">
        <f>IF(ROW()&lt;=vLastrow,'Match History Data'!I1075,"")</f>
        <v/>
      </c>
      <c r="J1075" t="str">
        <f>IF(ROW()&lt;=vLastrow,'Match History Data'!J1075,"")</f>
        <v/>
      </c>
      <c r="K1075" t="str">
        <f>IF(ROW()&lt;=vLastrow,'Match History Data'!K1075,"")</f>
        <v/>
      </c>
      <c r="L1075" t="str">
        <f>IF(ROW()&lt;=vLastrow,'Match History Data'!L1075,"")</f>
        <v/>
      </c>
      <c r="M1075" t="str">
        <f>IF(ROW()&lt;=vLastrow,'Match History Data'!M1075,"")</f>
        <v/>
      </c>
      <c r="N1075" t="str">
        <f>IF(ROW()&lt;=vLastrow,'Match History Data'!N1075,"")</f>
        <v/>
      </c>
      <c r="O1075" t="str">
        <f>IF(ROW()&lt;=vLastrow,'Match History Data'!O1075,"")</f>
        <v/>
      </c>
      <c r="Q1075" t="str">
        <f>IF(ROW()&lt;=vLastrow,VLOOKUP(MONTH(E1075),calcs!$S$2:$T$13,2,FALSE),"")</f>
        <v/>
      </c>
      <c r="R1075" t="str">
        <f>IF(ROW()&lt;=vLastrow,VLOOKUP(MONTH(F1075),calcs!$S$2:$T$13,2,FALSE),"")</f>
        <v/>
      </c>
      <c r="S1075" t="str">
        <f t="shared" si="90"/>
        <v/>
      </c>
      <c r="T1075" s="26" t="e">
        <f>IF(F1075="",DATEDIF(E1075,calcs!X$2,"Y"),"")</f>
        <v>#VALUE!</v>
      </c>
      <c r="U1075" t="str">
        <f t="shared" si="89"/>
        <v/>
      </c>
      <c r="V1075" t="str">
        <f t="shared" si="86"/>
        <v/>
      </c>
      <c r="W1075">
        <f t="shared" si="87"/>
        <v>0</v>
      </c>
      <c r="X1075">
        <f t="shared" si="88"/>
        <v>0</v>
      </c>
    </row>
    <row r="1076" spans="1:24" x14ac:dyDescent="0.35">
      <c r="A1076" t="str">
        <f>IF(ROW()&lt;=vLastrow,'Match History Data'!A1076,"")</f>
        <v/>
      </c>
      <c r="B1076" t="str">
        <f>IF(ROW()&lt;=vLastrow,'Match History Data'!B1076,"")</f>
        <v/>
      </c>
      <c r="C1076" t="str">
        <f>IF(ROW()&lt;=vLastrow,'Match History Data'!C1076,"")</f>
        <v/>
      </c>
      <c r="D1076" t="str">
        <f>IF(ROW()&lt;=vLastrow,'Match History Data'!D1076,"")</f>
        <v/>
      </c>
      <c r="E1076" s="3" t="str">
        <f>IF(ROW()&lt;=vLastrow,IF('Match History Data'!E1076&lt;&gt;"",'Match History Data'!E1076,""),"")</f>
        <v/>
      </c>
      <c r="F1076" s="3" t="str">
        <f>IF(ROW()&lt;=vLastrow,IF('Match History Data'!F1076&lt;&gt;"",'Match History Data'!F1076,""),"")</f>
        <v/>
      </c>
      <c r="G1076" t="str">
        <f>IF(ROW()&lt;=vLastrow,'Match History Data'!G1076,"")</f>
        <v/>
      </c>
      <c r="H1076" t="str">
        <f>IF(ROW()&lt;=vLastrow,'Match History Data'!H1076,"")</f>
        <v/>
      </c>
      <c r="I1076" t="str">
        <f>IF(ROW()&lt;=vLastrow,'Match History Data'!I1076,"")</f>
        <v/>
      </c>
      <c r="J1076" t="str">
        <f>IF(ROW()&lt;=vLastrow,'Match History Data'!J1076,"")</f>
        <v/>
      </c>
      <c r="K1076" t="str">
        <f>IF(ROW()&lt;=vLastrow,'Match History Data'!K1076,"")</f>
        <v/>
      </c>
      <c r="L1076" t="str">
        <f>IF(ROW()&lt;=vLastrow,'Match History Data'!L1076,"")</f>
        <v/>
      </c>
      <c r="M1076" t="str">
        <f>IF(ROW()&lt;=vLastrow,'Match History Data'!M1076,"")</f>
        <v/>
      </c>
      <c r="N1076" t="str">
        <f>IF(ROW()&lt;=vLastrow,'Match History Data'!N1076,"")</f>
        <v/>
      </c>
      <c r="O1076" t="str">
        <f>IF(ROW()&lt;=vLastrow,'Match History Data'!O1076,"")</f>
        <v/>
      </c>
      <c r="Q1076" t="str">
        <f>IF(ROW()&lt;=vLastrow,VLOOKUP(MONTH(E1076),calcs!$S$2:$T$13,2,FALSE),"")</f>
        <v/>
      </c>
      <c r="R1076" t="str">
        <f>IF(ROW()&lt;=vLastrow,VLOOKUP(MONTH(F1076),calcs!$S$2:$T$13,2,FALSE),"")</f>
        <v/>
      </c>
      <c r="S1076" t="str">
        <f t="shared" si="90"/>
        <v/>
      </c>
      <c r="T1076" s="26" t="e">
        <f>IF(F1076="",DATEDIF(E1076,calcs!X$2,"Y"),"")</f>
        <v>#VALUE!</v>
      </c>
      <c r="U1076" t="str">
        <f t="shared" si="89"/>
        <v/>
      </c>
      <c r="V1076" t="str">
        <f t="shared" si="86"/>
        <v/>
      </c>
      <c r="W1076">
        <f t="shared" si="87"/>
        <v>0</v>
      </c>
      <c r="X1076">
        <f t="shared" si="88"/>
        <v>0</v>
      </c>
    </row>
    <row r="1077" spans="1:24" x14ac:dyDescent="0.35">
      <c r="A1077" t="str">
        <f>IF(ROW()&lt;=vLastrow,'Match History Data'!A1077,"")</f>
        <v/>
      </c>
      <c r="B1077" t="str">
        <f>IF(ROW()&lt;=vLastrow,'Match History Data'!B1077,"")</f>
        <v/>
      </c>
      <c r="C1077" t="str">
        <f>IF(ROW()&lt;=vLastrow,'Match History Data'!C1077,"")</f>
        <v/>
      </c>
      <c r="D1077" t="str">
        <f>IF(ROW()&lt;=vLastrow,'Match History Data'!D1077,"")</f>
        <v/>
      </c>
      <c r="E1077" s="3" t="str">
        <f>IF(ROW()&lt;=vLastrow,IF('Match History Data'!E1077&lt;&gt;"",'Match History Data'!E1077,""),"")</f>
        <v/>
      </c>
      <c r="F1077" s="3" t="str">
        <f>IF(ROW()&lt;=vLastrow,IF('Match History Data'!F1077&lt;&gt;"",'Match History Data'!F1077,""),"")</f>
        <v/>
      </c>
      <c r="G1077" t="str">
        <f>IF(ROW()&lt;=vLastrow,'Match History Data'!G1077,"")</f>
        <v/>
      </c>
      <c r="H1077" t="str">
        <f>IF(ROW()&lt;=vLastrow,'Match History Data'!H1077,"")</f>
        <v/>
      </c>
      <c r="I1077" t="str">
        <f>IF(ROW()&lt;=vLastrow,'Match History Data'!I1077,"")</f>
        <v/>
      </c>
      <c r="J1077" t="str">
        <f>IF(ROW()&lt;=vLastrow,'Match History Data'!J1077,"")</f>
        <v/>
      </c>
      <c r="K1077" t="str">
        <f>IF(ROW()&lt;=vLastrow,'Match History Data'!K1077,"")</f>
        <v/>
      </c>
      <c r="L1077" t="str">
        <f>IF(ROW()&lt;=vLastrow,'Match History Data'!L1077,"")</f>
        <v/>
      </c>
      <c r="M1077" t="str">
        <f>IF(ROW()&lt;=vLastrow,'Match History Data'!M1077,"")</f>
        <v/>
      </c>
      <c r="N1077" t="str">
        <f>IF(ROW()&lt;=vLastrow,'Match History Data'!N1077,"")</f>
        <v/>
      </c>
      <c r="O1077" t="str">
        <f>IF(ROW()&lt;=vLastrow,'Match History Data'!O1077,"")</f>
        <v/>
      </c>
      <c r="Q1077" t="str">
        <f>IF(ROW()&lt;=vLastrow,VLOOKUP(MONTH(E1077),calcs!$S$2:$T$13,2,FALSE),"")</f>
        <v/>
      </c>
      <c r="R1077" t="str">
        <f>IF(ROW()&lt;=vLastrow,VLOOKUP(MONTH(F1077),calcs!$S$2:$T$13,2,FALSE),"")</f>
        <v/>
      </c>
      <c r="S1077" t="str">
        <f t="shared" si="90"/>
        <v/>
      </c>
      <c r="T1077" s="26" t="e">
        <f>IF(F1077="",DATEDIF(E1077,calcs!X$2,"Y"),"")</f>
        <v>#VALUE!</v>
      </c>
      <c r="U1077" t="str">
        <f t="shared" si="89"/>
        <v/>
      </c>
      <c r="V1077" t="str">
        <f t="shared" si="86"/>
        <v/>
      </c>
      <c r="W1077">
        <f t="shared" si="87"/>
        <v>0</v>
      </c>
      <c r="X1077">
        <f t="shared" si="88"/>
        <v>0</v>
      </c>
    </row>
    <row r="1078" spans="1:24" x14ac:dyDescent="0.35">
      <c r="A1078" t="str">
        <f>IF(ROW()&lt;=vLastrow,'Match History Data'!A1078,"")</f>
        <v/>
      </c>
      <c r="B1078" t="str">
        <f>IF(ROW()&lt;=vLastrow,'Match History Data'!B1078,"")</f>
        <v/>
      </c>
      <c r="C1078" t="str">
        <f>IF(ROW()&lt;=vLastrow,'Match History Data'!C1078,"")</f>
        <v/>
      </c>
      <c r="D1078" t="str">
        <f>IF(ROW()&lt;=vLastrow,'Match History Data'!D1078,"")</f>
        <v/>
      </c>
      <c r="E1078" s="3" t="str">
        <f>IF(ROW()&lt;=vLastrow,IF('Match History Data'!E1078&lt;&gt;"",'Match History Data'!E1078,""),"")</f>
        <v/>
      </c>
      <c r="F1078" s="3" t="str">
        <f>IF(ROW()&lt;=vLastrow,IF('Match History Data'!F1078&lt;&gt;"",'Match History Data'!F1078,""),"")</f>
        <v/>
      </c>
      <c r="G1078" t="str">
        <f>IF(ROW()&lt;=vLastrow,'Match History Data'!G1078,"")</f>
        <v/>
      </c>
      <c r="H1078" t="str">
        <f>IF(ROW()&lt;=vLastrow,'Match History Data'!H1078,"")</f>
        <v/>
      </c>
      <c r="I1078" t="str">
        <f>IF(ROW()&lt;=vLastrow,'Match History Data'!I1078,"")</f>
        <v/>
      </c>
      <c r="J1078" t="str">
        <f>IF(ROW()&lt;=vLastrow,'Match History Data'!J1078,"")</f>
        <v/>
      </c>
      <c r="K1078" t="str">
        <f>IF(ROW()&lt;=vLastrow,'Match History Data'!K1078,"")</f>
        <v/>
      </c>
      <c r="L1078" t="str">
        <f>IF(ROW()&lt;=vLastrow,'Match History Data'!L1078,"")</f>
        <v/>
      </c>
      <c r="M1078" t="str">
        <f>IF(ROW()&lt;=vLastrow,'Match History Data'!M1078,"")</f>
        <v/>
      </c>
      <c r="N1078" t="str">
        <f>IF(ROW()&lt;=vLastrow,'Match History Data'!N1078,"")</f>
        <v/>
      </c>
      <c r="O1078" t="str">
        <f>IF(ROW()&lt;=vLastrow,'Match History Data'!O1078,"")</f>
        <v/>
      </c>
      <c r="Q1078" t="str">
        <f>IF(ROW()&lt;=vLastrow,VLOOKUP(MONTH(E1078),calcs!$S$2:$T$13,2,FALSE),"")</f>
        <v/>
      </c>
      <c r="R1078" t="str">
        <f>IF(ROW()&lt;=vLastrow,VLOOKUP(MONTH(F1078),calcs!$S$2:$T$13,2,FALSE),"")</f>
        <v/>
      </c>
      <c r="S1078" t="str">
        <f t="shared" si="90"/>
        <v/>
      </c>
      <c r="T1078" s="26" t="e">
        <f>IF(F1078="",DATEDIF(E1078,calcs!X$2,"Y"),"")</f>
        <v>#VALUE!</v>
      </c>
      <c r="U1078" t="str">
        <f t="shared" si="89"/>
        <v/>
      </c>
      <c r="V1078" t="str">
        <f t="shared" si="86"/>
        <v/>
      </c>
      <c r="W1078">
        <f t="shared" si="87"/>
        <v>0</v>
      </c>
      <c r="X1078">
        <f t="shared" si="88"/>
        <v>0</v>
      </c>
    </row>
    <row r="1079" spans="1:24" x14ac:dyDescent="0.35">
      <c r="A1079" t="str">
        <f>IF(ROW()&lt;=vLastrow,'Match History Data'!A1079,"")</f>
        <v/>
      </c>
      <c r="B1079" t="str">
        <f>IF(ROW()&lt;=vLastrow,'Match History Data'!B1079,"")</f>
        <v/>
      </c>
      <c r="C1079" t="str">
        <f>IF(ROW()&lt;=vLastrow,'Match History Data'!C1079,"")</f>
        <v/>
      </c>
      <c r="D1079" t="str">
        <f>IF(ROW()&lt;=vLastrow,'Match History Data'!D1079,"")</f>
        <v/>
      </c>
      <c r="E1079" s="3" t="str">
        <f>IF(ROW()&lt;=vLastrow,IF('Match History Data'!E1079&lt;&gt;"",'Match History Data'!E1079,""),"")</f>
        <v/>
      </c>
      <c r="F1079" s="3" t="str">
        <f>IF(ROW()&lt;=vLastrow,IF('Match History Data'!F1079&lt;&gt;"",'Match History Data'!F1079,""),"")</f>
        <v/>
      </c>
      <c r="G1079" t="str">
        <f>IF(ROW()&lt;=vLastrow,'Match History Data'!G1079,"")</f>
        <v/>
      </c>
      <c r="H1079" t="str">
        <f>IF(ROW()&lt;=vLastrow,'Match History Data'!H1079,"")</f>
        <v/>
      </c>
      <c r="I1079" t="str">
        <f>IF(ROW()&lt;=vLastrow,'Match History Data'!I1079,"")</f>
        <v/>
      </c>
      <c r="J1079" t="str">
        <f>IF(ROW()&lt;=vLastrow,'Match History Data'!J1079,"")</f>
        <v/>
      </c>
      <c r="K1079" t="str">
        <f>IF(ROW()&lt;=vLastrow,'Match History Data'!K1079,"")</f>
        <v/>
      </c>
      <c r="L1079" t="str">
        <f>IF(ROW()&lt;=vLastrow,'Match History Data'!L1079,"")</f>
        <v/>
      </c>
      <c r="M1079" t="str">
        <f>IF(ROW()&lt;=vLastrow,'Match History Data'!M1079,"")</f>
        <v/>
      </c>
      <c r="N1079" t="str">
        <f>IF(ROW()&lt;=vLastrow,'Match History Data'!N1079,"")</f>
        <v/>
      </c>
      <c r="O1079" t="str">
        <f>IF(ROW()&lt;=vLastrow,'Match History Data'!O1079,"")</f>
        <v/>
      </c>
      <c r="Q1079" t="str">
        <f>IF(ROW()&lt;=vLastrow,VLOOKUP(MONTH(E1079),calcs!$S$2:$T$13,2,FALSE),"")</f>
        <v/>
      </c>
      <c r="R1079" t="str">
        <f>IF(ROW()&lt;=vLastrow,VLOOKUP(MONTH(F1079),calcs!$S$2:$T$13,2,FALSE),"")</f>
        <v/>
      </c>
      <c r="S1079" t="str">
        <f t="shared" si="90"/>
        <v/>
      </c>
      <c r="T1079" s="26" t="e">
        <f>IF(F1079="",DATEDIF(E1079,calcs!X$2,"Y"),"")</f>
        <v>#VALUE!</v>
      </c>
      <c r="U1079" t="str">
        <f t="shared" si="89"/>
        <v/>
      </c>
      <c r="V1079" t="str">
        <f t="shared" si="86"/>
        <v/>
      </c>
      <c r="W1079">
        <f t="shared" si="87"/>
        <v>0</v>
      </c>
      <c r="X1079">
        <f t="shared" si="88"/>
        <v>0</v>
      </c>
    </row>
    <row r="1080" spans="1:24" x14ac:dyDescent="0.35">
      <c r="A1080" t="str">
        <f>IF(ROW()&lt;=vLastrow,'Match History Data'!A1080,"")</f>
        <v/>
      </c>
      <c r="B1080" t="str">
        <f>IF(ROW()&lt;=vLastrow,'Match History Data'!B1080,"")</f>
        <v/>
      </c>
      <c r="C1080" t="str">
        <f>IF(ROW()&lt;=vLastrow,'Match History Data'!C1080,"")</f>
        <v/>
      </c>
      <c r="D1080" t="str">
        <f>IF(ROW()&lt;=vLastrow,'Match History Data'!D1080,"")</f>
        <v/>
      </c>
      <c r="E1080" s="3" t="str">
        <f>IF(ROW()&lt;=vLastrow,IF('Match History Data'!E1080&lt;&gt;"",'Match History Data'!E1080,""),"")</f>
        <v/>
      </c>
      <c r="F1080" s="3" t="str">
        <f>IF(ROW()&lt;=vLastrow,IF('Match History Data'!F1080&lt;&gt;"",'Match History Data'!F1080,""),"")</f>
        <v/>
      </c>
      <c r="G1080" t="str">
        <f>IF(ROW()&lt;=vLastrow,'Match History Data'!G1080,"")</f>
        <v/>
      </c>
      <c r="H1080" t="str">
        <f>IF(ROW()&lt;=vLastrow,'Match History Data'!H1080,"")</f>
        <v/>
      </c>
      <c r="I1080" t="str">
        <f>IF(ROW()&lt;=vLastrow,'Match History Data'!I1080,"")</f>
        <v/>
      </c>
      <c r="J1080" t="str">
        <f>IF(ROW()&lt;=vLastrow,'Match History Data'!J1080,"")</f>
        <v/>
      </c>
      <c r="K1080" t="str">
        <f>IF(ROW()&lt;=vLastrow,'Match History Data'!K1080,"")</f>
        <v/>
      </c>
      <c r="L1080" t="str">
        <f>IF(ROW()&lt;=vLastrow,'Match History Data'!L1080,"")</f>
        <v/>
      </c>
      <c r="M1080" t="str">
        <f>IF(ROW()&lt;=vLastrow,'Match History Data'!M1080,"")</f>
        <v/>
      </c>
      <c r="N1080" t="str">
        <f>IF(ROW()&lt;=vLastrow,'Match History Data'!N1080,"")</f>
        <v/>
      </c>
      <c r="O1080" t="str">
        <f>IF(ROW()&lt;=vLastrow,'Match History Data'!O1080,"")</f>
        <v/>
      </c>
      <c r="Q1080" t="str">
        <f>IF(ROW()&lt;=vLastrow,VLOOKUP(MONTH(E1080),calcs!$S$2:$T$13,2,FALSE),"")</f>
        <v/>
      </c>
      <c r="R1080" t="str">
        <f>IF(ROW()&lt;=vLastrow,VLOOKUP(MONTH(F1080),calcs!$S$2:$T$13,2,FALSE),"")</f>
        <v/>
      </c>
      <c r="S1080" t="str">
        <f t="shared" si="90"/>
        <v/>
      </c>
      <c r="T1080" s="26" t="e">
        <f>IF(F1080="",DATEDIF(E1080,calcs!X$2,"Y"),"")</f>
        <v>#VALUE!</v>
      </c>
      <c r="U1080" t="str">
        <f t="shared" si="89"/>
        <v/>
      </c>
      <c r="V1080" t="str">
        <f t="shared" si="86"/>
        <v/>
      </c>
      <c r="W1080">
        <f t="shared" si="87"/>
        <v>0</v>
      </c>
      <c r="X1080">
        <f t="shared" si="88"/>
        <v>0</v>
      </c>
    </row>
    <row r="1081" spans="1:24" x14ac:dyDescent="0.35">
      <c r="A1081" t="str">
        <f>IF(ROW()&lt;=vLastrow,'Match History Data'!A1081,"")</f>
        <v/>
      </c>
      <c r="B1081" t="str">
        <f>IF(ROW()&lt;=vLastrow,'Match History Data'!B1081,"")</f>
        <v/>
      </c>
      <c r="C1081" t="str">
        <f>IF(ROW()&lt;=vLastrow,'Match History Data'!C1081,"")</f>
        <v/>
      </c>
      <c r="D1081" t="str">
        <f>IF(ROW()&lt;=vLastrow,'Match History Data'!D1081,"")</f>
        <v/>
      </c>
      <c r="E1081" s="3" t="str">
        <f>IF(ROW()&lt;=vLastrow,IF('Match History Data'!E1081&lt;&gt;"",'Match History Data'!E1081,""),"")</f>
        <v/>
      </c>
      <c r="F1081" s="3" t="str">
        <f>IF(ROW()&lt;=vLastrow,IF('Match History Data'!F1081&lt;&gt;"",'Match History Data'!F1081,""),"")</f>
        <v/>
      </c>
      <c r="G1081" t="str">
        <f>IF(ROW()&lt;=vLastrow,'Match History Data'!G1081,"")</f>
        <v/>
      </c>
      <c r="H1081" t="str">
        <f>IF(ROW()&lt;=vLastrow,'Match History Data'!H1081,"")</f>
        <v/>
      </c>
      <c r="I1081" t="str">
        <f>IF(ROW()&lt;=vLastrow,'Match History Data'!I1081,"")</f>
        <v/>
      </c>
      <c r="J1081" t="str">
        <f>IF(ROW()&lt;=vLastrow,'Match History Data'!J1081,"")</f>
        <v/>
      </c>
      <c r="K1081" t="str">
        <f>IF(ROW()&lt;=vLastrow,'Match History Data'!K1081,"")</f>
        <v/>
      </c>
      <c r="L1081" t="str">
        <f>IF(ROW()&lt;=vLastrow,'Match History Data'!L1081,"")</f>
        <v/>
      </c>
      <c r="M1081" t="str">
        <f>IF(ROW()&lt;=vLastrow,'Match History Data'!M1081,"")</f>
        <v/>
      </c>
      <c r="N1081" t="str">
        <f>IF(ROW()&lt;=vLastrow,'Match History Data'!N1081,"")</f>
        <v/>
      </c>
      <c r="O1081" t="str">
        <f>IF(ROW()&lt;=vLastrow,'Match History Data'!O1081,"")</f>
        <v/>
      </c>
      <c r="Q1081" t="str">
        <f>IF(ROW()&lt;=vLastrow,VLOOKUP(MONTH(E1081),calcs!$S$2:$T$13,2,FALSE),"")</f>
        <v/>
      </c>
      <c r="R1081" t="str">
        <f>IF(ROW()&lt;=vLastrow,VLOOKUP(MONTH(F1081),calcs!$S$2:$T$13,2,FALSE),"")</f>
        <v/>
      </c>
      <c r="S1081" t="str">
        <f t="shared" si="90"/>
        <v/>
      </c>
      <c r="T1081" s="26" t="e">
        <f>IF(F1081="",DATEDIF(E1081,calcs!X$2,"Y"),"")</f>
        <v>#VALUE!</v>
      </c>
      <c r="U1081" t="str">
        <f t="shared" si="89"/>
        <v/>
      </c>
      <c r="V1081" t="str">
        <f t="shared" si="86"/>
        <v/>
      </c>
      <c r="W1081">
        <f t="shared" si="87"/>
        <v>0</v>
      </c>
      <c r="X1081">
        <f t="shared" si="88"/>
        <v>0</v>
      </c>
    </row>
    <row r="1082" spans="1:24" x14ac:dyDescent="0.35">
      <c r="A1082" t="str">
        <f>IF(ROW()&lt;=vLastrow,'Match History Data'!A1082,"")</f>
        <v/>
      </c>
      <c r="B1082" t="str">
        <f>IF(ROW()&lt;=vLastrow,'Match History Data'!B1082,"")</f>
        <v/>
      </c>
      <c r="C1082" t="str">
        <f>IF(ROW()&lt;=vLastrow,'Match History Data'!C1082,"")</f>
        <v/>
      </c>
      <c r="D1082" t="str">
        <f>IF(ROW()&lt;=vLastrow,'Match History Data'!D1082,"")</f>
        <v/>
      </c>
      <c r="E1082" s="3" t="str">
        <f>IF(ROW()&lt;=vLastrow,IF('Match History Data'!E1082&lt;&gt;"",'Match History Data'!E1082,""),"")</f>
        <v/>
      </c>
      <c r="F1082" s="3" t="str">
        <f>IF(ROW()&lt;=vLastrow,IF('Match History Data'!F1082&lt;&gt;"",'Match History Data'!F1082,""),"")</f>
        <v/>
      </c>
      <c r="G1082" t="str">
        <f>IF(ROW()&lt;=vLastrow,'Match History Data'!G1082,"")</f>
        <v/>
      </c>
      <c r="H1082" t="str">
        <f>IF(ROW()&lt;=vLastrow,'Match History Data'!H1082,"")</f>
        <v/>
      </c>
      <c r="I1082" t="str">
        <f>IF(ROW()&lt;=vLastrow,'Match History Data'!I1082,"")</f>
        <v/>
      </c>
      <c r="J1082" t="str">
        <f>IF(ROW()&lt;=vLastrow,'Match History Data'!J1082,"")</f>
        <v/>
      </c>
      <c r="K1082" t="str">
        <f>IF(ROW()&lt;=vLastrow,'Match History Data'!K1082,"")</f>
        <v/>
      </c>
      <c r="L1082" t="str">
        <f>IF(ROW()&lt;=vLastrow,'Match History Data'!L1082,"")</f>
        <v/>
      </c>
      <c r="M1082" t="str">
        <f>IF(ROW()&lt;=vLastrow,'Match History Data'!M1082,"")</f>
        <v/>
      </c>
      <c r="N1082" t="str">
        <f>IF(ROW()&lt;=vLastrow,'Match History Data'!N1082,"")</f>
        <v/>
      </c>
      <c r="O1082" t="str">
        <f>IF(ROW()&lt;=vLastrow,'Match History Data'!O1082,"")</f>
        <v/>
      </c>
      <c r="Q1082" t="str">
        <f>IF(ROW()&lt;=vLastrow,VLOOKUP(MONTH(E1082),calcs!$S$2:$T$13,2,FALSE),"")</f>
        <v/>
      </c>
      <c r="R1082" t="str">
        <f>IF(ROW()&lt;=vLastrow,VLOOKUP(MONTH(F1082),calcs!$S$2:$T$13,2,FALSE),"")</f>
        <v/>
      </c>
      <c r="S1082" t="str">
        <f t="shared" si="90"/>
        <v/>
      </c>
      <c r="T1082" s="26" t="e">
        <f>IF(F1082="",DATEDIF(E1082,calcs!X$2,"Y"),"")</f>
        <v>#VALUE!</v>
      </c>
      <c r="U1082" t="str">
        <f t="shared" si="89"/>
        <v/>
      </c>
      <c r="V1082" t="str">
        <f t="shared" si="86"/>
        <v/>
      </c>
      <c r="W1082">
        <f t="shared" si="87"/>
        <v>0</v>
      </c>
      <c r="X1082">
        <f t="shared" si="88"/>
        <v>0</v>
      </c>
    </row>
    <row r="1083" spans="1:24" x14ac:dyDescent="0.35">
      <c r="A1083" t="str">
        <f>IF(ROW()&lt;=vLastrow,'Match History Data'!A1083,"")</f>
        <v/>
      </c>
      <c r="B1083" t="str">
        <f>IF(ROW()&lt;=vLastrow,'Match History Data'!B1083,"")</f>
        <v/>
      </c>
      <c r="C1083" t="str">
        <f>IF(ROW()&lt;=vLastrow,'Match History Data'!C1083,"")</f>
        <v/>
      </c>
      <c r="D1083" t="str">
        <f>IF(ROW()&lt;=vLastrow,'Match History Data'!D1083,"")</f>
        <v/>
      </c>
      <c r="E1083" s="3" t="str">
        <f>IF(ROW()&lt;=vLastrow,IF('Match History Data'!E1083&lt;&gt;"",'Match History Data'!E1083,""),"")</f>
        <v/>
      </c>
      <c r="F1083" s="3" t="str">
        <f>IF(ROW()&lt;=vLastrow,IF('Match History Data'!F1083&lt;&gt;"",'Match History Data'!F1083,""),"")</f>
        <v/>
      </c>
      <c r="G1083" t="str">
        <f>IF(ROW()&lt;=vLastrow,'Match History Data'!G1083,"")</f>
        <v/>
      </c>
      <c r="H1083" t="str">
        <f>IF(ROW()&lt;=vLastrow,'Match History Data'!H1083,"")</f>
        <v/>
      </c>
      <c r="I1083" t="str">
        <f>IF(ROW()&lt;=vLastrow,'Match History Data'!I1083,"")</f>
        <v/>
      </c>
      <c r="J1083" t="str">
        <f>IF(ROW()&lt;=vLastrow,'Match History Data'!J1083,"")</f>
        <v/>
      </c>
      <c r="K1083" t="str">
        <f>IF(ROW()&lt;=vLastrow,'Match History Data'!K1083,"")</f>
        <v/>
      </c>
      <c r="L1083" t="str">
        <f>IF(ROW()&lt;=vLastrow,'Match History Data'!L1083,"")</f>
        <v/>
      </c>
      <c r="M1083" t="str">
        <f>IF(ROW()&lt;=vLastrow,'Match History Data'!M1083,"")</f>
        <v/>
      </c>
      <c r="N1083" t="str">
        <f>IF(ROW()&lt;=vLastrow,'Match History Data'!N1083,"")</f>
        <v/>
      </c>
      <c r="O1083" t="str">
        <f>IF(ROW()&lt;=vLastrow,'Match History Data'!O1083,"")</f>
        <v/>
      </c>
      <c r="Q1083" t="str">
        <f>IF(ROW()&lt;=vLastrow,VLOOKUP(MONTH(E1083),calcs!$S$2:$T$13,2,FALSE),"")</f>
        <v/>
      </c>
      <c r="R1083" t="str">
        <f>IF(ROW()&lt;=vLastrow,VLOOKUP(MONTH(F1083),calcs!$S$2:$T$13,2,FALSE),"")</f>
        <v/>
      </c>
      <c r="S1083" t="str">
        <f t="shared" si="90"/>
        <v/>
      </c>
      <c r="T1083" s="26" t="e">
        <f>IF(F1083="",DATEDIF(E1083,calcs!X$2,"Y"),"")</f>
        <v>#VALUE!</v>
      </c>
      <c r="U1083" t="str">
        <f t="shared" si="89"/>
        <v/>
      </c>
      <c r="V1083" t="str">
        <f t="shared" si="86"/>
        <v/>
      </c>
      <c r="W1083">
        <f t="shared" si="87"/>
        <v>0</v>
      </c>
      <c r="X1083">
        <f t="shared" si="88"/>
        <v>0</v>
      </c>
    </row>
    <row r="1084" spans="1:24" x14ac:dyDescent="0.35">
      <c r="A1084" t="str">
        <f>IF(ROW()&lt;=vLastrow,'Match History Data'!A1084,"")</f>
        <v/>
      </c>
      <c r="B1084" t="str">
        <f>IF(ROW()&lt;=vLastrow,'Match History Data'!B1084,"")</f>
        <v/>
      </c>
      <c r="C1084" t="str">
        <f>IF(ROW()&lt;=vLastrow,'Match History Data'!C1084,"")</f>
        <v/>
      </c>
      <c r="D1084" t="str">
        <f>IF(ROW()&lt;=vLastrow,'Match History Data'!D1084,"")</f>
        <v/>
      </c>
      <c r="E1084" s="3" t="str">
        <f>IF(ROW()&lt;=vLastrow,IF('Match History Data'!E1084&lt;&gt;"",'Match History Data'!E1084,""),"")</f>
        <v/>
      </c>
      <c r="F1084" s="3" t="str">
        <f>IF(ROW()&lt;=vLastrow,IF('Match History Data'!F1084&lt;&gt;"",'Match History Data'!F1084,""),"")</f>
        <v/>
      </c>
      <c r="G1084" t="str">
        <f>IF(ROW()&lt;=vLastrow,'Match History Data'!G1084,"")</f>
        <v/>
      </c>
      <c r="H1084" t="str">
        <f>IF(ROW()&lt;=vLastrow,'Match History Data'!H1084,"")</f>
        <v/>
      </c>
      <c r="I1084" t="str">
        <f>IF(ROW()&lt;=vLastrow,'Match History Data'!I1084,"")</f>
        <v/>
      </c>
      <c r="J1084" t="str">
        <f>IF(ROW()&lt;=vLastrow,'Match History Data'!J1084,"")</f>
        <v/>
      </c>
      <c r="K1084" t="str">
        <f>IF(ROW()&lt;=vLastrow,'Match History Data'!K1084,"")</f>
        <v/>
      </c>
      <c r="L1084" t="str">
        <f>IF(ROW()&lt;=vLastrow,'Match History Data'!L1084,"")</f>
        <v/>
      </c>
      <c r="M1084" t="str">
        <f>IF(ROW()&lt;=vLastrow,'Match History Data'!M1084,"")</f>
        <v/>
      </c>
      <c r="N1084" t="str">
        <f>IF(ROW()&lt;=vLastrow,'Match History Data'!N1084,"")</f>
        <v/>
      </c>
      <c r="O1084" t="str">
        <f>IF(ROW()&lt;=vLastrow,'Match History Data'!O1084,"")</f>
        <v/>
      </c>
      <c r="Q1084" t="str">
        <f>IF(ROW()&lt;=vLastrow,VLOOKUP(MONTH(E1084),calcs!$S$2:$T$13,2,FALSE),"")</f>
        <v/>
      </c>
      <c r="R1084" t="str">
        <f>IF(ROW()&lt;=vLastrow,VLOOKUP(MONTH(F1084),calcs!$S$2:$T$13,2,FALSE),"")</f>
        <v/>
      </c>
      <c r="S1084" t="str">
        <f t="shared" si="90"/>
        <v/>
      </c>
      <c r="T1084" s="26" t="e">
        <f>IF(F1084="",DATEDIF(E1084,calcs!X$2,"Y"),"")</f>
        <v>#VALUE!</v>
      </c>
      <c r="U1084" t="str">
        <f t="shared" si="89"/>
        <v/>
      </c>
      <c r="V1084" t="str">
        <f t="shared" si="86"/>
        <v/>
      </c>
      <c r="W1084">
        <f t="shared" si="87"/>
        <v>0</v>
      </c>
      <c r="X1084">
        <f t="shared" si="88"/>
        <v>0</v>
      </c>
    </row>
    <row r="1085" spans="1:24" x14ac:dyDescent="0.35">
      <c r="A1085" t="str">
        <f>IF(ROW()&lt;=vLastrow,'Match History Data'!A1085,"")</f>
        <v/>
      </c>
      <c r="B1085" t="str">
        <f>IF(ROW()&lt;=vLastrow,'Match History Data'!B1085,"")</f>
        <v/>
      </c>
      <c r="C1085" t="str">
        <f>IF(ROW()&lt;=vLastrow,'Match History Data'!C1085,"")</f>
        <v/>
      </c>
      <c r="D1085" t="str">
        <f>IF(ROW()&lt;=vLastrow,'Match History Data'!D1085,"")</f>
        <v/>
      </c>
      <c r="E1085" s="3" t="str">
        <f>IF(ROW()&lt;=vLastrow,IF('Match History Data'!E1085&lt;&gt;"",'Match History Data'!E1085,""),"")</f>
        <v/>
      </c>
      <c r="F1085" s="3" t="str">
        <f>IF(ROW()&lt;=vLastrow,IF('Match History Data'!F1085&lt;&gt;"",'Match History Data'!F1085,""),"")</f>
        <v/>
      </c>
      <c r="G1085" t="str">
        <f>IF(ROW()&lt;=vLastrow,'Match History Data'!G1085,"")</f>
        <v/>
      </c>
      <c r="H1085" t="str">
        <f>IF(ROW()&lt;=vLastrow,'Match History Data'!H1085,"")</f>
        <v/>
      </c>
      <c r="I1085" t="str">
        <f>IF(ROW()&lt;=vLastrow,'Match History Data'!I1085,"")</f>
        <v/>
      </c>
      <c r="J1085" t="str">
        <f>IF(ROW()&lt;=vLastrow,'Match History Data'!J1085,"")</f>
        <v/>
      </c>
      <c r="K1085" t="str">
        <f>IF(ROW()&lt;=vLastrow,'Match History Data'!K1085,"")</f>
        <v/>
      </c>
      <c r="L1085" t="str">
        <f>IF(ROW()&lt;=vLastrow,'Match History Data'!L1085,"")</f>
        <v/>
      </c>
      <c r="M1085" t="str">
        <f>IF(ROW()&lt;=vLastrow,'Match History Data'!M1085,"")</f>
        <v/>
      </c>
      <c r="N1085" t="str">
        <f>IF(ROW()&lt;=vLastrow,'Match History Data'!N1085,"")</f>
        <v/>
      </c>
      <c r="O1085" t="str">
        <f>IF(ROW()&lt;=vLastrow,'Match History Data'!O1085,"")</f>
        <v/>
      </c>
      <c r="Q1085" t="str">
        <f>IF(ROW()&lt;=vLastrow,VLOOKUP(MONTH(E1085),calcs!$S$2:$T$13,2,FALSE),"")</f>
        <v/>
      </c>
      <c r="R1085" t="str">
        <f>IF(ROW()&lt;=vLastrow,VLOOKUP(MONTH(F1085),calcs!$S$2:$T$13,2,FALSE),"")</f>
        <v/>
      </c>
      <c r="S1085" t="str">
        <f t="shared" si="90"/>
        <v/>
      </c>
      <c r="T1085" s="26" t="e">
        <f>IF(F1085="",DATEDIF(E1085,calcs!X$2,"Y"),"")</f>
        <v>#VALUE!</v>
      </c>
      <c r="U1085" t="str">
        <f t="shared" si="89"/>
        <v/>
      </c>
      <c r="V1085" t="str">
        <f t="shared" si="86"/>
        <v/>
      </c>
      <c r="W1085">
        <f t="shared" si="87"/>
        <v>0</v>
      </c>
      <c r="X1085">
        <f t="shared" si="88"/>
        <v>0</v>
      </c>
    </row>
    <row r="1086" spans="1:24" x14ac:dyDescent="0.35">
      <c r="A1086" t="str">
        <f>IF(ROW()&lt;=vLastrow,'Match History Data'!A1086,"")</f>
        <v/>
      </c>
      <c r="B1086" t="str">
        <f>IF(ROW()&lt;=vLastrow,'Match History Data'!B1086,"")</f>
        <v/>
      </c>
      <c r="C1086" t="str">
        <f>IF(ROW()&lt;=vLastrow,'Match History Data'!C1086,"")</f>
        <v/>
      </c>
      <c r="D1086" t="str">
        <f>IF(ROW()&lt;=vLastrow,'Match History Data'!D1086,"")</f>
        <v/>
      </c>
      <c r="E1086" s="3" t="str">
        <f>IF(ROW()&lt;=vLastrow,IF('Match History Data'!E1086&lt;&gt;"",'Match History Data'!E1086,""),"")</f>
        <v/>
      </c>
      <c r="F1086" s="3" t="str">
        <f>IF(ROW()&lt;=vLastrow,IF('Match History Data'!F1086&lt;&gt;"",'Match History Data'!F1086,""),"")</f>
        <v/>
      </c>
      <c r="G1086" t="str">
        <f>IF(ROW()&lt;=vLastrow,'Match History Data'!G1086,"")</f>
        <v/>
      </c>
      <c r="H1086" t="str">
        <f>IF(ROW()&lt;=vLastrow,'Match History Data'!H1086,"")</f>
        <v/>
      </c>
      <c r="I1086" t="str">
        <f>IF(ROW()&lt;=vLastrow,'Match History Data'!I1086,"")</f>
        <v/>
      </c>
      <c r="J1086" t="str">
        <f>IF(ROW()&lt;=vLastrow,'Match History Data'!J1086,"")</f>
        <v/>
      </c>
      <c r="K1086" t="str">
        <f>IF(ROW()&lt;=vLastrow,'Match History Data'!K1086,"")</f>
        <v/>
      </c>
      <c r="L1086" t="str">
        <f>IF(ROW()&lt;=vLastrow,'Match History Data'!L1086,"")</f>
        <v/>
      </c>
      <c r="M1086" t="str">
        <f>IF(ROW()&lt;=vLastrow,'Match History Data'!M1086,"")</f>
        <v/>
      </c>
      <c r="N1086" t="str">
        <f>IF(ROW()&lt;=vLastrow,'Match History Data'!N1086,"")</f>
        <v/>
      </c>
      <c r="O1086" t="str">
        <f>IF(ROW()&lt;=vLastrow,'Match History Data'!O1086,"")</f>
        <v/>
      </c>
      <c r="Q1086" t="str">
        <f>IF(ROW()&lt;=vLastrow,VLOOKUP(MONTH(E1086),calcs!$S$2:$T$13,2,FALSE),"")</f>
        <v/>
      </c>
      <c r="R1086" t="str">
        <f>IF(ROW()&lt;=vLastrow,VLOOKUP(MONTH(F1086),calcs!$S$2:$T$13,2,FALSE),"")</f>
        <v/>
      </c>
      <c r="S1086" t="str">
        <f t="shared" si="90"/>
        <v/>
      </c>
      <c r="T1086" s="26" t="e">
        <f>IF(F1086="",DATEDIF(E1086,calcs!X$2,"Y"),"")</f>
        <v>#VALUE!</v>
      </c>
      <c r="U1086" t="str">
        <f t="shared" si="89"/>
        <v/>
      </c>
      <c r="V1086" t="str">
        <f t="shared" si="86"/>
        <v/>
      </c>
      <c r="W1086">
        <f t="shared" si="87"/>
        <v>0</v>
      </c>
      <c r="X1086">
        <f t="shared" si="88"/>
        <v>0</v>
      </c>
    </row>
    <row r="1087" spans="1:24" x14ac:dyDescent="0.35">
      <c r="A1087" t="str">
        <f>IF(ROW()&lt;=vLastrow,'Match History Data'!A1087,"")</f>
        <v/>
      </c>
      <c r="B1087" t="str">
        <f>IF(ROW()&lt;=vLastrow,'Match History Data'!B1087,"")</f>
        <v/>
      </c>
      <c r="C1087" t="str">
        <f>IF(ROW()&lt;=vLastrow,'Match History Data'!C1087,"")</f>
        <v/>
      </c>
      <c r="D1087" t="str">
        <f>IF(ROW()&lt;=vLastrow,'Match History Data'!D1087,"")</f>
        <v/>
      </c>
      <c r="E1087" s="3" t="str">
        <f>IF(ROW()&lt;=vLastrow,IF('Match History Data'!E1087&lt;&gt;"",'Match History Data'!E1087,""),"")</f>
        <v/>
      </c>
      <c r="F1087" s="3" t="str">
        <f>IF(ROW()&lt;=vLastrow,IF('Match History Data'!F1087&lt;&gt;"",'Match History Data'!F1087,""),"")</f>
        <v/>
      </c>
      <c r="G1087" t="str">
        <f>IF(ROW()&lt;=vLastrow,'Match History Data'!G1087,"")</f>
        <v/>
      </c>
      <c r="H1087" t="str">
        <f>IF(ROW()&lt;=vLastrow,'Match History Data'!H1087,"")</f>
        <v/>
      </c>
      <c r="I1087" t="str">
        <f>IF(ROW()&lt;=vLastrow,'Match History Data'!I1087,"")</f>
        <v/>
      </c>
      <c r="J1087" t="str">
        <f>IF(ROW()&lt;=vLastrow,'Match History Data'!J1087,"")</f>
        <v/>
      </c>
      <c r="K1087" t="str">
        <f>IF(ROW()&lt;=vLastrow,'Match History Data'!K1087,"")</f>
        <v/>
      </c>
      <c r="L1087" t="str">
        <f>IF(ROW()&lt;=vLastrow,'Match History Data'!L1087,"")</f>
        <v/>
      </c>
      <c r="M1087" t="str">
        <f>IF(ROW()&lt;=vLastrow,'Match History Data'!M1087,"")</f>
        <v/>
      </c>
      <c r="N1087" t="str">
        <f>IF(ROW()&lt;=vLastrow,'Match History Data'!N1087,"")</f>
        <v/>
      </c>
      <c r="O1087" t="str">
        <f>IF(ROW()&lt;=vLastrow,'Match History Data'!O1087,"")</f>
        <v/>
      </c>
      <c r="Q1087" t="str">
        <f>IF(ROW()&lt;=vLastrow,VLOOKUP(MONTH(E1087),calcs!$S$2:$T$13,2,FALSE),"")</f>
        <v/>
      </c>
      <c r="R1087" t="str">
        <f>IF(ROW()&lt;=vLastrow,VLOOKUP(MONTH(F1087),calcs!$S$2:$T$13,2,FALSE),"")</f>
        <v/>
      </c>
      <c r="S1087" t="str">
        <f t="shared" si="90"/>
        <v/>
      </c>
      <c r="T1087" s="26" t="e">
        <f>IF(F1087="",DATEDIF(E1087,calcs!X$2,"Y"),"")</f>
        <v>#VALUE!</v>
      </c>
      <c r="U1087" t="str">
        <f t="shared" si="89"/>
        <v/>
      </c>
      <c r="V1087" t="str">
        <f t="shared" si="86"/>
        <v/>
      </c>
      <c r="W1087">
        <f t="shared" si="87"/>
        <v>0</v>
      </c>
      <c r="X1087">
        <f t="shared" si="88"/>
        <v>0</v>
      </c>
    </row>
    <row r="1088" spans="1:24" x14ac:dyDescent="0.35">
      <c r="A1088" t="str">
        <f>IF(ROW()&lt;=vLastrow,'Match History Data'!A1088,"")</f>
        <v/>
      </c>
      <c r="B1088" t="str">
        <f>IF(ROW()&lt;=vLastrow,'Match History Data'!B1088,"")</f>
        <v/>
      </c>
      <c r="C1088" t="str">
        <f>IF(ROW()&lt;=vLastrow,'Match History Data'!C1088,"")</f>
        <v/>
      </c>
      <c r="D1088" t="str">
        <f>IF(ROW()&lt;=vLastrow,'Match History Data'!D1088,"")</f>
        <v/>
      </c>
      <c r="E1088" s="3" t="str">
        <f>IF(ROW()&lt;=vLastrow,IF('Match History Data'!E1088&lt;&gt;"",'Match History Data'!E1088,""),"")</f>
        <v/>
      </c>
      <c r="F1088" s="3" t="str">
        <f>IF(ROW()&lt;=vLastrow,IF('Match History Data'!F1088&lt;&gt;"",'Match History Data'!F1088,""),"")</f>
        <v/>
      </c>
      <c r="G1088" t="str">
        <f>IF(ROW()&lt;=vLastrow,'Match History Data'!G1088,"")</f>
        <v/>
      </c>
      <c r="H1088" t="str">
        <f>IF(ROW()&lt;=vLastrow,'Match History Data'!H1088,"")</f>
        <v/>
      </c>
      <c r="I1088" t="str">
        <f>IF(ROW()&lt;=vLastrow,'Match History Data'!I1088,"")</f>
        <v/>
      </c>
      <c r="J1088" t="str">
        <f>IF(ROW()&lt;=vLastrow,'Match History Data'!J1088,"")</f>
        <v/>
      </c>
      <c r="K1088" t="str">
        <f>IF(ROW()&lt;=vLastrow,'Match History Data'!K1088,"")</f>
        <v/>
      </c>
      <c r="L1088" t="str">
        <f>IF(ROW()&lt;=vLastrow,'Match History Data'!L1088,"")</f>
        <v/>
      </c>
      <c r="M1088" t="str">
        <f>IF(ROW()&lt;=vLastrow,'Match History Data'!M1088,"")</f>
        <v/>
      </c>
      <c r="N1088" t="str">
        <f>IF(ROW()&lt;=vLastrow,'Match History Data'!N1088,"")</f>
        <v/>
      </c>
      <c r="O1088" t="str">
        <f>IF(ROW()&lt;=vLastrow,'Match History Data'!O1088,"")</f>
        <v/>
      </c>
      <c r="Q1088" t="str">
        <f>IF(ROW()&lt;=vLastrow,VLOOKUP(MONTH(E1088),calcs!$S$2:$T$13,2,FALSE),"")</f>
        <v/>
      </c>
      <c r="R1088" t="str">
        <f>IF(ROW()&lt;=vLastrow,VLOOKUP(MONTH(F1088),calcs!$S$2:$T$13,2,FALSE),"")</f>
        <v/>
      </c>
      <c r="S1088" t="str">
        <f t="shared" si="90"/>
        <v/>
      </c>
      <c r="T1088" s="26" t="e">
        <f>IF(F1088="",DATEDIF(E1088,calcs!X$2,"Y"),"")</f>
        <v>#VALUE!</v>
      </c>
      <c r="U1088" t="str">
        <f t="shared" si="89"/>
        <v/>
      </c>
      <c r="V1088" t="str">
        <f t="shared" si="86"/>
        <v/>
      </c>
      <c r="W1088">
        <f t="shared" si="87"/>
        <v>0</v>
      </c>
      <c r="X1088">
        <f t="shared" si="88"/>
        <v>0</v>
      </c>
    </row>
    <row r="1089" spans="1:24" x14ac:dyDescent="0.35">
      <c r="A1089" t="str">
        <f>IF(ROW()&lt;=vLastrow,'Match History Data'!A1089,"")</f>
        <v/>
      </c>
      <c r="B1089" t="str">
        <f>IF(ROW()&lt;=vLastrow,'Match History Data'!B1089,"")</f>
        <v/>
      </c>
      <c r="C1089" t="str">
        <f>IF(ROW()&lt;=vLastrow,'Match History Data'!C1089,"")</f>
        <v/>
      </c>
      <c r="D1089" t="str">
        <f>IF(ROW()&lt;=vLastrow,'Match History Data'!D1089,"")</f>
        <v/>
      </c>
      <c r="E1089" s="3" t="str">
        <f>IF(ROW()&lt;=vLastrow,IF('Match History Data'!E1089&lt;&gt;"",'Match History Data'!E1089,""),"")</f>
        <v/>
      </c>
      <c r="F1089" s="3" t="str">
        <f>IF(ROW()&lt;=vLastrow,IF('Match History Data'!F1089&lt;&gt;"",'Match History Data'!F1089,""),"")</f>
        <v/>
      </c>
      <c r="G1089" t="str">
        <f>IF(ROW()&lt;=vLastrow,'Match History Data'!G1089,"")</f>
        <v/>
      </c>
      <c r="H1089" t="str">
        <f>IF(ROW()&lt;=vLastrow,'Match History Data'!H1089,"")</f>
        <v/>
      </c>
      <c r="I1089" t="str">
        <f>IF(ROW()&lt;=vLastrow,'Match History Data'!I1089,"")</f>
        <v/>
      </c>
      <c r="J1089" t="str">
        <f>IF(ROW()&lt;=vLastrow,'Match History Data'!J1089,"")</f>
        <v/>
      </c>
      <c r="K1089" t="str">
        <f>IF(ROW()&lt;=vLastrow,'Match History Data'!K1089,"")</f>
        <v/>
      </c>
      <c r="L1089" t="str">
        <f>IF(ROW()&lt;=vLastrow,'Match History Data'!L1089,"")</f>
        <v/>
      </c>
      <c r="M1089" t="str">
        <f>IF(ROW()&lt;=vLastrow,'Match History Data'!M1089,"")</f>
        <v/>
      </c>
      <c r="N1089" t="str">
        <f>IF(ROW()&lt;=vLastrow,'Match History Data'!N1089,"")</f>
        <v/>
      </c>
      <c r="O1089" t="str">
        <f>IF(ROW()&lt;=vLastrow,'Match History Data'!O1089,"")</f>
        <v/>
      </c>
      <c r="Q1089" t="str">
        <f>IF(ROW()&lt;=vLastrow,VLOOKUP(MONTH(E1089),calcs!$S$2:$T$13,2,FALSE),"")</f>
        <v/>
      </c>
      <c r="R1089" t="str">
        <f>IF(ROW()&lt;=vLastrow,VLOOKUP(MONTH(F1089),calcs!$S$2:$T$13,2,FALSE),"")</f>
        <v/>
      </c>
      <c r="S1089" t="str">
        <f t="shared" si="90"/>
        <v/>
      </c>
      <c r="T1089" s="26" t="e">
        <f>IF(F1089="",DATEDIF(E1089,calcs!X$2,"Y"),"")</f>
        <v>#VALUE!</v>
      </c>
      <c r="U1089" t="str">
        <f t="shared" si="89"/>
        <v/>
      </c>
      <c r="V1089" t="str">
        <f t="shared" si="86"/>
        <v/>
      </c>
      <c r="W1089">
        <f t="shared" si="87"/>
        <v>0</v>
      </c>
      <c r="X1089">
        <f t="shared" si="88"/>
        <v>0</v>
      </c>
    </row>
    <row r="1090" spans="1:24" x14ac:dyDescent="0.35">
      <c r="A1090" t="str">
        <f>IF(ROW()&lt;=vLastrow,'Match History Data'!A1090,"")</f>
        <v/>
      </c>
      <c r="B1090" t="str">
        <f>IF(ROW()&lt;=vLastrow,'Match History Data'!B1090,"")</f>
        <v/>
      </c>
      <c r="C1090" t="str">
        <f>IF(ROW()&lt;=vLastrow,'Match History Data'!C1090,"")</f>
        <v/>
      </c>
      <c r="D1090" t="str">
        <f>IF(ROW()&lt;=vLastrow,'Match History Data'!D1090,"")</f>
        <v/>
      </c>
      <c r="E1090" s="3" t="str">
        <f>IF(ROW()&lt;=vLastrow,IF('Match History Data'!E1090&lt;&gt;"",'Match History Data'!E1090,""),"")</f>
        <v/>
      </c>
      <c r="F1090" s="3" t="str">
        <f>IF(ROW()&lt;=vLastrow,IF('Match History Data'!F1090&lt;&gt;"",'Match History Data'!F1090,""),"")</f>
        <v/>
      </c>
      <c r="G1090" t="str">
        <f>IF(ROW()&lt;=vLastrow,'Match History Data'!G1090,"")</f>
        <v/>
      </c>
      <c r="H1090" t="str">
        <f>IF(ROW()&lt;=vLastrow,'Match History Data'!H1090,"")</f>
        <v/>
      </c>
      <c r="I1090" t="str">
        <f>IF(ROW()&lt;=vLastrow,'Match History Data'!I1090,"")</f>
        <v/>
      </c>
      <c r="J1090" t="str">
        <f>IF(ROW()&lt;=vLastrow,'Match History Data'!J1090,"")</f>
        <v/>
      </c>
      <c r="K1090" t="str">
        <f>IF(ROW()&lt;=vLastrow,'Match History Data'!K1090,"")</f>
        <v/>
      </c>
      <c r="L1090" t="str">
        <f>IF(ROW()&lt;=vLastrow,'Match History Data'!L1090,"")</f>
        <v/>
      </c>
      <c r="M1090" t="str">
        <f>IF(ROW()&lt;=vLastrow,'Match History Data'!M1090,"")</f>
        <v/>
      </c>
      <c r="N1090" t="str">
        <f>IF(ROW()&lt;=vLastrow,'Match History Data'!N1090,"")</f>
        <v/>
      </c>
      <c r="O1090" t="str">
        <f>IF(ROW()&lt;=vLastrow,'Match History Data'!O1090,"")</f>
        <v/>
      </c>
      <c r="Q1090" t="str">
        <f>IF(ROW()&lt;=vLastrow,VLOOKUP(MONTH(E1090),calcs!$S$2:$T$13,2,FALSE),"")</f>
        <v/>
      </c>
      <c r="R1090" t="str">
        <f>IF(ROW()&lt;=vLastrow,VLOOKUP(MONTH(F1090),calcs!$S$2:$T$13,2,FALSE),"")</f>
        <v/>
      </c>
      <c r="S1090" t="str">
        <f t="shared" si="90"/>
        <v/>
      </c>
      <c r="T1090" s="26" t="e">
        <f>IF(F1090="",DATEDIF(E1090,calcs!X$2,"Y"),"")</f>
        <v>#VALUE!</v>
      </c>
      <c r="U1090" t="str">
        <f t="shared" si="89"/>
        <v/>
      </c>
      <c r="V1090" t="str">
        <f t="shared" ref="V1090:V1153" si="91">SUBSTITUTE(N1090,"White or Caucasian","White")</f>
        <v/>
      </c>
      <c r="W1090">
        <f t="shared" ref="W1090:W1153" si="92">IF(J1090&lt;&gt;"",LEN(J1090)-LEN(SUBSTITUTE(J1090,";",""))+1,0)</f>
        <v>0</v>
      </c>
      <c r="X1090">
        <f t="shared" ref="X1090:X1153" si="93">IF(N1090&lt;&gt;"",LEN(N1090)-LEN(SUBSTITUTE(N1090,";",""))+1,0)</f>
        <v>0</v>
      </c>
    </row>
    <row r="1091" spans="1:24" x14ac:dyDescent="0.35">
      <c r="A1091" t="str">
        <f>IF(ROW()&lt;=vLastrow,'Match History Data'!A1091,"")</f>
        <v/>
      </c>
      <c r="B1091" t="str">
        <f>IF(ROW()&lt;=vLastrow,'Match History Data'!B1091,"")</f>
        <v/>
      </c>
      <c r="C1091" t="str">
        <f>IF(ROW()&lt;=vLastrow,'Match History Data'!C1091,"")</f>
        <v/>
      </c>
      <c r="D1091" t="str">
        <f>IF(ROW()&lt;=vLastrow,'Match History Data'!D1091,"")</f>
        <v/>
      </c>
      <c r="E1091" s="3" t="str">
        <f>IF(ROW()&lt;=vLastrow,IF('Match History Data'!E1091&lt;&gt;"",'Match History Data'!E1091,""),"")</f>
        <v/>
      </c>
      <c r="F1091" s="3" t="str">
        <f>IF(ROW()&lt;=vLastrow,IF('Match History Data'!F1091&lt;&gt;"",'Match History Data'!F1091,""),"")</f>
        <v/>
      </c>
      <c r="G1091" t="str">
        <f>IF(ROW()&lt;=vLastrow,'Match History Data'!G1091,"")</f>
        <v/>
      </c>
      <c r="H1091" t="str">
        <f>IF(ROW()&lt;=vLastrow,'Match History Data'!H1091,"")</f>
        <v/>
      </c>
      <c r="I1091" t="str">
        <f>IF(ROW()&lt;=vLastrow,'Match History Data'!I1091,"")</f>
        <v/>
      </c>
      <c r="J1091" t="str">
        <f>IF(ROW()&lt;=vLastrow,'Match History Data'!J1091,"")</f>
        <v/>
      </c>
      <c r="K1091" t="str">
        <f>IF(ROW()&lt;=vLastrow,'Match History Data'!K1091,"")</f>
        <v/>
      </c>
      <c r="L1091" t="str">
        <f>IF(ROW()&lt;=vLastrow,'Match History Data'!L1091,"")</f>
        <v/>
      </c>
      <c r="M1091" t="str">
        <f>IF(ROW()&lt;=vLastrow,'Match History Data'!M1091,"")</f>
        <v/>
      </c>
      <c r="N1091" t="str">
        <f>IF(ROW()&lt;=vLastrow,'Match History Data'!N1091,"")</f>
        <v/>
      </c>
      <c r="O1091" t="str">
        <f>IF(ROW()&lt;=vLastrow,'Match History Data'!O1091,"")</f>
        <v/>
      </c>
      <c r="Q1091" t="str">
        <f>IF(ROW()&lt;=vLastrow,VLOOKUP(MONTH(E1091),calcs!$S$2:$T$13,2,FALSE),"")</f>
        <v/>
      </c>
      <c r="R1091" t="str">
        <f>IF(ROW()&lt;=vLastrow,VLOOKUP(MONTH(F1091),calcs!$S$2:$T$13,2,FALSE),"")</f>
        <v/>
      </c>
      <c r="S1091" t="str">
        <f t="shared" si="90"/>
        <v/>
      </c>
      <c r="T1091" s="26" t="e">
        <f>IF(F1091="",DATEDIF(E1091,calcs!X$2,"Y"),"")</f>
        <v>#VALUE!</v>
      </c>
      <c r="U1091" t="str">
        <f t="shared" ref="U1091:U1154" si="94">SUBSTITUTE(J1091,"White or Caucasian","White")</f>
        <v/>
      </c>
      <c r="V1091" t="str">
        <f t="shared" si="91"/>
        <v/>
      </c>
      <c r="W1091">
        <f t="shared" si="92"/>
        <v>0</v>
      </c>
      <c r="X1091">
        <f t="shared" si="93"/>
        <v>0</v>
      </c>
    </row>
    <row r="1092" spans="1:24" x14ac:dyDescent="0.35">
      <c r="A1092" t="str">
        <f>IF(ROW()&lt;=vLastrow,'Match History Data'!A1092,"")</f>
        <v/>
      </c>
      <c r="B1092" t="str">
        <f>IF(ROW()&lt;=vLastrow,'Match History Data'!B1092,"")</f>
        <v/>
      </c>
      <c r="C1092" t="str">
        <f>IF(ROW()&lt;=vLastrow,'Match History Data'!C1092,"")</f>
        <v/>
      </c>
      <c r="D1092" t="str">
        <f>IF(ROW()&lt;=vLastrow,'Match History Data'!D1092,"")</f>
        <v/>
      </c>
      <c r="E1092" s="3" t="str">
        <f>IF(ROW()&lt;=vLastrow,IF('Match History Data'!E1092&lt;&gt;"",'Match History Data'!E1092,""),"")</f>
        <v/>
      </c>
      <c r="F1092" s="3" t="str">
        <f>IF(ROW()&lt;=vLastrow,IF('Match History Data'!F1092&lt;&gt;"",'Match History Data'!F1092,""),"")</f>
        <v/>
      </c>
      <c r="G1092" t="str">
        <f>IF(ROW()&lt;=vLastrow,'Match History Data'!G1092,"")</f>
        <v/>
      </c>
      <c r="H1092" t="str">
        <f>IF(ROW()&lt;=vLastrow,'Match History Data'!H1092,"")</f>
        <v/>
      </c>
      <c r="I1092" t="str">
        <f>IF(ROW()&lt;=vLastrow,'Match History Data'!I1092,"")</f>
        <v/>
      </c>
      <c r="J1092" t="str">
        <f>IF(ROW()&lt;=vLastrow,'Match History Data'!J1092,"")</f>
        <v/>
      </c>
      <c r="K1092" t="str">
        <f>IF(ROW()&lt;=vLastrow,'Match History Data'!K1092,"")</f>
        <v/>
      </c>
      <c r="L1092" t="str">
        <f>IF(ROW()&lt;=vLastrow,'Match History Data'!L1092,"")</f>
        <v/>
      </c>
      <c r="M1092" t="str">
        <f>IF(ROW()&lt;=vLastrow,'Match History Data'!M1092,"")</f>
        <v/>
      </c>
      <c r="N1092" t="str">
        <f>IF(ROW()&lt;=vLastrow,'Match History Data'!N1092,"")</f>
        <v/>
      </c>
      <c r="O1092" t="str">
        <f>IF(ROW()&lt;=vLastrow,'Match History Data'!O1092,"")</f>
        <v/>
      </c>
      <c r="Q1092" t="str">
        <f>IF(ROW()&lt;=vLastrow,VLOOKUP(MONTH(E1092),calcs!$S$2:$T$13,2,FALSE),"")</f>
        <v/>
      </c>
      <c r="R1092" t="str">
        <f>IF(ROW()&lt;=vLastrow,VLOOKUP(MONTH(F1092),calcs!$S$2:$T$13,2,FALSE),"")</f>
        <v/>
      </c>
      <c r="S1092" t="str">
        <f t="shared" si="90"/>
        <v/>
      </c>
      <c r="T1092" s="26" t="e">
        <f>IF(F1092="",DATEDIF(E1092,calcs!X$2,"Y"),"")</f>
        <v>#VALUE!</v>
      </c>
      <c r="U1092" t="str">
        <f t="shared" si="94"/>
        <v/>
      </c>
      <c r="V1092" t="str">
        <f t="shared" si="91"/>
        <v/>
      </c>
      <c r="W1092">
        <f t="shared" si="92"/>
        <v>0</v>
      </c>
      <c r="X1092">
        <f t="shared" si="93"/>
        <v>0</v>
      </c>
    </row>
    <row r="1093" spans="1:24" x14ac:dyDescent="0.35">
      <c r="A1093" t="str">
        <f>IF(ROW()&lt;=vLastrow,'Match History Data'!A1093,"")</f>
        <v/>
      </c>
      <c r="B1093" t="str">
        <f>IF(ROW()&lt;=vLastrow,'Match History Data'!B1093,"")</f>
        <v/>
      </c>
      <c r="C1093" t="str">
        <f>IF(ROW()&lt;=vLastrow,'Match History Data'!C1093,"")</f>
        <v/>
      </c>
      <c r="D1093" t="str">
        <f>IF(ROW()&lt;=vLastrow,'Match History Data'!D1093,"")</f>
        <v/>
      </c>
      <c r="E1093" s="3" t="str">
        <f>IF(ROW()&lt;=vLastrow,IF('Match History Data'!E1093&lt;&gt;"",'Match History Data'!E1093,""),"")</f>
        <v/>
      </c>
      <c r="F1093" s="3" t="str">
        <f>IF(ROW()&lt;=vLastrow,IF('Match History Data'!F1093&lt;&gt;"",'Match History Data'!F1093,""),"")</f>
        <v/>
      </c>
      <c r="G1093" t="str">
        <f>IF(ROW()&lt;=vLastrow,'Match History Data'!G1093,"")</f>
        <v/>
      </c>
      <c r="H1093" t="str">
        <f>IF(ROW()&lt;=vLastrow,'Match History Data'!H1093,"")</f>
        <v/>
      </c>
      <c r="I1093" t="str">
        <f>IF(ROW()&lt;=vLastrow,'Match History Data'!I1093,"")</f>
        <v/>
      </c>
      <c r="J1093" t="str">
        <f>IF(ROW()&lt;=vLastrow,'Match History Data'!J1093,"")</f>
        <v/>
      </c>
      <c r="K1093" t="str">
        <f>IF(ROW()&lt;=vLastrow,'Match History Data'!K1093,"")</f>
        <v/>
      </c>
      <c r="L1093" t="str">
        <f>IF(ROW()&lt;=vLastrow,'Match History Data'!L1093,"")</f>
        <v/>
      </c>
      <c r="M1093" t="str">
        <f>IF(ROW()&lt;=vLastrow,'Match History Data'!M1093,"")</f>
        <v/>
      </c>
      <c r="N1093" t="str">
        <f>IF(ROW()&lt;=vLastrow,'Match History Data'!N1093,"")</f>
        <v/>
      </c>
      <c r="O1093" t="str">
        <f>IF(ROW()&lt;=vLastrow,'Match History Data'!O1093,"")</f>
        <v/>
      </c>
      <c r="Q1093" t="str">
        <f>IF(ROW()&lt;=vLastrow,VLOOKUP(MONTH(E1093),calcs!$S$2:$T$13,2,FALSE),"")</f>
        <v/>
      </c>
      <c r="R1093" t="str">
        <f>IF(ROW()&lt;=vLastrow,VLOOKUP(MONTH(F1093),calcs!$S$2:$T$13,2,FALSE),"")</f>
        <v/>
      </c>
      <c r="S1093" t="str">
        <f t="shared" si="90"/>
        <v/>
      </c>
      <c r="T1093" s="26" t="e">
        <f>IF(F1093="",DATEDIF(E1093,calcs!X$2,"Y"),"")</f>
        <v>#VALUE!</v>
      </c>
      <c r="U1093" t="str">
        <f t="shared" si="94"/>
        <v/>
      </c>
      <c r="V1093" t="str">
        <f t="shared" si="91"/>
        <v/>
      </c>
      <c r="W1093">
        <f t="shared" si="92"/>
        <v>0</v>
      </c>
      <c r="X1093">
        <f t="shared" si="93"/>
        <v>0</v>
      </c>
    </row>
    <row r="1094" spans="1:24" x14ac:dyDescent="0.35">
      <c r="A1094" t="str">
        <f>IF(ROW()&lt;=vLastrow,'Match History Data'!A1094,"")</f>
        <v/>
      </c>
      <c r="B1094" t="str">
        <f>IF(ROW()&lt;=vLastrow,'Match History Data'!B1094,"")</f>
        <v/>
      </c>
      <c r="C1094" t="str">
        <f>IF(ROW()&lt;=vLastrow,'Match History Data'!C1094,"")</f>
        <v/>
      </c>
      <c r="D1094" t="str">
        <f>IF(ROW()&lt;=vLastrow,'Match History Data'!D1094,"")</f>
        <v/>
      </c>
      <c r="E1094" s="3" t="str">
        <f>IF(ROW()&lt;=vLastrow,IF('Match History Data'!E1094&lt;&gt;"",'Match History Data'!E1094,""),"")</f>
        <v/>
      </c>
      <c r="F1094" s="3" t="str">
        <f>IF(ROW()&lt;=vLastrow,IF('Match History Data'!F1094&lt;&gt;"",'Match History Data'!F1094,""),"")</f>
        <v/>
      </c>
      <c r="G1094" t="str">
        <f>IF(ROW()&lt;=vLastrow,'Match History Data'!G1094,"")</f>
        <v/>
      </c>
      <c r="H1094" t="str">
        <f>IF(ROW()&lt;=vLastrow,'Match History Data'!H1094,"")</f>
        <v/>
      </c>
      <c r="I1094" t="str">
        <f>IF(ROW()&lt;=vLastrow,'Match History Data'!I1094,"")</f>
        <v/>
      </c>
      <c r="J1094" t="str">
        <f>IF(ROW()&lt;=vLastrow,'Match History Data'!J1094,"")</f>
        <v/>
      </c>
      <c r="K1094" t="str">
        <f>IF(ROW()&lt;=vLastrow,'Match History Data'!K1094,"")</f>
        <v/>
      </c>
      <c r="L1094" t="str">
        <f>IF(ROW()&lt;=vLastrow,'Match History Data'!L1094,"")</f>
        <v/>
      </c>
      <c r="M1094" t="str">
        <f>IF(ROW()&lt;=vLastrow,'Match History Data'!M1094,"")</f>
        <v/>
      </c>
      <c r="N1094" t="str">
        <f>IF(ROW()&lt;=vLastrow,'Match History Data'!N1094,"")</f>
        <v/>
      </c>
      <c r="O1094" t="str">
        <f>IF(ROW()&lt;=vLastrow,'Match History Data'!O1094,"")</f>
        <v/>
      </c>
      <c r="Q1094" t="str">
        <f>IF(ROW()&lt;=vLastrow,VLOOKUP(MONTH(E1094),calcs!$S$2:$T$13,2,FALSE),"")</f>
        <v/>
      </c>
      <c r="R1094" t="str">
        <f>IF(ROW()&lt;=vLastrow,VLOOKUP(MONTH(F1094),calcs!$S$2:$T$13,2,FALSE),"")</f>
        <v/>
      </c>
      <c r="S1094" t="str">
        <f t="shared" si="90"/>
        <v/>
      </c>
      <c r="T1094" s="26" t="e">
        <f>IF(F1094="",DATEDIF(E1094,calcs!X$2,"Y"),"")</f>
        <v>#VALUE!</v>
      </c>
      <c r="U1094" t="str">
        <f t="shared" si="94"/>
        <v/>
      </c>
      <c r="V1094" t="str">
        <f t="shared" si="91"/>
        <v/>
      </c>
      <c r="W1094">
        <f t="shared" si="92"/>
        <v>0</v>
      </c>
      <c r="X1094">
        <f t="shared" si="93"/>
        <v>0</v>
      </c>
    </row>
    <row r="1095" spans="1:24" x14ac:dyDescent="0.35">
      <c r="A1095" t="str">
        <f>IF(ROW()&lt;=vLastrow,'Match History Data'!A1095,"")</f>
        <v/>
      </c>
      <c r="B1095" t="str">
        <f>IF(ROW()&lt;=vLastrow,'Match History Data'!B1095,"")</f>
        <v/>
      </c>
      <c r="C1095" t="str">
        <f>IF(ROW()&lt;=vLastrow,'Match History Data'!C1095,"")</f>
        <v/>
      </c>
      <c r="D1095" t="str">
        <f>IF(ROW()&lt;=vLastrow,'Match History Data'!D1095,"")</f>
        <v/>
      </c>
      <c r="E1095" s="3" t="str">
        <f>IF(ROW()&lt;=vLastrow,IF('Match History Data'!E1095&lt;&gt;"",'Match History Data'!E1095,""),"")</f>
        <v/>
      </c>
      <c r="F1095" s="3" t="str">
        <f>IF(ROW()&lt;=vLastrow,IF('Match History Data'!F1095&lt;&gt;"",'Match History Data'!F1095,""),"")</f>
        <v/>
      </c>
      <c r="G1095" t="str">
        <f>IF(ROW()&lt;=vLastrow,'Match History Data'!G1095,"")</f>
        <v/>
      </c>
      <c r="H1095" t="str">
        <f>IF(ROW()&lt;=vLastrow,'Match History Data'!H1095,"")</f>
        <v/>
      </c>
      <c r="I1095" t="str">
        <f>IF(ROW()&lt;=vLastrow,'Match History Data'!I1095,"")</f>
        <v/>
      </c>
      <c r="J1095" t="str">
        <f>IF(ROW()&lt;=vLastrow,'Match History Data'!J1095,"")</f>
        <v/>
      </c>
      <c r="K1095" t="str">
        <f>IF(ROW()&lt;=vLastrow,'Match History Data'!K1095,"")</f>
        <v/>
      </c>
      <c r="L1095" t="str">
        <f>IF(ROW()&lt;=vLastrow,'Match History Data'!L1095,"")</f>
        <v/>
      </c>
      <c r="M1095" t="str">
        <f>IF(ROW()&lt;=vLastrow,'Match History Data'!M1095,"")</f>
        <v/>
      </c>
      <c r="N1095" t="str">
        <f>IF(ROW()&lt;=vLastrow,'Match History Data'!N1095,"")</f>
        <v/>
      </c>
      <c r="O1095" t="str">
        <f>IF(ROW()&lt;=vLastrow,'Match History Data'!O1095,"")</f>
        <v/>
      </c>
      <c r="Q1095" t="str">
        <f>IF(ROW()&lt;=vLastrow,VLOOKUP(MONTH(E1095),calcs!$S$2:$T$13,2,FALSE),"")</f>
        <v/>
      </c>
      <c r="R1095" t="str">
        <f>IF(ROW()&lt;=vLastrow,VLOOKUP(MONTH(F1095),calcs!$S$2:$T$13,2,FALSE),"")</f>
        <v/>
      </c>
      <c r="S1095" t="str">
        <f t="shared" si="90"/>
        <v/>
      </c>
      <c r="T1095" s="26" t="e">
        <f>IF(F1095="",DATEDIF(E1095,calcs!X$2,"Y"),"")</f>
        <v>#VALUE!</v>
      </c>
      <c r="U1095" t="str">
        <f t="shared" si="94"/>
        <v/>
      </c>
      <c r="V1095" t="str">
        <f t="shared" si="91"/>
        <v/>
      </c>
      <c r="W1095">
        <f t="shared" si="92"/>
        <v>0</v>
      </c>
      <c r="X1095">
        <f t="shared" si="93"/>
        <v>0</v>
      </c>
    </row>
    <row r="1096" spans="1:24" x14ac:dyDescent="0.35">
      <c r="A1096" t="str">
        <f>IF(ROW()&lt;=vLastrow,'Match History Data'!A1096,"")</f>
        <v/>
      </c>
      <c r="B1096" t="str">
        <f>IF(ROW()&lt;=vLastrow,'Match History Data'!B1096,"")</f>
        <v/>
      </c>
      <c r="C1096" t="str">
        <f>IF(ROW()&lt;=vLastrow,'Match History Data'!C1096,"")</f>
        <v/>
      </c>
      <c r="D1096" t="str">
        <f>IF(ROW()&lt;=vLastrow,'Match History Data'!D1096,"")</f>
        <v/>
      </c>
      <c r="E1096" s="3" t="str">
        <f>IF(ROW()&lt;=vLastrow,IF('Match History Data'!E1096&lt;&gt;"",'Match History Data'!E1096,""),"")</f>
        <v/>
      </c>
      <c r="F1096" s="3" t="str">
        <f>IF(ROW()&lt;=vLastrow,IF('Match History Data'!F1096&lt;&gt;"",'Match History Data'!F1096,""),"")</f>
        <v/>
      </c>
      <c r="G1096" t="str">
        <f>IF(ROW()&lt;=vLastrow,'Match History Data'!G1096,"")</f>
        <v/>
      </c>
      <c r="H1096" t="str">
        <f>IF(ROW()&lt;=vLastrow,'Match History Data'!H1096,"")</f>
        <v/>
      </c>
      <c r="I1096" t="str">
        <f>IF(ROW()&lt;=vLastrow,'Match History Data'!I1096,"")</f>
        <v/>
      </c>
      <c r="J1096" t="str">
        <f>IF(ROW()&lt;=vLastrow,'Match History Data'!J1096,"")</f>
        <v/>
      </c>
      <c r="K1096" t="str">
        <f>IF(ROW()&lt;=vLastrow,'Match History Data'!K1096,"")</f>
        <v/>
      </c>
      <c r="L1096" t="str">
        <f>IF(ROW()&lt;=vLastrow,'Match History Data'!L1096,"")</f>
        <v/>
      </c>
      <c r="M1096" t="str">
        <f>IF(ROW()&lt;=vLastrow,'Match History Data'!M1096,"")</f>
        <v/>
      </c>
      <c r="N1096" t="str">
        <f>IF(ROW()&lt;=vLastrow,'Match History Data'!N1096,"")</f>
        <v/>
      </c>
      <c r="O1096" t="str">
        <f>IF(ROW()&lt;=vLastrow,'Match History Data'!O1096,"")</f>
        <v/>
      </c>
      <c r="Q1096" t="str">
        <f>IF(ROW()&lt;=vLastrow,VLOOKUP(MONTH(E1096),calcs!$S$2:$T$13,2,FALSE),"")</f>
        <v/>
      </c>
      <c r="R1096" t="str">
        <f>IF(ROW()&lt;=vLastrow,VLOOKUP(MONTH(F1096),calcs!$S$2:$T$13,2,FALSE),"")</f>
        <v/>
      </c>
      <c r="S1096" t="str">
        <f t="shared" si="90"/>
        <v/>
      </c>
      <c r="T1096" s="26" t="e">
        <f>IF(F1096="",DATEDIF(E1096,calcs!X$2,"Y"),"")</f>
        <v>#VALUE!</v>
      </c>
      <c r="U1096" t="str">
        <f t="shared" si="94"/>
        <v/>
      </c>
      <c r="V1096" t="str">
        <f t="shared" si="91"/>
        <v/>
      </c>
      <c r="W1096">
        <f t="shared" si="92"/>
        <v>0</v>
      </c>
      <c r="X1096">
        <f t="shared" si="93"/>
        <v>0</v>
      </c>
    </row>
    <row r="1097" spans="1:24" x14ac:dyDescent="0.35">
      <c r="A1097" t="str">
        <f>IF(ROW()&lt;=vLastrow,'Match History Data'!A1097,"")</f>
        <v/>
      </c>
      <c r="B1097" t="str">
        <f>IF(ROW()&lt;=vLastrow,'Match History Data'!B1097,"")</f>
        <v/>
      </c>
      <c r="C1097" t="str">
        <f>IF(ROW()&lt;=vLastrow,'Match History Data'!C1097,"")</f>
        <v/>
      </c>
      <c r="D1097" t="str">
        <f>IF(ROW()&lt;=vLastrow,'Match History Data'!D1097,"")</f>
        <v/>
      </c>
      <c r="E1097" s="3" t="str">
        <f>IF(ROW()&lt;=vLastrow,IF('Match History Data'!E1097&lt;&gt;"",'Match History Data'!E1097,""),"")</f>
        <v/>
      </c>
      <c r="F1097" s="3" t="str">
        <f>IF(ROW()&lt;=vLastrow,IF('Match History Data'!F1097&lt;&gt;"",'Match History Data'!F1097,""),"")</f>
        <v/>
      </c>
      <c r="G1097" t="str">
        <f>IF(ROW()&lt;=vLastrow,'Match History Data'!G1097,"")</f>
        <v/>
      </c>
      <c r="H1097" t="str">
        <f>IF(ROW()&lt;=vLastrow,'Match History Data'!H1097,"")</f>
        <v/>
      </c>
      <c r="I1097" t="str">
        <f>IF(ROW()&lt;=vLastrow,'Match History Data'!I1097,"")</f>
        <v/>
      </c>
      <c r="J1097" t="str">
        <f>IF(ROW()&lt;=vLastrow,'Match History Data'!J1097,"")</f>
        <v/>
      </c>
      <c r="K1097" t="str">
        <f>IF(ROW()&lt;=vLastrow,'Match History Data'!K1097,"")</f>
        <v/>
      </c>
      <c r="L1097" t="str">
        <f>IF(ROW()&lt;=vLastrow,'Match History Data'!L1097,"")</f>
        <v/>
      </c>
      <c r="M1097" t="str">
        <f>IF(ROW()&lt;=vLastrow,'Match History Data'!M1097,"")</f>
        <v/>
      </c>
      <c r="N1097" t="str">
        <f>IF(ROW()&lt;=vLastrow,'Match History Data'!N1097,"")</f>
        <v/>
      </c>
      <c r="O1097" t="str">
        <f>IF(ROW()&lt;=vLastrow,'Match History Data'!O1097,"")</f>
        <v/>
      </c>
      <c r="Q1097" t="str">
        <f>IF(ROW()&lt;=vLastrow,VLOOKUP(MONTH(E1097),calcs!$S$2:$T$13,2,FALSE),"")</f>
        <v/>
      </c>
      <c r="R1097" t="str">
        <f>IF(ROW()&lt;=vLastrow,VLOOKUP(MONTH(F1097),calcs!$S$2:$T$13,2,FALSE),"")</f>
        <v/>
      </c>
      <c r="S1097" t="str">
        <f t="shared" si="90"/>
        <v/>
      </c>
      <c r="T1097" s="26" t="e">
        <f>IF(F1097="",DATEDIF(E1097,calcs!X$2,"Y"),"")</f>
        <v>#VALUE!</v>
      </c>
      <c r="U1097" t="str">
        <f t="shared" si="94"/>
        <v/>
      </c>
      <c r="V1097" t="str">
        <f t="shared" si="91"/>
        <v/>
      </c>
      <c r="W1097">
        <f t="shared" si="92"/>
        <v>0</v>
      </c>
      <c r="X1097">
        <f t="shared" si="93"/>
        <v>0</v>
      </c>
    </row>
    <row r="1098" spans="1:24" x14ac:dyDescent="0.35">
      <c r="A1098" t="str">
        <f>IF(ROW()&lt;=vLastrow,'Match History Data'!A1098,"")</f>
        <v/>
      </c>
      <c r="B1098" t="str">
        <f>IF(ROW()&lt;=vLastrow,'Match History Data'!B1098,"")</f>
        <v/>
      </c>
      <c r="C1098" t="str">
        <f>IF(ROW()&lt;=vLastrow,'Match History Data'!C1098,"")</f>
        <v/>
      </c>
      <c r="D1098" t="str">
        <f>IF(ROW()&lt;=vLastrow,'Match History Data'!D1098,"")</f>
        <v/>
      </c>
      <c r="E1098" s="3" t="str">
        <f>IF(ROW()&lt;=vLastrow,IF('Match History Data'!E1098&lt;&gt;"",'Match History Data'!E1098,""),"")</f>
        <v/>
      </c>
      <c r="F1098" s="3" t="str">
        <f>IF(ROW()&lt;=vLastrow,IF('Match History Data'!F1098&lt;&gt;"",'Match History Data'!F1098,""),"")</f>
        <v/>
      </c>
      <c r="G1098" t="str">
        <f>IF(ROW()&lt;=vLastrow,'Match History Data'!G1098,"")</f>
        <v/>
      </c>
      <c r="H1098" t="str">
        <f>IF(ROW()&lt;=vLastrow,'Match History Data'!H1098,"")</f>
        <v/>
      </c>
      <c r="I1098" t="str">
        <f>IF(ROW()&lt;=vLastrow,'Match History Data'!I1098,"")</f>
        <v/>
      </c>
      <c r="J1098" t="str">
        <f>IF(ROW()&lt;=vLastrow,'Match History Data'!J1098,"")</f>
        <v/>
      </c>
      <c r="K1098" t="str">
        <f>IF(ROW()&lt;=vLastrow,'Match History Data'!K1098,"")</f>
        <v/>
      </c>
      <c r="L1098" t="str">
        <f>IF(ROW()&lt;=vLastrow,'Match History Data'!L1098,"")</f>
        <v/>
      </c>
      <c r="M1098" t="str">
        <f>IF(ROW()&lt;=vLastrow,'Match History Data'!M1098,"")</f>
        <v/>
      </c>
      <c r="N1098" t="str">
        <f>IF(ROW()&lt;=vLastrow,'Match History Data'!N1098,"")</f>
        <v/>
      </c>
      <c r="O1098" t="str">
        <f>IF(ROW()&lt;=vLastrow,'Match History Data'!O1098,"")</f>
        <v/>
      </c>
      <c r="Q1098" t="str">
        <f>IF(ROW()&lt;=vLastrow,VLOOKUP(MONTH(E1098),calcs!$S$2:$T$13,2,FALSE),"")</f>
        <v/>
      </c>
      <c r="R1098" t="str">
        <f>IF(ROW()&lt;=vLastrow,VLOOKUP(MONTH(F1098),calcs!$S$2:$T$13,2,FALSE),"")</f>
        <v/>
      </c>
      <c r="S1098" t="str">
        <f t="shared" ref="S1098:S1161" si="95">IF(F1098&lt;&gt;"",DATEDIF(E1098,F1098,"y"),"")</f>
        <v/>
      </c>
      <c r="T1098" s="26" t="e">
        <f>IF(F1098="",DATEDIF(E1098,calcs!X$2,"Y"),"")</f>
        <v>#VALUE!</v>
      </c>
      <c r="U1098" t="str">
        <f t="shared" si="94"/>
        <v/>
      </c>
      <c r="V1098" t="str">
        <f t="shared" si="91"/>
        <v/>
      </c>
      <c r="W1098">
        <f t="shared" si="92"/>
        <v>0</v>
      </c>
      <c r="X1098">
        <f t="shared" si="93"/>
        <v>0</v>
      </c>
    </row>
    <row r="1099" spans="1:24" x14ac:dyDescent="0.35">
      <c r="A1099" t="str">
        <f>IF(ROW()&lt;=vLastrow,'Match History Data'!A1099,"")</f>
        <v/>
      </c>
      <c r="B1099" t="str">
        <f>IF(ROW()&lt;=vLastrow,'Match History Data'!B1099,"")</f>
        <v/>
      </c>
      <c r="C1099" t="str">
        <f>IF(ROW()&lt;=vLastrow,'Match History Data'!C1099,"")</f>
        <v/>
      </c>
      <c r="D1099" t="str">
        <f>IF(ROW()&lt;=vLastrow,'Match History Data'!D1099,"")</f>
        <v/>
      </c>
      <c r="E1099" s="3" t="str">
        <f>IF(ROW()&lt;=vLastrow,IF('Match History Data'!E1099&lt;&gt;"",'Match History Data'!E1099,""),"")</f>
        <v/>
      </c>
      <c r="F1099" s="3" t="str">
        <f>IF(ROW()&lt;=vLastrow,IF('Match History Data'!F1099&lt;&gt;"",'Match History Data'!F1099,""),"")</f>
        <v/>
      </c>
      <c r="G1099" t="str">
        <f>IF(ROW()&lt;=vLastrow,'Match History Data'!G1099,"")</f>
        <v/>
      </c>
      <c r="H1099" t="str">
        <f>IF(ROW()&lt;=vLastrow,'Match History Data'!H1099,"")</f>
        <v/>
      </c>
      <c r="I1099" t="str">
        <f>IF(ROW()&lt;=vLastrow,'Match History Data'!I1099,"")</f>
        <v/>
      </c>
      <c r="J1099" t="str">
        <f>IF(ROW()&lt;=vLastrow,'Match History Data'!J1099,"")</f>
        <v/>
      </c>
      <c r="K1099" t="str">
        <f>IF(ROW()&lt;=vLastrow,'Match History Data'!K1099,"")</f>
        <v/>
      </c>
      <c r="L1099" t="str">
        <f>IF(ROW()&lt;=vLastrow,'Match History Data'!L1099,"")</f>
        <v/>
      </c>
      <c r="M1099" t="str">
        <f>IF(ROW()&lt;=vLastrow,'Match History Data'!M1099,"")</f>
        <v/>
      </c>
      <c r="N1099" t="str">
        <f>IF(ROW()&lt;=vLastrow,'Match History Data'!N1099,"")</f>
        <v/>
      </c>
      <c r="O1099" t="str">
        <f>IF(ROW()&lt;=vLastrow,'Match History Data'!O1099,"")</f>
        <v/>
      </c>
      <c r="Q1099" t="str">
        <f>IF(ROW()&lt;=vLastrow,VLOOKUP(MONTH(E1099),calcs!$S$2:$T$13,2,FALSE),"")</f>
        <v/>
      </c>
      <c r="R1099" t="str">
        <f>IF(ROW()&lt;=vLastrow,VLOOKUP(MONTH(F1099),calcs!$S$2:$T$13,2,FALSE),"")</f>
        <v/>
      </c>
      <c r="S1099" t="str">
        <f t="shared" si="95"/>
        <v/>
      </c>
      <c r="T1099" s="26" t="e">
        <f>IF(F1099="",DATEDIF(E1099,calcs!X$2,"Y"),"")</f>
        <v>#VALUE!</v>
      </c>
      <c r="U1099" t="str">
        <f t="shared" si="94"/>
        <v/>
      </c>
      <c r="V1099" t="str">
        <f t="shared" si="91"/>
        <v/>
      </c>
      <c r="W1099">
        <f t="shared" si="92"/>
        <v>0</v>
      </c>
      <c r="X1099">
        <f t="shared" si="93"/>
        <v>0</v>
      </c>
    </row>
    <row r="1100" spans="1:24" x14ac:dyDescent="0.35">
      <c r="A1100" t="str">
        <f>IF(ROW()&lt;=vLastrow,'Match History Data'!A1100,"")</f>
        <v/>
      </c>
      <c r="B1100" t="str">
        <f>IF(ROW()&lt;=vLastrow,'Match History Data'!B1100,"")</f>
        <v/>
      </c>
      <c r="C1100" t="str">
        <f>IF(ROW()&lt;=vLastrow,'Match History Data'!C1100,"")</f>
        <v/>
      </c>
      <c r="D1100" t="str">
        <f>IF(ROW()&lt;=vLastrow,'Match History Data'!D1100,"")</f>
        <v/>
      </c>
      <c r="E1100" s="3" t="str">
        <f>IF(ROW()&lt;=vLastrow,IF('Match History Data'!E1100&lt;&gt;"",'Match History Data'!E1100,""),"")</f>
        <v/>
      </c>
      <c r="F1100" s="3" t="str">
        <f>IF(ROW()&lt;=vLastrow,IF('Match History Data'!F1100&lt;&gt;"",'Match History Data'!F1100,""),"")</f>
        <v/>
      </c>
      <c r="G1100" t="str">
        <f>IF(ROW()&lt;=vLastrow,'Match History Data'!G1100,"")</f>
        <v/>
      </c>
      <c r="H1100" t="str">
        <f>IF(ROW()&lt;=vLastrow,'Match History Data'!H1100,"")</f>
        <v/>
      </c>
      <c r="I1100" t="str">
        <f>IF(ROW()&lt;=vLastrow,'Match History Data'!I1100,"")</f>
        <v/>
      </c>
      <c r="J1100" t="str">
        <f>IF(ROW()&lt;=vLastrow,'Match History Data'!J1100,"")</f>
        <v/>
      </c>
      <c r="K1100" t="str">
        <f>IF(ROW()&lt;=vLastrow,'Match History Data'!K1100,"")</f>
        <v/>
      </c>
      <c r="L1100" t="str">
        <f>IF(ROW()&lt;=vLastrow,'Match History Data'!L1100,"")</f>
        <v/>
      </c>
      <c r="M1100" t="str">
        <f>IF(ROW()&lt;=vLastrow,'Match History Data'!M1100,"")</f>
        <v/>
      </c>
      <c r="N1100" t="str">
        <f>IF(ROW()&lt;=vLastrow,'Match History Data'!N1100,"")</f>
        <v/>
      </c>
      <c r="O1100" t="str">
        <f>IF(ROW()&lt;=vLastrow,'Match History Data'!O1100,"")</f>
        <v/>
      </c>
      <c r="Q1100" t="str">
        <f>IF(ROW()&lt;=vLastrow,VLOOKUP(MONTH(E1100),calcs!$S$2:$T$13,2,FALSE),"")</f>
        <v/>
      </c>
      <c r="R1100" t="str">
        <f>IF(ROW()&lt;=vLastrow,VLOOKUP(MONTH(F1100),calcs!$S$2:$T$13,2,FALSE),"")</f>
        <v/>
      </c>
      <c r="S1100" t="str">
        <f t="shared" si="95"/>
        <v/>
      </c>
      <c r="T1100" s="26" t="e">
        <f>IF(F1100="",DATEDIF(E1100,calcs!X$2,"Y"),"")</f>
        <v>#VALUE!</v>
      </c>
      <c r="U1100" t="str">
        <f t="shared" si="94"/>
        <v/>
      </c>
      <c r="V1100" t="str">
        <f t="shared" si="91"/>
        <v/>
      </c>
      <c r="W1100">
        <f t="shared" si="92"/>
        <v>0</v>
      </c>
      <c r="X1100">
        <f t="shared" si="93"/>
        <v>0</v>
      </c>
    </row>
    <row r="1101" spans="1:24" x14ac:dyDescent="0.35">
      <c r="A1101" t="str">
        <f>IF(ROW()&lt;=vLastrow,'Match History Data'!A1101,"")</f>
        <v/>
      </c>
      <c r="B1101" t="str">
        <f>IF(ROW()&lt;=vLastrow,'Match History Data'!B1101,"")</f>
        <v/>
      </c>
      <c r="C1101" t="str">
        <f>IF(ROW()&lt;=vLastrow,'Match History Data'!C1101,"")</f>
        <v/>
      </c>
      <c r="D1101" t="str">
        <f>IF(ROW()&lt;=vLastrow,'Match History Data'!D1101,"")</f>
        <v/>
      </c>
      <c r="E1101" s="3" t="str">
        <f>IF(ROW()&lt;=vLastrow,IF('Match History Data'!E1101&lt;&gt;"",'Match History Data'!E1101,""),"")</f>
        <v/>
      </c>
      <c r="F1101" s="3" t="str">
        <f>IF(ROW()&lt;=vLastrow,IF('Match History Data'!F1101&lt;&gt;"",'Match History Data'!F1101,""),"")</f>
        <v/>
      </c>
      <c r="G1101" t="str">
        <f>IF(ROW()&lt;=vLastrow,'Match History Data'!G1101,"")</f>
        <v/>
      </c>
      <c r="H1101" t="str">
        <f>IF(ROW()&lt;=vLastrow,'Match History Data'!H1101,"")</f>
        <v/>
      </c>
      <c r="I1101" t="str">
        <f>IF(ROW()&lt;=vLastrow,'Match History Data'!I1101,"")</f>
        <v/>
      </c>
      <c r="J1101" t="str">
        <f>IF(ROW()&lt;=vLastrow,'Match History Data'!J1101,"")</f>
        <v/>
      </c>
      <c r="K1101" t="str">
        <f>IF(ROW()&lt;=vLastrow,'Match History Data'!K1101,"")</f>
        <v/>
      </c>
      <c r="L1101" t="str">
        <f>IF(ROW()&lt;=vLastrow,'Match History Data'!L1101,"")</f>
        <v/>
      </c>
      <c r="M1101" t="str">
        <f>IF(ROW()&lt;=vLastrow,'Match History Data'!M1101,"")</f>
        <v/>
      </c>
      <c r="N1101" t="str">
        <f>IF(ROW()&lt;=vLastrow,'Match History Data'!N1101,"")</f>
        <v/>
      </c>
      <c r="O1101" t="str">
        <f>IF(ROW()&lt;=vLastrow,'Match History Data'!O1101,"")</f>
        <v/>
      </c>
      <c r="Q1101" t="str">
        <f>IF(ROW()&lt;=vLastrow,VLOOKUP(MONTH(E1101),calcs!$S$2:$T$13,2,FALSE),"")</f>
        <v/>
      </c>
      <c r="R1101" t="str">
        <f>IF(ROW()&lt;=vLastrow,VLOOKUP(MONTH(F1101),calcs!$S$2:$T$13,2,FALSE),"")</f>
        <v/>
      </c>
      <c r="S1101" t="str">
        <f t="shared" si="95"/>
        <v/>
      </c>
      <c r="T1101" s="26" t="e">
        <f>IF(F1101="",DATEDIF(E1101,calcs!X$2,"Y"),"")</f>
        <v>#VALUE!</v>
      </c>
      <c r="U1101" t="str">
        <f t="shared" si="94"/>
        <v/>
      </c>
      <c r="V1101" t="str">
        <f t="shared" si="91"/>
        <v/>
      </c>
      <c r="W1101">
        <f t="shared" si="92"/>
        <v>0</v>
      </c>
      <c r="X1101">
        <f t="shared" si="93"/>
        <v>0</v>
      </c>
    </row>
    <row r="1102" spans="1:24" x14ac:dyDescent="0.35">
      <c r="A1102" t="str">
        <f>IF(ROW()&lt;=vLastrow,'Match History Data'!A1102,"")</f>
        <v/>
      </c>
      <c r="B1102" t="str">
        <f>IF(ROW()&lt;=vLastrow,'Match History Data'!B1102,"")</f>
        <v/>
      </c>
      <c r="C1102" t="str">
        <f>IF(ROW()&lt;=vLastrow,'Match History Data'!C1102,"")</f>
        <v/>
      </c>
      <c r="D1102" t="str">
        <f>IF(ROW()&lt;=vLastrow,'Match History Data'!D1102,"")</f>
        <v/>
      </c>
      <c r="E1102" s="3" t="str">
        <f>IF(ROW()&lt;=vLastrow,IF('Match History Data'!E1102&lt;&gt;"",'Match History Data'!E1102,""),"")</f>
        <v/>
      </c>
      <c r="F1102" s="3" t="str">
        <f>IF(ROW()&lt;=vLastrow,IF('Match History Data'!F1102&lt;&gt;"",'Match History Data'!F1102,""),"")</f>
        <v/>
      </c>
      <c r="G1102" t="str">
        <f>IF(ROW()&lt;=vLastrow,'Match History Data'!G1102,"")</f>
        <v/>
      </c>
      <c r="H1102" t="str">
        <f>IF(ROW()&lt;=vLastrow,'Match History Data'!H1102,"")</f>
        <v/>
      </c>
      <c r="I1102" t="str">
        <f>IF(ROW()&lt;=vLastrow,'Match History Data'!I1102,"")</f>
        <v/>
      </c>
      <c r="J1102" t="str">
        <f>IF(ROW()&lt;=vLastrow,'Match History Data'!J1102,"")</f>
        <v/>
      </c>
      <c r="K1102" t="str">
        <f>IF(ROW()&lt;=vLastrow,'Match History Data'!K1102,"")</f>
        <v/>
      </c>
      <c r="L1102" t="str">
        <f>IF(ROW()&lt;=vLastrow,'Match History Data'!L1102,"")</f>
        <v/>
      </c>
      <c r="M1102" t="str">
        <f>IF(ROW()&lt;=vLastrow,'Match History Data'!M1102,"")</f>
        <v/>
      </c>
      <c r="N1102" t="str">
        <f>IF(ROW()&lt;=vLastrow,'Match History Data'!N1102,"")</f>
        <v/>
      </c>
      <c r="O1102" t="str">
        <f>IF(ROW()&lt;=vLastrow,'Match History Data'!O1102,"")</f>
        <v/>
      </c>
      <c r="Q1102" t="str">
        <f>IF(ROW()&lt;=vLastrow,VLOOKUP(MONTH(E1102),calcs!$S$2:$T$13,2,FALSE),"")</f>
        <v/>
      </c>
      <c r="R1102" t="str">
        <f>IF(ROW()&lt;=vLastrow,VLOOKUP(MONTH(F1102),calcs!$S$2:$T$13,2,FALSE),"")</f>
        <v/>
      </c>
      <c r="S1102" t="str">
        <f t="shared" si="95"/>
        <v/>
      </c>
      <c r="T1102" s="26" t="e">
        <f>IF(F1102="",DATEDIF(E1102,calcs!X$2,"Y"),"")</f>
        <v>#VALUE!</v>
      </c>
      <c r="U1102" t="str">
        <f t="shared" si="94"/>
        <v/>
      </c>
      <c r="V1102" t="str">
        <f t="shared" si="91"/>
        <v/>
      </c>
      <c r="W1102">
        <f t="shared" si="92"/>
        <v>0</v>
      </c>
      <c r="X1102">
        <f t="shared" si="93"/>
        <v>0</v>
      </c>
    </row>
    <row r="1103" spans="1:24" x14ac:dyDescent="0.35">
      <c r="A1103" t="str">
        <f>IF(ROW()&lt;=vLastrow,'Match History Data'!A1103,"")</f>
        <v/>
      </c>
      <c r="B1103" t="str">
        <f>IF(ROW()&lt;=vLastrow,'Match History Data'!B1103,"")</f>
        <v/>
      </c>
      <c r="C1103" t="str">
        <f>IF(ROW()&lt;=vLastrow,'Match History Data'!C1103,"")</f>
        <v/>
      </c>
      <c r="D1103" t="str">
        <f>IF(ROW()&lt;=vLastrow,'Match History Data'!D1103,"")</f>
        <v/>
      </c>
      <c r="E1103" s="3" t="str">
        <f>IF(ROW()&lt;=vLastrow,IF('Match History Data'!E1103&lt;&gt;"",'Match History Data'!E1103,""),"")</f>
        <v/>
      </c>
      <c r="F1103" s="3" t="str">
        <f>IF(ROW()&lt;=vLastrow,IF('Match History Data'!F1103&lt;&gt;"",'Match History Data'!F1103,""),"")</f>
        <v/>
      </c>
      <c r="G1103" t="str">
        <f>IF(ROW()&lt;=vLastrow,'Match History Data'!G1103,"")</f>
        <v/>
      </c>
      <c r="H1103" t="str">
        <f>IF(ROW()&lt;=vLastrow,'Match History Data'!H1103,"")</f>
        <v/>
      </c>
      <c r="I1103" t="str">
        <f>IF(ROW()&lt;=vLastrow,'Match History Data'!I1103,"")</f>
        <v/>
      </c>
      <c r="J1103" t="str">
        <f>IF(ROW()&lt;=vLastrow,'Match History Data'!J1103,"")</f>
        <v/>
      </c>
      <c r="K1103" t="str">
        <f>IF(ROW()&lt;=vLastrow,'Match History Data'!K1103,"")</f>
        <v/>
      </c>
      <c r="L1103" t="str">
        <f>IF(ROW()&lt;=vLastrow,'Match History Data'!L1103,"")</f>
        <v/>
      </c>
      <c r="M1103" t="str">
        <f>IF(ROW()&lt;=vLastrow,'Match History Data'!M1103,"")</f>
        <v/>
      </c>
      <c r="N1103" t="str">
        <f>IF(ROW()&lt;=vLastrow,'Match History Data'!N1103,"")</f>
        <v/>
      </c>
      <c r="O1103" t="str">
        <f>IF(ROW()&lt;=vLastrow,'Match History Data'!O1103,"")</f>
        <v/>
      </c>
      <c r="Q1103" t="str">
        <f>IF(ROW()&lt;=vLastrow,VLOOKUP(MONTH(E1103),calcs!$S$2:$T$13,2,FALSE),"")</f>
        <v/>
      </c>
      <c r="R1103" t="str">
        <f>IF(ROW()&lt;=vLastrow,VLOOKUP(MONTH(F1103),calcs!$S$2:$T$13,2,FALSE),"")</f>
        <v/>
      </c>
      <c r="S1103" t="str">
        <f t="shared" si="95"/>
        <v/>
      </c>
      <c r="T1103" s="26" t="e">
        <f>IF(F1103="",DATEDIF(E1103,calcs!X$2,"Y"),"")</f>
        <v>#VALUE!</v>
      </c>
      <c r="U1103" t="str">
        <f t="shared" si="94"/>
        <v/>
      </c>
      <c r="V1103" t="str">
        <f t="shared" si="91"/>
        <v/>
      </c>
      <c r="W1103">
        <f t="shared" si="92"/>
        <v>0</v>
      </c>
      <c r="X1103">
        <f t="shared" si="93"/>
        <v>0</v>
      </c>
    </row>
    <row r="1104" spans="1:24" x14ac:dyDescent="0.35">
      <c r="A1104" t="str">
        <f>IF(ROW()&lt;=vLastrow,'Match History Data'!A1104,"")</f>
        <v/>
      </c>
      <c r="B1104" t="str">
        <f>IF(ROW()&lt;=vLastrow,'Match History Data'!B1104,"")</f>
        <v/>
      </c>
      <c r="C1104" t="str">
        <f>IF(ROW()&lt;=vLastrow,'Match History Data'!C1104,"")</f>
        <v/>
      </c>
      <c r="D1104" t="str">
        <f>IF(ROW()&lt;=vLastrow,'Match History Data'!D1104,"")</f>
        <v/>
      </c>
      <c r="E1104" s="3" t="str">
        <f>IF(ROW()&lt;=vLastrow,IF('Match History Data'!E1104&lt;&gt;"",'Match History Data'!E1104,""),"")</f>
        <v/>
      </c>
      <c r="F1104" s="3" t="str">
        <f>IF(ROW()&lt;=vLastrow,IF('Match History Data'!F1104&lt;&gt;"",'Match History Data'!F1104,""),"")</f>
        <v/>
      </c>
      <c r="G1104" t="str">
        <f>IF(ROW()&lt;=vLastrow,'Match History Data'!G1104,"")</f>
        <v/>
      </c>
      <c r="H1104" t="str">
        <f>IF(ROW()&lt;=vLastrow,'Match History Data'!H1104,"")</f>
        <v/>
      </c>
      <c r="I1104" t="str">
        <f>IF(ROW()&lt;=vLastrow,'Match History Data'!I1104,"")</f>
        <v/>
      </c>
      <c r="J1104" t="str">
        <f>IF(ROW()&lt;=vLastrow,'Match History Data'!J1104,"")</f>
        <v/>
      </c>
      <c r="K1104" t="str">
        <f>IF(ROW()&lt;=vLastrow,'Match History Data'!K1104,"")</f>
        <v/>
      </c>
      <c r="L1104" t="str">
        <f>IF(ROW()&lt;=vLastrow,'Match History Data'!L1104,"")</f>
        <v/>
      </c>
      <c r="M1104" t="str">
        <f>IF(ROW()&lt;=vLastrow,'Match History Data'!M1104,"")</f>
        <v/>
      </c>
      <c r="N1104" t="str">
        <f>IF(ROW()&lt;=vLastrow,'Match History Data'!N1104,"")</f>
        <v/>
      </c>
      <c r="O1104" t="str">
        <f>IF(ROW()&lt;=vLastrow,'Match History Data'!O1104,"")</f>
        <v/>
      </c>
      <c r="Q1104" t="str">
        <f>IF(ROW()&lt;=vLastrow,VLOOKUP(MONTH(E1104),calcs!$S$2:$T$13,2,FALSE),"")</f>
        <v/>
      </c>
      <c r="R1104" t="str">
        <f>IF(ROW()&lt;=vLastrow,VLOOKUP(MONTH(F1104),calcs!$S$2:$T$13,2,FALSE),"")</f>
        <v/>
      </c>
      <c r="S1104" t="str">
        <f t="shared" si="95"/>
        <v/>
      </c>
      <c r="T1104" s="26" t="e">
        <f>IF(F1104="",DATEDIF(E1104,calcs!X$2,"Y"),"")</f>
        <v>#VALUE!</v>
      </c>
      <c r="U1104" t="str">
        <f t="shared" si="94"/>
        <v/>
      </c>
      <c r="V1104" t="str">
        <f t="shared" si="91"/>
        <v/>
      </c>
      <c r="W1104">
        <f t="shared" si="92"/>
        <v>0</v>
      </c>
      <c r="X1104">
        <f t="shared" si="93"/>
        <v>0</v>
      </c>
    </row>
    <row r="1105" spans="1:24" x14ac:dyDescent="0.35">
      <c r="A1105" t="str">
        <f>IF(ROW()&lt;=vLastrow,'Match History Data'!A1105,"")</f>
        <v/>
      </c>
      <c r="B1105" t="str">
        <f>IF(ROW()&lt;=vLastrow,'Match History Data'!B1105,"")</f>
        <v/>
      </c>
      <c r="C1105" t="str">
        <f>IF(ROW()&lt;=vLastrow,'Match History Data'!C1105,"")</f>
        <v/>
      </c>
      <c r="D1105" t="str">
        <f>IF(ROW()&lt;=vLastrow,'Match History Data'!D1105,"")</f>
        <v/>
      </c>
      <c r="E1105" s="3" t="str">
        <f>IF(ROW()&lt;=vLastrow,IF('Match History Data'!E1105&lt;&gt;"",'Match History Data'!E1105,""),"")</f>
        <v/>
      </c>
      <c r="F1105" s="3" t="str">
        <f>IF(ROW()&lt;=vLastrow,IF('Match History Data'!F1105&lt;&gt;"",'Match History Data'!F1105,""),"")</f>
        <v/>
      </c>
      <c r="G1105" t="str">
        <f>IF(ROW()&lt;=vLastrow,'Match History Data'!G1105,"")</f>
        <v/>
      </c>
      <c r="H1105" t="str">
        <f>IF(ROW()&lt;=vLastrow,'Match History Data'!H1105,"")</f>
        <v/>
      </c>
      <c r="I1105" t="str">
        <f>IF(ROW()&lt;=vLastrow,'Match History Data'!I1105,"")</f>
        <v/>
      </c>
      <c r="J1105" t="str">
        <f>IF(ROW()&lt;=vLastrow,'Match History Data'!J1105,"")</f>
        <v/>
      </c>
      <c r="K1105" t="str">
        <f>IF(ROW()&lt;=vLastrow,'Match History Data'!K1105,"")</f>
        <v/>
      </c>
      <c r="L1105" t="str">
        <f>IF(ROW()&lt;=vLastrow,'Match History Data'!L1105,"")</f>
        <v/>
      </c>
      <c r="M1105" t="str">
        <f>IF(ROW()&lt;=vLastrow,'Match History Data'!M1105,"")</f>
        <v/>
      </c>
      <c r="N1105" t="str">
        <f>IF(ROW()&lt;=vLastrow,'Match History Data'!N1105,"")</f>
        <v/>
      </c>
      <c r="O1105" t="str">
        <f>IF(ROW()&lt;=vLastrow,'Match History Data'!O1105,"")</f>
        <v/>
      </c>
      <c r="Q1105" t="str">
        <f>IF(ROW()&lt;=vLastrow,VLOOKUP(MONTH(E1105),calcs!$S$2:$T$13,2,FALSE),"")</f>
        <v/>
      </c>
      <c r="R1105" t="str">
        <f>IF(ROW()&lt;=vLastrow,VLOOKUP(MONTH(F1105),calcs!$S$2:$T$13,2,FALSE),"")</f>
        <v/>
      </c>
      <c r="S1105" t="str">
        <f t="shared" si="95"/>
        <v/>
      </c>
      <c r="T1105" s="26" t="e">
        <f>IF(F1105="",DATEDIF(E1105,calcs!X$2,"Y"),"")</f>
        <v>#VALUE!</v>
      </c>
      <c r="U1105" t="str">
        <f t="shared" si="94"/>
        <v/>
      </c>
      <c r="V1105" t="str">
        <f t="shared" si="91"/>
        <v/>
      </c>
      <c r="W1105">
        <f t="shared" si="92"/>
        <v>0</v>
      </c>
      <c r="X1105">
        <f t="shared" si="93"/>
        <v>0</v>
      </c>
    </row>
    <row r="1106" spans="1:24" x14ac:dyDescent="0.35">
      <c r="A1106" t="str">
        <f>IF(ROW()&lt;=vLastrow,'Match History Data'!A1106,"")</f>
        <v/>
      </c>
      <c r="B1106" t="str">
        <f>IF(ROW()&lt;=vLastrow,'Match History Data'!B1106,"")</f>
        <v/>
      </c>
      <c r="C1106" t="str">
        <f>IF(ROW()&lt;=vLastrow,'Match History Data'!C1106,"")</f>
        <v/>
      </c>
      <c r="D1106" t="str">
        <f>IF(ROW()&lt;=vLastrow,'Match History Data'!D1106,"")</f>
        <v/>
      </c>
      <c r="E1106" s="3" t="str">
        <f>IF(ROW()&lt;=vLastrow,IF('Match History Data'!E1106&lt;&gt;"",'Match History Data'!E1106,""),"")</f>
        <v/>
      </c>
      <c r="F1106" s="3" t="str">
        <f>IF(ROW()&lt;=vLastrow,IF('Match History Data'!F1106&lt;&gt;"",'Match History Data'!F1106,""),"")</f>
        <v/>
      </c>
      <c r="G1106" t="str">
        <f>IF(ROW()&lt;=vLastrow,'Match History Data'!G1106,"")</f>
        <v/>
      </c>
      <c r="H1106" t="str">
        <f>IF(ROW()&lt;=vLastrow,'Match History Data'!H1106,"")</f>
        <v/>
      </c>
      <c r="I1106" t="str">
        <f>IF(ROW()&lt;=vLastrow,'Match History Data'!I1106,"")</f>
        <v/>
      </c>
      <c r="J1106" t="str">
        <f>IF(ROW()&lt;=vLastrow,'Match History Data'!J1106,"")</f>
        <v/>
      </c>
      <c r="K1106" t="str">
        <f>IF(ROW()&lt;=vLastrow,'Match History Data'!K1106,"")</f>
        <v/>
      </c>
      <c r="L1106" t="str">
        <f>IF(ROW()&lt;=vLastrow,'Match History Data'!L1106,"")</f>
        <v/>
      </c>
      <c r="M1106" t="str">
        <f>IF(ROW()&lt;=vLastrow,'Match History Data'!M1106,"")</f>
        <v/>
      </c>
      <c r="N1106" t="str">
        <f>IF(ROW()&lt;=vLastrow,'Match History Data'!N1106,"")</f>
        <v/>
      </c>
      <c r="O1106" t="str">
        <f>IF(ROW()&lt;=vLastrow,'Match History Data'!O1106,"")</f>
        <v/>
      </c>
      <c r="Q1106" t="str">
        <f>IF(ROW()&lt;=vLastrow,VLOOKUP(MONTH(E1106),calcs!$S$2:$T$13,2,FALSE),"")</f>
        <v/>
      </c>
      <c r="R1106" t="str">
        <f>IF(ROW()&lt;=vLastrow,VLOOKUP(MONTH(F1106),calcs!$S$2:$T$13,2,FALSE),"")</f>
        <v/>
      </c>
      <c r="S1106" t="str">
        <f t="shared" si="95"/>
        <v/>
      </c>
      <c r="T1106" s="26" t="e">
        <f>IF(F1106="",DATEDIF(E1106,calcs!X$2,"Y"),"")</f>
        <v>#VALUE!</v>
      </c>
      <c r="U1106" t="str">
        <f t="shared" si="94"/>
        <v/>
      </c>
      <c r="V1106" t="str">
        <f t="shared" si="91"/>
        <v/>
      </c>
      <c r="W1106">
        <f t="shared" si="92"/>
        <v>0</v>
      </c>
      <c r="X1106">
        <f t="shared" si="93"/>
        <v>0</v>
      </c>
    </row>
    <row r="1107" spans="1:24" x14ac:dyDescent="0.35">
      <c r="A1107" t="str">
        <f>IF(ROW()&lt;=vLastrow,'Match History Data'!A1107,"")</f>
        <v/>
      </c>
      <c r="B1107" t="str">
        <f>IF(ROW()&lt;=vLastrow,'Match History Data'!B1107,"")</f>
        <v/>
      </c>
      <c r="C1107" t="str">
        <f>IF(ROW()&lt;=vLastrow,'Match History Data'!C1107,"")</f>
        <v/>
      </c>
      <c r="D1107" t="str">
        <f>IF(ROW()&lt;=vLastrow,'Match History Data'!D1107,"")</f>
        <v/>
      </c>
      <c r="E1107" s="3" t="str">
        <f>IF(ROW()&lt;=vLastrow,IF('Match History Data'!E1107&lt;&gt;"",'Match History Data'!E1107,""),"")</f>
        <v/>
      </c>
      <c r="F1107" s="3" t="str">
        <f>IF(ROW()&lt;=vLastrow,IF('Match History Data'!F1107&lt;&gt;"",'Match History Data'!F1107,""),"")</f>
        <v/>
      </c>
      <c r="G1107" t="str">
        <f>IF(ROW()&lt;=vLastrow,'Match History Data'!G1107,"")</f>
        <v/>
      </c>
      <c r="H1107" t="str">
        <f>IF(ROW()&lt;=vLastrow,'Match History Data'!H1107,"")</f>
        <v/>
      </c>
      <c r="I1107" t="str">
        <f>IF(ROW()&lt;=vLastrow,'Match History Data'!I1107,"")</f>
        <v/>
      </c>
      <c r="J1107" t="str">
        <f>IF(ROW()&lt;=vLastrow,'Match History Data'!J1107,"")</f>
        <v/>
      </c>
      <c r="K1107" t="str">
        <f>IF(ROW()&lt;=vLastrow,'Match History Data'!K1107,"")</f>
        <v/>
      </c>
      <c r="L1107" t="str">
        <f>IF(ROW()&lt;=vLastrow,'Match History Data'!L1107,"")</f>
        <v/>
      </c>
      <c r="M1107" t="str">
        <f>IF(ROW()&lt;=vLastrow,'Match History Data'!M1107,"")</f>
        <v/>
      </c>
      <c r="N1107" t="str">
        <f>IF(ROW()&lt;=vLastrow,'Match History Data'!N1107,"")</f>
        <v/>
      </c>
      <c r="O1107" t="str">
        <f>IF(ROW()&lt;=vLastrow,'Match History Data'!O1107,"")</f>
        <v/>
      </c>
      <c r="Q1107" t="str">
        <f>IF(ROW()&lt;=vLastrow,VLOOKUP(MONTH(E1107),calcs!$S$2:$T$13,2,FALSE),"")</f>
        <v/>
      </c>
      <c r="R1107" t="str">
        <f>IF(ROW()&lt;=vLastrow,VLOOKUP(MONTH(F1107),calcs!$S$2:$T$13,2,FALSE),"")</f>
        <v/>
      </c>
      <c r="S1107" t="str">
        <f t="shared" si="95"/>
        <v/>
      </c>
      <c r="T1107" s="26" t="e">
        <f>IF(F1107="",DATEDIF(E1107,calcs!X$2,"Y"),"")</f>
        <v>#VALUE!</v>
      </c>
      <c r="U1107" t="str">
        <f t="shared" si="94"/>
        <v/>
      </c>
      <c r="V1107" t="str">
        <f t="shared" si="91"/>
        <v/>
      </c>
      <c r="W1107">
        <f t="shared" si="92"/>
        <v>0</v>
      </c>
      <c r="X1107">
        <f t="shared" si="93"/>
        <v>0</v>
      </c>
    </row>
    <row r="1108" spans="1:24" x14ac:dyDescent="0.35">
      <c r="A1108" t="str">
        <f>IF(ROW()&lt;=vLastrow,'Match History Data'!A1108,"")</f>
        <v/>
      </c>
      <c r="B1108" t="str">
        <f>IF(ROW()&lt;=vLastrow,'Match History Data'!B1108,"")</f>
        <v/>
      </c>
      <c r="C1108" t="str">
        <f>IF(ROW()&lt;=vLastrow,'Match History Data'!C1108,"")</f>
        <v/>
      </c>
      <c r="D1108" t="str">
        <f>IF(ROW()&lt;=vLastrow,'Match History Data'!D1108,"")</f>
        <v/>
      </c>
      <c r="E1108" s="3" t="str">
        <f>IF(ROW()&lt;=vLastrow,IF('Match History Data'!E1108&lt;&gt;"",'Match History Data'!E1108,""),"")</f>
        <v/>
      </c>
      <c r="F1108" s="3" t="str">
        <f>IF(ROW()&lt;=vLastrow,IF('Match History Data'!F1108&lt;&gt;"",'Match History Data'!F1108,""),"")</f>
        <v/>
      </c>
      <c r="G1108" t="str">
        <f>IF(ROW()&lt;=vLastrow,'Match History Data'!G1108,"")</f>
        <v/>
      </c>
      <c r="H1108" t="str">
        <f>IF(ROW()&lt;=vLastrow,'Match History Data'!H1108,"")</f>
        <v/>
      </c>
      <c r="I1108" t="str">
        <f>IF(ROW()&lt;=vLastrow,'Match History Data'!I1108,"")</f>
        <v/>
      </c>
      <c r="J1108" t="str">
        <f>IF(ROW()&lt;=vLastrow,'Match History Data'!J1108,"")</f>
        <v/>
      </c>
      <c r="K1108" t="str">
        <f>IF(ROW()&lt;=vLastrow,'Match History Data'!K1108,"")</f>
        <v/>
      </c>
      <c r="L1108" t="str">
        <f>IF(ROW()&lt;=vLastrow,'Match History Data'!L1108,"")</f>
        <v/>
      </c>
      <c r="M1108" t="str">
        <f>IF(ROW()&lt;=vLastrow,'Match History Data'!M1108,"")</f>
        <v/>
      </c>
      <c r="N1108" t="str">
        <f>IF(ROW()&lt;=vLastrow,'Match History Data'!N1108,"")</f>
        <v/>
      </c>
      <c r="O1108" t="str">
        <f>IF(ROW()&lt;=vLastrow,'Match History Data'!O1108,"")</f>
        <v/>
      </c>
      <c r="Q1108" t="str">
        <f>IF(ROW()&lt;=vLastrow,VLOOKUP(MONTH(E1108),calcs!$S$2:$T$13,2,FALSE),"")</f>
        <v/>
      </c>
      <c r="R1108" t="str">
        <f>IF(ROW()&lt;=vLastrow,VLOOKUP(MONTH(F1108),calcs!$S$2:$T$13,2,FALSE),"")</f>
        <v/>
      </c>
      <c r="S1108" t="str">
        <f t="shared" si="95"/>
        <v/>
      </c>
      <c r="T1108" s="26" t="e">
        <f>IF(F1108="",DATEDIF(E1108,calcs!X$2,"Y"),"")</f>
        <v>#VALUE!</v>
      </c>
      <c r="U1108" t="str">
        <f t="shared" si="94"/>
        <v/>
      </c>
      <c r="V1108" t="str">
        <f t="shared" si="91"/>
        <v/>
      </c>
      <c r="W1108">
        <f t="shared" si="92"/>
        <v>0</v>
      </c>
      <c r="X1108">
        <f t="shared" si="93"/>
        <v>0</v>
      </c>
    </row>
    <row r="1109" spans="1:24" x14ac:dyDescent="0.35">
      <c r="A1109" t="str">
        <f>IF(ROW()&lt;=vLastrow,'Match History Data'!A1109,"")</f>
        <v/>
      </c>
      <c r="B1109" t="str">
        <f>IF(ROW()&lt;=vLastrow,'Match History Data'!B1109,"")</f>
        <v/>
      </c>
      <c r="C1109" t="str">
        <f>IF(ROW()&lt;=vLastrow,'Match History Data'!C1109,"")</f>
        <v/>
      </c>
      <c r="D1109" t="str">
        <f>IF(ROW()&lt;=vLastrow,'Match History Data'!D1109,"")</f>
        <v/>
      </c>
      <c r="E1109" s="3" t="str">
        <f>IF(ROW()&lt;=vLastrow,IF('Match History Data'!E1109&lt;&gt;"",'Match History Data'!E1109,""),"")</f>
        <v/>
      </c>
      <c r="F1109" s="3" t="str">
        <f>IF(ROW()&lt;=vLastrow,IF('Match History Data'!F1109&lt;&gt;"",'Match History Data'!F1109,""),"")</f>
        <v/>
      </c>
      <c r="G1109" t="str">
        <f>IF(ROW()&lt;=vLastrow,'Match History Data'!G1109,"")</f>
        <v/>
      </c>
      <c r="H1109" t="str">
        <f>IF(ROW()&lt;=vLastrow,'Match History Data'!H1109,"")</f>
        <v/>
      </c>
      <c r="I1109" t="str">
        <f>IF(ROW()&lt;=vLastrow,'Match History Data'!I1109,"")</f>
        <v/>
      </c>
      <c r="J1109" t="str">
        <f>IF(ROW()&lt;=vLastrow,'Match History Data'!J1109,"")</f>
        <v/>
      </c>
      <c r="K1109" t="str">
        <f>IF(ROW()&lt;=vLastrow,'Match History Data'!K1109,"")</f>
        <v/>
      </c>
      <c r="L1109" t="str">
        <f>IF(ROW()&lt;=vLastrow,'Match History Data'!L1109,"")</f>
        <v/>
      </c>
      <c r="M1109" t="str">
        <f>IF(ROW()&lt;=vLastrow,'Match History Data'!M1109,"")</f>
        <v/>
      </c>
      <c r="N1109" t="str">
        <f>IF(ROW()&lt;=vLastrow,'Match History Data'!N1109,"")</f>
        <v/>
      </c>
      <c r="O1109" t="str">
        <f>IF(ROW()&lt;=vLastrow,'Match History Data'!O1109,"")</f>
        <v/>
      </c>
      <c r="Q1109" t="str">
        <f>IF(ROW()&lt;=vLastrow,VLOOKUP(MONTH(E1109),calcs!$S$2:$T$13,2,FALSE),"")</f>
        <v/>
      </c>
      <c r="R1109" t="str">
        <f>IF(ROW()&lt;=vLastrow,VLOOKUP(MONTH(F1109),calcs!$S$2:$T$13,2,FALSE),"")</f>
        <v/>
      </c>
      <c r="S1109" t="str">
        <f t="shared" si="95"/>
        <v/>
      </c>
      <c r="T1109" s="26" t="e">
        <f>IF(F1109="",DATEDIF(E1109,calcs!X$2,"Y"),"")</f>
        <v>#VALUE!</v>
      </c>
      <c r="U1109" t="str">
        <f t="shared" si="94"/>
        <v/>
      </c>
      <c r="V1109" t="str">
        <f t="shared" si="91"/>
        <v/>
      </c>
      <c r="W1109">
        <f t="shared" si="92"/>
        <v>0</v>
      </c>
      <c r="X1109">
        <f t="shared" si="93"/>
        <v>0</v>
      </c>
    </row>
    <row r="1110" spans="1:24" x14ac:dyDescent="0.35">
      <c r="A1110" t="str">
        <f>IF(ROW()&lt;=vLastrow,'Match History Data'!A1110,"")</f>
        <v/>
      </c>
      <c r="B1110" t="str">
        <f>IF(ROW()&lt;=vLastrow,'Match History Data'!B1110,"")</f>
        <v/>
      </c>
      <c r="C1110" t="str">
        <f>IF(ROW()&lt;=vLastrow,'Match History Data'!C1110,"")</f>
        <v/>
      </c>
      <c r="D1110" t="str">
        <f>IF(ROW()&lt;=vLastrow,'Match History Data'!D1110,"")</f>
        <v/>
      </c>
      <c r="E1110" s="3" t="str">
        <f>IF(ROW()&lt;=vLastrow,IF('Match History Data'!E1110&lt;&gt;"",'Match History Data'!E1110,""),"")</f>
        <v/>
      </c>
      <c r="F1110" s="3" t="str">
        <f>IF(ROW()&lt;=vLastrow,IF('Match History Data'!F1110&lt;&gt;"",'Match History Data'!F1110,""),"")</f>
        <v/>
      </c>
      <c r="G1110" t="str">
        <f>IF(ROW()&lt;=vLastrow,'Match History Data'!G1110,"")</f>
        <v/>
      </c>
      <c r="H1110" t="str">
        <f>IF(ROW()&lt;=vLastrow,'Match History Data'!H1110,"")</f>
        <v/>
      </c>
      <c r="I1110" t="str">
        <f>IF(ROW()&lt;=vLastrow,'Match History Data'!I1110,"")</f>
        <v/>
      </c>
      <c r="J1110" t="str">
        <f>IF(ROW()&lt;=vLastrow,'Match History Data'!J1110,"")</f>
        <v/>
      </c>
      <c r="K1110" t="str">
        <f>IF(ROW()&lt;=vLastrow,'Match History Data'!K1110,"")</f>
        <v/>
      </c>
      <c r="L1110" t="str">
        <f>IF(ROW()&lt;=vLastrow,'Match History Data'!L1110,"")</f>
        <v/>
      </c>
      <c r="M1110" t="str">
        <f>IF(ROW()&lt;=vLastrow,'Match History Data'!M1110,"")</f>
        <v/>
      </c>
      <c r="N1110" t="str">
        <f>IF(ROW()&lt;=vLastrow,'Match History Data'!N1110,"")</f>
        <v/>
      </c>
      <c r="O1110" t="str">
        <f>IF(ROW()&lt;=vLastrow,'Match History Data'!O1110,"")</f>
        <v/>
      </c>
      <c r="Q1110" t="str">
        <f>IF(ROW()&lt;=vLastrow,VLOOKUP(MONTH(E1110),calcs!$S$2:$T$13,2,FALSE),"")</f>
        <v/>
      </c>
      <c r="R1110" t="str">
        <f>IF(ROW()&lt;=vLastrow,VLOOKUP(MONTH(F1110),calcs!$S$2:$T$13,2,FALSE),"")</f>
        <v/>
      </c>
      <c r="S1110" t="str">
        <f t="shared" si="95"/>
        <v/>
      </c>
      <c r="T1110" s="26" t="e">
        <f>IF(F1110="",DATEDIF(E1110,calcs!X$2,"Y"),"")</f>
        <v>#VALUE!</v>
      </c>
      <c r="U1110" t="str">
        <f t="shared" si="94"/>
        <v/>
      </c>
      <c r="V1110" t="str">
        <f t="shared" si="91"/>
        <v/>
      </c>
      <c r="W1110">
        <f t="shared" si="92"/>
        <v>0</v>
      </c>
      <c r="X1110">
        <f t="shared" si="93"/>
        <v>0</v>
      </c>
    </row>
    <row r="1111" spans="1:24" x14ac:dyDescent="0.35">
      <c r="A1111" t="str">
        <f>IF(ROW()&lt;=vLastrow,'Match History Data'!A1111,"")</f>
        <v/>
      </c>
      <c r="B1111" t="str">
        <f>IF(ROW()&lt;=vLastrow,'Match History Data'!B1111,"")</f>
        <v/>
      </c>
      <c r="C1111" t="str">
        <f>IF(ROW()&lt;=vLastrow,'Match History Data'!C1111,"")</f>
        <v/>
      </c>
      <c r="D1111" t="str">
        <f>IF(ROW()&lt;=vLastrow,'Match History Data'!D1111,"")</f>
        <v/>
      </c>
      <c r="E1111" s="3" t="str">
        <f>IF(ROW()&lt;=vLastrow,IF('Match History Data'!E1111&lt;&gt;"",'Match History Data'!E1111,""),"")</f>
        <v/>
      </c>
      <c r="F1111" s="3" t="str">
        <f>IF(ROW()&lt;=vLastrow,IF('Match History Data'!F1111&lt;&gt;"",'Match History Data'!F1111,""),"")</f>
        <v/>
      </c>
      <c r="G1111" t="str">
        <f>IF(ROW()&lt;=vLastrow,'Match History Data'!G1111,"")</f>
        <v/>
      </c>
      <c r="H1111" t="str">
        <f>IF(ROW()&lt;=vLastrow,'Match History Data'!H1111,"")</f>
        <v/>
      </c>
      <c r="I1111" t="str">
        <f>IF(ROW()&lt;=vLastrow,'Match History Data'!I1111,"")</f>
        <v/>
      </c>
      <c r="J1111" t="str">
        <f>IF(ROW()&lt;=vLastrow,'Match History Data'!J1111,"")</f>
        <v/>
      </c>
      <c r="K1111" t="str">
        <f>IF(ROW()&lt;=vLastrow,'Match History Data'!K1111,"")</f>
        <v/>
      </c>
      <c r="L1111" t="str">
        <f>IF(ROW()&lt;=vLastrow,'Match History Data'!L1111,"")</f>
        <v/>
      </c>
      <c r="M1111" t="str">
        <f>IF(ROW()&lt;=vLastrow,'Match History Data'!M1111,"")</f>
        <v/>
      </c>
      <c r="N1111" t="str">
        <f>IF(ROW()&lt;=vLastrow,'Match History Data'!N1111,"")</f>
        <v/>
      </c>
      <c r="O1111" t="str">
        <f>IF(ROW()&lt;=vLastrow,'Match History Data'!O1111,"")</f>
        <v/>
      </c>
      <c r="Q1111" t="str">
        <f>IF(ROW()&lt;=vLastrow,VLOOKUP(MONTH(E1111),calcs!$S$2:$T$13,2,FALSE),"")</f>
        <v/>
      </c>
      <c r="R1111" t="str">
        <f>IF(ROW()&lt;=vLastrow,VLOOKUP(MONTH(F1111),calcs!$S$2:$T$13,2,FALSE),"")</f>
        <v/>
      </c>
      <c r="S1111" t="str">
        <f t="shared" si="95"/>
        <v/>
      </c>
      <c r="T1111" s="26" t="e">
        <f>IF(F1111="",DATEDIF(E1111,calcs!X$2,"Y"),"")</f>
        <v>#VALUE!</v>
      </c>
      <c r="U1111" t="str">
        <f t="shared" si="94"/>
        <v/>
      </c>
      <c r="V1111" t="str">
        <f t="shared" si="91"/>
        <v/>
      </c>
      <c r="W1111">
        <f t="shared" si="92"/>
        <v>0</v>
      </c>
      <c r="X1111">
        <f t="shared" si="93"/>
        <v>0</v>
      </c>
    </row>
    <row r="1112" spans="1:24" x14ac:dyDescent="0.35">
      <c r="A1112" t="str">
        <f>IF(ROW()&lt;=vLastrow,'Match History Data'!A1112,"")</f>
        <v/>
      </c>
      <c r="B1112" t="str">
        <f>IF(ROW()&lt;=vLastrow,'Match History Data'!B1112,"")</f>
        <v/>
      </c>
      <c r="C1112" t="str">
        <f>IF(ROW()&lt;=vLastrow,'Match History Data'!C1112,"")</f>
        <v/>
      </c>
      <c r="D1112" t="str">
        <f>IF(ROW()&lt;=vLastrow,'Match History Data'!D1112,"")</f>
        <v/>
      </c>
      <c r="E1112" s="3" t="str">
        <f>IF(ROW()&lt;=vLastrow,IF('Match History Data'!E1112&lt;&gt;"",'Match History Data'!E1112,""),"")</f>
        <v/>
      </c>
      <c r="F1112" s="3" t="str">
        <f>IF(ROW()&lt;=vLastrow,IF('Match History Data'!F1112&lt;&gt;"",'Match History Data'!F1112,""),"")</f>
        <v/>
      </c>
      <c r="G1112" t="str">
        <f>IF(ROW()&lt;=vLastrow,'Match History Data'!G1112,"")</f>
        <v/>
      </c>
      <c r="H1112" t="str">
        <f>IF(ROW()&lt;=vLastrow,'Match History Data'!H1112,"")</f>
        <v/>
      </c>
      <c r="I1112" t="str">
        <f>IF(ROW()&lt;=vLastrow,'Match History Data'!I1112,"")</f>
        <v/>
      </c>
      <c r="J1112" t="str">
        <f>IF(ROW()&lt;=vLastrow,'Match History Data'!J1112,"")</f>
        <v/>
      </c>
      <c r="K1112" t="str">
        <f>IF(ROW()&lt;=vLastrow,'Match History Data'!K1112,"")</f>
        <v/>
      </c>
      <c r="L1112" t="str">
        <f>IF(ROW()&lt;=vLastrow,'Match History Data'!L1112,"")</f>
        <v/>
      </c>
      <c r="M1112" t="str">
        <f>IF(ROW()&lt;=vLastrow,'Match History Data'!M1112,"")</f>
        <v/>
      </c>
      <c r="N1112" t="str">
        <f>IF(ROW()&lt;=vLastrow,'Match History Data'!N1112,"")</f>
        <v/>
      </c>
      <c r="O1112" t="str">
        <f>IF(ROW()&lt;=vLastrow,'Match History Data'!O1112,"")</f>
        <v/>
      </c>
      <c r="Q1112" t="str">
        <f>IF(ROW()&lt;=vLastrow,VLOOKUP(MONTH(E1112),calcs!$S$2:$T$13,2,FALSE),"")</f>
        <v/>
      </c>
      <c r="R1112" t="str">
        <f>IF(ROW()&lt;=vLastrow,VLOOKUP(MONTH(F1112),calcs!$S$2:$T$13,2,FALSE),"")</f>
        <v/>
      </c>
      <c r="S1112" t="str">
        <f t="shared" si="95"/>
        <v/>
      </c>
      <c r="T1112" s="26" t="e">
        <f>IF(F1112="",DATEDIF(E1112,calcs!X$2,"Y"),"")</f>
        <v>#VALUE!</v>
      </c>
      <c r="U1112" t="str">
        <f t="shared" si="94"/>
        <v/>
      </c>
      <c r="V1112" t="str">
        <f t="shared" si="91"/>
        <v/>
      </c>
      <c r="W1112">
        <f t="shared" si="92"/>
        <v>0</v>
      </c>
      <c r="X1112">
        <f t="shared" si="93"/>
        <v>0</v>
      </c>
    </row>
    <row r="1113" spans="1:24" x14ac:dyDescent="0.35">
      <c r="A1113" t="str">
        <f>IF(ROW()&lt;=vLastrow,'Match History Data'!A1113,"")</f>
        <v/>
      </c>
      <c r="B1113" t="str">
        <f>IF(ROW()&lt;=vLastrow,'Match History Data'!B1113,"")</f>
        <v/>
      </c>
      <c r="C1113" t="str">
        <f>IF(ROW()&lt;=vLastrow,'Match History Data'!C1113,"")</f>
        <v/>
      </c>
      <c r="D1113" t="str">
        <f>IF(ROW()&lt;=vLastrow,'Match History Data'!D1113,"")</f>
        <v/>
      </c>
      <c r="E1113" s="3" t="str">
        <f>IF(ROW()&lt;=vLastrow,IF('Match History Data'!E1113&lt;&gt;"",'Match History Data'!E1113,""),"")</f>
        <v/>
      </c>
      <c r="F1113" s="3" t="str">
        <f>IF(ROW()&lt;=vLastrow,IF('Match History Data'!F1113&lt;&gt;"",'Match History Data'!F1113,""),"")</f>
        <v/>
      </c>
      <c r="G1113" t="str">
        <f>IF(ROW()&lt;=vLastrow,'Match History Data'!G1113,"")</f>
        <v/>
      </c>
      <c r="H1113" t="str">
        <f>IF(ROW()&lt;=vLastrow,'Match History Data'!H1113,"")</f>
        <v/>
      </c>
      <c r="I1113" t="str">
        <f>IF(ROW()&lt;=vLastrow,'Match History Data'!I1113,"")</f>
        <v/>
      </c>
      <c r="J1113" t="str">
        <f>IF(ROW()&lt;=vLastrow,'Match History Data'!J1113,"")</f>
        <v/>
      </c>
      <c r="K1113" t="str">
        <f>IF(ROW()&lt;=vLastrow,'Match History Data'!K1113,"")</f>
        <v/>
      </c>
      <c r="L1113" t="str">
        <f>IF(ROW()&lt;=vLastrow,'Match History Data'!L1113,"")</f>
        <v/>
      </c>
      <c r="M1113" t="str">
        <f>IF(ROW()&lt;=vLastrow,'Match History Data'!M1113,"")</f>
        <v/>
      </c>
      <c r="N1113" t="str">
        <f>IF(ROW()&lt;=vLastrow,'Match History Data'!N1113,"")</f>
        <v/>
      </c>
      <c r="O1113" t="str">
        <f>IF(ROW()&lt;=vLastrow,'Match History Data'!O1113,"")</f>
        <v/>
      </c>
      <c r="Q1113" t="str">
        <f>IF(ROW()&lt;=vLastrow,VLOOKUP(MONTH(E1113),calcs!$S$2:$T$13,2,FALSE),"")</f>
        <v/>
      </c>
      <c r="R1113" t="str">
        <f>IF(ROW()&lt;=vLastrow,VLOOKUP(MONTH(F1113),calcs!$S$2:$T$13,2,FALSE),"")</f>
        <v/>
      </c>
      <c r="S1113" t="str">
        <f t="shared" si="95"/>
        <v/>
      </c>
      <c r="T1113" s="26" t="e">
        <f>IF(F1113="",DATEDIF(E1113,calcs!X$2,"Y"),"")</f>
        <v>#VALUE!</v>
      </c>
      <c r="U1113" t="str">
        <f t="shared" si="94"/>
        <v/>
      </c>
      <c r="V1113" t="str">
        <f t="shared" si="91"/>
        <v/>
      </c>
      <c r="W1113">
        <f t="shared" si="92"/>
        <v>0</v>
      </c>
      <c r="X1113">
        <f t="shared" si="93"/>
        <v>0</v>
      </c>
    </row>
    <row r="1114" spans="1:24" x14ac:dyDescent="0.35">
      <c r="A1114" t="str">
        <f>IF(ROW()&lt;=vLastrow,'Match History Data'!A1114,"")</f>
        <v/>
      </c>
      <c r="B1114" t="str">
        <f>IF(ROW()&lt;=vLastrow,'Match History Data'!B1114,"")</f>
        <v/>
      </c>
      <c r="C1114" t="str">
        <f>IF(ROW()&lt;=vLastrow,'Match History Data'!C1114,"")</f>
        <v/>
      </c>
      <c r="D1114" t="str">
        <f>IF(ROW()&lt;=vLastrow,'Match History Data'!D1114,"")</f>
        <v/>
      </c>
      <c r="E1114" s="3" t="str">
        <f>IF(ROW()&lt;=vLastrow,IF('Match History Data'!E1114&lt;&gt;"",'Match History Data'!E1114,""),"")</f>
        <v/>
      </c>
      <c r="F1114" s="3" t="str">
        <f>IF(ROW()&lt;=vLastrow,IF('Match History Data'!F1114&lt;&gt;"",'Match History Data'!F1114,""),"")</f>
        <v/>
      </c>
      <c r="G1114" t="str">
        <f>IF(ROW()&lt;=vLastrow,'Match History Data'!G1114,"")</f>
        <v/>
      </c>
      <c r="H1114" t="str">
        <f>IF(ROW()&lt;=vLastrow,'Match History Data'!H1114,"")</f>
        <v/>
      </c>
      <c r="I1114" t="str">
        <f>IF(ROW()&lt;=vLastrow,'Match History Data'!I1114,"")</f>
        <v/>
      </c>
      <c r="J1114" t="str">
        <f>IF(ROW()&lt;=vLastrow,'Match History Data'!J1114,"")</f>
        <v/>
      </c>
      <c r="K1114" t="str">
        <f>IF(ROW()&lt;=vLastrow,'Match History Data'!K1114,"")</f>
        <v/>
      </c>
      <c r="L1114" t="str">
        <f>IF(ROW()&lt;=vLastrow,'Match History Data'!L1114,"")</f>
        <v/>
      </c>
      <c r="M1114" t="str">
        <f>IF(ROW()&lt;=vLastrow,'Match History Data'!M1114,"")</f>
        <v/>
      </c>
      <c r="N1114" t="str">
        <f>IF(ROW()&lt;=vLastrow,'Match History Data'!N1114,"")</f>
        <v/>
      </c>
      <c r="O1114" t="str">
        <f>IF(ROW()&lt;=vLastrow,'Match History Data'!O1114,"")</f>
        <v/>
      </c>
      <c r="Q1114" t="str">
        <f>IF(ROW()&lt;=vLastrow,VLOOKUP(MONTH(E1114),calcs!$S$2:$T$13,2,FALSE),"")</f>
        <v/>
      </c>
      <c r="R1114" t="str">
        <f>IF(ROW()&lt;=vLastrow,VLOOKUP(MONTH(F1114),calcs!$S$2:$T$13,2,FALSE),"")</f>
        <v/>
      </c>
      <c r="S1114" t="str">
        <f t="shared" si="95"/>
        <v/>
      </c>
      <c r="T1114" s="26" t="e">
        <f>IF(F1114="",DATEDIF(E1114,calcs!X$2,"Y"),"")</f>
        <v>#VALUE!</v>
      </c>
      <c r="U1114" t="str">
        <f t="shared" si="94"/>
        <v/>
      </c>
      <c r="V1114" t="str">
        <f t="shared" si="91"/>
        <v/>
      </c>
      <c r="W1114">
        <f t="shared" si="92"/>
        <v>0</v>
      </c>
      <c r="X1114">
        <f t="shared" si="93"/>
        <v>0</v>
      </c>
    </row>
    <row r="1115" spans="1:24" x14ac:dyDescent="0.35">
      <c r="A1115" t="str">
        <f>IF(ROW()&lt;=vLastrow,'Match History Data'!A1115,"")</f>
        <v/>
      </c>
      <c r="B1115" t="str">
        <f>IF(ROW()&lt;=vLastrow,'Match History Data'!B1115,"")</f>
        <v/>
      </c>
      <c r="C1115" t="str">
        <f>IF(ROW()&lt;=vLastrow,'Match History Data'!C1115,"")</f>
        <v/>
      </c>
      <c r="D1115" t="str">
        <f>IF(ROW()&lt;=vLastrow,'Match History Data'!D1115,"")</f>
        <v/>
      </c>
      <c r="E1115" s="3" t="str">
        <f>IF(ROW()&lt;=vLastrow,IF('Match History Data'!E1115&lt;&gt;"",'Match History Data'!E1115,""),"")</f>
        <v/>
      </c>
      <c r="F1115" s="3" t="str">
        <f>IF(ROW()&lt;=vLastrow,IF('Match History Data'!F1115&lt;&gt;"",'Match History Data'!F1115,""),"")</f>
        <v/>
      </c>
      <c r="G1115" t="str">
        <f>IF(ROW()&lt;=vLastrow,'Match History Data'!G1115,"")</f>
        <v/>
      </c>
      <c r="H1115" t="str">
        <f>IF(ROW()&lt;=vLastrow,'Match History Data'!H1115,"")</f>
        <v/>
      </c>
      <c r="I1115" t="str">
        <f>IF(ROW()&lt;=vLastrow,'Match History Data'!I1115,"")</f>
        <v/>
      </c>
      <c r="J1115" t="str">
        <f>IF(ROW()&lt;=vLastrow,'Match History Data'!J1115,"")</f>
        <v/>
      </c>
      <c r="K1115" t="str">
        <f>IF(ROW()&lt;=vLastrow,'Match History Data'!K1115,"")</f>
        <v/>
      </c>
      <c r="L1115" t="str">
        <f>IF(ROW()&lt;=vLastrow,'Match History Data'!L1115,"")</f>
        <v/>
      </c>
      <c r="M1115" t="str">
        <f>IF(ROW()&lt;=vLastrow,'Match History Data'!M1115,"")</f>
        <v/>
      </c>
      <c r="N1115" t="str">
        <f>IF(ROW()&lt;=vLastrow,'Match History Data'!N1115,"")</f>
        <v/>
      </c>
      <c r="O1115" t="str">
        <f>IF(ROW()&lt;=vLastrow,'Match History Data'!O1115,"")</f>
        <v/>
      </c>
      <c r="Q1115" t="str">
        <f>IF(ROW()&lt;=vLastrow,VLOOKUP(MONTH(E1115),calcs!$S$2:$T$13,2,FALSE),"")</f>
        <v/>
      </c>
      <c r="R1115" t="str">
        <f>IF(ROW()&lt;=vLastrow,VLOOKUP(MONTH(F1115),calcs!$S$2:$T$13,2,FALSE),"")</f>
        <v/>
      </c>
      <c r="S1115" t="str">
        <f t="shared" si="95"/>
        <v/>
      </c>
      <c r="T1115" s="26" t="e">
        <f>IF(F1115="",DATEDIF(E1115,calcs!X$2,"Y"),"")</f>
        <v>#VALUE!</v>
      </c>
      <c r="U1115" t="str">
        <f t="shared" si="94"/>
        <v/>
      </c>
      <c r="V1115" t="str">
        <f t="shared" si="91"/>
        <v/>
      </c>
      <c r="W1115">
        <f t="shared" si="92"/>
        <v>0</v>
      </c>
      <c r="X1115">
        <f t="shared" si="93"/>
        <v>0</v>
      </c>
    </row>
    <row r="1116" spans="1:24" x14ac:dyDescent="0.35">
      <c r="A1116" t="str">
        <f>IF(ROW()&lt;=vLastrow,'Match History Data'!A1116,"")</f>
        <v/>
      </c>
      <c r="B1116" t="str">
        <f>IF(ROW()&lt;=vLastrow,'Match History Data'!B1116,"")</f>
        <v/>
      </c>
      <c r="C1116" t="str">
        <f>IF(ROW()&lt;=vLastrow,'Match History Data'!C1116,"")</f>
        <v/>
      </c>
      <c r="D1116" t="str">
        <f>IF(ROW()&lt;=vLastrow,'Match History Data'!D1116,"")</f>
        <v/>
      </c>
      <c r="E1116" s="3" t="str">
        <f>IF(ROW()&lt;=vLastrow,IF('Match History Data'!E1116&lt;&gt;"",'Match History Data'!E1116,""),"")</f>
        <v/>
      </c>
      <c r="F1116" s="3" t="str">
        <f>IF(ROW()&lt;=vLastrow,IF('Match History Data'!F1116&lt;&gt;"",'Match History Data'!F1116,""),"")</f>
        <v/>
      </c>
      <c r="G1116" t="str">
        <f>IF(ROW()&lt;=vLastrow,'Match History Data'!G1116,"")</f>
        <v/>
      </c>
      <c r="H1116" t="str">
        <f>IF(ROW()&lt;=vLastrow,'Match History Data'!H1116,"")</f>
        <v/>
      </c>
      <c r="I1116" t="str">
        <f>IF(ROW()&lt;=vLastrow,'Match History Data'!I1116,"")</f>
        <v/>
      </c>
      <c r="J1116" t="str">
        <f>IF(ROW()&lt;=vLastrow,'Match History Data'!J1116,"")</f>
        <v/>
      </c>
      <c r="K1116" t="str">
        <f>IF(ROW()&lt;=vLastrow,'Match History Data'!K1116,"")</f>
        <v/>
      </c>
      <c r="L1116" t="str">
        <f>IF(ROW()&lt;=vLastrow,'Match History Data'!L1116,"")</f>
        <v/>
      </c>
      <c r="M1116" t="str">
        <f>IF(ROW()&lt;=vLastrow,'Match History Data'!M1116,"")</f>
        <v/>
      </c>
      <c r="N1116" t="str">
        <f>IF(ROW()&lt;=vLastrow,'Match History Data'!N1116,"")</f>
        <v/>
      </c>
      <c r="O1116" t="str">
        <f>IF(ROW()&lt;=vLastrow,'Match History Data'!O1116,"")</f>
        <v/>
      </c>
      <c r="Q1116" t="str">
        <f>IF(ROW()&lt;=vLastrow,VLOOKUP(MONTH(E1116),calcs!$S$2:$T$13,2,FALSE),"")</f>
        <v/>
      </c>
      <c r="R1116" t="str">
        <f>IF(ROW()&lt;=vLastrow,VLOOKUP(MONTH(F1116),calcs!$S$2:$T$13,2,FALSE),"")</f>
        <v/>
      </c>
      <c r="S1116" t="str">
        <f t="shared" si="95"/>
        <v/>
      </c>
      <c r="T1116" s="26" t="e">
        <f>IF(F1116="",DATEDIF(E1116,calcs!X$2,"Y"),"")</f>
        <v>#VALUE!</v>
      </c>
      <c r="U1116" t="str">
        <f t="shared" si="94"/>
        <v/>
      </c>
      <c r="V1116" t="str">
        <f t="shared" si="91"/>
        <v/>
      </c>
      <c r="W1116">
        <f t="shared" si="92"/>
        <v>0</v>
      </c>
      <c r="X1116">
        <f t="shared" si="93"/>
        <v>0</v>
      </c>
    </row>
    <row r="1117" spans="1:24" x14ac:dyDescent="0.35">
      <c r="A1117" t="str">
        <f>IF(ROW()&lt;=vLastrow,'Match History Data'!A1117,"")</f>
        <v/>
      </c>
      <c r="B1117" t="str">
        <f>IF(ROW()&lt;=vLastrow,'Match History Data'!B1117,"")</f>
        <v/>
      </c>
      <c r="C1117" t="str">
        <f>IF(ROW()&lt;=vLastrow,'Match History Data'!C1117,"")</f>
        <v/>
      </c>
      <c r="D1117" t="str">
        <f>IF(ROW()&lt;=vLastrow,'Match History Data'!D1117,"")</f>
        <v/>
      </c>
      <c r="E1117" s="3" t="str">
        <f>IF(ROW()&lt;=vLastrow,IF('Match History Data'!E1117&lt;&gt;"",'Match History Data'!E1117,""),"")</f>
        <v/>
      </c>
      <c r="F1117" s="3" t="str">
        <f>IF(ROW()&lt;=vLastrow,IF('Match History Data'!F1117&lt;&gt;"",'Match History Data'!F1117,""),"")</f>
        <v/>
      </c>
      <c r="G1117" t="str">
        <f>IF(ROW()&lt;=vLastrow,'Match History Data'!G1117,"")</f>
        <v/>
      </c>
      <c r="H1117" t="str">
        <f>IF(ROW()&lt;=vLastrow,'Match History Data'!H1117,"")</f>
        <v/>
      </c>
      <c r="I1117" t="str">
        <f>IF(ROW()&lt;=vLastrow,'Match History Data'!I1117,"")</f>
        <v/>
      </c>
      <c r="J1117" t="str">
        <f>IF(ROW()&lt;=vLastrow,'Match History Data'!J1117,"")</f>
        <v/>
      </c>
      <c r="K1117" t="str">
        <f>IF(ROW()&lt;=vLastrow,'Match History Data'!K1117,"")</f>
        <v/>
      </c>
      <c r="L1117" t="str">
        <f>IF(ROW()&lt;=vLastrow,'Match History Data'!L1117,"")</f>
        <v/>
      </c>
      <c r="M1117" t="str">
        <f>IF(ROW()&lt;=vLastrow,'Match History Data'!M1117,"")</f>
        <v/>
      </c>
      <c r="N1117" t="str">
        <f>IF(ROW()&lt;=vLastrow,'Match History Data'!N1117,"")</f>
        <v/>
      </c>
      <c r="O1117" t="str">
        <f>IF(ROW()&lt;=vLastrow,'Match History Data'!O1117,"")</f>
        <v/>
      </c>
      <c r="Q1117" t="str">
        <f>IF(ROW()&lt;=vLastrow,VLOOKUP(MONTH(E1117),calcs!$S$2:$T$13,2,FALSE),"")</f>
        <v/>
      </c>
      <c r="R1117" t="str">
        <f>IF(ROW()&lt;=vLastrow,VLOOKUP(MONTH(F1117),calcs!$S$2:$T$13,2,FALSE),"")</f>
        <v/>
      </c>
      <c r="S1117" t="str">
        <f t="shared" si="95"/>
        <v/>
      </c>
      <c r="T1117" s="26" t="e">
        <f>IF(F1117="",DATEDIF(E1117,calcs!X$2,"Y"),"")</f>
        <v>#VALUE!</v>
      </c>
      <c r="U1117" t="str">
        <f t="shared" si="94"/>
        <v/>
      </c>
      <c r="V1117" t="str">
        <f t="shared" si="91"/>
        <v/>
      </c>
      <c r="W1117">
        <f t="shared" si="92"/>
        <v>0</v>
      </c>
      <c r="X1117">
        <f t="shared" si="93"/>
        <v>0</v>
      </c>
    </row>
    <row r="1118" spans="1:24" x14ac:dyDescent="0.35">
      <c r="A1118" t="str">
        <f>IF(ROW()&lt;=vLastrow,'Match History Data'!A1118,"")</f>
        <v/>
      </c>
      <c r="B1118" t="str">
        <f>IF(ROW()&lt;=vLastrow,'Match History Data'!B1118,"")</f>
        <v/>
      </c>
      <c r="C1118" t="str">
        <f>IF(ROW()&lt;=vLastrow,'Match History Data'!C1118,"")</f>
        <v/>
      </c>
      <c r="D1118" t="str">
        <f>IF(ROW()&lt;=vLastrow,'Match History Data'!D1118,"")</f>
        <v/>
      </c>
      <c r="E1118" s="3" t="str">
        <f>IF(ROW()&lt;=vLastrow,IF('Match History Data'!E1118&lt;&gt;"",'Match History Data'!E1118,""),"")</f>
        <v/>
      </c>
      <c r="F1118" s="3" t="str">
        <f>IF(ROW()&lt;=vLastrow,IF('Match History Data'!F1118&lt;&gt;"",'Match History Data'!F1118,""),"")</f>
        <v/>
      </c>
      <c r="G1118" t="str">
        <f>IF(ROW()&lt;=vLastrow,'Match History Data'!G1118,"")</f>
        <v/>
      </c>
      <c r="H1118" t="str">
        <f>IF(ROW()&lt;=vLastrow,'Match History Data'!H1118,"")</f>
        <v/>
      </c>
      <c r="I1118" t="str">
        <f>IF(ROW()&lt;=vLastrow,'Match History Data'!I1118,"")</f>
        <v/>
      </c>
      <c r="J1118" t="str">
        <f>IF(ROW()&lt;=vLastrow,'Match History Data'!J1118,"")</f>
        <v/>
      </c>
      <c r="K1118" t="str">
        <f>IF(ROW()&lt;=vLastrow,'Match History Data'!K1118,"")</f>
        <v/>
      </c>
      <c r="L1118" t="str">
        <f>IF(ROW()&lt;=vLastrow,'Match History Data'!L1118,"")</f>
        <v/>
      </c>
      <c r="M1118" t="str">
        <f>IF(ROW()&lt;=vLastrow,'Match History Data'!M1118,"")</f>
        <v/>
      </c>
      <c r="N1118" t="str">
        <f>IF(ROW()&lt;=vLastrow,'Match History Data'!N1118,"")</f>
        <v/>
      </c>
      <c r="O1118" t="str">
        <f>IF(ROW()&lt;=vLastrow,'Match History Data'!O1118,"")</f>
        <v/>
      </c>
      <c r="Q1118" t="str">
        <f>IF(ROW()&lt;=vLastrow,VLOOKUP(MONTH(E1118),calcs!$S$2:$T$13,2,FALSE),"")</f>
        <v/>
      </c>
      <c r="R1118" t="str">
        <f>IF(ROW()&lt;=vLastrow,VLOOKUP(MONTH(F1118),calcs!$S$2:$T$13,2,FALSE),"")</f>
        <v/>
      </c>
      <c r="S1118" t="str">
        <f t="shared" si="95"/>
        <v/>
      </c>
      <c r="T1118" s="26" t="e">
        <f>IF(F1118="",DATEDIF(E1118,calcs!X$2,"Y"),"")</f>
        <v>#VALUE!</v>
      </c>
      <c r="U1118" t="str">
        <f t="shared" si="94"/>
        <v/>
      </c>
      <c r="V1118" t="str">
        <f t="shared" si="91"/>
        <v/>
      </c>
      <c r="W1118">
        <f t="shared" si="92"/>
        <v>0</v>
      </c>
      <c r="X1118">
        <f t="shared" si="93"/>
        <v>0</v>
      </c>
    </row>
    <row r="1119" spans="1:24" x14ac:dyDescent="0.35">
      <c r="A1119" t="str">
        <f>IF(ROW()&lt;=vLastrow,'Match History Data'!A1119,"")</f>
        <v/>
      </c>
      <c r="B1119" t="str">
        <f>IF(ROW()&lt;=vLastrow,'Match History Data'!B1119,"")</f>
        <v/>
      </c>
      <c r="C1119" t="str">
        <f>IF(ROW()&lt;=vLastrow,'Match History Data'!C1119,"")</f>
        <v/>
      </c>
      <c r="D1119" t="str">
        <f>IF(ROW()&lt;=vLastrow,'Match History Data'!D1119,"")</f>
        <v/>
      </c>
      <c r="E1119" s="3" t="str">
        <f>IF(ROW()&lt;=vLastrow,IF('Match History Data'!E1119&lt;&gt;"",'Match History Data'!E1119,""),"")</f>
        <v/>
      </c>
      <c r="F1119" s="3" t="str">
        <f>IF(ROW()&lt;=vLastrow,IF('Match History Data'!F1119&lt;&gt;"",'Match History Data'!F1119,""),"")</f>
        <v/>
      </c>
      <c r="G1119" t="str">
        <f>IF(ROW()&lt;=vLastrow,'Match History Data'!G1119,"")</f>
        <v/>
      </c>
      <c r="H1119" t="str">
        <f>IF(ROW()&lt;=vLastrow,'Match History Data'!H1119,"")</f>
        <v/>
      </c>
      <c r="I1119" t="str">
        <f>IF(ROW()&lt;=vLastrow,'Match History Data'!I1119,"")</f>
        <v/>
      </c>
      <c r="J1119" t="str">
        <f>IF(ROW()&lt;=vLastrow,'Match History Data'!J1119,"")</f>
        <v/>
      </c>
      <c r="K1119" t="str">
        <f>IF(ROW()&lt;=vLastrow,'Match History Data'!K1119,"")</f>
        <v/>
      </c>
      <c r="L1119" t="str">
        <f>IF(ROW()&lt;=vLastrow,'Match History Data'!L1119,"")</f>
        <v/>
      </c>
      <c r="M1119" t="str">
        <f>IF(ROW()&lt;=vLastrow,'Match History Data'!M1119,"")</f>
        <v/>
      </c>
      <c r="N1119" t="str">
        <f>IF(ROW()&lt;=vLastrow,'Match History Data'!N1119,"")</f>
        <v/>
      </c>
      <c r="O1119" t="str">
        <f>IF(ROW()&lt;=vLastrow,'Match History Data'!O1119,"")</f>
        <v/>
      </c>
      <c r="Q1119" t="str">
        <f>IF(ROW()&lt;=vLastrow,VLOOKUP(MONTH(E1119),calcs!$S$2:$T$13,2,FALSE),"")</f>
        <v/>
      </c>
      <c r="R1119" t="str">
        <f>IF(ROW()&lt;=vLastrow,VLOOKUP(MONTH(F1119),calcs!$S$2:$T$13,2,FALSE),"")</f>
        <v/>
      </c>
      <c r="S1119" t="str">
        <f t="shared" si="95"/>
        <v/>
      </c>
      <c r="T1119" s="26" t="e">
        <f>IF(F1119="",DATEDIF(E1119,calcs!X$2,"Y"),"")</f>
        <v>#VALUE!</v>
      </c>
      <c r="U1119" t="str">
        <f t="shared" si="94"/>
        <v/>
      </c>
      <c r="V1119" t="str">
        <f t="shared" si="91"/>
        <v/>
      </c>
      <c r="W1119">
        <f t="shared" si="92"/>
        <v>0</v>
      </c>
      <c r="X1119">
        <f t="shared" si="93"/>
        <v>0</v>
      </c>
    </row>
    <row r="1120" spans="1:24" x14ac:dyDescent="0.35">
      <c r="A1120" t="str">
        <f>IF(ROW()&lt;=vLastrow,'Match History Data'!A1120,"")</f>
        <v/>
      </c>
      <c r="B1120" t="str">
        <f>IF(ROW()&lt;=vLastrow,'Match History Data'!B1120,"")</f>
        <v/>
      </c>
      <c r="C1120" t="str">
        <f>IF(ROW()&lt;=vLastrow,'Match History Data'!C1120,"")</f>
        <v/>
      </c>
      <c r="D1120" t="str">
        <f>IF(ROW()&lt;=vLastrow,'Match History Data'!D1120,"")</f>
        <v/>
      </c>
      <c r="E1120" s="3" t="str">
        <f>IF(ROW()&lt;=vLastrow,IF('Match History Data'!E1120&lt;&gt;"",'Match History Data'!E1120,""),"")</f>
        <v/>
      </c>
      <c r="F1120" s="3" t="str">
        <f>IF(ROW()&lt;=vLastrow,IF('Match History Data'!F1120&lt;&gt;"",'Match History Data'!F1120,""),"")</f>
        <v/>
      </c>
      <c r="G1120" t="str">
        <f>IF(ROW()&lt;=vLastrow,'Match History Data'!G1120,"")</f>
        <v/>
      </c>
      <c r="H1120" t="str">
        <f>IF(ROW()&lt;=vLastrow,'Match History Data'!H1120,"")</f>
        <v/>
      </c>
      <c r="I1120" t="str">
        <f>IF(ROW()&lt;=vLastrow,'Match History Data'!I1120,"")</f>
        <v/>
      </c>
      <c r="J1120" t="str">
        <f>IF(ROW()&lt;=vLastrow,'Match History Data'!J1120,"")</f>
        <v/>
      </c>
      <c r="K1120" t="str">
        <f>IF(ROW()&lt;=vLastrow,'Match History Data'!K1120,"")</f>
        <v/>
      </c>
      <c r="L1120" t="str">
        <f>IF(ROW()&lt;=vLastrow,'Match History Data'!L1120,"")</f>
        <v/>
      </c>
      <c r="M1120" t="str">
        <f>IF(ROW()&lt;=vLastrow,'Match History Data'!M1120,"")</f>
        <v/>
      </c>
      <c r="N1120" t="str">
        <f>IF(ROW()&lt;=vLastrow,'Match History Data'!N1120,"")</f>
        <v/>
      </c>
      <c r="O1120" t="str">
        <f>IF(ROW()&lt;=vLastrow,'Match History Data'!O1120,"")</f>
        <v/>
      </c>
      <c r="Q1120" t="str">
        <f>IF(ROW()&lt;=vLastrow,VLOOKUP(MONTH(E1120),calcs!$S$2:$T$13,2,FALSE),"")</f>
        <v/>
      </c>
      <c r="R1120" t="str">
        <f>IF(ROW()&lt;=vLastrow,VLOOKUP(MONTH(F1120),calcs!$S$2:$T$13,2,FALSE),"")</f>
        <v/>
      </c>
      <c r="S1120" t="str">
        <f t="shared" si="95"/>
        <v/>
      </c>
      <c r="T1120" s="26" t="e">
        <f>IF(F1120="",DATEDIF(E1120,calcs!X$2,"Y"),"")</f>
        <v>#VALUE!</v>
      </c>
      <c r="U1120" t="str">
        <f t="shared" si="94"/>
        <v/>
      </c>
      <c r="V1120" t="str">
        <f t="shared" si="91"/>
        <v/>
      </c>
      <c r="W1120">
        <f t="shared" si="92"/>
        <v>0</v>
      </c>
      <c r="X1120">
        <f t="shared" si="93"/>
        <v>0</v>
      </c>
    </row>
    <row r="1121" spans="1:24" x14ac:dyDescent="0.35">
      <c r="A1121" t="str">
        <f>IF(ROW()&lt;=vLastrow,'Match History Data'!A1121,"")</f>
        <v/>
      </c>
      <c r="B1121" t="str">
        <f>IF(ROW()&lt;=vLastrow,'Match History Data'!B1121,"")</f>
        <v/>
      </c>
      <c r="C1121" t="str">
        <f>IF(ROW()&lt;=vLastrow,'Match History Data'!C1121,"")</f>
        <v/>
      </c>
      <c r="D1121" t="str">
        <f>IF(ROW()&lt;=vLastrow,'Match History Data'!D1121,"")</f>
        <v/>
      </c>
      <c r="E1121" s="3" t="str">
        <f>IF(ROW()&lt;=vLastrow,IF('Match History Data'!E1121&lt;&gt;"",'Match History Data'!E1121,""),"")</f>
        <v/>
      </c>
      <c r="F1121" s="3" t="str">
        <f>IF(ROW()&lt;=vLastrow,IF('Match History Data'!F1121&lt;&gt;"",'Match History Data'!F1121,""),"")</f>
        <v/>
      </c>
      <c r="G1121" t="str">
        <f>IF(ROW()&lt;=vLastrow,'Match History Data'!G1121,"")</f>
        <v/>
      </c>
      <c r="H1121" t="str">
        <f>IF(ROW()&lt;=vLastrow,'Match History Data'!H1121,"")</f>
        <v/>
      </c>
      <c r="I1121" t="str">
        <f>IF(ROW()&lt;=vLastrow,'Match History Data'!I1121,"")</f>
        <v/>
      </c>
      <c r="J1121" t="str">
        <f>IF(ROW()&lt;=vLastrow,'Match History Data'!J1121,"")</f>
        <v/>
      </c>
      <c r="K1121" t="str">
        <f>IF(ROW()&lt;=vLastrow,'Match History Data'!K1121,"")</f>
        <v/>
      </c>
      <c r="L1121" t="str">
        <f>IF(ROW()&lt;=vLastrow,'Match History Data'!L1121,"")</f>
        <v/>
      </c>
      <c r="M1121" t="str">
        <f>IF(ROW()&lt;=vLastrow,'Match History Data'!M1121,"")</f>
        <v/>
      </c>
      <c r="N1121" t="str">
        <f>IF(ROW()&lt;=vLastrow,'Match History Data'!N1121,"")</f>
        <v/>
      </c>
      <c r="O1121" t="str">
        <f>IF(ROW()&lt;=vLastrow,'Match History Data'!O1121,"")</f>
        <v/>
      </c>
      <c r="Q1121" t="str">
        <f>IF(ROW()&lt;=vLastrow,VLOOKUP(MONTH(E1121),calcs!$S$2:$T$13,2,FALSE),"")</f>
        <v/>
      </c>
      <c r="R1121" t="str">
        <f>IF(ROW()&lt;=vLastrow,VLOOKUP(MONTH(F1121),calcs!$S$2:$T$13,2,FALSE),"")</f>
        <v/>
      </c>
      <c r="S1121" t="str">
        <f t="shared" si="95"/>
        <v/>
      </c>
      <c r="T1121" s="26" t="e">
        <f>IF(F1121="",DATEDIF(E1121,calcs!X$2,"Y"),"")</f>
        <v>#VALUE!</v>
      </c>
      <c r="U1121" t="str">
        <f t="shared" si="94"/>
        <v/>
      </c>
      <c r="V1121" t="str">
        <f t="shared" si="91"/>
        <v/>
      </c>
      <c r="W1121">
        <f t="shared" si="92"/>
        <v>0</v>
      </c>
      <c r="X1121">
        <f t="shared" si="93"/>
        <v>0</v>
      </c>
    </row>
    <row r="1122" spans="1:24" x14ac:dyDescent="0.35">
      <c r="A1122" t="str">
        <f>IF(ROW()&lt;=vLastrow,'Match History Data'!A1122,"")</f>
        <v/>
      </c>
      <c r="B1122" t="str">
        <f>IF(ROW()&lt;=vLastrow,'Match History Data'!B1122,"")</f>
        <v/>
      </c>
      <c r="C1122" t="str">
        <f>IF(ROW()&lt;=vLastrow,'Match History Data'!C1122,"")</f>
        <v/>
      </c>
      <c r="D1122" t="str">
        <f>IF(ROW()&lt;=vLastrow,'Match History Data'!D1122,"")</f>
        <v/>
      </c>
      <c r="E1122" s="3" t="str">
        <f>IF(ROW()&lt;=vLastrow,IF('Match History Data'!E1122&lt;&gt;"",'Match History Data'!E1122,""),"")</f>
        <v/>
      </c>
      <c r="F1122" s="3" t="str">
        <f>IF(ROW()&lt;=vLastrow,IF('Match History Data'!F1122&lt;&gt;"",'Match History Data'!F1122,""),"")</f>
        <v/>
      </c>
      <c r="G1122" t="str">
        <f>IF(ROW()&lt;=vLastrow,'Match History Data'!G1122,"")</f>
        <v/>
      </c>
      <c r="H1122" t="str">
        <f>IF(ROW()&lt;=vLastrow,'Match History Data'!H1122,"")</f>
        <v/>
      </c>
      <c r="I1122" t="str">
        <f>IF(ROW()&lt;=vLastrow,'Match History Data'!I1122,"")</f>
        <v/>
      </c>
      <c r="J1122" t="str">
        <f>IF(ROW()&lt;=vLastrow,'Match History Data'!J1122,"")</f>
        <v/>
      </c>
      <c r="K1122" t="str">
        <f>IF(ROW()&lt;=vLastrow,'Match History Data'!K1122,"")</f>
        <v/>
      </c>
      <c r="L1122" t="str">
        <f>IF(ROW()&lt;=vLastrow,'Match History Data'!L1122,"")</f>
        <v/>
      </c>
      <c r="M1122" t="str">
        <f>IF(ROW()&lt;=vLastrow,'Match History Data'!M1122,"")</f>
        <v/>
      </c>
      <c r="N1122" t="str">
        <f>IF(ROW()&lt;=vLastrow,'Match History Data'!N1122,"")</f>
        <v/>
      </c>
      <c r="O1122" t="str">
        <f>IF(ROW()&lt;=vLastrow,'Match History Data'!O1122,"")</f>
        <v/>
      </c>
      <c r="Q1122" t="str">
        <f>IF(ROW()&lt;=vLastrow,VLOOKUP(MONTH(E1122),calcs!$S$2:$T$13,2,FALSE),"")</f>
        <v/>
      </c>
      <c r="R1122" t="str">
        <f>IF(ROW()&lt;=vLastrow,VLOOKUP(MONTH(F1122),calcs!$S$2:$T$13,2,FALSE),"")</f>
        <v/>
      </c>
      <c r="S1122" t="str">
        <f t="shared" si="95"/>
        <v/>
      </c>
      <c r="T1122" s="26" t="e">
        <f>IF(F1122="",DATEDIF(E1122,calcs!X$2,"Y"),"")</f>
        <v>#VALUE!</v>
      </c>
      <c r="U1122" t="str">
        <f t="shared" si="94"/>
        <v/>
      </c>
      <c r="V1122" t="str">
        <f t="shared" si="91"/>
        <v/>
      </c>
      <c r="W1122">
        <f t="shared" si="92"/>
        <v>0</v>
      </c>
      <c r="X1122">
        <f t="shared" si="93"/>
        <v>0</v>
      </c>
    </row>
    <row r="1123" spans="1:24" x14ac:dyDescent="0.35">
      <c r="A1123" t="str">
        <f>IF(ROW()&lt;=vLastrow,'Match History Data'!A1123,"")</f>
        <v/>
      </c>
      <c r="B1123" t="str">
        <f>IF(ROW()&lt;=vLastrow,'Match History Data'!B1123,"")</f>
        <v/>
      </c>
      <c r="C1123" t="str">
        <f>IF(ROW()&lt;=vLastrow,'Match History Data'!C1123,"")</f>
        <v/>
      </c>
      <c r="D1123" t="str">
        <f>IF(ROW()&lt;=vLastrow,'Match History Data'!D1123,"")</f>
        <v/>
      </c>
      <c r="E1123" s="3" t="str">
        <f>IF(ROW()&lt;=vLastrow,IF('Match History Data'!E1123&lt;&gt;"",'Match History Data'!E1123,""),"")</f>
        <v/>
      </c>
      <c r="F1123" s="3" t="str">
        <f>IF(ROW()&lt;=vLastrow,IF('Match History Data'!F1123&lt;&gt;"",'Match History Data'!F1123,""),"")</f>
        <v/>
      </c>
      <c r="G1123" t="str">
        <f>IF(ROW()&lt;=vLastrow,'Match History Data'!G1123,"")</f>
        <v/>
      </c>
      <c r="H1123" t="str">
        <f>IF(ROW()&lt;=vLastrow,'Match History Data'!H1123,"")</f>
        <v/>
      </c>
      <c r="I1123" t="str">
        <f>IF(ROW()&lt;=vLastrow,'Match History Data'!I1123,"")</f>
        <v/>
      </c>
      <c r="J1123" t="str">
        <f>IF(ROW()&lt;=vLastrow,'Match History Data'!J1123,"")</f>
        <v/>
      </c>
      <c r="K1123" t="str">
        <f>IF(ROW()&lt;=vLastrow,'Match History Data'!K1123,"")</f>
        <v/>
      </c>
      <c r="L1123" t="str">
        <f>IF(ROW()&lt;=vLastrow,'Match History Data'!L1123,"")</f>
        <v/>
      </c>
      <c r="M1123" t="str">
        <f>IF(ROW()&lt;=vLastrow,'Match History Data'!M1123,"")</f>
        <v/>
      </c>
      <c r="N1123" t="str">
        <f>IF(ROW()&lt;=vLastrow,'Match History Data'!N1123,"")</f>
        <v/>
      </c>
      <c r="O1123" t="str">
        <f>IF(ROW()&lt;=vLastrow,'Match History Data'!O1123,"")</f>
        <v/>
      </c>
      <c r="Q1123" t="str">
        <f>IF(ROW()&lt;=vLastrow,VLOOKUP(MONTH(E1123),calcs!$S$2:$T$13,2,FALSE),"")</f>
        <v/>
      </c>
      <c r="R1123" t="str">
        <f>IF(ROW()&lt;=vLastrow,VLOOKUP(MONTH(F1123),calcs!$S$2:$T$13,2,FALSE),"")</f>
        <v/>
      </c>
      <c r="S1123" t="str">
        <f t="shared" si="95"/>
        <v/>
      </c>
      <c r="T1123" s="26" t="e">
        <f>IF(F1123="",DATEDIF(E1123,calcs!X$2,"Y"),"")</f>
        <v>#VALUE!</v>
      </c>
      <c r="U1123" t="str">
        <f t="shared" si="94"/>
        <v/>
      </c>
      <c r="V1123" t="str">
        <f t="shared" si="91"/>
        <v/>
      </c>
      <c r="W1123">
        <f t="shared" si="92"/>
        <v>0</v>
      </c>
      <c r="X1123">
        <f t="shared" si="93"/>
        <v>0</v>
      </c>
    </row>
    <row r="1124" spans="1:24" x14ac:dyDescent="0.35">
      <c r="A1124" t="str">
        <f>IF(ROW()&lt;=vLastrow,'Match History Data'!A1124,"")</f>
        <v/>
      </c>
      <c r="B1124" t="str">
        <f>IF(ROW()&lt;=vLastrow,'Match History Data'!B1124,"")</f>
        <v/>
      </c>
      <c r="C1124" t="str">
        <f>IF(ROW()&lt;=vLastrow,'Match History Data'!C1124,"")</f>
        <v/>
      </c>
      <c r="D1124" t="str">
        <f>IF(ROW()&lt;=vLastrow,'Match History Data'!D1124,"")</f>
        <v/>
      </c>
      <c r="E1124" s="3" t="str">
        <f>IF(ROW()&lt;=vLastrow,IF('Match History Data'!E1124&lt;&gt;"",'Match History Data'!E1124,""),"")</f>
        <v/>
      </c>
      <c r="F1124" s="3" t="str">
        <f>IF(ROW()&lt;=vLastrow,IF('Match History Data'!F1124&lt;&gt;"",'Match History Data'!F1124,""),"")</f>
        <v/>
      </c>
      <c r="G1124" t="str">
        <f>IF(ROW()&lt;=vLastrow,'Match History Data'!G1124,"")</f>
        <v/>
      </c>
      <c r="H1124" t="str">
        <f>IF(ROW()&lt;=vLastrow,'Match History Data'!H1124,"")</f>
        <v/>
      </c>
      <c r="I1124" t="str">
        <f>IF(ROW()&lt;=vLastrow,'Match History Data'!I1124,"")</f>
        <v/>
      </c>
      <c r="J1124" t="str">
        <f>IF(ROW()&lt;=vLastrow,'Match History Data'!J1124,"")</f>
        <v/>
      </c>
      <c r="K1124" t="str">
        <f>IF(ROW()&lt;=vLastrow,'Match History Data'!K1124,"")</f>
        <v/>
      </c>
      <c r="L1124" t="str">
        <f>IF(ROW()&lt;=vLastrow,'Match History Data'!L1124,"")</f>
        <v/>
      </c>
      <c r="M1124" t="str">
        <f>IF(ROW()&lt;=vLastrow,'Match History Data'!M1124,"")</f>
        <v/>
      </c>
      <c r="N1124" t="str">
        <f>IF(ROW()&lt;=vLastrow,'Match History Data'!N1124,"")</f>
        <v/>
      </c>
      <c r="O1124" t="str">
        <f>IF(ROW()&lt;=vLastrow,'Match History Data'!O1124,"")</f>
        <v/>
      </c>
      <c r="Q1124" t="str">
        <f>IF(ROW()&lt;=vLastrow,VLOOKUP(MONTH(E1124),calcs!$S$2:$T$13,2,FALSE),"")</f>
        <v/>
      </c>
      <c r="R1124" t="str">
        <f>IF(ROW()&lt;=vLastrow,VLOOKUP(MONTH(F1124),calcs!$S$2:$T$13,2,FALSE),"")</f>
        <v/>
      </c>
      <c r="S1124" t="str">
        <f t="shared" si="95"/>
        <v/>
      </c>
      <c r="T1124" s="26" t="e">
        <f>IF(F1124="",DATEDIF(E1124,calcs!X$2,"Y"),"")</f>
        <v>#VALUE!</v>
      </c>
      <c r="U1124" t="str">
        <f t="shared" si="94"/>
        <v/>
      </c>
      <c r="V1124" t="str">
        <f t="shared" si="91"/>
        <v/>
      </c>
      <c r="W1124">
        <f t="shared" si="92"/>
        <v>0</v>
      </c>
      <c r="X1124">
        <f t="shared" si="93"/>
        <v>0</v>
      </c>
    </row>
    <row r="1125" spans="1:24" x14ac:dyDescent="0.35">
      <c r="A1125" t="str">
        <f>IF(ROW()&lt;=vLastrow,'Match History Data'!A1125,"")</f>
        <v/>
      </c>
      <c r="B1125" t="str">
        <f>IF(ROW()&lt;=vLastrow,'Match History Data'!B1125,"")</f>
        <v/>
      </c>
      <c r="C1125" t="str">
        <f>IF(ROW()&lt;=vLastrow,'Match History Data'!C1125,"")</f>
        <v/>
      </c>
      <c r="D1125" t="str">
        <f>IF(ROW()&lt;=vLastrow,'Match History Data'!D1125,"")</f>
        <v/>
      </c>
      <c r="E1125" s="3" t="str">
        <f>IF(ROW()&lt;=vLastrow,IF('Match History Data'!E1125&lt;&gt;"",'Match History Data'!E1125,""),"")</f>
        <v/>
      </c>
      <c r="F1125" s="3" t="str">
        <f>IF(ROW()&lt;=vLastrow,IF('Match History Data'!F1125&lt;&gt;"",'Match History Data'!F1125,""),"")</f>
        <v/>
      </c>
      <c r="G1125" t="str">
        <f>IF(ROW()&lt;=vLastrow,'Match History Data'!G1125,"")</f>
        <v/>
      </c>
      <c r="H1125" t="str">
        <f>IF(ROW()&lt;=vLastrow,'Match History Data'!H1125,"")</f>
        <v/>
      </c>
      <c r="I1125" t="str">
        <f>IF(ROW()&lt;=vLastrow,'Match History Data'!I1125,"")</f>
        <v/>
      </c>
      <c r="J1125" t="str">
        <f>IF(ROW()&lt;=vLastrow,'Match History Data'!J1125,"")</f>
        <v/>
      </c>
      <c r="K1125" t="str">
        <f>IF(ROW()&lt;=vLastrow,'Match History Data'!K1125,"")</f>
        <v/>
      </c>
      <c r="L1125" t="str">
        <f>IF(ROW()&lt;=vLastrow,'Match History Data'!L1125,"")</f>
        <v/>
      </c>
      <c r="M1125" t="str">
        <f>IF(ROW()&lt;=vLastrow,'Match History Data'!M1125,"")</f>
        <v/>
      </c>
      <c r="N1125" t="str">
        <f>IF(ROW()&lt;=vLastrow,'Match History Data'!N1125,"")</f>
        <v/>
      </c>
      <c r="O1125" t="str">
        <f>IF(ROW()&lt;=vLastrow,'Match History Data'!O1125,"")</f>
        <v/>
      </c>
      <c r="Q1125" t="str">
        <f>IF(ROW()&lt;=vLastrow,VLOOKUP(MONTH(E1125),calcs!$S$2:$T$13,2,FALSE),"")</f>
        <v/>
      </c>
      <c r="R1125" t="str">
        <f>IF(ROW()&lt;=vLastrow,VLOOKUP(MONTH(F1125),calcs!$S$2:$T$13,2,FALSE),"")</f>
        <v/>
      </c>
      <c r="S1125" t="str">
        <f t="shared" si="95"/>
        <v/>
      </c>
      <c r="T1125" s="26" t="e">
        <f>IF(F1125="",DATEDIF(E1125,calcs!X$2,"Y"),"")</f>
        <v>#VALUE!</v>
      </c>
      <c r="U1125" t="str">
        <f t="shared" si="94"/>
        <v/>
      </c>
      <c r="V1125" t="str">
        <f t="shared" si="91"/>
        <v/>
      </c>
      <c r="W1125">
        <f t="shared" si="92"/>
        <v>0</v>
      </c>
      <c r="X1125">
        <f t="shared" si="93"/>
        <v>0</v>
      </c>
    </row>
    <row r="1126" spans="1:24" x14ac:dyDescent="0.35">
      <c r="A1126" t="str">
        <f>IF(ROW()&lt;=vLastrow,'Match History Data'!A1126,"")</f>
        <v/>
      </c>
      <c r="B1126" t="str">
        <f>IF(ROW()&lt;=vLastrow,'Match History Data'!B1126,"")</f>
        <v/>
      </c>
      <c r="C1126" t="str">
        <f>IF(ROW()&lt;=vLastrow,'Match History Data'!C1126,"")</f>
        <v/>
      </c>
      <c r="D1126" t="str">
        <f>IF(ROW()&lt;=vLastrow,'Match History Data'!D1126,"")</f>
        <v/>
      </c>
      <c r="E1126" s="3" t="str">
        <f>IF(ROW()&lt;=vLastrow,IF('Match History Data'!E1126&lt;&gt;"",'Match History Data'!E1126,""),"")</f>
        <v/>
      </c>
      <c r="F1126" s="3" t="str">
        <f>IF(ROW()&lt;=vLastrow,IF('Match History Data'!F1126&lt;&gt;"",'Match History Data'!F1126,""),"")</f>
        <v/>
      </c>
      <c r="G1126" t="str">
        <f>IF(ROW()&lt;=vLastrow,'Match History Data'!G1126,"")</f>
        <v/>
      </c>
      <c r="H1126" t="str">
        <f>IF(ROW()&lt;=vLastrow,'Match History Data'!H1126,"")</f>
        <v/>
      </c>
      <c r="I1126" t="str">
        <f>IF(ROW()&lt;=vLastrow,'Match History Data'!I1126,"")</f>
        <v/>
      </c>
      <c r="J1126" t="str">
        <f>IF(ROW()&lt;=vLastrow,'Match History Data'!J1126,"")</f>
        <v/>
      </c>
      <c r="K1126" t="str">
        <f>IF(ROW()&lt;=vLastrow,'Match History Data'!K1126,"")</f>
        <v/>
      </c>
      <c r="L1126" t="str">
        <f>IF(ROW()&lt;=vLastrow,'Match History Data'!L1126,"")</f>
        <v/>
      </c>
      <c r="M1126" t="str">
        <f>IF(ROW()&lt;=vLastrow,'Match History Data'!M1126,"")</f>
        <v/>
      </c>
      <c r="N1126" t="str">
        <f>IF(ROW()&lt;=vLastrow,'Match History Data'!N1126,"")</f>
        <v/>
      </c>
      <c r="O1126" t="str">
        <f>IF(ROW()&lt;=vLastrow,'Match History Data'!O1126,"")</f>
        <v/>
      </c>
      <c r="Q1126" t="str">
        <f>IF(ROW()&lt;=vLastrow,VLOOKUP(MONTH(E1126),calcs!$S$2:$T$13,2,FALSE),"")</f>
        <v/>
      </c>
      <c r="R1126" t="str">
        <f>IF(ROW()&lt;=vLastrow,VLOOKUP(MONTH(F1126),calcs!$S$2:$T$13,2,FALSE),"")</f>
        <v/>
      </c>
      <c r="S1126" t="str">
        <f t="shared" si="95"/>
        <v/>
      </c>
      <c r="T1126" s="26" t="e">
        <f>IF(F1126="",DATEDIF(E1126,calcs!X$2,"Y"),"")</f>
        <v>#VALUE!</v>
      </c>
      <c r="U1126" t="str">
        <f t="shared" si="94"/>
        <v/>
      </c>
      <c r="V1126" t="str">
        <f t="shared" si="91"/>
        <v/>
      </c>
      <c r="W1126">
        <f t="shared" si="92"/>
        <v>0</v>
      </c>
      <c r="X1126">
        <f t="shared" si="93"/>
        <v>0</v>
      </c>
    </row>
    <row r="1127" spans="1:24" x14ac:dyDescent="0.35">
      <c r="A1127" t="str">
        <f>IF(ROW()&lt;=vLastrow,'Match History Data'!A1127,"")</f>
        <v/>
      </c>
      <c r="B1127" t="str">
        <f>IF(ROW()&lt;=vLastrow,'Match History Data'!B1127,"")</f>
        <v/>
      </c>
      <c r="C1127" t="str">
        <f>IF(ROW()&lt;=vLastrow,'Match History Data'!C1127,"")</f>
        <v/>
      </c>
      <c r="D1127" t="str">
        <f>IF(ROW()&lt;=vLastrow,'Match History Data'!D1127,"")</f>
        <v/>
      </c>
      <c r="E1127" s="3" t="str">
        <f>IF(ROW()&lt;=vLastrow,IF('Match History Data'!E1127&lt;&gt;"",'Match History Data'!E1127,""),"")</f>
        <v/>
      </c>
      <c r="F1127" s="3" t="str">
        <f>IF(ROW()&lt;=vLastrow,IF('Match History Data'!F1127&lt;&gt;"",'Match History Data'!F1127,""),"")</f>
        <v/>
      </c>
      <c r="G1127" t="str">
        <f>IF(ROW()&lt;=vLastrow,'Match History Data'!G1127,"")</f>
        <v/>
      </c>
      <c r="H1127" t="str">
        <f>IF(ROW()&lt;=vLastrow,'Match History Data'!H1127,"")</f>
        <v/>
      </c>
      <c r="I1127" t="str">
        <f>IF(ROW()&lt;=vLastrow,'Match History Data'!I1127,"")</f>
        <v/>
      </c>
      <c r="J1127" t="str">
        <f>IF(ROW()&lt;=vLastrow,'Match History Data'!J1127,"")</f>
        <v/>
      </c>
      <c r="K1127" t="str">
        <f>IF(ROW()&lt;=vLastrow,'Match History Data'!K1127,"")</f>
        <v/>
      </c>
      <c r="L1127" t="str">
        <f>IF(ROW()&lt;=vLastrow,'Match History Data'!L1127,"")</f>
        <v/>
      </c>
      <c r="M1127" t="str">
        <f>IF(ROW()&lt;=vLastrow,'Match History Data'!M1127,"")</f>
        <v/>
      </c>
      <c r="N1127" t="str">
        <f>IF(ROW()&lt;=vLastrow,'Match History Data'!N1127,"")</f>
        <v/>
      </c>
      <c r="O1127" t="str">
        <f>IF(ROW()&lt;=vLastrow,'Match History Data'!O1127,"")</f>
        <v/>
      </c>
      <c r="Q1127" t="str">
        <f>IF(ROW()&lt;=vLastrow,VLOOKUP(MONTH(E1127),calcs!$S$2:$T$13,2,FALSE),"")</f>
        <v/>
      </c>
      <c r="R1127" t="str">
        <f>IF(ROW()&lt;=vLastrow,VLOOKUP(MONTH(F1127),calcs!$S$2:$T$13,2,FALSE),"")</f>
        <v/>
      </c>
      <c r="S1127" t="str">
        <f t="shared" si="95"/>
        <v/>
      </c>
      <c r="T1127" s="26" t="e">
        <f>IF(F1127="",DATEDIF(E1127,calcs!X$2,"Y"),"")</f>
        <v>#VALUE!</v>
      </c>
      <c r="U1127" t="str">
        <f t="shared" si="94"/>
        <v/>
      </c>
      <c r="V1127" t="str">
        <f t="shared" si="91"/>
        <v/>
      </c>
      <c r="W1127">
        <f t="shared" si="92"/>
        <v>0</v>
      </c>
      <c r="X1127">
        <f t="shared" si="93"/>
        <v>0</v>
      </c>
    </row>
    <row r="1128" spans="1:24" x14ac:dyDescent="0.35">
      <c r="A1128" t="str">
        <f>IF(ROW()&lt;=vLastrow,'Match History Data'!A1128,"")</f>
        <v/>
      </c>
      <c r="B1128" t="str">
        <f>IF(ROW()&lt;=vLastrow,'Match History Data'!B1128,"")</f>
        <v/>
      </c>
      <c r="C1128" t="str">
        <f>IF(ROW()&lt;=vLastrow,'Match History Data'!C1128,"")</f>
        <v/>
      </c>
      <c r="D1128" t="str">
        <f>IF(ROW()&lt;=vLastrow,'Match History Data'!D1128,"")</f>
        <v/>
      </c>
      <c r="E1128" s="3" t="str">
        <f>IF(ROW()&lt;=vLastrow,IF('Match History Data'!E1128&lt;&gt;"",'Match History Data'!E1128,""),"")</f>
        <v/>
      </c>
      <c r="F1128" s="3" t="str">
        <f>IF(ROW()&lt;=vLastrow,IF('Match History Data'!F1128&lt;&gt;"",'Match History Data'!F1128,""),"")</f>
        <v/>
      </c>
      <c r="G1128" t="str">
        <f>IF(ROW()&lt;=vLastrow,'Match History Data'!G1128,"")</f>
        <v/>
      </c>
      <c r="H1128" t="str">
        <f>IF(ROW()&lt;=vLastrow,'Match History Data'!H1128,"")</f>
        <v/>
      </c>
      <c r="I1128" t="str">
        <f>IF(ROW()&lt;=vLastrow,'Match History Data'!I1128,"")</f>
        <v/>
      </c>
      <c r="J1128" t="str">
        <f>IF(ROW()&lt;=vLastrow,'Match History Data'!J1128,"")</f>
        <v/>
      </c>
      <c r="K1128" t="str">
        <f>IF(ROW()&lt;=vLastrow,'Match History Data'!K1128,"")</f>
        <v/>
      </c>
      <c r="L1128" t="str">
        <f>IF(ROW()&lt;=vLastrow,'Match History Data'!L1128,"")</f>
        <v/>
      </c>
      <c r="M1128" t="str">
        <f>IF(ROW()&lt;=vLastrow,'Match History Data'!M1128,"")</f>
        <v/>
      </c>
      <c r="N1128" t="str">
        <f>IF(ROW()&lt;=vLastrow,'Match History Data'!N1128,"")</f>
        <v/>
      </c>
      <c r="O1128" t="str">
        <f>IF(ROW()&lt;=vLastrow,'Match History Data'!O1128,"")</f>
        <v/>
      </c>
      <c r="Q1128" t="str">
        <f>IF(ROW()&lt;=vLastrow,VLOOKUP(MONTH(E1128),calcs!$S$2:$T$13,2,FALSE),"")</f>
        <v/>
      </c>
      <c r="R1128" t="str">
        <f>IF(ROW()&lt;=vLastrow,VLOOKUP(MONTH(F1128),calcs!$S$2:$T$13,2,FALSE),"")</f>
        <v/>
      </c>
      <c r="S1128" t="str">
        <f t="shared" si="95"/>
        <v/>
      </c>
      <c r="T1128" s="26" t="e">
        <f>IF(F1128="",DATEDIF(E1128,calcs!X$2,"Y"),"")</f>
        <v>#VALUE!</v>
      </c>
      <c r="U1128" t="str">
        <f t="shared" si="94"/>
        <v/>
      </c>
      <c r="V1128" t="str">
        <f t="shared" si="91"/>
        <v/>
      </c>
      <c r="W1128">
        <f t="shared" si="92"/>
        <v>0</v>
      </c>
      <c r="X1128">
        <f t="shared" si="93"/>
        <v>0</v>
      </c>
    </row>
    <row r="1129" spans="1:24" x14ac:dyDescent="0.35">
      <c r="A1129" t="str">
        <f>IF(ROW()&lt;=vLastrow,'Match History Data'!A1129,"")</f>
        <v/>
      </c>
      <c r="B1129" t="str">
        <f>IF(ROW()&lt;=vLastrow,'Match History Data'!B1129,"")</f>
        <v/>
      </c>
      <c r="C1129" t="str">
        <f>IF(ROW()&lt;=vLastrow,'Match History Data'!C1129,"")</f>
        <v/>
      </c>
      <c r="D1129" t="str">
        <f>IF(ROW()&lt;=vLastrow,'Match History Data'!D1129,"")</f>
        <v/>
      </c>
      <c r="E1129" s="3" t="str">
        <f>IF(ROW()&lt;=vLastrow,IF('Match History Data'!E1129&lt;&gt;"",'Match History Data'!E1129,""),"")</f>
        <v/>
      </c>
      <c r="F1129" s="3" t="str">
        <f>IF(ROW()&lt;=vLastrow,IF('Match History Data'!F1129&lt;&gt;"",'Match History Data'!F1129,""),"")</f>
        <v/>
      </c>
      <c r="G1129" t="str">
        <f>IF(ROW()&lt;=vLastrow,'Match History Data'!G1129,"")</f>
        <v/>
      </c>
      <c r="H1129" t="str">
        <f>IF(ROW()&lt;=vLastrow,'Match History Data'!H1129,"")</f>
        <v/>
      </c>
      <c r="I1129" t="str">
        <f>IF(ROW()&lt;=vLastrow,'Match History Data'!I1129,"")</f>
        <v/>
      </c>
      <c r="J1129" t="str">
        <f>IF(ROW()&lt;=vLastrow,'Match History Data'!J1129,"")</f>
        <v/>
      </c>
      <c r="K1129" t="str">
        <f>IF(ROW()&lt;=vLastrow,'Match History Data'!K1129,"")</f>
        <v/>
      </c>
      <c r="L1129" t="str">
        <f>IF(ROW()&lt;=vLastrow,'Match History Data'!L1129,"")</f>
        <v/>
      </c>
      <c r="M1129" t="str">
        <f>IF(ROW()&lt;=vLastrow,'Match History Data'!M1129,"")</f>
        <v/>
      </c>
      <c r="N1129" t="str">
        <f>IF(ROW()&lt;=vLastrow,'Match History Data'!N1129,"")</f>
        <v/>
      </c>
      <c r="O1129" t="str">
        <f>IF(ROW()&lt;=vLastrow,'Match History Data'!O1129,"")</f>
        <v/>
      </c>
      <c r="Q1129" t="str">
        <f>IF(ROW()&lt;=vLastrow,VLOOKUP(MONTH(E1129),calcs!$S$2:$T$13,2,FALSE),"")</f>
        <v/>
      </c>
      <c r="R1129" t="str">
        <f>IF(ROW()&lt;=vLastrow,VLOOKUP(MONTH(F1129),calcs!$S$2:$T$13,2,FALSE),"")</f>
        <v/>
      </c>
      <c r="S1129" t="str">
        <f t="shared" si="95"/>
        <v/>
      </c>
      <c r="T1129" s="26" t="e">
        <f>IF(F1129="",DATEDIF(E1129,calcs!X$2,"Y"),"")</f>
        <v>#VALUE!</v>
      </c>
      <c r="U1129" t="str">
        <f t="shared" si="94"/>
        <v/>
      </c>
      <c r="V1129" t="str">
        <f t="shared" si="91"/>
        <v/>
      </c>
      <c r="W1129">
        <f t="shared" si="92"/>
        <v>0</v>
      </c>
      <c r="X1129">
        <f t="shared" si="93"/>
        <v>0</v>
      </c>
    </row>
    <row r="1130" spans="1:24" x14ac:dyDescent="0.35">
      <c r="A1130" t="str">
        <f>IF(ROW()&lt;=vLastrow,'Match History Data'!A1130,"")</f>
        <v/>
      </c>
      <c r="B1130" t="str">
        <f>IF(ROW()&lt;=vLastrow,'Match History Data'!B1130,"")</f>
        <v/>
      </c>
      <c r="C1130" t="str">
        <f>IF(ROW()&lt;=vLastrow,'Match History Data'!C1130,"")</f>
        <v/>
      </c>
      <c r="D1130" t="str">
        <f>IF(ROW()&lt;=vLastrow,'Match History Data'!D1130,"")</f>
        <v/>
      </c>
      <c r="E1130" s="3" t="str">
        <f>IF(ROW()&lt;=vLastrow,IF('Match History Data'!E1130&lt;&gt;"",'Match History Data'!E1130,""),"")</f>
        <v/>
      </c>
      <c r="F1130" s="3" t="str">
        <f>IF(ROW()&lt;=vLastrow,IF('Match History Data'!F1130&lt;&gt;"",'Match History Data'!F1130,""),"")</f>
        <v/>
      </c>
      <c r="G1130" t="str">
        <f>IF(ROW()&lt;=vLastrow,'Match History Data'!G1130,"")</f>
        <v/>
      </c>
      <c r="H1130" t="str">
        <f>IF(ROW()&lt;=vLastrow,'Match History Data'!H1130,"")</f>
        <v/>
      </c>
      <c r="I1130" t="str">
        <f>IF(ROW()&lt;=vLastrow,'Match History Data'!I1130,"")</f>
        <v/>
      </c>
      <c r="J1130" t="str">
        <f>IF(ROW()&lt;=vLastrow,'Match History Data'!J1130,"")</f>
        <v/>
      </c>
      <c r="K1130" t="str">
        <f>IF(ROW()&lt;=vLastrow,'Match History Data'!K1130,"")</f>
        <v/>
      </c>
      <c r="L1130" t="str">
        <f>IF(ROW()&lt;=vLastrow,'Match History Data'!L1130,"")</f>
        <v/>
      </c>
      <c r="M1130" t="str">
        <f>IF(ROW()&lt;=vLastrow,'Match History Data'!M1130,"")</f>
        <v/>
      </c>
      <c r="N1130" t="str">
        <f>IF(ROW()&lt;=vLastrow,'Match History Data'!N1130,"")</f>
        <v/>
      </c>
      <c r="O1130" t="str">
        <f>IF(ROW()&lt;=vLastrow,'Match History Data'!O1130,"")</f>
        <v/>
      </c>
      <c r="Q1130" t="str">
        <f>IF(ROW()&lt;=vLastrow,VLOOKUP(MONTH(E1130),calcs!$S$2:$T$13,2,FALSE),"")</f>
        <v/>
      </c>
      <c r="R1130" t="str">
        <f>IF(ROW()&lt;=vLastrow,VLOOKUP(MONTH(F1130),calcs!$S$2:$T$13,2,FALSE),"")</f>
        <v/>
      </c>
      <c r="S1130" t="str">
        <f t="shared" si="95"/>
        <v/>
      </c>
      <c r="T1130" s="26" t="e">
        <f>IF(F1130="",DATEDIF(E1130,calcs!X$2,"Y"),"")</f>
        <v>#VALUE!</v>
      </c>
      <c r="U1130" t="str">
        <f t="shared" si="94"/>
        <v/>
      </c>
      <c r="V1130" t="str">
        <f t="shared" si="91"/>
        <v/>
      </c>
      <c r="W1130">
        <f t="shared" si="92"/>
        <v>0</v>
      </c>
      <c r="X1130">
        <f t="shared" si="93"/>
        <v>0</v>
      </c>
    </row>
    <row r="1131" spans="1:24" x14ac:dyDescent="0.35">
      <c r="A1131" t="str">
        <f>IF(ROW()&lt;=vLastrow,'Match History Data'!A1131,"")</f>
        <v/>
      </c>
      <c r="B1131" t="str">
        <f>IF(ROW()&lt;=vLastrow,'Match History Data'!B1131,"")</f>
        <v/>
      </c>
      <c r="C1131" t="str">
        <f>IF(ROW()&lt;=vLastrow,'Match History Data'!C1131,"")</f>
        <v/>
      </c>
      <c r="D1131" t="str">
        <f>IF(ROW()&lt;=vLastrow,'Match History Data'!D1131,"")</f>
        <v/>
      </c>
      <c r="E1131" s="3" t="str">
        <f>IF(ROW()&lt;=vLastrow,IF('Match History Data'!E1131&lt;&gt;"",'Match History Data'!E1131,""),"")</f>
        <v/>
      </c>
      <c r="F1131" s="3" t="str">
        <f>IF(ROW()&lt;=vLastrow,IF('Match History Data'!F1131&lt;&gt;"",'Match History Data'!F1131,""),"")</f>
        <v/>
      </c>
      <c r="G1131" t="str">
        <f>IF(ROW()&lt;=vLastrow,'Match History Data'!G1131,"")</f>
        <v/>
      </c>
      <c r="H1131" t="str">
        <f>IF(ROW()&lt;=vLastrow,'Match History Data'!H1131,"")</f>
        <v/>
      </c>
      <c r="I1131" t="str">
        <f>IF(ROW()&lt;=vLastrow,'Match History Data'!I1131,"")</f>
        <v/>
      </c>
      <c r="J1131" t="str">
        <f>IF(ROW()&lt;=vLastrow,'Match History Data'!J1131,"")</f>
        <v/>
      </c>
      <c r="K1131" t="str">
        <f>IF(ROW()&lt;=vLastrow,'Match History Data'!K1131,"")</f>
        <v/>
      </c>
      <c r="L1131" t="str">
        <f>IF(ROW()&lt;=vLastrow,'Match History Data'!L1131,"")</f>
        <v/>
      </c>
      <c r="M1131" t="str">
        <f>IF(ROW()&lt;=vLastrow,'Match History Data'!M1131,"")</f>
        <v/>
      </c>
      <c r="N1131" t="str">
        <f>IF(ROW()&lt;=vLastrow,'Match History Data'!N1131,"")</f>
        <v/>
      </c>
      <c r="O1131" t="str">
        <f>IF(ROW()&lt;=vLastrow,'Match History Data'!O1131,"")</f>
        <v/>
      </c>
      <c r="Q1131" t="str">
        <f>IF(ROW()&lt;=vLastrow,VLOOKUP(MONTH(E1131),calcs!$S$2:$T$13,2,FALSE),"")</f>
        <v/>
      </c>
      <c r="R1131" t="str">
        <f>IF(ROW()&lt;=vLastrow,VLOOKUP(MONTH(F1131),calcs!$S$2:$T$13,2,FALSE),"")</f>
        <v/>
      </c>
      <c r="S1131" t="str">
        <f t="shared" si="95"/>
        <v/>
      </c>
      <c r="T1131" s="26" t="e">
        <f>IF(F1131="",DATEDIF(E1131,calcs!X$2,"Y"),"")</f>
        <v>#VALUE!</v>
      </c>
      <c r="U1131" t="str">
        <f t="shared" si="94"/>
        <v/>
      </c>
      <c r="V1131" t="str">
        <f t="shared" si="91"/>
        <v/>
      </c>
      <c r="W1131">
        <f t="shared" si="92"/>
        <v>0</v>
      </c>
      <c r="X1131">
        <f t="shared" si="93"/>
        <v>0</v>
      </c>
    </row>
    <row r="1132" spans="1:24" x14ac:dyDescent="0.35">
      <c r="A1132" t="str">
        <f>IF(ROW()&lt;=vLastrow,'Match History Data'!A1132,"")</f>
        <v/>
      </c>
      <c r="B1132" t="str">
        <f>IF(ROW()&lt;=vLastrow,'Match History Data'!B1132,"")</f>
        <v/>
      </c>
      <c r="C1132" t="str">
        <f>IF(ROW()&lt;=vLastrow,'Match History Data'!C1132,"")</f>
        <v/>
      </c>
      <c r="D1132" t="str">
        <f>IF(ROW()&lt;=vLastrow,'Match History Data'!D1132,"")</f>
        <v/>
      </c>
      <c r="E1132" s="3" t="str">
        <f>IF(ROW()&lt;=vLastrow,IF('Match History Data'!E1132&lt;&gt;"",'Match History Data'!E1132,""),"")</f>
        <v/>
      </c>
      <c r="F1132" s="3" t="str">
        <f>IF(ROW()&lt;=vLastrow,IF('Match History Data'!F1132&lt;&gt;"",'Match History Data'!F1132,""),"")</f>
        <v/>
      </c>
      <c r="G1132" t="str">
        <f>IF(ROW()&lt;=vLastrow,'Match History Data'!G1132,"")</f>
        <v/>
      </c>
      <c r="H1132" t="str">
        <f>IF(ROW()&lt;=vLastrow,'Match History Data'!H1132,"")</f>
        <v/>
      </c>
      <c r="I1132" t="str">
        <f>IF(ROW()&lt;=vLastrow,'Match History Data'!I1132,"")</f>
        <v/>
      </c>
      <c r="J1132" t="str">
        <f>IF(ROW()&lt;=vLastrow,'Match History Data'!J1132,"")</f>
        <v/>
      </c>
      <c r="K1132" t="str">
        <f>IF(ROW()&lt;=vLastrow,'Match History Data'!K1132,"")</f>
        <v/>
      </c>
      <c r="L1132" t="str">
        <f>IF(ROW()&lt;=vLastrow,'Match History Data'!L1132,"")</f>
        <v/>
      </c>
      <c r="M1132" t="str">
        <f>IF(ROW()&lt;=vLastrow,'Match History Data'!M1132,"")</f>
        <v/>
      </c>
      <c r="N1132" t="str">
        <f>IF(ROW()&lt;=vLastrow,'Match History Data'!N1132,"")</f>
        <v/>
      </c>
      <c r="O1132" t="str">
        <f>IF(ROW()&lt;=vLastrow,'Match History Data'!O1132,"")</f>
        <v/>
      </c>
      <c r="Q1132" t="str">
        <f>IF(ROW()&lt;=vLastrow,VLOOKUP(MONTH(E1132),calcs!$S$2:$T$13,2,FALSE),"")</f>
        <v/>
      </c>
      <c r="R1132" t="str">
        <f>IF(ROW()&lt;=vLastrow,VLOOKUP(MONTH(F1132),calcs!$S$2:$T$13,2,FALSE),"")</f>
        <v/>
      </c>
      <c r="S1132" t="str">
        <f t="shared" si="95"/>
        <v/>
      </c>
      <c r="T1132" s="26" t="e">
        <f>IF(F1132="",DATEDIF(E1132,calcs!X$2,"Y"),"")</f>
        <v>#VALUE!</v>
      </c>
      <c r="U1132" t="str">
        <f t="shared" si="94"/>
        <v/>
      </c>
      <c r="V1132" t="str">
        <f t="shared" si="91"/>
        <v/>
      </c>
      <c r="W1132">
        <f t="shared" si="92"/>
        <v>0</v>
      </c>
      <c r="X1132">
        <f t="shared" si="93"/>
        <v>0</v>
      </c>
    </row>
    <row r="1133" spans="1:24" x14ac:dyDescent="0.35">
      <c r="A1133" t="str">
        <f>IF(ROW()&lt;=vLastrow,'Match History Data'!A1133,"")</f>
        <v/>
      </c>
      <c r="B1133" t="str">
        <f>IF(ROW()&lt;=vLastrow,'Match History Data'!B1133,"")</f>
        <v/>
      </c>
      <c r="C1133" t="str">
        <f>IF(ROW()&lt;=vLastrow,'Match History Data'!C1133,"")</f>
        <v/>
      </c>
      <c r="D1133" t="str">
        <f>IF(ROW()&lt;=vLastrow,'Match History Data'!D1133,"")</f>
        <v/>
      </c>
      <c r="E1133" s="3" t="str">
        <f>IF(ROW()&lt;=vLastrow,IF('Match History Data'!E1133&lt;&gt;"",'Match History Data'!E1133,""),"")</f>
        <v/>
      </c>
      <c r="F1133" s="3" t="str">
        <f>IF(ROW()&lt;=vLastrow,IF('Match History Data'!F1133&lt;&gt;"",'Match History Data'!F1133,""),"")</f>
        <v/>
      </c>
      <c r="G1133" t="str">
        <f>IF(ROW()&lt;=vLastrow,'Match History Data'!G1133,"")</f>
        <v/>
      </c>
      <c r="H1133" t="str">
        <f>IF(ROW()&lt;=vLastrow,'Match History Data'!H1133,"")</f>
        <v/>
      </c>
      <c r="I1133" t="str">
        <f>IF(ROW()&lt;=vLastrow,'Match History Data'!I1133,"")</f>
        <v/>
      </c>
      <c r="J1133" t="str">
        <f>IF(ROW()&lt;=vLastrow,'Match History Data'!J1133,"")</f>
        <v/>
      </c>
      <c r="K1133" t="str">
        <f>IF(ROW()&lt;=vLastrow,'Match History Data'!K1133,"")</f>
        <v/>
      </c>
      <c r="L1133" t="str">
        <f>IF(ROW()&lt;=vLastrow,'Match History Data'!L1133,"")</f>
        <v/>
      </c>
      <c r="M1133" t="str">
        <f>IF(ROW()&lt;=vLastrow,'Match History Data'!M1133,"")</f>
        <v/>
      </c>
      <c r="N1133" t="str">
        <f>IF(ROW()&lt;=vLastrow,'Match History Data'!N1133,"")</f>
        <v/>
      </c>
      <c r="O1133" t="str">
        <f>IF(ROW()&lt;=vLastrow,'Match History Data'!O1133,"")</f>
        <v/>
      </c>
      <c r="Q1133" t="str">
        <f>IF(ROW()&lt;=vLastrow,VLOOKUP(MONTH(E1133),calcs!$S$2:$T$13,2,FALSE),"")</f>
        <v/>
      </c>
      <c r="R1133" t="str">
        <f>IF(ROW()&lt;=vLastrow,VLOOKUP(MONTH(F1133),calcs!$S$2:$T$13,2,FALSE),"")</f>
        <v/>
      </c>
      <c r="S1133" t="str">
        <f t="shared" si="95"/>
        <v/>
      </c>
      <c r="T1133" s="26" t="e">
        <f>IF(F1133="",DATEDIF(E1133,calcs!X$2,"Y"),"")</f>
        <v>#VALUE!</v>
      </c>
      <c r="U1133" t="str">
        <f t="shared" si="94"/>
        <v/>
      </c>
      <c r="V1133" t="str">
        <f t="shared" si="91"/>
        <v/>
      </c>
      <c r="W1133">
        <f t="shared" si="92"/>
        <v>0</v>
      </c>
      <c r="X1133">
        <f t="shared" si="93"/>
        <v>0</v>
      </c>
    </row>
    <row r="1134" spans="1:24" x14ac:dyDescent="0.35">
      <c r="A1134" t="str">
        <f>IF(ROW()&lt;=vLastrow,'Match History Data'!A1134,"")</f>
        <v/>
      </c>
      <c r="B1134" t="str">
        <f>IF(ROW()&lt;=vLastrow,'Match History Data'!B1134,"")</f>
        <v/>
      </c>
      <c r="C1134" t="str">
        <f>IF(ROW()&lt;=vLastrow,'Match History Data'!C1134,"")</f>
        <v/>
      </c>
      <c r="D1134" t="str">
        <f>IF(ROW()&lt;=vLastrow,'Match History Data'!D1134,"")</f>
        <v/>
      </c>
      <c r="E1134" s="3" t="str">
        <f>IF(ROW()&lt;=vLastrow,IF('Match History Data'!E1134&lt;&gt;"",'Match History Data'!E1134,""),"")</f>
        <v/>
      </c>
      <c r="F1134" s="3" t="str">
        <f>IF(ROW()&lt;=vLastrow,IF('Match History Data'!F1134&lt;&gt;"",'Match History Data'!F1134,""),"")</f>
        <v/>
      </c>
      <c r="G1134" t="str">
        <f>IF(ROW()&lt;=vLastrow,'Match History Data'!G1134,"")</f>
        <v/>
      </c>
      <c r="H1134" t="str">
        <f>IF(ROW()&lt;=vLastrow,'Match History Data'!H1134,"")</f>
        <v/>
      </c>
      <c r="I1134" t="str">
        <f>IF(ROW()&lt;=vLastrow,'Match History Data'!I1134,"")</f>
        <v/>
      </c>
      <c r="J1134" t="str">
        <f>IF(ROW()&lt;=vLastrow,'Match History Data'!J1134,"")</f>
        <v/>
      </c>
      <c r="K1134" t="str">
        <f>IF(ROW()&lt;=vLastrow,'Match History Data'!K1134,"")</f>
        <v/>
      </c>
      <c r="L1134" t="str">
        <f>IF(ROW()&lt;=vLastrow,'Match History Data'!L1134,"")</f>
        <v/>
      </c>
      <c r="M1134" t="str">
        <f>IF(ROW()&lt;=vLastrow,'Match History Data'!M1134,"")</f>
        <v/>
      </c>
      <c r="N1134" t="str">
        <f>IF(ROW()&lt;=vLastrow,'Match History Data'!N1134,"")</f>
        <v/>
      </c>
      <c r="O1134" t="str">
        <f>IF(ROW()&lt;=vLastrow,'Match History Data'!O1134,"")</f>
        <v/>
      </c>
      <c r="Q1134" t="str">
        <f>IF(ROW()&lt;=vLastrow,VLOOKUP(MONTH(E1134),calcs!$S$2:$T$13,2,FALSE),"")</f>
        <v/>
      </c>
      <c r="R1134" t="str">
        <f>IF(ROW()&lt;=vLastrow,VLOOKUP(MONTH(F1134),calcs!$S$2:$T$13,2,FALSE),"")</f>
        <v/>
      </c>
      <c r="S1134" t="str">
        <f t="shared" si="95"/>
        <v/>
      </c>
      <c r="T1134" s="26" t="e">
        <f>IF(F1134="",DATEDIF(E1134,calcs!X$2,"Y"),"")</f>
        <v>#VALUE!</v>
      </c>
      <c r="U1134" t="str">
        <f t="shared" si="94"/>
        <v/>
      </c>
      <c r="V1134" t="str">
        <f t="shared" si="91"/>
        <v/>
      </c>
      <c r="W1134">
        <f t="shared" si="92"/>
        <v>0</v>
      </c>
      <c r="X1134">
        <f t="shared" si="93"/>
        <v>0</v>
      </c>
    </row>
    <row r="1135" spans="1:24" x14ac:dyDescent="0.35">
      <c r="A1135" t="str">
        <f>IF(ROW()&lt;=vLastrow,'Match History Data'!A1135,"")</f>
        <v/>
      </c>
      <c r="B1135" t="str">
        <f>IF(ROW()&lt;=vLastrow,'Match History Data'!B1135,"")</f>
        <v/>
      </c>
      <c r="C1135" t="str">
        <f>IF(ROW()&lt;=vLastrow,'Match History Data'!C1135,"")</f>
        <v/>
      </c>
      <c r="D1135" t="str">
        <f>IF(ROW()&lt;=vLastrow,'Match History Data'!D1135,"")</f>
        <v/>
      </c>
      <c r="E1135" s="3" t="str">
        <f>IF(ROW()&lt;=vLastrow,IF('Match History Data'!E1135&lt;&gt;"",'Match History Data'!E1135,""),"")</f>
        <v/>
      </c>
      <c r="F1135" s="3" t="str">
        <f>IF(ROW()&lt;=vLastrow,IF('Match History Data'!F1135&lt;&gt;"",'Match History Data'!F1135,""),"")</f>
        <v/>
      </c>
      <c r="G1135" t="str">
        <f>IF(ROW()&lt;=vLastrow,'Match History Data'!G1135,"")</f>
        <v/>
      </c>
      <c r="H1135" t="str">
        <f>IF(ROW()&lt;=vLastrow,'Match History Data'!H1135,"")</f>
        <v/>
      </c>
      <c r="I1135" t="str">
        <f>IF(ROW()&lt;=vLastrow,'Match History Data'!I1135,"")</f>
        <v/>
      </c>
      <c r="J1135" t="str">
        <f>IF(ROW()&lt;=vLastrow,'Match History Data'!J1135,"")</f>
        <v/>
      </c>
      <c r="K1135" t="str">
        <f>IF(ROW()&lt;=vLastrow,'Match History Data'!K1135,"")</f>
        <v/>
      </c>
      <c r="L1135" t="str">
        <f>IF(ROW()&lt;=vLastrow,'Match History Data'!L1135,"")</f>
        <v/>
      </c>
      <c r="M1135" t="str">
        <f>IF(ROW()&lt;=vLastrow,'Match History Data'!M1135,"")</f>
        <v/>
      </c>
      <c r="N1135" t="str">
        <f>IF(ROW()&lt;=vLastrow,'Match History Data'!N1135,"")</f>
        <v/>
      </c>
      <c r="O1135" t="str">
        <f>IF(ROW()&lt;=vLastrow,'Match History Data'!O1135,"")</f>
        <v/>
      </c>
      <c r="Q1135" t="str">
        <f>IF(ROW()&lt;=vLastrow,VLOOKUP(MONTH(E1135),calcs!$S$2:$T$13,2,FALSE),"")</f>
        <v/>
      </c>
      <c r="R1135" t="str">
        <f>IF(ROW()&lt;=vLastrow,VLOOKUP(MONTH(F1135),calcs!$S$2:$T$13,2,FALSE),"")</f>
        <v/>
      </c>
      <c r="S1135" t="str">
        <f t="shared" si="95"/>
        <v/>
      </c>
      <c r="T1135" s="26" t="e">
        <f>IF(F1135="",DATEDIF(E1135,calcs!X$2,"Y"),"")</f>
        <v>#VALUE!</v>
      </c>
      <c r="U1135" t="str">
        <f t="shared" si="94"/>
        <v/>
      </c>
      <c r="V1135" t="str">
        <f t="shared" si="91"/>
        <v/>
      </c>
      <c r="W1135">
        <f t="shared" si="92"/>
        <v>0</v>
      </c>
      <c r="X1135">
        <f t="shared" si="93"/>
        <v>0</v>
      </c>
    </row>
    <row r="1136" spans="1:24" x14ac:dyDescent="0.35">
      <c r="A1136" t="str">
        <f>IF(ROW()&lt;=vLastrow,'Match History Data'!A1136,"")</f>
        <v/>
      </c>
      <c r="B1136" t="str">
        <f>IF(ROW()&lt;=vLastrow,'Match History Data'!B1136,"")</f>
        <v/>
      </c>
      <c r="C1136" t="str">
        <f>IF(ROW()&lt;=vLastrow,'Match History Data'!C1136,"")</f>
        <v/>
      </c>
      <c r="D1136" t="str">
        <f>IF(ROW()&lt;=vLastrow,'Match History Data'!D1136,"")</f>
        <v/>
      </c>
      <c r="E1136" s="3" t="str">
        <f>IF(ROW()&lt;=vLastrow,IF('Match History Data'!E1136&lt;&gt;"",'Match History Data'!E1136,""),"")</f>
        <v/>
      </c>
      <c r="F1136" s="3" t="str">
        <f>IF(ROW()&lt;=vLastrow,IF('Match History Data'!F1136&lt;&gt;"",'Match History Data'!F1136,""),"")</f>
        <v/>
      </c>
      <c r="G1136" t="str">
        <f>IF(ROW()&lt;=vLastrow,'Match History Data'!G1136,"")</f>
        <v/>
      </c>
      <c r="H1136" t="str">
        <f>IF(ROW()&lt;=vLastrow,'Match History Data'!H1136,"")</f>
        <v/>
      </c>
      <c r="I1136" t="str">
        <f>IF(ROW()&lt;=vLastrow,'Match History Data'!I1136,"")</f>
        <v/>
      </c>
      <c r="J1136" t="str">
        <f>IF(ROW()&lt;=vLastrow,'Match History Data'!J1136,"")</f>
        <v/>
      </c>
      <c r="K1136" t="str">
        <f>IF(ROW()&lt;=vLastrow,'Match History Data'!K1136,"")</f>
        <v/>
      </c>
      <c r="L1136" t="str">
        <f>IF(ROW()&lt;=vLastrow,'Match History Data'!L1136,"")</f>
        <v/>
      </c>
      <c r="M1136" t="str">
        <f>IF(ROW()&lt;=vLastrow,'Match History Data'!M1136,"")</f>
        <v/>
      </c>
      <c r="N1136" t="str">
        <f>IF(ROW()&lt;=vLastrow,'Match History Data'!N1136,"")</f>
        <v/>
      </c>
      <c r="O1136" t="str">
        <f>IF(ROW()&lt;=vLastrow,'Match History Data'!O1136,"")</f>
        <v/>
      </c>
      <c r="Q1136" t="str">
        <f>IF(ROW()&lt;=vLastrow,VLOOKUP(MONTH(E1136),calcs!$S$2:$T$13,2,FALSE),"")</f>
        <v/>
      </c>
      <c r="R1136" t="str">
        <f>IF(ROW()&lt;=vLastrow,VLOOKUP(MONTH(F1136),calcs!$S$2:$T$13,2,FALSE),"")</f>
        <v/>
      </c>
      <c r="S1136" t="str">
        <f t="shared" si="95"/>
        <v/>
      </c>
      <c r="T1136" s="26" t="e">
        <f>IF(F1136="",DATEDIF(E1136,calcs!X$2,"Y"),"")</f>
        <v>#VALUE!</v>
      </c>
      <c r="U1136" t="str">
        <f t="shared" si="94"/>
        <v/>
      </c>
      <c r="V1136" t="str">
        <f t="shared" si="91"/>
        <v/>
      </c>
      <c r="W1136">
        <f t="shared" si="92"/>
        <v>0</v>
      </c>
      <c r="X1136">
        <f t="shared" si="93"/>
        <v>0</v>
      </c>
    </row>
    <row r="1137" spans="1:24" x14ac:dyDescent="0.35">
      <c r="A1137" t="str">
        <f>IF(ROW()&lt;=vLastrow,'Match History Data'!A1137,"")</f>
        <v/>
      </c>
      <c r="B1137" t="str">
        <f>IF(ROW()&lt;=vLastrow,'Match History Data'!B1137,"")</f>
        <v/>
      </c>
      <c r="C1137" t="str">
        <f>IF(ROW()&lt;=vLastrow,'Match History Data'!C1137,"")</f>
        <v/>
      </c>
      <c r="D1137" t="str">
        <f>IF(ROW()&lt;=vLastrow,'Match History Data'!D1137,"")</f>
        <v/>
      </c>
      <c r="E1137" s="3" t="str">
        <f>IF(ROW()&lt;=vLastrow,IF('Match History Data'!E1137&lt;&gt;"",'Match History Data'!E1137,""),"")</f>
        <v/>
      </c>
      <c r="F1137" s="3" t="str">
        <f>IF(ROW()&lt;=vLastrow,IF('Match History Data'!F1137&lt;&gt;"",'Match History Data'!F1137,""),"")</f>
        <v/>
      </c>
      <c r="G1137" t="str">
        <f>IF(ROW()&lt;=vLastrow,'Match History Data'!G1137,"")</f>
        <v/>
      </c>
      <c r="H1137" t="str">
        <f>IF(ROW()&lt;=vLastrow,'Match History Data'!H1137,"")</f>
        <v/>
      </c>
      <c r="I1137" t="str">
        <f>IF(ROW()&lt;=vLastrow,'Match History Data'!I1137,"")</f>
        <v/>
      </c>
      <c r="J1137" t="str">
        <f>IF(ROW()&lt;=vLastrow,'Match History Data'!J1137,"")</f>
        <v/>
      </c>
      <c r="K1137" t="str">
        <f>IF(ROW()&lt;=vLastrow,'Match History Data'!K1137,"")</f>
        <v/>
      </c>
      <c r="L1137" t="str">
        <f>IF(ROW()&lt;=vLastrow,'Match History Data'!L1137,"")</f>
        <v/>
      </c>
      <c r="M1137" t="str">
        <f>IF(ROW()&lt;=vLastrow,'Match History Data'!M1137,"")</f>
        <v/>
      </c>
      <c r="N1137" t="str">
        <f>IF(ROW()&lt;=vLastrow,'Match History Data'!N1137,"")</f>
        <v/>
      </c>
      <c r="O1137" t="str">
        <f>IF(ROW()&lt;=vLastrow,'Match History Data'!O1137,"")</f>
        <v/>
      </c>
      <c r="Q1137" t="str">
        <f>IF(ROW()&lt;=vLastrow,VLOOKUP(MONTH(E1137),calcs!$S$2:$T$13,2,FALSE),"")</f>
        <v/>
      </c>
      <c r="R1137" t="str">
        <f>IF(ROW()&lt;=vLastrow,VLOOKUP(MONTH(F1137),calcs!$S$2:$T$13,2,FALSE),"")</f>
        <v/>
      </c>
      <c r="S1137" t="str">
        <f t="shared" si="95"/>
        <v/>
      </c>
      <c r="T1137" s="26" t="e">
        <f>IF(F1137="",DATEDIF(E1137,calcs!X$2,"Y"),"")</f>
        <v>#VALUE!</v>
      </c>
      <c r="U1137" t="str">
        <f t="shared" si="94"/>
        <v/>
      </c>
      <c r="V1137" t="str">
        <f t="shared" si="91"/>
        <v/>
      </c>
      <c r="W1137">
        <f t="shared" si="92"/>
        <v>0</v>
      </c>
      <c r="X1137">
        <f t="shared" si="93"/>
        <v>0</v>
      </c>
    </row>
    <row r="1138" spans="1:24" x14ac:dyDescent="0.35">
      <c r="A1138" t="str">
        <f>IF(ROW()&lt;=vLastrow,'Match History Data'!A1138,"")</f>
        <v/>
      </c>
      <c r="B1138" t="str">
        <f>IF(ROW()&lt;=vLastrow,'Match History Data'!B1138,"")</f>
        <v/>
      </c>
      <c r="C1138" t="str">
        <f>IF(ROW()&lt;=vLastrow,'Match History Data'!C1138,"")</f>
        <v/>
      </c>
      <c r="D1138" t="str">
        <f>IF(ROW()&lt;=vLastrow,'Match History Data'!D1138,"")</f>
        <v/>
      </c>
      <c r="E1138" s="3" t="str">
        <f>IF(ROW()&lt;=vLastrow,IF('Match History Data'!E1138&lt;&gt;"",'Match History Data'!E1138,""),"")</f>
        <v/>
      </c>
      <c r="F1138" s="3" t="str">
        <f>IF(ROW()&lt;=vLastrow,IF('Match History Data'!F1138&lt;&gt;"",'Match History Data'!F1138,""),"")</f>
        <v/>
      </c>
      <c r="G1138" t="str">
        <f>IF(ROW()&lt;=vLastrow,'Match History Data'!G1138,"")</f>
        <v/>
      </c>
      <c r="H1138" t="str">
        <f>IF(ROW()&lt;=vLastrow,'Match History Data'!H1138,"")</f>
        <v/>
      </c>
      <c r="I1138" t="str">
        <f>IF(ROW()&lt;=vLastrow,'Match History Data'!I1138,"")</f>
        <v/>
      </c>
      <c r="J1138" t="str">
        <f>IF(ROW()&lt;=vLastrow,'Match History Data'!J1138,"")</f>
        <v/>
      </c>
      <c r="K1138" t="str">
        <f>IF(ROW()&lt;=vLastrow,'Match History Data'!K1138,"")</f>
        <v/>
      </c>
      <c r="L1138" t="str">
        <f>IF(ROW()&lt;=vLastrow,'Match History Data'!L1138,"")</f>
        <v/>
      </c>
      <c r="M1138" t="str">
        <f>IF(ROW()&lt;=vLastrow,'Match History Data'!M1138,"")</f>
        <v/>
      </c>
      <c r="N1138" t="str">
        <f>IF(ROW()&lt;=vLastrow,'Match History Data'!N1138,"")</f>
        <v/>
      </c>
      <c r="O1138" t="str">
        <f>IF(ROW()&lt;=vLastrow,'Match History Data'!O1138,"")</f>
        <v/>
      </c>
      <c r="Q1138" t="str">
        <f>IF(ROW()&lt;=vLastrow,VLOOKUP(MONTH(E1138),calcs!$S$2:$T$13,2,FALSE),"")</f>
        <v/>
      </c>
      <c r="R1138" t="str">
        <f>IF(ROW()&lt;=vLastrow,VLOOKUP(MONTH(F1138),calcs!$S$2:$T$13,2,FALSE),"")</f>
        <v/>
      </c>
      <c r="S1138" t="str">
        <f t="shared" si="95"/>
        <v/>
      </c>
      <c r="T1138" s="26" t="e">
        <f>IF(F1138="",DATEDIF(E1138,calcs!X$2,"Y"),"")</f>
        <v>#VALUE!</v>
      </c>
      <c r="U1138" t="str">
        <f t="shared" si="94"/>
        <v/>
      </c>
      <c r="V1138" t="str">
        <f t="shared" si="91"/>
        <v/>
      </c>
      <c r="W1138">
        <f t="shared" si="92"/>
        <v>0</v>
      </c>
      <c r="X1138">
        <f t="shared" si="93"/>
        <v>0</v>
      </c>
    </row>
    <row r="1139" spans="1:24" x14ac:dyDescent="0.35">
      <c r="A1139" t="str">
        <f>IF(ROW()&lt;=vLastrow,'Match History Data'!A1139,"")</f>
        <v/>
      </c>
      <c r="B1139" t="str">
        <f>IF(ROW()&lt;=vLastrow,'Match History Data'!B1139,"")</f>
        <v/>
      </c>
      <c r="C1139" t="str">
        <f>IF(ROW()&lt;=vLastrow,'Match History Data'!C1139,"")</f>
        <v/>
      </c>
      <c r="D1139" t="str">
        <f>IF(ROW()&lt;=vLastrow,'Match History Data'!D1139,"")</f>
        <v/>
      </c>
      <c r="E1139" s="3" t="str">
        <f>IF(ROW()&lt;=vLastrow,IF('Match History Data'!E1139&lt;&gt;"",'Match History Data'!E1139,""),"")</f>
        <v/>
      </c>
      <c r="F1139" s="3" t="str">
        <f>IF(ROW()&lt;=vLastrow,IF('Match History Data'!F1139&lt;&gt;"",'Match History Data'!F1139,""),"")</f>
        <v/>
      </c>
      <c r="G1139" t="str">
        <f>IF(ROW()&lt;=vLastrow,'Match History Data'!G1139,"")</f>
        <v/>
      </c>
      <c r="H1139" t="str">
        <f>IF(ROW()&lt;=vLastrow,'Match History Data'!H1139,"")</f>
        <v/>
      </c>
      <c r="I1139" t="str">
        <f>IF(ROW()&lt;=vLastrow,'Match History Data'!I1139,"")</f>
        <v/>
      </c>
      <c r="J1139" t="str">
        <f>IF(ROW()&lt;=vLastrow,'Match History Data'!J1139,"")</f>
        <v/>
      </c>
      <c r="K1139" t="str">
        <f>IF(ROW()&lt;=vLastrow,'Match History Data'!K1139,"")</f>
        <v/>
      </c>
      <c r="L1139" t="str">
        <f>IF(ROW()&lt;=vLastrow,'Match History Data'!L1139,"")</f>
        <v/>
      </c>
      <c r="M1139" t="str">
        <f>IF(ROW()&lt;=vLastrow,'Match History Data'!M1139,"")</f>
        <v/>
      </c>
      <c r="N1139" t="str">
        <f>IF(ROW()&lt;=vLastrow,'Match History Data'!N1139,"")</f>
        <v/>
      </c>
      <c r="O1139" t="str">
        <f>IF(ROW()&lt;=vLastrow,'Match History Data'!O1139,"")</f>
        <v/>
      </c>
      <c r="Q1139" t="str">
        <f>IF(ROW()&lt;=vLastrow,VLOOKUP(MONTH(E1139),calcs!$S$2:$T$13,2,FALSE),"")</f>
        <v/>
      </c>
      <c r="R1139" t="str">
        <f>IF(ROW()&lt;=vLastrow,VLOOKUP(MONTH(F1139),calcs!$S$2:$T$13,2,FALSE),"")</f>
        <v/>
      </c>
      <c r="S1139" t="str">
        <f t="shared" si="95"/>
        <v/>
      </c>
      <c r="T1139" s="26" t="e">
        <f>IF(F1139="",DATEDIF(E1139,calcs!X$2,"Y"),"")</f>
        <v>#VALUE!</v>
      </c>
      <c r="U1139" t="str">
        <f t="shared" si="94"/>
        <v/>
      </c>
      <c r="V1139" t="str">
        <f t="shared" si="91"/>
        <v/>
      </c>
      <c r="W1139">
        <f t="shared" si="92"/>
        <v>0</v>
      </c>
      <c r="X1139">
        <f t="shared" si="93"/>
        <v>0</v>
      </c>
    </row>
    <row r="1140" spans="1:24" x14ac:dyDescent="0.35">
      <c r="A1140" t="str">
        <f>IF(ROW()&lt;=vLastrow,'Match History Data'!A1140,"")</f>
        <v/>
      </c>
      <c r="B1140" t="str">
        <f>IF(ROW()&lt;=vLastrow,'Match History Data'!B1140,"")</f>
        <v/>
      </c>
      <c r="C1140" t="str">
        <f>IF(ROW()&lt;=vLastrow,'Match History Data'!C1140,"")</f>
        <v/>
      </c>
      <c r="D1140" t="str">
        <f>IF(ROW()&lt;=vLastrow,'Match History Data'!D1140,"")</f>
        <v/>
      </c>
      <c r="E1140" s="3" t="str">
        <f>IF(ROW()&lt;=vLastrow,IF('Match History Data'!E1140&lt;&gt;"",'Match History Data'!E1140,""),"")</f>
        <v/>
      </c>
      <c r="F1140" s="3" t="str">
        <f>IF(ROW()&lt;=vLastrow,IF('Match History Data'!F1140&lt;&gt;"",'Match History Data'!F1140,""),"")</f>
        <v/>
      </c>
      <c r="G1140" t="str">
        <f>IF(ROW()&lt;=vLastrow,'Match History Data'!G1140,"")</f>
        <v/>
      </c>
      <c r="H1140" t="str">
        <f>IF(ROW()&lt;=vLastrow,'Match History Data'!H1140,"")</f>
        <v/>
      </c>
      <c r="I1140" t="str">
        <f>IF(ROW()&lt;=vLastrow,'Match History Data'!I1140,"")</f>
        <v/>
      </c>
      <c r="J1140" t="str">
        <f>IF(ROW()&lt;=vLastrow,'Match History Data'!J1140,"")</f>
        <v/>
      </c>
      <c r="K1140" t="str">
        <f>IF(ROW()&lt;=vLastrow,'Match History Data'!K1140,"")</f>
        <v/>
      </c>
      <c r="L1140" t="str">
        <f>IF(ROW()&lt;=vLastrow,'Match History Data'!L1140,"")</f>
        <v/>
      </c>
      <c r="M1140" t="str">
        <f>IF(ROW()&lt;=vLastrow,'Match History Data'!M1140,"")</f>
        <v/>
      </c>
      <c r="N1140" t="str">
        <f>IF(ROW()&lt;=vLastrow,'Match History Data'!N1140,"")</f>
        <v/>
      </c>
      <c r="O1140" t="str">
        <f>IF(ROW()&lt;=vLastrow,'Match History Data'!O1140,"")</f>
        <v/>
      </c>
      <c r="Q1140" t="str">
        <f>IF(ROW()&lt;=vLastrow,VLOOKUP(MONTH(E1140),calcs!$S$2:$T$13,2,FALSE),"")</f>
        <v/>
      </c>
      <c r="R1140" t="str">
        <f>IF(ROW()&lt;=vLastrow,VLOOKUP(MONTH(F1140),calcs!$S$2:$T$13,2,FALSE),"")</f>
        <v/>
      </c>
      <c r="S1140" t="str">
        <f t="shared" si="95"/>
        <v/>
      </c>
      <c r="T1140" s="26" t="e">
        <f>IF(F1140="",DATEDIF(E1140,calcs!X$2,"Y"),"")</f>
        <v>#VALUE!</v>
      </c>
      <c r="U1140" t="str">
        <f t="shared" si="94"/>
        <v/>
      </c>
      <c r="V1140" t="str">
        <f t="shared" si="91"/>
        <v/>
      </c>
      <c r="W1140">
        <f t="shared" si="92"/>
        <v>0</v>
      </c>
      <c r="X1140">
        <f t="shared" si="93"/>
        <v>0</v>
      </c>
    </row>
    <row r="1141" spans="1:24" x14ac:dyDescent="0.35">
      <c r="A1141" t="str">
        <f>IF(ROW()&lt;=vLastrow,'Match History Data'!A1141,"")</f>
        <v/>
      </c>
      <c r="B1141" t="str">
        <f>IF(ROW()&lt;=vLastrow,'Match History Data'!B1141,"")</f>
        <v/>
      </c>
      <c r="C1141" t="str">
        <f>IF(ROW()&lt;=vLastrow,'Match History Data'!C1141,"")</f>
        <v/>
      </c>
      <c r="D1141" t="str">
        <f>IF(ROW()&lt;=vLastrow,'Match History Data'!D1141,"")</f>
        <v/>
      </c>
      <c r="E1141" s="3" t="str">
        <f>IF(ROW()&lt;=vLastrow,IF('Match History Data'!E1141&lt;&gt;"",'Match History Data'!E1141,""),"")</f>
        <v/>
      </c>
      <c r="F1141" s="3" t="str">
        <f>IF(ROW()&lt;=vLastrow,IF('Match History Data'!F1141&lt;&gt;"",'Match History Data'!F1141,""),"")</f>
        <v/>
      </c>
      <c r="G1141" t="str">
        <f>IF(ROW()&lt;=vLastrow,'Match History Data'!G1141,"")</f>
        <v/>
      </c>
      <c r="H1141" t="str">
        <f>IF(ROW()&lt;=vLastrow,'Match History Data'!H1141,"")</f>
        <v/>
      </c>
      <c r="I1141" t="str">
        <f>IF(ROW()&lt;=vLastrow,'Match History Data'!I1141,"")</f>
        <v/>
      </c>
      <c r="J1141" t="str">
        <f>IF(ROW()&lt;=vLastrow,'Match History Data'!J1141,"")</f>
        <v/>
      </c>
      <c r="K1141" t="str">
        <f>IF(ROW()&lt;=vLastrow,'Match History Data'!K1141,"")</f>
        <v/>
      </c>
      <c r="L1141" t="str">
        <f>IF(ROW()&lt;=vLastrow,'Match History Data'!L1141,"")</f>
        <v/>
      </c>
      <c r="M1141" t="str">
        <f>IF(ROW()&lt;=vLastrow,'Match History Data'!M1141,"")</f>
        <v/>
      </c>
      <c r="N1141" t="str">
        <f>IF(ROW()&lt;=vLastrow,'Match History Data'!N1141,"")</f>
        <v/>
      </c>
      <c r="O1141" t="str">
        <f>IF(ROW()&lt;=vLastrow,'Match History Data'!O1141,"")</f>
        <v/>
      </c>
      <c r="Q1141" t="str">
        <f>IF(ROW()&lt;=vLastrow,VLOOKUP(MONTH(E1141),calcs!$S$2:$T$13,2,FALSE),"")</f>
        <v/>
      </c>
      <c r="R1141" t="str">
        <f>IF(ROW()&lt;=vLastrow,VLOOKUP(MONTH(F1141),calcs!$S$2:$T$13,2,FALSE),"")</f>
        <v/>
      </c>
      <c r="S1141" t="str">
        <f t="shared" si="95"/>
        <v/>
      </c>
      <c r="T1141" s="26" t="e">
        <f>IF(F1141="",DATEDIF(E1141,calcs!X$2,"Y"),"")</f>
        <v>#VALUE!</v>
      </c>
      <c r="U1141" t="str">
        <f t="shared" si="94"/>
        <v/>
      </c>
      <c r="V1141" t="str">
        <f t="shared" si="91"/>
        <v/>
      </c>
      <c r="W1141">
        <f t="shared" si="92"/>
        <v>0</v>
      </c>
      <c r="X1141">
        <f t="shared" si="93"/>
        <v>0</v>
      </c>
    </row>
    <row r="1142" spans="1:24" x14ac:dyDescent="0.35">
      <c r="A1142" t="str">
        <f>IF(ROW()&lt;=vLastrow,'Match History Data'!A1142,"")</f>
        <v/>
      </c>
      <c r="B1142" t="str">
        <f>IF(ROW()&lt;=vLastrow,'Match History Data'!B1142,"")</f>
        <v/>
      </c>
      <c r="C1142" t="str">
        <f>IF(ROW()&lt;=vLastrow,'Match History Data'!C1142,"")</f>
        <v/>
      </c>
      <c r="D1142" t="str">
        <f>IF(ROW()&lt;=vLastrow,'Match History Data'!D1142,"")</f>
        <v/>
      </c>
      <c r="E1142" s="3" t="str">
        <f>IF(ROW()&lt;=vLastrow,IF('Match History Data'!E1142&lt;&gt;"",'Match History Data'!E1142,""),"")</f>
        <v/>
      </c>
      <c r="F1142" s="3" t="str">
        <f>IF(ROW()&lt;=vLastrow,IF('Match History Data'!F1142&lt;&gt;"",'Match History Data'!F1142,""),"")</f>
        <v/>
      </c>
      <c r="G1142" t="str">
        <f>IF(ROW()&lt;=vLastrow,'Match History Data'!G1142,"")</f>
        <v/>
      </c>
      <c r="H1142" t="str">
        <f>IF(ROW()&lt;=vLastrow,'Match History Data'!H1142,"")</f>
        <v/>
      </c>
      <c r="I1142" t="str">
        <f>IF(ROW()&lt;=vLastrow,'Match History Data'!I1142,"")</f>
        <v/>
      </c>
      <c r="J1142" t="str">
        <f>IF(ROW()&lt;=vLastrow,'Match History Data'!J1142,"")</f>
        <v/>
      </c>
      <c r="K1142" t="str">
        <f>IF(ROW()&lt;=vLastrow,'Match History Data'!K1142,"")</f>
        <v/>
      </c>
      <c r="L1142" t="str">
        <f>IF(ROW()&lt;=vLastrow,'Match History Data'!L1142,"")</f>
        <v/>
      </c>
      <c r="M1142" t="str">
        <f>IF(ROW()&lt;=vLastrow,'Match History Data'!M1142,"")</f>
        <v/>
      </c>
      <c r="N1142" t="str">
        <f>IF(ROW()&lt;=vLastrow,'Match History Data'!N1142,"")</f>
        <v/>
      </c>
      <c r="O1142" t="str">
        <f>IF(ROW()&lt;=vLastrow,'Match History Data'!O1142,"")</f>
        <v/>
      </c>
      <c r="Q1142" t="str">
        <f>IF(ROW()&lt;=vLastrow,VLOOKUP(MONTH(E1142),calcs!$S$2:$T$13,2,FALSE),"")</f>
        <v/>
      </c>
      <c r="R1142" t="str">
        <f>IF(ROW()&lt;=vLastrow,VLOOKUP(MONTH(F1142),calcs!$S$2:$T$13,2,FALSE),"")</f>
        <v/>
      </c>
      <c r="S1142" t="str">
        <f t="shared" si="95"/>
        <v/>
      </c>
      <c r="T1142" s="26" t="e">
        <f>IF(F1142="",DATEDIF(E1142,calcs!X$2,"Y"),"")</f>
        <v>#VALUE!</v>
      </c>
      <c r="U1142" t="str">
        <f t="shared" si="94"/>
        <v/>
      </c>
      <c r="V1142" t="str">
        <f t="shared" si="91"/>
        <v/>
      </c>
      <c r="W1142">
        <f t="shared" si="92"/>
        <v>0</v>
      </c>
      <c r="X1142">
        <f t="shared" si="93"/>
        <v>0</v>
      </c>
    </row>
    <row r="1143" spans="1:24" x14ac:dyDescent="0.35">
      <c r="A1143" t="str">
        <f>IF(ROW()&lt;=vLastrow,'Match History Data'!A1143,"")</f>
        <v/>
      </c>
      <c r="B1143" t="str">
        <f>IF(ROW()&lt;=vLastrow,'Match History Data'!B1143,"")</f>
        <v/>
      </c>
      <c r="C1143" t="str">
        <f>IF(ROW()&lt;=vLastrow,'Match History Data'!C1143,"")</f>
        <v/>
      </c>
      <c r="D1143" t="str">
        <f>IF(ROW()&lt;=vLastrow,'Match History Data'!D1143,"")</f>
        <v/>
      </c>
      <c r="E1143" s="3" t="str">
        <f>IF(ROW()&lt;=vLastrow,IF('Match History Data'!E1143&lt;&gt;"",'Match History Data'!E1143,""),"")</f>
        <v/>
      </c>
      <c r="F1143" s="3" t="str">
        <f>IF(ROW()&lt;=vLastrow,IF('Match History Data'!F1143&lt;&gt;"",'Match History Data'!F1143,""),"")</f>
        <v/>
      </c>
      <c r="G1143" t="str">
        <f>IF(ROW()&lt;=vLastrow,'Match History Data'!G1143,"")</f>
        <v/>
      </c>
      <c r="H1143" t="str">
        <f>IF(ROW()&lt;=vLastrow,'Match History Data'!H1143,"")</f>
        <v/>
      </c>
      <c r="I1143" t="str">
        <f>IF(ROW()&lt;=vLastrow,'Match History Data'!I1143,"")</f>
        <v/>
      </c>
      <c r="J1143" t="str">
        <f>IF(ROW()&lt;=vLastrow,'Match History Data'!J1143,"")</f>
        <v/>
      </c>
      <c r="K1143" t="str">
        <f>IF(ROW()&lt;=vLastrow,'Match History Data'!K1143,"")</f>
        <v/>
      </c>
      <c r="L1143" t="str">
        <f>IF(ROW()&lt;=vLastrow,'Match History Data'!L1143,"")</f>
        <v/>
      </c>
      <c r="M1143" t="str">
        <f>IF(ROW()&lt;=vLastrow,'Match History Data'!M1143,"")</f>
        <v/>
      </c>
      <c r="N1143" t="str">
        <f>IF(ROW()&lt;=vLastrow,'Match History Data'!N1143,"")</f>
        <v/>
      </c>
      <c r="O1143" t="str">
        <f>IF(ROW()&lt;=vLastrow,'Match History Data'!O1143,"")</f>
        <v/>
      </c>
      <c r="Q1143" t="str">
        <f>IF(ROW()&lt;=vLastrow,VLOOKUP(MONTH(E1143),calcs!$S$2:$T$13,2,FALSE),"")</f>
        <v/>
      </c>
      <c r="R1143" t="str">
        <f>IF(ROW()&lt;=vLastrow,VLOOKUP(MONTH(F1143),calcs!$S$2:$T$13,2,FALSE),"")</f>
        <v/>
      </c>
      <c r="S1143" t="str">
        <f t="shared" si="95"/>
        <v/>
      </c>
      <c r="T1143" s="26" t="e">
        <f>IF(F1143="",DATEDIF(E1143,calcs!X$2,"Y"),"")</f>
        <v>#VALUE!</v>
      </c>
      <c r="U1143" t="str">
        <f t="shared" si="94"/>
        <v/>
      </c>
      <c r="V1143" t="str">
        <f t="shared" si="91"/>
        <v/>
      </c>
      <c r="W1143">
        <f t="shared" si="92"/>
        <v>0</v>
      </c>
      <c r="X1143">
        <f t="shared" si="93"/>
        <v>0</v>
      </c>
    </row>
    <row r="1144" spans="1:24" x14ac:dyDescent="0.35">
      <c r="A1144" t="str">
        <f>IF(ROW()&lt;=vLastrow,'Match History Data'!A1144,"")</f>
        <v/>
      </c>
      <c r="B1144" t="str">
        <f>IF(ROW()&lt;=vLastrow,'Match History Data'!B1144,"")</f>
        <v/>
      </c>
      <c r="C1144" t="str">
        <f>IF(ROW()&lt;=vLastrow,'Match History Data'!C1144,"")</f>
        <v/>
      </c>
      <c r="D1144" t="str">
        <f>IF(ROW()&lt;=vLastrow,'Match History Data'!D1144,"")</f>
        <v/>
      </c>
      <c r="E1144" s="3" t="str">
        <f>IF(ROW()&lt;=vLastrow,IF('Match History Data'!E1144&lt;&gt;"",'Match History Data'!E1144,""),"")</f>
        <v/>
      </c>
      <c r="F1144" s="3" t="str">
        <f>IF(ROW()&lt;=vLastrow,IF('Match History Data'!F1144&lt;&gt;"",'Match History Data'!F1144,""),"")</f>
        <v/>
      </c>
      <c r="G1144" t="str">
        <f>IF(ROW()&lt;=vLastrow,'Match History Data'!G1144,"")</f>
        <v/>
      </c>
      <c r="H1144" t="str">
        <f>IF(ROW()&lt;=vLastrow,'Match History Data'!H1144,"")</f>
        <v/>
      </c>
      <c r="I1144" t="str">
        <f>IF(ROW()&lt;=vLastrow,'Match History Data'!I1144,"")</f>
        <v/>
      </c>
      <c r="J1144" t="str">
        <f>IF(ROW()&lt;=vLastrow,'Match History Data'!J1144,"")</f>
        <v/>
      </c>
      <c r="K1144" t="str">
        <f>IF(ROW()&lt;=vLastrow,'Match History Data'!K1144,"")</f>
        <v/>
      </c>
      <c r="L1144" t="str">
        <f>IF(ROW()&lt;=vLastrow,'Match History Data'!L1144,"")</f>
        <v/>
      </c>
      <c r="M1144" t="str">
        <f>IF(ROW()&lt;=vLastrow,'Match History Data'!M1144,"")</f>
        <v/>
      </c>
      <c r="N1144" t="str">
        <f>IF(ROW()&lt;=vLastrow,'Match History Data'!N1144,"")</f>
        <v/>
      </c>
      <c r="O1144" t="str">
        <f>IF(ROW()&lt;=vLastrow,'Match History Data'!O1144,"")</f>
        <v/>
      </c>
      <c r="Q1144" t="str">
        <f>IF(ROW()&lt;=vLastrow,VLOOKUP(MONTH(E1144),calcs!$S$2:$T$13,2,FALSE),"")</f>
        <v/>
      </c>
      <c r="R1144" t="str">
        <f>IF(ROW()&lt;=vLastrow,VLOOKUP(MONTH(F1144),calcs!$S$2:$T$13,2,FALSE),"")</f>
        <v/>
      </c>
      <c r="S1144" t="str">
        <f t="shared" si="95"/>
        <v/>
      </c>
      <c r="T1144" s="26" t="e">
        <f>IF(F1144="",DATEDIF(E1144,calcs!X$2,"Y"),"")</f>
        <v>#VALUE!</v>
      </c>
      <c r="U1144" t="str">
        <f t="shared" si="94"/>
        <v/>
      </c>
      <c r="V1144" t="str">
        <f t="shared" si="91"/>
        <v/>
      </c>
      <c r="W1144">
        <f t="shared" si="92"/>
        <v>0</v>
      </c>
      <c r="X1144">
        <f t="shared" si="93"/>
        <v>0</v>
      </c>
    </row>
    <row r="1145" spans="1:24" x14ac:dyDescent="0.35">
      <c r="A1145" t="str">
        <f>IF(ROW()&lt;=vLastrow,'Match History Data'!A1145,"")</f>
        <v/>
      </c>
      <c r="B1145" t="str">
        <f>IF(ROW()&lt;=vLastrow,'Match History Data'!B1145,"")</f>
        <v/>
      </c>
      <c r="C1145" t="str">
        <f>IF(ROW()&lt;=vLastrow,'Match History Data'!C1145,"")</f>
        <v/>
      </c>
      <c r="D1145" t="str">
        <f>IF(ROW()&lt;=vLastrow,'Match History Data'!D1145,"")</f>
        <v/>
      </c>
      <c r="E1145" s="3" t="str">
        <f>IF(ROW()&lt;=vLastrow,IF('Match History Data'!E1145&lt;&gt;"",'Match History Data'!E1145,""),"")</f>
        <v/>
      </c>
      <c r="F1145" s="3" t="str">
        <f>IF(ROW()&lt;=vLastrow,IF('Match History Data'!F1145&lt;&gt;"",'Match History Data'!F1145,""),"")</f>
        <v/>
      </c>
      <c r="G1145" t="str">
        <f>IF(ROW()&lt;=vLastrow,'Match History Data'!G1145,"")</f>
        <v/>
      </c>
      <c r="H1145" t="str">
        <f>IF(ROW()&lt;=vLastrow,'Match History Data'!H1145,"")</f>
        <v/>
      </c>
      <c r="I1145" t="str">
        <f>IF(ROW()&lt;=vLastrow,'Match History Data'!I1145,"")</f>
        <v/>
      </c>
      <c r="J1145" t="str">
        <f>IF(ROW()&lt;=vLastrow,'Match History Data'!J1145,"")</f>
        <v/>
      </c>
      <c r="K1145" t="str">
        <f>IF(ROW()&lt;=vLastrow,'Match History Data'!K1145,"")</f>
        <v/>
      </c>
      <c r="L1145" t="str">
        <f>IF(ROW()&lt;=vLastrow,'Match History Data'!L1145,"")</f>
        <v/>
      </c>
      <c r="M1145" t="str">
        <f>IF(ROW()&lt;=vLastrow,'Match History Data'!M1145,"")</f>
        <v/>
      </c>
      <c r="N1145" t="str">
        <f>IF(ROW()&lt;=vLastrow,'Match History Data'!N1145,"")</f>
        <v/>
      </c>
      <c r="O1145" t="str">
        <f>IF(ROW()&lt;=vLastrow,'Match History Data'!O1145,"")</f>
        <v/>
      </c>
      <c r="Q1145" t="str">
        <f>IF(ROW()&lt;=vLastrow,VLOOKUP(MONTH(E1145),calcs!$S$2:$T$13,2,FALSE),"")</f>
        <v/>
      </c>
      <c r="R1145" t="str">
        <f>IF(ROW()&lt;=vLastrow,VLOOKUP(MONTH(F1145),calcs!$S$2:$T$13,2,FALSE),"")</f>
        <v/>
      </c>
      <c r="S1145" t="str">
        <f t="shared" si="95"/>
        <v/>
      </c>
      <c r="T1145" s="26" t="e">
        <f>IF(F1145="",DATEDIF(E1145,calcs!X$2,"Y"),"")</f>
        <v>#VALUE!</v>
      </c>
      <c r="U1145" t="str">
        <f t="shared" si="94"/>
        <v/>
      </c>
      <c r="V1145" t="str">
        <f t="shared" si="91"/>
        <v/>
      </c>
      <c r="W1145">
        <f t="shared" si="92"/>
        <v>0</v>
      </c>
      <c r="X1145">
        <f t="shared" si="93"/>
        <v>0</v>
      </c>
    </row>
    <row r="1146" spans="1:24" x14ac:dyDescent="0.35">
      <c r="A1146" t="str">
        <f>IF(ROW()&lt;=vLastrow,'Match History Data'!A1146,"")</f>
        <v/>
      </c>
      <c r="B1146" t="str">
        <f>IF(ROW()&lt;=vLastrow,'Match History Data'!B1146,"")</f>
        <v/>
      </c>
      <c r="C1146" t="str">
        <f>IF(ROW()&lt;=vLastrow,'Match History Data'!C1146,"")</f>
        <v/>
      </c>
      <c r="D1146" t="str">
        <f>IF(ROW()&lt;=vLastrow,'Match History Data'!D1146,"")</f>
        <v/>
      </c>
      <c r="E1146" s="3" t="str">
        <f>IF(ROW()&lt;=vLastrow,IF('Match History Data'!E1146&lt;&gt;"",'Match History Data'!E1146,""),"")</f>
        <v/>
      </c>
      <c r="F1146" s="3" t="str">
        <f>IF(ROW()&lt;=vLastrow,IF('Match History Data'!F1146&lt;&gt;"",'Match History Data'!F1146,""),"")</f>
        <v/>
      </c>
      <c r="G1146" t="str">
        <f>IF(ROW()&lt;=vLastrow,'Match History Data'!G1146,"")</f>
        <v/>
      </c>
      <c r="H1146" t="str">
        <f>IF(ROW()&lt;=vLastrow,'Match History Data'!H1146,"")</f>
        <v/>
      </c>
      <c r="I1146" t="str">
        <f>IF(ROW()&lt;=vLastrow,'Match History Data'!I1146,"")</f>
        <v/>
      </c>
      <c r="J1146" t="str">
        <f>IF(ROW()&lt;=vLastrow,'Match History Data'!J1146,"")</f>
        <v/>
      </c>
      <c r="K1146" t="str">
        <f>IF(ROW()&lt;=vLastrow,'Match History Data'!K1146,"")</f>
        <v/>
      </c>
      <c r="L1146" t="str">
        <f>IF(ROW()&lt;=vLastrow,'Match History Data'!L1146,"")</f>
        <v/>
      </c>
      <c r="M1146" t="str">
        <f>IF(ROW()&lt;=vLastrow,'Match History Data'!M1146,"")</f>
        <v/>
      </c>
      <c r="N1146" t="str">
        <f>IF(ROW()&lt;=vLastrow,'Match History Data'!N1146,"")</f>
        <v/>
      </c>
      <c r="O1146" t="str">
        <f>IF(ROW()&lt;=vLastrow,'Match History Data'!O1146,"")</f>
        <v/>
      </c>
      <c r="Q1146" t="str">
        <f>IF(ROW()&lt;=vLastrow,VLOOKUP(MONTH(E1146),calcs!$S$2:$T$13,2,FALSE),"")</f>
        <v/>
      </c>
      <c r="R1146" t="str">
        <f>IF(ROW()&lt;=vLastrow,VLOOKUP(MONTH(F1146),calcs!$S$2:$T$13,2,FALSE),"")</f>
        <v/>
      </c>
      <c r="S1146" t="str">
        <f t="shared" si="95"/>
        <v/>
      </c>
      <c r="T1146" s="26" t="e">
        <f>IF(F1146="",DATEDIF(E1146,calcs!X$2,"Y"),"")</f>
        <v>#VALUE!</v>
      </c>
      <c r="U1146" t="str">
        <f t="shared" si="94"/>
        <v/>
      </c>
      <c r="V1146" t="str">
        <f t="shared" si="91"/>
        <v/>
      </c>
      <c r="W1146">
        <f t="shared" si="92"/>
        <v>0</v>
      </c>
      <c r="X1146">
        <f t="shared" si="93"/>
        <v>0</v>
      </c>
    </row>
    <row r="1147" spans="1:24" x14ac:dyDescent="0.35">
      <c r="A1147" t="str">
        <f>IF(ROW()&lt;=vLastrow,'Match History Data'!A1147,"")</f>
        <v/>
      </c>
      <c r="B1147" t="str">
        <f>IF(ROW()&lt;=vLastrow,'Match History Data'!B1147,"")</f>
        <v/>
      </c>
      <c r="C1147" t="str">
        <f>IF(ROW()&lt;=vLastrow,'Match History Data'!C1147,"")</f>
        <v/>
      </c>
      <c r="D1147" t="str">
        <f>IF(ROW()&lt;=vLastrow,'Match History Data'!D1147,"")</f>
        <v/>
      </c>
      <c r="E1147" s="3" t="str">
        <f>IF(ROW()&lt;=vLastrow,IF('Match History Data'!E1147&lt;&gt;"",'Match History Data'!E1147,""),"")</f>
        <v/>
      </c>
      <c r="F1147" s="3" t="str">
        <f>IF(ROW()&lt;=vLastrow,IF('Match History Data'!F1147&lt;&gt;"",'Match History Data'!F1147,""),"")</f>
        <v/>
      </c>
      <c r="G1147" t="str">
        <f>IF(ROW()&lt;=vLastrow,'Match History Data'!G1147,"")</f>
        <v/>
      </c>
      <c r="H1147" t="str">
        <f>IF(ROW()&lt;=vLastrow,'Match History Data'!H1147,"")</f>
        <v/>
      </c>
      <c r="I1147" t="str">
        <f>IF(ROW()&lt;=vLastrow,'Match History Data'!I1147,"")</f>
        <v/>
      </c>
      <c r="J1147" t="str">
        <f>IF(ROW()&lt;=vLastrow,'Match History Data'!J1147,"")</f>
        <v/>
      </c>
      <c r="K1147" t="str">
        <f>IF(ROW()&lt;=vLastrow,'Match History Data'!K1147,"")</f>
        <v/>
      </c>
      <c r="L1147" t="str">
        <f>IF(ROW()&lt;=vLastrow,'Match History Data'!L1147,"")</f>
        <v/>
      </c>
      <c r="M1147" t="str">
        <f>IF(ROW()&lt;=vLastrow,'Match History Data'!M1147,"")</f>
        <v/>
      </c>
      <c r="N1147" t="str">
        <f>IF(ROW()&lt;=vLastrow,'Match History Data'!N1147,"")</f>
        <v/>
      </c>
      <c r="O1147" t="str">
        <f>IF(ROW()&lt;=vLastrow,'Match History Data'!O1147,"")</f>
        <v/>
      </c>
      <c r="Q1147" t="str">
        <f>IF(ROW()&lt;=vLastrow,VLOOKUP(MONTH(E1147),calcs!$S$2:$T$13,2,FALSE),"")</f>
        <v/>
      </c>
      <c r="R1147" t="str">
        <f>IF(ROW()&lt;=vLastrow,VLOOKUP(MONTH(F1147),calcs!$S$2:$T$13,2,FALSE),"")</f>
        <v/>
      </c>
      <c r="S1147" t="str">
        <f t="shared" si="95"/>
        <v/>
      </c>
      <c r="T1147" s="26" t="e">
        <f>IF(F1147="",DATEDIF(E1147,calcs!X$2,"Y"),"")</f>
        <v>#VALUE!</v>
      </c>
      <c r="U1147" t="str">
        <f t="shared" si="94"/>
        <v/>
      </c>
      <c r="V1147" t="str">
        <f t="shared" si="91"/>
        <v/>
      </c>
      <c r="W1147">
        <f t="shared" si="92"/>
        <v>0</v>
      </c>
      <c r="X1147">
        <f t="shared" si="93"/>
        <v>0</v>
      </c>
    </row>
    <row r="1148" spans="1:24" x14ac:dyDescent="0.35">
      <c r="A1148" t="str">
        <f>IF(ROW()&lt;=vLastrow,'Match History Data'!A1148,"")</f>
        <v/>
      </c>
      <c r="B1148" t="str">
        <f>IF(ROW()&lt;=vLastrow,'Match History Data'!B1148,"")</f>
        <v/>
      </c>
      <c r="C1148" t="str">
        <f>IF(ROW()&lt;=vLastrow,'Match History Data'!C1148,"")</f>
        <v/>
      </c>
      <c r="D1148" t="str">
        <f>IF(ROW()&lt;=vLastrow,'Match History Data'!D1148,"")</f>
        <v/>
      </c>
      <c r="E1148" s="3" t="str">
        <f>IF(ROW()&lt;=vLastrow,IF('Match History Data'!E1148&lt;&gt;"",'Match History Data'!E1148,""),"")</f>
        <v/>
      </c>
      <c r="F1148" s="3" t="str">
        <f>IF(ROW()&lt;=vLastrow,IF('Match History Data'!F1148&lt;&gt;"",'Match History Data'!F1148,""),"")</f>
        <v/>
      </c>
      <c r="G1148" t="str">
        <f>IF(ROW()&lt;=vLastrow,'Match History Data'!G1148,"")</f>
        <v/>
      </c>
      <c r="H1148" t="str">
        <f>IF(ROW()&lt;=vLastrow,'Match History Data'!H1148,"")</f>
        <v/>
      </c>
      <c r="I1148" t="str">
        <f>IF(ROW()&lt;=vLastrow,'Match History Data'!I1148,"")</f>
        <v/>
      </c>
      <c r="J1148" t="str">
        <f>IF(ROW()&lt;=vLastrow,'Match History Data'!J1148,"")</f>
        <v/>
      </c>
      <c r="K1148" t="str">
        <f>IF(ROW()&lt;=vLastrow,'Match History Data'!K1148,"")</f>
        <v/>
      </c>
      <c r="L1148" t="str">
        <f>IF(ROW()&lt;=vLastrow,'Match History Data'!L1148,"")</f>
        <v/>
      </c>
      <c r="M1148" t="str">
        <f>IF(ROW()&lt;=vLastrow,'Match History Data'!M1148,"")</f>
        <v/>
      </c>
      <c r="N1148" t="str">
        <f>IF(ROW()&lt;=vLastrow,'Match History Data'!N1148,"")</f>
        <v/>
      </c>
      <c r="O1148" t="str">
        <f>IF(ROW()&lt;=vLastrow,'Match History Data'!O1148,"")</f>
        <v/>
      </c>
      <c r="Q1148" t="str">
        <f>IF(ROW()&lt;=vLastrow,VLOOKUP(MONTH(E1148),calcs!$S$2:$T$13,2,FALSE),"")</f>
        <v/>
      </c>
      <c r="R1148" t="str">
        <f>IF(ROW()&lt;=vLastrow,VLOOKUP(MONTH(F1148),calcs!$S$2:$T$13,2,FALSE),"")</f>
        <v/>
      </c>
      <c r="S1148" t="str">
        <f t="shared" si="95"/>
        <v/>
      </c>
      <c r="T1148" s="26" t="e">
        <f>IF(F1148="",DATEDIF(E1148,calcs!X$2,"Y"),"")</f>
        <v>#VALUE!</v>
      </c>
      <c r="U1148" t="str">
        <f t="shared" si="94"/>
        <v/>
      </c>
      <c r="V1148" t="str">
        <f t="shared" si="91"/>
        <v/>
      </c>
      <c r="W1148">
        <f t="shared" si="92"/>
        <v>0</v>
      </c>
      <c r="X1148">
        <f t="shared" si="93"/>
        <v>0</v>
      </c>
    </row>
    <row r="1149" spans="1:24" x14ac:dyDescent="0.35">
      <c r="A1149" t="str">
        <f>IF(ROW()&lt;=vLastrow,'Match History Data'!A1149,"")</f>
        <v/>
      </c>
      <c r="B1149" t="str">
        <f>IF(ROW()&lt;=vLastrow,'Match History Data'!B1149,"")</f>
        <v/>
      </c>
      <c r="C1149" t="str">
        <f>IF(ROW()&lt;=vLastrow,'Match History Data'!C1149,"")</f>
        <v/>
      </c>
      <c r="D1149" t="str">
        <f>IF(ROW()&lt;=vLastrow,'Match History Data'!D1149,"")</f>
        <v/>
      </c>
      <c r="E1149" s="3" t="str">
        <f>IF(ROW()&lt;=vLastrow,IF('Match History Data'!E1149&lt;&gt;"",'Match History Data'!E1149,""),"")</f>
        <v/>
      </c>
      <c r="F1149" s="3" t="str">
        <f>IF(ROW()&lt;=vLastrow,IF('Match History Data'!F1149&lt;&gt;"",'Match History Data'!F1149,""),"")</f>
        <v/>
      </c>
      <c r="G1149" t="str">
        <f>IF(ROW()&lt;=vLastrow,'Match History Data'!G1149,"")</f>
        <v/>
      </c>
      <c r="H1149" t="str">
        <f>IF(ROW()&lt;=vLastrow,'Match History Data'!H1149,"")</f>
        <v/>
      </c>
      <c r="I1149" t="str">
        <f>IF(ROW()&lt;=vLastrow,'Match History Data'!I1149,"")</f>
        <v/>
      </c>
      <c r="J1149" t="str">
        <f>IF(ROW()&lt;=vLastrow,'Match History Data'!J1149,"")</f>
        <v/>
      </c>
      <c r="K1149" t="str">
        <f>IF(ROW()&lt;=vLastrow,'Match History Data'!K1149,"")</f>
        <v/>
      </c>
      <c r="L1149" t="str">
        <f>IF(ROW()&lt;=vLastrow,'Match History Data'!L1149,"")</f>
        <v/>
      </c>
      <c r="M1149" t="str">
        <f>IF(ROW()&lt;=vLastrow,'Match History Data'!M1149,"")</f>
        <v/>
      </c>
      <c r="N1149" t="str">
        <f>IF(ROW()&lt;=vLastrow,'Match History Data'!N1149,"")</f>
        <v/>
      </c>
      <c r="O1149" t="str">
        <f>IF(ROW()&lt;=vLastrow,'Match History Data'!O1149,"")</f>
        <v/>
      </c>
      <c r="Q1149" t="str">
        <f>IF(ROW()&lt;=vLastrow,VLOOKUP(MONTH(E1149),calcs!$S$2:$T$13,2,FALSE),"")</f>
        <v/>
      </c>
      <c r="R1149" t="str">
        <f>IF(ROW()&lt;=vLastrow,VLOOKUP(MONTH(F1149),calcs!$S$2:$T$13,2,FALSE),"")</f>
        <v/>
      </c>
      <c r="S1149" t="str">
        <f t="shared" si="95"/>
        <v/>
      </c>
      <c r="T1149" s="26" t="e">
        <f>IF(F1149="",DATEDIF(E1149,calcs!X$2,"Y"),"")</f>
        <v>#VALUE!</v>
      </c>
      <c r="U1149" t="str">
        <f t="shared" si="94"/>
        <v/>
      </c>
      <c r="V1149" t="str">
        <f t="shared" si="91"/>
        <v/>
      </c>
      <c r="W1149">
        <f t="shared" si="92"/>
        <v>0</v>
      </c>
      <c r="X1149">
        <f t="shared" si="93"/>
        <v>0</v>
      </c>
    </row>
    <row r="1150" spans="1:24" x14ac:dyDescent="0.35">
      <c r="A1150" t="str">
        <f>IF(ROW()&lt;=vLastrow,'Match History Data'!A1150,"")</f>
        <v/>
      </c>
      <c r="B1150" t="str">
        <f>IF(ROW()&lt;=vLastrow,'Match History Data'!B1150,"")</f>
        <v/>
      </c>
      <c r="C1150" t="str">
        <f>IF(ROW()&lt;=vLastrow,'Match History Data'!C1150,"")</f>
        <v/>
      </c>
      <c r="D1150" t="str">
        <f>IF(ROW()&lt;=vLastrow,'Match History Data'!D1150,"")</f>
        <v/>
      </c>
      <c r="E1150" s="3" t="str">
        <f>IF(ROW()&lt;=vLastrow,IF('Match History Data'!E1150&lt;&gt;"",'Match History Data'!E1150,""),"")</f>
        <v/>
      </c>
      <c r="F1150" s="3" t="str">
        <f>IF(ROW()&lt;=vLastrow,IF('Match History Data'!F1150&lt;&gt;"",'Match History Data'!F1150,""),"")</f>
        <v/>
      </c>
      <c r="G1150" t="str">
        <f>IF(ROW()&lt;=vLastrow,'Match History Data'!G1150,"")</f>
        <v/>
      </c>
      <c r="H1150" t="str">
        <f>IF(ROW()&lt;=vLastrow,'Match History Data'!H1150,"")</f>
        <v/>
      </c>
      <c r="I1150" t="str">
        <f>IF(ROW()&lt;=vLastrow,'Match History Data'!I1150,"")</f>
        <v/>
      </c>
      <c r="J1150" t="str">
        <f>IF(ROW()&lt;=vLastrow,'Match History Data'!J1150,"")</f>
        <v/>
      </c>
      <c r="K1150" t="str">
        <f>IF(ROW()&lt;=vLastrow,'Match History Data'!K1150,"")</f>
        <v/>
      </c>
      <c r="L1150" t="str">
        <f>IF(ROW()&lt;=vLastrow,'Match History Data'!L1150,"")</f>
        <v/>
      </c>
      <c r="M1150" t="str">
        <f>IF(ROW()&lt;=vLastrow,'Match History Data'!M1150,"")</f>
        <v/>
      </c>
      <c r="N1150" t="str">
        <f>IF(ROW()&lt;=vLastrow,'Match History Data'!N1150,"")</f>
        <v/>
      </c>
      <c r="O1150" t="str">
        <f>IF(ROW()&lt;=vLastrow,'Match History Data'!O1150,"")</f>
        <v/>
      </c>
      <c r="Q1150" t="str">
        <f>IF(ROW()&lt;=vLastrow,VLOOKUP(MONTH(E1150),calcs!$S$2:$T$13,2,FALSE),"")</f>
        <v/>
      </c>
      <c r="R1150" t="str">
        <f>IF(ROW()&lt;=vLastrow,VLOOKUP(MONTH(F1150),calcs!$S$2:$T$13,2,FALSE),"")</f>
        <v/>
      </c>
      <c r="S1150" t="str">
        <f t="shared" si="95"/>
        <v/>
      </c>
      <c r="T1150" s="26" t="e">
        <f>IF(F1150="",DATEDIF(E1150,calcs!X$2,"Y"),"")</f>
        <v>#VALUE!</v>
      </c>
      <c r="U1150" t="str">
        <f t="shared" si="94"/>
        <v/>
      </c>
      <c r="V1150" t="str">
        <f t="shared" si="91"/>
        <v/>
      </c>
      <c r="W1150">
        <f t="shared" si="92"/>
        <v>0</v>
      </c>
      <c r="X1150">
        <f t="shared" si="93"/>
        <v>0</v>
      </c>
    </row>
    <row r="1151" spans="1:24" x14ac:dyDescent="0.35">
      <c r="A1151" t="str">
        <f>IF(ROW()&lt;=vLastrow,'Match History Data'!A1151,"")</f>
        <v/>
      </c>
      <c r="B1151" t="str">
        <f>IF(ROW()&lt;=vLastrow,'Match History Data'!B1151,"")</f>
        <v/>
      </c>
      <c r="C1151" t="str">
        <f>IF(ROW()&lt;=vLastrow,'Match History Data'!C1151,"")</f>
        <v/>
      </c>
      <c r="D1151" t="str">
        <f>IF(ROW()&lt;=vLastrow,'Match History Data'!D1151,"")</f>
        <v/>
      </c>
      <c r="E1151" s="3" t="str">
        <f>IF(ROW()&lt;=vLastrow,IF('Match History Data'!E1151&lt;&gt;"",'Match History Data'!E1151,""),"")</f>
        <v/>
      </c>
      <c r="F1151" s="3" t="str">
        <f>IF(ROW()&lt;=vLastrow,IF('Match History Data'!F1151&lt;&gt;"",'Match History Data'!F1151,""),"")</f>
        <v/>
      </c>
      <c r="G1151" t="str">
        <f>IF(ROW()&lt;=vLastrow,'Match History Data'!G1151,"")</f>
        <v/>
      </c>
      <c r="H1151" t="str">
        <f>IF(ROW()&lt;=vLastrow,'Match History Data'!H1151,"")</f>
        <v/>
      </c>
      <c r="I1151" t="str">
        <f>IF(ROW()&lt;=vLastrow,'Match History Data'!I1151,"")</f>
        <v/>
      </c>
      <c r="J1151" t="str">
        <f>IF(ROW()&lt;=vLastrow,'Match History Data'!J1151,"")</f>
        <v/>
      </c>
      <c r="K1151" t="str">
        <f>IF(ROW()&lt;=vLastrow,'Match History Data'!K1151,"")</f>
        <v/>
      </c>
      <c r="L1151" t="str">
        <f>IF(ROW()&lt;=vLastrow,'Match History Data'!L1151,"")</f>
        <v/>
      </c>
      <c r="M1151" t="str">
        <f>IF(ROW()&lt;=vLastrow,'Match History Data'!M1151,"")</f>
        <v/>
      </c>
      <c r="N1151" t="str">
        <f>IF(ROW()&lt;=vLastrow,'Match History Data'!N1151,"")</f>
        <v/>
      </c>
      <c r="O1151" t="str">
        <f>IF(ROW()&lt;=vLastrow,'Match History Data'!O1151,"")</f>
        <v/>
      </c>
      <c r="Q1151" t="str">
        <f>IF(ROW()&lt;=vLastrow,VLOOKUP(MONTH(E1151),calcs!$S$2:$T$13,2,FALSE),"")</f>
        <v/>
      </c>
      <c r="R1151" t="str">
        <f>IF(ROW()&lt;=vLastrow,VLOOKUP(MONTH(F1151),calcs!$S$2:$T$13,2,FALSE),"")</f>
        <v/>
      </c>
      <c r="S1151" t="str">
        <f t="shared" si="95"/>
        <v/>
      </c>
      <c r="T1151" s="26" t="e">
        <f>IF(F1151="",DATEDIF(E1151,calcs!X$2,"Y"),"")</f>
        <v>#VALUE!</v>
      </c>
      <c r="U1151" t="str">
        <f t="shared" si="94"/>
        <v/>
      </c>
      <c r="V1151" t="str">
        <f t="shared" si="91"/>
        <v/>
      </c>
      <c r="W1151">
        <f t="shared" si="92"/>
        <v>0</v>
      </c>
      <c r="X1151">
        <f t="shared" si="93"/>
        <v>0</v>
      </c>
    </row>
    <row r="1152" spans="1:24" x14ac:dyDescent="0.35">
      <c r="A1152" t="str">
        <f>IF(ROW()&lt;=vLastrow,'Match History Data'!A1152,"")</f>
        <v/>
      </c>
      <c r="B1152" t="str">
        <f>IF(ROW()&lt;=vLastrow,'Match History Data'!B1152,"")</f>
        <v/>
      </c>
      <c r="C1152" t="str">
        <f>IF(ROW()&lt;=vLastrow,'Match History Data'!C1152,"")</f>
        <v/>
      </c>
      <c r="D1152" t="str">
        <f>IF(ROW()&lt;=vLastrow,'Match History Data'!D1152,"")</f>
        <v/>
      </c>
      <c r="E1152" s="3" t="str">
        <f>IF(ROW()&lt;=vLastrow,IF('Match History Data'!E1152&lt;&gt;"",'Match History Data'!E1152,""),"")</f>
        <v/>
      </c>
      <c r="F1152" s="3" t="str">
        <f>IF(ROW()&lt;=vLastrow,IF('Match History Data'!F1152&lt;&gt;"",'Match History Data'!F1152,""),"")</f>
        <v/>
      </c>
      <c r="G1152" t="str">
        <f>IF(ROW()&lt;=vLastrow,'Match History Data'!G1152,"")</f>
        <v/>
      </c>
      <c r="H1152" t="str">
        <f>IF(ROW()&lt;=vLastrow,'Match History Data'!H1152,"")</f>
        <v/>
      </c>
      <c r="I1152" t="str">
        <f>IF(ROW()&lt;=vLastrow,'Match History Data'!I1152,"")</f>
        <v/>
      </c>
      <c r="J1152" t="str">
        <f>IF(ROW()&lt;=vLastrow,'Match History Data'!J1152,"")</f>
        <v/>
      </c>
      <c r="K1152" t="str">
        <f>IF(ROW()&lt;=vLastrow,'Match History Data'!K1152,"")</f>
        <v/>
      </c>
      <c r="L1152" t="str">
        <f>IF(ROW()&lt;=vLastrow,'Match History Data'!L1152,"")</f>
        <v/>
      </c>
      <c r="M1152" t="str">
        <f>IF(ROW()&lt;=vLastrow,'Match History Data'!M1152,"")</f>
        <v/>
      </c>
      <c r="N1152" t="str">
        <f>IF(ROW()&lt;=vLastrow,'Match History Data'!N1152,"")</f>
        <v/>
      </c>
      <c r="O1152" t="str">
        <f>IF(ROW()&lt;=vLastrow,'Match History Data'!O1152,"")</f>
        <v/>
      </c>
      <c r="Q1152" t="str">
        <f>IF(ROW()&lt;=vLastrow,VLOOKUP(MONTH(E1152),calcs!$S$2:$T$13,2,FALSE),"")</f>
        <v/>
      </c>
      <c r="R1152" t="str">
        <f>IF(ROW()&lt;=vLastrow,VLOOKUP(MONTH(F1152),calcs!$S$2:$T$13,2,FALSE),"")</f>
        <v/>
      </c>
      <c r="S1152" t="str">
        <f t="shared" si="95"/>
        <v/>
      </c>
      <c r="T1152" s="26" t="e">
        <f>IF(F1152="",DATEDIF(E1152,calcs!X$2,"Y"),"")</f>
        <v>#VALUE!</v>
      </c>
      <c r="U1152" t="str">
        <f t="shared" si="94"/>
        <v/>
      </c>
      <c r="V1152" t="str">
        <f t="shared" si="91"/>
        <v/>
      </c>
      <c r="W1152">
        <f t="shared" si="92"/>
        <v>0</v>
      </c>
      <c r="X1152">
        <f t="shared" si="93"/>
        <v>0</v>
      </c>
    </row>
    <row r="1153" spans="1:24" x14ac:dyDescent="0.35">
      <c r="A1153" t="str">
        <f>IF(ROW()&lt;=vLastrow,'Match History Data'!A1153,"")</f>
        <v/>
      </c>
      <c r="B1153" t="str">
        <f>IF(ROW()&lt;=vLastrow,'Match History Data'!B1153,"")</f>
        <v/>
      </c>
      <c r="C1153" t="str">
        <f>IF(ROW()&lt;=vLastrow,'Match History Data'!C1153,"")</f>
        <v/>
      </c>
      <c r="D1153" t="str">
        <f>IF(ROW()&lt;=vLastrow,'Match History Data'!D1153,"")</f>
        <v/>
      </c>
      <c r="E1153" s="3" t="str">
        <f>IF(ROW()&lt;=vLastrow,IF('Match History Data'!E1153&lt;&gt;"",'Match History Data'!E1153,""),"")</f>
        <v/>
      </c>
      <c r="F1153" s="3" t="str">
        <f>IF(ROW()&lt;=vLastrow,IF('Match History Data'!F1153&lt;&gt;"",'Match History Data'!F1153,""),"")</f>
        <v/>
      </c>
      <c r="G1153" t="str">
        <f>IF(ROW()&lt;=vLastrow,'Match History Data'!G1153,"")</f>
        <v/>
      </c>
      <c r="H1153" t="str">
        <f>IF(ROW()&lt;=vLastrow,'Match History Data'!H1153,"")</f>
        <v/>
      </c>
      <c r="I1153" t="str">
        <f>IF(ROW()&lt;=vLastrow,'Match History Data'!I1153,"")</f>
        <v/>
      </c>
      <c r="J1153" t="str">
        <f>IF(ROW()&lt;=vLastrow,'Match History Data'!J1153,"")</f>
        <v/>
      </c>
      <c r="K1153" t="str">
        <f>IF(ROW()&lt;=vLastrow,'Match History Data'!K1153,"")</f>
        <v/>
      </c>
      <c r="L1153" t="str">
        <f>IF(ROW()&lt;=vLastrow,'Match History Data'!L1153,"")</f>
        <v/>
      </c>
      <c r="M1153" t="str">
        <f>IF(ROW()&lt;=vLastrow,'Match History Data'!M1153,"")</f>
        <v/>
      </c>
      <c r="N1153" t="str">
        <f>IF(ROW()&lt;=vLastrow,'Match History Data'!N1153,"")</f>
        <v/>
      </c>
      <c r="O1153" t="str">
        <f>IF(ROW()&lt;=vLastrow,'Match History Data'!O1153,"")</f>
        <v/>
      </c>
      <c r="Q1153" t="str">
        <f>IF(ROW()&lt;=vLastrow,VLOOKUP(MONTH(E1153),calcs!$S$2:$T$13,2,FALSE),"")</f>
        <v/>
      </c>
      <c r="R1153" t="str">
        <f>IF(ROW()&lt;=vLastrow,VLOOKUP(MONTH(F1153),calcs!$S$2:$T$13,2,FALSE),"")</f>
        <v/>
      </c>
      <c r="S1153" t="str">
        <f t="shared" si="95"/>
        <v/>
      </c>
      <c r="T1153" s="26" t="e">
        <f>IF(F1153="",DATEDIF(E1153,calcs!X$2,"Y"),"")</f>
        <v>#VALUE!</v>
      </c>
      <c r="U1153" t="str">
        <f t="shared" si="94"/>
        <v/>
      </c>
      <c r="V1153" t="str">
        <f t="shared" si="91"/>
        <v/>
      </c>
      <c r="W1153">
        <f t="shared" si="92"/>
        <v>0</v>
      </c>
      <c r="X1153">
        <f t="shared" si="93"/>
        <v>0</v>
      </c>
    </row>
    <row r="1154" spans="1:24" x14ac:dyDescent="0.35">
      <c r="A1154" t="str">
        <f>IF(ROW()&lt;=vLastrow,'Match History Data'!A1154,"")</f>
        <v/>
      </c>
      <c r="B1154" t="str">
        <f>IF(ROW()&lt;=vLastrow,'Match History Data'!B1154,"")</f>
        <v/>
      </c>
      <c r="C1154" t="str">
        <f>IF(ROW()&lt;=vLastrow,'Match History Data'!C1154,"")</f>
        <v/>
      </c>
      <c r="D1154" t="str">
        <f>IF(ROW()&lt;=vLastrow,'Match History Data'!D1154,"")</f>
        <v/>
      </c>
      <c r="E1154" s="3" t="str">
        <f>IF(ROW()&lt;=vLastrow,IF('Match History Data'!E1154&lt;&gt;"",'Match History Data'!E1154,""),"")</f>
        <v/>
      </c>
      <c r="F1154" s="3" t="str">
        <f>IF(ROW()&lt;=vLastrow,IF('Match History Data'!F1154&lt;&gt;"",'Match History Data'!F1154,""),"")</f>
        <v/>
      </c>
      <c r="G1154" t="str">
        <f>IF(ROW()&lt;=vLastrow,'Match History Data'!G1154,"")</f>
        <v/>
      </c>
      <c r="H1154" t="str">
        <f>IF(ROW()&lt;=vLastrow,'Match History Data'!H1154,"")</f>
        <v/>
      </c>
      <c r="I1154" t="str">
        <f>IF(ROW()&lt;=vLastrow,'Match History Data'!I1154,"")</f>
        <v/>
      </c>
      <c r="J1154" t="str">
        <f>IF(ROW()&lt;=vLastrow,'Match History Data'!J1154,"")</f>
        <v/>
      </c>
      <c r="K1154" t="str">
        <f>IF(ROW()&lt;=vLastrow,'Match History Data'!K1154,"")</f>
        <v/>
      </c>
      <c r="L1154" t="str">
        <f>IF(ROW()&lt;=vLastrow,'Match History Data'!L1154,"")</f>
        <v/>
      </c>
      <c r="M1154" t="str">
        <f>IF(ROW()&lt;=vLastrow,'Match History Data'!M1154,"")</f>
        <v/>
      </c>
      <c r="N1154" t="str">
        <f>IF(ROW()&lt;=vLastrow,'Match History Data'!N1154,"")</f>
        <v/>
      </c>
      <c r="O1154" t="str">
        <f>IF(ROW()&lt;=vLastrow,'Match History Data'!O1154,"")</f>
        <v/>
      </c>
      <c r="Q1154" t="str">
        <f>IF(ROW()&lt;=vLastrow,VLOOKUP(MONTH(E1154),calcs!$S$2:$T$13,2,FALSE),"")</f>
        <v/>
      </c>
      <c r="R1154" t="str">
        <f>IF(ROW()&lt;=vLastrow,VLOOKUP(MONTH(F1154),calcs!$S$2:$T$13,2,FALSE),"")</f>
        <v/>
      </c>
      <c r="S1154" t="str">
        <f t="shared" si="95"/>
        <v/>
      </c>
      <c r="T1154" s="26" t="e">
        <f>IF(F1154="",DATEDIF(E1154,calcs!X$2,"Y"),"")</f>
        <v>#VALUE!</v>
      </c>
      <c r="U1154" t="str">
        <f t="shared" si="94"/>
        <v/>
      </c>
      <c r="V1154" t="str">
        <f t="shared" ref="V1154:V1217" si="96">SUBSTITUTE(N1154,"White or Caucasian","White")</f>
        <v/>
      </c>
      <c r="W1154">
        <f t="shared" ref="W1154:W1217" si="97">IF(J1154&lt;&gt;"",LEN(J1154)-LEN(SUBSTITUTE(J1154,";",""))+1,0)</f>
        <v>0</v>
      </c>
      <c r="X1154">
        <f t="shared" ref="X1154:X1217" si="98">IF(N1154&lt;&gt;"",LEN(N1154)-LEN(SUBSTITUTE(N1154,";",""))+1,0)</f>
        <v>0</v>
      </c>
    </row>
    <row r="1155" spans="1:24" x14ac:dyDescent="0.35">
      <c r="A1155" t="str">
        <f>IF(ROW()&lt;=vLastrow,'Match History Data'!A1155,"")</f>
        <v/>
      </c>
      <c r="B1155" t="str">
        <f>IF(ROW()&lt;=vLastrow,'Match History Data'!B1155,"")</f>
        <v/>
      </c>
      <c r="C1155" t="str">
        <f>IF(ROW()&lt;=vLastrow,'Match History Data'!C1155,"")</f>
        <v/>
      </c>
      <c r="D1155" t="str">
        <f>IF(ROW()&lt;=vLastrow,'Match History Data'!D1155,"")</f>
        <v/>
      </c>
      <c r="E1155" s="3" t="str">
        <f>IF(ROW()&lt;=vLastrow,IF('Match History Data'!E1155&lt;&gt;"",'Match History Data'!E1155,""),"")</f>
        <v/>
      </c>
      <c r="F1155" s="3" t="str">
        <f>IF(ROW()&lt;=vLastrow,IF('Match History Data'!F1155&lt;&gt;"",'Match History Data'!F1155,""),"")</f>
        <v/>
      </c>
      <c r="G1155" t="str">
        <f>IF(ROW()&lt;=vLastrow,'Match History Data'!G1155,"")</f>
        <v/>
      </c>
      <c r="H1155" t="str">
        <f>IF(ROW()&lt;=vLastrow,'Match History Data'!H1155,"")</f>
        <v/>
      </c>
      <c r="I1155" t="str">
        <f>IF(ROW()&lt;=vLastrow,'Match History Data'!I1155,"")</f>
        <v/>
      </c>
      <c r="J1155" t="str">
        <f>IF(ROW()&lt;=vLastrow,'Match History Data'!J1155,"")</f>
        <v/>
      </c>
      <c r="K1155" t="str">
        <f>IF(ROW()&lt;=vLastrow,'Match History Data'!K1155,"")</f>
        <v/>
      </c>
      <c r="L1155" t="str">
        <f>IF(ROW()&lt;=vLastrow,'Match History Data'!L1155,"")</f>
        <v/>
      </c>
      <c r="M1155" t="str">
        <f>IF(ROW()&lt;=vLastrow,'Match History Data'!M1155,"")</f>
        <v/>
      </c>
      <c r="N1155" t="str">
        <f>IF(ROW()&lt;=vLastrow,'Match History Data'!N1155,"")</f>
        <v/>
      </c>
      <c r="O1155" t="str">
        <f>IF(ROW()&lt;=vLastrow,'Match History Data'!O1155,"")</f>
        <v/>
      </c>
      <c r="Q1155" t="str">
        <f>IF(ROW()&lt;=vLastrow,VLOOKUP(MONTH(E1155),calcs!$S$2:$T$13,2,FALSE),"")</f>
        <v/>
      </c>
      <c r="R1155" t="str">
        <f>IF(ROW()&lt;=vLastrow,VLOOKUP(MONTH(F1155),calcs!$S$2:$T$13,2,FALSE),"")</f>
        <v/>
      </c>
      <c r="S1155" t="str">
        <f t="shared" si="95"/>
        <v/>
      </c>
      <c r="T1155" s="26" t="e">
        <f>IF(F1155="",DATEDIF(E1155,calcs!X$2,"Y"),"")</f>
        <v>#VALUE!</v>
      </c>
      <c r="U1155" t="str">
        <f t="shared" ref="U1155:U1218" si="99">SUBSTITUTE(J1155,"White or Caucasian","White")</f>
        <v/>
      </c>
      <c r="V1155" t="str">
        <f t="shared" si="96"/>
        <v/>
      </c>
      <c r="W1155">
        <f t="shared" si="97"/>
        <v>0</v>
      </c>
      <c r="X1155">
        <f t="shared" si="98"/>
        <v>0</v>
      </c>
    </row>
    <row r="1156" spans="1:24" x14ac:dyDescent="0.35">
      <c r="A1156" t="str">
        <f>IF(ROW()&lt;=vLastrow,'Match History Data'!A1156,"")</f>
        <v/>
      </c>
      <c r="B1156" t="str">
        <f>IF(ROW()&lt;=vLastrow,'Match History Data'!B1156,"")</f>
        <v/>
      </c>
      <c r="C1156" t="str">
        <f>IF(ROW()&lt;=vLastrow,'Match History Data'!C1156,"")</f>
        <v/>
      </c>
      <c r="D1156" t="str">
        <f>IF(ROW()&lt;=vLastrow,'Match History Data'!D1156,"")</f>
        <v/>
      </c>
      <c r="E1156" s="3" t="str">
        <f>IF(ROW()&lt;=vLastrow,IF('Match History Data'!E1156&lt;&gt;"",'Match History Data'!E1156,""),"")</f>
        <v/>
      </c>
      <c r="F1156" s="3" t="str">
        <f>IF(ROW()&lt;=vLastrow,IF('Match History Data'!F1156&lt;&gt;"",'Match History Data'!F1156,""),"")</f>
        <v/>
      </c>
      <c r="G1156" t="str">
        <f>IF(ROW()&lt;=vLastrow,'Match History Data'!G1156,"")</f>
        <v/>
      </c>
      <c r="H1156" t="str">
        <f>IF(ROW()&lt;=vLastrow,'Match History Data'!H1156,"")</f>
        <v/>
      </c>
      <c r="I1156" t="str">
        <f>IF(ROW()&lt;=vLastrow,'Match History Data'!I1156,"")</f>
        <v/>
      </c>
      <c r="J1156" t="str">
        <f>IF(ROW()&lt;=vLastrow,'Match History Data'!J1156,"")</f>
        <v/>
      </c>
      <c r="K1156" t="str">
        <f>IF(ROW()&lt;=vLastrow,'Match History Data'!K1156,"")</f>
        <v/>
      </c>
      <c r="L1156" t="str">
        <f>IF(ROW()&lt;=vLastrow,'Match History Data'!L1156,"")</f>
        <v/>
      </c>
      <c r="M1156" t="str">
        <f>IF(ROW()&lt;=vLastrow,'Match History Data'!M1156,"")</f>
        <v/>
      </c>
      <c r="N1156" t="str">
        <f>IF(ROW()&lt;=vLastrow,'Match History Data'!N1156,"")</f>
        <v/>
      </c>
      <c r="O1156" t="str">
        <f>IF(ROW()&lt;=vLastrow,'Match History Data'!O1156,"")</f>
        <v/>
      </c>
      <c r="Q1156" t="str">
        <f>IF(ROW()&lt;=vLastrow,VLOOKUP(MONTH(E1156),calcs!$S$2:$T$13,2,FALSE),"")</f>
        <v/>
      </c>
      <c r="R1156" t="str">
        <f>IF(ROW()&lt;=vLastrow,VLOOKUP(MONTH(F1156),calcs!$S$2:$T$13,2,FALSE),"")</f>
        <v/>
      </c>
      <c r="S1156" t="str">
        <f t="shared" si="95"/>
        <v/>
      </c>
      <c r="T1156" s="26" t="e">
        <f>IF(F1156="",DATEDIF(E1156,calcs!X$2,"Y"),"")</f>
        <v>#VALUE!</v>
      </c>
      <c r="U1156" t="str">
        <f t="shared" si="99"/>
        <v/>
      </c>
      <c r="V1156" t="str">
        <f t="shared" si="96"/>
        <v/>
      </c>
      <c r="W1156">
        <f t="shared" si="97"/>
        <v>0</v>
      </c>
      <c r="X1156">
        <f t="shared" si="98"/>
        <v>0</v>
      </c>
    </row>
    <row r="1157" spans="1:24" x14ac:dyDescent="0.35">
      <c r="A1157" t="str">
        <f>IF(ROW()&lt;=vLastrow,'Match History Data'!A1157,"")</f>
        <v/>
      </c>
      <c r="B1157" t="str">
        <f>IF(ROW()&lt;=vLastrow,'Match History Data'!B1157,"")</f>
        <v/>
      </c>
      <c r="C1157" t="str">
        <f>IF(ROW()&lt;=vLastrow,'Match History Data'!C1157,"")</f>
        <v/>
      </c>
      <c r="D1157" t="str">
        <f>IF(ROW()&lt;=vLastrow,'Match History Data'!D1157,"")</f>
        <v/>
      </c>
      <c r="E1157" s="3" t="str">
        <f>IF(ROW()&lt;=vLastrow,IF('Match History Data'!E1157&lt;&gt;"",'Match History Data'!E1157,""),"")</f>
        <v/>
      </c>
      <c r="F1157" s="3" t="str">
        <f>IF(ROW()&lt;=vLastrow,IF('Match History Data'!F1157&lt;&gt;"",'Match History Data'!F1157,""),"")</f>
        <v/>
      </c>
      <c r="G1157" t="str">
        <f>IF(ROW()&lt;=vLastrow,'Match History Data'!G1157,"")</f>
        <v/>
      </c>
      <c r="H1157" t="str">
        <f>IF(ROW()&lt;=vLastrow,'Match History Data'!H1157,"")</f>
        <v/>
      </c>
      <c r="I1157" t="str">
        <f>IF(ROW()&lt;=vLastrow,'Match History Data'!I1157,"")</f>
        <v/>
      </c>
      <c r="J1157" t="str">
        <f>IF(ROW()&lt;=vLastrow,'Match History Data'!J1157,"")</f>
        <v/>
      </c>
      <c r="K1157" t="str">
        <f>IF(ROW()&lt;=vLastrow,'Match History Data'!K1157,"")</f>
        <v/>
      </c>
      <c r="L1157" t="str">
        <f>IF(ROW()&lt;=vLastrow,'Match History Data'!L1157,"")</f>
        <v/>
      </c>
      <c r="M1157" t="str">
        <f>IF(ROW()&lt;=vLastrow,'Match History Data'!M1157,"")</f>
        <v/>
      </c>
      <c r="N1157" t="str">
        <f>IF(ROW()&lt;=vLastrow,'Match History Data'!N1157,"")</f>
        <v/>
      </c>
      <c r="O1157" t="str">
        <f>IF(ROW()&lt;=vLastrow,'Match History Data'!O1157,"")</f>
        <v/>
      </c>
      <c r="Q1157" t="str">
        <f>IF(ROW()&lt;=vLastrow,VLOOKUP(MONTH(E1157),calcs!$S$2:$T$13,2,FALSE),"")</f>
        <v/>
      </c>
      <c r="R1157" t="str">
        <f>IF(ROW()&lt;=vLastrow,VLOOKUP(MONTH(F1157),calcs!$S$2:$T$13,2,FALSE),"")</f>
        <v/>
      </c>
      <c r="S1157" t="str">
        <f t="shared" si="95"/>
        <v/>
      </c>
      <c r="T1157" s="26" t="e">
        <f>IF(F1157="",DATEDIF(E1157,calcs!X$2,"Y"),"")</f>
        <v>#VALUE!</v>
      </c>
      <c r="U1157" t="str">
        <f t="shared" si="99"/>
        <v/>
      </c>
      <c r="V1157" t="str">
        <f t="shared" si="96"/>
        <v/>
      </c>
      <c r="W1157">
        <f t="shared" si="97"/>
        <v>0</v>
      </c>
      <c r="X1157">
        <f t="shared" si="98"/>
        <v>0</v>
      </c>
    </row>
    <row r="1158" spans="1:24" x14ac:dyDescent="0.35">
      <c r="A1158" t="str">
        <f>IF(ROW()&lt;=vLastrow,'Match History Data'!A1158,"")</f>
        <v/>
      </c>
      <c r="B1158" t="str">
        <f>IF(ROW()&lt;=vLastrow,'Match History Data'!B1158,"")</f>
        <v/>
      </c>
      <c r="C1158" t="str">
        <f>IF(ROW()&lt;=vLastrow,'Match History Data'!C1158,"")</f>
        <v/>
      </c>
      <c r="D1158" t="str">
        <f>IF(ROW()&lt;=vLastrow,'Match History Data'!D1158,"")</f>
        <v/>
      </c>
      <c r="E1158" s="3" t="str">
        <f>IF(ROW()&lt;=vLastrow,IF('Match History Data'!E1158&lt;&gt;"",'Match History Data'!E1158,""),"")</f>
        <v/>
      </c>
      <c r="F1158" s="3" t="str">
        <f>IF(ROW()&lt;=vLastrow,IF('Match History Data'!F1158&lt;&gt;"",'Match History Data'!F1158,""),"")</f>
        <v/>
      </c>
      <c r="G1158" t="str">
        <f>IF(ROW()&lt;=vLastrow,'Match History Data'!G1158,"")</f>
        <v/>
      </c>
      <c r="H1158" t="str">
        <f>IF(ROW()&lt;=vLastrow,'Match History Data'!H1158,"")</f>
        <v/>
      </c>
      <c r="I1158" t="str">
        <f>IF(ROW()&lt;=vLastrow,'Match History Data'!I1158,"")</f>
        <v/>
      </c>
      <c r="J1158" t="str">
        <f>IF(ROW()&lt;=vLastrow,'Match History Data'!J1158,"")</f>
        <v/>
      </c>
      <c r="K1158" t="str">
        <f>IF(ROW()&lt;=vLastrow,'Match History Data'!K1158,"")</f>
        <v/>
      </c>
      <c r="L1158" t="str">
        <f>IF(ROW()&lt;=vLastrow,'Match History Data'!L1158,"")</f>
        <v/>
      </c>
      <c r="M1158" t="str">
        <f>IF(ROW()&lt;=vLastrow,'Match History Data'!M1158,"")</f>
        <v/>
      </c>
      <c r="N1158" t="str">
        <f>IF(ROW()&lt;=vLastrow,'Match History Data'!N1158,"")</f>
        <v/>
      </c>
      <c r="O1158" t="str">
        <f>IF(ROW()&lt;=vLastrow,'Match History Data'!O1158,"")</f>
        <v/>
      </c>
      <c r="Q1158" t="str">
        <f>IF(ROW()&lt;=vLastrow,VLOOKUP(MONTH(E1158),calcs!$S$2:$T$13,2,FALSE),"")</f>
        <v/>
      </c>
      <c r="R1158" t="str">
        <f>IF(ROW()&lt;=vLastrow,VLOOKUP(MONTH(F1158),calcs!$S$2:$T$13,2,FALSE),"")</f>
        <v/>
      </c>
      <c r="S1158" t="str">
        <f t="shared" si="95"/>
        <v/>
      </c>
      <c r="T1158" s="26" t="e">
        <f>IF(F1158="",DATEDIF(E1158,calcs!X$2,"Y"),"")</f>
        <v>#VALUE!</v>
      </c>
      <c r="U1158" t="str">
        <f t="shared" si="99"/>
        <v/>
      </c>
      <c r="V1158" t="str">
        <f t="shared" si="96"/>
        <v/>
      </c>
      <c r="W1158">
        <f t="shared" si="97"/>
        <v>0</v>
      </c>
      <c r="X1158">
        <f t="shared" si="98"/>
        <v>0</v>
      </c>
    </row>
    <row r="1159" spans="1:24" x14ac:dyDescent="0.35">
      <c r="A1159" t="str">
        <f>IF(ROW()&lt;=vLastrow,'Match History Data'!A1159,"")</f>
        <v/>
      </c>
      <c r="B1159" t="str">
        <f>IF(ROW()&lt;=vLastrow,'Match History Data'!B1159,"")</f>
        <v/>
      </c>
      <c r="C1159" t="str">
        <f>IF(ROW()&lt;=vLastrow,'Match History Data'!C1159,"")</f>
        <v/>
      </c>
      <c r="D1159" t="str">
        <f>IF(ROW()&lt;=vLastrow,'Match History Data'!D1159,"")</f>
        <v/>
      </c>
      <c r="E1159" s="3" t="str">
        <f>IF(ROW()&lt;=vLastrow,IF('Match History Data'!E1159&lt;&gt;"",'Match History Data'!E1159,""),"")</f>
        <v/>
      </c>
      <c r="F1159" s="3" t="str">
        <f>IF(ROW()&lt;=vLastrow,IF('Match History Data'!F1159&lt;&gt;"",'Match History Data'!F1159,""),"")</f>
        <v/>
      </c>
      <c r="G1159" t="str">
        <f>IF(ROW()&lt;=vLastrow,'Match History Data'!G1159,"")</f>
        <v/>
      </c>
      <c r="H1159" t="str">
        <f>IF(ROW()&lt;=vLastrow,'Match History Data'!H1159,"")</f>
        <v/>
      </c>
      <c r="I1159" t="str">
        <f>IF(ROW()&lt;=vLastrow,'Match History Data'!I1159,"")</f>
        <v/>
      </c>
      <c r="J1159" t="str">
        <f>IF(ROW()&lt;=vLastrow,'Match History Data'!J1159,"")</f>
        <v/>
      </c>
      <c r="K1159" t="str">
        <f>IF(ROW()&lt;=vLastrow,'Match History Data'!K1159,"")</f>
        <v/>
      </c>
      <c r="L1159" t="str">
        <f>IF(ROW()&lt;=vLastrow,'Match History Data'!L1159,"")</f>
        <v/>
      </c>
      <c r="M1159" t="str">
        <f>IF(ROW()&lt;=vLastrow,'Match History Data'!M1159,"")</f>
        <v/>
      </c>
      <c r="N1159" t="str">
        <f>IF(ROW()&lt;=vLastrow,'Match History Data'!N1159,"")</f>
        <v/>
      </c>
      <c r="O1159" t="str">
        <f>IF(ROW()&lt;=vLastrow,'Match History Data'!O1159,"")</f>
        <v/>
      </c>
      <c r="Q1159" t="str">
        <f>IF(ROW()&lt;=vLastrow,VLOOKUP(MONTH(E1159),calcs!$S$2:$T$13,2,FALSE),"")</f>
        <v/>
      </c>
      <c r="R1159" t="str">
        <f>IF(ROW()&lt;=vLastrow,VLOOKUP(MONTH(F1159),calcs!$S$2:$T$13,2,FALSE),"")</f>
        <v/>
      </c>
      <c r="S1159" t="str">
        <f t="shared" si="95"/>
        <v/>
      </c>
      <c r="T1159" s="26" t="e">
        <f>IF(F1159="",DATEDIF(E1159,calcs!X$2,"Y"),"")</f>
        <v>#VALUE!</v>
      </c>
      <c r="U1159" t="str">
        <f t="shared" si="99"/>
        <v/>
      </c>
      <c r="V1159" t="str">
        <f t="shared" si="96"/>
        <v/>
      </c>
      <c r="W1159">
        <f t="shared" si="97"/>
        <v>0</v>
      </c>
      <c r="X1159">
        <f t="shared" si="98"/>
        <v>0</v>
      </c>
    </row>
    <row r="1160" spans="1:24" x14ac:dyDescent="0.35">
      <c r="A1160" t="str">
        <f>IF(ROW()&lt;=vLastrow,'Match History Data'!A1160,"")</f>
        <v/>
      </c>
      <c r="B1160" t="str">
        <f>IF(ROW()&lt;=vLastrow,'Match History Data'!B1160,"")</f>
        <v/>
      </c>
      <c r="C1160" t="str">
        <f>IF(ROW()&lt;=vLastrow,'Match History Data'!C1160,"")</f>
        <v/>
      </c>
      <c r="D1160" t="str">
        <f>IF(ROW()&lt;=vLastrow,'Match History Data'!D1160,"")</f>
        <v/>
      </c>
      <c r="E1160" s="3" t="str">
        <f>IF(ROW()&lt;=vLastrow,IF('Match History Data'!E1160&lt;&gt;"",'Match History Data'!E1160,""),"")</f>
        <v/>
      </c>
      <c r="F1160" s="3" t="str">
        <f>IF(ROW()&lt;=vLastrow,IF('Match History Data'!F1160&lt;&gt;"",'Match History Data'!F1160,""),"")</f>
        <v/>
      </c>
      <c r="G1160" t="str">
        <f>IF(ROW()&lt;=vLastrow,'Match History Data'!G1160,"")</f>
        <v/>
      </c>
      <c r="H1160" t="str">
        <f>IF(ROW()&lt;=vLastrow,'Match History Data'!H1160,"")</f>
        <v/>
      </c>
      <c r="I1160" t="str">
        <f>IF(ROW()&lt;=vLastrow,'Match History Data'!I1160,"")</f>
        <v/>
      </c>
      <c r="J1160" t="str">
        <f>IF(ROW()&lt;=vLastrow,'Match History Data'!J1160,"")</f>
        <v/>
      </c>
      <c r="K1160" t="str">
        <f>IF(ROW()&lt;=vLastrow,'Match History Data'!K1160,"")</f>
        <v/>
      </c>
      <c r="L1160" t="str">
        <f>IF(ROW()&lt;=vLastrow,'Match History Data'!L1160,"")</f>
        <v/>
      </c>
      <c r="M1160" t="str">
        <f>IF(ROW()&lt;=vLastrow,'Match History Data'!M1160,"")</f>
        <v/>
      </c>
      <c r="N1160" t="str">
        <f>IF(ROW()&lt;=vLastrow,'Match History Data'!N1160,"")</f>
        <v/>
      </c>
      <c r="O1160" t="str">
        <f>IF(ROW()&lt;=vLastrow,'Match History Data'!O1160,"")</f>
        <v/>
      </c>
      <c r="Q1160" t="str">
        <f>IF(ROW()&lt;=vLastrow,VLOOKUP(MONTH(E1160),calcs!$S$2:$T$13,2,FALSE),"")</f>
        <v/>
      </c>
      <c r="R1160" t="str">
        <f>IF(ROW()&lt;=vLastrow,VLOOKUP(MONTH(F1160),calcs!$S$2:$T$13,2,FALSE),"")</f>
        <v/>
      </c>
      <c r="S1160" t="str">
        <f t="shared" si="95"/>
        <v/>
      </c>
      <c r="T1160" s="26" t="e">
        <f>IF(F1160="",DATEDIF(E1160,calcs!X$2,"Y"),"")</f>
        <v>#VALUE!</v>
      </c>
      <c r="U1160" t="str">
        <f t="shared" si="99"/>
        <v/>
      </c>
      <c r="V1160" t="str">
        <f t="shared" si="96"/>
        <v/>
      </c>
      <c r="W1160">
        <f t="shared" si="97"/>
        <v>0</v>
      </c>
      <c r="X1160">
        <f t="shared" si="98"/>
        <v>0</v>
      </c>
    </row>
    <row r="1161" spans="1:24" x14ac:dyDescent="0.35">
      <c r="A1161" t="str">
        <f>IF(ROW()&lt;=vLastrow,'Match History Data'!A1161,"")</f>
        <v/>
      </c>
      <c r="B1161" t="str">
        <f>IF(ROW()&lt;=vLastrow,'Match History Data'!B1161,"")</f>
        <v/>
      </c>
      <c r="C1161" t="str">
        <f>IF(ROW()&lt;=vLastrow,'Match History Data'!C1161,"")</f>
        <v/>
      </c>
      <c r="D1161" t="str">
        <f>IF(ROW()&lt;=vLastrow,'Match History Data'!D1161,"")</f>
        <v/>
      </c>
      <c r="E1161" s="3" t="str">
        <f>IF(ROW()&lt;=vLastrow,IF('Match History Data'!E1161&lt;&gt;"",'Match History Data'!E1161,""),"")</f>
        <v/>
      </c>
      <c r="F1161" s="3" t="str">
        <f>IF(ROW()&lt;=vLastrow,IF('Match History Data'!F1161&lt;&gt;"",'Match History Data'!F1161,""),"")</f>
        <v/>
      </c>
      <c r="G1161" t="str">
        <f>IF(ROW()&lt;=vLastrow,'Match History Data'!G1161,"")</f>
        <v/>
      </c>
      <c r="H1161" t="str">
        <f>IF(ROW()&lt;=vLastrow,'Match History Data'!H1161,"")</f>
        <v/>
      </c>
      <c r="I1161" t="str">
        <f>IF(ROW()&lt;=vLastrow,'Match History Data'!I1161,"")</f>
        <v/>
      </c>
      <c r="J1161" t="str">
        <f>IF(ROW()&lt;=vLastrow,'Match History Data'!J1161,"")</f>
        <v/>
      </c>
      <c r="K1161" t="str">
        <f>IF(ROW()&lt;=vLastrow,'Match History Data'!K1161,"")</f>
        <v/>
      </c>
      <c r="L1161" t="str">
        <f>IF(ROW()&lt;=vLastrow,'Match History Data'!L1161,"")</f>
        <v/>
      </c>
      <c r="M1161" t="str">
        <f>IF(ROW()&lt;=vLastrow,'Match History Data'!M1161,"")</f>
        <v/>
      </c>
      <c r="N1161" t="str">
        <f>IF(ROW()&lt;=vLastrow,'Match History Data'!N1161,"")</f>
        <v/>
      </c>
      <c r="O1161" t="str">
        <f>IF(ROW()&lt;=vLastrow,'Match History Data'!O1161,"")</f>
        <v/>
      </c>
      <c r="Q1161" t="str">
        <f>IF(ROW()&lt;=vLastrow,VLOOKUP(MONTH(E1161),calcs!$S$2:$T$13,2,FALSE),"")</f>
        <v/>
      </c>
      <c r="R1161" t="str">
        <f>IF(ROW()&lt;=vLastrow,VLOOKUP(MONTH(F1161),calcs!$S$2:$T$13,2,FALSE),"")</f>
        <v/>
      </c>
      <c r="S1161" t="str">
        <f t="shared" si="95"/>
        <v/>
      </c>
      <c r="T1161" s="26" t="e">
        <f>IF(F1161="",DATEDIF(E1161,calcs!X$2,"Y"),"")</f>
        <v>#VALUE!</v>
      </c>
      <c r="U1161" t="str">
        <f t="shared" si="99"/>
        <v/>
      </c>
      <c r="V1161" t="str">
        <f t="shared" si="96"/>
        <v/>
      </c>
      <c r="W1161">
        <f t="shared" si="97"/>
        <v>0</v>
      </c>
      <c r="X1161">
        <f t="shared" si="98"/>
        <v>0</v>
      </c>
    </row>
    <row r="1162" spans="1:24" x14ac:dyDescent="0.35">
      <c r="A1162" t="str">
        <f>IF(ROW()&lt;=vLastrow,'Match History Data'!A1162,"")</f>
        <v/>
      </c>
      <c r="B1162" t="str">
        <f>IF(ROW()&lt;=vLastrow,'Match History Data'!B1162,"")</f>
        <v/>
      </c>
      <c r="C1162" t="str">
        <f>IF(ROW()&lt;=vLastrow,'Match History Data'!C1162,"")</f>
        <v/>
      </c>
      <c r="D1162" t="str">
        <f>IF(ROW()&lt;=vLastrow,'Match History Data'!D1162,"")</f>
        <v/>
      </c>
      <c r="E1162" s="3" t="str">
        <f>IF(ROW()&lt;=vLastrow,IF('Match History Data'!E1162&lt;&gt;"",'Match History Data'!E1162,""),"")</f>
        <v/>
      </c>
      <c r="F1162" s="3" t="str">
        <f>IF(ROW()&lt;=vLastrow,IF('Match History Data'!F1162&lt;&gt;"",'Match History Data'!F1162,""),"")</f>
        <v/>
      </c>
      <c r="G1162" t="str">
        <f>IF(ROW()&lt;=vLastrow,'Match History Data'!G1162,"")</f>
        <v/>
      </c>
      <c r="H1162" t="str">
        <f>IF(ROW()&lt;=vLastrow,'Match History Data'!H1162,"")</f>
        <v/>
      </c>
      <c r="I1162" t="str">
        <f>IF(ROW()&lt;=vLastrow,'Match History Data'!I1162,"")</f>
        <v/>
      </c>
      <c r="J1162" t="str">
        <f>IF(ROW()&lt;=vLastrow,'Match History Data'!J1162,"")</f>
        <v/>
      </c>
      <c r="K1162" t="str">
        <f>IF(ROW()&lt;=vLastrow,'Match History Data'!K1162,"")</f>
        <v/>
      </c>
      <c r="L1162" t="str">
        <f>IF(ROW()&lt;=vLastrow,'Match History Data'!L1162,"")</f>
        <v/>
      </c>
      <c r="M1162" t="str">
        <f>IF(ROW()&lt;=vLastrow,'Match History Data'!M1162,"")</f>
        <v/>
      </c>
      <c r="N1162" t="str">
        <f>IF(ROW()&lt;=vLastrow,'Match History Data'!N1162,"")</f>
        <v/>
      </c>
      <c r="O1162" t="str">
        <f>IF(ROW()&lt;=vLastrow,'Match History Data'!O1162,"")</f>
        <v/>
      </c>
      <c r="Q1162" t="str">
        <f>IF(ROW()&lt;=vLastrow,VLOOKUP(MONTH(E1162),calcs!$S$2:$T$13,2,FALSE),"")</f>
        <v/>
      </c>
      <c r="R1162" t="str">
        <f>IF(ROW()&lt;=vLastrow,VLOOKUP(MONTH(F1162),calcs!$S$2:$T$13,2,FALSE),"")</f>
        <v/>
      </c>
      <c r="S1162" t="str">
        <f t="shared" ref="S1162:S1225" si="100">IF(F1162&lt;&gt;"",DATEDIF(E1162,F1162,"y"),"")</f>
        <v/>
      </c>
      <c r="T1162" s="26" t="e">
        <f>IF(F1162="",DATEDIF(E1162,calcs!X$2,"Y"),"")</f>
        <v>#VALUE!</v>
      </c>
      <c r="U1162" t="str">
        <f t="shared" si="99"/>
        <v/>
      </c>
      <c r="V1162" t="str">
        <f t="shared" si="96"/>
        <v/>
      </c>
      <c r="W1162">
        <f t="shared" si="97"/>
        <v>0</v>
      </c>
      <c r="X1162">
        <f t="shared" si="98"/>
        <v>0</v>
      </c>
    </row>
    <row r="1163" spans="1:24" x14ac:dyDescent="0.35">
      <c r="A1163" t="str">
        <f>IF(ROW()&lt;=vLastrow,'Match History Data'!A1163,"")</f>
        <v/>
      </c>
      <c r="B1163" t="str">
        <f>IF(ROW()&lt;=vLastrow,'Match History Data'!B1163,"")</f>
        <v/>
      </c>
      <c r="C1163" t="str">
        <f>IF(ROW()&lt;=vLastrow,'Match History Data'!C1163,"")</f>
        <v/>
      </c>
      <c r="D1163" t="str">
        <f>IF(ROW()&lt;=vLastrow,'Match History Data'!D1163,"")</f>
        <v/>
      </c>
      <c r="E1163" s="3" t="str">
        <f>IF(ROW()&lt;=vLastrow,IF('Match History Data'!E1163&lt;&gt;"",'Match History Data'!E1163,""),"")</f>
        <v/>
      </c>
      <c r="F1163" s="3" t="str">
        <f>IF(ROW()&lt;=vLastrow,IF('Match History Data'!F1163&lt;&gt;"",'Match History Data'!F1163,""),"")</f>
        <v/>
      </c>
      <c r="G1163" t="str">
        <f>IF(ROW()&lt;=vLastrow,'Match History Data'!G1163,"")</f>
        <v/>
      </c>
      <c r="H1163" t="str">
        <f>IF(ROW()&lt;=vLastrow,'Match History Data'!H1163,"")</f>
        <v/>
      </c>
      <c r="I1163" t="str">
        <f>IF(ROW()&lt;=vLastrow,'Match History Data'!I1163,"")</f>
        <v/>
      </c>
      <c r="J1163" t="str">
        <f>IF(ROW()&lt;=vLastrow,'Match History Data'!J1163,"")</f>
        <v/>
      </c>
      <c r="K1163" t="str">
        <f>IF(ROW()&lt;=vLastrow,'Match History Data'!K1163,"")</f>
        <v/>
      </c>
      <c r="L1163" t="str">
        <f>IF(ROW()&lt;=vLastrow,'Match History Data'!L1163,"")</f>
        <v/>
      </c>
      <c r="M1163" t="str">
        <f>IF(ROW()&lt;=vLastrow,'Match History Data'!M1163,"")</f>
        <v/>
      </c>
      <c r="N1163" t="str">
        <f>IF(ROW()&lt;=vLastrow,'Match History Data'!N1163,"")</f>
        <v/>
      </c>
      <c r="O1163" t="str">
        <f>IF(ROW()&lt;=vLastrow,'Match History Data'!O1163,"")</f>
        <v/>
      </c>
      <c r="Q1163" t="str">
        <f>IF(ROW()&lt;=vLastrow,VLOOKUP(MONTH(E1163),calcs!$S$2:$T$13,2,FALSE),"")</f>
        <v/>
      </c>
      <c r="R1163" t="str">
        <f>IF(ROW()&lt;=vLastrow,VLOOKUP(MONTH(F1163),calcs!$S$2:$T$13,2,FALSE),"")</f>
        <v/>
      </c>
      <c r="S1163" t="str">
        <f t="shared" si="100"/>
        <v/>
      </c>
      <c r="T1163" s="26" t="e">
        <f>IF(F1163="",DATEDIF(E1163,calcs!X$2,"Y"),"")</f>
        <v>#VALUE!</v>
      </c>
      <c r="U1163" t="str">
        <f t="shared" si="99"/>
        <v/>
      </c>
      <c r="V1163" t="str">
        <f t="shared" si="96"/>
        <v/>
      </c>
      <c r="W1163">
        <f t="shared" si="97"/>
        <v>0</v>
      </c>
      <c r="X1163">
        <f t="shared" si="98"/>
        <v>0</v>
      </c>
    </row>
    <row r="1164" spans="1:24" x14ac:dyDescent="0.35">
      <c r="A1164" t="str">
        <f>IF(ROW()&lt;=vLastrow,'Match History Data'!A1164,"")</f>
        <v/>
      </c>
      <c r="B1164" t="str">
        <f>IF(ROW()&lt;=vLastrow,'Match History Data'!B1164,"")</f>
        <v/>
      </c>
      <c r="C1164" t="str">
        <f>IF(ROW()&lt;=vLastrow,'Match History Data'!C1164,"")</f>
        <v/>
      </c>
      <c r="D1164" t="str">
        <f>IF(ROW()&lt;=vLastrow,'Match History Data'!D1164,"")</f>
        <v/>
      </c>
      <c r="E1164" s="3" t="str">
        <f>IF(ROW()&lt;=vLastrow,IF('Match History Data'!E1164&lt;&gt;"",'Match History Data'!E1164,""),"")</f>
        <v/>
      </c>
      <c r="F1164" s="3" t="str">
        <f>IF(ROW()&lt;=vLastrow,IF('Match History Data'!F1164&lt;&gt;"",'Match History Data'!F1164,""),"")</f>
        <v/>
      </c>
      <c r="G1164" t="str">
        <f>IF(ROW()&lt;=vLastrow,'Match History Data'!G1164,"")</f>
        <v/>
      </c>
      <c r="H1164" t="str">
        <f>IF(ROW()&lt;=vLastrow,'Match History Data'!H1164,"")</f>
        <v/>
      </c>
      <c r="I1164" t="str">
        <f>IF(ROW()&lt;=vLastrow,'Match History Data'!I1164,"")</f>
        <v/>
      </c>
      <c r="J1164" t="str">
        <f>IF(ROW()&lt;=vLastrow,'Match History Data'!J1164,"")</f>
        <v/>
      </c>
      <c r="K1164" t="str">
        <f>IF(ROW()&lt;=vLastrow,'Match History Data'!K1164,"")</f>
        <v/>
      </c>
      <c r="L1164" t="str">
        <f>IF(ROW()&lt;=vLastrow,'Match History Data'!L1164,"")</f>
        <v/>
      </c>
      <c r="M1164" t="str">
        <f>IF(ROW()&lt;=vLastrow,'Match History Data'!M1164,"")</f>
        <v/>
      </c>
      <c r="N1164" t="str">
        <f>IF(ROW()&lt;=vLastrow,'Match History Data'!N1164,"")</f>
        <v/>
      </c>
      <c r="O1164" t="str">
        <f>IF(ROW()&lt;=vLastrow,'Match History Data'!O1164,"")</f>
        <v/>
      </c>
      <c r="Q1164" t="str">
        <f>IF(ROW()&lt;=vLastrow,VLOOKUP(MONTH(E1164),calcs!$S$2:$T$13,2,FALSE),"")</f>
        <v/>
      </c>
      <c r="R1164" t="str">
        <f>IF(ROW()&lt;=vLastrow,VLOOKUP(MONTH(F1164),calcs!$S$2:$T$13,2,FALSE),"")</f>
        <v/>
      </c>
      <c r="S1164" t="str">
        <f t="shared" si="100"/>
        <v/>
      </c>
      <c r="T1164" s="26" t="e">
        <f>IF(F1164="",DATEDIF(E1164,calcs!X$2,"Y"),"")</f>
        <v>#VALUE!</v>
      </c>
      <c r="U1164" t="str">
        <f t="shared" si="99"/>
        <v/>
      </c>
      <c r="V1164" t="str">
        <f t="shared" si="96"/>
        <v/>
      </c>
      <c r="W1164">
        <f t="shared" si="97"/>
        <v>0</v>
      </c>
      <c r="X1164">
        <f t="shared" si="98"/>
        <v>0</v>
      </c>
    </row>
    <row r="1165" spans="1:24" x14ac:dyDescent="0.35">
      <c r="A1165" t="str">
        <f>IF(ROW()&lt;=vLastrow,'Match History Data'!A1165,"")</f>
        <v/>
      </c>
      <c r="B1165" t="str">
        <f>IF(ROW()&lt;=vLastrow,'Match History Data'!B1165,"")</f>
        <v/>
      </c>
      <c r="C1165" t="str">
        <f>IF(ROW()&lt;=vLastrow,'Match History Data'!C1165,"")</f>
        <v/>
      </c>
      <c r="D1165" t="str">
        <f>IF(ROW()&lt;=vLastrow,'Match History Data'!D1165,"")</f>
        <v/>
      </c>
      <c r="E1165" s="3" t="str">
        <f>IF(ROW()&lt;=vLastrow,IF('Match History Data'!E1165&lt;&gt;"",'Match History Data'!E1165,""),"")</f>
        <v/>
      </c>
      <c r="F1165" s="3" t="str">
        <f>IF(ROW()&lt;=vLastrow,IF('Match History Data'!F1165&lt;&gt;"",'Match History Data'!F1165,""),"")</f>
        <v/>
      </c>
      <c r="G1165" t="str">
        <f>IF(ROW()&lt;=vLastrow,'Match History Data'!G1165,"")</f>
        <v/>
      </c>
      <c r="H1165" t="str">
        <f>IF(ROW()&lt;=vLastrow,'Match History Data'!H1165,"")</f>
        <v/>
      </c>
      <c r="I1165" t="str">
        <f>IF(ROW()&lt;=vLastrow,'Match History Data'!I1165,"")</f>
        <v/>
      </c>
      <c r="J1165" t="str">
        <f>IF(ROW()&lt;=vLastrow,'Match History Data'!J1165,"")</f>
        <v/>
      </c>
      <c r="K1165" t="str">
        <f>IF(ROW()&lt;=vLastrow,'Match History Data'!K1165,"")</f>
        <v/>
      </c>
      <c r="L1165" t="str">
        <f>IF(ROW()&lt;=vLastrow,'Match History Data'!L1165,"")</f>
        <v/>
      </c>
      <c r="M1165" t="str">
        <f>IF(ROW()&lt;=vLastrow,'Match History Data'!M1165,"")</f>
        <v/>
      </c>
      <c r="N1165" t="str">
        <f>IF(ROW()&lt;=vLastrow,'Match History Data'!N1165,"")</f>
        <v/>
      </c>
      <c r="O1165" t="str">
        <f>IF(ROW()&lt;=vLastrow,'Match History Data'!O1165,"")</f>
        <v/>
      </c>
      <c r="Q1165" t="str">
        <f>IF(ROW()&lt;=vLastrow,VLOOKUP(MONTH(E1165),calcs!$S$2:$T$13,2,FALSE),"")</f>
        <v/>
      </c>
      <c r="R1165" t="str">
        <f>IF(ROW()&lt;=vLastrow,VLOOKUP(MONTH(F1165),calcs!$S$2:$T$13,2,FALSE),"")</f>
        <v/>
      </c>
      <c r="S1165" t="str">
        <f t="shared" si="100"/>
        <v/>
      </c>
      <c r="T1165" s="26" t="e">
        <f>IF(F1165="",DATEDIF(E1165,calcs!X$2,"Y"),"")</f>
        <v>#VALUE!</v>
      </c>
      <c r="U1165" t="str">
        <f t="shared" si="99"/>
        <v/>
      </c>
      <c r="V1165" t="str">
        <f t="shared" si="96"/>
        <v/>
      </c>
      <c r="W1165">
        <f t="shared" si="97"/>
        <v>0</v>
      </c>
      <c r="X1165">
        <f t="shared" si="98"/>
        <v>0</v>
      </c>
    </row>
    <row r="1166" spans="1:24" x14ac:dyDescent="0.35">
      <c r="A1166" t="str">
        <f>IF(ROW()&lt;=vLastrow,'Match History Data'!A1166,"")</f>
        <v/>
      </c>
      <c r="B1166" t="str">
        <f>IF(ROW()&lt;=vLastrow,'Match History Data'!B1166,"")</f>
        <v/>
      </c>
      <c r="C1166" t="str">
        <f>IF(ROW()&lt;=vLastrow,'Match History Data'!C1166,"")</f>
        <v/>
      </c>
      <c r="D1166" t="str">
        <f>IF(ROW()&lt;=vLastrow,'Match History Data'!D1166,"")</f>
        <v/>
      </c>
      <c r="E1166" s="3" t="str">
        <f>IF(ROW()&lt;=vLastrow,IF('Match History Data'!E1166&lt;&gt;"",'Match History Data'!E1166,""),"")</f>
        <v/>
      </c>
      <c r="F1166" s="3" t="str">
        <f>IF(ROW()&lt;=vLastrow,IF('Match History Data'!F1166&lt;&gt;"",'Match History Data'!F1166,""),"")</f>
        <v/>
      </c>
      <c r="G1166" t="str">
        <f>IF(ROW()&lt;=vLastrow,'Match History Data'!G1166,"")</f>
        <v/>
      </c>
      <c r="H1166" t="str">
        <f>IF(ROW()&lt;=vLastrow,'Match History Data'!H1166,"")</f>
        <v/>
      </c>
      <c r="I1166" t="str">
        <f>IF(ROW()&lt;=vLastrow,'Match History Data'!I1166,"")</f>
        <v/>
      </c>
      <c r="J1166" t="str">
        <f>IF(ROW()&lt;=vLastrow,'Match History Data'!J1166,"")</f>
        <v/>
      </c>
      <c r="K1166" t="str">
        <f>IF(ROW()&lt;=vLastrow,'Match History Data'!K1166,"")</f>
        <v/>
      </c>
      <c r="L1166" t="str">
        <f>IF(ROW()&lt;=vLastrow,'Match History Data'!L1166,"")</f>
        <v/>
      </c>
      <c r="M1166" t="str">
        <f>IF(ROW()&lt;=vLastrow,'Match History Data'!M1166,"")</f>
        <v/>
      </c>
      <c r="N1166" t="str">
        <f>IF(ROW()&lt;=vLastrow,'Match History Data'!N1166,"")</f>
        <v/>
      </c>
      <c r="O1166" t="str">
        <f>IF(ROW()&lt;=vLastrow,'Match History Data'!O1166,"")</f>
        <v/>
      </c>
      <c r="Q1166" t="str">
        <f>IF(ROW()&lt;=vLastrow,VLOOKUP(MONTH(E1166),calcs!$S$2:$T$13,2,FALSE),"")</f>
        <v/>
      </c>
      <c r="R1166" t="str">
        <f>IF(ROW()&lt;=vLastrow,VLOOKUP(MONTH(F1166),calcs!$S$2:$T$13,2,FALSE),"")</f>
        <v/>
      </c>
      <c r="S1166" t="str">
        <f t="shared" si="100"/>
        <v/>
      </c>
      <c r="T1166" s="26" t="e">
        <f>IF(F1166="",DATEDIF(E1166,calcs!X$2,"Y"),"")</f>
        <v>#VALUE!</v>
      </c>
      <c r="U1166" t="str">
        <f t="shared" si="99"/>
        <v/>
      </c>
      <c r="V1166" t="str">
        <f t="shared" si="96"/>
        <v/>
      </c>
      <c r="W1166">
        <f t="shared" si="97"/>
        <v>0</v>
      </c>
      <c r="X1166">
        <f t="shared" si="98"/>
        <v>0</v>
      </c>
    </row>
    <row r="1167" spans="1:24" x14ac:dyDescent="0.35">
      <c r="A1167" t="str">
        <f>IF(ROW()&lt;=vLastrow,'Match History Data'!A1167,"")</f>
        <v/>
      </c>
      <c r="B1167" t="str">
        <f>IF(ROW()&lt;=vLastrow,'Match History Data'!B1167,"")</f>
        <v/>
      </c>
      <c r="C1167" t="str">
        <f>IF(ROW()&lt;=vLastrow,'Match History Data'!C1167,"")</f>
        <v/>
      </c>
      <c r="D1167" t="str">
        <f>IF(ROW()&lt;=vLastrow,'Match History Data'!D1167,"")</f>
        <v/>
      </c>
      <c r="E1167" s="3" t="str">
        <f>IF(ROW()&lt;=vLastrow,IF('Match History Data'!E1167&lt;&gt;"",'Match History Data'!E1167,""),"")</f>
        <v/>
      </c>
      <c r="F1167" s="3" t="str">
        <f>IF(ROW()&lt;=vLastrow,IF('Match History Data'!F1167&lt;&gt;"",'Match History Data'!F1167,""),"")</f>
        <v/>
      </c>
      <c r="G1167" t="str">
        <f>IF(ROW()&lt;=vLastrow,'Match History Data'!G1167,"")</f>
        <v/>
      </c>
      <c r="H1167" t="str">
        <f>IF(ROW()&lt;=vLastrow,'Match History Data'!H1167,"")</f>
        <v/>
      </c>
      <c r="I1167" t="str">
        <f>IF(ROW()&lt;=vLastrow,'Match History Data'!I1167,"")</f>
        <v/>
      </c>
      <c r="J1167" t="str">
        <f>IF(ROW()&lt;=vLastrow,'Match History Data'!J1167,"")</f>
        <v/>
      </c>
      <c r="K1167" t="str">
        <f>IF(ROW()&lt;=vLastrow,'Match History Data'!K1167,"")</f>
        <v/>
      </c>
      <c r="L1167" t="str">
        <f>IF(ROW()&lt;=vLastrow,'Match History Data'!L1167,"")</f>
        <v/>
      </c>
      <c r="M1167" t="str">
        <f>IF(ROW()&lt;=vLastrow,'Match History Data'!M1167,"")</f>
        <v/>
      </c>
      <c r="N1167" t="str">
        <f>IF(ROW()&lt;=vLastrow,'Match History Data'!N1167,"")</f>
        <v/>
      </c>
      <c r="O1167" t="str">
        <f>IF(ROW()&lt;=vLastrow,'Match History Data'!O1167,"")</f>
        <v/>
      </c>
      <c r="Q1167" t="str">
        <f>IF(ROW()&lt;=vLastrow,VLOOKUP(MONTH(E1167),calcs!$S$2:$T$13,2,FALSE),"")</f>
        <v/>
      </c>
      <c r="R1167" t="str">
        <f>IF(ROW()&lt;=vLastrow,VLOOKUP(MONTH(F1167),calcs!$S$2:$T$13,2,FALSE),"")</f>
        <v/>
      </c>
      <c r="S1167" t="str">
        <f t="shared" si="100"/>
        <v/>
      </c>
      <c r="T1167" s="26" t="e">
        <f>IF(F1167="",DATEDIF(E1167,calcs!X$2,"Y"),"")</f>
        <v>#VALUE!</v>
      </c>
      <c r="U1167" t="str">
        <f t="shared" si="99"/>
        <v/>
      </c>
      <c r="V1167" t="str">
        <f t="shared" si="96"/>
        <v/>
      </c>
      <c r="W1167">
        <f t="shared" si="97"/>
        <v>0</v>
      </c>
      <c r="X1167">
        <f t="shared" si="98"/>
        <v>0</v>
      </c>
    </row>
    <row r="1168" spans="1:24" x14ac:dyDescent="0.35">
      <c r="A1168" t="str">
        <f>IF(ROW()&lt;=vLastrow,'Match History Data'!A1168,"")</f>
        <v/>
      </c>
      <c r="B1168" t="str">
        <f>IF(ROW()&lt;=vLastrow,'Match History Data'!B1168,"")</f>
        <v/>
      </c>
      <c r="C1168" t="str">
        <f>IF(ROW()&lt;=vLastrow,'Match History Data'!C1168,"")</f>
        <v/>
      </c>
      <c r="D1168" t="str">
        <f>IF(ROW()&lt;=vLastrow,'Match History Data'!D1168,"")</f>
        <v/>
      </c>
      <c r="E1168" s="3" t="str">
        <f>IF(ROW()&lt;=vLastrow,IF('Match History Data'!E1168&lt;&gt;"",'Match History Data'!E1168,""),"")</f>
        <v/>
      </c>
      <c r="F1168" s="3" t="str">
        <f>IF(ROW()&lt;=vLastrow,IF('Match History Data'!F1168&lt;&gt;"",'Match History Data'!F1168,""),"")</f>
        <v/>
      </c>
      <c r="G1168" t="str">
        <f>IF(ROW()&lt;=vLastrow,'Match History Data'!G1168,"")</f>
        <v/>
      </c>
      <c r="H1168" t="str">
        <f>IF(ROW()&lt;=vLastrow,'Match History Data'!H1168,"")</f>
        <v/>
      </c>
      <c r="I1168" t="str">
        <f>IF(ROW()&lt;=vLastrow,'Match History Data'!I1168,"")</f>
        <v/>
      </c>
      <c r="J1168" t="str">
        <f>IF(ROW()&lt;=vLastrow,'Match History Data'!J1168,"")</f>
        <v/>
      </c>
      <c r="K1168" t="str">
        <f>IF(ROW()&lt;=vLastrow,'Match History Data'!K1168,"")</f>
        <v/>
      </c>
      <c r="L1168" t="str">
        <f>IF(ROW()&lt;=vLastrow,'Match History Data'!L1168,"")</f>
        <v/>
      </c>
      <c r="M1168" t="str">
        <f>IF(ROW()&lt;=vLastrow,'Match History Data'!M1168,"")</f>
        <v/>
      </c>
      <c r="N1168" t="str">
        <f>IF(ROW()&lt;=vLastrow,'Match History Data'!N1168,"")</f>
        <v/>
      </c>
      <c r="O1168" t="str">
        <f>IF(ROW()&lt;=vLastrow,'Match History Data'!O1168,"")</f>
        <v/>
      </c>
      <c r="Q1168" t="str">
        <f>IF(ROW()&lt;=vLastrow,VLOOKUP(MONTH(E1168),calcs!$S$2:$T$13,2,FALSE),"")</f>
        <v/>
      </c>
      <c r="R1168" t="str">
        <f>IF(ROW()&lt;=vLastrow,VLOOKUP(MONTH(F1168),calcs!$S$2:$T$13,2,FALSE),"")</f>
        <v/>
      </c>
      <c r="S1168" t="str">
        <f t="shared" si="100"/>
        <v/>
      </c>
      <c r="T1168" s="26" t="e">
        <f>IF(F1168="",DATEDIF(E1168,calcs!X$2,"Y"),"")</f>
        <v>#VALUE!</v>
      </c>
      <c r="U1168" t="str">
        <f t="shared" si="99"/>
        <v/>
      </c>
      <c r="V1168" t="str">
        <f t="shared" si="96"/>
        <v/>
      </c>
      <c r="W1168">
        <f t="shared" si="97"/>
        <v>0</v>
      </c>
      <c r="X1168">
        <f t="shared" si="98"/>
        <v>0</v>
      </c>
    </row>
    <row r="1169" spans="1:24" x14ac:dyDescent="0.35">
      <c r="A1169" t="str">
        <f>IF(ROW()&lt;=vLastrow,'Match History Data'!A1169,"")</f>
        <v/>
      </c>
      <c r="B1169" t="str">
        <f>IF(ROW()&lt;=vLastrow,'Match History Data'!B1169,"")</f>
        <v/>
      </c>
      <c r="C1169" t="str">
        <f>IF(ROW()&lt;=vLastrow,'Match History Data'!C1169,"")</f>
        <v/>
      </c>
      <c r="D1169" t="str">
        <f>IF(ROW()&lt;=vLastrow,'Match History Data'!D1169,"")</f>
        <v/>
      </c>
      <c r="E1169" s="3" t="str">
        <f>IF(ROW()&lt;=vLastrow,IF('Match History Data'!E1169&lt;&gt;"",'Match History Data'!E1169,""),"")</f>
        <v/>
      </c>
      <c r="F1169" s="3" t="str">
        <f>IF(ROW()&lt;=vLastrow,IF('Match History Data'!F1169&lt;&gt;"",'Match History Data'!F1169,""),"")</f>
        <v/>
      </c>
      <c r="G1169" t="str">
        <f>IF(ROW()&lt;=vLastrow,'Match History Data'!G1169,"")</f>
        <v/>
      </c>
      <c r="H1169" t="str">
        <f>IF(ROW()&lt;=vLastrow,'Match History Data'!H1169,"")</f>
        <v/>
      </c>
      <c r="I1169" t="str">
        <f>IF(ROW()&lt;=vLastrow,'Match History Data'!I1169,"")</f>
        <v/>
      </c>
      <c r="J1169" t="str">
        <f>IF(ROW()&lt;=vLastrow,'Match History Data'!J1169,"")</f>
        <v/>
      </c>
      <c r="K1169" t="str">
        <f>IF(ROW()&lt;=vLastrow,'Match History Data'!K1169,"")</f>
        <v/>
      </c>
      <c r="L1169" t="str">
        <f>IF(ROW()&lt;=vLastrow,'Match History Data'!L1169,"")</f>
        <v/>
      </c>
      <c r="M1169" t="str">
        <f>IF(ROW()&lt;=vLastrow,'Match History Data'!M1169,"")</f>
        <v/>
      </c>
      <c r="N1169" t="str">
        <f>IF(ROW()&lt;=vLastrow,'Match History Data'!N1169,"")</f>
        <v/>
      </c>
      <c r="O1169" t="str">
        <f>IF(ROW()&lt;=vLastrow,'Match History Data'!O1169,"")</f>
        <v/>
      </c>
      <c r="Q1169" t="str">
        <f>IF(ROW()&lt;=vLastrow,VLOOKUP(MONTH(E1169),calcs!$S$2:$T$13,2,FALSE),"")</f>
        <v/>
      </c>
      <c r="R1169" t="str">
        <f>IF(ROW()&lt;=vLastrow,VLOOKUP(MONTH(F1169),calcs!$S$2:$T$13,2,FALSE),"")</f>
        <v/>
      </c>
      <c r="S1169" t="str">
        <f t="shared" si="100"/>
        <v/>
      </c>
      <c r="T1169" s="26" t="e">
        <f>IF(F1169="",DATEDIF(E1169,calcs!X$2,"Y"),"")</f>
        <v>#VALUE!</v>
      </c>
      <c r="U1169" t="str">
        <f t="shared" si="99"/>
        <v/>
      </c>
      <c r="V1169" t="str">
        <f t="shared" si="96"/>
        <v/>
      </c>
      <c r="W1169">
        <f t="shared" si="97"/>
        <v>0</v>
      </c>
      <c r="X1169">
        <f t="shared" si="98"/>
        <v>0</v>
      </c>
    </row>
    <row r="1170" spans="1:24" x14ac:dyDescent="0.35">
      <c r="A1170" t="str">
        <f>IF(ROW()&lt;=vLastrow,'Match History Data'!A1170,"")</f>
        <v/>
      </c>
      <c r="B1170" t="str">
        <f>IF(ROW()&lt;=vLastrow,'Match History Data'!B1170,"")</f>
        <v/>
      </c>
      <c r="C1170" t="str">
        <f>IF(ROW()&lt;=vLastrow,'Match History Data'!C1170,"")</f>
        <v/>
      </c>
      <c r="D1170" t="str">
        <f>IF(ROW()&lt;=vLastrow,'Match History Data'!D1170,"")</f>
        <v/>
      </c>
      <c r="E1170" s="3" t="str">
        <f>IF(ROW()&lt;=vLastrow,IF('Match History Data'!E1170&lt;&gt;"",'Match History Data'!E1170,""),"")</f>
        <v/>
      </c>
      <c r="F1170" s="3" t="str">
        <f>IF(ROW()&lt;=vLastrow,IF('Match History Data'!F1170&lt;&gt;"",'Match History Data'!F1170,""),"")</f>
        <v/>
      </c>
      <c r="G1170" t="str">
        <f>IF(ROW()&lt;=vLastrow,'Match History Data'!G1170,"")</f>
        <v/>
      </c>
      <c r="H1170" t="str">
        <f>IF(ROW()&lt;=vLastrow,'Match History Data'!H1170,"")</f>
        <v/>
      </c>
      <c r="I1170" t="str">
        <f>IF(ROW()&lt;=vLastrow,'Match History Data'!I1170,"")</f>
        <v/>
      </c>
      <c r="J1170" t="str">
        <f>IF(ROW()&lt;=vLastrow,'Match History Data'!J1170,"")</f>
        <v/>
      </c>
      <c r="K1170" t="str">
        <f>IF(ROW()&lt;=vLastrow,'Match History Data'!K1170,"")</f>
        <v/>
      </c>
      <c r="L1170" t="str">
        <f>IF(ROW()&lt;=vLastrow,'Match History Data'!L1170,"")</f>
        <v/>
      </c>
      <c r="M1170" t="str">
        <f>IF(ROW()&lt;=vLastrow,'Match History Data'!M1170,"")</f>
        <v/>
      </c>
      <c r="N1170" t="str">
        <f>IF(ROW()&lt;=vLastrow,'Match History Data'!N1170,"")</f>
        <v/>
      </c>
      <c r="O1170" t="str">
        <f>IF(ROW()&lt;=vLastrow,'Match History Data'!O1170,"")</f>
        <v/>
      </c>
      <c r="Q1170" t="str">
        <f>IF(ROW()&lt;=vLastrow,VLOOKUP(MONTH(E1170),calcs!$S$2:$T$13,2,FALSE),"")</f>
        <v/>
      </c>
      <c r="R1170" t="str">
        <f>IF(ROW()&lt;=vLastrow,VLOOKUP(MONTH(F1170),calcs!$S$2:$T$13,2,FALSE),"")</f>
        <v/>
      </c>
      <c r="S1170" t="str">
        <f t="shared" si="100"/>
        <v/>
      </c>
      <c r="T1170" s="26" t="e">
        <f>IF(F1170="",DATEDIF(E1170,calcs!X$2,"Y"),"")</f>
        <v>#VALUE!</v>
      </c>
      <c r="U1170" t="str">
        <f t="shared" si="99"/>
        <v/>
      </c>
      <c r="V1170" t="str">
        <f t="shared" si="96"/>
        <v/>
      </c>
      <c r="W1170">
        <f t="shared" si="97"/>
        <v>0</v>
      </c>
      <c r="X1170">
        <f t="shared" si="98"/>
        <v>0</v>
      </c>
    </row>
    <row r="1171" spans="1:24" x14ac:dyDescent="0.35">
      <c r="A1171" t="str">
        <f>IF(ROW()&lt;=vLastrow,'Match History Data'!A1171,"")</f>
        <v/>
      </c>
      <c r="B1171" t="str">
        <f>IF(ROW()&lt;=vLastrow,'Match History Data'!B1171,"")</f>
        <v/>
      </c>
      <c r="C1171" t="str">
        <f>IF(ROW()&lt;=vLastrow,'Match History Data'!C1171,"")</f>
        <v/>
      </c>
      <c r="D1171" t="str">
        <f>IF(ROW()&lt;=vLastrow,'Match History Data'!D1171,"")</f>
        <v/>
      </c>
      <c r="E1171" s="3" t="str">
        <f>IF(ROW()&lt;=vLastrow,IF('Match History Data'!E1171&lt;&gt;"",'Match History Data'!E1171,""),"")</f>
        <v/>
      </c>
      <c r="F1171" s="3" t="str">
        <f>IF(ROW()&lt;=vLastrow,IF('Match History Data'!F1171&lt;&gt;"",'Match History Data'!F1171,""),"")</f>
        <v/>
      </c>
      <c r="G1171" t="str">
        <f>IF(ROW()&lt;=vLastrow,'Match History Data'!G1171,"")</f>
        <v/>
      </c>
      <c r="H1171" t="str">
        <f>IF(ROW()&lt;=vLastrow,'Match History Data'!H1171,"")</f>
        <v/>
      </c>
      <c r="I1171" t="str">
        <f>IF(ROW()&lt;=vLastrow,'Match History Data'!I1171,"")</f>
        <v/>
      </c>
      <c r="J1171" t="str">
        <f>IF(ROW()&lt;=vLastrow,'Match History Data'!J1171,"")</f>
        <v/>
      </c>
      <c r="K1171" t="str">
        <f>IF(ROW()&lt;=vLastrow,'Match History Data'!K1171,"")</f>
        <v/>
      </c>
      <c r="L1171" t="str">
        <f>IF(ROW()&lt;=vLastrow,'Match History Data'!L1171,"")</f>
        <v/>
      </c>
      <c r="M1171" t="str">
        <f>IF(ROW()&lt;=vLastrow,'Match History Data'!M1171,"")</f>
        <v/>
      </c>
      <c r="N1171" t="str">
        <f>IF(ROW()&lt;=vLastrow,'Match History Data'!N1171,"")</f>
        <v/>
      </c>
      <c r="O1171" t="str">
        <f>IF(ROW()&lt;=vLastrow,'Match History Data'!O1171,"")</f>
        <v/>
      </c>
      <c r="Q1171" t="str">
        <f>IF(ROW()&lt;=vLastrow,VLOOKUP(MONTH(E1171),calcs!$S$2:$T$13,2,FALSE),"")</f>
        <v/>
      </c>
      <c r="R1171" t="str">
        <f>IF(ROW()&lt;=vLastrow,VLOOKUP(MONTH(F1171),calcs!$S$2:$T$13,2,FALSE),"")</f>
        <v/>
      </c>
      <c r="S1171" t="str">
        <f t="shared" si="100"/>
        <v/>
      </c>
      <c r="T1171" s="26" t="e">
        <f>IF(F1171="",DATEDIF(E1171,calcs!X$2,"Y"),"")</f>
        <v>#VALUE!</v>
      </c>
      <c r="U1171" t="str">
        <f t="shared" si="99"/>
        <v/>
      </c>
      <c r="V1171" t="str">
        <f t="shared" si="96"/>
        <v/>
      </c>
      <c r="W1171">
        <f t="shared" si="97"/>
        <v>0</v>
      </c>
      <c r="X1171">
        <f t="shared" si="98"/>
        <v>0</v>
      </c>
    </row>
    <row r="1172" spans="1:24" x14ac:dyDescent="0.35">
      <c r="A1172" t="str">
        <f>IF(ROW()&lt;=vLastrow,'Match History Data'!A1172,"")</f>
        <v/>
      </c>
      <c r="B1172" t="str">
        <f>IF(ROW()&lt;=vLastrow,'Match History Data'!B1172,"")</f>
        <v/>
      </c>
      <c r="C1172" t="str">
        <f>IF(ROW()&lt;=vLastrow,'Match History Data'!C1172,"")</f>
        <v/>
      </c>
      <c r="D1172" t="str">
        <f>IF(ROW()&lt;=vLastrow,'Match History Data'!D1172,"")</f>
        <v/>
      </c>
      <c r="E1172" s="3" t="str">
        <f>IF(ROW()&lt;=vLastrow,IF('Match History Data'!E1172&lt;&gt;"",'Match History Data'!E1172,""),"")</f>
        <v/>
      </c>
      <c r="F1172" s="3" t="str">
        <f>IF(ROW()&lt;=vLastrow,IF('Match History Data'!F1172&lt;&gt;"",'Match History Data'!F1172,""),"")</f>
        <v/>
      </c>
      <c r="G1172" t="str">
        <f>IF(ROW()&lt;=vLastrow,'Match History Data'!G1172,"")</f>
        <v/>
      </c>
      <c r="H1172" t="str">
        <f>IF(ROW()&lt;=vLastrow,'Match History Data'!H1172,"")</f>
        <v/>
      </c>
      <c r="I1172" t="str">
        <f>IF(ROW()&lt;=vLastrow,'Match History Data'!I1172,"")</f>
        <v/>
      </c>
      <c r="J1172" t="str">
        <f>IF(ROW()&lt;=vLastrow,'Match History Data'!J1172,"")</f>
        <v/>
      </c>
      <c r="K1172" t="str">
        <f>IF(ROW()&lt;=vLastrow,'Match History Data'!K1172,"")</f>
        <v/>
      </c>
      <c r="L1172" t="str">
        <f>IF(ROW()&lt;=vLastrow,'Match History Data'!L1172,"")</f>
        <v/>
      </c>
      <c r="M1172" t="str">
        <f>IF(ROW()&lt;=vLastrow,'Match History Data'!M1172,"")</f>
        <v/>
      </c>
      <c r="N1172" t="str">
        <f>IF(ROW()&lt;=vLastrow,'Match History Data'!N1172,"")</f>
        <v/>
      </c>
      <c r="O1172" t="str">
        <f>IF(ROW()&lt;=vLastrow,'Match History Data'!O1172,"")</f>
        <v/>
      </c>
      <c r="Q1172" t="str">
        <f>IF(ROW()&lt;=vLastrow,VLOOKUP(MONTH(E1172),calcs!$S$2:$T$13,2,FALSE),"")</f>
        <v/>
      </c>
      <c r="R1172" t="str">
        <f>IF(ROW()&lt;=vLastrow,VLOOKUP(MONTH(F1172),calcs!$S$2:$T$13,2,FALSE),"")</f>
        <v/>
      </c>
      <c r="S1172" t="str">
        <f t="shared" si="100"/>
        <v/>
      </c>
      <c r="T1172" s="26" t="e">
        <f>IF(F1172="",DATEDIF(E1172,calcs!X$2,"Y"),"")</f>
        <v>#VALUE!</v>
      </c>
      <c r="U1172" t="str">
        <f t="shared" si="99"/>
        <v/>
      </c>
      <c r="V1172" t="str">
        <f t="shared" si="96"/>
        <v/>
      </c>
      <c r="W1172">
        <f t="shared" si="97"/>
        <v>0</v>
      </c>
      <c r="X1172">
        <f t="shared" si="98"/>
        <v>0</v>
      </c>
    </row>
    <row r="1173" spans="1:24" x14ac:dyDescent="0.35">
      <c r="A1173" t="str">
        <f>IF(ROW()&lt;=vLastrow,'Match History Data'!A1173,"")</f>
        <v/>
      </c>
      <c r="B1173" t="str">
        <f>IF(ROW()&lt;=vLastrow,'Match History Data'!B1173,"")</f>
        <v/>
      </c>
      <c r="C1173" t="str">
        <f>IF(ROW()&lt;=vLastrow,'Match History Data'!C1173,"")</f>
        <v/>
      </c>
      <c r="D1173" t="str">
        <f>IF(ROW()&lt;=vLastrow,'Match History Data'!D1173,"")</f>
        <v/>
      </c>
      <c r="E1173" s="3" t="str">
        <f>IF(ROW()&lt;=vLastrow,IF('Match History Data'!E1173&lt;&gt;"",'Match History Data'!E1173,""),"")</f>
        <v/>
      </c>
      <c r="F1173" s="3" t="str">
        <f>IF(ROW()&lt;=vLastrow,IF('Match History Data'!F1173&lt;&gt;"",'Match History Data'!F1173,""),"")</f>
        <v/>
      </c>
      <c r="G1173" t="str">
        <f>IF(ROW()&lt;=vLastrow,'Match History Data'!G1173,"")</f>
        <v/>
      </c>
      <c r="H1173" t="str">
        <f>IF(ROW()&lt;=vLastrow,'Match History Data'!H1173,"")</f>
        <v/>
      </c>
      <c r="I1173" t="str">
        <f>IF(ROW()&lt;=vLastrow,'Match History Data'!I1173,"")</f>
        <v/>
      </c>
      <c r="J1173" t="str">
        <f>IF(ROW()&lt;=vLastrow,'Match History Data'!J1173,"")</f>
        <v/>
      </c>
      <c r="K1173" t="str">
        <f>IF(ROW()&lt;=vLastrow,'Match History Data'!K1173,"")</f>
        <v/>
      </c>
      <c r="L1173" t="str">
        <f>IF(ROW()&lt;=vLastrow,'Match History Data'!L1173,"")</f>
        <v/>
      </c>
      <c r="M1173" t="str">
        <f>IF(ROW()&lt;=vLastrow,'Match History Data'!M1173,"")</f>
        <v/>
      </c>
      <c r="N1173" t="str">
        <f>IF(ROW()&lt;=vLastrow,'Match History Data'!N1173,"")</f>
        <v/>
      </c>
      <c r="O1173" t="str">
        <f>IF(ROW()&lt;=vLastrow,'Match History Data'!O1173,"")</f>
        <v/>
      </c>
      <c r="Q1173" t="str">
        <f>IF(ROW()&lt;=vLastrow,VLOOKUP(MONTH(E1173),calcs!$S$2:$T$13,2,FALSE),"")</f>
        <v/>
      </c>
      <c r="R1173" t="str">
        <f>IF(ROW()&lt;=vLastrow,VLOOKUP(MONTH(F1173),calcs!$S$2:$T$13,2,FALSE),"")</f>
        <v/>
      </c>
      <c r="S1173" t="str">
        <f t="shared" si="100"/>
        <v/>
      </c>
      <c r="T1173" s="26" t="e">
        <f>IF(F1173="",DATEDIF(E1173,calcs!X$2,"Y"),"")</f>
        <v>#VALUE!</v>
      </c>
      <c r="U1173" t="str">
        <f t="shared" si="99"/>
        <v/>
      </c>
      <c r="V1173" t="str">
        <f t="shared" si="96"/>
        <v/>
      </c>
      <c r="W1173">
        <f t="shared" si="97"/>
        <v>0</v>
      </c>
      <c r="X1173">
        <f t="shared" si="98"/>
        <v>0</v>
      </c>
    </row>
    <row r="1174" spans="1:24" x14ac:dyDescent="0.35">
      <c r="A1174" t="str">
        <f>IF(ROW()&lt;=vLastrow,'Match History Data'!A1174,"")</f>
        <v/>
      </c>
      <c r="B1174" t="str">
        <f>IF(ROW()&lt;=vLastrow,'Match History Data'!B1174,"")</f>
        <v/>
      </c>
      <c r="C1174" t="str">
        <f>IF(ROW()&lt;=vLastrow,'Match History Data'!C1174,"")</f>
        <v/>
      </c>
      <c r="D1174" t="str">
        <f>IF(ROW()&lt;=vLastrow,'Match History Data'!D1174,"")</f>
        <v/>
      </c>
      <c r="E1174" s="3" t="str">
        <f>IF(ROW()&lt;=vLastrow,IF('Match History Data'!E1174&lt;&gt;"",'Match History Data'!E1174,""),"")</f>
        <v/>
      </c>
      <c r="F1174" s="3" t="str">
        <f>IF(ROW()&lt;=vLastrow,IF('Match History Data'!F1174&lt;&gt;"",'Match History Data'!F1174,""),"")</f>
        <v/>
      </c>
      <c r="G1174" t="str">
        <f>IF(ROW()&lt;=vLastrow,'Match History Data'!G1174,"")</f>
        <v/>
      </c>
      <c r="H1174" t="str">
        <f>IF(ROW()&lt;=vLastrow,'Match History Data'!H1174,"")</f>
        <v/>
      </c>
      <c r="I1174" t="str">
        <f>IF(ROW()&lt;=vLastrow,'Match History Data'!I1174,"")</f>
        <v/>
      </c>
      <c r="J1174" t="str">
        <f>IF(ROW()&lt;=vLastrow,'Match History Data'!J1174,"")</f>
        <v/>
      </c>
      <c r="K1174" t="str">
        <f>IF(ROW()&lt;=vLastrow,'Match History Data'!K1174,"")</f>
        <v/>
      </c>
      <c r="L1174" t="str">
        <f>IF(ROW()&lt;=vLastrow,'Match History Data'!L1174,"")</f>
        <v/>
      </c>
      <c r="M1174" t="str">
        <f>IF(ROW()&lt;=vLastrow,'Match History Data'!M1174,"")</f>
        <v/>
      </c>
      <c r="N1174" t="str">
        <f>IF(ROW()&lt;=vLastrow,'Match History Data'!N1174,"")</f>
        <v/>
      </c>
      <c r="O1174" t="str">
        <f>IF(ROW()&lt;=vLastrow,'Match History Data'!O1174,"")</f>
        <v/>
      </c>
      <c r="Q1174" t="str">
        <f>IF(ROW()&lt;=vLastrow,VLOOKUP(MONTH(E1174),calcs!$S$2:$T$13,2,FALSE),"")</f>
        <v/>
      </c>
      <c r="R1174" t="str">
        <f>IF(ROW()&lt;=vLastrow,VLOOKUP(MONTH(F1174),calcs!$S$2:$T$13,2,FALSE),"")</f>
        <v/>
      </c>
      <c r="S1174" t="str">
        <f t="shared" si="100"/>
        <v/>
      </c>
      <c r="T1174" s="26" t="e">
        <f>IF(F1174="",DATEDIF(E1174,calcs!X$2,"Y"),"")</f>
        <v>#VALUE!</v>
      </c>
      <c r="U1174" t="str">
        <f t="shared" si="99"/>
        <v/>
      </c>
      <c r="V1174" t="str">
        <f t="shared" si="96"/>
        <v/>
      </c>
      <c r="W1174">
        <f t="shared" si="97"/>
        <v>0</v>
      </c>
      <c r="X1174">
        <f t="shared" si="98"/>
        <v>0</v>
      </c>
    </row>
    <row r="1175" spans="1:24" x14ac:dyDescent="0.35">
      <c r="A1175" t="str">
        <f>IF(ROW()&lt;=vLastrow,'Match History Data'!A1175,"")</f>
        <v/>
      </c>
      <c r="B1175" t="str">
        <f>IF(ROW()&lt;=vLastrow,'Match History Data'!B1175,"")</f>
        <v/>
      </c>
      <c r="C1175" t="str">
        <f>IF(ROW()&lt;=vLastrow,'Match History Data'!C1175,"")</f>
        <v/>
      </c>
      <c r="D1175" t="str">
        <f>IF(ROW()&lt;=vLastrow,'Match History Data'!D1175,"")</f>
        <v/>
      </c>
      <c r="E1175" s="3" t="str">
        <f>IF(ROW()&lt;=vLastrow,IF('Match History Data'!E1175&lt;&gt;"",'Match History Data'!E1175,""),"")</f>
        <v/>
      </c>
      <c r="F1175" s="3" t="str">
        <f>IF(ROW()&lt;=vLastrow,IF('Match History Data'!F1175&lt;&gt;"",'Match History Data'!F1175,""),"")</f>
        <v/>
      </c>
      <c r="G1175" t="str">
        <f>IF(ROW()&lt;=vLastrow,'Match History Data'!G1175,"")</f>
        <v/>
      </c>
      <c r="H1175" t="str">
        <f>IF(ROW()&lt;=vLastrow,'Match History Data'!H1175,"")</f>
        <v/>
      </c>
      <c r="I1175" t="str">
        <f>IF(ROW()&lt;=vLastrow,'Match History Data'!I1175,"")</f>
        <v/>
      </c>
      <c r="J1175" t="str">
        <f>IF(ROW()&lt;=vLastrow,'Match History Data'!J1175,"")</f>
        <v/>
      </c>
      <c r="K1175" t="str">
        <f>IF(ROW()&lt;=vLastrow,'Match History Data'!K1175,"")</f>
        <v/>
      </c>
      <c r="L1175" t="str">
        <f>IF(ROW()&lt;=vLastrow,'Match History Data'!L1175,"")</f>
        <v/>
      </c>
      <c r="M1175" t="str">
        <f>IF(ROW()&lt;=vLastrow,'Match History Data'!M1175,"")</f>
        <v/>
      </c>
      <c r="N1175" t="str">
        <f>IF(ROW()&lt;=vLastrow,'Match History Data'!N1175,"")</f>
        <v/>
      </c>
      <c r="O1175" t="str">
        <f>IF(ROW()&lt;=vLastrow,'Match History Data'!O1175,"")</f>
        <v/>
      </c>
      <c r="Q1175" t="str">
        <f>IF(ROW()&lt;=vLastrow,VLOOKUP(MONTH(E1175),calcs!$S$2:$T$13,2,FALSE),"")</f>
        <v/>
      </c>
      <c r="R1175" t="str">
        <f>IF(ROW()&lt;=vLastrow,VLOOKUP(MONTH(F1175),calcs!$S$2:$T$13,2,FALSE),"")</f>
        <v/>
      </c>
      <c r="S1175" t="str">
        <f t="shared" si="100"/>
        <v/>
      </c>
      <c r="T1175" s="26" t="e">
        <f>IF(F1175="",DATEDIF(E1175,calcs!X$2,"Y"),"")</f>
        <v>#VALUE!</v>
      </c>
      <c r="U1175" t="str">
        <f t="shared" si="99"/>
        <v/>
      </c>
      <c r="V1175" t="str">
        <f t="shared" si="96"/>
        <v/>
      </c>
      <c r="W1175">
        <f t="shared" si="97"/>
        <v>0</v>
      </c>
      <c r="X1175">
        <f t="shared" si="98"/>
        <v>0</v>
      </c>
    </row>
    <row r="1176" spans="1:24" x14ac:dyDescent="0.35">
      <c r="A1176" t="str">
        <f>IF(ROW()&lt;=vLastrow,'Match History Data'!A1176,"")</f>
        <v/>
      </c>
      <c r="B1176" t="str">
        <f>IF(ROW()&lt;=vLastrow,'Match History Data'!B1176,"")</f>
        <v/>
      </c>
      <c r="C1176" t="str">
        <f>IF(ROW()&lt;=vLastrow,'Match History Data'!C1176,"")</f>
        <v/>
      </c>
      <c r="D1176" t="str">
        <f>IF(ROW()&lt;=vLastrow,'Match History Data'!D1176,"")</f>
        <v/>
      </c>
      <c r="E1176" s="3" t="str">
        <f>IF(ROW()&lt;=vLastrow,IF('Match History Data'!E1176&lt;&gt;"",'Match History Data'!E1176,""),"")</f>
        <v/>
      </c>
      <c r="F1176" s="3" t="str">
        <f>IF(ROW()&lt;=vLastrow,IF('Match History Data'!F1176&lt;&gt;"",'Match History Data'!F1176,""),"")</f>
        <v/>
      </c>
      <c r="G1176" t="str">
        <f>IF(ROW()&lt;=vLastrow,'Match History Data'!G1176,"")</f>
        <v/>
      </c>
      <c r="H1176" t="str">
        <f>IF(ROW()&lt;=vLastrow,'Match History Data'!H1176,"")</f>
        <v/>
      </c>
      <c r="I1176" t="str">
        <f>IF(ROW()&lt;=vLastrow,'Match History Data'!I1176,"")</f>
        <v/>
      </c>
      <c r="J1176" t="str">
        <f>IF(ROW()&lt;=vLastrow,'Match History Data'!J1176,"")</f>
        <v/>
      </c>
      <c r="K1176" t="str">
        <f>IF(ROW()&lt;=vLastrow,'Match History Data'!K1176,"")</f>
        <v/>
      </c>
      <c r="L1176" t="str">
        <f>IF(ROW()&lt;=vLastrow,'Match History Data'!L1176,"")</f>
        <v/>
      </c>
      <c r="M1176" t="str">
        <f>IF(ROW()&lt;=vLastrow,'Match History Data'!M1176,"")</f>
        <v/>
      </c>
      <c r="N1176" t="str">
        <f>IF(ROW()&lt;=vLastrow,'Match History Data'!N1176,"")</f>
        <v/>
      </c>
      <c r="O1176" t="str">
        <f>IF(ROW()&lt;=vLastrow,'Match History Data'!O1176,"")</f>
        <v/>
      </c>
      <c r="Q1176" t="str">
        <f>IF(ROW()&lt;=vLastrow,VLOOKUP(MONTH(E1176),calcs!$S$2:$T$13,2,FALSE),"")</f>
        <v/>
      </c>
      <c r="R1176" t="str">
        <f>IF(ROW()&lt;=vLastrow,VLOOKUP(MONTH(F1176),calcs!$S$2:$T$13,2,FALSE),"")</f>
        <v/>
      </c>
      <c r="S1176" t="str">
        <f t="shared" si="100"/>
        <v/>
      </c>
      <c r="T1176" s="26" t="e">
        <f>IF(F1176="",DATEDIF(E1176,calcs!X$2,"Y"),"")</f>
        <v>#VALUE!</v>
      </c>
      <c r="U1176" t="str">
        <f t="shared" si="99"/>
        <v/>
      </c>
      <c r="V1176" t="str">
        <f t="shared" si="96"/>
        <v/>
      </c>
      <c r="W1176">
        <f t="shared" si="97"/>
        <v>0</v>
      </c>
      <c r="X1176">
        <f t="shared" si="98"/>
        <v>0</v>
      </c>
    </row>
    <row r="1177" spans="1:24" x14ac:dyDescent="0.35">
      <c r="A1177" t="str">
        <f>IF(ROW()&lt;=vLastrow,'Match History Data'!A1177,"")</f>
        <v/>
      </c>
      <c r="B1177" t="str">
        <f>IF(ROW()&lt;=vLastrow,'Match History Data'!B1177,"")</f>
        <v/>
      </c>
      <c r="C1177" t="str">
        <f>IF(ROW()&lt;=vLastrow,'Match History Data'!C1177,"")</f>
        <v/>
      </c>
      <c r="D1177" t="str">
        <f>IF(ROW()&lt;=vLastrow,'Match History Data'!D1177,"")</f>
        <v/>
      </c>
      <c r="E1177" s="3" t="str">
        <f>IF(ROW()&lt;=vLastrow,IF('Match History Data'!E1177&lt;&gt;"",'Match History Data'!E1177,""),"")</f>
        <v/>
      </c>
      <c r="F1177" s="3" t="str">
        <f>IF(ROW()&lt;=vLastrow,IF('Match History Data'!F1177&lt;&gt;"",'Match History Data'!F1177,""),"")</f>
        <v/>
      </c>
      <c r="G1177" t="str">
        <f>IF(ROW()&lt;=vLastrow,'Match History Data'!G1177,"")</f>
        <v/>
      </c>
      <c r="H1177" t="str">
        <f>IF(ROW()&lt;=vLastrow,'Match History Data'!H1177,"")</f>
        <v/>
      </c>
      <c r="I1177" t="str">
        <f>IF(ROW()&lt;=vLastrow,'Match History Data'!I1177,"")</f>
        <v/>
      </c>
      <c r="J1177" t="str">
        <f>IF(ROW()&lt;=vLastrow,'Match History Data'!J1177,"")</f>
        <v/>
      </c>
      <c r="K1177" t="str">
        <f>IF(ROW()&lt;=vLastrow,'Match History Data'!K1177,"")</f>
        <v/>
      </c>
      <c r="L1177" t="str">
        <f>IF(ROW()&lt;=vLastrow,'Match History Data'!L1177,"")</f>
        <v/>
      </c>
      <c r="M1177" t="str">
        <f>IF(ROW()&lt;=vLastrow,'Match History Data'!M1177,"")</f>
        <v/>
      </c>
      <c r="N1177" t="str">
        <f>IF(ROW()&lt;=vLastrow,'Match History Data'!N1177,"")</f>
        <v/>
      </c>
      <c r="O1177" t="str">
        <f>IF(ROW()&lt;=vLastrow,'Match History Data'!O1177,"")</f>
        <v/>
      </c>
      <c r="Q1177" t="str">
        <f>IF(ROW()&lt;=vLastrow,VLOOKUP(MONTH(E1177),calcs!$S$2:$T$13,2,FALSE),"")</f>
        <v/>
      </c>
      <c r="R1177" t="str">
        <f>IF(ROW()&lt;=vLastrow,VLOOKUP(MONTH(F1177),calcs!$S$2:$T$13,2,FALSE),"")</f>
        <v/>
      </c>
      <c r="S1177" t="str">
        <f t="shared" si="100"/>
        <v/>
      </c>
      <c r="T1177" s="26" t="e">
        <f>IF(F1177="",DATEDIF(E1177,calcs!X$2,"Y"),"")</f>
        <v>#VALUE!</v>
      </c>
      <c r="U1177" t="str">
        <f t="shared" si="99"/>
        <v/>
      </c>
      <c r="V1177" t="str">
        <f t="shared" si="96"/>
        <v/>
      </c>
      <c r="W1177">
        <f t="shared" si="97"/>
        <v>0</v>
      </c>
      <c r="X1177">
        <f t="shared" si="98"/>
        <v>0</v>
      </c>
    </row>
    <row r="1178" spans="1:24" x14ac:dyDescent="0.35">
      <c r="A1178" t="str">
        <f>IF(ROW()&lt;=vLastrow,'Match History Data'!A1178,"")</f>
        <v/>
      </c>
      <c r="B1178" t="str">
        <f>IF(ROW()&lt;=vLastrow,'Match History Data'!B1178,"")</f>
        <v/>
      </c>
      <c r="C1178" t="str">
        <f>IF(ROW()&lt;=vLastrow,'Match History Data'!C1178,"")</f>
        <v/>
      </c>
      <c r="D1178" t="str">
        <f>IF(ROW()&lt;=vLastrow,'Match History Data'!D1178,"")</f>
        <v/>
      </c>
      <c r="E1178" s="3" t="str">
        <f>IF(ROW()&lt;=vLastrow,IF('Match History Data'!E1178&lt;&gt;"",'Match History Data'!E1178,""),"")</f>
        <v/>
      </c>
      <c r="F1178" s="3" t="str">
        <f>IF(ROW()&lt;=vLastrow,IF('Match History Data'!F1178&lt;&gt;"",'Match History Data'!F1178,""),"")</f>
        <v/>
      </c>
      <c r="G1178" t="str">
        <f>IF(ROW()&lt;=vLastrow,'Match History Data'!G1178,"")</f>
        <v/>
      </c>
      <c r="H1178" t="str">
        <f>IF(ROW()&lt;=vLastrow,'Match History Data'!H1178,"")</f>
        <v/>
      </c>
      <c r="I1178" t="str">
        <f>IF(ROW()&lt;=vLastrow,'Match History Data'!I1178,"")</f>
        <v/>
      </c>
      <c r="J1178" t="str">
        <f>IF(ROW()&lt;=vLastrow,'Match History Data'!J1178,"")</f>
        <v/>
      </c>
      <c r="K1178" t="str">
        <f>IF(ROW()&lt;=vLastrow,'Match History Data'!K1178,"")</f>
        <v/>
      </c>
      <c r="L1178" t="str">
        <f>IF(ROW()&lt;=vLastrow,'Match History Data'!L1178,"")</f>
        <v/>
      </c>
      <c r="M1178" t="str">
        <f>IF(ROW()&lt;=vLastrow,'Match History Data'!M1178,"")</f>
        <v/>
      </c>
      <c r="N1178" t="str">
        <f>IF(ROW()&lt;=vLastrow,'Match History Data'!N1178,"")</f>
        <v/>
      </c>
      <c r="O1178" t="str">
        <f>IF(ROW()&lt;=vLastrow,'Match History Data'!O1178,"")</f>
        <v/>
      </c>
      <c r="Q1178" t="str">
        <f>IF(ROW()&lt;=vLastrow,VLOOKUP(MONTH(E1178),calcs!$S$2:$T$13,2,FALSE),"")</f>
        <v/>
      </c>
      <c r="R1178" t="str">
        <f>IF(ROW()&lt;=vLastrow,VLOOKUP(MONTH(F1178),calcs!$S$2:$T$13,2,FALSE),"")</f>
        <v/>
      </c>
      <c r="S1178" t="str">
        <f t="shared" si="100"/>
        <v/>
      </c>
      <c r="T1178" s="26" t="e">
        <f>IF(F1178="",DATEDIF(E1178,calcs!X$2,"Y"),"")</f>
        <v>#VALUE!</v>
      </c>
      <c r="U1178" t="str">
        <f t="shared" si="99"/>
        <v/>
      </c>
      <c r="V1178" t="str">
        <f t="shared" si="96"/>
        <v/>
      </c>
      <c r="W1178">
        <f t="shared" si="97"/>
        <v>0</v>
      </c>
      <c r="X1178">
        <f t="shared" si="98"/>
        <v>0</v>
      </c>
    </row>
    <row r="1179" spans="1:24" x14ac:dyDescent="0.35">
      <c r="A1179" t="str">
        <f>IF(ROW()&lt;=vLastrow,'Match History Data'!A1179,"")</f>
        <v/>
      </c>
      <c r="B1179" t="str">
        <f>IF(ROW()&lt;=vLastrow,'Match History Data'!B1179,"")</f>
        <v/>
      </c>
      <c r="C1179" t="str">
        <f>IF(ROW()&lt;=vLastrow,'Match History Data'!C1179,"")</f>
        <v/>
      </c>
      <c r="D1179" t="str">
        <f>IF(ROW()&lt;=vLastrow,'Match History Data'!D1179,"")</f>
        <v/>
      </c>
      <c r="E1179" s="3" t="str">
        <f>IF(ROW()&lt;=vLastrow,IF('Match History Data'!E1179&lt;&gt;"",'Match History Data'!E1179,""),"")</f>
        <v/>
      </c>
      <c r="F1179" s="3" t="str">
        <f>IF(ROW()&lt;=vLastrow,IF('Match History Data'!F1179&lt;&gt;"",'Match History Data'!F1179,""),"")</f>
        <v/>
      </c>
      <c r="G1179" t="str">
        <f>IF(ROW()&lt;=vLastrow,'Match History Data'!G1179,"")</f>
        <v/>
      </c>
      <c r="H1179" t="str">
        <f>IF(ROW()&lt;=vLastrow,'Match History Data'!H1179,"")</f>
        <v/>
      </c>
      <c r="I1179" t="str">
        <f>IF(ROW()&lt;=vLastrow,'Match History Data'!I1179,"")</f>
        <v/>
      </c>
      <c r="J1179" t="str">
        <f>IF(ROW()&lt;=vLastrow,'Match History Data'!J1179,"")</f>
        <v/>
      </c>
      <c r="K1179" t="str">
        <f>IF(ROW()&lt;=vLastrow,'Match History Data'!K1179,"")</f>
        <v/>
      </c>
      <c r="L1179" t="str">
        <f>IF(ROW()&lt;=vLastrow,'Match History Data'!L1179,"")</f>
        <v/>
      </c>
      <c r="M1179" t="str">
        <f>IF(ROW()&lt;=vLastrow,'Match History Data'!M1179,"")</f>
        <v/>
      </c>
      <c r="N1179" t="str">
        <f>IF(ROW()&lt;=vLastrow,'Match History Data'!N1179,"")</f>
        <v/>
      </c>
      <c r="O1179" t="str">
        <f>IF(ROW()&lt;=vLastrow,'Match History Data'!O1179,"")</f>
        <v/>
      </c>
      <c r="Q1179" t="str">
        <f>IF(ROW()&lt;=vLastrow,VLOOKUP(MONTH(E1179),calcs!$S$2:$T$13,2,FALSE),"")</f>
        <v/>
      </c>
      <c r="R1179" t="str">
        <f>IF(ROW()&lt;=vLastrow,VLOOKUP(MONTH(F1179),calcs!$S$2:$T$13,2,FALSE),"")</f>
        <v/>
      </c>
      <c r="S1179" t="str">
        <f t="shared" si="100"/>
        <v/>
      </c>
      <c r="T1179" s="26" t="e">
        <f>IF(F1179="",DATEDIF(E1179,calcs!X$2,"Y"),"")</f>
        <v>#VALUE!</v>
      </c>
      <c r="U1179" t="str">
        <f t="shared" si="99"/>
        <v/>
      </c>
      <c r="V1179" t="str">
        <f t="shared" si="96"/>
        <v/>
      </c>
      <c r="W1179">
        <f t="shared" si="97"/>
        <v>0</v>
      </c>
      <c r="X1179">
        <f t="shared" si="98"/>
        <v>0</v>
      </c>
    </row>
    <row r="1180" spans="1:24" x14ac:dyDescent="0.35">
      <c r="A1180" t="str">
        <f>IF(ROW()&lt;=vLastrow,'Match History Data'!A1180,"")</f>
        <v/>
      </c>
      <c r="B1180" t="str">
        <f>IF(ROW()&lt;=vLastrow,'Match History Data'!B1180,"")</f>
        <v/>
      </c>
      <c r="C1180" t="str">
        <f>IF(ROW()&lt;=vLastrow,'Match History Data'!C1180,"")</f>
        <v/>
      </c>
      <c r="D1180" t="str">
        <f>IF(ROW()&lt;=vLastrow,'Match History Data'!D1180,"")</f>
        <v/>
      </c>
      <c r="E1180" s="3" t="str">
        <f>IF(ROW()&lt;=vLastrow,IF('Match History Data'!E1180&lt;&gt;"",'Match History Data'!E1180,""),"")</f>
        <v/>
      </c>
      <c r="F1180" s="3" t="str">
        <f>IF(ROW()&lt;=vLastrow,IF('Match History Data'!F1180&lt;&gt;"",'Match History Data'!F1180,""),"")</f>
        <v/>
      </c>
      <c r="G1180" t="str">
        <f>IF(ROW()&lt;=vLastrow,'Match History Data'!G1180,"")</f>
        <v/>
      </c>
      <c r="H1180" t="str">
        <f>IF(ROW()&lt;=vLastrow,'Match History Data'!H1180,"")</f>
        <v/>
      </c>
      <c r="I1180" t="str">
        <f>IF(ROW()&lt;=vLastrow,'Match History Data'!I1180,"")</f>
        <v/>
      </c>
      <c r="J1180" t="str">
        <f>IF(ROW()&lt;=vLastrow,'Match History Data'!J1180,"")</f>
        <v/>
      </c>
      <c r="K1180" t="str">
        <f>IF(ROW()&lt;=vLastrow,'Match History Data'!K1180,"")</f>
        <v/>
      </c>
      <c r="L1180" t="str">
        <f>IF(ROW()&lt;=vLastrow,'Match History Data'!L1180,"")</f>
        <v/>
      </c>
      <c r="M1180" t="str">
        <f>IF(ROW()&lt;=vLastrow,'Match History Data'!M1180,"")</f>
        <v/>
      </c>
      <c r="N1180" t="str">
        <f>IF(ROW()&lt;=vLastrow,'Match History Data'!N1180,"")</f>
        <v/>
      </c>
      <c r="O1180" t="str">
        <f>IF(ROW()&lt;=vLastrow,'Match History Data'!O1180,"")</f>
        <v/>
      </c>
      <c r="Q1180" t="str">
        <f>IF(ROW()&lt;=vLastrow,VLOOKUP(MONTH(E1180),calcs!$S$2:$T$13,2,FALSE),"")</f>
        <v/>
      </c>
      <c r="R1180" t="str">
        <f>IF(ROW()&lt;=vLastrow,VLOOKUP(MONTH(F1180),calcs!$S$2:$T$13,2,FALSE),"")</f>
        <v/>
      </c>
      <c r="S1180" t="str">
        <f t="shared" si="100"/>
        <v/>
      </c>
      <c r="T1180" s="26" t="e">
        <f>IF(F1180="",DATEDIF(E1180,calcs!X$2,"Y"),"")</f>
        <v>#VALUE!</v>
      </c>
      <c r="U1180" t="str">
        <f t="shared" si="99"/>
        <v/>
      </c>
      <c r="V1180" t="str">
        <f t="shared" si="96"/>
        <v/>
      </c>
      <c r="W1180">
        <f t="shared" si="97"/>
        <v>0</v>
      </c>
      <c r="X1180">
        <f t="shared" si="98"/>
        <v>0</v>
      </c>
    </row>
    <row r="1181" spans="1:24" x14ac:dyDescent="0.35">
      <c r="A1181" t="str">
        <f>IF(ROW()&lt;=vLastrow,'Match History Data'!A1181,"")</f>
        <v/>
      </c>
      <c r="B1181" t="str">
        <f>IF(ROW()&lt;=vLastrow,'Match History Data'!B1181,"")</f>
        <v/>
      </c>
      <c r="C1181" t="str">
        <f>IF(ROW()&lt;=vLastrow,'Match History Data'!C1181,"")</f>
        <v/>
      </c>
      <c r="D1181" t="str">
        <f>IF(ROW()&lt;=vLastrow,'Match History Data'!D1181,"")</f>
        <v/>
      </c>
      <c r="E1181" s="3" t="str">
        <f>IF(ROW()&lt;=vLastrow,IF('Match History Data'!E1181&lt;&gt;"",'Match History Data'!E1181,""),"")</f>
        <v/>
      </c>
      <c r="F1181" s="3" t="str">
        <f>IF(ROW()&lt;=vLastrow,IF('Match History Data'!F1181&lt;&gt;"",'Match History Data'!F1181,""),"")</f>
        <v/>
      </c>
      <c r="G1181" t="str">
        <f>IF(ROW()&lt;=vLastrow,'Match History Data'!G1181,"")</f>
        <v/>
      </c>
      <c r="H1181" t="str">
        <f>IF(ROW()&lt;=vLastrow,'Match History Data'!H1181,"")</f>
        <v/>
      </c>
      <c r="I1181" t="str">
        <f>IF(ROW()&lt;=vLastrow,'Match History Data'!I1181,"")</f>
        <v/>
      </c>
      <c r="J1181" t="str">
        <f>IF(ROW()&lt;=vLastrow,'Match History Data'!J1181,"")</f>
        <v/>
      </c>
      <c r="K1181" t="str">
        <f>IF(ROW()&lt;=vLastrow,'Match History Data'!K1181,"")</f>
        <v/>
      </c>
      <c r="L1181" t="str">
        <f>IF(ROW()&lt;=vLastrow,'Match History Data'!L1181,"")</f>
        <v/>
      </c>
      <c r="M1181" t="str">
        <f>IF(ROW()&lt;=vLastrow,'Match History Data'!M1181,"")</f>
        <v/>
      </c>
      <c r="N1181" t="str">
        <f>IF(ROW()&lt;=vLastrow,'Match History Data'!N1181,"")</f>
        <v/>
      </c>
      <c r="O1181" t="str">
        <f>IF(ROW()&lt;=vLastrow,'Match History Data'!O1181,"")</f>
        <v/>
      </c>
      <c r="Q1181" t="str">
        <f>IF(ROW()&lt;=vLastrow,VLOOKUP(MONTH(E1181),calcs!$S$2:$T$13,2,FALSE),"")</f>
        <v/>
      </c>
      <c r="R1181" t="str">
        <f>IF(ROW()&lt;=vLastrow,VLOOKUP(MONTH(F1181),calcs!$S$2:$T$13,2,FALSE),"")</f>
        <v/>
      </c>
      <c r="S1181" t="str">
        <f t="shared" si="100"/>
        <v/>
      </c>
      <c r="T1181" s="26" t="e">
        <f>IF(F1181="",DATEDIF(E1181,calcs!X$2,"Y"),"")</f>
        <v>#VALUE!</v>
      </c>
      <c r="U1181" t="str">
        <f t="shared" si="99"/>
        <v/>
      </c>
      <c r="V1181" t="str">
        <f t="shared" si="96"/>
        <v/>
      </c>
      <c r="W1181">
        <f t="shared" si="97"/>
        <v>0</v>
      </c>
      <c r="X1181">
        <f t="shared" si="98"/>
        <v>0</v>
      </c>
    </row>
    <row r="1182" spans="1:24" x14ac:dyDescent="0.35">
      <c r="A1182" t="str">
        <f>IF(ROW()&lt;=vLastrow,'Match History Data'!A1182,"")</f>
        <v/>
      </c>
      <c r="B1182" t="str">
        <f>IF(ROW()&lt;=vLastrow,'Match History Data'!B1182,"")</f>
        <v/>
      </c>
      <c r="C1182" t="str">
        <f>IF(ROW()&lt;=vLastrow,'Match History Data'!C1182,"")</f>
        <v/>
      </c>
      <c r="D1182" t="str">
        <f>IF(ROW()&lt;=vLastrow,'Match History Data'!D1182,"")</f>
        <v/>
      </c>
      <c r="E1182" s="3" t="str">
        <f>IF(ROW()&lt;=vLastrow,IF('Match History Data'!E1182&lt;&gt;"",'Match History Data'!E1182,""),"")</f>
        <v/>
      </c>
      <c r="F1182" s="3" t="str">
        <f>IF(ROW()&lt;=vLastrow,IF('Match History Data'!F1182&lt;&gt;"",'Match History Data'!F1182,""),"")</f>
        <v/>
      </c>
      <c r="G1182" t="str">
        <f>IF(ROW()&lt;=vLastrow,'Match History Data'!G1182,"")</f>
        <v/>
      </c>
      <c r="H1182" t="str">
        <f>IF(ROW()&lt;=vLastrow,'Match History Data'!H1182,"")</f>
        <v/>
      </c>
      <c r="I1182" t="str">
        <f>IF(ROW()&lt;=vLastrow,'Match History Data'!I1182,"")</f>
        <v/>
      </c>
      <c r="J1182" t="str">
        <f>IF(ROW()&lt;=vLastrow,'Match History Data'!J1182,"")</f>
        <v/>
      </c>
      <c r="K1182" t="str">
        <f>IF(ROW()&lt;=vLastrow,'Match History Data'!K1182,"")</f>
        <v/>
      </c>
      <c r="L1182" t="str">
        <f>IF(ROW()&lt;=vLastrow,'Match History Data'!L1182,"")</f>
        <v/>
      </c>
      <c r="M1182" t="str">
        <f>IF(ROW()&lt;=vLastrow,'Match History Data'!M1182,"")</f>
        <v/>
      </c>
      <c r="N1182" t="str">
        <f>IF(ROW()&lt;=vLastrow,'Match History Data'!N1182,"")</f>
        <v/>
      </c>
      <c r="O1182" t="str">
        <f>IF(ROW()&lt;=vLastrow,'Match History Data'!O1182,"")</f>
        <v/>
      </c>
      <c r="Q1182" t="str">
        <f>IF(ROW()&lt;=vLastrow,VLOOKUP(MONTH(E1182),calcs!$S$2:$T$13,2,FALSE),"")</f>
        <v/>
      </c>
      <c r="R1182" t="str">
        <f>IF(ROW()&lt;=vLastrow,VLOOKUP(MONTH(F1182),calcs!$S$2:$T$13,2,FALSE),"")</f>
        <v/>
      </c>
      <c r="S1182" t="str">
        <f t="shared" si="100"/>
        <v/>
      </c>
      <c r="T1182" s="26" t="e">
        <f>IF(F1182="",DATEDIF(E1182,calcs!X$2,"Y"),"")</f>
        <v>#VALUE!</v>
      </c>
      <c r="U1182" t="str">
        <f t="shared" si="99"/>
        <v/>
      </c>
      <c r="V1182" t="str">
        <f t="shared" si="96"/>
        <v/>
      </c>
      <c r="W1182">
        <f t="shared" si="97"/>
        <v>0</v>
      </c>
      <c r="X1182">
        <f t="shared" si="98"/>
        <v>0</v>
      </c>
    </row>
    <row r="1183" spans="1:24" x14ac:dyDescent="0.35">
      <c r="A1183" t="str">
        <f>IF(ROW()&lt;=vLastrow,'Match History Data'!A1183,"")</f>
        <v/>
      </c>
      <c r="B1183" t="str">
        <f>IF(ROW()&lt;=vLastrow,'Match History Data'!B1183,"")</f>
        <v/>
      </c>
      <c r="C1183" t="str">
        <f>IF(ROW()&lt;=vLastrow,'Match History Data'!C1183,"")</f>
        <v/>
      </c>
      <c r="D1183" t="str">
        <f>IF(ROW()&lt;=vLastrow,'Match History Data'!D1183,"")</f>
        <v/>
      </c>
      <c r="E1183" s="3" t="str">
        <f>IF(ROW()&lt;=vLastrow,IF('Match History Data'!E1183&lt;&gt;"",'Match History Data'!E1183,""),"")</f>
        <v/>
      </c>
      <c r="F1183" s="3" t="str">
        <f>IF(ROW()&lt;=vLastrow,IF('Match History Data'!F1183&lt;&gt;"",'Match History Data'!F1183,""),"")</f>
        <v/>
      </c>
      <c r="G1183" t="str">
        <f>IF(ROW()&lt;=vLastrow,'Match History Data'!G1183,"")</f>
        <v/>
      </c>
      <c r="H1183" t="str">
        <f>IF(ROW()&lt;=vLastrow,'Match History Data'!H1183,"")</f>
        <v/>
      </c>
      <c r="I1183" t="str">
        <f>IF(ROW()&lt;=vLastrow,'Match History Data'!I1183,"")</f>
        <v/>
      </c>
      <c r="J1183" t="str">
        <f>IF(ROW()&lt;=vLastrow,'Match History Data'!J1183,"")</f>
        <v/>
      </c>
      <c r="K1183" t="str">
        <f>IF(ROW()&lt;=vLastrow,'Match History Data'!K1183,"")</f>
        <v/>
      </c>
      <c r="L1183" t="str">
        <f>IF(ROW()&lt;=vLastrow,'Match History Data'!L1183,"")</f>
        <v/>
      </c>
      <c r="M1183" t="str">
        <f>IF(ROW()&lt;=vLastrow,'Match History Data'!M1183,"")</f>
        <v/>
      </c>
      <c r="N1183" t="str">
        <f>IF(ROW()&lt;=vLastrow,'Match History Data'!N1183,"")</f>
        <v/>
      </c>
      <c r="O1183" t="str">
        <f>IF(ROW()&lt;=vLastrow,'Match History Data'!O1183,"")</f>
        <v/>
      </c>
      <c r="Q1183" t="str">
        <f>IF(ROW()&lt;=vLastrow,VLOOKUP(MONTH(E1183),calcs!$S$2:$T$13,2,FALSE),"")</f>
        <v/>
      </c>
      <c r="R1183" t="str">
        <f>IF(ROW()&lt;=vLastrow,VLOOKUP(MONTH(F1183),calcs!$S$2:$T$13,2,FALSE),"")</f>
        <v/>
      </c>
      <c r="S1183" t="str">
        <f t="shared" si="100"/>
        <v/>
      </c>
      <c r="T1183" s="26" t="e">
        <f>IF(F1183="",DATEDIF(E1183,calcs!X$2,"Y"),"")</f>
        <v>#VALUE!</v>
      </c>
      <c r="U1183" t="str">
        <f t="shared" si="99"/>
        <v/>
      </c>
      <c r="V1183" t="str">
        <f t="shared" si="96"/>
        <v/>
      </c>
      <c r="W1183">
        <f t="shared" si="97"/>
        <v>0</v>
      </c>
      <c r="X1183">
        <f t="shared" si="98"/>
        <v>0</v>
      </c>
    </row>
    <row r="1184" spans="1:24" x14ac:dyDescent="0.35">
      <c r="A1184" t="str">
        <f>IF(ROW()&lt;=vLastrow,'Match History Data'!A1184,"")</f>
        <v/>
      </c>
      <c r="B1184" t="str">
        <f>IF(ROW()&lt;=vLastrow,'Match History Data'!B1184,"")</f>
        <v/>
      </c>
      <c r="C1184" t="str">
        <f>IF(ROW()&lt;=vLastrow,'Match History Data'!C1184,"")</f>
        <v/>
      </c>
      <c r="D1184" t="str">
        <f>IF(ROW()&lt;=vLastrow,'Match History Data'!D1184,"")</f>
        <v/>
      </c>
      <c r="E1184" s="3" t="str">
        <f>IF(ROW()&lt;=vLastrow,IF('Match History Data'!E1184&lt;&gt;"",'Match History Data'!E1184,""),"")</f>
        <v/>
      </c>
      <c r="F1184" s="3" t="str">
        <f>IF(ROW()&lt;=vLastrow,IF('Match History Data'!F1184&lt;&gt;"",'Match History Data'!F1184,""),"")</f>
        <v/>
      </c>
      <c r="G1184" t="str">
        <f>IF(ROW()&lt;=vLastrow,'Match History Data'!G1184,"")</f>
        <v/>
      </c>
      <c r="H1184" t="str">
        <f>IF(ROW()&lt;=vLastrow,'Match History Data'!H1184,"")</f>
        <v/>
      </c>
      <c r="I1184" t="str">
        <f>IF(ROW()&lt;=vLastrow,'Match History Data'!I1184,"")</f>
        <v/>
      </c>
      <c r="J1184" t="str">
        <f>IF(ROW()&lt;=vLastrow,'Match History Data'!J1184,"")</f>
        <v/>
      </c>
      <c r="K1184" t="str">
        <f>IF(ROW()&lt;=vLastrow,'Match History Data'!K1184,"")</f>
        <v/>
      </c>
      <c r="L1184" t="str">
        <f>IF(ROW()&lt;=vLastrow,'Match History Data'!L1184,"")</f>
        <v/>
      </c>
      <c r="M1184" t="str">
        <f>IF(ROW()&lt;=vLastrow,'Match History Data'!M1184,"")</f>
        <v/>
      </c>
      <c r="N1184" t="str">
        <f>IF(ROW()&lt;=vLastrow,'Match History Data'!N1184,"")</f>
        <v/>
      </c>
      <c r="O1184" t="str">
        <f>IF(ROW()&lt;=vLastrow,'Match History Data'!O1184,"")</f>
        <v/>
      </c>
      <c r="Q1184" t="str">
        <f>IF(ROW()&lt;=vLastrow,VLOOKUP(MONTH(E1184),calcs!$S$2:$T$13,2,FALSE),"")</f>
        <v/>
      </c>
      <c r="R1184" t="str">
        <f>IF(ROW()&lt;=vLastrow,VLOOKUP(MONTH(F1184),calcs!$S$2:$T$13,2,FALSE),"")</f>
        <v/>
      </c>
      <c r="S1184" t="str">
        <f t="shared" si="100"/>
        <v/>
      </c>
      <c r="T1184" s="26" t="e">
        <f>IF(F1184="",DATEDIF(E1184,calcs!X$2,"Y"),"")</f>
        <v>#VALUE!</v>
      </c>
      <c r="U1184" t="str">
        <f t="shared" si="99"/>
        <v/>
      </c>
      <c r="V1184" t="str">
        <f t="shared" si="96"/>
        <v/>
      </c>
      <c r="W1184">
        <f t="shared" si="97"/>
        <v>0</v>
      </c>
      <c r="X1184">
        <f t="shared" si="98"/>
        <v>0</v>
      </c>
    </row>
    <row r="1185" spans="1:24" x14ac:dyDescent="0.35">
      <c r="A1185" t="str">
        <f>IF(ROW()&lt;=vLastrow,'Match History Data'!A1185,"")</f>
        <v/>
      </c>
      <c r="B1185" t="str">
        <f>IF(ROW()&lt;=vLastrow,'Match History Data'!B1185,"")</f>
        <v/>
      </c>
      <c r="C1185" t="str">
        <f>IF(ROW()&lt;=vLastrow,'Match History Data'!C1185,"")</f>
        <v/>
      </c>
      <c r="D1185" t="str">
        <f>IF(ROW()&lt;=vLastrow,'Match History Data'!D1185,"")</f>
        <v/>
      </c>
      <c r="E1185" s="3" t="str">
        <f>IF(ROW()&lt;=vLastrow,IF('Match History Data'!E1185&lt;&gt;"",'Match History Data'!E1185,""),"")</f>
        <v/>
      </c>
      <c r="F1185" s="3" t="str">
        <f>IF(ROW()&lt;=vLastrow,IF('Match History Data'!F1185&lt;&gt;"",'Match History Data'!F1185,""),"")</f>
        <v/>
      </c>
      <c r="G1185" t="str">
        <f>IF(ROW()&lt;=vLastrow,'Match History Data'!G1185,"")</f>
        <v/>
      </c>
      <c r="H1185" t="str">
        <f>IF(ROW()&lt;=vLastrow,'Match History Data'!H1185,"")</f>
        <v/>
      </c>
      <c r="I1185" t="str">
        <f>IF(ROW()&lt;=vLastrow,'Match History Data'!I1185,"")</f>
        <v/>
      </c>
      <c r="J1185" t="str">
        <f>IF(ROW()&lt;=vLastrow,'Match History Data'!J1185,"")</f>
        <v/>
      </c>
      <c r="K1185" t="str">
        <f>IF(ROW()&lt;=vLastrow,'Match History Data'!K1185,"")</f>
        <v/>
      </c>
      <c r="L1185" t="str">
        <f>IF(ROW()&lt;=vLastrow,'Match History Data'!L1185,"")</f>
        <v/>
      </c>
      <c r="M1185" t="str">
        <f>IF(ROW()&lt;=vLastrow,'Match History Data'!M1185,"")</f>
        <v/>
      </c>
      <c r="N1185" t="str">
        <f>IF(ROW()&lt;=vLastrow,'Match History Data'!N1185,"")</f>
        <v/>
      </c>
      <c r="O1185" t="str">
        <f>IF(ROW()&lt;=vLastrow,'Match History Data'!O1185,"")</f>
        <v/>
      </c>
      <c r="Q1185" t="str">
        <f>IF(ROW()&lt;=vLastrow,VLOOKUP(MONTH(E1185),calcs!$S$2:$T$13,2,FALSE),"")</f>
        <v/>
      </c>
      <c r="R1185" t="str">
        <f>IF(ROW()&lt;=vLastrow,VLOOKUP(MONTH(F1185),calcs!$S$2:$T$13,2,FALSE),"")</f>
        <v/>
      </c>
      <c r="S1185" t="str">
        <f t="shared" si="100"/>
        <v/>
      </c>
      <c r="T1185" s="26" t="e">
        <f>IF(F1185="",DATEDIF(E1185,calcs!X$2,"Y"),"")</f>
        <v>#VALUE!</v>
      </c>
      <c r="U1185" t="str">
        <f t="shared" si="99"/>
        <v/>
      </c>
      <c r="V1185" t="str">
        <f t="shared" si="96"/>
        <v/>
      </c>
      <c r="W1185">
        <f t="shared" si="97"/>
        <v>0</v>
      </c>
      <c r="X1185">
        <f t="shared" si="98"/>
        <v>0</v>
      </c>
    </row>
    <row r="1186" spans="1:24" x14ac:dyDescent="0.35">
      <c r="A1186" t="str">
        <f>IF(ROW()&lt;=vLastrow,'Match History Data'!A1186,"")</f>
        <v/>
      </c>
      <c r="B1186" t="str">
        <f>IF(ROW()&lt;=vLastrow,'Match History Data'!B1186,"")</f>
        <v/>
      </c>
      <c r="C1186" t="str">
        <f>IF(ROW()&lt;=vLastrow,'Match History Data'!C1186,"")</f>
        <v/>
      </c>
      <c r="D1186" t="str">
        <f>IF(ROW()&lt;=vLastrow,'Match History Data'!D1186,"")</f>
        <v/>
      </c>
      <c r="E1186" s="3" t="str">
        <f>IF(ROW()&lt;=vLastrow,IF('Match History Data'!E1186&lt;&gt;"",'Match History Data'!E1186,""),"")</f>
        <v/>
      </c>
      <c r="F1186" s="3" t="str">
        <f>IF(ROW()&lt;=vLastrow,IF('Match History Data'!F1186&lt;&gt;"",'Match History Data'!F1186,""),"")</f>
        <v/>
      </c>
      <c r="G1186" t="str">
        <f>IF(ROW()&lt;=vLastrow,'Match History Data'!G1186,"")</f>
        <v/>
      </c>
      <c r="H1186" t="str">
        <f>IF(ROW()&lt;=vLastrow,'Match History Data'!H1186,"")</f>
        <v/>
      </c>
      <c r="I1186" t="str">
        <f>IF(ROW()&lt;=vLastrow,'Match History Data'!I1186,"")</f>
        <v/>
      </c>
      <c r="J1186" t="str">
        <f>IF(ROW()&lt;=vLastrow,'Match History Data'!J1186,"")</f>
        <v/>
      </c>
      <c r="K1186" t="str">
        <f>IF(ROW()&lt;=vLastrow,'Match History Data'!K1186,"")</f>
        <v/>
      </c>
      <c r="L1186" t="str">
        <f>IF(ROW()&lt;=vLastrow,'Match History Data'!L1186,"")</f>
        <v/>
      </c>
      <c r="M1186" t="str">
        <f>IF(ROW()&lt;=vLastrow,'Match History Data'!M1186,"")</f>
        <v/>
      </c>
      <c r="N1186" t="str">
        <f>IF(ROW()&lt;=vLastrow,'Match History Data'!N1186,"")</f>
        <v/>
      </c>
      <c r="O1186" t="str">
        <f>IF(ROW()&lt;=vLastrow,'Match History Data'!O1186,"")</f>
        <v/>
      </c>
      <c r="Q1186" t="str">
        <f>IF(ROW()&lt;=vLastrow,VLOOKUP(MONTH(E1186),calcs!$S$2:$T$13,2,FALSE),"")</f>
        <v/>
      </c>
      <c r="R1186" t="str">
        <f>IF(ROW()&lt;=vLastrow,VLOOKUP(MONTH(F1186),calcs!$S$2:$T$13,2,FALSE),"")</f>
        <v/>
      </c>
      <c r="S1186" t="str">
        <f t="shared" si="100"/>
        <v/>
      </c>
      <c r="T1186" s="26" t="e">
        <f>IF(F1186="",DATEDIF(E1186,calcs!X$2,"Y"),"")</f>
        <v>#VALUE!</v>
      </c>
      <c r="U1186" t="str">
        <f t="shared" si="99"/>
        <v/>
      </c>
      <c r="V1186" t="str">
        <f t="shared" si="96"/>
        <v/>
      </c>
      <c r="W1186">
        <f t="shared" si="97"/>
        <v>0</v>
      </c>
      <c r="X1186">
        <f t="shared" si="98"/>
        <v>0</v>
      </c>
    </row>
    <row r="1187" spans="1:24" x14ac:dyDescent="0.35">
      <c r="A1187" t="str">
        <f>IF(ROW()&lt;=vLastrow,'Match History Data'!A1187,"")</f>
        <v/>
      </c>
      <c r="B1187" t="str">
        <f>IF(ROW()&lt;=vLastrow,'Match History Data'!B1187,"")</f>
        <v/>
      </c>
      <c r="C1187" t="str">
        <f>IF(ROW()&lt;=vLastrow,'Match History Data'!C1187,"")</f>
        <v/>
      </c>
      <c r="D1187" t="str">
        <f>IF(ROW()&lt;=vLastrow,'Match History Data'!D1187,"")</f>
        <v/>
      </c>
      <c r="E1187" s="3" t="str">
        <f>IF(ROW()&lt;=vLastrow,IF('Match History Data'!E1187&lt;&gt;"",'Match History Data'!E1187,""),"")</f>
        <v/>
      </c>
      <c r="F1187" s="3" t="str">
        <f>IF(ROW()&lt;=vLastrow,IF('Match History Data'!F1187&lt;&gt;"",'Match History Data'!F1187,""),"")</f>
        <v/>
      </c>
      <c r="G1187" t="str">
        <f>IF(ROW()&lt;=vLastrow,'Match History Data'!G1187,"")</f>
        <v/>
      </c>
      <c r="H1187" t="str">
        <f>IF(ROW()&lt;=vLastrow,'Match History Data'!H1187,"")</f>
        <v/>
      </c>
      <c r="I1187" t="str">
        <f>IF(ROW()&lt;=vLastrow,'Match History Data'!I1187,"")</f>
        <v/>
      </c>
      <c r="J1187" t="str">
        <f>IF(ROW()&lt;=vLastrow,'Match History Data'!J1187,"")</f>
        <v/>
      </c>
      <c r="K1187" t="str">
        <f>IF(ROW()&lt;=vLastrow,'Match History Data'!K1187,"")</f>
        <v/>
      </c>
      <c r="L1187" t="str">
        <f>IF(ROW()&lt;=vLastrow,'Match History Data'!L1187,"")</f>
        <v/>
      </c>
      <c r="M1187" t="str">
        <f>IF(ROW()&lt;=vLastrow,'Match History Data'!M1187,"")</f>
        <v/>
      </c>
      <c r="N1187" t="str">
        <f>IF(ROW()&lt;=vLastrow,'Match History Data'!N1187,"")</f>
        <v/>
      </c>
      <c r="O1187" t="str">
        <f>IF(ROW()&lt;=vLastrow,'Match History Data'!O1187,"")</f>
        <v/>
      </c>
      <c r="Q1187" t="str">
        <f>IF(ROW()&lt;=vLastrow,VLOOKUP(MONTH(E1187),calcs!$S$2:$T$13,2,FALSE),"")</f>
        <v/>
      </c>
      <c r="R1187" t="str">
        <f>IF(ROW()&lt;=vLastrow,VLOOKUP(MONTH(F1187),calcs!$S$2:$T$13,2,FALSE),"")</f>
        <v/>
      </c>
      <c r="S1187" t="str">
        <f t="shared" si="100"/>
        <v/>
      </c>
      <c r="T1187" s="26" t="e">
        <f>IF(F1187="",DATEDIF(E1187,calcs!X$2,"Y"),"")</f>
        <v>#VALUE!</v>
      </c>
      <c r="U1187" t="str">
        <f t="shared" si="99"/>
        <v/>
      </c>
      <c r="V1187" t="str">
        <f t="shared" si="96"/>
        <v/>
      </c>
      <c r="W1187">
        <f t="shared" si="97"/>
        <v>0</v>
      </c>
      <c r="X1187">
        <f t="shared" si="98"/>
        <v>0</v>
      </c>
    </row>
    <row r="1188" spans="1:24" x14ac:dyDescent="0.35">
      <c r="A1188" t="str">
        <f>IF(ROW()&lt;=vLastrow,'Match History Data'!A1188,"")</f>
        <v/>
      </c>
      <c r="B1188" t="str">
        <f>IF(ROW()&lt;=vLastrow,'Match History Data'!B1188,"")</f>
        <v/>
      </c>
      <c r="C1188" t="str">
        <f>IF(ROW()&lt;=vLastrow,'Match History Data'!C1188,"")</f>
        <v/>
      </c>
      <c r="D1188" t="str">
        <f>IF(ROW()&lt;=vLastrow,'Match History Data'!D1188,"")</f>
        <v/>
      </c>
      <c r="E1188" s="3" t="str">
        <f>IF(ROW()&lt;=vLastrow,IF('Match History Data'!E1188&lt;&gt;"",'Match History Data'!E1188,""),"")</f>
        <v/>
      </c>
      <c r="F1188" s="3" t="str">
        <f>IF(ROW()&lt;=vLastrow,IF('Match History Data'!F1188&lt;&gt;"",'Match History Data'!F1188,""),"")</f>
        <v/>
      </c>
      <c r="G1188" t="str">
        <f>IF(ROW()&lt;=vLastrow,'Match History Data'!G1188,"")</f>
        <v/>
      </c>
      <c r="H1188" t="str">
        <f>IF(ROW()&lt;=vLastrow,'Match History Data'!H1188,"")</f>
        <v/>
      </c>
      <c r="I1188" t="str">
        <f>IF(ROW()&lt;=vLastrow,'Match History Data'!I1188,"")</f>
        <v/>
      </c>
      <c r="J1188" t="str">
        <f>IF(ROW()&lt;=vLastrow,'Match History Data'!J1188,"")</f>
        <v/>
      </c>
      <c r="K1188" t="str">
        <f>IF(ROW()&lt;=vLastrow,'Match History Data'!K1188,"")</f>
        <v/>
      </c>
      <c r="L1188" t="str">
        <f>IF(ROW()&lt;=vLastrow,'Match History Data'!L1188,"")</f>
        <v/>
      </c>
      <c r="M1188" t="str">
        <f>IF(ROW()&lt;=vLastrow,'Match History Data'!M1188,"")</f>
        <v/>
      </c>
      <c r="N1188" t="str">
        <f>IF(ROW()&lt;=vLastrow,'Match History Data'!N1188,"")</f>
        <v/>
      </c>
      <c r="O1188" t="str">
        <f>IF(ROW()&lt;=vLastrow,'Match History Data'!O1188,"")</f>
        <v/>
      </c>
      <c r="Q1188" t="str">
        <f>IF(ROW()&lt;=vLastrow,VLOOKUP(MONTH(E1188),calcs!$S$2:$T$13,2,FALSE),"")</f>
        <v/>
      </c>
      <c r="R1188" t="str">
        <f>IF(ROW()&lt;=vLastrow,VLOOKUP(MONTH(F1188),calcs!$S$2:$T$13,2,FALSE),"")</f>
        <v/>
      </c>
      <c r="S1188" t="str">
        <f t="shared" si="100"/>
        <v/>
      </c>
      <c r="T1188" s="26" t="e">
        <f>IF(F1188="",DATEDIF(E1188,calcs!X$2,"Y"),"")</f>
        <v>#VALUE!</v>
      </c>
      <c r="U1188" t="str">
        <f t="shared" si="99"/>
        <v/>
      </c>
      <c r="V1188" t="str">
        <f t="shared" si="96"/>
        <v/>
      </c>
      <c r="W1188">
        <f t="shared" si="97"/>
        <v>0</v>
      </c>
      <c r="X1188">
        <f t="shared" si="98"/>
        <v>0</v>
      </c>
    </row>
    <row r="1189" spans="1:24" x14ac:dyDescent="0.35">
      <c r="A1189" t="str">
        <f>IF(ROW()&lt;=vLastrow,'Match History Data'!A1189,"")</f>
        <v/>
      </c>
      <c r="B1189" t="str">
        <f>IF(ROW()&lt;=vLastrow,'Match History Data'!B1189,"")</f>
        <v/>
      </c>
      <c r="C1189" t="str">
        <f>IF(ROW()&lt;=vLastrow,'Match History Data'!C1189,"")</f>
        <v/>
      </c>
      <c r="D1189" t="str">
        <f>IF(ROW()&lt;=vLastrow,'Match History Data'!D1189,"")</f>
        <v/>
      </c>
      <c r="E1189" s="3" t="str">
        <f>IF(ROW()&lt;=vLastrow,IF('Match History Data'!E1189&lt;&gt;"",'Match History Data'!E1189,""),"")</f>
        <v/>
      </c>
      <c r="F1189" s="3" t="str">
        <f>IF(ROW()&lt;=vLastrow,IF('Match History Data'!F1189&lt;&gt;"",'Match History Data'!F1189,""),"")</f>
        <v/>
      </c>
      <c r="G1189" t="str">
        <f>IF(ROW()&lt;=vLastrow,'Match History Data'!G1189,"")</f>
        <v/>
      </c>
      <c r="H1189" t="str">
        <f>IF(ROW()&lt;=vLastrow,'Match History Data'!H1189,"")</f>
        <v/>
      </c>
      <c r="I1189" t="str">
        <f>IF(ROW()&lt;=vLastrow,'Match History Data'!I1189,"")</f>
        <v/>
      </c>
      <c r="J1189" t="str">
        <f>IF(ROW()&lt;=vLastrow,'Match History Data'!J1189,"")</f>
        <v/>
      </c>
      <c r="K1189" t="str">
        <f>IF(ROW()&lt;=vLastrow,'Match History Data'!K1189,"")</f>
        <v/>
      </c>
      <c r="L1189" t="str">
        <f>IF(ROW()&lt;=vLastrow,'Match History Data'!L1189,"")</f>
        <v/>
      </c>
      <c r="M1189" t="str">
        <f>IF(ROW()&lt;=vLastrow,'Match History Data'!M1189,"")</f>
        <v/>
      </c>
      <c r="N1189" t="str">
        <f>IF(ROW()&lt;=vLastrow,'Match History Data'!N1189,"")</f>
        <v/>
      </c>
      <c r="O1189" t="str">
        <f>IF(ROW()&lt;=vLastrow,'Match History Data'!O1189,"")</f>
        <v/>
      </c>
      <c r="Q1189" t="str">
        <f>IF(ROW()&lt;=vLastrow,VLOOKUP(MONTH(E1189),calcs!$S$2:$T$13,2,FALSE),"")</f>
        <v/>
      </c>
      <c r="R1189" t="str">
        <f>IF(ROW()&lt;=vLastrow,VLOOKUP(MONTH(F1189),calcs!$S$2:$T$13,2,FALSE),"")</f>
        <v/>
      </c>
      <c r="S1189" t="str">
        <f t="shared" si="100"/>
        <v/>
      </c>
      <c r="T1189" s="26" t="e">
        <f>IF(F1189="",DATEDIF(E1189,calcs!X$2,"Y"),"")</f>
        <v>#VALUE!</v>
      </c>
      <c r="U1189" t="str">
        <f t="shared" si="99"/>
        <v/>
      </c>
      <c r="V1189" t="str">
        <f t="shared" si="96"/>
        <v/>
      </c>
      <c r="W1189">
        <f t="shared" si="97"/>
        <v>0</v>
      </c>
      <c r="X1189">
        <f t="shared" si="98"/>
        <v>0</v>
      </c>
    </row>
    <row r="1190" spans="1:24" x14ac:dyDescent="0.35">
      <c r="A1190" t="str">
        <f>IF(ROW()&lt;=vLastrow,'Match History Data'!A1190,"")</f>
        <v/>
      </c>
      <c r="B1190" t="str">
        <f>IF(ROW()&lt;=vLastrow,'Match History Data'!B1190,"")</f>
        <v/>
      </c>
      <c r="C1190" t="str">
        <f>IF(ROW()&lt;=vLastrow,'Match History Data'!C1190,"")</f>
        <v/>
      </c>
      <c r="D1190" t="str">
        <f>IF(ROW()&lt;=vLastrow,'Match History Data'!D1190,"")</f>
        <v/>
      </c>
      <c r="E1190" s="3" t="str">
        <f>IF(ROW()&lt;=vLastrow,IF('Match History Data'!E1190&lt;&gt;"",'Match History Data'!E1190,""),"")</f>
        <v/>
      </c>
      <c r="F1190" s="3" t="str">
        <f>IF(ROW()&lt;=vLastrow,IF('Match History Data'!F1190&lt;&gt;"",'Match History Data'!F1190,""),"")</f>
        <v/>
      </c>
      <c r="G1190" t="str">
        <f>IF(ROW()&lt;=vLastrow,'Match History Data'!G1190,"")</f>
        <v/>
      </c>
      <c r="H1190" t="str">
        <f>IF(ROW()&lt;=vLastrow,'Match History Data'!H1190,"")</f>
        <v/>
      </c>
      <c r="I1190" t="str">
        <f>IF(ROW()&lt;=vLastrow,'Match History Data'!I1190,"")</f>
        <v/>
      </c>
      <c r="J1190" t="str">
        <f>IF(ROW()&lt;=vLastrow,'Match History Data'!J1190,"")</f>
        <v/>
      </c>
      <c r="K1190" t="str">
        <f>IF(ROW()&lt;=vLastrow,'Match History Data'!K1190,"")</f>
        <v/>
      </c>
      <c r="L1190" t="str">
        <f>IF(ROW()&lt;=vLastrow,'Match History Data'!L1190,"")</f>
        <v/>
      </c>
      <c r="M1190" t="str">
        <f>IF(ROW()&lt;=vLastrow,'Match History Data'!M1190,"")</f>
        <v/>
      </c>
      <c r="N1190" t="str">
        <f>IF(ROW()&lt;=vLastrow,'Match History Data'!N1190,"")</f>
        <v/>
      </c>
      <c r="O1190" t="str">
        <f>IF(ROW()&lt;=vLastrow,'Match History Data'!O1190,"")</f>
        <v/>
      </c>
      <c r="Q1190" t="str">
        <f>IF(ROW()&lt;=vLastrow,VLOOKUP(MONTH(E1190),calcs!$S$2:$T$13,2,FALSE),"")</f>
        <v/>
      </c>
      <c r="R1190" t="str">
        <f>IF(ROW()&lt;=vLastrow,VLOOKUP(MONTH(F1190),calcs!$S$2:$T$13,2,FALSE),"")</f>
        <v/>
      </c>
      <c r="S1190" t="str">
        <f t="shared" si="100"/>
        <v/>
      </c>
      <c r="T1190" s="26" t="e">
        <f>IF(F1190="",DATEDIF(E1190,calcs!X$2,"Y"),"")</f>
        <v>#VALUE!</v>
      </c>
      <c r="U1190" t="str">
        <f t="shared" si="99"/>
        <v/>
      </c>
      <c r="V1190" t="str">
        <f t="shared" si="96"/>
        <v/>
      </c>
      <c r="W1190">
        <f t="shared" si="97"/>
        <v>0</v>
      </c>
      <c r="X1190">
        <f t="shared" si="98"/>
        <v>0</v>
      </c>
    </row>
    <row r="1191" spans="1:24" x14ac:dyDescent="0.35">
      <c r="A1191" t="str">
        <f>IF(ROW()&lt;=vLastrow,'Match History Data'!A1191,"")</f>
        <v/>
      </c>
      <c r="B1191" t="str">
        <f>IF(ROW()&lt;=vLastrow,'Match History Data'!B1191,"")</f>
        <v/>
      </c>
      <c r="C1191" t="str">
        <f>IF(ROW()&lt;=vLastrow,'Match History Data'!C1191,"")</f>
        <v/>
      </c>
      <c r="D1191" t="str">
        <f>IF(ROW()&lt;=vLastrow,'Match History Data'!D1191,"")</f>
        <v/>
      </c>
      <c r="E1191" s="3" t="str">
        <f>IF(ROW()&lt;=vLastrow,IF('Match History Data'!E1191&lt;&gt;"",'Match History Data'!E1191,""),"")</f>
        <v/>
      </c>
      <c r="F1191" s="3" t="str">
        <f>IF(ROW()&lt;=vLastrow,IF('Match History Data'!F1191&lt;&gt;"",'Match History Data'!F1191,""),"")</f>
        <v/>
      </c>
      <c r="G1191" t="str">
        <f>IF(ROW()&lt;=vLastrow,'Match History Data'!G1191,"")</f>
        <v/>
      </c>
      <c r="H1191" t="str">
        <f>IF(ROW()&lt;=vLastrow,'Match History Data'!H1191,"")</f>
        <v/>
      </c>
      <c r="I1191" t="str">
        <f>IF(ROW()&lt;=vLastrow,'Match History Data'!I1191,"")</f>
        <v/>
      </c>
      <c r="J1191" t="str">
        <f>IF(ROW()&lt;=vLastrow,'Match History Data'!J1191,"")</f>
        <v/>
      </c>
      <c r="K1191" t="str">
        <f>IF(ROW()&lt;=vLastrow,'Match History Data'!K1191,"")</f>
        <v/>
      </c>
      <c r="L1191" t="str">
        <f>IF(ROW()&lt;=vLastrow,'Match History Data'!L1191,"")</f>
        <v/>
      </c>
      <c r="M1191" t="str">
        <f>IF(ROW()&lt;=vLastrow,'Match History Data'!M1191,"")</f>
        <v/>
      </c>
      <c r="N1191" t="str">
        <f>IF(ROW()&lt;=vLastrow,'Match History Data'!N1191,"")</f>
        <v/>
      </c>
      <c r="O1191" t="str">
        <f>IF(ROW()&lt;=vLastrow,'Match History Data'!O1191,"")</f>
        <v/>
      </c>
      <c r="Q1191" t="str">
        <f>IF(ROW()&lt;=vLastrow,VLOOKUP(MONTH(E1191),calcs!$S$2:$T$13,2,FALSE),"")</f>
        <v/>
      </c>
      <c r="R1191" t="str">
        <f>IF(ROW()&lt;=vLastrow,VLOOKUP(MONTH(F1191),calcs!$S$2:$T$13,2,FALSE),"")</f>
        <v/>
      </c>
      <c r="S1191" t="str">
        <f t="shared" si="100"/>
        <v/>
      </c>
      <c r="T1191" s="26" t="e">
        <f>IF(F1191="",DATEDIF(E1191,calcs!X$2,"Y"),"")</f>
        <v>#VALUE!</v>
      </c>
      <c r="U1191" t="str">
        <f t="shared" si="99"/>
        <v/>
      </c>
      <c r="V1191" t="str">
        <f t="shared" si="96"/>
        <v/>
      </c>
      <c r="W1191">
        <f t="shared" si="97"/>
        <v>0</v>
      </c>
      <c r="X1191">
        <f t="shared" si="98"/>
        <v>0</v>
      </c>
    </row>
    <row r="1192" spans="1:24" x14ac:dyDescent="0.35">
      <c r="A1192" t="str">
        <f>IF(ROW()&lt;=vLastrow,'Match History Data'!A1192,"")</f>
        <v/>
      </c>
      <c r="B1192" t="str">
        <f>IF(ROW()&lt;=vLastrow,'Match History Data'!B1192,"")</f>
        <v/>
      </c>
      <c r="C1192" t="str">
        <f>IF(ROW()&lt;=vLastrow,'Match History Data'!C1192,"")</f>
        <v/>
      </c>
      <c r="D1192" t="str">
        <f>IF(ROW()&lt;=vLastrow,'Match History Data'!D1192,"")</f>
        <v/>
      </c>
      <c r="E1192" s="3" t="str">
        <f>IF(ROW()&lt;=vLastrow,IF('Match History Data'!E1192&lt;&gt;"",'Match History Data'!E1192,""),"")</f>
        <v/>
      </c>
      <c r="F1192" s="3" t="str">
        <f>IF(ROW()&lt;=vLastrow,IF('Match History Data'!F1192&lt;&gt;"",'Match History Data'!F1192,""),"")</f>
        <v/>
      </c>
      <c r="G1192" t="str">
        <f>IF(ROW()&lt;=vLastrow,'Match History Data'!G1192,"")</f>
        <v/>
      </c>
      <c r="H1192" t="str">
        <f>IF(ROW()&lt;=vLastrow,'Match History Data'!H1192,"")</f>
        <v/>
      </c>
      <c r="I1192" t="str">
        <f>IF(ROW()&lt;=vLastrow,'Match History Data'!I1192,"")</f>
        <v/>
      </c>
      <c r="J1192" t="str">
        <f>IF(ROW()&lt;=vLastrow,'Match History Data'!J1192,"")</f>
        <v/>
      </c>
      <c r="K1192" t="str">
        <f>IF(ROW()&lt;=vLastrow,'Match History Data'!K1192,"")</f>
        <v/>
      </c>
      <c r="L1192" t="str">
        <f>IF(ROW()&lt;=vLastrow,'Match History Data'!L1192,"")</f>
        <v/>
      </c>
      <c r="M1192" t="str">
        <f>IF(ROW()&lt;=vLastrow,'Match History Data'!M1192,"")</f>
        <v/>
      </c>
      <c r="N1192" t="str">
        <f>IF(ROW()&lt;=vLastrow,'Match History Data'!N1192,"")</f>
        <v/>
      </c>
      <c r="O1192" t="str">
        <f>IF(ROW()&lt;=vLastrow,'Match History Data'!O1192,"")</f>
        <v/>
      </c>
      <c r="Q1192" t="str">
        <f>IF(ROW()&lt;=vLastrow,VLOOKUP(MONTH(E1192),calcs!$S$2:$T$13,2,FALSE),"")</f>
        <v/>
      </c>
      <c r="R1192" t="str">
        <f>IF(ROW()&lt;=vLastrow,VLOOKUP(MONTH(F1192),calcs!$S$2:$T$13,2,FALSE),"")</f>
        <v/>
      </c>
      <c r="S1192" t="str">
        <f t="shared" si="100"/>
        <v/>
      </c>
      <c r="T1192" s="26" t="e">
        <f>IF(F1192="",DATEDIF(E1192,calcs!X$2,"Y"),"")</f>
        <v>#VALUE!</v>
      </c>
      <c r="U1192" t="str">
        <f t="shared" si="99"/>
        <v/>
      </c>
      <c r="V1192" t="str">
        <f t="shared" si="96"/>
        <v/>
      </c>
      <c r="W1192">
        <f t="shared" si="97"/>
        <v>0</v>
      </c>
      <c r="X1192">
        <f t="shared" si="98"/>
        <v>0</v>
      </c>
    </row>
    <row r="1193" spans="1:24" x14ac:dyDescent="0.35">
      <c r="A1193" t="str">
        <f>IF(ROW()&lt;=vLastrow,'Match History Data'!A1193,"")</f>
        <v/>
      </c>
      <c r="B1193" t="str">
        <f>IF(ROW()&lt;=vLastrow,'Match History Data'!B1193,"")</f>
        <v/>
      </c>
      <c r="C1193" t="str">
        <f>IF(ROW()&lt;=vLastrow,'Match History Data'!C1193,"")</f>
        <v/>
      </c>
      <c r="D1193" t="str">
        <f>IF(ROW()&lt;=vLastrow,'Match History Data'!D1193,"")</f>
        <v/>
      </c>
      <c r="E1193" s="3" t="str">
        <f>IF(ROW()&lt;=vLastrow,IF('Match History Data'!E1193&lt;&gt;"",'Match History Data'!E1193,""),"")</f>
        <v/>
      </c>
      <c r="F1193" s="3" t="str">
        <f>IF(ROW()&lt;=vLastrow,IF('Match History Data'!F1193&lt;&gt;"",'Match History Data'!F1193,""),"")</f>
        <v/>
      </c>
      <c r="G1193" t="str">
        <f>IF(ROW()&lt;=vLastrow,'Match History Data'!G1193,"")</f>
        <v/>
      </c>
      <c r="H1193" t="str">
        <f>IF(ROW()&lt;=vLastrow,'Match History Data'!H1193,"")</f>
        <v/>
      </c>
      <c r="I1193" t="str">
        <f>IF(ROW()&lt;=vLastrow,'Match History Data'!I1193,"")</f>
        <v/>
      </c>
      <c r="J1193" t="str">
        <f>IF(ROW()&lt;=vLastrow,'Match History Data'!J1193,"")</f>
        <v/>
      </c>
      <c r="K1193" t="str">
        <f>IF(ROW()&lt;=vLastrow,'Match History Data'!K1193,"")</f>
        <v/>
      </c>
      <c r="L1193" t="str">
        <f>IF(ROW()&lt;=vLastrow,'Match History Data'!L1193,"")</f>
        <v/>
      </c>
      <c r="M1193" t="str">
        <f>IF(ROW()&lt;=vLastrow,'Match History Data'!M1193,"")</f>
        <v/>
      </c>
      <c r="N1193" t="str">
        <f>IF(ROW()&lt;=vLastrow,'Match History Data'!N1193,"")</f>
        <v/>
      </c>
      <c r="O1193" t="str">
        <f>IF(ROW()&lt;=vLastrow,'Match History Data'!O1193,"")</f>
        <v/>
      </c>
      <c r="Q1193" t="str">
        <f>IF(ROW()&lt;=vLastrow,VLOOKUP(MONTH(E1193),calcs!$S$2:$T$13,2,FALSE),"")</f>
        <v/>
      </c>
      <c r="R1193" t="str">
        <f>IF(ROW()&lt;=vLastrow,VLOOKUP(MONTH(F1193),calcs!$S$2:$T$13,2,FALSE),"")</f>
        <v/>
      </c>
      <c r="S1193" t="str">
        <f t="shared" si="100"/>
        <v/>
      </c>
      <c r="T1193" s="26" t="e">
        <f>IF(F1193="",DATEDIF(E1193,calcs!X$2,"Y"),"")</f>
        <v>#VALUE!</v>
      </c>
      <c r="U1193" t="str">
        <f t="shared" si="99"/>
        <v/>
      </c>
      <c r="V1193" t="str">
        <f t="shared" si="96"/>
        <v/>
      </c>
      <c r="W1193">
        <f t="shared" si="97"/>
        <v>0</v>
      </c>
      <c r="X1193">
        <f t="shared" si="98"/>
        <v>0</v>
      </c>
    </row>
    <row r="1194" spans="1:24" x14ac:dyDescent="0.35">
      <c r="A1194" t="str">
        <f>IF(ROW()&lt;=vLastrow,'Match History Data'!A1194,"")</f>
        <v/>
      </c>
      <c r="B1194" t="str">
        <f>IF(ROW()&lt;=vLastrow,'Match History Data'!B1194,"")</f>
        <v/>
      </c>
      <c r="C1194" t="str">
        <f>IF(ROW()&lt;=vLastrow,'Match History Data'!C1194,"")</f>
        <v/>
      </c>
      <c r="D1194" t="str">
        <f>IF(ROW()&lt;=vLastrow,'Match History Data'!D1194,"")</f>
        <v/>
      </c>
      <c r="E1194" s="3" t="str">
        <f>IF(ROW()&lt;=vLastrow,IF('Match History Data'!E1194&lt;&gt;"",'Match History Data'!E1194,""),"")</f>
        <v/>
      </c>
      <c r="F1194" s="3" t="str">
        <f>IF(ROW()&lt;=vLastrow,IF('Match History Data'!F1194&lt;&gt;"",'Match History Data'!F1194,""),"")</f>
        <v/>
      </c>
      <c r="G1194" t="str">
        <f>IF(ROW()&lt;=vLastrow,'Match History Data'!G1194,"")</f>
        <v/>
      </c>
      <c r="H1194" t="str">
        <f>IF(ROW()&lt;=vLastrow,'Match History Data'!H1194,"")</f>
        <v/>
      </c>
      <c r="I1194" t="str">
        <f>IF(ROW()&lt;=vLastrow,'Match History Data'!I1194,"")</f>
        <v/>
      </c>
      <c r="J1194" t="str">
        <f>IF(ROW()&lt;=vLastrow,'Match History Data'!J1194,"")</f>
        <v/>
      </c>
      <c r="K1194" t="str">
        <f>IF(ROW()&lt;=vLastrow,'Match History Data'!K1194,"")</f>
        <v/>
      </c>
      <c r="L1194" t="str">
        <f>IF(ROW()&lt;=vLastrow,'Match History Data'!L1194,"")</f>
        <v/>
      </c>
      <c r="M1194" t="str">
        <f>IF(ROW()&lt;=vLastrow,'Match History Data'!M1194,"")</f>
        <v/>
      </c>
      <c r="N1194" t="str">
        <f>IF(ROW()&lt;=vLastrow,'Match History Data'!N1194,"")</f>
        <v/>
      </c>
      <c r="O1194" t="str">
        <f>IF(ROW()&lt;=vLastrow,'Match History Data'!O1194,"")</f>
        <v/>
      </c>
      <c r="Q1194" t="str">
        <f>IF(ROW()&lt;=vLastrow,VLOOKUP(MONTH(E1194),calcs!$S$2:$T$13,2,FALSE),"")</f>
        <v/>
      </c>
      <c r="R1194" t="str">
        <f>IF(ROW()&lt;=vLastrow,VLOOKUP(MONTH(F1194),calcs!$S$2:$T$13,2,FALSE),"")</f>
        <v/>
      </c>
      <c r="S1194" t="str">
        <f t="shared" si="100"/>
        <v/>
      </c>
      <c r="T1194" s="26" t="e">
        <f>IF(F1194="",DATEDIF(E1194,calcs!X$2,"Y"),"")</f>
        <v>#VALUE!</v>
      </c>
      <c r="U1194" t="str">
        <f t="shared" si="99"/>
        <v/>
      </c>
      <c r="V1194" t="str">
        <f t="shared" si="96"/>
        <v/>
      </c>
      <c r="W1194">
        <f t="shared" si="97"/>
        <v>0</v>
      </c>
      <c r="X1194">
        <f t="shared" si="98"/>
        <v>0</v>
      </c>
    </row>
    <row r="1195" spans="1:24" x14ac:dyDescent="0.35">
      <c r="A1195" t="str">
        <f>IF(ROW()&lt;=vLastrow,'Match History Data'!A1195,"")</f>
        <v/>
      </c>
      <c r="B1195" t="str">
        <f>IF(ROW()&lt;=vLastrow,'Match History Data'!B1195,"")</f>
        <v/>
      </c>
      <c r="C1195" t="str">
        <f>IF(ROW()&lt;=vLastrow,'Match History Data'!C1195,"")</f>
        <v/>
      </c>
      <c r="D1195" t="str">
        <f>IF(ROW()&lt;=vLastrow,'Match History Data'!D1195,"")</f>
        <v/>
      </c>
      <c r="E1195" s="3" t="str">
        <f>IF(ROW()&lt;=vLastrow,IF('Match History Data'!E1195&lt;&gt;"",'Match History Data'!E1195,""),"")</f>
        <v/>
      </c>
      <c r="F1195" s="3" t="str">
        <f>IF(ROW()&lt;=vLastrow,IF('Match History Data'!F1195&lt;&gt;"",'Match History Data'!F1195,""),"")</f>
        <v/>
      </c>
      <c r="G1195" t="str">
        <f>IF(ROW()&lt;=vLastrow,'Match History Data'!G1195,"")</f>
        <v/>
      </c>
      <c r="H1195" t="str">
        <f>IF(ROW()&lt;=vLastrow,'Match History Data'!H1195,"")</f>
        <v/>
      </c>
      <c r="I1195" t="str">
        <f>IF(ROW()&lt;=vLastrow,'Match History Data'!I1195,"")</f>
        <v/>
      </c>
      <c r="J1195" t="str">
        <f>IF(ROW()&lt;=vLastrow,'Match History Data'!J1195,"")</f>
        <v/>
      </c>
      <c r="K1195" t="str">
        <f>IF(ROW()&lt;=vLastrow,'Match History Data'!K1195,"")</f>
        <v/>
      </c>
      <c r="L1195" t="str">
        <f>IF(ROW()&lt;=vLastrow,'Match History Data'!L1195,"")</f>
        <v/>
      </c>
      <c r="M1195" t="str">
        <f>IF(ROW()&lt;=vLastrow,'Match History Data'!M1195,"")</f>
        <v/>
      </c>
      <c r="N1195" t="str">
        <f>IF(ROW()&lt;=vLastrow,'Match History Data'!N1195,"")</f>
        <v/>
      </c>
      <c r="O1195" t="str">
        <f>IF(ROW()&lt;=vLastrow,'Match History Data'!O1195,"")</f>
        <v/>
      </c>
      <c r="Q1195" t="str">
        <f>IF(ROW()&lt;=vLastrow,VLOOKUP(MONTH(E1195),calcs!$S$2:$T$13,2,FALSE),"")</f>
        <v/>
      </c>
      <c r="R1195" t="str">
        <f>IF(ROW()&lt;=vLastrow,VLOOKUP(MONTH(F1195),calcs!$S$2:$T$13,2,FALSE),"")</f>
        <v/>
      </c>
      <c r="S1195" t="str">
        <f t="shared" si="100"/>
        <v/>
      </c>
      <c r="T1195" s="26" t="e">
        <f>IF(F1195="",DATEDIF(E1195,calcs!X$2,"Y"),"")</f>
        <v>#VALUE!</v>
      </c>
      <c r="U1195" t="str">
        <f t="shared" si="99"/>
        <v/>
      </c>
      <c r="V1195" t="str">
        <f t="shared" si="96"/>
        <v/>
      </c>
      <c r="W1195">
        <f t="shared" si="97"/>
        <v>0</v>
      </c>
      <c r="X1195">
        <f t="shared" si="98"/>
        <v>0</v>
      </c>
    </row>
    <row r="1196" spans="1:24" x14ac:dyDescent="0.35">
      <c r="A1196" t="str">
        <f>IF(ROW()&lt;=vLastrow,'Match History Data'!A1196,"")</f>
        <v/>
      </c>
      <c r="B1196" t="str">
        <f>IF(ROW()&lt;=vLastrow,'Match History Data'!B1196,"")</f>
        <v/>
      </c>
      <c r="C1196" t="str">
        <f>IF(ROW()&lt;=vLastrow,'Match History Data'!C1196,"")</f>
        <v/>
      </c>
      <c r="D1196" t="str">
        <f>IF(ROW()&lt;=vLastrow,'Match History Data'!D1196,"")</f>
        <v/>
      </c>
      <c r="E1196" s="3" t="str">
        <f>IF(ROW()&lt;=vLastrow,IF('Match History Data'!E1196&lt;&gt;"",'Match History Data'!E1196,""),"")</f>
        <v/>
      </c>
      <c r="F1196" s="3" t="str">
        <f>IF(ROW()&lt;=vLastrow,IF('Match History Data'!F1196&lt;&gt;"",'Match History Data'!F1196,""),"")</f>
        <v/>
      </c>
      <c r="G1196" t="str">
        <f>IF(ROW()&lt;=vLastrow,'Match History Data'!G1196,"")</f>
        <v/>
      </c>
      <c r="H1196" t="str">
        <f>IF(ROW()&lt;=vLastrow,'Match History Data'!H1196,"")</f>
        <v/>
      </c>
      <c r="I1196" t="str">
        <f>IF(ROW()&lt;=vLastrow,'Match History Data'!I1196,"")</f>
        <v/>
      </c>
      <c r="J1196" t="str">
        <f>IF(ROW()&lt;=vLastrow,'Match History Data'!J1196,"")</f>
        <v/>
      </c>
      <c r="K1196" t="str">
        <f>IF(ROW()&lt;=vLastrow,'Match History Data'!K1196,"")</f>
        <v/>
      </c>
      <c r="L1196" t="str">
        <f>IF(ROW()&lt;=vLastrow,'Match History Data'!L1196,"")</f>
        <v/>
      </c>
      <c r="M1196" t="str">
        <f>IF(ROW()&lt;=vLastrow,'Match History Data'!M1196,"")</f>
        <v/>
      </c>
      <c r="N1196" t="str">
        <f>IF(ROW()&lt;=vLastrow,'Match History Data'!N1196,"")</f>
        <v/>
      </c>
      <c r="O1196" t="str">
        <f>IF(ROW()&lt;=vLastrow,'Match History Data'!O1196,"")</f>
        <v/>
      </c>
      <c r="Q1196" t="str">
        <f>IF(ROW()&lt;=vLastrow,VLOOKUP(MONTH(E1196),calcs!$S$2:$T$13,2,FALSE),"")</f>
        <v/>
      </c>
      <c r="R1196" t="str">
        <f>IF(ROW()&lt;=vLastrow,VLOOKUP(MONTH(F1196),calcs!$S$2:$T$13,2,FALSE),"")</f>
        <v/>
      </c>
      <c r="S1196" t="str">
        <f t="shared" si="100"/>
        <v/>
      </c>
      <c r="T1196" s="26" t="e">
        <f>IF(F1196="",DATEDIF(E1196,calcs!X$2,"Y"),"")</f>
        <v>#VALUE!</v>
      </c>
      <c r="U1196" t="str">
        <f t="shared" si="99"/>
        <v/>
      </c>
      <c r="V1196" t="str">
        <f t="shared" si="96"/>
        <v/>
      </c>
      <c r="W1196">
        <f t="shared" si="97"/>
        <v>0</v>
      </c>
      <c r="X1196">
        <f t="shared" si="98"/>
        <v>0</v>
      </c>
    </row>
    <row r="1197" spans="1:24" x14ac:dyDescent="0.35">
      <c r="A1197" t="str">
        <f>IF(ROW()&lt;=vLastrow,'Match History Data'!A1197,"")</f>
        <v/>
      </c>
      <c r="B1197" t="str">
        <f>IF(ROW()&lt;=vLastrow,'Match History Data'!B1197,"")</f>
        <v/>
      </c>
      <c r="C1197" t="str">
        <f>IF(ROW()&lt;=vLastrow,'Match History Data'!C1197,"")</f>
        <v/>
      </c>
      <c r="D1197" t="str">
        <f>IF(ROW()&lt;=vLastrow,'Match History Data'!D1197,"")</f>
        <v/>
      </c>
      <c r="E1197" s="3" t="str">
        <f>IF(ROW()&lt;=vLastrow,IF('Match History Data'!E1197&lt;&gt;"",'Match History Data'!E1197,""),"")</f>
        <v/>
      </c>
      <c r="F1197" s="3" t="str">
        <f>IF(ROW()&lt;=vLastrow,IF('Match History Data'!F1197&lt;&gt;"",'Match History Data'!F1197,""),"")</f>
        <v/>
      </c>
      <c r="G1197" t="str">
        <f>IF(ROW()&lt;=vLastrow,'Match History Data'!G1197,"")</f>
        <v/>
      </c>
      <c r="H1197" t="str">
        <f>IF(ROW()&lt;=vLastrow,'Match History Data'!H1197,"")</f>
        <v/>
      </c>
      <c r="I1197" t="str">
        <f>IF(ROW()&lt;=vLastrow,'Match History Data'!I1197,"")</f>
        <v/>
      </c>
      <c r="J1197" t="str">
        <f>IF(ROW()&lt;=vLastrow,'Match History Data'!J1197,"")</f>
        <v/>
      </c>
      <c r="K1197" t="str">
        <f>IF(ROW()&lt;=vLastrow,'Match History Data'!K1197,"")</f>
        <v/>
      </c>
      <c r="L1197" t="str">
        <f>IF(ROW()&lt;=vLastrow,'Match History Data'!L1197,"")</f>
        <v/>
      </c>
      <c r="M1197" t="str">
        <f>IF(ROW()&lt;=vLastrow,'Match History Data'!M1197,"")</f>
        <v/>
      </c>
      <c r="N1197" t="str">
        <f>IF(ROW()&lt;=vLastrow,'Match History Data'!N1197,"")</f>
        <v/>
      </c>
      <c r="O1197" t="str">
        <f>IF(ROW()&lt;=vLastrow,'Match History Data'!O1197,"")</f>
        <v/>
      </c>
      <c r="Q1197" t="str">
        <f>IF(ROW()&lt;=vLastrow,VLOOKUP(MONTH(E1197),calcs!$S$2:$T$13,2,FALSE),"")</f>
        <v/>
      </c>
      <c r="R1197" t="str">
        <f>IF(ROW()&lt;=vLastrow,VLOOKUP(MONTH(F1197),calcs!$S$2:$T$13,2,FALSE),"")</f>
        <v/>
      </c>
      <c r="S1197" t="str">
        <f t="shared" si="100"/>
        <v/>
      </c>
      <c r="T1197" s="26" t="e">
        <f>IF(F1197="",DATEDIF(E1197,calcs!X$2,"Y"),"")</f>
        <v>#VALUE!</v>
      </c>
      <c r="U1197" t="str">
        <f t="shared" si="99"/>
        <v/>
      </c>
      <c r="V1197" t="str">
        <f t="shared" si="96"/>
        <v/>
      </c>
      <c r="W1197">
        <f t="shared" si="97"/>
        <v>0</v>
      </c>
      <c r="X1197">
        <f t="shared" si="98"/>
        <v>0</v>
      </c>
    </row>
    <row r="1198" spans="1:24" x14ac:dyDescent="0.35">
      <c r="A1198" t="str">
        <f>IF(ROW()&lt;=vLastrow,'Match History Data'!A1198,"")</f>
        <v/>
      </c>
      <c r="B1198" t="str">
        <f>IF(ROW()&lt;=vLastrow,'Match History Data'!B1198,"")</f>
        <v/>
      </c>
      <c r="C1198" t="str">
        <f>IF(ROW()&lt;=vLastrow,'Match History Data'!C1198,"")</f>
        <v/>
      </c>
      <c r="D1198" t="str">
        <f>IF(ROW()&lt;=vLastrow,'Match History Data'!D1198,"")</f>
        <v/>
      </c>
      <c r="E1198" s="3" t="str">
        <f>IF(ROW()&lt;=vLastrow,IF('Match History Data'!E1198&lt;&gt;"",'Match History Data'!E1198,""),"")</f>
        <v/>
      </c>
      <c r="F1198" s="3" t="str">
        <f>IF(ROW()&lt;=vLastrow,IF('Match History Data'!F1198&lt;&gt;"",'Match History Data'!F1198,""),"")</f>
        <v/>
      </c>
      <c r="G1198" t="str">
        <f>IF(ROW()&lt;=vLastrow,'Match History Data'!G1198,"")</f>
        <v/>
      </c>
      <c r="H1198" t="str">
        <f>IF(ROW()&lt;=vLastrow,'Match History Data'!H1198,"")</f>
        <v/>
      </c>
      <c r="I1198" t="str">
        <f>IF(ROW()&lt;=vLastrow,'Match History Data'!I1198,"")</f>
        <v/>
      </c>
      <c r="J1198" t="str">
        <f>IF(ROW()&lt;=vLastrow,'Match History Data'!J1198,"")</f>
        <v/>
      </c>
      <c r="K1198" t="str">
        <f>IF(ROW()&lt;=vLastrow,'Match History Data'!K1198,"")</f>
        <v/>
      </c>
      <c r="L1198" t="str">
        <f>IF(ROW()&lt;=vLastrow,'Match History Data'!L1198,"")</f>
        <v/>
      </c>
      <c r="M1198" t="str">
        <f>IF(ROW()&lt;=vLastrow,'Match History Data'!M1198,"")</f>
        <v/>
      </c>
      <c r="N1198" t="str">
        <f>IF(ROW()&lt;=vLastrow,'Match History Data'!N1198,"")</f>
        <v/>
      </c>
      <c r="O1198" t="str">
        <f>IF(ROW()&lt;=vLastrow,'Match History Data'!O1198,"")</f>
        <v/>
      </c>
      <c r="Q1198" t="str">
        <f>IF(ROW()&lt;=vLastrow,VLOOKUP(MONTH(E1198),calcs!$S$2:$T$13,2,FALSE),"")</f>
        <v/>
      </c>
      <c r="R1198" t="str">
        <f>IF(ROW()&lt;=vLastrow,VLOOKUP(MONTH(F1198),calcs!$S$2:$T$13,2,FALSE),"")</f>
        <v/>
      </c>
      <c r="S1198" t="str">
        <f t="shared" si="100"/>
        <v/>
      </c>
      <c r="T1198" s="26" t="e">
        <f>IF(F1198="",DATEDIF(E1198,calcs!X$2,"Y"),"")</f>
        <v>#VALUE!</v>
      </c>
      <c r="U1198" t="str">
        <f t="shared" si="99"/>
        <v/>
      </c>
      <c r="V1198" t="str">
        <f t="shared" si="96"/>
        <v/>
      </c>
      <c r="W1198">
        <f t="shared" si="97"/>
        <v>0</v>
      </c>
      <c r="X1198">
        <f t="shared" si="98"/>
        <v>0</v>
      </c>
    </row>
    <row r="1199" spans="1:24" x14ac:dyDescent="0.35">
      <c r="A1199" t="str">
        <f>IF(ROW()&lt;=vLastrow,'Match History Data'!A1199,"")</f>
        <v/>
      </c>
      <c r="B1199" t="str">
        <f>IF(ROW()&lt;=vLastrow,'Match History Data'!B1199,"")</f>
        <v/>
      </c>
      <c r="C1199" t="str">
        <f>IF(ROW()&lt;=vLastrow,'Match History Data'!C1199,"")</f>
        <v/>
      </c>
      <c r="D1199" t="str">
        <f>IF(ROW()&lt;=vLastrow,'Match History Data'!D1199,"")</f>
        <v/>
      </c>
      <c r="E1199" s="3" t="str">
        <f>IF(ROW()&lt;=vLastrow,IF('Match History Data'!E1199&lt;&gt;"",'Match History Data'!E1199,""),"")</f>
        <v/>
      </c>
      <c r="F1199" s="3" t="str">
        <f>IF(ROW()&lt;=vLastrow,IF('Match History Data'!F1199&lt;&gt;"",'Match History Data'!F1199,""),"")</f>
        <v/>
      </c>
      <c r="G1199" t="str">
        <f>IF(ROW()&lt;=vLastrow,'Match History Data'!G1199,"")</f>
        <v/>
      </c>
      <c r="H1199" t="str">
        <f>IF(ROW()&lt;=vLastrow,'Match History Data'!H1199,"")</f>
        <v/>
      </c>
      <c r="I1199" t="str">
        <f>IF(ROW()&lt;=vLastrow,'Match History Data'!I1199,"")</f>
        <v/>
      </c>
      <c r="J1199" t="str">
        <f>IF(ROW()&lt;=vLastrow,'Match History Data'!J1199,"")</f>
        <v/>
      </c>
      <c r="K1199" t="str">
        <f>IF(ROW()&lt;=vLastrow,'Match History Data'!K1199,"")</f>
        <v/>
      </c>
      <c r="L1199" t="str">
        <f>IF(ROW()&lt;=vLastrow,'Match History Data'!L1199,"")</f>
        <v/>
      </c>
      <c r="M1199" t="str">
        <f>IF(ROW()&lt;=vLastrow,'Match History Data'!M1199,"")</f>
        <v/>
      </c>
      <c r="N1199" t="str">
        <f>IF(ROW()&lt;=vLastrow,'Match History Data'!N1199,"")</f>
        <v/>
      </c>
      <c r="O1199" t="str">
        <f>IF(ROW()&lt;=vLastrow,'Match History Data'!O1199,"")</f>
        <v/>
      </c>
      <c r="Q1199" t="str">
        <f>IF(ROW()&lt;=vLastrow,VLOOKUP(MONTH(E1199),calcs!$S$2:$T$13,2,FALSE),"")</f>
        <v/>
      </c>
      <c r="R1199" t="str">
        <f>IF(ROW()&lt;=vLastrow,VLOOKUP(MONTH(F1199),calcs!$S$2:$T$13,2,FALSE),"")</f>
        <v/>
      </c>
      <c r="S1199" t="str">
        <f t="shared" si="100"/>
        <v/>
      </c>
      <c r="T1199" s="26" t="e">
        <f>IF(F1199="",DATEDIF(E1199,calcs!X$2,"Y"),"")</f>
        <v>#VALUE!</v>
      </c>
      <c r="U1199" t="str">
        <f t="shared" si="99"/>
        <v/>
      </c>
      <c r="V1199" t="str">
        <f t="shared" si="96"/>
        <v/>
      </c>
      <c r="W1199">
        <f t="shared" si="97"/>
        <v>0</v>
      </c>
      <c r="X1199">
        <f t="shared" si="98"/>
        <v>0</v>
      </c>
    </row>
    <row r="1200" spans="1:24" x14ac:dyDescent="0.35">
      <c r="A1200" t="str">
        <f>IF(ROW()&lt;=vLastrow,'Match History Data'!A1200,"")</f>
        <v/>
      </c>
      <c r="B1200" t="str">
        <f>IF(ROW()&lt;=vLastrow,'Match History Data'!B1200,"")</f>
        <v/>
      </c>
      <c r="C1200" t="str">
        <f>IF(ROW()&lt;=vLastrow,'Match History Data'!C1200,"")</f>
        <v/>
      </c>
      <c r="D1200" t="str">
        <f>IF(ROW()&lt;=vLastrow,'Match History Data'!D1200,"")</f>
        <v/>
      </c>
      <c r="E1200" s="3" t="str">
        <f>IF(ROW()&lt;=vLastrow,IF('Match History Data'!E1200&lt;&gt;"",'Match History Data'!E1200,""),"")</f>
        <v/>
      </c>
      <c r="F1200" s="3" t="str">
        <f>IF(ROW()&lt;=vLastrow,IF('Match History Data'!F1200&lt;&gt;"",'Match History Data'!F1200,""),"")</f>
        <v/>
      </c>
      <c r="G1200" t="str">
        <f>IF(ROW()&lt;=vLastrow,'Match History Data'!G1200,"")</f>
        <v/>
      </c>
      <c r="H1200" t="str">
        <f>IF(ROW()&lt;=vLastrow,'Match History Data'!H1200,"")</f>
        <v/>
      </c>
      <c r="I1200" t="str">
        <f>IF(ROW()&lt;=vLastrow,'Match History Data'!I1200,"")</f>
        <v/>
      </c>
      <c r="J1200" t="str">
        <f>IF(ROW()&lt;=vLastrow,'Match History Data'!J1200,"")</f>
        <v/>
      </c>
      <c r="K1200" t="str">
        <f>IF(ROW()&lt;=vLastrow,'Match History Data'!K1200,"")</f>
        <v/>
      </c>
      <c r="L1200" t="str">
        <f>IF(ROW()&lt;=vLastrow,'Match History Data'!L1200,"")</f>
        <v/>
      </c>
      <c r="M1200" t="str">
        <f>IF(ROW()&lt;=vLastrow,'Match History Data'!M1200,"")</f>
        <v/>
      </c>
      <c r="N1200" t="str">
        <f>IF(ROW()&lt;=vLastrow,'Match History Data'!N1200,"")</f>
        <v/>
      </c>
      <c r="O1200" t="str">
        <f>IF(ROW()&lt;=vLastrow,'Match History Data'!O1200,"")</f>
        <v/>
      </c>
      <c r="Q1200" t="str">
        <f>IF(ROW()&lt;=vLastrow,VLOOKUP(MONTH(E1200),calcs!$S$2:$T$13,2,FALSE),"")</f>
        <v/>
      </c>
      <c r="R1200" t="str">
        <f>IF(ROW()&lt;=vLastrow,VLOOKUP(MONTH(F1200),calcs!$S$2:$T$13,2,FALSE),"")</f>
        <v/>
      </c>
      <c r="S1200" t="str">
        <f t="shared" si="100"/>
        <v/>
      </c>
      <c r="T1200" s="26" t="e">
        <f>IF(F1200="",DATEDIF(E1200,calcs!X$2,"Y"),"")</f>
        <v>#VALUE!</v>
      </c>
      <c r="U1200" t="str">
        <f t="shared" si="99"/>
        <v/>
      </c>
      <c r="V1200" t="str">
        <f t="shared" si="96"/>
        <v/>
      </c>
      <c r="W1200">
        <f t="shared" si="97"/>
        <v>0</v>
      </c>
      <c r="X1200">
        <f t="shared" si="98"/>
        <v>0</v>
      </c>
    </row>
    <row r="1201" spans="1:24" x14ac:dyDescent="0.35">
      <c r="A1201" t="str">
        <f>IF(ROW()&lt;=vLastrow,'Match History Data'!A1201,"")</f>
        <v/>
      </c>
      <c r="B1201" t="str">
        <f>IF(ROW()&lt;=vLastrow,'Match History Data'!B1201,"")</f>
        <v/>
      </c>
      <c r="C1201" t="str">
        <f>IF(ROW()&lt;=vLastrow,'Match History Data'!C1201,"")</f>
        <v/>
      </c>
      <c r="D1201" t="str">
        <f>IF(ROW()&lt;=vLastrow,'Match History Data'!D1201,"")</f>
        <v/>
      </c>
      <c r="E1201" s="3" t="str">
        <f>IF(ROW()&lt;=vLastrow,IF('Match History Data'!E1201&lt;&gt;"",'Match History Data'!E1201,""),"")</f>
        <v/>
      </c>
      <c r="F1201" s="3" t="str">
        <f>IF(ROW()&lt;=vLastrow,IF('Match History Data'!F1201&lt;&gt;"",'Match History Data'!F1201,""),"")</f>
        <v/>
      </c>
      <c r="G1201" t="str">
        <f>IF(ROW()&lt;=vLastrow,'Match History Data'!G1201,"")</f>
        <v/>
      </c>
      <c r="H1201" t="str">
        <f>IF(ROW()&lt;=vLastrow,'Match History Data'!H1201,"")</f>
        <v/>
      </c>
      <c r="I1201" t="str">
        <f>IF(ROW()&lt;=vLastrow,'Match History Data'!I1201,"")</f>
        <v/>
      </c>
      <c r="J1201" t="str">
        <f>IF(ROW()&lt;=vLastrow,'Match History Data'!J1201,"")</f>
        <v/>
      </c>
      <c r="K1201" t="str">
        <f>IF(ROW()&lt;=vLastrow,'Match History Data'!K1201,"")</f>
        <v/>
      </c>
      <c r="L1201" t="str">
        <f>IF(ROW()&lt;=vLastrow,'Match History Data'!L1201,"")</f>
        <v/>
      </c>
      <c r="M1201" t="str">
        <f>IF(ROW()&lt;=vLastrow,'Match History Data'!M1201,"")</f>
        <v/>
      </c>
      <c r="N1201" t="str">
        <f>IF(ROW()&lt;=vLastrow,'Match History Data'!N1201,"")</f>
        <v/>
      </c>
      <c r="O1201" t="str">
        <f>IF(ROW()&lt;=vLastrow,'Match History Data'!O1201,"")</f>
        <v/>
      </c>
      <c r="Q1201" t="str">
        <f>IF(ROW()&lt;=vLastrow,VLOOKUP(MONTH(E1201),calcs!$S$2:$T$13,2,FALSE),"")</f>
        <v/>
      </c>
      <c r="R1201" t="str">
        <f>IF(ROW()&lt;=vLastrow,VLOOKUP(MONTH(F1201),calcs!$S$2:$T$13,2,FALSE),"")</f>
        <v/>
      </c>
      <c r="S1201" t="str">
        <f t="shared" si="100"/>
        <v/>
      </c>
      <c r="T1201" s="26" t="e">
        <f>IF(F1201="",DATEDIF(E1201,calcs!X$2,"Y"),"")</f>
        <v>#VALUE!</v>
      </c>
      <c r="U1201" t="str">
        <f t="shared" si="99"/>
        <v/>
      </c>
      <c r="V1201" t="str">
        <f t="shared" si="96"/>
        <v/>
      </c>
      <c r="W1201">
        <f t="shared" si="97"/>
        <v>0</v>
      </c>
      <c r="X1201">
        <f t="shared" si="98"/>
        <v>0</v>
      </c>
    </row>
    <row r="1202" spans="1:24" x14ac:dyDescent="0.35">
      <c r="A1202" t="str">
        <f>IF(ROW()&lt;=vLastrow,'Match History Data'!A1202,"")</f>
        <v/>
      </c>
      <c r="B1202" t="str">
        <f>IF(ROW()&lt;=vLastrow,'Match History Data'!B1202,"")</f>
        <v/>
      </c>
      <c r="C1202" t="str">
        <f>IF(ROW()&lt;=vLastrow,'Match History Data'!C1202,"")</f>
        <v/>
      </c>
      <c r="D1202" t="str">
        <f>IF(ROW()&lt;=vLastrow,'Match History Data'!D1202,"")</f>
        <v/>
      </c>
      <c r="E1202" s="3" t="str">
        <f>IF(ROW()&lt;=vLastrow,IF('Match History Data'!E1202&lt;&gt;"",'Match History Data'!E1202,""),"")</f>
        <v/>
      </c>
      <c r="F1202" s="3" t="str">
        <f>IF(ROW()&lt;=vLastrow,IF('Match History Data'!F1202&lt;&gt;"",'Match History Data'!F1202,""),"")</f>
        <v/>
      </c>
      <c r="G1202" t="str">
        <f>IF(ROW()&lt;=vLastrow,'Match History Data'!G1202,"")</f>
        <v/>
      </c>
      <c r="H1202" t="str">
        <f>IF(ROW()&lt;=vLastrow,'Match History Data'!H1202,"")</f>
        <v/>
      </c>
      <c r="I1202" t="str">
        <f>IF(ROW()&lt;=vLastrow,'Match History Data'!I1202,"")</f>
        <v/>
      </c>
      <c r="J1202" t="str">
        <f>IF(ROW()&lt;=vLastrow,'Match History Data'!J1202,"")</f>
        <v/>
      </c>
      <c r="K1202" t="str">
        <f>IF(ROW()&lt;=vLastrow,'Match History Data'!K1202,"")</f>
        <v/>
      </c>
      <c r="L1202" t="str">
        <f>IF(ROW()&lt;=vLastrow,'Match History Data'!L1202,"")</f>
        <v/>
      </c>
      <c r="M1202" t="str">
        <f>IF(ROW()&lt;=vLastrow,'Match History Data'!M1202,"")</f>
        <v/>
      </c>
      <c r="N1202" t="str">
        <f>IF(ROW()&lt;=vLastrow,'Match History Data'!N1202,"")</f>
        <v/>
      </c>
      <c r="O1202" t="str">
        <f>IF(ROW()&lt;=vLastrow,'Match History Data'!O1202,"")</f>
        <v/>
      </c>
      <c r="Q1202" t="str">
        <f>IF(ROW()&lt;=vLastrow,VLOOKUP(MONTH(E1202),calcs!$S$2:$T$13,2,FALSE),"")</f>
        <v/>
      </c>
      <c r="R1202" t="str">
        <f>IF(ROW()&lt;=vLastrow,VLOOKUP(MONTH(F1202),calcs!$S$2:$T$13,2,FALSE),"")</f>
        <v/>
      </c>
      <c r="S1202" t="str">
        <f t="shared" si="100"/>
        <v/>
      </c>
      <c r="T1202" s="26" t="e">
        <f>IF(F1202="",DATEDIF(E1202,calcs!X$2,"Y"),"")</f>
        <v>#VALUE!</v>
      </c>
      <c r="U1202" t="str">
        <f t="shared" si="99"/>
        <v/>
      </c>
      <c r="V1202" t="str">
        <f t="shared" si="96"/>
        <v/>
      </c>
      <c r="W1202">
        <f t="shared" si="97"/>
        <v>0</v>
      </c>
      <c r="X1202">
        <f t="shared" si="98"/>
        <v>0</v>
      </c>
    </row>
    <row r="1203" spans="1:24" x14ac:dyDescent="0.35">
      <c r="A1203" t="str">
        <f>IF(ROW()&lt;=vLastrow,'Match History Data'!A1203,"")</f>
        <v/>
      </c>
      <c r="B1203" t="str">
        <f>IF(ROW()&lt;=vLastrow,'Match History Data'!B1203,"")</f>
        <v/>
      </c>
      <c r="C1203" t="str">
        <f>IF(ROW()&lt;=vLastrow,'Match History Data'!C1203,"")</f>
        <v/>
      </c>
      <c r="D1203" t="str">
        <f>IF(ROW()&lt;=vLastrow,'Match History Data'!D1203,"")</f>
        <v/>
      </c>
      <c r="E1203" s="3" t="str">
        <f>IF(ROW()&lt;=vLastrow,IF('Match History Data'!E1203&lt;&gt;"",'Match History Data'!E1203,""),"")</f>
        <v/>
      </c>
      <c r="F1203" s="3" t="str">
        <f>IF(ROW()&lt;=vLastrow,IF('Match History Data'!F1203&lt;&gt;"",'Match History Data'!F1203,""),"")</f>
        <v/>
      </c>
      <c r="G1203" t="str">
        <f>IF(ROW()&lt;=vLastrow,'Match History Data'!G1203,"")</f>
        <v/>
      </c>
      <c r="H1203" t="str">
        <f>IF(ROW()&lt;=vLastrow,'Match History Data'!H1203,"")</f>
        <v/>
      </c>
      <c r="I1203" t="str">
        <f>IF(ROW()&lt;=vLastrow,'Match History Data'!I1203,"")</f>
        <v/>
      </c>
      <c r="J1203" t="str">
        <f>IF(ROW()&lt;=vLastrow,'Match History Data'!J1203,"")</f>
        <v/>
      </c>
      <c r="K1203" t="str">
        <f>IF(ROW()&lt;=vLastrow,'Match History Data'!K1203,"")</f>
        <v/>
      </c>
      <c r="L1203" t="str">
        <f>IF(ROW()&lt;=vLastrow,'Match History Data'!L1203,"")</f>
        <v/>
      </c>
      <c r="M1203" t="str">
        <f>IF(ROW()&lt;=vLastrow,'Match History Data'!M1203,"")</f>
        <v/>
      </c>
      <c r="N1203" t="str">
        <f>IF(ROW()&lt;=vLastrow,'Match History Data'!N1203,"")</f>
        <v/>
      </c>
      <c r="O1203" t="str">
        <f>IF(ROW()&lt;=vLastrow,'Match History Data'!O1203,"")</f>
        <v/>
      </c>
      <c r="Q1203" t="str">
        <f>IF(ROW()&lt;=vLastrow,VLOOKUP(MONTH(E1203),calcs!$S$2:$T$13,2,FALSE),"")</f>
        <v/>
      </c>
      <c r="R1203" t="str">
        <f>IF(ROW()&lt;=vLastrow,VLOOKUP(MONTH(F1203),calcs!$S$2:$T$13,2,FALSE),"")</f>
        <v/>
      </c>
      <c r="S1203" t="str">
        <f t="shared" si="100"/>
        <v/>
      </c>
      <c r="T1203" s="26" t="e">
        <f>IF(F1203="",DATEDIF(E1203,calcs!X$2,"Y"),"")</f>
        <v>#VALUE!</v>
      </c>
      <c r="U1203" t="str">
        <f t="shared" si="99"/>
        <v/>
      </c>
      <c r="V1203" t="str">
        <f t="shared" si="96"/>
        <v/>
      </c>
      <c r="W1203">
        <f t="shared" si="97"/>
        <v>0</v>
      </c>
      <c r="X1203">
        <f t="shared" si="98"/>
        <v>0</v>
      </c>
    </row>
    <row r="1204" spans="1:24" x14ac:dyDescent="0.35">
      <c r="A1204" t="str">
        <f>IF(ROW()&lt;=vLastrow,'Match History Data'!A1204,"")</f>
        <v/>
      </c>
      <c r="B1204" t="str">
        <f>IF(ROW()&lt;=vLastrow,'Match History Data'!B1204,"")</f>
        <v/>
      </c>
      <c r="C1204" t="str">
        <f>IF(ROW()&lt;=vLastrow,'Match History Data'!C1204,"")</f>
        <v/>
      </c>
      <c r="D1204" t="str">
        <f>IF(ROW()&lt;=vLastrow,'Match History Data'!D1204,"")</f>
        <v/>
      </c>
      <c r="E1204" s="3" t="str">
        <f>IF(ROW()&lt;=vLastrow,IF('Match History Data'!E1204&lt;&gt;"",'Match History Data'!E1204,""),"")</f>
        <v/>
      </c>
      <c r="F1204" s="3" t="str">
        <f>IF(ROW()&lt;=vLastrow,IF('Match History Data'!F1204&lt;&gt;"",'Match History Data'!F1204,""),"")</f>
        <v/>
      </c>
      <c r="G1204" t="str">
        <f>IF(ROW()&lt;=vLastrow,'Match History Data'!G1204,"")</f>
        <v/>
      </c>
      <c r="H1204" t="str">
        <f>IF(ROW()&lt;=vLastrow,'Match History Data'!H1204,"")</f>
        <v/>
      </c>
      <c r="I1204" t="str">
        <f>IF(ROW()&lt;=vLastrow,'Match History Data'!I1204,"")</f>
        <v/>
      </c>
      <c r="J1204" t="str">
        <f>IF(ROW()&lt;=vLastrow,'Match History Data'!J1204,"")</f>
        <v/>
      </c>
      <c r="K1204" t="str">
        <f>IF(ROW()&lt;=vLastrow,'Match History Data'!K1204,"")</f>
        <v/>
      </c>
      <c r="L1204" t="str">
        <f>IF(ROW()&lt;=vLastrow,'Match History Data'!L1204,"")</f>
        <v/>
      </c>
      <c r="M1204" t="str">
        <f>IF(ROW()&lt;=vLastrow,'Match History Data'!M1204,"")</f>
        <v/>
      </c>
      <c r="N1204" t="str">
        <f>IF(ROW()&lt;=vLastrow,'Match History Data'!N1204,"")</f>
        <v/>
      </c>
      <c r="O1204" t="str">
        <f>IF(ROW()&lt;=vLastrow,'Match History Data'!O1204,"")</f>
        <v/>
      </c>
      <c r="Q1204" t="str">
        <f>IF(ROW()&lt;=vLastrow,VLOOKUP(MONTH(E1204),calcs!$S$2:$T$13,2,FALSE),"")</f>
        <v/>
      </c>
      <c r="R1204" t="str">
        <f>IF(ROW()&lt;=vLastrow,VLOOKUP(MONTH(F1204),calcs!$S$2:$T$13,2,FALSE),"")</f>
        <v/>
      </c>
      <c r="S1204" t="str">
        <f t="shared" si="100"/>
        <v/>
      </c>
      <c r="T1204" s="26" t="e">
        <f>IF(F1204="",DATEDIF(E1204,calcs!X$2,"Y"),"")</f>
        <v>#VALUE!</v>
      </c>
      <c r="U1204" t="str">
        <f t="shared" si="99"/>
        <v/>
      </c>
      <c r="V1204" t="str">
        <f t="shared" si="96"/>
        <v/>
      </c>
      <c r="W1204">
        <f t="shared" si="97"/>
        <v>0</v>
      </c>
      <c r="X1204">
        <f t="shared" si="98"/>
        <v>0</v>
      </c>
    </row>
    <row r="1205" spans="1:24" x14ac:dyDescent="0.35">
      <c r="A1205" t="str">
        <f>IF(ROW()&lt;=vLastrow,'Match History Data'!A1205,"")</f>
        <v/>
      </c>
      <c r="B1205" t="str">
        <f>IF(ROW()&lt;=vLastrow,'Match History Data'!B1205,"")</f>
        <v/>
      </c>
      <c r="C1205" t="str">
        <f>IF(ROW()&lt;=vLastrow,'Match History Data'!C1205,"")</f>
        <v/>
      </c>
      <c r="D1205" t="str">
        <f>IF(ROW()&lt;=vLastrow,'Match History Data'!D1205,"")</f>
        <v/>
      </c>
      <c r="E1205" s="3" t="str">
        <f>IF(ROW()&lt;=vLastrow,IF('Match History Data'!E1205&lt;&gt;"",'Match History Data'!E1205,""),"")</f>
        <v/>
      </c>
      <c r="F1205" s="3" t="str">
        <f>IF(ROW()&lt;=vLastrow,IF('Match History Data'!F1205&lt;&gt;"",'Match History Data'!F1205,""),"")</f>
        <v/>
      </c>
      <c r="G1205" t="str">
        <f>IF(ROW()&lt;=vLastrow,'Match History Data'!G1205,"")</f>
        <v/>
      </c>
      <c r="H1205" t="str">
        <f>IF(ROW()&lt;=vLastrow,'Match History Data'!H1205,"")</f>
        <v/>
      </c>
      <c r="I1205" t="str">
        <f>IF(ROW()&lt;=vLastrow,'Match History Data'!I1205,"")</f>
        <v/>
      </c>
      <c r="J1205" t="str">
        <f>IF(ROW()&lt;=vLastrow,'Match History Data'!J1205,"")</f>
        <v/>
      </c>
      <c r="K1205" t="str">
        <f>IF(ROW()&lt;=vLastrow,'Match History Data'!K1205,"")</f>
        <v/>
      </c>
      <c r="L1205" t="str">
        <f>IF(ROW()&lt;=vLastrow,'Match History Data'!L1205,"")</f>
        <v/>
      </c>
      <c r="M1205" t="str">
        <f>IF(ROW()&lt;=vLastrow,'Match History Data'!M1205,"")</f>
        <v/>
      </c>
      <c r="N1205" t="str">
        <f>IF(ROW()&lt;=vLastrow,'Match History Data'!N1205,"")</f>
        <v/>
      </c>
      <c r="O1205" t="str">
        <f>IF(ROW()&lt;=vLastrow,'Match History Data'!O1205,"")</f>
        <v/>
      </c>
      <c r="Q1205" t="str">
        <f>IF(ROW()&lt;=vLastrow,VLOOKUP(MONTH(E1205),calcs!$S$2:$T$13,2,FALSE),"")</f>
        <v/>
      </c>
      <c r="R1205" t="str">
        <f>IF(ROW()&lt;=vLastrow,VLOOKUP(MONTH(F1205),calcs!$S$2:$T$13,2,FALSE),"")</f>
        <v/>
      </c>
      <c r="S1205" t="str">
        <f t="shared" si="100"/>
        <v/>
      </c>
      <c r="T1205" s="26" t="e">
        <f>IF(F1205="",DATEDIF(E1205,calcs!X$2,"Y"),"")</f>
        <v>#VALUE!</v>
      </c>
      <c r="U1205" t="str">
        <f t="shared" si="99"/>
        <v/>
      </c>
      <c r="V1205" t="str">
        <f t="shared" si="96"/>
        <v/>
      </c>
      <c r="W1205">
        <f t="shared" si="97"/>
        <v>0</v>
      </c>
      <c r="X1205">
        <f t="shared" si="98"/>
        <v>0</v>
      </c>
    </row>
    <row r="1206" spans="1:24" x14ac:dyDescent="0.35">
      <c r="A1206" t="str">
        <f>IF(ROW()&lt;=vLastrow,'Match History Data'!A1206,"")</f>
        <v/>
      </c>
      <c r="B1206" t="str">
        <f>IF(ROW()&lt;=vLastrow,'Match History Data'!B1206,"")</f>
        <v/>
      </c>
      <c r="C1206" t="str">
        <f>IF(ROW()&lt;=vLastrow,'Match History Data'!C1206,"")</f>
        <v/>
      </c>
      <c r="D1206" t="str">
        <f>IF(ROW()&lt;=vLastrow,'Match History Data'!D1206,"")</f>
        <v/>
      </c>
      <c r="E1206" s="3" t="str">
        <f>IF(ROW()&lt;=vLastrow,IF('Match History Data'!E1206&lt;&gt;"",'Match History Data'!E1206,""),"")</f>
        <v/>
      </c>
      <c r="F1206" s="3" t="str">
        <f>IF(ROW()&lt;=vLastrow,IF('Match History Data'!F1206&lt;&gt;"",'Match History Data'!F1206,""),"")</f>
        <v/>
      </c>
      <c r="G1206" t="str">
        <f>IF(ROW()&lt;=vLastrow,'Match History Data'!G1206,"")</f>
        <v/>
      </c>
      <c r="H1206" t="str">
        <f>IF(ROW()&lt;=vLastrow,'Match History Data'!H1206,"")</f>
        <v/>
      </c>
      <c r="I1206" t="str">
        <f>IF(ROW()&lt;=vLastrow,'Match History Data'!I1206,"")</f>
        <v/>
      </c>
      <c r="J1206" t="str">
        <f>IF(ROW()&lt;=vLastrow,'Match History Data'!J1206,"")</f>
        <v/>
      </c>
      <c r="K1206" t="str">
        <f>IF(ROW()&lt;=vLastrow,'Match History Data'!K1206,"")</f>
        <v/>
      </c>
      <c r="L1206" t="str">
        <f>IF(ROW()&lt;=vLastrow,'Match History Data'!L1206,"")</f>
        <v/>
      </c>
      <c r="M1206" t="str">
        <f>IF(ROW()&lt;=vLastrow,'Match History Data'!M1206,"")</f>
        <v/>
      </c>
      <c r="N1206" t="str">
        <f>IF(ROW()&lt;=vLastrow,'Match History Data'!N1206,"")</f>
        <v/>
      </c>
      <c r="O1206" t="str">
        <f>IF(ROW()&lt;=vLastrow,'Match History Data'!O1206,"")</f>
        <v/>
      </c>
      <c r="Q1206" t="str">
        <f>IF(ROW()&lt;=vLastrow,VLOOKUP(MONTH(E1206),calcs!$S$2:$T$13,2,FALSE),"")</f>
        <v/>
      </c>
      <c r="R1206" t="str">
        <f>IF(ROW()&lt;=vLastrow,VLOOKUP(MONTH(F1206),calcs!$S$2:$T$13,2,FALSE),"")</f>
        <v/>
      </c>
      <c r="S1206" t="str">
        <f t="shared" si="100"/>
        <v/>
      </c>
      <c r="T1206" s="26" t="e">
        <f>IF(F1206="",DATEDIF(E1206,calcs!X$2,"Y"),"")</f>
        <v>#VALUE!</v>
      </c>
      <c r="U1206" t="str">
        <f t="shared" si="99"/>
        <v/>
      </c>
      <c r="V1206" t="str">
        <f t="shared" si="96"/>
        <v/>
      </c>
      <c r="W1206">
        <f t="shared" si="97"/>
        <v>0</v>
      </c>
      <c r="X1206">
        <f t="shared" si="98"/>
        <v>0</v>
      </c>
    </row>
    <row r="1207" spans="1:24" x14ac:dyDescent="0.35">
      <c r="A1207" t="str">
        <f>IF(ROW()&lt;=vLastrow,'Match History Data'!A1207,"")</f>
        <v/>
      </c>
      <c r="B1207" t="str">
        <f>IF(ROW()&lt;=vLastrow,'Match History Data'!B1207,"")</f>
        <v/>
      </c>
      <c r="C1207" t="str">
        <f>IF(ROW()&lt;=vLastrow,'Match History Data'!C1207,"")</f>
        <v/>
      </c>
      <c r="D1207" t="str">
        <f>IF(ROW()&lt;=vLastrow,'Match History Data'!D1207,"")</f>
        <v/>
      </c>
      <c r="E1207" s="3" t="str">
        <f>IF(ROW()&lt;=vLastrow,IF('Match History Data'!E1207&lt;&gt;"",'Match History Data'!E1207,""),"")</f>
        <v/>
      </c>
      <c r="F1207" s="3" t="str">
        <f>IF(ROW()&lt;=vLastrow,IF('Match History Data'!F1207&lt;&gt;"",'Match History Data'!F1207,""),"")</f>
        <v/>
      </c>
      <c r="G1207" t="str">
        <f>IF(ROW()&lt;=vLastrow,'Match History Data'!G1207,"")</f>
        <v/>
      </c>
      <c r="H1207" t="str">
        <f>IF(ROW()&lt;=vLastrow,'Match History Data'!H1207,"")</f>
        <v/>
      </c>
      <c r="I1207" t="str">
        <f>IF(ROW()&lt;=vLastrow,'Match History Data'!I1207,"")</f>
        <v/>
      </c>
      <c r="J1207" t="str">
        <f>IF(ROW()&lt;=vLastrow,'Match History Data'!J1207,"")</f>
        <v/>
      </c>
      <c r="K1207" t="str">
        <f>IF(ROW()&lt;=vLastrow,'Match History Data'!K1207,"")</f>
        <v/>
      </c>
      <c r="L1207" t="str">
        <f>IF(ROW()&lt;=vLastrow,'Match History Data'!L1207,"")</f>
        <v/>
      </c>
      <c r="M1207" t="str">
        <f>IF(ROW()&lt;=vLastrow,'Match History Data'!M1207,"")</f>
        <v/>
      </c>
      <c r="N1207" t="str">
        <f>IF(ROW()&lt;=vLastrow,'Match History Data'!N1207,"")</f>
        <v/>
      </c>
      <c r="O1207" t="str">
        <f>IF(ROW()&lt;=vLastrow,'Match History Data'!O1207,"")</f>
        <v/>
      </c>
      <c r="Q1207" t="str">
        <f>IF(ROW()&lt;=vLastrow,VLOOKUP(MONTH(E1207),calcs!$S$2:$T$13,2,FALSE),"")</f>
        <v/>
      </c>
      <c r="R1207" t="str">
        <f>IF(ROW()&lt;=vLastrow,VLOOKUP(MONTH(F1207),calcs!$S$2:$T$13,2,FALSE),"")</f>
        <v/>
      </c>
      <c r="S1207" t="str">
        <f t="shared" si="100"/>
        <v/>
      </c>
      <c r="T1207" s="26" t="e">
        <f>IF(F1207="",DATEDIF(E1207,calcs!X$2,"Y"),"")</f>
        <v>#VALUE!</v>
      </c>
      <c r="U1207" t="str">
        <f t="shared" si="99"/>
        <v/>
      </c>
      <c r="V1207" t="str">
        <f t="shared" si="96"/>
        <v/>
      </c>
      <c r="W1207">
        <f t="shared" si="97"/>
        <v>0</v>
      </c>
      <c r="X1207">
        <f t="shared" si="98"/>
        <v>0</v>
      </c>
    </row>
    <row r="1208" spans="1:24" x14ac:dyDescent="0.35">
      <c r="A1208" t="str">
        <f>IF(ROW()&lt;=vLastrow,'Match History Data'!A1208,"")</f>
        <v/>
      </c>
      <c r="B1208" t="str">
        <f>IF(ROW()&lt;=vLastrow,'Match History Data'!B1208,"")</f>
        <v/>
      </c>
      <c r="C1208" t="str">
        <f>IF(ROW()&lt;=vLastrow,'Match History Data'!C1208,"")</f>
        <v/>
      </c>
      <c r="D1208" t="str">
        <f>IF(ROW()&lt;=vLastrow,'Match History Data'!D1208,"")</f>
        <v/>
      </c>
      <c r="E1208" s="3" t="str">
        <f>IF(ROW()&lt;=vLastrow,IF('Match History Data'!E1208&lt;&gt;"",'Match History Data'!E1208,""),"")</f>
        <v/>
      </c>
      <c r="F1208" s="3" t="str">
        <f>IF(ROW()&lt;=vLastrow,IF('Match History Data'!F1208&lt;&gt;"",'Match History Data'!F1208,""),"")</f>
        <v/>
      </c>
      <c r="G1208" t="str">
        <f>IF(ROW()&lt;=vLastrow,'Match History Data'!G1208,"")</f>
        <v/>
      </c>
      <c r="H1208" t="str">
        <f>IF(ROW()&lt;=vLastrow,'Match History Data'!H1208,"")</f>
        <v/>
      </c>
      <c r="I1208" t="str">
        <f>IF(ROW()&lt;=vLastrow,'Match History Data'!I1208,"")</f>
        <v/>
      </c>
      <c r="J1208" t="str">
        <f>IF(ROW()&lt;=vLastrow,'Match History Data'!J1208,"")</f>
        <v/>
      </c>
      <c r="K1208" t="str">
        <f>IF(ROW()&lt;=vLastrow,'Match History Data'!K1208,"")</f>
        <v/>
      </c>
      <c r="L1208" t="str">
        <f>IF(ROW()&lt;=vLastrow,'Match History Data'!L1208,"")</f>
        <v/>
      </c>
      <c r="M1208" t="str">
        <f>IF(ROW()&lt;=vLastrow,'Match History Data'!M1208,"")</f>
        <v/>
      </c>
      <c r="N1208" t="str">
        <f>IF(ROW()&lt;=vLastrow,'Match History Data'!N1208,"")</f>
        <v/>
      </c>
      <c r="O1208" t="str">
        <f>IF(ROW()&lt;=vLastrow,'Match History Data'!O1208,"")</f>
        <v/>
      </c>
      <c r="Q1208" t="str">
        <f>IF(ROW()&lt;=vLastrow,VLOOKUP(MONTH(E1208),calcs!$S$2:$T$13,2,FALSE),"")</f>
        <v/>
      </c>
      <c r="R1208" t="str">
        <f>IF(ROW()&lt;=vLastrow,VLOOKUP(MONTH(F1208),calcs!$S$2:$T$13,2,FALSE),"")</f>
        <v/>
      </c>
      <c r="S1208" t="str">
        <f t="shared" si="100"/>
        <v/>
      </c>
      <c r="T1208" s="26" t="e">
        <f>IF(F1208="",DATEDIF(E1208,calcs!X$2,"Y"),"")</f>
        <v>#VALUE!</v>
      </c>
      <c r="U1208" t="str">
        <f t="shared" si="99"/>
        <v/>
      </c>
      <c r="V1208" t="str">
        <f t="shared" si="96"/>
        <v/>
      </c>
      <c r="W1208">
        <f t="shared" si="97"/>
        <v>0</v>
      </c>
      <c r="X1208">
        <f t="shared" si="98"/>
        <v>0</v>
      </c>
    </row>
    <row r="1209" spans="1:24" x14ac:dyDescent="0.35">
      <c r="A1209" t="str">
        <f>IF(ROW()&lt;=vLastrow,'Match History Data'!A1209,"")</f>
        <v/>
      </c>
      <c r="B1209" t="str">
        <f>IF(ROW()&lt;=vLastrow,'Match History Data'!B1209,"")</f>
        <v/>
      </c>
      <c r="C1209" t="str">
        <f>IF(ROW()&lt;=vLastrow,'Match History Data'!C1209,"")</f>
        <v/>
      </c>
      <c r="D1209" t="str">
        <f>IF(ROW()&lt;=vLastrow,'Match History Data'!D1209,"")</f>
        <v/>
      </c>
      <c r="E1209" s="3" t="str">
        <f>IF(ROW()&lt;=vLastrow,IF('Match History Data'!E1209&lt;&gt;"",'Match History Data'!E1209,""),"")</f>
        <v/>
      </c>
      <c r="F1209" s="3" t="str">
        <f>IF(ROW()&lt;=vLastrow,IF('Match History Data'!F1209&lt;&gt;"",'Match History Data'!F1209,""),"")</f>
        <v/>
      </c>
      <c r="G1209" t="str">
        <f>IF(ROW()&lt;=vLastrow,'Match History Data'!G1209,"")</f>
        <v/>
      </c>
      <c r="H1209" t="str">
        <f>IF(ROW()&lt;=vLastrow,'Match History Data'!H1209,"")</f>
        <v/>
      </c>
      <c r="I1209" t="str">
        <f>IF(ROW()&lt;=vLastrow,'Match History Data'!I1209,"")</f>
        <v/>
      </c>
      <c r="J1209" t="str">
        <f>IF(ROW()&lt;=vLastrow,'Match History Data'!J1209,"")</f>
        <v/>
      </c>
      <c r="K1209" t="str">
        <f>IF(ROW()&lt;=vLastrow,'Match History Data'!K1209,"")</f>
        <v/>
      </c>
      <c r="L1209" t="str">
        <f>IF(ROW()&lt;=vLastrow,'Match History Data'!L1209,"")</f>
        <v/>
      </c>
      <c r="M1209" t="str">
        <f>IF(ROW()&lt;=vLastrow,'Match History Data'!M1209,"")</f>
        <v/>
      </c>
      <c r="N1209" t="str">
        <f>IF(ROW()&lt;=vLastrow,'Match History Data'!N1209,"")</f>
        <v/>
      </c>
      <c r="O1209" t="str">
        <f>IF(ROW()&lt;=vLastrow,'Match History Data'!O1209,"")</f>
        <v/>
      </c>
      <c r="Q1209" t="str">
        <f>IF(ROW()&lt;=vLastrow,VLOOKUP(MONTH(E1209),calcs!$S$2:$T$13,2,FALSE),"")</f>
        <v/>
      </c>
      <c r="R1209" t="str">
        <f>IF(ROW()&lt;=vLastrow,VLOOKUP(MONTH(F1209),calcs!$S$2:$T$13,2,FALSE),"")</f>
        <v/>
      </c>
      <c r="S1209" t="str">
        <f t="shared" si="100"/>
        <v/>
      </c>
      <c r="T1209" s="26" t="e">
        <f>IF(F1209="",DATEDIF(E1209,calcs!X$2,"Y"),"")</f>
        <v>#VALUE!</v>
      </c>
      <c r="U1209" t="str">
        <f t="shared" si="99"/>
        <v/>
      </c>
      <c r="V1209" t="str">
        <f t="shared" si="96"/>
        <v/>
      </c>
      <c r="W1209">
        <f t="shared" si="97"/>
        <v>0</v>
      </c>
      <c r="X1209">
        <f t="shared" si="98"/>
        <v>0</v>
      </c>
    </row>
    <row r="1210" spans="1:24" x14ac:dyDescent="0.35">
      <c r="A1210" t="str">
        <f>IF(ROW()&lt;=vLastrow,'Match History Data'!A1210,"")</f>
        <v/>
      </c>
      <c r="B1210" t="str">
        <f>IF(ROW()&lt;=vLastrow,'Match History Data'!B1210,"")</f>
        <v/>
      </c>
      <c r="C1210" t="str">
        <f>IF(ROW()&lt;=vLastrow,'Match History Data'!C1210,"")</f>
        <v/>
      </c>
      <c r="D1210" t="str">
        <f>IF(ROW()&lt;=vLastrow,'Match History Data'!D1210,"")</f>
        <v/>
      </c>
      <c r="E1210" s="3" t="str">
        <f>IF(ROW()&lt;=vLastrow,IF('Match History Data'!E1210&lt;&gt;"",'Match History Data'!E1210,""),"")</f>
        <v/>
      </c>
      <c r="F1210" s="3" t="str">
        <f>IF(ROW()&lt;=vLastrow,IF('Match History Data'!F1210&lt;&gt;"",'Match History Data'!F1210,""),"")</f>
        <v/>
      </c>
      <c r="G1210" t="str">
        <f>IF(ROW()&lt;=vLastrow,'Match History Data'!G1210,"")</f>
        <v/>
      </c>
      <c r="H1210" t="str">
        <f>IF(ROW()&lt;=vLastrow,'Match History Data'!H1210,"")</f>
        <v/>
      </c>
      <c r="I1210" t="str">
        <f>IF(ROW()&lt;=vLastrow,'Match History Data'!I1210,"")</f>
        <v/>
      </c>
      <c r="J1210" t="str">
        <f>IF(ROW()&lt;=vLastrow,'Match History Data'!J1210,"")</f>
        <v/>
      </c>
      <c r="K1210" t="str">
        <f>IF(ROW()&lt;=vLastrow,'Match History Data'!K1210,"")</f>
        <v/>
      </c>
      <c r="L1210" t="str">
        <f>IF(ROW()&lt;=vLastrow,'Match History Data'!L1210,"")</f>
        <v/>
      </c>
      <c r="M1210" t="str">
        <f>IF(ROW()&lt;=vLastrow,'Match History Data'!M1210,"")</f>
        <v/>
      </c>
      <c r="N1210" t="str">
        <f>IF(ROW()&lt;=vLastrow,'Match History Data'!N1210,"")</f>
        <v/>
      </c>
      <c r="O1210" t="str">
        <f>IF(ROW()&lt;=vLastrow,'Match History Data'!O1210,"")</f>
        <v/>
      </c>
      <c r="Q1210" t="str">
        <f>IF(ROW()&lt;=vLastrow,VLOOKUP(MONTH(E1210),calcs!$S$2:$T$13,2,FALSE),"")</f>
        <v/>
      </c>
      <c r="R1210" t="str">
        <f>IF(ROW()&lt;=vLastrow,VLOOKUP(MONTH(F1210),calcs!$S$2:$T$13,2,FALSE),"")</f>
        <v/>
      </c>
      <c r="S1210" t="str">
        <f t="shared" si="100"/>
        <v/>
      </c>
      <c r="T1210" s="26" t="e">
        <f>IF(F1210="",DATEDIF(E1210,calcs!X$2,"Y"),"")</f>
        <v>#VALUE!</v>
      </c>
      <c r="U1210" t="str">
        <f t="shared" si="99"/>
        <v/>
      </c>
      <c r="V1210" t="str">
        <f t="shared" si="96"/>
        <v/>
      </c>
      <c r="W1210">
        <f t="shared" si="97"/>
        <v>0</v>
      </c>
      <c r="X1210">
        <f t="shared" si="98"/>
        <v>0</v>
      </c>
    </row>
    <row r="1211" spans="1:24" x14ac:dyDescent="0.35">
      <c r="A1211" t="str">
        <f>IF(ROW()&lt;=vLastrow,'Match History Data'!A1211,"")</f>
        <v/>
      </c>
      <c r="B1211" t="str">
        <f>IF(ROW()&lt;=vLastrow,'Match History Data'!B1211,"")</f>
        <v/>
      </c>
      <c r="C1211" t="str">
        <f>IF(ROW()&lt;=vLastrow,'Match History Data'!C1211,"")</f>
        <v/>
      </c>
      <c r="D1211" t="str">
        <f>IF(ROW()&lt;=vLastrow,'Match History Data'!D1211,"")</f>
        <v/>
      </c>
      <c r="E1211" s="3" t="str">
        <f>IF(ROW()&lt;=vLastrow,IF('Match History Data'!E1211&lt;&gt;"",'Match History Data'!E1211,""),"")</f>
        <v/>
      </c>
      <c r="F1211" s="3" t="str">
        <f>IF(ROW()&lt;=vLastrow,IF('Match History Data'!F1211&lt;&gt;"",'Match History Data'!F1211,""),"")</f>
        <v/>
      </c>
      <c r="G1211" t="str">
        <f>IF(ROW()&lt;=vLastrow,'Match History Data'!G1211,"")</f>
        <v/>
      </c>
      <c r="H1211" t="str">
        <f>IF(ROW()&lt;=vLastrow,'Match History Data'!H1211,"")</f>
        <v/>
      </c>
      <c r="I1211" t="str">
        <f>IF(ROW()&lt;=vLastrow,'Match History Data'!I1211,"")</f>
        <v/>
      </c>
      <c r="J1211" t="str">
        <f>IF(ROW()&lt;=vLastrow,'Match History Data'!J1211,"")</f>
        <v/>
      </c>
      <c r="K1211" t="str">
        <f>IF(ROW()&lt;=vLastrow,'Match History Data'!K1211,"")</f>
        <v/>
      </c>
      <c r="L1211" t="str">
        <f>IF(ROW()&lt;=vLastrow,'Match History Data'!L1211,"")</f>
        <v/>
      </c>
      <c r="M1211" t="str">
        <f>IF(ROW()&lt;=vLastrow,'Match History Data'!M1211,"")</f>
        <v/>
      </c>
      <c r="N1211" t="str">
        <f>IF(ROW()&lt;=vLastrow,'Match History Data'!N1211,"")</f>
        <v/>
      </c>
      <c r="O1211" t="str">
        <f>IF(ROW()&lt;=vLastrow,'Match History Data'!O1211,"")</f>
        <v/>
      </c>
      <c r="Q1211" t="str">
        <f>IF(ROW()&lt;=vLastrow,VLOOKUP(MONTH(E1211),calcs!$S$2:$T$13,2,FALSE),"")</f>
        <v/>
      </c>
      <c r="R1211" t="str">
        <f>IF(ROW()&lt;=vLastrow,VLOOKUP(MONTH(F1211),calcs!$S$2:$T$13,2,FALSE),"")</f>
        <v/>
      </c>
      <c r="S1211" t="str">
        <f t="shared" si="100"/>
        <v/>
      </c>
      <c r="T1211" s="26" t="e">
        <f>IF(F1211="",DATEDIF(E1211,calcs!X$2,"Y"),"")</f>
        <v>#VALUE!</v>
      </c>
      <c r="U1211" t="str">
        <f t="shared" si="99"/>
        <v/>
      </c>
      <c r="V1211" t="str">
        <f t="shared" si="96"/>
        <v/>
      </c>
      <c r="W1211">
        <f t="shared" si="97"/>
        <v>0</v>
      </c>
      <c r="X1211">
        <f t="shared" si="98"/>
        <v>0</v>
      </c>
    </row>
    <row r="1212" spans="1:24" x14ac:dyDescent="0.35">
      <c r="A1212" t="str">
        <f>IF(ROW()&lt;=vLastrow,'Match History Data'!A1212,"")</f>
        <v/>
      </c>
      <c r="B1212" t="str">
        <f>IF(ROW()&lt;=vLastrow,'Match History Data'!B1212,"")</f>
        <v/>
      </c>
      <c r="C1212" t="str">
        <f>IF(ROW()&lt;=vLastrow,'Match History Data'!C1212,"")</f>
        <v/>
      </c>
      <c r="D1212" t="str">
        <f>IF(ROW()&lt;=vLastrow,'Match History Data'!D1212,"")</f>
        <v/>
      </c>
      <c r="E1212" s="3" t="str">
        <f>IF(ROW()&lt;=vLastrow,IF('Match History Data'!E1212&lt;&gt;"",'Match History Data'!E1212,""),"")</f>
        <v/>
      </c>
      <c r="F1212" s="3" t="str">
        <f>IF(ROW()&lt;=vLastrow,IF('Match History Data'!F1212&lt;&gt;"",'Match History Data'!F1212,""),"")</f>
        <v/>
      </c>
      <c r="G1212" t="str">
        <f>IF(ROW()&lt;=vLastrow,'Match History Data'!G1212,"")</f>
        <v/>
      </c>
      <c r="H1212" t="str">
        <f>IF(ROW()&lt;=vLastrow,'Match History Data'!H1212,"")</f>
        <v/>
      </c>
      <c r="I1212" t="str">
        <f>IF(ROW()&lt;=vLastrow,'Match History Data'!I1212,"")</f>
        <v/>
      </c>
      <c r="J1212" t="str">
        <f>IF(ROW()&lt;=vLastrow,'Match History Data'!J1212,"")</f>
        <v/>
      </c>
      <c r="K1212" t="str">
        <f>IF(ROW()&lt;=vLastrow,'Match History Data'!K1212,"")</f>
        <v/>
      </c>
      <c r="L1212" t="str">
        <f>IF(ROW()&lt;=vLastrow,'Match History Data'!L1212,"")</f>
        <v/>
      </c>
      <c r="M1212" t="str">
        <f>IF(ROW()&lt;=vLastrow,'Match History Data'!M1212,"")</f>
        <v/>
      </c>
      <c r="N1212" t="str">
        <f>IF(ROW()&lt;=vLastrow,'Match History Data'!N1212,"")</f>
        <v/>
      </c>
      <c r="O1212" t="str">
        <f>IF(ROW()&lt;=vLastrow,'Match History Data'!O1212,"")</f>
        <v/>
      </c>
      <c r="Q1212" t="str">
        <f>IF(ROW()&lt;=vLastrow,VLOOKUP(MONTH(E1212),calcs!$S$2:$T$13,2,FALSE),"")</f>
        <v/>
      </c>
      <c r="R1212" t="str">
        <f>IF(ROW()&lt;=vLastrow,VLOOKUP(MONTH(F1212),calcs!$S$2:$T$13,2,FALSE),"")</f>
        <v/>
      </c>
      <c r="S1212" t="str">
        <f t="shared" si="100"/>
        <v/>
      </c>
      <c r="T1212" s="26" t="e">
        <f>IF(F1212="",DATEDIF(E1212,calcs!X$2,"Y"),"")</f>
        <v>#VALUE!</v>
      </c>
      <c r="U1212" t="str">
        <f t="shared" si="99"/>
        <v/>
      </c>
      <c r="V1212" t="str">
        <f t="shared" si="96"/>
        <v/>
      </c>
      <c r="W1212">
        <f t="shared" si="97"/>
        <v>0</v>
      </c>
      <c r="X1212">
        <f t="shared" si="98"/>
        <v>0</v>
      </c>
    </row>
    <row r="1213" spans="1:24" x14ac:dyDescent="0.35">
      <c r="A1213" t="str">
        <f>IF(ROW()&lt;=vLastrow,'Match History Data'!A1213,"")</f>
        <v/>
      </c>
      <c r="B1213" t="str">
        <f>IF(ROW()&lt;=vLastrow,'Match History Data'!B1213,"")</f>
        <v/>
      </c>
      <c r="C1213" t="str">
        <f>IF(ROW()&lt;=vLastrow,'Match History Data'!C1213,"")</f>
        <v/>
      </c>
      <c r="D1213" t="str">
        <f>IF(ROW()&lt;=vLastrow,'Match History Data'!D1213,"")</f>
        <v/>
      </c>
      <c r="E1213" s="3" t="str">
        <f>IF(ROW()&lt;=vLastrow,IF('Match History Data'!E1213&lt;&gt;"",'Match History Data'!E1213,""),"")</f>
        <v/>
      </c>
      <c r="F1213" s="3" t="str">
        <f>IF(ROW()&lt;=vLastrow,IF('Match History Data'!F1213&lt;&gt;"",'Match History Data'!F1213,""),"")</f>
        <v/>
      </c>
      <c r="G1213" t="str">
        <f>IF(ROW()&lt;=vLastrow,'Match History Data'!G1213,"")</f>
        <v/>
      </c>
      <c r="H1213" t="str">
        <f>IF(ROW()&lt;=vLastrow,'Match History Data'!H1213,"")</f>
        <v/>
      </c>
      <c r="I1213" t="str">
        <f>IF(ROW()&lt;=vLastrow,'Match History Data'!I1213,"")</f>
        <v/>
      </c>
      <c r="J1213" t="str">
        <f>IF(ROW()&lt;=vLastrow,'Match History Data'!J1213,"")</f>
        <v/>
      </c>
      <c r="K1213" t="str">
        <f>IF(ROW()&lt;=vLastrow,'Match History Data'!K1213,"")</f>
        <v/>
      </c>
      <c r="L1213" t="str">
        <f>IF(ROW()&lt;=vLastrow,'Match History Data'!L1213,"")</f>
        <v/>
      </c>
      <c r="M1213" t="str">
        <f>IF(ROW()&lt;=vLastrow,'Match History Data'!M1213,"")</f>
        <v/>
      </c>
      <c r="N1213" t="str">
        <f>IF(ROW()&lt;=vLastrow,'Match History Data'!N1213,"")</f>
        <v/>
      </c>
      <c r="O1213" t="str">
        <f>IF(ROW()&lt;=vLastrow,'Match History Data'!O1213,"")</f>
        <v/>
      </c>
      <c r="Q1213" t="str">
        <f>IF(ROW()&lt;=vLastrow,VLOOKUP(MONTH(E1213),calcs!$S$2:$T$13,2,FALSE),"")</f>
        <v/>
      </c>
      <c r="R1213" t="str">
        <f>IF(ROW()&lt;=vLastrow,VLOOKUP(MONTH(F1213),calcs!$S$2:$T$13,2,FALSE),"")</f>
        <v/>
      </c>
      <c r="S1213" t="str">
        <f t="shared" si="100"/>
        <v/>
      </c>
      <c r="T1213" s="26" t="e">
        <f>IF(F1213="",DATEDIF(E1213,calcs!X$2,"Y"),"")</f>
        <v>#VALUE!</v>
      </c>
      <c r="U1213" t="str">
        <f t="shared" si="99"/>
        <v/>
      </c>
      <c r="V1213" t="str">
        <f t="shared" si="96"/>
        <v/>
      </c>
      <c r="W1213">
        <f t="shared" si="97"/>
        <v>0</v>
      </c>
      <c r="X1213">
        <f t="shared" si="98"/>
        <v>0</v>
      </c>
    </row>
    <row r="1214" spans="1:24" x14ac:dyDescent="0.35">
      <c r="A1214" t="str">
        <f>IF(ROW()&lt;=vLastrow,'Match History Data'!A1214,"")</f>
        <v/>
      </c>
      <c r="B1214" t="str">
        <f>IF(ROW()&lt;=vLastrow,'Match History Data'!B1214,"")</f>
        <v/>
      </c>
      <c r="C1214" t="str">
        <f>IF(ROW()&lt;=vLastrow,'Match History Data'!C1214,"")</f>
        <v/>
      </c>
      <c r="D1214" t="str">
        <f>IF(ROW()&lt;=vLastrow,'Match History Data'!D1214,"")</f>
        <v/>
      </c>
      <c r="E1214" s="3" t="str">
        <f>IF(ROW()&lt;=vLastrow,IF('Match History Data'!E1214&lt;&gt;"",'Match History Data'!E1214,""),"")</f>
        <v/>
      </c>
      <c r="F1214" s="3" t="str">
        <f>IF(ROW()&lt;=vLastrow,IF('Match History Data'!F1214&lt;&gt;"",'Match History Data'!F1214,""),"")</f>
        <v/>
      </c>
      <c r="G1214" t="str">
        <f>IF(ROW()&lt;=vLastrow,'Match History Data'!G1214,"")</f>
        <v/>
      </c>
      <c r="H1214" t="str">
        <f>IF(ROW()&lt;=vLastrow,'Match History Data'!H1214,"")</f>
        <v/>
      </c>
      <c r="I1214" t="str">
        <f>IF(ROW()&lt;=vLastrow,'Match History Data'!I1214,"")</f>
        <v/>
      </c>
      <c r="J1214" t="str">
        <f>IF(ROW()&lt;=vLastrow,'Match History Data'!J1214,"")</f>
        <v/>
      </c>
      <c r="K1214" t="str">
        <f>IF(ROW()&lt;=vLastrow,'Match History Data'!K1214,"")</f>
        <v/>
      </c>
      <c r="L1214" t="str">
        <f>IF(ROW()&lt;=vLastrow,'Match History Data'!L1214,"")</f>
        <v/>
      </c>
      <c r="M1214" t="str">
        <f>IF(ROW()&lt;=vLastrow,'Match History Data'!M1214,"")</f>
        <v/>
      </c>
      <c r="N1214" t="str">
        <f>IF(ROW()&lt;=vLastrow,'Match History Data'!N1214,"")</f>
        <v/>
      </c>
      <c r="O1214" t="str">
        <f>IF(ROW()&lt;=vLastrow,'Match History Data'!O1214,"")</f>
        <v/>
      </c>
      <c r="Q1214" t="str">
        <f>IF(ROW()&lt;=vLastrow,VLOOKUP(MONTH(E1214),calcs!$S$2:$T$13,2,FALSE),"")</f>
        <v/>
      </c>
      <c r="R1214" t="str">
        <f>IF(ROW()&lt;=vLastrow,VLOOKUP(MONTH(F1214),calcs!$S$2:$T$13,2,FALSE),"")</f>
        <v/>
      </c>
      <c r="S1214" t="str">
        <f t="shared" si="100"/>
        <v/>
      </c>
      <c r="T1214" s="26" t="e">
        <f>IF(F1214="",DATEDIF(E1214,calcs!X$2,"Y"),"")</f>
        <v>#VALUE!</v>
      </c>
      <c r="U1214" t="str">
        <f t="shared" si="99"/>
        <v/>
      </c>
      <c r="V1214" t="str">
        <f t="shared" si="96"/>
        <v/>
      </c>
      <c r="W1214">
        <f t="shared" si="97"/>
        <v>0</v>
      </c>
      <c r="X1214">
        <f t="shared" si="98"/>
        <v>0</v>
      </c>
    </row>
    <row r="1215" spans="1:24" x14ac:dyDescent="0.35">
      <c r="A1215" t="str">
        <f>IF(ROW()&lt;=vLastrow,'Match History Data'!A1215,"")</f>
        <v/>
      </c>
      <c r="B1215" t="str">
        <f>IF(ROW()&lt;=vLastrow,'Match History Data'!B1215,"")</f>
        <v/>
      </c>
      <c r="C1215" t="str">
        <f>IF(ROW()&lt;=vLastrow,'Match History Data'!C1215,"")</f>
        <v/>
      </c>
      <c r="D1215" t="str">
        <f>IF(ROW()&lt;=vLastrow,'Match History Data'!D1215,"")</f>
        <v/>
      </c>
      <c r="E1215" s="3" t="str">
        <f>IF(ROW()&lt;=vLastrow,IF('Match History Data'!E1215&lt;&gt;"",'Match History Data'!E1215,""),"")</f>
        <v/>
      </c>
      <c r="F1215" s="3" t="str">
        <f>IF(ROW()&lt;=vLastrow,IF('Match History Data'!F1215&lt;&gt;"",'Match History Data'!F1215,""),"")</f>
        <v/>
      </c>
      <c r="G1215" t="str">
        <f>IF(ROW()&lt;=vLastrow,'Match History Data'!G1215,"")</f>
        <v/>
      </c>
      <c r="H1215" t="str">
        <f>IF(ROW()&lt;=vLastrow,'Match History Data'!H1215,"")</f>
        <v/>
      </c>
      <c r="I1215" t="str">
        <f>IF(ROW()&lt;=vLastrow,'Match History Data'!I1215,"")</f>
        <v/>
      </c>
      <c r="J1215" t="str">
        <f>IF(ROW()&lt;=vLastrow,'Match History Data'!J1215,"")</f>
        <v/>
      </c>
      <c r="K1215" t="str">
        <f>IF(ROW()&lt;=vLastrow,'Match History Data'!K1215,"")</f>
        <v/>
      </c>
      <c r="L1215" t="str">
        <f>IF(ROW()&lt;=vLastrow,'Match History Data'!L1215,"")</f>
        <v/>
      </c>
      <c r="M1215" t="str">
        <f>IF(ROW()&lt;=vLastrow,'Match History Data'!M1215,"")</f>
        <v/>
      </c>
      <c r="N1215" t="str">
        <f>IF(ROW()&lt;=vLastrow,'Match History Data'!N1215,"")</f>
        <v/>
      </c>
      <c r="O1215" t="str">
        <f>IF(ROW()&lt;=vLastrow,'Match History Data'!O1215,"")</f>
        <v/>
      </c>
      <c r="Q1215" t="str">
        <f>IF(ROW()&lt;=vLastrow,VLOOKUP(MONTH(E1215),calcs!$S$2:$T$13,2,FALSE),"")</f>
        <v/>
      </c>
      <c r="R1215" t="str">
        <f>IF(ROW()&lt;=vLastrow,VLOOKUP(MONTH(F1215),calcs!$S$2:$T$13,2,FALSE),"")</f>
        <v/>
      </c>
      <c r="S1215" t="str">
        <f t="shared" si="100"/>
        <v/>
      </c>
      <c r="T1215" s="26" t="e">
        <f>IF(F1215="",DATEDIF(E1215,calcs!X$2,"Y"),"")</f>
        <v>#VALUE!</v>
      </c>
      <c r="U1215" t="str">
        <f t="shared" si="99"/>
        <v/>
      </c>
      <c r="V1215" t="str">
        <f t="shared" si="96"/>
        <v/>
      </c>
      <c r="W1215">
        <f t="shared" si="97"/>
        <v>0</v>
      </c>
      <c r="X1215">
        <f t="shared" si="98"/>
        <v>0</v>
      </c>
    </row>
    <row r="1216" spans="1:24" x14ac:dyDescent="0.35">
      <c r="A1216" t="str">
        <f>IF(ROW()&lt;=vLastrow,'Match History Data'!A1216,"")</f>
        <v/>
      </c>
      <c r="B1216" t="str">
        <f>IF(ROW()&lt;=vLastrow,'Match History Data'!B1216,"")</f>
        <v/>
      </c>
      <c r="C1216" t="str">
        <f>IF(ROW()&lt;=vLastrow,'Match History Data'!C1216,"")</f>
        <v/>
      </c>
      <c r="D1216" t="str">
        <f>IF(ROW()&lt;=vLastrow,'Match History Data'!D1216,"")</f>
        <v/>
      </c>
      <c r="E1216" s="3" t="str">
        <f>IF(ROW()&lt;=vLastrow,IF('Match History Data'!E1216&lt;&gt;"",'Match History Data'!E1216,""),"")</f>
        <v/>
      </c>
      <c r="F1216" s="3" t="str">
        <f>IF(ROW()&lt;=vLastrow,IF('Match History Data'!F1216&lt;&gt;"",'Match History Data'!F1216,""),"")</f>
        <v/>
      </c>
      <c r="G1216" t="str">
        <f>IF(ROW()&lt;=vLastrow,'Match History Data'!G1216,"")</f>
        <v/>
      </c>
      <c r="H1216" t="str">
        <f>IF(ROW()&lt;=vLastrow,'Match History Data'!H1216,"")</f>
        <v/>
      </c>
      <c r="I1216" t="str">
        <f>IF(ROW()&lt;=vLastrow,'Match History Data'!I1216,"")</f>
        <v/>
      </c>
      <c r="J1216" t="str">
        <f>IF(ROW()&lt;=vLastrow,'Match History Data'!J1216,"")</f>
        <v/>
      </c>
      <c r="K1216" t="str">
        <f>IF(ROW()&lt;=vLastrow,'Match History Data'!K1216,"")</f>
        <v/>
      </c>
      <c r="L1216" t="str">
        <f>IF(ROW()&lt;=vLastrow,'Match History Data'!L1216,"")</f>
        <v/>
      </c>
      <c r="M1216" t="str">
        <f>IF(ROW()&lt;=vLastrow,'Match History Data'!M1216,"")</f>
        <v/>
      </c>
      <c r="N1216" t="str">
        <f>IF(ROW()&lt;=vLastrow,'Match History Data'!N1216,"")</f>
        <v/>
      </c>
      <c r="O1216" t="str">
        <f>IF(ROW()&lt;=vLastrow,'Match History Data'!O1216,"")</f>
        <v/>
      </c>
      <c r="Q1216" t="str">
        <f>IF(ROW()&lt;=vLastrow,VLOOKUP(MONTH(E1216),calcs!$S$2:$T$13,2,FALSE),"")</f>
        <v/>
      </c>
      <c r="R1216" t="str">
        <f>IF(ROW()&lt;=vLastrow,VLOOKUP(MONTH(F1216),calcs!$S$2:$T$13,2,FALSE),"")</f>
        <v/>
      </c>
      <c r="S1216" t="str">
        <f t="shared" si="100"/>
        <v/>
      </c>
      <c r="T1216" s="26" t="e">
        <f>IF(F1216="",DATEDIF(E1216,calcs!X$2,"Y"),"")</f>
        <v>#VALUE!</v>
      </c>
      <c r="U1216" t="str">
        <f t="shared" si="99"/>
        <v/>
      </c>
      <c r="V1216" t="str">
        <f t="shared" si="96"/>
        <v/>
      </c>
      <c r="W1216">
        <f t="shared" si="97"/>
        <v>0</v>
      </c>
      <c r="X1216">
        <f t="shared" si="98"/>
        <v>0</v>
      </c>
    </row>
    <row r="1217" spans="1:24" x14ac:dyDescent="0.35">
      <c r="A1217" t="str">
        <f>IF(ROW()&lt;=vLastrow,'Match History Data'!A1217,"")</f>
        <v/>
      </c>
      <c r="B1217" t="str">
        <f>IF(ROW()&lt;=vLastrow,'Match History Data'!B1217,"")</f>
        <v/>
      </c>
      <c r="C1217" t="str">
        <f>IF(ROW()&lt;=vLastrow,'Match History Data'!C1217,"")</f>
        <v/>
      </c>
      <c r="D1217" t="str">
        <f>IF(ROW()&lt;=vLastrow,'Match History Data'!D1217,"")</f>
        <v/>
      </c>
      <c r="E1217" s="3" t="str">
        <f>IF(ROW()&lt;=vLastrow,IF('Match History Data'!E1217&lt;&gt;"",'Match History Data'!E1217,""),"")</f>
        <v/>
      </c>
      <c r="F1217" s="3" t="str">
        <f>IF(ROW()&lt;=vLastrow,IF('Match History Data'!F1217&lt;&gt;"",'Match History Data'!F1217,""),"")</f>
        <v/>
      </c>
      <c r="G1217" t="str">
        <f>IF(ROW()&lt;=vLastrow,'Match History Data'!G1217,"")</f>
        <v/>
      </c>
      <c r="H1217" t="str">
        <f>IF(ROW()&lt;=vLastrow,'Match History Data'!H1217,"")</f>
        <v/>
      </c>
      <c r="I1217" t="str">
        <f>IF(ROW()&lt;=vLastrow,'Match History Data'!I1217,"")</f>
        <v/>
      </c>
      <c r="J1217" t="str">
        <f>IF(ROW()&lt;=vLastrow,'Match History Data'!J1217,"")</f>
        <v/>
      </c>
      <c r="K1217" t="str">
        <f>IF(ROW()&lt;=vLastrow,'Match History Data'!K1217,"")</f>
        <v/>
      </c>
      <c r="L1217" t="str">
        <f>IF(ROW()&lt;=vLastrow,'Match History Data'!L1217,"")</f>
        <v/>
      </c>
      <c r="M1217" t="str">
        <f>IF(ROW()&lt;=vLastrow,'Match History Data'!M1217,"")</f>
        <v/>
      </c>
      <c r="N1217" t="str">
        <f>IF(ROW()&lt;=vLastrow,'Match History Data'!N1217,"")</f>
        <v/>
      </c>
      <c r="O1217" t="str">
        <f>IF(ROW()&lt;=vLastrow,'Match History Data'!O1217,"")</f>
        <v/>
      </c>
      <c r="Q1217" t="str">
        <f>IF(ROW()&lt;=vLastrow,VLOOKUP(MONTH(E1217),calcs!$S$2:$T$13,2,FALSE),"")</f>
        <v/>
      </c>
      <c r="R1217" t="str">
        <f>IF(ROW()&lt;=vLastrow,VLOOKUP(MONTH(F1217),calcs!$S$2:$T$13,2,FALSE),"")</f>
        <v/>
      </c>
      <c r="S1217" t="str">
        <f t="shared" si="100"/>
        <v/>
      </c>
      <c r="T1217" s="26" t="e">
        <f>IF(F1217="",DATEDIF(E1217,calcs!X$2,"Y"),"")</f>
        <v>#VALUE!</v>
      </c>
      <c r="U1217" t="str">
        <f t="shared" si="99"/>
        <v/>
      </c>
      <c r="V1217" t="str">
        <f t="shared" si="96"/>
        <v/>
      </c>
      <c r="W1217">
        <f t="shared" si="97"/>
        <v>0</v>
      </c>
      <c r="X1217">
        <f t="shared" si="98"/>
        <v>0</v>
      </c>
    </row>
    <row r="1218" spans="1:24" x14ac:dyDescent="0.35">
      <c r="A1218" t="str">
        <f>IF(ROW()&lt;=vLastrow,'Match History Data'!A1218,"")</f>
        <v/>
      </c>
      <c r="B1218" t="str">
        <f>IF(ROW()&lt;=vLastrow,'Match History Data'!B1218,"")</f>
        <v/>
      </c>
      <c r="C1218" t="str">
        <f>IF(ROW()&lt;=vLastrow,'Match History Data'!C1218,"")</f>
        <v/>
      </c>
      <c r="D1218" t="str">
        <f>IF(ROW()&lt;=vLastrow,'Match History Data'!D1218,"")</f>
        <v/>
      </c>
      <c r="E1218" s="3" t="str">
        <f>IF(ROW()&lt;=vLastrow,IF('Match History Data'!E1218&lt;&gt;"",'Match History Data'!E1218,""),"")</f>
        <v/>
      </c>
      <c r="F1218" s="3" t="str">
        <f>IF(ROW()&lt;=vLastrow,IF('Match History Data'!F1218&lt;&gt;"",'Match History Data'!F1218,""),"")</f>
        <v/>
      </c>
      <c r="G1218" t="str">
        <f>IF(ROW()&lt;=vLastrow,'Match History Data'!G1218,"")</f>
        <v/>
      </c>
      <c r="H1218" t="str">
        <f>IF(ROW()&lt;=vLastrow,'Match History Data'!H1218,"")</f>
        <v/>
      </c>
      <c r="I1218" t="str">
        <f>IF(ROW()&lt;=vLastrow,'Match History Data'!I1218,"")</f>
        <v/>
      </c>
      <c r="J1218" t="str">
        <f>IF(ROW()&lt;=vLastrow,'Match History Data'!J1218,"")</f>
        <v/>
      </c>
      <c r="K1218" t="str">
        <f>IF(ROW()&lt;=vLastrow,'Match History Data'!K1218,"")</f>
        <v/>
      </c>
      <c r="L1218" t="str">
        <f>IF(ROW()&lt;=vLastrow,'Match History Data'!L1218,"")</f>
        <v/>
      </c>
      <c r="M1218" t="str">
        <f>IF(ROW()&lt;=vLastrow,'Match History Data'!M1218,"")</f>
        <v/>
      </c>
      <c r="N1218" t="str">
        <f>IF(ROW()&lt;=vLastrow,'Match History Data'!N1218,"")</f>
        <v/>
      </c>
      <c r="O1218" t="str">
        <f>IF(ROW()&lt;=vLastrow,'Match History Data'!O1218,"")</f>
        <v/>
      </c>
      <c r="Q1218" t="str">
        <f>IF(ROW()&lt;=vLastrow,VLOOKUP(MONTH(E1218),calcs!$S$2:$T$13,2,FALSE),"")</f>
        <v/>
      </c>
      <c r="R1218" t="str">
        <f>IF(ROW()&lt;=vLastrow,VLOOKUP(MONTH(F1218),calcs!$S$2:$T$13,2,FALSE),"")</f>
        <v/>
      </c>
      <c r="S1218" t="str">
        <f t="shared" si="100"/>
        <v/>
      </c>
      <c r="T1218" s="26" t="e">
        <f>IF(F1218="",DATEDIF(E1218,calcs!X$2,"Y"),"")</f>
        <v>#VALUE!</v>
      </c>
      <c r="U1218" t="str">
        <f t="shared" si="99"/>
        <v/>
      </c>
      <c r="V1218" t="str">
        <f t="shared" ref="V1218:V1281" si="101">SUBSTITUTE(N1218,"White or Caucasian","White")</f>
        <v/>
      </c>
      <c r="W1218">
        <f t="shared" ref="W1218:W1281" si="102">IF(J1218&lt;&gt;"",LEN(J1218)-LEN(SUBSTITUTE(J1218,";",""))+1,0)</f>
        <v>0</v>
      </c>
      <c r="X1218">
        <f t="shared" ref="X1218:X1281" si="103">IF(N1218&lt;&gt;"",LEN(N1218)-LEN(SUBSTITUTE(N1218,";",""))+1,0)</f>
        <v>0</v>
      </c>
    </row>
    <row r="1219" spans="1:24" x14ac:dyDescent="0.35">
      <c r="A1219" t="str">
        <f>IF(ROW()&lt;=vLastrow,'Match History Data'!A1219,"")</f>
        <v/>
      </c>
      <c r="B1219" t="str">
        <f>IF(ROW()&lt;=vLastrow,'Match History Data'!B1219,"")</f>
        <v/>
      </c>
      <c r="C1219" t="str">
        <f>IF(ROW()&lt;=vLastrow,'Match History Data'!C1219,"")</f>
        <v/>
      </c>
      <c r="D1219" t="str">
        <f>IF(ROW()&lt;=vLastrow,'Match History Data'!D1219,"")</f>
        <v/>
      </c>
      <c r="E1219" s="3" t="str">
        <f>IF(ROW()&lt;=vLastrow,IF('Match History Data'!E1219&lt;&gt;"",'Match History Data'!E1219,""),"")</f>
        <v/>
      </c>
      <c r="F1219" s="3" t="str">
        <f>IF(ROW()&lt;=vLastrow,IF('Match History Data'!F1219&lt;&gt;"",'Match History Data'!F1219,""),"")</f>
        <v/>
      </c>
      <c r="G1219" t="str">
        <f>IF(ROW()&lt;=vLastrow,'Match History Data'!G1219,"")</f>
        <v/>
      </c>
      <c r="H1219" t="str">
        <f>IF(ROW()&lt;=vLastrow,'Match History Data'!H1219,"")</f>
        <v/>
      </c>
      <c r="I1219" t="str">
        <f>IF(ROW()&lt;=vLastrow,'Match History Data'!I1219,"")</f>
        <v/>
      </c>
      <c r="J1219" t="str">
        <f>IF(ROW()&lt;=vLastrow,'Match History Data'!J1219,"")</f>
        <v/>
      </c>
      <c r="K1219" t="str">
        <f>IF(ROW()&lt;=vLastrow,'Match History Data'!K1219,"")</f>
        <v/>
      </c>
      <c r="L1219" t="str">
        <f>IF(ROW()&lt;=vLastrow,'Match History Data'!L1219,"")</f>
        <v/>
      </c>
      <c r="M1219" t="str">
        <f>IF(ROW()&lt;=vLastrow,'Match History Data'!M1219,"")</f>
        <v/>
      </c>
      <c r="N1219" t="str">
        <f>IF(ROW()&lt;=vLastrow,'Match History Data'!N1219,"")</f>
        <v/>
      </c>
      <c r="O1219" t="str">
        <f>IF(ROW()&lt;=vLastrow,'Match History Data'!O1219,"")</f>
        <v/>
      </c>
      <c r="Q1219" t="str">
        <f>IF(ROW()&lt;=vLastrow,VLOOKUP(MONTH(E1219),calcs!$S$2:$T$13,2,FALSE),"")</f>
        <v/>
      </c>
      <c r="R1219" t="str">
        <f>IF(ROW()&lt;=vLastrow,VLOOKUP(MONTH(F1219),calcs!$S$2:$T$13,2,FALSE),"")</f>
        <v/>
      </c>
      <c r="S1219" t="str">
        <f t="shared" si="100"/>
        <v/>
      </c>
      <c r="T1219" s="26" t="e">
        <f>IF(F1219="",DATEDIF(E1219,calcs!X$2,"Y"),"")</f>
        <v>#VALUE!</v>
      </c>
      <c r="U1219" t="str">
        <f t="shared" ref="U1219:U1282" si="104">SUBSTITUTE(J1219,"White or Caucasian","White")</f>
        <v/>
      </c>
      <c r="V1219" t="str">
        <f t="shared" si="101"/>
        <v/>
      </c>
      <c r="W1219">
        <f t="shared" si="102"/>
        <v>0</v>
      </c>
      <c r="X1219">
        <f t="shared" si="103"/>
        <v>0</v>
      </c>
    </row>
    <row r="1220" spans="1:24" x14ac:dyDescent="0.35">
      <c r="A1220" t="str">
        <f>IF(ROW()&lt;=vLastrow,'Match History Data'!A1220,"")</f>
        <v/>
      </c>
      <c r="B1220" t="str">
        <f>IF(ROW()&lt;=vLastrow,'Match History Data'!B1220,"")</f>
        <v/>
      </c>
      <c r="C1220" t="str">
        <f>IF(ROW()&lt;=vLastrow,'Match History Data'!C1220,"")</f>
        <v/>
      </c>
      <c r="D1220" t="str">
        <f>IF(ROW()&lt;=vLastrow,'Match History Data'!D1220,"")</f>
        <v/>
      </c>
      <c r="E1220" s="3" t="str">
        <f>IF(ROW()&lt;=vLastrow,IF('Match History Data'!E1220&lt;&gt;"",'Match History Data'!E1220,""),"")</f>
        <v/>
      </c>
      <c r="F1220" s="3" t="str">
        <f>IF(ROW()&lt;=vLastrow,IF('Match History Data'!F1220&lt;&gt;"",'Match History Data'!F1220,""),"")</f>
        <v/>
      </c>
      <c r="G1220" t="str">
        <f>IF(ROW()&lt;=vLastrow,'Match History Data'!G1220,"")</f>
        <v/>
      </c>
      <c r="H1220" t="str">
        <f>IF(ROW()&lt;=vLastrow,'Match History Data'!H1220,"")</f>
        <v/>
      </c>
      <c r="I1220" t="str">
        <f>IF(ROW()&lt;=vLastrow,'Match History Data'!I1220,"")</f>
        <v/>
      </c>
      <c r="J1220" t="str">
        <f>IF(ROW()&lt;=vLastrow,'Match History Data'!J1220,"")</f>
        <v/>
      </c>
      <c r="K1220" t="str">
        <f>IF(ROW()&lt;=vLastrow,'Match History Data'!K1220,"")</f>
        <v/>
      </c>
      <c r="L1220" t="str">
        <f>IF(ROW()&lt;=vLastrow,'Match History Data'!L1220,"")</f>
        <v/>
      </c>
      <c r="M1220" t="str">
        <f>IF(ROW()&lt;=vLastrow,'Match History Data'!M1220,"")</f>
        <v/>
      </c>
      <c r="N1220" t="str">
        <f>IF(ROW()&lt;=vLastrow,'Match History Data'!N1220,"")</f>
        <v/>
      </c>
      <c r="O1220" t="str">
        <f>IF(ROW()&lt;=vLastrow,'Match History Data'!O1220,"")</f>
        <v/>
      </c>
      <c r="Q1220" t="str">
        <f>IF(ROW()&lt;=vLastrow,VLOOKUP(MONTH(E1220),calcs!$S$2:$T$13,2,FALSE),"")</f>
        <v/>
      </c>
      <c r="R1220" t="str">
        <f>IF(ROW()&lt;=vLastrow,VLOOKUP(MONTH(F1220),calcs!$S$2:$T$13,2,FALSE),"")</f>
        <v/>
      </c>
      <c r="S1220" t="str">
        <f t="shared" si="100"/>
        <v/>
      </c>
      <c r="T1220" s="26" t="e">
        <f>IF(F1220="",DATEDIF(E1220,calcs!X$2,"Y"),"")</f>
        <v>#VALUE!</v>
      </c>
      <c r="U1220" t="str">
        <f t="shared" si="104"/>
        <v/>
      </c>
      <c r="V1220" t="str">
        <f t="shared" si="101"/>
        <v/>
      </c>
      <c r="W1220">
        <f t="shared" si="102"/>
        <v>0</v>
      </c>
      <c r="X1220">
        <f t="shared" si="103"/>
        <v>0</v>
      </c>
    </row>
    <row r="1221" spans="1:24" x14ac:dyDescent="0.35">
      <c r="A1221" t="str">
        <f>IF(ROW()&lt;=vLastrow,'Match History Data'!A1221,"")</f>
        <v/>
      </c>
      <c r="B1221" t="str">
        <f>IF(ROW()&lt;=vLastrow,'Match History Data'!B1221,"")</f>
        <v/>
      </c>
      <c r="C1221" t="str">
        <f>IF(ROW()&lt;=vLastrow,'Match History Data'!C1221,"")</f>
        <v/>
      </c>
      <c r="D1221" t="str">
        <f>IF(ROW()&lt;=vLastrow,'Match History Data'!D1221,"")</f>
        <v/>
      </c>
      <c r="E1221" s="3" t="str">
        <f>IF(ROW()&lt;=vLastrow,IF('Match History Data'!E1221&lt;&gt;"",'Match History Data'!E1221,""),"")</f>
        <v/>
      </c>
      <c r="F1221" s="3" t="str">
        <f>IF(ROW()&lt;=vLastrow,IF('Match History Data'!F1221&lt;&gt;"",'Match History Data'!F1221,""),"")</f>
        <v/>
      </c>
      <c r="G1221" t="str">
        <f>IF(ROW()&lt;=vLastrow,'Match History Data'!G1221,"")</f>
        <v/>
      </c>
      <c r="H1221" t="str">
        <f>IF(ROW()&lt;=vLastrow,'Match History Data'!H1221,"")</f>
        <v/>
      </c>
      <c r="I1221" t="str">
        <f>IF(ROW()&lt;=vLastrow,'Match History Data'!I1221,"")</f>
        <v/>
      </c>
      <c r="J1221" t="str">
        <f>IF(ROW()&lt;=vLastrow,'Match History Data'!J1221,"")</f>
        <v/>
      </c>
      <c r="K1221" t="str">
        <f>IF(ROW()&lt;=vLastrow,'Match History Data'!K1221,"")</f>
        <v/>
      </c>
      <c r="L1221" t="str">
        <f>IF(ROW()&lt;=vLastrow,'Match History Data'!L1221,"")</f>
        <v/>
      </c>
      <c r="M1221" t="str">
        <f>IF(ROW()&lt;=vLastrow,'Match History Data'!M1221,"")</f>
        <v/>
      </c>
      <c r="N1221" t="str">
        <f>IF(ROW()&lt;=vLastrow,'Match History Data'!N1221,"")</f>
        <v/>
      </c>
      <c r="O1221" t="str">
        <f>IF(ROW()&lt;=vLastrow,'Match History Data'!O1221,"")</f>
        <v/>
      </c>
      <c r="Q1221" t="str">
        <f>IF(ROW()&lt;=vLastrow,VLOOKUP(MONTH(E1221),calcs!$S$2:$T$13,2,FALSE),"")</f>
        <v/>
      </c>
      <c r="R1221" t="str">
        <f>IF(ROW()&lt;=vLastrow,VLOOKUP(MONTH(F1221),calcs!$S$2:$T$13,2,FALSE),"")</f>
        <v/>
      </c>
      <c r="S1221" t="str">
        <f t="shared" si="100"/>
        <v/>
      </c>
      <c r="T1221" s="26" t="e">
        <f>IF(F1221="",DATEDIF(E1221,calcs!X$2,"Y"),"")</f>
        <v>#VALUE!</v>
      </c>
      <c r="U1221" t="str">
        <f t="shared" si="104"/>
        <v/>
      </c>
      <c r="V1221" t="str">
        <f t="shared" si="101"/>
        <v/>
      </c>
      <c r="W1221">
        <f t="shared" si="102"/>
        <v>0</v>
      </c>
      <c r="X1221">
        <f t="shared" si="103"/>
        <v>0</v>
      </c>
    </row>
    <row r="1222" spans="1:24" x14ac:dyDescent="0.35">
      <c r="A1222" t="str">
        <f>IF(ROW()&lt;=vLastrow,'Match History Data'!A1222,"")</f>
        <v/>
      </c>
      <c r="B1222" t="str">
        <f>IF(ROW()&lt;=vLastrow,'Match History Data'!B1222,"")</f>
        <v/>
      </c>
      <c r="C1222" t="str">
        <f>IF(ROW()&lt;=vLastrow,'Match History Data'!C1222,"")</f>
        <v/>
      </c>
      <c r="D1222" t="str">
        <f>IF(ROW()&lt;=vLastrow,'Match History Data'!D1222,"")</f>
        <v/>
      </c>
      <c r="E1222" s="3" t="str">
        <f>IF(ROW()&lt;=vLastrow,IF('Match History Data'!E1222&lt;&gt;"",'Match History Data'!E1222,""),"")</f>
        <v/>
      </c>
      <c r="F1222" s="3" t="str">
        <f>IF(ROW()&lt;=vLastrow,IF('Match History Data'!F1222&lt;&gt;"",'Match History Data'!F1222,""),"")</f>
        <v/>
      </c>
      <c r="G1222" t="str">
        <f>IF(ROW()&lt;=vLastrow,'Match History Data'!G1222,"")</f>
        <v/>
      </c>
      <c r="H1222" t="str">
        <f>IF(ROW()&lt;=vLastrow,'Match History Data'!H1222,"")</f>
        <v/>
      </c>
      <c r="I1222" t="str">
        <f>IF(ROW()&lt;=vLastrow,'Match History Data'!I1222,"")</f>
        <v/>
      </c>
      <c r="J1222" t="str">
        <f>IF(ROW()&lt;=vLastrow,'Match History Data'!J1222,"")</f>
        <v/>
      </c>
      <c r="K1222" t="str">
        <f>IF(ROW()&lt;=vLastrow,'Match History Data'!K1222,"")</f>
        <v/>
      </c>
      <c r="L1222" t="str">
        <f>IF(ROW()&lt;=vLastrow,'Match History Data'!L1222,"")</f>
        <v/>
      </c>
      <c r="M1222" t="str">
        <f>IF(ROW()&lt;=vLastrow,'Match History Data'!M1222,"")</f>
        <v/>
      </c>
      <c r="N1222" t="str">
        <f>IF(ROW()&lt;=vLastrow,'Match History Data'!N1222,"")</f>
        <v/>
      </c>
      <c r="O1222" t="str">
        <f>IF(ROW()&lt;=vLastrow,'Match History Data'!O1222,"")</f>
        <v/>
      </c>
      <c r="Q1222" t="str">
        <f>IF(ROW()&lt;=vLastrow,VLOOKUP(MONTH(E1222),calcs!$S$2:$T$13,2,FALSE),"")</f>
        <v/>
      </c>
      <c r="R1222" t="str">
        <f>IF(ROW()&lt;=vLastrow,VLOOKUP(MONTH(F1222),calcs!$S$2:$T$13,2,FALSE),"")</f>
        <v/>
      </c>
      <c r="S1222" t="str">
        <f t="shared" si="100"/>
        <v/>
      </c>
      <c r="T1222" s="26" t="e">
        <f>IF(F1222="",DATEDIF(E1222,calcs!X$2,"Y"),"")</f>
        <v>#VALUE!</v>
      </c>
      <c r="U1222" t="str">
        <f t="shared" si="104"/>
        <v/>
      </c>
      <c r="V1222" t="str">
        <f t="shared" si="101"/>
        <v/>
      </c>
      <c r="W1222">
        <f t="shared" si="102"/>
        <v>0</v>
      </c>
      <c r="X1222">
        <f t="shared" si="103"/>
        <v>0</v>
      </c>
    </row>
    <row r="1223" spans="1:24" x14ac:dyDescent="0.35">
      <c r="A1223" t="str">
        <f>IF(ROW()&lt;=vLastrow,'Match History Data'!A1223,"")</f>
        <v/>
      </c>
      <c r="B1223" t="str">
        <f>IF(ROW()&lt;=vLastrow,'Match History Data'!B1223,"")</f>
        <v/>
      </c>
      <c r="C1223" t="str">
        <f>IF(ROW()&lt;=vLastrow,'Match History Data'!C1223,"")</f>
        <v/>
      </c>
      <c r="D1223" t="str">
        <f>IF(ROW()&lt;=vLastrow,'Match History Data'!D1223,"")</f>
        <v/>
      </c>
      <c r="E1223" s="3" t="str">
        <f>IF(ROW()&lt;=vLastrow,IF('Match History Data'!E1223&lt;&gt;"",'Match History Data'!E1223,""),"")</f>
        <v/>
      </c>
      <c r="F1223" s="3" t="str">
        <f>IF(ROW()&lt;=vLastrow,IF('Match History Data'!F1223&lt;&gt;"",'Match History Data'!F1223,""),"")</f>
        <v/>
      </c>
      <c r="G1223" t="str">
        <f>IF(ROW()&lt;=vLastrow,'Match History Data'!G1223,"")</f>
        <v/>
      </c>
      <c r="H1223" t="str">
        <f>IF(ROW()&lt;=vLastrow,'Match History Data'!H1223,"")</f>
        <v/>
      </c>
      <c r="I1223" t="str">
        <f>IF(ROW()&lt;=vLastrow,'Match History Data'!I1223,"")</f>
        <v/>
      </c>
      <c r="J1223" t="str">
        <f>IF(ROW()&lt;=vLastrow,'Match History Data'!J1223,"")</f>
        <v/>
      </c>
      <c r="K1223" t="str">
        <f>IF(ROW()&lt;=vLastrow,'Match History Data'!K1223,"")</f>
        <v/>
      </c>
      <c r="L1223" t="str">
        <f>IF(ROW()&lt;=vLastrow,'Match History Data'!L1223,"")</f>
        <v/>
      </c>
      <c r="M1223" t="str">
        <f>IF(ROW()&lt;=vLastrow,'Match History Data'!M1223,"")</f>
        <v/>
      </c>
      <c r="N1223" t="str">
        <f>IF(ROW()&lt;=vLastrow,'Match History Data'!N1223,"")</f>
        <v/>
      </c>
      <c r="O1223" t="str">
        <f>IF(ROW()&lt;=vLastrow,'Match History Data'!O1223,"")</f>
        <v/>
      </c>
      <c r="Q1223" t="str">
        <f>IF(ROW()&lt;=vLastrow,VLOOKUP(MONTH(E1223),calcs!$S$2:$T$13,2,FALSE),"")</f>
        <v/>
      </c>
      <c r="R1223" t="str">
        <f>IF(ROW()&lt;=vLastrow,VLOOKUP(MONTH(F1223),calcs!$S$2:$T$13,2,FALSE),"")</f>
        <v/>
      </c>
      <c r="S1223" t="str">
        <f t="shared" si="100"/>
        <v/>
      </c>
      <c r="T1223" s="26" t="e">
        <f>IF(F1223="",DATEDIF(E1223,calcs!X$2,"Y"),"")</f>
        <v>#VALUE!</v>
      </c>
      <c r="U1223" t="str">
        <f t="shared" si="104"/>
        <v/>
      </c>
      <c r="V1223" t="str">
        <f t="shared" si="101"/>
        <v/>
      </c>
      <c r="W1223">
        <f t="shared" si="102"/>
        <v>0</v>
      </c>
      <c r="X1223">
        <f t="shared" si="103"/>
        <v>0</v>
      </c>
    </row>
    <row r="1224" spans="1:24" x14ac:dyDescent="0.35">
      <c r="A1224" t="str">
        <f>IF(ROW()&lt;=vLastrow,'Match History Data'!A1224,"")</f>
        <v/>
      </c>
      <c r="B1224" t="str">
        <f>IF(ROW()&lt;=vLastrow,'Match History Data'!B1224,"")</f>
        <v/>
      </c>
      <c r="C1224" t="str">
        <f>IF(ROW()&lt;=vLastrow,'Match History Data'!C1224,"")</f>
        <v/>
      </c>
      <c r="D1224" t="str">
        <f>IF(ROW()&lt;=vLastrow,'Match History Data'!D1224,"")</f>
        <v/>
      </c>
      <c r="E1224" s="3" t="str">
        <f>IF(ROW()&lt;=vLastrow,IF('Match History Data'!E1224&lt;&gt;"",'Match History Data'!E1224,""),"")</f>
        <v/>
      </c>
      <c r="F1224" s="3" t="str">
        <f>IF(ROW()&lt;=vLastrow,IF('Match History Data'!F1224&lt;&gt;"",'Match History Data'!F1224,""),"")</f>
        <v/>
      </c>
      <c r="G1224" t="str">
        <f>IF(ROW()&lt;=vLastrow,'Match History Data'!G1224,"")</f>
        <v/>
      </c>
      <c r="H1224" t="str">
        <f>IF(ROW()&lt;=vLastrow,'Match History Data'!H1224,"")</f>
        <v/>
      </c>
      <c r="I1224" t="str">
        <f>IF(ROW()&lt;=vLastrow,'Match History Data'!I1224,"")</f>
        <v/>
      </c>
      <c r="J1224" t="str">
        <f>IF(ROW()&lt;=vLastrow,'Match History Data'!J1224,"")</f>
        <v/>
      </c>
      <c r="K1224" t="str">
        <f>IF(ROW()&lt;=vLastrow,'Match History Data'!K1224,"")</f>
        <v/>
      </c>
      <c r="L1224" t="str">
        <f>IF(ROW()&lt;=vLastrow,'Match History Data'!L1224,"")</f>
        <v/>
      </c>
      <c r="M1224" t="str">
        <f>IF(ROW()&lt;=vLastrow,'Match History Data'!M1224,"")</f>
        <v/>
      </c>
      <c r="N1224" t="str">
        <f>IF(ROW()&lt;=vLastrow,'Match History Data'!N1224,"")</f>
        <v/>
      </c>
      <c r="O1224" t="str">
        <f>IF(ROW()&lt;=vLastrow,'Match History Data'!O1224,"")</f>
        <v/>
      </c>
      <c r="Q1224" t="str">
        <f>IF(ROW()&lt;=vLastrow,VLOOKUP(MONTH(E1224),calcs!$S$2:$T$13,2,FALSE),"")</f>
        <v/>
      </c>
      <c r="R1224" t="str">
        <f>IF(ROW()&lt;=vLastrow,VLOOKUP(MONTH(F1224),calcs!$S$2:$T$13,2,FALSE),"")</f>
        <v/>
      </c>
      <c r="S1224" t="str">
        <f t="shared" si="100"/>
        <v/>
      </c>
      <c r="T1224" s="26" t="e">
        <f>IF(F1224="",DATEDIF(E1224,calcs!X$2,"Y"),"")</f>
        <v>#VALUE!</v>
      </c>
      <c r="U1224" t="str">
        <f t="shared" si="104"/>
        <v/>
      </c>
      <c r="V1224" t="str">
        <f t="shared" si="101"/>
        <v/>
      </c>
      <c r="W1224">
        <f t="shared" si="102"/>
        <v>0</v>
      </c>
      <c r="X1224">
        <f t="shared" si="103"/>
        <v>0</v>
      </c>
    </row>
    <row r="1225" spans="1:24" x14ac:dyDescent="0.35">
      <c r="A1225" t="str">
        <f>IF(ROW()&lt;=vLastrow,'Match History Data'!A1225,"")</f>
        <v/>
      </c>
      <c r="B1225" t="str">
        <f>IF(ROW()&lt;=vLastrow,'Match History Data'!B1225,"")</f>
        <v/>
      </c>
      <c r="C1225" t="str">
        <f>IF(ROW()&lt;=vLastrow,'Match History Data'!C1225,"")</f>
        <v/>
      </c>
      <c r="D1225" t="str">
        <f>IF(ROW()&lt;=vLastrow,'Match History Data'!D1225,"")</f>
        <v/>
      </c>
      <c r="E1225" s="3" t="str">
        <f>IF(ROW()&lt;=vLastrow,IF('Match History Data'!E1225&lt;&gt;"",'Match History Data'!E1225,""),"")</f>
        <v/>
      </c>
      <c r="F1225" s="3" t="str">
        <f>IF(ROW()&lt;=vLastrow,IF('Match History Data'!F1225&lt;&gt;"",'Match History Data'!F1225,""),"")</f>
        <v/>
      </c>
      <c r="G1225" t="str">
        <f>IF(ROW()&lt;=vLastrow,'Match History Data'!G1225,"")</f>
        <v/>
      </c>
      <c r="H1225" t="str">
        <f>IF(ROW()&lt;=vLastrow,'Match History Data'!H1225,"")</f>
        <v/>
      </c>
      <c r="I1225" t="str">
        <f>IF(ROW()&lt;=vLastrow,'Match History Data'!I1225,"")</f>
        <v/>
      </c>
      <c r="J1225" t="str">
        <f>IF(ROW()&lt;=vLastrow,'Match History Data'!J1225,"")</f>
        <v/>
      </c>
      <c r="K1225" t="str">
        <f>IF(ROW()&lt;=vLastrow,'Match History Data'!K1225,"")</f>
        <v/>
      </c>
      <c r="L1225" t="str">
        <f>IF(ROW()&lt;=vLastrow,'Match History Data'!L1225,"")</f>
        <v/>
      </c>
      <c r="M1225" t="str">
        <f>IF(ROW()&lt;=vLastrow,'Match History Data'!M1225,"")</f>
        <v/>
      </c>
      <c r="N1225" t="str">
        <f>IF(ROW()&lt;=vLastrow,'Match History Data'!N1225,"")</f>
        <v/>
      </c>
      <c r="O1225" t="str">
        <f>IF(ROW()&lt;=vLastrow,'Match History Data'!O1225,"")</f>
        <v/>
      </c>
      <c r="Q1225" t="str">
        <f>IF(ROW()&lt;=vLastrow,VLOOKUP(MONTH(E1225),calcs!$S$2:$T$13,2,FALSE),"")</f>
        <v/>
      </c>
      <c r="R1225" t="str">
        <f>IF(ROW()&lt;=vLastrow,VLOOKUP(MONTH(F1225),calcs!$S$2:$T$13,2,FALSE),"")</f>
        <v/>
      </c>
      <c r="S1225" t="str">
        <f t="shared" si="100"/>
        <v/>
      </c>
      <c r="T1225" s="26" t="e">
        <f>IF(F1225="",DATEDIF(E1225,calcs!X$2,"Y"),"")</f>
        <v>#VALUE!</v>
      </c>
      <c r="U1225" t="str">
        <f t="shared" si="104"/>
        <v/>
      </c>
      <c r="V1225" t="str">
        <f t="shared" si="101"/>
        <v/>
      </c>
      <c r="W1225">
        <f t="shared" si="102"/>
        <v>0</v>
      </c>
      <c r="X1225">
        <f t="shared" si="103"/>
        <v>0</v>
      </c>
    </row>
    <row r="1226" spans="1:24" x14ac:dyDescent="0.35">
      <c r="A1226" t="str">
        <f>IF(ROW()&lt;=vLastrow,'Match History Data'!A1226,"")</f>
        <v/>
      </c>
      <c r="B1226" t="str">
        <f>IF(ROW()&lt;=vLastrow,'Match History Data'!B1226,"")</f>
        <v/>
      </c>
      <c r="C1226" t="str">
        <f>IF(ROW()&lt;=vLastrow,'Match History Data'!C1226,"")</f>
        <v/>
      </c>
      <c r="D1226" t="str">
        <f>IF(ROW()&lt;=vLastrow,'Match History Data'!D1226,"")</f>
        <v/>
      </c>
      <c r="E1226" s="3" t="str">
        <f>IF(ROW()&lt;=vLastrow,IF('Match History Data'!E1226&lt;&gt;"",'Match History Data'!E1226,""),"")</f>
        <v/>
      </c>
      <c r="F1226" s="3" t="str">
        <f>IF(ROW()&lt;=vLastrow,IF('Match History Data'!F1226&lt;&gt;"",'Match History Data'!F1226,""),"")</f>
        <v/>
      </c>
      <c r="G1226" t="str">
        <f>IF(ROW()&lt;=vLastrow,'Match History Data'!G1226,"")</f>
        <v/>
      </c>
      <c r="H1226" t="str">
        <f>IF(ROW()&lt;=vLastrow,'Match History Data'!H1226,"")</f>
        <v/>
      </c>
      <c r="I1226" t="str">
        <f>IF(ROW()&lt;=vLastrow,'Match History Data'!I1226,"")</f>
        <v/>
      </c>
      <c r="J1226" t="str">
        <f>IF(ROW()&lt;=vLastrow,'Match History Data'!J1226,"")</f>
        <v/>
      </c>
      <c r="K1226" t="str">
        <f>IF(ROW()&lt;=vLastrow,'Match History Data'!K1226,"")</f>
        <v/>
      </c>
      <c r="L1226" t="str">
        <f>IF(ROW()&lt;=vLastrow,'Match History Data'!L1226,"")</f>
        <v/>
      </c>
      <c r="M1226" t="str">
        <f>IF(ROW()&lt;=vLastrow,'Match History Data'!M1226,"")</f>
        <v/>
      </c>
      <c r="N1226" t="str">
        <f>IF(ROW()&lt;=vLastrow,'Match History Data'!N1226,"")</f>
        <v/>
      </c>
      <c r="O1226" t="str">
        <f>IF(ROW()&lt;=vLastrow,'Match History Data'!O1226,"")</f>
        <v/>
      </c>
      <c r="Q1226" t="str">
        <f>IF(ROW()&lt;=vLastrow,VLOOKUP(MONTH(E1226),calcs!$S$2:$T$13,2,FALSE),"")</f>
        <v/>
      </c>
      <c r="R1226" t="str">
        <f>IF(ROW()&lt;=vLastrow,VLOOKUP(MONTH(F1226),calcs!$S$2:$T$13,2,FALSE),"")</f>
        <v/>
      </c>
      <c r="S1226" t="str">
        <f t="shared" ref="S1226:S1289" si="105">IF(F1226&lt;&gt;"",DATEDIF(E1226,F1226,"y"),"")</f>
        <v/>
      </c>
      <c r="T1226" s="26" t="e">
        <f>IF(F1226="",DATEDIF(E1226,calcs!X$2,"Y"),"")</f>
        <v>#VALUE!</v>
      </c>
      <c r="U1226" t="str">
        <f t="shared" si="104"/>
        <v/>
      </c>
      <c r="V1226" t="str">
        <f t="shared" si="101"/>
        <v/>
      </c>
      <c r="W1226">
        <f t="shared" si="102"/>
        <v>0</v>
      </c>
      <c r="X1226">
        <f t="shared" si="103"/>
        <v>0</v>
      </c>
    </row>
    <row r="1227" spans="1:24" x14ac:dyDescent="0.35">
      <c r="A1227" t="str">
        <f>IF(ROW()&lt;=vLastrow,'Match History Data'!A1227,"")</f>
        <v/>
      </c>
      <c r="B1227" t="str">
        <f>IF(ROW()&lt;=vLastrow,'Match History Data'!B1227,"")</f>
        <v/>
      </c>
      <c r="C1227" t="str">
        <f>IF(ROW()&lt;=vLastrow,'Match History Data'!C1227,"")</f>
        <v/>
      </c>
      <c r="D1227" t="str">
        <f>IF(ROW()&lt;=vLastrow,'Match History Data'!D1227,"")</f>
        <v/>
      </c>
      <c r="E1227" s="3" t="str">
        <f>IF(ROW()&lt;=vLastrow,IF('Match History Data'!E1227&lt;&gt;"",'Match History Data'!E1227,""),"")</f>
        <v/>
      </c>
      <c r="F1227" s="3" t="str">
        <f>IF(ROW()&lt;=vLastrow,IF('Match History Data'!F1227&lt;&gt;"",'Match History Data'!F1227,""),"")</f>
        <v/>
      </c>
      <c r="G1227" t="str">
        <f>IF(ROW()&lt;=vLastrow,'Match History Data'!G1227,"")</f>
        <v/>
      </c>
      <c r="H1227" t="str">
        <f>IF(ROW()&lt;=vLastrow,'Match History Data'!H1227,"")</f>
        <v/>
      </c>
      <c r="I1227" t="str">
        <f>IF(ROW()&lt;=vLastrow,'Match History Data'!I1227,"")</f>
        <v/>
      </c>
      <c r="J1227" t="str">
        <f>IF(ROW()&lt;=vLastrow,'Match History Data'!J1227,"")</f>
        <v/>
      </c>
      <c r="K1227" t="str">
        <f>IF(ROW()&lt;=vLastrow,'Match History Data'!K1227,"")</f>
        <v/>
      </c>
      <c r="L1227" t="str">
        <f>IF(ROW()&lt;=vLastrow,'Match History Data'!L1227,"")</f>
        <v/>
      </c>
      <c r="M1227" t="str">
        <f>IF(ROW()&lt;=vLastrow,'Match History Data'!M1227,"")</f>
        <v/>
      </c>
      <c r="N1227" t="str">
        <f>IF(ROW()&lt;=vLastrow,'Match History Data'!N1227,"")</f>
        <v/>
      </c>
      <c r="O1227" t="str">
        <f>IF(ROW()&lt;=vLastrow,'Match History Data'!O1227,"")</f>
        <v/>
      </c>
      <c r="Q1227" t="str">
        <f>IF(ROW()&lt;=vLastrow,VLOOKUP(MONTH(E1227),calcs!$S$2:$T$13,2,FALSE),"")</f>
        <v/>
      </c>
      <c r="R1227" t="str">
        <f>IF(ROW()&lt;=vLastrow,VLOOKUP(MONTH(F1227),calcs!$S$2:$T$13,2,FALSE),"")</f>
        <v/>
      </c>
      <c r="S1227" t="str">
        <f t="shared" si="105"/>
        <v/>
      </c>
      <c r="T1227" s="26" t="e">
        <f>IF(F1227="",DATEDIF(E1227,calcs!X$2,"Y"),"")</f>
        <v>#VALUE!</v>
      </c>
      <c r="U1227" t="str">
        <f t="shared" si="104"/>
        <v/>
      </c>
      <c r="V1227" t="str">
        <f t="shared" si="101"/>
        <v/>
      </c>
      <c r="W1227">
        <f t="shared" si="102"/>
        <v>0</v>
      </c>
      <c r="X1227">
        <f t="shared" si="103"/>
        <v>0</v>
      </c>
    </row>
    <row r="1228" spans="1:24" x14ac:dyDescent="0.35">
      <c r="A1228" t="str">
        <f>IF(ROW()&lt;=vLastrow,'Match History Data'!A1228,"")</f>
        <v/>
      </c>
      <c r="B1228" t="str">
        <f>IF(ROW()&lt;=vLastrow,'Match History Data'!B1228,"")</f>
        <v/>
      </c>
      <c r="C1228" t="str">
        <f>IF(ROW()&lt;=vLastrow,'Match History Data'!C1228,"")</f>
        <v/>
      </c>
      <c r="D1228" t="str">
        <f>IF(ROW()&lt;=vLastrow,'Match History Data'!D1228,"")</f>
        <v/>
      </c>
      <c r="E1228" s="3" t="str">
        <f>IF(ROW()&lt;=vLastrow,IF('Match History Data'!E1228&lt;&gt;"",'Match History Data'!E1228,""),"")</f>
        <v/>
      </c>
      <c r="F1228" s="3" t="str">
        <f>IF(ROW()&lt;=vLastrow,IF('Match History Data'!F1228&lt;&gt;"",'Match History Data'!F1228,""),"")</f>
        <v/>
      </c>
      <c r="G1228" t="str">
        <f>IF(ROW()&lt;=vLastrow,'Match History Data'!G1228,"")</f>
        <v/>
      </c>
      <c r="H1228" t="str">
        <f>IF(ROW()&lt;=vLastrow,'Match History Data'!H1228,"")</f>
        <v/>
      </c>
      <c r="I1228" t="str">
        <f>IF(ROW()&lt;=vLastrow,'Match History Data'!I1228,"")</f>
        <v/>
      </c>
      <c r="J1228" t="str">
        <f>IF(ROW()&lt;=vLastrow,'Match History Data'!J1228,"")</f>
        <v/>
      </c>
      <c r="K1228" t="str">
        <f>IF(ROW()&lt;=vLastrow,'Match History Data'!K1228,"")</f>
        <v/>
      </c>
      <c r="L1228" t="str">
        <f>IF(ROW()&lt;=vLastrow,'Match History Data'!L1228,"")</f>
        <v/>
      </c>
      <c r="M1228" t="str">
        <f>IF(ROW()&lt;=vLastrow,'Match History Data'!M1228,"")</f>
        <v/>
      </c>
      <c r="N1228" t="str">
        <f>IF(ROW()&lt;=vLastrow,'Match History Data'!N1228,"")</f>
        <v/>
      </c>
      <c r="O1228" t="str">
        <f>IF(ROW()&lt;=vLastrow,'Match History Data'!O1228,"")</f>
        <v/>
      </c>
      <c r="Q1228" t="str">
        <f>IF(ROW()&lt;=vLastrow,VLOOKUP(MONTH(E1228),calcs!$S$2:$T$13,2,FALSE),"")</f>
        <v/>
      </c>
      <c r="R1228" t="str">
        <f>IF(ROW()&lt;=vLastrow,VLOOKUP(MONTH(F1228),calcs!$S$2:$T$13,2,FALSE),"")</f>
        <v/>
      </c>
      <c r="S1228" t="str">
        <f t="shared" si="105"/>
        <v/>
      </c>
      <c r="T1228" s="26" t="e">
        <f>IF(F1228="",DATEDIF(E1228,calcs!X$2,"Y"),"")</f>
        <v>#VALUE!</v>
      </c>
      <c r="U1228" t="str">
        <f t="shared" si="104"/>
        <v/>
      </c>
      <c r="V1228" t="str">
        <f t="shared" si="101"/>
        <v/>
      </c>
      <c r="W1228">
        <f t="shared" si="102"/>
        <v>0</v>
      </c>
      <c r="X1228">
        <f t="shared" si="103"/>
        <v>0</v>
      </c>
    </row>
    <row r="1229" spans="1:24" x14ac:dyDescent="0.35">
      <c r="A1229" t="str">
        <f>IF(ROW()&lt;=vLastrow,'Match History Data'!A1229,"")</f>
        <v/>
      </c>
      <c r="B1229" t="str">
        <f>IF(ROW()&lt;=vLastrow,'Match History Data'!B1229,"")</f>
        <v/>
      </c>
      <c r="C1229" t="str">
        <f>IF(ROW()&lt;=vLastrow,'Match History Data'!C1229,"")</f>
        <v/>
      </c>
      <c r="D1229" t="str">
        <f>IF(ROW()&lt;=vLastrow,'Match History Data'!D1229,"")</f>
        <v/>
      </c>
      <c r="E1229" s="3" t="str">
        <f>IF(ROW()&lt;=vLastrow,IF('Match History Data'!E1229&lt;&gt;"",'Match History Data'!E1229,""),"")</f>
        <v/>
      </c>
      <c r="F1229" s="3" t="str">
        <f>IF(ROW()&lt;=vLastrow,IF('Match History Data'!F1229&lt;&gt;"",'Match History Data'!F1229,""),"")</f>
        <v/>
      </c>
      <c r="G1229" t="str">
        <f>IF(ROW()&lt;=vLastrow,'Match History Data'!G1229,"")</f>
        <v/>
      </c>
      <c r="H1229" t="str">
        <f>IF(ROW()&lt;=vLastrow,'Match History Data'!H1229,"")</f>
        <v/>
      </c>
      <c r="I1229" t="str">
        <f>IF(ROW()&lt;=vLastrow,'Match History Data'!I1229,"")</f>
        <v/>
      </c>
      <c r="J1229" t="str">
        <f>IF(ROW()&lt;=vLastrow,'Match History Data'!J1229,"")</f>
        <v/>
      </c>
      <c r="K1229" t="str">
        <f>IF(ROW()&lt;=vLastrow,'Match History Data'!K1229,"")</f>
        <v/>
      </c>
      <c r="L1229" t="str">
        <f>IF(ROW()&lt;=vLastrow,'Match History Data'!L1229,"")</f>
        <v/>
      </c>
      <c r="M1229" t="str">
        <f>IF(ROW()&lt;=vLastrow,'Match History Data'!M1229,"")</f>
        <v/>
      </c>
      <c r="N1229" t="str">
        <f>IF(ROW()&lt;=vLastrow,'Match History Data'!N1229,"")</f>
        <v/>
      </c>
      <c r="O1229" t="str">
        <f>IF(ROW()&lt;=vLastrow,'Match History Data'!O1229,"")</f>
        <v/>
      </c>
      <c r="Q1229" t="str">
        <f>IF(ROW()&lt;=vLastrow,VLOOKUP(MONTH(E1229),calcs!$S$2:$T$13,2,FALSE),"")</f>
        <v/>
      </c>
      <c r="R1229" t="str">
        <f>IF(ROW()&lt;=vLastrow,VLOOKUP(MONTH(F1229),calcs!$S$2:$T$13,2,FALSE),"")</f>
        <v/>
      </c>
      <c r="S1229" t="str">
        <f t="shared" si="105"/>
        <v/>
      </c>
      <c r="T1229" s="26" t="e">
        <f>IF(F1229="",DATEDIF(E1229,calcs!X$2,"Y"),"")</f>
        <v>#VALUE!</v>
      </c>
      <c r="U1229" t="str">
        <f t="shared" si="104"/>
        <v/>
      </c>
      <c r="V1229" t="str">
        <f t="shared" si="101"/>
        <v/>
      </c>
      <c r="W1229">
        <f t="shared" si="102"/>
        <v>0</v>
      </c>
      <c r="X1229">
        <f t="shared" si="103"/>
        <v>0</v>
      </c>
    </row>
    <row r="1230" spans="1:24" x14ac:dyDescent="0.35">
      <c r="A1230" t="str">
        <f>IF(ROW()&lt;=vLastrow,'Match History Data'!A1230,"")</f>
        <v/>
      </c>
      <c r="B1230" t="str">
        <f>IF(ROW()&lt;=vLastrow,'Match History Data'!B1230,"")</f>
        <v/>
      </c>
      <c r="C1230" t="str">
        <f>IF(ROW()&lt;=vLastrow,'Match History Data'!C1230,"")</f>
        <v/>
      </c>
      <c r="D1230" t="str">
        <f>IF(ROW()&lt;=vLastrow,'Match History Data'!D1230,"")</f>
        <v/>
      </c>
      <c r="E1230" s="3" t="str">
        <f>IF(ROW()&lt;=vLastrow,IF('Match History Data'!E1230&lt;&gt;"",'Match History Data'!E1230,""),"")</f>
        <v/>
      </c>
      <c r="F1230" s="3" t="str">
        <f>IF(ROW()&lt;=vLastrow,IF('Match History Data'!F1230&lt;&gt;"",'Match History Data'!F1230,""),"")</f>
        <v/>
      </c>
      <c r="G1230" t="str">
        <f>IF(ROW()&lt;=vLastrow,'Match History Data'!G1230,"")</f>
        <v/>
      </c>
      <c r="H1230" t="str">
        <f>IF(ROW()&lt;=vLastrow,'Match History Data'!H1230,"")</f>
        <v/>
      </c>
      <c r="I1230" t="str">
        <f>IF(ROW()&lt;=vLastrow,'Match History Data'!I1230,"")</f>
        <v/>
      </c>
      <c r="J1230" t="str">
        <f>IF(ROW()&lt;=vLastrow,'Match History Data'!J1230,"")</f>
        <v/>
      </c>
      <c r="K1230" t="str">
        <f>IF(ROW()&lt;=vLastrow,'Match History Data'!K1230,"")</f>
        <v/>
      </c>
      <c r="L1230" t="str">
        <f>IF(ROW()&lt;=vLastrow,'Match History Data'!L1230,"")</f>
        <v/>
      </c>
      <c r="M1230" t="str">
        <f>IF(ROW()&lt;=vLastrow,'Match History Data'!M1230,"")</f>
        <v/>
      </c>
      <c r="N1230" t="str">
        <f>IF(ROW()&lt;=vLastrow,'Match History Data'!N1230,"")</f>
        <v/>
      </c>
      <c r="O1230" t="str">
        <f>IF(ROW()&lt;=vLastrow,'Match History Data'!O1230,"")</f>
        <v/>
      </c>
      <c r="Q1230" t="str">
        <f>IF(ROW()&lt;=vLastrow,VLOOKUP(MONTH(E1230),calcs!$S$2:$T$13,2,FALSE),"")</f>
        <v/>
      </c>
      <c r="R1230" t="str">
        <f>IF(ROW()&lt;=vLastrow,VLOOKUP(MONTH(F1230),calcs!$S$2:$T$13,2,FALSE),"")</f>
        <v/>
      </c>
      <c r="S1230" t="str">
        <f t="shared" si="105"/>
        <v/>
      </c>
      <c r="T1230" s="26" t="e">
        <f>IF(F1230="",DATEDIF(E1230,calcs!X$2,"Y"),"")</f>
        <v>#VALUE!</v>
      </c>
      <c r="U1230" t="str">
        <f t="shared" si="104"/>
        <v/>
      </c>
      <c r="V1230" t="str">
        <f t="shared" si="101"/>
        <v/>
      </c>
      <c r="W1230">
        <f t="shared" si="102"/>
        <v>0</v>
      </c>
      <c r="X1230">
        <f t="shared" si="103"/>
        <v>0</v>
      </c>
    </row>
    <row r="1231" spans="1:24" x14ac:dyDescent="0.35">
      <c r="A1231" t="str">
        <f>IF(ROW()&lt;=vLastrow,'Match History Data'!A1231,"")</f>
        <v/>
      </c>
      <c r="B1231" t="str">
        <f>IF(ROW()&lt;=vLastrow,'Match History Data'!B1231,"")</f>
        <v/>
      </c>
      <c r="C1231" t="str">
        <f>IF(ROW()&lt;=vLastrow,'Match History Data'!C1231,"")</f>
        <v/>
      </c>
      <c r="D1231" t="str">
        <f>IF(ROW()&lt;=vLastrow,'Match History Data'!D1231,"")</f>
        <v/>
      </c>
      <c r="E1231" s="3" t="str">
        <f>IF(ROW()&lt;=vLastrow,IF('Match History Data'!E1231&lt;&gt;"",'Match History Data'!E1231,""),"")</f>
        <v/>
      </c>
      <c r="F1231" s="3" t="str">
        <f>IF(ROW()&lt;=vLastrow,IF('Match History Data'!F1231&lt;&gt;"",'Match History Data'!F1231,""),"")</f>
        <v/>
      </c>
      <c r="G1231" t="str">
        <f>IF(ROW()&lt;=vLastrow,'Match History Data'!G1231,"")</f>
        <v/>
      </c>
      <c r="H1231" t="str">
        <f>IF(ROW()&lt;=vLastrow,'Match History Data'!H1231,"")</f>
        <v/>
      </c>
      <c r="I1231" t="str">
        <f>IF(ROW()&lt;=vLastrow,'Match History Data'!I1231,"")</f>
        <v/>
      </c>
      <c r="J1231" t="str">
        <f>IF(ROW()&lt;=vLastrow,'Match History Data'!J1231,"")</f>
        <v/>
      </c>
      <c r="K1231" t="str">
        <f>IF(ROW()&lt;=vLastrow,'Match History Data'!K1231,"")</f>
        <v/>
      </c>
      <c r="L1231" t="str">
        <f>IF(ROW()&lt;=vLastrow,'Match History Data'!L1231,"")</f>
        <v/>
      </c>
      <c r="M1231" t="str">
        <f>IF(ROW()&lt;=vLastrow,'Match History Data'!M1231,"")</f>
        <v/>
      </c>
      <c r="N1231" t="str">
        <f>IF(ROW()&lt;=vLastrow,'Match History Data'!N1231,"")</f>
        <v/>
      </c>
      <c r="O1231" t="str">
        <f>IF(ROW()&lt;=vLastrow,'Match History Data'!O1231,"")</f>
        <v/>
      </c>
      <c r="Q1231" t="str">
        <f>IF(ROW()&lt;=vLastrow,VLOOKUP(MONTH(E1231),calcs!$S$2:$T$13,2,FALSE),"")</f>
        <v/>
      </c>
      <c r="R1231" t="str">
        <f>IF(ROW()&lt;=vLastrow,VLOOKUP(MONTH(F1231),calcs!$S$2:$T$13,2,FALSE),"")</f>
        <v/>
      </c>
      <c r="S1231" t="str">
        <f t="shared" si="105"/>
        <v/>
      </c>
      <c r="T1231" s="26" t="e">
        <f>IF(F1231="",DATEDIF(E1231,calcs!X$2,"Y"),"")</f>
        <v>#VALUE!</v>
      </c>
      <c r="U1231" t="str">
        <f t="shared" si="104"/>
        <v/>
      </c>
      <c r="V1231" t="str">
        <f t="shared" si="101"/>
        <v/>
      </c>
      <c r="W1231">
        <f t="shared" si="102"/>
        <v>0</v>
      </c>
      <c r="X1231">
        <f t="shared" si="103"/>
        <v>0</v>
      </c>
    </row>
    <row r="1232" spans="1:24" x14ac:dyDescent="0.35">
      <c r="A1232" t="str">
        <f>IF(ROW()&lt;=vLastrow,'Match History Data'!A1232,"")</f>
        <v/>
      </c>
      <c r="B1232" t="str">
        <f>IF(ROW()&lt;=vLastrow,'Match History Data'!B1232,"")</f>
        <v/>
      </c>
      <c r="C1232" t="str">
        <f>IF(ROW()&lt;=vLastrow,'Match History Data'!C1232,"")</f>
        <v/>
      </c>
      <c r="D1232" t="str">
        <f>IF(ROW()&lt;=vLastrow,'Match History Data'!D1232,"")</f>
        <v/>
      </c>
      <c r="E1232" s="3" t="str">
        <f>IF(ROW()&lt;=vLastrow,IF('Match History Data'!E1232&lt;&gt;"",'Match History Data'!E1232,""),"")</f>
        <v/>
      </c>
      <c r="F1232" s="3" t="str">
        <f>IF(ROW()&lt;=vLastrow,IF('Match History Data'!F1232&lt;&gt;"",'Match History Data'!F1232,""),"")</f>
        <v/>
      </c>
      <c r="G1232" t="str">
        <f>IF(ROW()&lt;=vLastrow,'Match History Data'!G1232,"")</f>
        <v/>
      </c>
      <c r="H1232" t="str">
        <f>IF(ROW()&lt;=vLastrow,'Match History Data'!H1232,"")</f>
        <v/>
      </c>
      <c r="I1232" t="str">
        <f>IF(ROW()&lt;=vLastrow,'Match History Data'!I1232,"")</f>
        <v/>
      </c>
      <c r="J1232" t="str">
        <f>IF(ROW()&lt;=vLastrow,'Match History Data'!J1232,"")</f>
        <v/>
      </c>
      <c r="K1232" t="str">
        <f>IF(ROW()&lt;=vLastrow,'Match History Data'!K1232,"")</f>
        <v/>
      </c>
      <c r="L1232" t="str">
        <f>IF(ROW()&lt;=vLastrow,'Match History Data'!L1232,"")</f>
        <v/>
      </c>
      <c r="M1232" t="str">
        <f>IF(ROW()&lt;=vLastrow,'Match History Data'!M1232,"")</f>
        <v/>
      </c>
      <c r="N1232" t="str">
        <f>IF(ROW()&lt;=vLastrow,'Match History Data'!N1232,"")</f>
        <v/>
      </c>
      <c r="O1232" t="str">
        <f>IF(ROW()&lt;=vLastrow,'Match History Data'!O1232,"")</f>
        <v/>
      </c>
      <c r="Q1232" t="str">
        <f>IF(ROW()&lt;=vLastrow,VLOOKUP(MONTH(E1232),calcs!$S$2:$T$13,2,FALSE),"")</f>
        <v/>
      </c>
      <c r="R1232" t="str">
        <f>IF(ROW()&lt;=vLastrow,VLOOKUP(MONTH(F1232),calcs!$S$2:$T$13,2,FALSE),"")</f>
        <v/>
      </c>
      <c r="S1232" t="str">
        <f t="shared" si="105"/>
        <v/>
      </c>
      <c r="T1232" s="26" t="e">
        <f>IF(F1232="",DATEDIF(E1232,calcs!X$2,"Y"),"")</f>
        <v>#VALUE!</v>
      </c>
      <c r="U1232" t="str">
        <f t="shared" si="104"/>
        <v/>
      </c>
      <c r="V1232" t="str">
        <f t="shared" si="101"/>
        <v/>
      </c>
      <c r="W1232">
        <f t="shared" si="102"/>
        <v>0</v>
      </c>
      <c r="X1232">
        <f t="shared" si="103"/>
        <v>0</v>
      </c>
    </row>
    <row r="1233" spans="1:24" x14ac:dyDescent="0.35">
      <c r="A1233" t="str">
        <f>IF(ROW()&lt;=vLastrow,'Match History Data'!A1233,"")</f>
        <v/>
      </c>
      <c r="B1233" t="str">
        <f>IF(ROW()&lt;=vLastrow,'Match History Data'!B1233,"")</f>
        <v/>
      </c>
      <c r="C1233" t="str">
        <f>IF(ROW()&lt;=vLastrow,'Match History Data'!C1233,"")</f>
        <v/>
      </c>
      <c r="D1233" t="str">
        <f>IF(ROW()&lt;=vLastrow,'Match History Data'!D1233,"")</f>
        <v/>
      </c>
      <c r="E1233" s="3" t="str">
        <f>IF(ROW()&lt;=vLastrow,IF('Match History Data'!E1233&lt;&gt;"",'Match History Data'!E1233,""),"")</f>
        <v/>
      </c>
      <c r="F1233" s="3" t="str">
        <f>IF(ROW()&lt;=vLastrow,IF('Match History Data'!F1233&lt;&gt;"",'Match History Data'!F1233,""),"")</f>
        <v/>
      </c>
      <c r="G1233" t="str">
        <f>IF(ROW()&lt;=vLastrow,'Match History Data'!G1233,"")</f>
        <v/>
      </c>
      <c r="H1233" t="str">
        <f>IF(ROW()&lt;=vLastrow,'Match History Data'!H1233,"")</f>
        <v/>
      </c>
      <c r="I1233" t="str">
        <f>IF(ROW()&lt;=vLastrow,'Match History Data'!I1233,"")</f>
        <v/>
      </c>
      <c r="J1233" t="str">
        <f>IF(ROW()&lt;=vLastrow,'Match History Data'!J1233,"")</f>
        <v/>
      </c>
      <c r="K1233" t="str">
        <f>IF(ROW()&lt;=vLastrow,'Match History Data'!K1233,"")</f>
        <v/>
      </c>
      <c r="L1233" t="str">
        <f>IF(ROW()&lt;=vLastrow,'Match History Data'!L1233,"")</f>
        <v/>
      </c>
      <c r="M1233" t="str">
        <f>IF(ROW()&lt;=vLastrow,'Match History Data'!M1233,"")</f>
        <v/>
      </c>
      <c r="N1233" t="str">
        <f>IF(ROW()&lt;=vLastrow,'Match History Data'!N1233,"")</f>
        <v/>
      </c>
      <c r="O1233" t="str">
        <f>IF(ROW()&lt;=vLastrow,'Match History Data'!O1233,"")</f>
        <v/>
      </c>
      <c r="Q1233" t="str">
        <f>IF(ROW()&lt;=vLastrow,VLOOKUP(MONTH(E1233),calcs!$S$2:$T$13,2,FALSE),"")</f>
        <v/>
      </c>
      <c r="R1233" t="str">
        <f>IF(ROW()&lt;=vLastrow,VLOOKUP(MONTH(F1233),calcs!$S$2:$T$13,2,FALSE),"")</f>
        <v/>
      </c>
      <c r="S1233" t="str">
        <f t="shared" si="105"/>
        <v/>
      </c>
      <c r="T1233" s="26" t="e">
        <f>IF(F1233="",DATEDIF(E1233,calcs!X$2,"Y"),"")</f>
        <v>#VALUE!</v>
      </c>
      <c r="U1233" t="str">
        <f t="shared" si="104"/>
        <v/>
      </c>
      <c r="V1233" t="str">
        <f t="shared" si="101"/>
        <v/>
      </c>
      <c r="W1233">
        <f t="shared" si="102"/>
        <v>0</v>
      </c>
      <c r="X1233">
        <f t="shared" si="103"/>
        <v>0</v>
      </c>
    </row>
    <row r="1234" spans="1:24" x14ac:dyDescent="0.35">
      <c r="A1234" t="str">
        <f>IF(ROW()&lt;=vLastrow,'Match History Data'!A1234,"")</f>
        <v/>
      </c>
      <c r="B1234" t="str">
        <f>IF(ROW()&lt;=vLastrow,'Match History Data'!B1234,"")</f>
        <v/>
      </c>
      <c r="C1234" t="str">
        <f>IF(ROW()&lt;=vLastrow,'Match History Data'!C1234,"")</f>
        <v/>
      </c>
      <c r="D1234" t="str">
        <f>IF(ROW()&lt;=vLastrow,'Match History Data'!D1234,"")</f>
        <v/>
      </c>
      <c r="E1234" s="3" t="str">
        <f>IF(ROW()&lt;=vLastrow,IF('Match History Data'!E1234&lt;&gt;"",'Match History Data'!E1234,""),"")</f>
        <v/>
      </c>
      <c r="F1234" s="3" t="str">
        <f>IF(ROW()&lt;=vLastrow,IF('Match History Data'!F1234&lt;&gt;"",'Match History Data'!F1234,""),"")</f>
        <v/>
      </c>
      <c r="G1234" t="str">
        <f>IF(ROW()&lt;=vLastrow,'Match History Data'!G1234,"")</f>
        <v/>
      </c>
      <c r="H1234" t="str">
        <f>IF(ROW()&lt;=vLastrow,'Match History Data'!H1234,"")</f>
        <v/>
      </c>
      <c r="I1234" t="str">
        <f>IF(ROW()&lt;=vLastrow,'Match History Data'!I1234,"")</f>
        <v/>
      </c>
      <c r="J1234" t="str">
        <f>IF(ROW()&lt;=vLastrow,'Match History Data'!J1234,"")</f>
        <v/>
      </c>
      <c r="K1234" t="str">
        <f>IF(ROW()&lt;=vLastrow,'Match History Data'!K1234,"")</f>
        <v/>
      </c>
      <c r="L1234" t="str">
        <f>IF(ROW()&lt;=vLastrow,'Match History Data'!L1234,"")</f>
        <v/>
      </c>
      <c r="M1234" t="str">
        <f>IF(ROW()&lt;=vLastrow,'Match History Data'!M1234,"")</f>
        <v/>
      </c>
      <c r="N1234" t="str">
        <f>IF(ROW()&lt;=vLastrow,'Match History Data'!N1234,"")</f>
        <v/>
      </c>
      <c r="O1234" t="str">
        <f>IF(ROW()&lt;=vLastrow,'Match History Data'!O1234,"")</f>
        <v/>
      </c>
      <c r="Q1234" t="str">
        <f>IF(ROW()&lt;=vLastrow,VLOOKUP(MONTH(E1234),calcs!$S$2:$T$13,2,FALSE),"")</f>
        <v/>
      </c>
      <c r="R1234" t="str">
        <f>IF(ROW()&lt;=vLastrow,VLOOKUP(MONTH(F1234),calcs!$S$2:$T$13,2,FALSE),"")</f>
        <v/>
      </c>
      <c r="S1234" t="str">
        <f t="shared" si="105"/>
        <v/>
      </c>
      <c r="T1234" s="26" t="e">
        <f>IF(F1234="",DATEDIF(E1234,calcs!X$2,"Y"),"")</f>
        <v>#VALUE!</v>
      </c>
      <c r="U1234" t="str">
        <f t="shared" si="104"/>
        <v/>
      </c>
      <c r="V1234" t="str">
        <f t="shared" si="101"/>
        <v/>
      </c>
      <c r="W1234">
        <f t="shared" si="102"/>
        <v>0</v>
      </c>
      <c r="X1234">
        <f t="shared" si="103"/>
        <v>0</v>
      </c>
    </row>
    <row r="1235" spans="1:24" x14ac:dyDescent="0.35">
      <c r="A1235" t="str">
        <f>IF(ROW()&lt;=vLastrow,'Match History Data'!A1235,"")</f>
        <v/>
      </c>
      <c r="B1235" t="str">
        <f>IF(ROW()&lt;=vLastrow,'Match History Data'!B1235,"")</f>
        <v/>
      </c>
      <c r="C1235" t="str">
        <f>IF(ROW()&lt;=vLastrow,'Match History Data'!C1235,"")</f>
        <v/>
      </c>
      <c r="D1235" t="str">
        <f>IF(ROW()&lt;=vLastrow,'Match History Data'!D1235,"")</f>
        <v/>
      </c>
      <c r="E1235" s="3" t="str">
        <f>IF(ROW()&lt;=vLastrow,IF('Match History Data'!E1235&lt;&gt;"",'Match History Data'!E1235,""),"")</f>
        <v/>
      </c>
      <c r="F1235" s="3" t="str">
        <f>IF(ROW()&lt;=vLastrow,IF('Match History Data'!F1235&lt;&gt;"",'Match History Data'!F1235,""),"")</f>
        <v/>
      </c>
      <c r="G1235" t="str">
        <f>IF(ROW()&lt;=vLastrow,'Match History Data'!G1235,"")</f>
        <v/>
      </c>
      <c r="H1235" t="str">
        <f>IF(ROW()&lt;=vLastrow,'Match History Data'!H1235,"")</f>
        <v/>
      </c>
      <c r="I1235" t="str">
        <f>IF(ROW()&lt;=vLastrow,'Match History Data'!I1235,"")</f>
        <v/>
      </c>
      <c r="J1235" t="str">
        <f>IF(ROW()&lt;=vLastrow,'Match History Data'!J1235,"")</f>
        <v/>
      </c>
      <c r="K1235" t="str">
        <f>IF(ROW()&lt;=vLastrow,'Match History Data'!K1235,"")</f>
        <v/>
      </c>
      <c r="L1235" t="str">
        <f>IF(ROW()&lt;=vLastrow,'Match History Data'!L1235,"")</f>
        <v/>
      </c>
      <c r="M1235" t="str">
        <f>IF(ROW()&lt;=vLastrow,'Match History Data'!M1235,"")</f>
        <v/>
      </c>
      <c r="N1235" t="str">
        <f>IF(ROW()&lt;=vLastrow,'Match History Data'!N1235,"")</f>
        <v/>
      </c>
      <c r="O1235" t="str">
        <f>IF(ROW()&lt;=vLastrow,'Match History Data'!O1235,"")</f>
        <v/>
      </c>
      <c r="Q1235" t="str">
        <f>IF(ROW()&lt;=vLastrow,VLOOKUP(MONTH(E1235),calcs!$S$2:$T$13,2,FALSE),"")</f>
        <v/>
      </c>
      <c r="R1235" t="str">
        <f>IF(ROW()&lt;=vLastrow,VLOOKUP(MONTH(F1235),calcs!$S$2:$T$13,2,FALSE),"")</f>
        <v/>
      </c>
      <c r="S1235" t="str">
        <f t="shared" si="105"/>
        <v/>
      </c>
      <c r="T1235" s="26" t="e">
        <f>IF(F1235="",DATEDIF(E1235,calcs!X$2,"Y"),"")</f>
        <v>#VALUE!</v>
      </c>
      <c r="U1235" t="str">
        <f t="shared" si="104"/>
        <v/>
      </c>
      <c r="V1235" t="str">
        <f t="shared" si="101"/>
        <v/>
      </c>
      <c r="W1235">
        <f t="shared" si="102"/>
        <v>0</v>
      </c>
      <c r="X1235">
        <f t="shared" si="103"/>
        <v>0</v>
      </c>
    </row>
    <row r="1236" spans="1:24" x14ac:dyDescent="0.35">
      <c r="A1236" t="str">
        <f>IF(ROW()&lt;=vLastrow,'Match History Data'!A1236,"")</f>
        <v/>
      </c>
      <c r="B1236" t="str">
        <f>IF(ROW()&lt;=vLastrow,'Match History Data'!B1236,"")</f>
        <v/>
      </c>
      <c r="C1236" t="str">
        <f>IF(ROW()&lt;=vLastrow,'Match History Data'!C1236,"")</f>
        <v/>
      </c>
      <c r="D1236" t="str">
        <f>IF(ROW()&lt;=vLastrow,'Match History Data'!D1236,"")</f>
        <v/>
      </c>
      <c r="E1236" s="3" t="str">
        <f>IF(ROW()&lt;=vLastrow,IF('Match History Data'!E1236&lt;&gt;"",'Match History Data'!E1236,""),"")</f>
        <v/>
      </c>
      <c r="F1236" s="3" t="str">
        <f>IF(ROW()&lt;=vLastrow,IF('Match History Data'!F1236&lt;&gt;"",'Match History Data'!F1236,""),"")</f>
        <v/>
      </c>
      <c r="G1236" t="str">
        <f>IF(ROW()&lt;=vLastrow,'Match History Data'!G1236,"")</f>
        <v/>
      </c>
      <c r="H1236" t="str">
        <f>IF(ROW()&lt;=vLastrow,'Match History Data'!H1236,"")</f>
        <v/>
      </c>
      <c r="I1236" t="str">
        <f>IF(ROW()&lt;=vLastrow,'Match History Data'!I1236,"")</f>
        <v/>
      </c>
      <c r="J1236" t="str">
        <f>IF(ROW()&lt;=vLastrow,'Match History Data'!J1236,"")</f>
        <v/>
      </c>
      <c r="K1236" t="str">
        <f>IF(ROW()&lt;=vLastrow,'Match History Data'!K1236,"")</f>
        <v/>
      </c>
      <c r="L1236" t="str">
        <f>IF(ROW()&lt;=vLastrow,'Match History Data'!L1236,"")</f>
        <v/>
      </c>
      <c r="M1236" t="str">
        <f>IF(ROW()&lt;=vLastrow,'Match History Data'!M1236,"")</f>
        <v/>
      </c>
      <c r="N1236" t="str">
        <f>IF(ROW()&lt;=vLastrow,'Match History Data'!N1236,"")</f>
        <v/>
      </c>
      <c r="O1236" t="str">
        <f>IF(ROW()&lt;=vLastrow,'Match History Data'!O1236,"")</f>
        <v/>
      </c>
      <c r="Q1236" t="str">
        <f>IF(ROW()&lt;=vLastrow,VLOOKUP(MONTH(E1236),calcs!$S$2:$T$13,2,FALSE),"")</f>
        <v/>
      </c>
      <c r="R1236" t="str">
        <f>IF(ROW()&lt;=vLastrow,VLOOKUP(MONTH(F1236),calcs!$S$2:$T$13,2,FALSE),"")</f>
        <v/>
      </c>
      <c r="S1236" t="str">
        <f t="shared" si="105"/>
        <v/>
      </c>
      <c r="T1236" s="26" t="e">
        <f>IF(F1236="",DATEDIF(E1236,calcs!X$2,"Y"),"")</f>
        <v>#VALUE!</v>
      </c>
      <c r="U1236" t="str">
        <f t="shared" si="104"/>
        <v/>
      </c>
      <c r="V1236" t="str">
        <f t="shared" si="101"/>
        <v/>
      </c>
      <c r="W1236">
        <f t="shared" si="102"/>
        <v>0</v>
      </c>
      <c r="X1236">
        <f t="shared" si="103"/>
        <v>0</v>
      </c>
    </row>
    <row r="1237" spans="1:24" x14ac:dyDescent="0.35">
      <c r="A1237" t="str">
        <f>IF(ROW()&lt;=vLastrow,'Match History Data'!A1237,"")</f>
        <v/>
      </c>
      <c r="B1237" t="str">
        <f>IF(ROW()&lt;=vLastrow,'Match History Data'!B1237,"")</f>
        <v/>
      </c>
      <c r="C1237" t="str">
        <f>IF(ROW()&lt;=vLastrow,'Match History Data'!C1237,"")</f>
        <v/>
      </c>
      <c r="D1237" t="str">
        <f>IF(ROW()&lt;=vLastrow,'Match History Data'!D1237,"")</f>
        <v/>
      </c>
      <c r="E1237" s="3" t="str">
        <f>IF(ROW()&lt;=vLastrow,IF('Match History Data'!E1237&lt;&gt;"",'Match History Data'!E1237,""),"")</f>
        <v/>
      </c>
      <c r="F1237" s="3" t="str">
        <f>IF(ROW()&lt;=vLastrow,IF('Match History Data'!F1237&lt;&gt;"",'Match History Data'!F1237,""),"")</f>
        <v/>
      </c>
      <c r="G1237" t="str">
        <f>IF(ROW()&lt;=vLastrow,'Match History Data'!G1237,"")</f>
        <v/>
      </c>
      <c r="H1237" t="str">
        <f>IF(ROW()&lt;=vLastrow,'Match History Data'!H1237,"")</f>
        <v/>
      </c>
      <c r="I1237" t="str">
        <f>IF(ROW()&lt;=vLastrow,'Match History Data'!I1237,"")</f>
        <v/>
      </c>
      <c r="J1237" t="str">
        <f>IF(ROW()&lt;=vLastrow,'Match History Data'!J1237,"")</f>
        <v/>
      </c>
      <c r="K1237" t="str">
        <f>IF(ROW()&lt;=vLastrow,'Match History Data'!K1237,"")</f>
        <v/>
      </c>
      <c r="L1237" t="str">
        <f>IF(ROW()&lt;=vLastrow,'Match History Data'!L1237,"")</f>
        <v/>
      </c>
      <c r="M1237" t="str">
        <f>IF(ROW()&lt;=vLastrow,'Match History Data'!M1237,"")</f>
        <v/>
      </c>
      <c r="N1237" t="str">
        <f>IF(ROW()&lt;=vLastrow,'Match History Data'!N1237,"")</f>
        <v/>
      </c>
      <c r="O1237" t="str">
        <f>IF(ROW()&lt;=vLastrow,'Match History Data'!O1237,"")</f>
        <v/>
      </c>
      <c r="Q1237" t="str">
        <f>IF(ROW()&lt;=vLastrow,VLOOKUP(MONTH(E1237),calcs!$S$2:$T$13,2,FALSE),"")</f>
        <v/>
      </c>
      <c r="R1237" t="str">
        <f>IF(ROW()&lt;=vLastrow,VLOOKUP(MONTH(F1237),calcs!$S$2:$T$13,2,FALSE),"")</f>
        <v/>
      </c>
      <c r="S1237" t="str">
        <f t="shared" si="105"/>
        <v/>
      </c>
      <c r="T1237" s="26" t="e">
        <f>IF(F1237="",DATEDIF(E1237,calcs!X$2,"Y"),"")</f>
        <v>#VALUE!</v>
      </c>
      <c r="U1237" t="str">
        <f t="shared" si="104"/>
        <v/>
      </c>
      <c r="V1237" t="str">
        <f t="shared" si="101"/>
        <v/>
      </c>
      <c r="W1237">
        <f t="shared" si="102"/>
        <v>0</v>
      </c>
      <c r="X1237">
        <f t="shared" si="103"/>
        <v>0</v>
      </c>
    </row>
    <row r="1238" spans="1:24" x14ac:dyDescent="0.35">
      <c r="A1238" t="str">
        <f>IF(ROW()&lt;=vLastrow,'Match History Data'!A1238,"")</f>
        <v/>
      </c>
      <c r="B1238" t="str">
        <f>IF(ROW()&lt;=vLastrow,'Match History Data'!B1238,"")</f>
        <v/>
      </c>
      <c r="C1238" t="str">
        <f>IF(ROW()&lt;=vLastrow,'Match History Data'!C1238,"")</f>
        <v/>
      </c>
      <c r="D1238" t="str">
        <f>IF(ROW()&lt;=vLastrow,'Match History Data'!D1238,"")</f>
        <v/>
      </c>
      <c r="E1238" s="3" t="str">
        <f>IF(ROW()&lt;=vLastrow,IF('Match History Data'!E1238&lt;&gt;"",'Match History Data'!E1238,""),"")</f>
        <v/>
      </c>
      <c r="F1238" s="3" t="str">
        <f>IF(ROW()&lt;=vLastrow,IF('Match History Data'!F1238&lt;&gt;"",'Match History Data'!F1238,""),"")</f>
        <v/>
      </c>
      <c r="G1238" t="str">
        <f>IF(ROW()&lt;=vLastrow,'Match History Data'!G1238,"")</f>
        <v/>
      </c>
      <c r="H1238" t="str">
        <f>IF(ROW()&lt;=vLastrow,'Match History Data'!H1238,"")</f>
        <v/>
      </c>
      <c r="I1238" t="str">
        <f>IF(ROW()&lt;=vLastrow,'Match History Data'!I1238,"")</f>
        <v/>
      </c>
      <c r="J1238" t="str">
        <f>IF(ROW()&lt;=vLastrow,'Match History Data'!J1238,"")</f>
        <v/>
      </c>
      <c r="K1238" t="str">
        <f>IF(ROW()&lt;=vLastrow,'Match History Data'!K1238,"")</f>
        <v/>
      </c>
      <c r="L1238" t="str">
        <f>IF(ROW()&lt;=vLastrow,'Match History Data'!L1238,"")</f>
        <v/>
      </c>
      <c r="M1238" t="str">
        <f>IF(ROW()&lt;=vLastrow,'Match History Data'!M1238,"")</f>
        <v/>
      </c>
      <c r="N1238" t="str">
        <f>IF(ROW()&lt;=vLastrow,'Match History Data'!N1238,"")</f>
        <v/>
      </c>
      <c r="O1238" t="str">
        <f>IF(ROW()&lt;=vLastrow,'Match History Data'!O1238,"")</f>
        <v/>
      </c>
      <c r="Q1238" t="str">
        <f>IF(ROW()&lt;=vLastrow,VLOOKUP(MONTH(E1238),calcs!$S$2:$T$13,2,FALSE),"")</f>
        <v/>
      </c>
      <c r="R1238" t="str">
        <f>IF(ROW()&lt;=vLastrow,VLOOKUP(MONTH(F1238),calcs!$S$2:$T$13,2,FALSE),"")</f>
        <v/>
      </c>
      <c r="S1238" t="str">
        <f t="shared" si="105"/>
        <v/>
      </c>
      <c r="T1238" s="26" t="e">
        <f>IF(F1238="",DATEDIF(E1238,calcs!X$2,"Y"),"")</f>
        <v>#VALUE!</v>
      </c>
      <c r="U1238" t="str">
        <f t="shared" si="104"/>
        <v/>
      </c>
      <c r="V1238" t="str">
        <f t="shared" si="101"/>
        <v/>
      </c>
      <c r="W1238">
        <f t="shared" si="102"/>
        <v>0</v>
      </c>
      <c r="X1238">
        <f t="shared" si="103"/>
        <v>0</v>
      </c>
    </row>
    <row r="1239" spans="1:24" x14ac:dyDescent="0.35">
      <c r="A1239" t="str">
        <f>IF(ROW()&lt;=vLastrow,'Match History Data'!A1239,"")</f>
        <v/>
      </c>
      <c r="B1239" t="str">
        <f>IF(ROW()&lt;=vLastrow,'Match History Data'!B1239,"")</f>
        <v/>
      </c>
      <c r="C1239" t="str">
        <f>IF(ROW()&lt;=vLastrow,'Match History Data'!C1239,"")</f>
        <v/>
      </c>
      <c r="D1239" t="str">
        <f>IF(ROW()&lt;=vLastrow,'Match History Data'!D1239,"")</f>
        <v/>
      </c>
      <c r="E1239" s="3" t="str">
        <f>IF(ROW()&lt;=vLastrow,IF('Match History Data'!E1239&lt;&gt;"",'Match History Data'!E1239,""),"")</f>
        <v/>
      </c>
      <c r="F1239" s="3" t="str">
        <f>IF(ROW()&lt;=vLastrow,IF('Match History Data'!F1239&lt;&gt;"",'Match History Data'!F1239,""),"")</f>
        <v/>
      </c>
      <c r="G1239" t="str">
        <f>IF(ROW()&lt;=vLastrow,'Match History Data'!G1239,"")</f>
        <v/>
      </c>
      <c r="H1239" t="str">
        <f>IF(ROW()&lt;=vLastrow,'Match History Data'!H1239,"")</f>
        <v/>
      </c>
      <c r="I1239" t="str">
        <f>IF(ROW()&lt;=vLastrow,'Match History Data'!I1239,"")</f>
        <v/>
      </c>
      <c r="J1239" t="str">
        <f>IF(ROW()&lt;=vLastrow,'Match History Data'!J1239,"")</f>
        <v/>
      </c>
      <c r="K1239" t="str">
        <f>IF(ROW()&lt;=vLastrow,'Match History Data'!K1239,"")</f>
        <v/>
      </c>
      <c r="L1239" t="str">
        <f>IF(ROW()&lt;=vLastrow,'Match History Data'!L1239,"")</f>
        <v/>
      </c>
      <c r="M1239" t="str">
        <f>IF(ROW()&lt;=vLastrow,'Match History Data'!M1239,"")</f>
        <v/>
      </c>
      <c r="N1239" t="str">
        <f>IF(ROW()&lt;=vLastrow,'Match History Data'!N1239,"")</f>
        <v/>
      </c>
      <c r="O1239" t="str">
        <f>IF(ROW()&lt;=vLastrow,'Match History Data'!O1239,"")</f>
        <v/>
      </c>
      <c r="Q1239" t="str">
        <f>IF(ROW()&lt;=vLastrow,VLOOKUP(MONTH(E1239),calcs!$S$2:$T$13,2,FALSE),"")</f>
        <v/>
      </c>
      <c r="R1239" t="str">
        <f>IF(ROW()&lt;=vLastrow,VLOOKUP(MONTH(F1239),calcs!$S$2:$T$13,2,FALSE),"")</f>
        <v/>
      </c>
      <c r="S1239" t="str">
        <f t="shared" si="105"/>
        <v/>
      </c>
      <c r="T1239" s="26" t="e">
        <f>IF(F1239="",DATEDIF(E1239,calcs!X$2,"Y"),"")</f>
        <v>#VALUE!</v>
      </c>
      <c r="U1239" t="str">
        <f t="shared" si="104"/>
        <v/>
      </c>
      <c r="V1239" t="str">
        <f t="shared" si="101"/>
        <v/>
      </c>
      <c r="W1239">
        <f t="shared" si="102"/>
        <v>0</v>
      </c>
      <c r="X1239">
        <f t="shared" si="103"/>
        <v>0</v>
      </c>
    </row>
    <row r="1240" spans="1:24" x14ac:dyDescent="0.35">
      <c r="A1240" t="str">
        <f>IF(ROW()&lt;=vLastrow,'Match History Data'!A1240,"")</f>
        <v/>
      </c>
      <c r="B1240" t="str">
        <f>IF(ROW()&lt;=vLastrow,'Match History Data'!B1240,"")</f>
        <v/>
      </c>
      <c r="C1240" t="str">
        <f>IF(ROW()&lt;=vLastrow,'Match History Data'!C1240,"")</f>
        <v/>
      </c>
      <c r="D1240" t="str">
        <f>IF(ROW()&lt;=vLastrow,'Match History Data'!D1240,"")</f>
        <v/>
      </c>
      <c r="E1240" s="3" t="str">
        <f>IF(ROW()&lt;=vLastrow,IF('Match History Data'!E1240&lt;&gt;"",'Match History Data'!E1240,""),"")</f>
        <v/>
      </c>
      <c r="F1240" s="3" t="str">
        <f>IF(ROW()&lt;=vLastrow,IF('Match History Data'!F1240&lt;&gt;"",'Match History Data'!F1240,""),"")</f>
        <v/>
      </c>
      <c r="G1240" t="str">
        <f>IF(ROW()&lt;=vLastrow,'Match History Data'!G1240,"")</f>
        <v/>
      </c>
      <c r="H1240" t="str">
        <f>IF(ROW()&lt;=vLastrow,'Match History Data'!H1240,"")</f>
        <v/>
      </c>
      <c r="I1240" t="str">
        <f>IF(ROW()&lt;=vLastrow,'Match History Data'!I1240,"")</f>
        <v/>
      </c>
      <c r="J1240" t="str">
        <f>IF(ROW()&lt;=vLastrow,'Match History Data'!J1240,"")</f>
        <v/>
      </c>
      <c r="K1240" t="str">
        <f>IF(ROW()&lt;=vLastrow,'Match History Data'!K1240,"")</f>
        <v/>
      </c>
      <c r="L1240" t="str">
        <f>IF(ROW()&lt;=vLastrow,'Match History Data'!L1240,"")</f>
        <v/>
      </c>
      <c r="M1240" t="str">
        <f>IF(ROW()&lt;=vLastrow,'Match History Data'!M1240,"")</f>
        <v/>
      </c>
      <c r="N1240" t="str">
        <f>IF(ROW()&lt;=vLastrow,'Match History Data'!N1240,"")</f>
        <v/>
      </c>
      <c r="O1240" t="str">
        <f>IF(ROW()&lt;=vLastrow,'Match History Data'!O1240,"")</f>
        <v/>
      </c>
      <c r="Q1240" t="str">
        <f>IF(ROW()&lt;=vLastrow,VLOOKUP(MONTH(E1240),calcs!$S$2:$T$13,2,FALSE),"")</f>
        <v/>
      </c>
      <c r="R1240" t="str">
        <f>IF(ROW()&lt;=vLastrow,VLOOKUP(MONTH(F1240),calcs!$S$2:$T$13,2,FALSE),"")</f>
        <v/>
      </c>
      <c r="S1240" t="str">
        <f t="shared" si="105"/>
        <v/>
      </c>
      <c r="T1240" s="26" t="e">
        <f>IF(F1240="",DATEDIF(E1240,calcs!X$2,"Y"),"")</f>
        <v>#VALUE!</v>
      </c>
      <c r="U1240" t="str">
        <f t="shared" si="104"/>
        <v/>
      </c>
      <c r="V1240" t="str">
        <f t="shared" si="101"/>
        <v/>
      </c>
      <c r="W1240">
        <f t="shared" si="102"/>
        <v>0</v>
      </c>
      <c r="X1240">
        <f t="shared" si="103"/>
        <v>0</v>
      </c>
    </row>
    <row r="1241" spans="1:24" x14ac:dyDescent="0.35">
      <c r="A1241" t="str">
        <f>IF(ROW()&lt;=vLastrow,'Match History Data'!A1241,"")</f>
        <v/>
      </c>
      <c r="B1241" t="str">
        <f>IF(ROW()&lt;=vLastrow,'Match History Data'!B1241,"")</f>
        <v/>
      </c>
      <c r="C1241" t="str">
        <f>IF(ROW()&lt;=vLastrow,'Match History Data'!C1241,"")</f>
        <v/>
      </c>
      <c r="D1241" t="str">
        <f>IF(ROW()&lt;=vLastrow,'Match History Data'!D1241,"")</f>
        <v/>
      </c>
      <c r="E1241" s="3" t="str">
        <f>IF(ROW()&lt;=vLastrow,IF('Match History Data'!E1241&lt;&gt;"",'Match History Data'!E1241,""),"")</f>
        <v/>
      </c>
      <c r="F1241" s="3" t="str">
        <f>IF(ROW()&lt;=vLastrow,IF('Match History Data'!F1241&lt;&gt;"",'Match History Data'!F1241,""),"")</f>
        <v/>
      </c>
      <c r="G1241" t="str">
        <f>IF(ROW()&lt;=vLastrow,'Match History Data'!G1241,"")</f>
        <v/>
      </c>
      <c r="H1241" t="str">
        <f>IF(ROW()&lt;=vLastrow,'Match History Data'!H1241,"")</f>
        <v/>
      </c>
      <c r="I1241" t="str">
        <f>IF(ROW()&lt;=vLastrow,'Match History Data'!I1241,"")</f>
        <v/>
      </c>
      <c r="J1241" t="str">
        <f>IF(ROW()&lt;=vLastrow,'Match History Data'!J1241,"")</f>
        <v/>
      </c>
      <c r="K1241" t="str">
        <f>IF(ROW()&lt;=vLastrow,'Match History Data'!K1241,"")</f>
        <v/>
      </c>
      <c r="L1241" t="str">
        <f>IF(ROW()&lt;=vLastrow,'Match History Data'!L1241,"")</f>
        <v/>
      </c>
      <c r="M1241" t="str">
        <f>IF(ROW()&lt;=vLastrow,'Match History Data'!M1241,"")</f>
        <v/>
      </c>
      <c r="N1241" t="str">
        <f>IF(ROW()&lt;=vLastrow,'Match History Data'!N1241,"")</f>
        <v/>
      </c>
      <c r="O1241" t="str">
        <f>IF(ROW()&lt;=vLastrow,'Match History Data'!O1241,"")</f>
        <v/>
      </c>
      <c r="Q1241" t="str">
        <f>IF(ROW()&lt;=vLastrow,VLOOKUP(MONTH(E1241),calcs!$S$2:$T$13,2,FALSE),"")</f>
        <v/>
      </c>
      <c r="R1241" t="str">
        <f>IF(ROW()&lt;=vLastrow,VLOOKUP(MONTH(F1241),calcs!$S$2:$T$13,2,FALSE),"")</f>
        <v/>
      </c>
      <c r="S1241" t="str">
        <f t="shared" si="105"/>
        <v/>
      </c>
      <c r="T1241" s="26" t="e">
        <f>IF(F1241="",DATEDIF(E1241,calcs!X$2,"Y"),"")</f>
        <v>#VALUE!</v>
      </c>
      <c r="U1241" t="str">
        <f t="shared" si="104"/>
        <v/>
      </c>
      <c r="V1241" t="str">
        <f t="shared" si="101"/>
        <v/>
      </c>
      <c r="W1241">
        <f t="shared" si="102"/>
        <v>0</v>
      </c>
      <c r="X1241">
        <f t="shared" si="103"/>
        <v>0</v>
      </c>
    </row>
    <row r="1242" spans="1:24" x14ac:dyDescent="0.35">
      <c r="A1242" t="str">
        <f>IF(ROW()&lt;=vLastrow,'Match History Data'!A1242,"")</f>
        <v/>
      </c>
      <c r="B1242" t="str">
        <f>IF(ROW()&lt;=vLastrow,'Match History Data'!B1242,"")</f>
        <v/>
      </c>
      <c r="C1242" t="str">
        <f>IF(ROW()&lt;=vLastrow,'Match History Data'!C1242,"")</f>
        <v/>
      </c>
      <c r="D1242" t="str">
        <f>IF(ROW()&lt;=vLastrow,'Match History Data'!D1242,"")</f>
        <v/>
      </c>
      <c r="E1242" s="3" t="str">
        <f>IF(ROW()&lt;=vLastrow,IF('Match History Data'!E1242&lt;&gt;"",'Match History Data'!E1242,""),"")</f>
        <v/>
      </c>
      <c r="F1242" s="3" t="str">
        <f>IF(ROW()&lt;=vLastrow,IF('Match History Data'!F1242&lt;&gt;"",'Match History Data'!F1242,""),"")</f>
        <v/>
      </c>
      <c r="G1242" t="str">
        <f>IF(ROW()&lt;=vLastrow,'Match History Data'!G1242,"")</f>
        <v/>
      </c>
      <c r="H1242" t="str">
        <f>IF(ROW()&lt;=vLastrow,'Match History Data'!H1242,"")</f>
        <v/>
      </c>
      <c r="I1242" t="str">
        <f>IF(ROW()&lt;=vLastrow,'Match History Data'!I1242,"")</f>
        <v/>
      </c>
      <c r="J1242" t="str">
        <f>IF(ROW()&lt;=vLastrow,'Match History Data'!J1242,"")</f>
        <v/>
      </c>
      <c r="K1242" t="str">
        <f>IF(ROW()&lt;=vLastrow,'Match History Data'!K1242,"")</f>
        <v/>
      </c>
      <c r="L1242" t="str">
        <f>IF(ROW()&lt;=vLastrow,'Match History Data'!L1242,"")</f>
        <v/>
      </c>
      <c r="M1242" t="str">
        <f>IF(ROW()&lt;=vLastrow,'Match History Data'!M1242,"")</f>
        <v/>
      </c>
      <c r="N1242" t="str">
        <f>IF(ROW()&lt;=vLastrow,'Match History Data'!N1242,"")</f>
        <v/>
      </c>
      <c r="O1242" t="str">
        <f>IF(ROW()&lt;=vLastrow,'Match History Data'!O1242,"")</f>
        <v/>
      </c>
      <c r="Q1242" t="str">
        <f>IF(ROW()&lt;=vLastrow,VLOOKUP(MONTH(E1242),calcs!$S$2:$T$13,2,FALSE),"")</f>
        <v/>
      </c>
      <c r="R1242" t="str">
        <f>IF(ROW()&lt;=vLastrow,VLOOKUP(MONTH(F1242),calcs!$S$2:$T$13,2,FALSE),"")</f>
        <v/>
      </c>
      <c r="S1242" t="str">
        <f t="shared" si="105"/>
        <v/>
      </c>
      <c r="T1242" s="26" t="e">
        <f>IF(F1242="",DATEDIF(E1242,calcs!X$2,"Y"),"")</f>
        <v>#VALUE!</v>
      </c>
      <c r="U1242" t="str">
        <f t="shared" si="104"/>
        <v/>
      </c>
      <c r="V1242" t="str">
        <f t="shared" si="101"/>
        <v/>
      </c>
      <c r="W1242">
        <f t="shared" si="102"/>
        <v>0</v>
      </c>
      <c r="X1242">
        <f t="shared" si="103"/>
        <v>0</v>
      </c>
    </row>
    <row r="1243" spans="1:24" x14ac:dyDescent="0.35">
      <c r="A1243" t="str">
        <f>IF(ROW()&lt;=vLastrow,'Match History Data'!A1243,"")</f>
        <v/>
      </c>
      <c r="B1243" t="str">
        <f>IF(ROW()&lt;=vLastrow,'Match History Data'!B1243,"")</f>
        <v/>
      </c>
      <c r="C1243" t="str">
        <f>IF(ROW()&lt;=vLastrow,'Match History Data'!C1243,"")</f>
        <v/>
      </c>
      <c r="D1243" t="str">
        <f>IF(ROW()&lt;=vLastrow,'Match History Data'!D1243,"")</f>
        <v/>
      </c>
      <c r="E1243" s="3" t="str">
        <f>IF(ROW()&lt;=vLastrow,IF('Match History Data'!E1243&lt;&gt;"",'Match History Data'!E1243,""),"")</f>
        <v/>
      </c>
      <c r="F1243" s="3" t="str">
        <f>IF(ROW()&lt;=vLastrow,IF('Match History Data'!F1243&lt;&gt;"",'Match History Data'!F1243,""),"")</f>
        <v/>
      </c>
      <c r="G1243" t="str">
        <f>IF(ROW()&lt;=vLastrow,'Match History Data'!G1243,"")</f>
        <v/>
      </c>
      <c r="H1243" t="str">
        <f>IF(ROW()&lt;=vLastrow,'Match History Data'!H1243,"")</f>
        <v/>
      </c>
      <c r="I1243" t="str">
        <f>IF(ROW()&lt;=vLastrow,'Match History Data'!I1243,"")</f>
        <v/>
      </c>
      <c r="J1243" t="str">
        <f>IF(ROW()&lt;=vLastrow,'Match History Data'!J1243,"")</f>
        <v/>
      </c>
      <c r="K1243" t="str">
        <f>IF(ROW()&lt;=vLastrow,'Match History Data'!K1243,"")</f>
        <v/>
      </c>
      <c r="L1243" t="str">
        <f>IF(ROW()&lt;=vLastrow,'Match History Data'!L1243,"")</f>
        <v/>
      </c>
      <c r="M1243" t="str">
        <f>IF(ROW()&lt;=vLastrow,'Match History Data'!M1243,"")</f>
        <v/>
      </c>
      <c r="N1243" t="str">
        <f>IF(ROW()&lt;=vLastrow,'Match History Data'!N1243,"")</f>
        <v/>
      </c>
      <c r="O1243" t="str">
        <f>IF(ROW()&lt;=vLastrow,'Match History Data'!O1243,"")</f>
        <v/>
      </c>
      <c r="Q1243" t="str">
        <f>IF(ROW()&lt;=vLastrow,VLOOKUP(MONTH(E1243),calcs!$S$2:$T$13,2,FALSE),"")</f>
        <v/>
      </c>
      <c r="R1243" t="str">
        <f>IF(ROW()&lt;=vLastrow,VLOOKUP(MONTH(F1243),calcs!$S$2:$T$13,2,FALSE),"")</f>
        <v/>
      </c>
      <c r="S1243" t="str">
        <f t="shared" si="105"/>
        <v/>
      </c>
      <c r="T1243" s="26" t="e">
        <f>IF(F1243="",DATEDIF(E1243,calcs!X$2,"Y"),"")</f>
        <v>#VALUE!</v>
      </c>
      <c r="U1243" t="str">
        <f t="shared" si="104"/>
        <v/>
      </c>
      <c r="V1243" t="str">
        <f t="shared" si="101"/>
        <v/>
      </c>
      <c r="W1243">
        <f t="shared" si="102"/>
        <v>0</v>
      </c>
      <c r="X1243">
        <f t="shared" si="103"/>
        <v>0</v>
      </c>
    </row>
    <row r="1244" spans="1:24" x14ac:dyDescent="0.35">
      <c r="A1244" t="str">
        <f>IF(ROW()&lt;=vLastrow,'Match History Data'!A1244,"")</f>
        <v/>
      </c>
      <c r="B1244" t="str">
        <f>IF(ROW()&lt;=vLastrow,'Match History Data'!B1244,"")</f>
        <v/>
      </c>
      <c r="C1244" t="str">
        <f>IF(ROW()&lt;=vLastrow,'Match History Data'!C1244,"")</f>
        <v/>
      </c>
      <c r="D1244" t="str">
        <f>IF(ROW()&lt;=vLastrow,'Match History Data'!D1244,"")</f>
        <v/>
      </c>
      <c r="E1244" s="3" t="str">
        <f>IF(ROW()&lt;=vLastrow,IF('Match History Data'!E1244&lt;&gt;"",'Match History Data'!E1244,""),"")</f>
        <v/>
      </c>
      <c r="F1244" s="3" t="str">
        <f>IF(ROW()&lt;=vLastrow,IF('Match History Data'!F1244&lt;&gt;"",'Match History Data'!F1244,""),"")</f>
        <v/>
      </c>
      <c r="G1244" t="str">
        <f>IF(ROW()&lt;=vLastrow,'Match History Data'!G1244,"")</f>
        <v/>
      </c>
      <c r="H1244" t="str">
        <f>IF(ROW()&lt;=vLastrow,'Match History Data'!H1244,"")</f>
        <v/>
      </c>
      <c r="I1244" t="str">
        <f>IF(ROW()&lt;=vLastrow,'Match History Data'!I1244,"")</f>
        <v/>
      </c>
      <c r="J1244" t="str">
        <f>IF(ROW()&lt;=vLastrow,'Match History Data'!J1244,"")</f>
        <v/>
      </c>
      <c r="K1244" t="str">
        <f>IF(ROW()&lt;=vLastrow,'Match History Data'!K1244,"")</f>
        <v/>
      </c>
      <c r="L1244" t="str">
        <f>IF(ROW()&lt;=vLastrow,'Match History Data'!L1244,"")</f>
        <v/>
      </c>
      <c r="M1244" t="str">
        <f>IF(ROW()&lt;=vLastrow,'Match History Data'!M1244,"")</f>
        <v/>
      </c>
      <c r="N1244" t="str">
        <f>IF(ROW()&lt;=vLastrow,'Match History Data'!N1244,"")</f>
        <v/>
      </c>
      <c r="O1244" t="str">
        <f>IF(ROW()&lt;=vLastrow,'Match History Data'!O1244,"")</f>
        <v/>
      </c>
      <c r="Q1244" t="str">
        <f>IF(ROW()&lt;=vLastrow,VLOOKUP(MONTH(E1244),calcs!$S$2:$T$13,2,FALSE),"")</f>
        <v/>
      </c>
      <c r="R1244" t="str">
        <f>IF(ROW()&lt;=vLastrow,VLOOKUP(MONTH(F1244),calcs!$S$2:$T$13,2,FALSE),"")</f>
        <v/>
      </c>
      <c r="S1244" t="str">
        <f t="shared" si="105"/>
        <v/>
      </c>
      <c r="T1244" s="26" t="e">
        <f>IF(F1244="",DATEDIF(E1244,calcs!X$2,"Y"),"")</f>
        <v>#VALUE!</v>
      </c>
      <c r="U1244" t="str">
        <f t="shared" si="104"/>
        <v/>
      </c>
      <c r="V1244" t="str">
        <f t="shared" si="101"/>
        <v/>
      </c>
      <c r="W1244">
        <f t="shared" si="102"/>
        <v>0</v>
      </c>
      <c r="X1244">
        <f t="shared" si="103"/>
        <v>0</v>
      </c>
    </row>
    <row r="1245" spans="1:24" x14ac:dyDescent="0.35">
      <c r="A1245" t="str">
        <f>IF(ROW()&lt;=vLastrow,'Match History Data'!A1245,"")</f>
        <v/>
      </c>
      <c r="B1245" t="str">
        <f>IF(ROW()&lt;=vLastrow,'Match History Data'!B1245,"")</f>
        <v/>
      </c>
      <c r="C1245" t="str">
        <f>IF(ROW()&lt;=vLastrow,'Match History Data'!C1245,"")</f>
        <v/>
      </c>
      <c r="D1245" t="str">
        <f>IF(ROW()&lt;=vLastrow,'Match History Data'!D1245,"")</f>
        <v/>
      </c>
      <c r="E1245" s="3" t="str">
        <f>IF(ROW()&lt;=vLastrow,IF('Match History Data'!E1245&lt;&gt;"",'Match History Data'!E1245,""),"")</f>
        <v/>
      </c>
      <c r="F1245" s="3" t="str">
        <f>IF(ROW()&lt;=vLastrow,IF('Match History Data'!F1245&lt;&gt;"",'Match History Data'!F1245,""),"")</f>
        <v/>
      </c>
      <c r="G1245" t="str">
        <f>IF(ROW()&lt;=vLastrow,'Match History Data'!G1245,"")</f>
        <v/>
      </c>
      <c r="H1245" t="str">
        <f>IF(ROW()&lt;=vLastrow,'Match History Data'!H1245,"")</f>
        <v/>
      </c>
      <c r="I1245" t="str">
        <f>IF(ROW()&lt;=vLastrow,'Match History Data'!I1245,"")</f>
        <v/>
      </c>
      <c r="J1245" t="str">
        <f>IF(ROW()&lt;=vLastrow,'Match History Data'!J1245,"")</f>
        <v/>
      </c>
      <c r="K1245" t="str">
        <f>IF(ROW()&lt;=vLastrow,'Match History Data'!K1245,"")</f>
        <v/>
      </c>
      <c r="L1245" t="str">
        <f>IF(ROW()&lt;=vLastrow,'Match History Data'!L1245,"")</f>
        <v/>
      </c>
      <c r="M1245" t="str">
        <f>IF(ROW()&lt;=vLastrow,'Match History Data'!M1245,"")</f>
        <v/>
      </c>
      <c r="N1245" t="str">
        <f>IF(ROW()&lt;=vLastrow,'Match History Data'!N1245,"")</f>
        <v/>
      </c>
      <c r="O1245" t="str">
        <f>IF(ROW()&lt;=vLastrow,'Match History Data'!O1245,"")</f>
        <v/>
      </c>
      <c r="Q1245" t="str">
        <f>IF(ROW()&lt;=vLastrow,VLOOKUP(MONTH(E1245),calcs!$S$2:$T$13,2,FALSE),"")</f>
        <v/>
      </c>
      <c r="R1245" t="str">
        <f>IF(ROW()&lt;=vLastrow,VLOOKUP(MONTH(F1245),calcs!$S$2:$T$13,2,FALSE),"")</f>
        <v/>
      </c>
      <c r="S1245" t="str">
        <f t="shared" si="105"/>
        <v/>
      </c>
      <c r="T1245" s="26" t="e">
        <f>IF(F1245="",DATEDIF(E1245,calcs!X$2,"Y"),"")</f>
        <v>#VALUE!</v>
      </c>
      <c r="U1245" t="str">
        <f t="shared" si="104"/>
        <v/>
      </c>
      <c r="V1245" t="str">
        <f t="shared" si="101"/>
        <v/>
      </c>
      <c r="W1245">
        <f t="shared" si="102"/>
        <v>0</v>
      </c>
      <c r="X1245">
        <f t="shared" si="103"/>
        <v>0</v>
      </c>
    </row>
    <row r="1246" spans="1:24" x14ac:dyDescent="0.35">
      <c r="A1246" t="str">
        <f>IF(ROW()&lt;=vLastrow,'Match History Data'!A1246,"")</f>
        <v/>
      </c>
      <c r="B1246" t="str">
        <f>IF(ROW()&lt;=vLastrow,'Match History Data'!B1246,"")</f>
        <v/>
      </c>
      <c r="C1246" t="str">
        <f>IF(ROW()&lt;=vLastrow,'Match History Data'!C1246,"")</f>
        <v/>
      </c>
      <c r="D1246" t="str">
        <f>IF(ROW()&lt;=vLastrow,'Match History Data'!D1246,"")</f>
        <v/>
      </c>
      <c r="E1246" s="3" t="str">
        <f>IF(ROW()&lt;=vLastrow,IF('Match History Data'!E1246&lt;&gt;"",'Match History Data'!E1246,""),"")</f>
        <v/>
      </c>
      <c r="F1246" s="3" t="str">
        <f>IF(ROW()&lt;=vLastrow,IF('Match History Data'!F1246&lt;&gt;"",'Match History Data'!F1246,""),"")</f>
        <v/>
      </c>
      <c r="G1246" t="str">
        <f>IF(ROW()&lt;=vLastrow,'Match History Data'!G1246,"")</f>
        <v/>
      </c>
      <c r="H1246" t="str">
        <f>IF(ROW()&lt;=vLastrow,'Match History Data'!H1246,"")</f>
        <v/>
      </c>
      <c r="I1246" t="str">
        <f>IF(ROW()&lt;=vLastrow,'Match History Data'!I1246,"")</f>
        <v/>
      </c>
      <c r="J1246" t="str">
        <f>IF(ROW()&lt;=vLastrow,'Match History Data'!J1246,"")</f>
        <v/>
      </c>
      <c r="K1246" t="str">
        <f>IF(ROW()&lt;=vLastrow,'Match History Data'!K1246,"")</f>
        <v/>
      </c>
      <c r="L1246" t="str">
        <f>IF(ROW()&lt;=vLastrow,'Match History Data'!L1246,"")</f>
        <v/>
      </c>
      <c r="M1246" t="str">
        <f>IF(ROW()&lt;=vLastrow,'Match History Data'!M1246,"")</f>
        <v/>
      </c>
      <c r="N1246" t="str">
        <f>IF(ROW()&lt;=vLastrow,'Match History Data'!N1246,"")</f>
        <v/>
      </c>
      <c r="O1246" t="str">
        <f>IF(ROW()&lt;=vLastrow,'Match History Data'!O1246,"")</f>
        <v/>
      </c>
      <c r="Q1246" t="str">
        <f>IF(ROW()&lt;=vLastrow,VLOOKUP(MONTH(E1246),calcs!$S$2:$T$13,2,FALSE),"")</f>
        <v/>
      </c>
      <c r="R1246" t="str">
        <f>IF(ROW()&lt;=vLastrow,VLOOKUP(MONTH(F1246),calcs!$S$2:$T$13,2,FALSE),"")</f>
        <v/>
      </c>
      <c r="S1246" t="str">
        <f t="shared" si="105"/>
        <v/>
      </c>
      <c r="T1246" s="26" t="e">
        <f>IF(F1246="",DATEDIF(E1246,calcs!X$2,"Y"),"")</f>
        <v>#VALUE!</v>
      </c>
      <c r="U1246" t="str">
        <f t="shared" si="104"/>
        <v/>
      </c>
      <c r="V1246" t="str">
        <f t="shared" si="101"/>
        <v/>
      </c>
      <c r="W1246">
        <f t="shared" si="102"/>
        <v>0</v>
      </c>
      <c r="X1246">
        <f t="shared" si="103"/>
        <v>0</v>
      </c>
    </row>
    <row r="1247" spans="1:24" x14ac:dyDescent="0.35">
      <c r="A1247" t="str">
        <f>IF(ROW()&lt;=vLastrow,'Match History Data'!A1247,"")</f>
        <v/>
      </c>
      <c r="B1247" t="str">
        <f>IF(ROW()&lt;=vLastrow,'Match History Data'!B1247,"")</f>
        <v/>
      </c>
      <c r="C1247" t="str">
        <f>IF(ROW()&lt;=vLastrow,'Match History Data'!C1247,"")</f>
        <v/>
      </c>
      <c r="D1247" t="str">
        <f>IF(ROW()&lt;=vLastrow,'Match History Data'!D1247,"")</f>
        <v/>
      </c>
      <c r="E1247" s="3" t="str">
        <f>IF(ROW()&lt;=vLastrow,IF('Match History Data'!E1247&lt;&gt;"",'Match History Data'!E1247,""),"")</f>
        <v/>
      </c>
      <c r="F1247" s="3" t="str">
        <f>IF(ROW()&lt;=vLastrow,IF('Match History Data'!F1247&lt;&gt;"",'Match History Data'!F1247,""),"")</f>
        <v/>
      </c>
      <c r="G1247" t="str">
        <f>IF(ROW()&lt;=vLastrow,'Match History Data'!G1247,"")</f>
        <v/>
      </c>
      <c r="H1247" t="str">
        <f>IF(ROW()&lt;=vLastrow,'Match History Data'!H1247,"")</f>
        <v/>
      </c>
      <c r="I1247" t="str">
        <f>IF(ROW()&lt;=vLastrow,'Match History Data'!I1247,"")</f>
        <v/>
      </c>
      <c r="J1247" t="str">
        <f>IF(ROW()&lt;=vLastrow,'Match History Data'!J1247,"")</f>
        <v/>
      </c>
      <c r="K1247" t="str">
        <f>IF(ROW()&lt;=vLastrow,'Match History Data'!K1247,"")</f>
        <v/>
      </c>
      <c r="L1247" t="str">
        <f>IF(ROW()&lt;=vLastrow,'Match History Data'!L1247,"")</f>
        <v/>
      </c>
      <c r="M1247" t="str">
        <f>IF(ROW()&lt;=vLastrow,'Match History Data'!M1247,"")</f>
        <v/>
      </c>
      <c r="N1247" t="str">
        <f>IF(ROW()&lt;=vLastrow,'Match History Data'!N1247,"")</f>
        <v/>
      </c>
      <c r="O1247" t="str">
        <f>IF(ROW()&lt;=vLastrow,'Match History Data'!O1247,"")</f>
        <v/>
      </c>
      <c r="Q1247" t="str">
        <f>IF(ROW()&lt;=vLastrow,VLOOKUP(MONTH(E1247),calcs!$S$2:$T$13,2,FALSE),"")</f>
        <v/>
      </c>
      <c r="R1247" t="str">
        <f>IF(ROW()&lt;=vLastrow,VLOOKUP(MONTH(F1247),calcs!$S$2:$T$13,2,FALSE),"")</f>
        <v/>
      </c>
      <c r="S1247" t="str">
        <f t="shared" si="105"/>
        <v/>
      </c>
      <c r="T1247" s="26" t="e">
        <f>IF(F1247="",DATEDIF(E1247,calcs!X$2,"Y"),"")</f>
        <v>#VALUE!</v>
      </c>
      <c r="U1247" t="str">
        <f t="shared" si="104"/>
        <v/>
      </c>
      <c r="V1247" t="str">
        <f t="shared" si="101"/>
        <v/>
      </c>
      <c r="W1247">
        <f t="shared" si="102"/>
        <v>0</v>
      </c>
      <c r="X1247">
        <f t="shared" si="103"/>
        <v>0</v>
      </c>
    </row>
    <row r="1248" spans="1:24" x14ac:dyDescent="0.35">
      <c r="A1248" t="str">
        <f>IF(ROW()&lt;=vLastrow,'Match History Data'!A1248,"")</f>
        <v/>
      </c>
      <c r="B1248" t="str">
        <f>IF(ROW()&lt;=vLastrow,'Match History Data'!B1248,"")</f>
        <v/>
      </c>
      <c r="C1248" t="str">
        <f>IF(ROW()&lt;=vLastrow,'Match History Data'!C1248,"")</f>
        <v/>
      </c>
      <c r="D1248" t="str">
        <f>IF(ROW()&lt;=vLastrow,'Match History Data'!D1248,"")</f>
        <v/>
      </c>
      <c r="E1248" s="3" t="str">
        <f>IF(ROW()&lt;=vLastrow,IF('Match History Data'!E1248&lt;&gt;"",'Match History Data'!E1248,""),"")</f>
        <v/>
      </c>
      <c r="F1248" s="3" t="str">
        <f>IF(ROW()&lt;=vLastrow,IF('Match History Data'!F1248&lt;&gt;"",'Match History Data'!F1248,""),"")</f>
        <v/>
      </c>
      <c r="G1248" t="str">
        <f>IF(ROW()&lt;=vLastrow,'Match History Data'!G1248,"")</f>
        <v/>
      </c>
      <c r="H1248" t="str">
        <f>IF(ROW()&lt;=vLastrow,'Match History Data'!H1248,"")</f>
        <v/>
      </c>
      <c r="I1248" t="str">
        <f>IF(ROW()&lt;=vLastrow,'Match History Data'!I1248,"")</f>
        <v/>
      </c>
      <c r="J1248" t="str">
        <f>IF(ROW()&lt;=vLastrow,'Match History Data'!J1248,"")</f>
        <v/>
      </c>
      <c r="K1248" t="str">
        <f>IF(ROW()&lt;=vLastrow,'Match History Data'!K1248,"")</f>
        <v/>
      </c>
      <c r="L1248" t="str">
        <f>IF(ROW()&lt;=vLastrow,'Match History Data'!L1248,"")</f>
        <v/>
      </c>
      <c r="M1248" t="str">
        <f>IF(ROW()&lt;=vLastrow,'Match History Data'!M1248,"")</f>
        <v/>
      </c>
      <c r="N1248" t="str">
        <f>IF(ROW()&lt;=vLastrow,'Match History Data'!N1248,"")</f>
        <v/>
      </c>
      <c r="O1248" t="str">
        <f>IF(ROW()&lt;=vLastrow,'Match History Data'!O1248,"")</f>
        <v/>
      </c>
      <c r="Q1248" t="str">
        <f>IF(ROW()&lt;=vLastrow,VLOOKUP(MONTH(E1248),calcs!$S$2:$T$13,2,FALSE),"")</f>
        <v/>
      </c>
      <c r="R1248" t="str">
        <f>IF(ROW()&lt;=vLastrow,VLOOKUP(MONTH(F1248),calcs!$S$2:$T$13,2,FALSE),"")</f>
        <v/>
      </c>
      <c r="S1248" t="str">
        <f t="shared" si="105"/>
        <v/>
      </c>
      <c r="T1248" s="26" t="e">
        <f>IF(F1248="",DATEDIF(E1248,calcs!X$2,"Y"),"")</f>
        <v>#VALUE!</v>
      </c>
      <c r="U1248" t="str">
        <f t="shared" si="104"/>
        <v/>
      </c>
      <c r="V1248" t="str">
        <f t="shared" si="101"/>
        <v/>
      </c>
      <c r="W1248">
        <f t="shared" si="102"/>
        <v>0</v>
      </c>
      <c r="X1248">
        <f t="shared" si="103"/>
        <v>0</v>
      </c>
    </row>
    <row r="1249" spans="1:24" x14ac:dyDescent="0.35">
      <c r="A1249" t="str">
        <f>IF(ROW()&lt;=vLastrow,'Match History Data'!A1249,"")</f>
        <v/>
      </c>
      <c r="B1249" t="str">
        <f>IF(ROW()&lt;=vLastrow,'Match History Data'!B1249,"")</f>
        <v/>
      </c>
      <c r="C1249" t="str">
        <f>IF(ROW()&lt;=vLastrow,'Match History Data'!C1249,"")</f>
        <v/>
      </c>
      <c r="D1249" t="str">
        <f>IF(ROW()&lt;=vLastrow,'Match History Data'!D1249,"")</f>
        <v/>
      </c>
      <c r="E1249" s="3" t="str">
        <f>IF(ROW()&lt;=vLastrow,IF('Match History Data'!E1249&lt;&gt;"",'Match History Data'!E1249,""),"")</f>
        <v/>
      </c>
      <c r="F1249" s="3" t="str">
        <f>IF(ROW()&lt;=vLastrow,IF('Match History Data'!F1249&lt;&gt;"",'Match History Data'!F1249,""),"")</f>
        <v/>
      </c>
      <c r="G1249" t="str">
        <f>IF(ROW()&lt;=vLastrow,'Match History Data'!G1249,"")</f>
        <v/>
      </c>
      <c r="H1249" t="str">
        <f>IF(ROW()&lt;=vLastrow,'Match History Data'!H1249,"")</f>
        <v/>
      </c>
      <c r="I1249" t="str">
        <f>IF(ROW()&lt;=vLastrow,'Match History Data'!I1249,"")</f>
        <v/>
      </c>
      <c r="J1249" t="str">
        <f>IF(ROW()&lt;=vLastrow,'Match History Data'!J1249,"")</f>
        <v/>
      </c>
      <c r="K1249" t="str">
        <f>IF(ROW()&lt;=vLastrow,'Match History Data'!K1249,"")</f>
        <v/>
      </c>
      <c r="L1249" t="str">
        <f>IF(ROW()&lt;=vLastrow,'Match History Data'!L1249,"")</f>
        <v/>
      </c>
      <c r="M1249" t="str">
        <f>IF(ROW()&lt;=vLastrow,'Match History Data'!M1249,"")</f>
        <v/>
      </c>
      <c r="N1249" t="str">
        <f>IF(ROW()&lt;=vLastrow,'Match History Data'!N1249,"")</f>
        <v/>
      </c>
      <c r="O1249" t="str">
        <f>IF(ROW()&lt;=vLastrow,'Match History Data'!O1249,"")</f>
        <v/>
      </c>
      <c r="Q1249" t="str">
        <f>IF(ROW()&lt;=vLastrow,VLOOKUP(MONTH(E1249),calcs!$S$2:$T$13,2,FALSE),"")</f>
        <v/>
      </c>
      <c r="R1249" t="str">
        <f>IF(ROW()&lt;=vLastrow,VLOOKUP(MONTH(F1249),calcs!$S$2:$T$13,2,FALSE),"")</f>
        <v/>
      </c>
      <c r="S1249" t="str">
        <f t="shared" si="105"/>
        <v/>
      </c>
      <c r="T1249" s="26" t="e">
        <f>IF(F1249="",DATEDIF(E1249,calcs!X$2,"Y"),"")</f>
        <v>#VALUE!</v>
      </c>
      <c r="U1249" t="str">
        <f t="shared" si="104"/>
        <v/>
      </c>
      <c r="V1249" t="str">
        <f t="shared" si="101"/>
        <v/>
      </c>
      <c r="W1249">
        <f t="shared" si="102"/>
        <v>0</v>
      </c>
      <c r="X1249">
        <f t="shared" si="103"/>
        <v>0</v>
      </c>
    </row>
    <row r="1250" spans="1:24" x14ac:dyDescent="0.35">
      <c r="A1250" t="str">
        <f>IF(ROW()&lt;=vLastrow,'Match History Data'!A1250,"")</f>
        <v/>
      </c>
      <c r="B1250" t="str">
        <f>IF(ROW()&lt;=vLastrow,'Match History Data'!B1250,"")</f>
        <v/>
      </c>
      <c r="C1250" t="str">
        <f>IF(ROW()&lt;=vLastrow,'Match History Data'!C1250,"")</f>
        <v/>
      </c>
      <c r="D1250" t="str">
        <f>IF(ROW()&lt;=vLastrow,'Match History Data'!D1250,"")</f>
        <v/>
      </c>
      <c r="E1250" s="3" t="str">
        <f>IF(ROW()&lt;=vLastrow,IF('Match History Data'!E1250&lt;&gt;"",'Match History Data'!E1250,""),"")</f>
        <v/>
      </c>
      <c r="F1250" s="3" t="str">
        <f>IF(ROW()&lt;=vLastrow,IF('Match History Data'!F1250&lt;&gt;"",'Match History Data'!F1250,""),"")</f>
        <v/>
      </c>
      <c r="G1250" t="str">
        <f>IF(ROW()&lt;=vLastrow,'Match History Data'!G1250,"")</f>
        <v/>
      </c>
      <c r="H1250" t="str">
        <f>IF(ROW()&lt;=vLastrow,'Match History Data'!H1250,"")</f>
        <v/>
      </c>
      <c r="I1250" t="str">
        <f>IF(ROW()&lt;=vLastrow,'Match History Data'!I1250,"")</f>
        <v/>
      </c>
      <c r="J1250" t="str">
        <f>IF(ROW()&lt;=vLastrow,'Match History Data'!J1250,"")</f>
        <v/>
      </c>
      <c r="K1250" t="str">
        <f>IF(ROW()&lt;=vLastrow,'Match History Data'!K1250,"")</f>
        <v/>
      </c>
      <c r="L1250" t="str">
        <f>IF(ROW()&lt;=vLastrow,'Match History Data'!L1250,"")</f>
        <v/>
      </c>
      <c r="M1250" t="str">
        <f>IF(ROW()&lt;=vLastrow,'Match History Data'!M1250,"")</f>
        <v/>
      </c>
      <c r="N1250" t="str">
        <f>IF(ROW()&lt;=vLastrow,'Match History Data'!N1250,"")</f>
        <v/>
      </c>
      <c r="O1250" t="str">
        <f>IF(ROW()&lt;=vLastrow,'Match History Data'!O1250,"")</f>
        <v/>
      </c>
      <c r="Q1250" t="str">
        <f>IF(ROW()&lt;=vLastrow,VLOOKUP(MONTH(E1250),calcs!$S$2:$T$13,2,FALSE),"")</f>
        <v/>
      </c>
      <c r="R1250" t="str">
        <f>IF(ROW()&lt;=vLastrow,VLOOKUP(MONTH(F1250),calcs!$S$2:$T$13,2,FALSE),"")</f>
        <v/>
      </c>
      <c r="S1250" t="str">
        <f t="shared" si="105"/>
        <v/>
      </c>
      <c r="T1250" s="26" t="e">
        <f>IF(F1250="",DATEDIF(E1250,calcs!X$2,"Y"),"")</f>
        <v>#VALUE!</v>
      </c>
      <c r="U1250" t="str">
        <f t="shared" si="104"/>
        <v/>
      </c>
      <c r="V1250" t="str">
        <f t="shared" si="101"/>
        <v/>
      </c>
      <c r="W1250">
        <f t="shared" si="102"/>
        <v>0</v>
      </c>
      <c r="X1250">
        <f t="shared" si="103"/>
        <v>0</v>
      </c>
    </row>
    <row r="1251" spans="1:24" x14ac:dyDescent="0.35">
      <c r="A1251" t="str">
        <f>IF(ROW()&lt;=vLastrow,'Match History Data'!A1251,"")</f>
        <v/>
      </c>
      <c r="B1251" t="str">
        <f>IF(ROW()&lt;=vLastrow,'Match History Data'!B1251,"")</f>
        <v/>
      </c>
      <c r="C1251" t="str">
        <f>IF(ROW()&lt;=vLastrow,'Match History Data'!C1251,"")</f>
        <v/>
      </c>
      <c r="D1251" t="str">
        <f>IF(ROW()&lt;=vLastrow,'Match History Data'!D1251,"")</f>
        <v/>
      </c>
      <c r="E1251" s="3" t="str">
        <f>IF(ROW()&lt;=vLastrow,IF('Match History Data'!E1251&lt;&gt;"",'Match History Data'!E1251,""),"")</f>
        <v/>
      </c>
      <c r="F1251" s="3" t="str">
        <f>IF(ROW()&lt;=vLastrow,IF('Match History Data'!F1251&lt;&gt;"",'Match History Data'!F1251,""),"")</f>
        <v/>
      </c>
      <c r="G1251" t="str">
        <f>IF(ROW()&lt;=vLastrow,'Match History Data'!G1251,"")</f>
        <v/>
      </c>
      <c r="H1251" t="str">
        <f>IF(ROW()&lt;=vLastrow,'Match History Data'!H1251,"")</f>
        <v/>
      </c>
      <c r="I1251" t="str">
        <f>IF(ROW()&lt;=vLastrow,'Match History Data'!I1251,"")</f>
        <v/>
      </c>
      <c r="J1251" t="str">
        <f>IF(ROW()&lt;=vLastrow,'Match History Data'!J1251,"")</f>
        <v/>
      </c>
      <c r="K1251" t="str">
        <f>IF(ROW()&lt;=vLastrow,'Match History Data'!K1251,"")</f>
        <v/>
      </c>
      <c r="L1251" t="str">
        <f>IF(ROW()&lt;=vLastrow,'Match History Data'!L1251,"")</f>
        <v/>
      </c>
      <c r="M1251" t="str">
        <f>IF(ROW()&lt;=vLastrow,'Match History Data'!M1251,"")</f>
        <v/>
      </c>
      <c r="N1251" t="str">
        <f>IF(ROW()&lt;=vLastrow,'Match History Data'!N1251,"")</f>
        <v/>
      </c>
      <c r="O1251" t="str">
        <f>IF(ROW()&lt;=vLastrow,'Match History Data'!O1251,"")</f>
        <v/>
      </c>
      <c r="Q1251" t="str">
        <f>IF(ROW()&lt;=vLastrow,VLOOKUP(MONTH(E1251),calcs!$S$2:$T$13,2,FALSE),"")</f>
        <v/>
      </c>
      <c r="R1251" t="str">
        <f>IF(ROW()&lt;=vLastrow,VLOOKUP(MONTH(F1251),calcs!$S$2:$T$13,2,FALSE),"")</f>
        <v/>
      </c>
      <c r="S1251" t="str">
        <f t="shared" si="105"/>
        <v/>
      </c>
      <c r="T1251" s="26" t="e">
        <f>IF(F1251="",DATEDIF(E1251,calcs!X$2,"Y"),"")</f>
        <v>#VALUE!</v>
      </c>
      <c r="U1251" t="str">
        <f t="shared" si="104"/>
        <v/>
      </c>
      <c r="V1251" t="str">
        <f t="shared" si="101"/>
        <v/>
      </c>
      <c r="W1251">
        <f t="shared" si="102"/>
        <v>0</v>
      </c>
      <c r="X1251">
        <f t="shared" si="103"/>
        <v>0</v>
      </c>
    </row>
    <row r="1252" spans="1:24" x14ac:dyDescent="0.35">
      <c r="A1252" t="str">
        <f>IF(ROW()&lt;=vLastrow,'Match History Data'!A1252,"")</f>
        <v/>
      </c>
      <c r="B1252" t="str">
        <f>IF(ROW()&lt;=vLastrow,'Match History Data'!B1252,"")</f>
        <v/>
      </c>
      <c r="C1252" t="str">
        <f>IF(ROW()&lt;=vLastrow,'Match History Data'!C1252,"")</f>
        <v/>
      </c>
      <c r="D1252" t="str">
        <f>IF(ROW()&lt;=vLastrow,'Match History Data'!D1252,"")</f>
        <v/>
      </c>
      <c r="E1252" s="3" t="str">
        <f>IF(ROW()&lt;=vLastrow,IF('Match History Data'!E1252&lt;&gt;"",'Match History Data'!E1252,""),"")</f>
        <v/>
      </c>
      <c r="F1252" s="3" t="str">
        <f>IF(ROW()&lt;=vLastrow,IF('Match History Data'!F1252&lt;&gt;"",'Match History Data'!F1252,""),"")</f>
        <v/>
      </c>
      <c r="G1252" t="str">
        <f>IF(ROW()&lt;=vLastrow,'Match History Data'!G1252,"")</f>
        <v/>
      </c>
      <c r="H1252" t="str">
        <f>IF(ROW()&lt;=vLastrow,'Match History Data'!H1252,"")</f>
        <v/>
      </c>
      <c r="I1252" t="str">
        <f>IF(ROW()&lt;=vLastrow,'Match History Data'!I1252,"")</f>
        <v/>
      </c>
      <c r="J1252" t="str">
        <f>IF(ROW()&lt;=vLastrow,'Match History Data'!J1252,"")</f>
        <v/>
      </c>
      <c r="K1252" t="str">
        <f>IF(ROW()&lt;=vLastrow,'Match History Data'!K1252,"")</f>
        <v/>
      </c>
      <c r="L1252" t="str">
        <f>IF(ROW()&lt;=vLastrow,'Match History Data'!L1252,"")</f>
        <v/>
      </c>
      <c r="M1252" t="str">
        <f>IF(ROW()&lt;=vLastrow,'Match History Data'!M1252,"")</f>
        <v/>
      </c>
      <c r="N1252" t="str">
        <f>IF(ROW()&lt;=vLastrow,'Match History Data'!N1252,"")</f>
        <v/>
      </c>
      <c r="O1252" t="str">
        <f>IF(ROW()&lt;=vLastrow,'Match History Data'!O1252,"")</f>
        <v/>
      </c>
      <c r="Q1252" t="str">
        <f>IF(ROW()&lt;=vLastrow,VLOOKUP(MONTH(E1252),calcs!$S$2:$T$13,2,FALSE),"")</f>
        <v/>
      </c>
      <c r="R1252" t="str">
        <f>IF(ROW()&lt;=vLastrow,VLOOKUP(MONTH(F1252),calcs!$S$2:$T$13,2,FALSE),"")</f>
        <v/>
      </c>
      <c r="S1252" t="str">
        <f t="shared" si="105"/>
        <v/>
      </c>
      <c r="T1252" s="26" t="e">
        <f>IF(F1252="",DATEDIF(E1252,calcs!X$2,"Y"),"")</f>
        <v>#VALUE!</v>
      </c>
      <c r="U1252" t="str">
        <f t="shared" si="104"/>
        <v/>
      </c>
      <c r="V1252" t="str">
        <f t="shared" si="101"/>
        <v/>
      </c>
      <c r="W1252">
        <f t="shared" si="102"/>
        <v>0</v>
      </c>
      <c r="X1252">
        <f t="shared" si="103"/>
        <v>0</v>
      </c>
    </row>
    <row r="1253" spans="1:24" x14ac:dyDescent="0.35">
      <c r="A1253" t="str">
        <f>IF(ROW()&lt;=vLastrow,'Match History Data'!A1253,"")</f>
        <v/>
      </c>
      <c r="B1253" t="str">
        <f>IF(ROW()&lt;=vLastrow,'Match History Data'!B1253,"")</f>
        <v/>
      </c>
      <c r="C1253" t="str">
        <f>IF(ROW()&lt;=vLastrow,'Match History Data'!C1253,"")</f>
        <v/>
      </c>
      <c r="D1253" t="str">
        <f>IF(ROW()&lt;=vLastrow,'Match History Data'!D1253,"")</f>
        <v/>
      </c>
      <c r="E1253" s="3" t="str">
        <f>IF(ROW()&lt;=vLastrow,IF('Match History Data'!E1253&lt;&gt;"",'Match History Data'!E1253,""),"")</f>
        <v/>
      </c>
      <c r="F1253" s="3" t="str">
        <f>IF(ROW()&lt;=vLastrow,IF('Match History Data'!F1253&lt;&gt;"",'Match History Data'!F1253,""),"")</f>
        <v/>
      </c>
      <c r="G1253" t="str">
        <f>IF(ROW()&lt;=vLastrow,'Match History Data'!G1253,"")</f>
        <v/>
      </c>
      <c r="H1253" t="str">
        <f>IF(ROW()&lt;=vLastrow,'Match History Data'!H1253,"")</f>
        <v/>
      </c>
      <c r="I1253" t="str">
        <f>IF(ROW()&lt;=vLastrow,'Match History Data'!I1253,"")</f>
        <v/>
      </c>
      <c r="J1253" t="str">
        <f>IF(ROW()&lt;=vLastrow,'Match History Data'!J1253,"")</f>
        <v/>
      </c>
      <c r="K1253" t="str">
        <f>IF(ROW()&lt;=vLastrow,'Match History Data'!K1253,"")</f>
        <v/>
      </c>
      <c r="L1253" t="str">
        <f>IF(ROW()&lt;=vLastrow,'Match History Data'!L1253,"")</f>
        <v/>
      </c>
      <c r="M1253" t="str">
        <f>IF(ROW()&lt;=vLastrow,'Match History Data'!M1253,"")</f>
        <v/>
      </c>
      <c r="N1253" t="str">
        <f>IF(ROW()&lt;=vLastrow,'Match History Data'!N1253,"")</f>
        <v/>
      </c>
      <c r="O1253" t="str">
        <f>IF(ROW()&lt;=vLastrow,'Match History Data'!O1253,"")</f>
        <v/>
      </c>
      <c r="Q1253" t="str">
        <f>IF(ROW()&lt;=vLastrow,VLOOKUP(MONTH(E1253),calcs!$S$2:$T$13,2,FALSE),"")</f>
        <v/>
      </c>
      <c r="R1253" t="str">
        <f>IF(ROW()&lt;=vLastrow,VLOOKUP(MONTH(F1253),calcs!$S$2:$T$13,2,FALSE),"")</f>
        <v/>
      </c>
      <c r="S1253" t="str">
        <f t="shared" si="105"/>
        <v/>
      </c>
      <c r="T1253" s="26" t="e">
        <f>IF(F1253="",DATEDIF(E1253,calcs!X$2,"Y"),"")</f>
        <v>#VALUE!</v>
      </c>
      <c r="U1253" t="str">
        <f t="shared" si="104"/>
        <v/>
      </c>
      <c r="V1253" t="str">
        <f t="shared" si="101"/>
        <v/>
      </c>
      <c r="W1253">
        <f t="shared" si="102"/>
        <v>0</v>
      </c>
      <c r="X1253">
        <f t="shared" si="103"/>
        <v>0</v>
      </c>
    </row>
    <row r="1254" spans="1:24" x14ac:dyDescent="0.35">
      <c r="A1254" t="str">
        <f>IF(ROW()&lt;=vLastrow,'Match History Data'!A1254,"")</f>
        <v/>
      </c>
      <c r="B1254" t="str">
        <f>IF(ROW()&lt;=vLastrow,'Match History Data'!B1254,"")</f>
        <v/>
      </c>
      <c r="C1254" t="str">
        <f>IF(ROW()&lt;=vLastrow,'Match History Data'!C1254,"")</f>
        <v/>
      </c>
      <c r="D1254" t="str">
        <f>IF(ROW()&lt;=vLastrow,'Match History Data'!D1254,"")</f>
        <v/>
      </c>
      <c r="E1254" s="3" t="str">
        <f>IF(ROW()&lt;=vLastrow,IF('Match History Data'!E1254&lt;&gt;"",'Match History Data'!E1254,""),"")</f>
        <v/>
      </c>
      <c r="F1254" s="3" t="str">
        <f>IF(ROW()&lt;=vLastrow,IF('Match History Data'!F1254&lt;&gt;"",'Match History Data'!F1254,""),"")</f>
        <v/>
      </c>
      <c r="G1254" t="str">
        <f>IF(ROW()&lt;=vLastrow,'Match History Data'!G1254,"")</f>
        <v/>
      </c>
      <c r="H1254" t="str">
        <f>IF(ROW()&lt;=vLastrow,'Match History Data'!H1254,"")</f>
        <v/>
      </c>
      <c r="I1254" t="str">
        <f>IF(ROW()&lt;=vLastrow,'Match History Data'!I1254,"")</f>
        <v/>
      </c>
      <c r="J1254" t="str">
        <f>IF(ROW()&lt;=vLastrow,'Match History Data'!J1254,"")</f>
        <v/>
      </c>
      <c r="K1254" t="str">
        <f>IF(ROW()&lt;=vLastrow,'Match History Data'!K1254,"")</f>
        <v/>
      </c>
      <c r="L1254" t="str">
        <f>IF(ROW()&lt;=vLastrow,'Match History Data'!L1254,"")</f>
        <v/>
      </c>
      <c r="M1254" t="str">
        <f>IF(ROW()&lt;=vLastrow,'Match History Data'!M1254,"")</f>
        <v/>
      </c>
      <c r="N1254" t="str">
        <f>IF(ROW()&lt;=vLastrow,'Match History Data'!N1254,"")</f>
        <v/>
      </c>
      <c r="O1254" t="str">
        <f>IF(ROW()&lt;=vLastrow,'Match History Data'!O1254,"")</f>
        <v/>
      </c>
      <c r="Q1254" t="str">
        <f>IF(ROW()&lt;=vLastrow,VLOOKUP(MONTH(E1254),calcs!$S$2:$T$13,2,FALSE),"")</f>
        <v/>
      </c>
      <c r="R1254" t="str">
        <f>IF(ROW()&lt;=vLastrow,VLOOKUP(MONTH(F1254),calcs!$S$2:$T$13,2,FALSE),"")</f>
        <v/>
      </c>
      <c r="S1254" t="str">
        <f t="shared" si="105"/>
        <v/>
      </c>
      <c r="T1254" s="26" t="e">
        <f>IF(F1254="",DATEDIF(E1254,calcs!X$2,"Y"),"")</f>
        <v>#VALUE!</v>
      </c>
      <c r="U1254" t="str">
        <f t="shared" si="104"/>
        <v/>
      </c>
      <c r="V1254" t="str">
        <f t="shared" si="101"/>
        <v/>
      </c>
      <c r="W1254">
        <f t="shared" si="102"/>
        <v>0</v>
      </c>
      <c r="X1254">
        <f t="shared" si="103"/>
        <v>0</v>
      </c>
    </row>
    <row r="1255" spans="1:24" x14ac:dyDescent="0.35">
      <c r="A1255" t="str">
        <f>IF(ROW()&lt;=vLastrow,'Match History Data'!A1255,"")</f>
        <v/>
      </c>
      <c r="B1255" t="str">
        <f>IF(ROW()&lt;=vLastrow,'Match History Data'!B1255,"")</f>
        <v/>
      </c>
      <c r="C1255" t="str">
        <f>IF(ROW()&lt;=vLastrow,'Match History Data'!C1255,"")</f>
        <v/>
      </c>
      <c r="D1255" t="str">
        <f>IF(ROW()&lt;=vLastrow,'Match History Data'!D1255,"")</f>
        <v/>
      </c>
      <c r="E1255" s="3" t="str">
        <f>IF(ROW()&lt;=vLastrow,IF('Match History Data'!E1255&lt;&gt;"",'Match History Data'!E1255,""),"")</f>
        <v/>
      </c>
      <c r="F1255" s="3" t="str">
        <f>IF(ROW()&lt;=vLastrow,IF('Match History Data'!F1255&lt;&gt;"",'Match History Data'!F1255,""),"")</f>
        <v/>
      </c>
      <c r="G1255" t="str">
        <f>IF(ROW()&lt;=vLastrow,'Match History Data'!G1255,"")</f>
        <v/>
      </c>
      <c r="H1255" t="str">
        <f>IF(ROW()&lt;=vLastrow,'Match History Data'!H1255,"")</f>
        <v/>
      </c>
      <c r="I1255" t="str">
        <f>IF(ROW()&lt;=vLastrow,'Match History Data'!I1255,"")</f>
        <v/>
      </c>
      <c r="J1255" t="str">
        <f>IF(ROW()&lt;=vLastrow,'Match History Data'!J1255,"")</f>
        <v/>
      </c>
      <c r="K1255" t="str">
        <f>IF(ROW()&lt;=vLastrow,'Match History Data'!K1255,"")</f>
        <v/>
      </c>
      <c r="L1255" t="str">
        <f>IF(ROW()&lt;=vLastrow,'Match History Data'!L1255,"")</f>
        <v/>
      </c>
      <c r="M1255" t="str">
        <f>IF(ROW()&lt;=vLastrow,'Match History Data'!M1255,"")</f>
        <v/>
      </c>
      <c r="N1255" t="str">
        <f>IF(ROW()&lt;=vLastrow,'Match History Data'!N1255,"")</f>
        <v/>
      </c>
      <c r="O1255" t="str">
        <f>IF(ROW()&lt;=vLastrow,'Match History Data'!O1255,"")</f>
        <v/>
      </c>
      <c r="Q1255" t="str">
        <f>IF(ROW()&lt;=vLastrow,VLOOKUP(MONTH(E1255),calcs!$S$2:$T$13,2,FALSE),"")</f>
        <v/>
      </c>
      <c r="R1255" t="str">
        <f>IF(ROW()&lt;=vLastrow,VLOOKUP(MONTH(F1255),calcs!$S$2:$T$13,2,FALSE),"")</f>
        <v/>
      </c>
      <c r="S1255" t="str">
        <f t="shared" si="105"/>
        <v/>
      </c>
      <c r="T1255" s="26" t="e">
        <f>IF(F1255="",DATEDIF(E1255,calcs!X$2,"Y"),"")</f>
        <v>#VALUE!</v>
      </c>
      <c r="U1255" t="str">
        <f t="shared" si="104"/>
        <v/>
      </c>
      <c r="V1255" t="str">
        <f t="shared" si="101"/>
        <v/>
      </c>
      <c r="W1255">
        <f t="shared" si="102"/>
        <v>0</v>
      </c>
      <c r="X1255">
        <f t="shared" si="103"/>
        <v>0</v>
      </c>
    </row>
    <row r="1256" spans="1:24" x14ac:dyDescent="0.35">
      <c r="A1256" t="str">
        <f>IF(ROW()&lt;=vLastrow,'Match History Data'!A1256,"")</f>
        <v/>
      </c>
      <c r="B1256" t="str">
        <f>IF(ROW()&lt;=vLastrow,'Match History Data'!B1256,"")</f>
        <v/>
      </c>
      <c r="C1256" t="str">
        <f>IF(ROW()&lt;=vLastrow,'Match History Data'!C1256,"")</f>
        <v/>
      </c>
      <c r="D1256" t="str">
        <f>IF(ROW()&lt;=vLastrow,'Match History Data'!D1256,"")</f>
        <v/>
      </c>
      <c r="E1256" s="3" t="str">
        <f>IF(ROW()&lt;=vLastrow,IF('Match History Data'!E1256&lt;&gt;"",'Match History Data'!E1256,""),"")</f>
        <v/>
      </c>
      <c r="F1256" s="3" t="str">
        <f>IF(ROW()&lt;=vLastrow,IF('Match History Data'!F1256&lt;&gt;"",'Match History Data'!F1256,""),"")</f>
        <v/>
      </c>
      <c r="G1256" t="str">
        <f>IF(ROW()&lt;=vLastrow,'Match History Data'!G1256,"")</f>
        <v/>
      </c>
      <c r="H1256" t="str">
        <f>IF(ROW()&lt;=vLastrow,'Match History Data'!H1256,"")</f>
        <v/>
      </c>
      <c r="I1256" t="str">
        <f>IF(ROW()&lt;=vLastrow,'Match History Data'!I1256,"")</f>
        <v/>
      </c>
      <c r="J1256" t="str">
        <f>IF(ROW()&lt;=vLastrow,'Match History Data'!J1256,"")</f>
        <v/>
      </c>
      <c r="K1256" t="str">
        <f>IF(ROW()&lt;=vLastrow,'Match History Data'!K1256,"")</f>
        <v/>
      </c>
      <c r="L1256" t="str">
        <f>IF(ROW()&lt;=vLastrow,'Match History Data'!L1256,"")</f>
        <v/>
      </c>
      <c r="M1256" t="str">
        <f>IF(ROW()&lt;=vLastrow,'Match History Data'!M1256,"")</f>
        <v/>
      </c>
      <c r="N1256" t="str">
        <f>IF(ROW()&lt;=vLastrow,'Match History Data'!N1256,"")</f>
        <v/>
      </c>
      <c r="O1256" t="str">
        <f>IF(ROW()&lt;=vLastrow,'Match History Data'!O1256,"")</f>
        <v/>
      </c>
      <c r="Q1256" t="str">
        <f>IF(ROW()&lt;=vLastrow,VLOOKUP(MONTH(E1256),calcs!$S$2:$T$13,2,FALSE),"")</f>
        <v/>
      </c>
      <c r="R1256" t="str">
        <f>IF(ROW()&lt;=vLastrow,VLOOKUP(MONTH(F1256),calcs!$S$2:$T$13,2,FALSE),"")</f>
        <v/>
      </c>
      <c r="S1256" t="str">
        <f t="shared" si="105"/>
        <v/>
      </c>
      <c r="T1256" s="26" t="e">
        <f>IF(F1256="",DATEDIF(E1256,calcs!X$2,"Y"),"")</f>
        <v>#VALUE!</v>
      </c>
      <c r="U1256" t="str">
        <f t="shared" si="104"/>
        <v/>
      </c>
      <c r="V1256" t="str">
        <f t="shared" si="101"/>
        <v/>
      </c>
      <c r="W1256">
        <f t="shared" si="102"/>
        <v>0</v>
      </c>
      <c r="X1256">
        <f t="shared" si="103"/>
        <v>0</v>
      </c>
    </row>
    <row r="1257" spans="1:24" x14ac:dyDescent="0.35">
      <c r="A1257" t="str">
        <f>IF(ROW()&lt;=vLastrow,'Match History Data'!A1257,"")</f>
        <v/>
      </c>
      <c r="B1257" t="str">
        <f>IF(ROW()&lt;=vLastrow,'Match History Data'!B1257,"")</f>
        <v/>
      </c>
      <c r="C1257" t="str">
        <f>IF(ROW()&lt;=vLastrow,'Match History Data'!C1257,"")</f>
        <v/>
      </c>
      <c r="D1257" t="str">
        <f>IF(ROW()&lt;=vLastrow,'Match History Data'!D1257,"")</f>
        <v/>
      </c>
      <c r="E1257" s="3" t="str">
        <f>IF(ROW()&lt;=vLastrow,IF('Match History Data'!E1257&lt;&gt;"",'Match History Data'!E1257,""),"")</f>
        <v/>
      </c>
      <c r="F1257" s="3" t="str">
        <f>IF(ROW()&lt;=vLastrow,IF('Match History Data'!F1257&lt;&gt;"",'Match History Data'!F1257,""),"")</f>
        <v/>
      </c>
      <c r="G1257" t="str">
        <f>IF(ROW()&lt;=vLastrow,'Match History Data'!G1257,"")</f>
        <v/>
      </c>
      <c r="H1257" t="str">
        <f>IF(ROW()&lt;=vLastrow,'Match History Data'!H1257,"")</f>
        <v/>
      </c>
      <c r="I1257" t="str">
        <f>IF(ROW()&lt;=vLastrow,'Match History Data'!I1257,"")</f>
        <v/>
      </c>
      <c r="J1257" t="str">
        <f>IF(ROW()&lt;=vLastrow,'Match History Data'!J1257,"")</f>
        <v/>
      </c>
      <c r="K1257" t="str">
        <f>IF(ROW()&lt;=vLastrow,'Match History Data'!K1257,"")</f>
        <v/>
      </c>
      <c r="L1257" t="str">
        <f>IF(ROW()&lt;=vLastrow,'Match History Data'!L1257,"")</f>
        <v/>
      </c>
      <c r="M1257" t="str">
        <f>IF(ROW()&lt;=vLastrow,'Match History Data'!M1257,"")</f>
        <v/>
      </c>
      <c r="N1257" t="str">
        <f>IF(ROW()&lt;=vLastrow,'Match History Data'!N1257,"")</f>
        <v/>
      </c>
      <c r="O1257" t="str">
        <f>IF(ROW()&lt;=vLastrow,'Match History Data'!O1257,"")</f>
        <v/>
      </c>
      <c r="Q1257" t="str">
        <f>IF(ROW()&lt;=vLastrow,VLOOKUP(MONTH(E1257),calcs!$S$2:$T$13,2,FALSE),"")</f>
        <v/>
      </c>
      <c r="R1257" t="str">
        <f>IF(ROW()&lt;=vLastrow,VLOOKUP(MONTH(F1257),calcs!$S$2:$T$13,2,FALSE),"")</f>
        <v/>
      </c>
      <c r="S1257" t="str">
        <f t="shared" si="105"/>
        <v/>
      </c>
      <c r="T1257" s="26" t="e">
        <f>IF(F1257="",DATEDIF(E1257,calcs!X$2,"Y"),"")</f>
        <v>#VALUE!</v>
      </c>
      <c r="U1257" t="str">
        <f t="shared" si="104"/>
        <v/>
      </c>
      <c r="V1257" t="str">
        <f t="shared" si="101"/>
        <v/>
      </c>
      <c r="W1257">
        <f t="shared" si="102"/>
        <v>0</v>
      </c>
      <c r="X1257">
        <f t="shared" si="103"/>
        <v>0</v>
      </c>
    </row>
    <row r="1258" spans="1:24" x14ac:dyDescent="0.35">
      <c r="A1258" t="str">
        <f>IF(ROW()&lt;=vLastrow,'Match History Data'!A1258,"")</f>
        <v/>
      </c>
      <c r="B1258" t="str">
        <f>IF(ROW()&lt;=vLastrow,'Match History Data'!B1258,"")</f>
        <v/>
      </c>
      <c r="C1258" t="str">
        <f>IF(ROW()&lt;=vLastrow,'Match History Data'!C1258,"")</f>
        <v/>
      </c>
      <c r="D1258" t="str">
        <f>IF(ROW()&lt;=vLastrow,'Match History Data'!D1258,"")</f>
        <v/>
      </c>
      <c r="E1258" s="3" t="str">
        <f>IF(ROW()&lt;=vLastrow,IF('Match History Data'!E1258&lt;&gt;"",'Match History Data'!E1258,""),"")</f>
        <v/>
      </c>
      <c r="F1258" s="3" t="str">
        <f>IF(ROW()&lt;=vLastrow,IF('Match History Data'!F1258&lt;&gt;"",'Match History Data'!F1258,""),"")</f>
        <v/>
      </c>
      <c r="G1258" t="str">
        <f>IF(ROW()&lt;=vLastrow,'Match History Data'!G1258,"")</f>
        <v/>
      </c>
      <c r="H1258" t="str">
        <f>IF(ROW()&lt;=vLastrow,'Match History Data'!H1258,"")</f>
        <v/>
      </c>
      <c r="I1258" t="str">
        <f>IF(ROW()&lt;=vLastrow,'Match History Data'!I1258,"")</f>
        <v/>
      </c>
      <c r="J1258" t="str">
        <f>IF(ROW()&lt;=vLastrow,'Match History Data'!J1258,"")</f>
        <v/>
      </c>
      <c r="K1258" t="str">
        <f>IF(ROW()&lt;=vLastrow,'Match History Data'!K1258,"")</f>
        <v/>
      </c>
      <c r="L1258" t="str">
        <f>IF(ROW()&lt;=vLastrow,'Match History Data'!L1258,"")</f>
        <v/>
      </c>
      <c r="M1258" t="str">
        <f>IF(ROW()&lt;=vLastrow,'Match History Data'!M1258,"")</f>
        <v/>
      </c>
      <c r="N1258" t="str">
        <f>IF(ROW()&lt;=vLastrow,'Match History Data'!N1258,"")</f>
        <v/>
      </c>
      <c r="O1258" t="str">
        <f>IF(ROW()&lt;=vLastrow,'Match History Data'!O1258,"")</f>
        <v/>
      </c>
      <c r="Q1258" t="str">
        <f>IF(ROW()&lt;=vLastrow,VLOOKUP(MONTH(E1258),calcs!$S$2:$T$13,2,FALSE),"")</f>
        <v/>
      </c>
      <c r="R1258" t="str">
        <f>IF(ROW()&lt;=vLastrow,VLOOKUP(MONTH(F1258),calcs!$S$2:$T$13,2,FALSE),"")</f>
        <v/>
      </c>
      <c r="S1258" t="str">
        <f t="shared" si="105"/>
        <v/>
      </c>
      <c r="T1258" s="26" t="e">
        <f>IF(F1258="",DATEDIF(E1258,calcs!X$2,"Y"),"")</f>
        <v>#VALUE!</v>
      </c>
      <c r="U1258" t="str">
        <f t="shared" si="104"/>
        <v/>
      </c>
      <c r="V1258" t="str">
        <f t="shared" si="101"/>
        <v/>
      </c>
      <c r="W1258">
        <f t="shared" si="102"/>
        <v>0</v>
      </c>
      <c r="X1258">
        <f t="shared" si="103"/>
        <v>0</v>
      </c>
    </row>
    <row r="1259" spans="1:24" x14ac:dyDescent="0.35">
      <c r="A1259" t="str">
        <f>IF(ROW()&lt;=vLastrow,'Match History Data'!A1259,"")</f>
        <v/>
      </c>
      <c r="B1259" t="str">
        <f>IF(ROW()&lt;=vLastrow,'Match History Data'!B1259,"")</f>
        <v/>
      </c>
      <c r="C1259" t="str">
        <f>IF(ROW()&lt;=vLastrow,'Match History Data'!C1259,"")</f>
        <v/>
      </c>
      <c r="D1259" t="str">
        <f>IF(ROW()&lt;=vLastrow,'Match History Data'!D1259,"")</f>
        <v/>
      </c>
      <c r="E1259" s="3" t="str">
        <f>IF(ROW()&lt;=vLastrow,IF('Match History Data'!E1259&lt;&gt;"",'Match History Data'!E1259,""),"")</f>
        <v/>
      </c>
      <c r="F1259" s="3" t="str">
        <f>IF(ROW()&lt;=vLastrow,IF('Match History Data'!F1259&lt;&gt;"",'Match History Data'!F1259,""),"")</f>
        <v/>
      </c>
      <c r="G1259" t="str">
        <f>IF(ROW()&lt;=vLastrow,'Match History Data'!G1259,"")</f>
        <v/>
      </c>
      <c r="H1259" t="str">
        <f>IF(ROW()&lt;=vLastrow,'Match History Data'!H1259,"")</f>
        <v/>
      </c>
      <c r="I1259" t="str">
        <f>IF(ROW()&lt;=vLastrow,'Match History Data'!I1259,"")</f>
        <v/>
      </c>
      <c r="J1259" t="str">
        <f>IF(ROW()&lt;=vLastrow,'Match History Data'!J1259,"")</f>
        <v/>
      </c>
      <c r="K1259" t="str">
        <f>IF(ROW()&lt;=vLastrow,'Match History Data'!K1259,"")</f>
        <v/>
      </c>
      <c r="L1259" t="str">
        <f>IF(ROW()&lt;=vLastrow,'Match History Data'!L1259,"")</f>
        <v/>
      </c>
      <c r="M1259" t="str">
        <f>IF(ROW()&lt;=vLastrow,'Match History Data'!M1259,"")</f>
        <v/>
      </c>
      <c r="N1259" t="str">
        <f>IF(ROW()&lt;=vLastrow,'Match History Data'!N1259,"")</f>
        <v/>
      </c>
      <c r="O1259" t="str">
        <f>IF(ROW()&lt;=vLastrow,'Match History Data'!O1259,"")</f>
        <v/>
      </c>
      <c r="Q1259" t="str">
        <f>IF(ROW()&lt;=vLastrow,VLOOKUP(MONTH(E1259),calcs!$S$2:$T$13,2,FALSE),"")</f>
        <v/>
      </c>
      <c r="R1259" t="str">
        <f>IF(ROW()&lt;=vLastrow,VLOOKUP(MONTH(F1259),calcs!$S$2:$T$13,2,FALSE),"")</f>
        <v/>
      </c>
      <c r="S1259" t="str">
        <f t="shared" si="105"/>
        <v/>
      </c>
      <c r="T1259" s="26" t="e">
        <f>IF(F1259="",DATEDIF(E1259,calcs!X$2,"Y"),"")</f>
        <v>#VALUE!</v>
      </c>
      <c r="U1259" t="str">
        <f t="shared" si="104"/>
        <v/>
      </c>
      <c r="V1259" t="str">
        <f t="shared" si="101"/>
        <v/>
      </c>
      <c r="W1259">
        <f t="shared" si="102"/>
        <v>0</v>
      </c>
      <c r="X1259">
        <f t="shared" si="103"/>
        <v>0</v>
      </c>
    </row>
    <row r="1260" spans="1:24" x14ac:dyDescent="0.35">
      <c r="A1260" t="str">
        <f>IF(ROW()&lt;=vLastrow,'Match History Data'!A1260,"")</f>
        <v/>
      </c>
      <c r="B1260" t="str">
        <f>IF(ROW()&lt;=vLastrow,'Match History Data'!B1260,"")</f>
        <v/>
      </c>
      <c r="C1260" t="str">
        <f>IF(ROW()&lt;=vLastrow,'Match History Data'!C1260,"")</f>
        <v/>
      </c>
      <c r="D1260" t="str">
        <f>IF(ROW()&lt;=vLastrow,'Match History Data'!D1260,"")</f>
        <v/>
      </c>
      <c r="E1260" s="3" t="str">
        <f>IF(ROW()&lt;=vLastrow,IF('Match History Data'!E1260&lt;&gt;"",'Match History Data'!E1260,""),"")</f>
        <v/>
      </c>
      <c r="F1260" s="3" t="str">
        <f>IF(ROW()&lt;=vLastrow,IF('Match History Data'!F1260&lt;&gt;"",'Match History Data'!F1260,""),"")</f>
        <v/>
      </c>
      <c r="G1260" t="str">
        <f>IF(ROW()&lt;=vLastrow,'Match History Data'!G1260,"")</f>
        <v/>
      </c>
      <c r="H1260" t="str">
        <f>IF(ROW()&lt;=vLastrow,'Match History Data'!H1260,"")</f>
        <v/>
      </c>
      <c r="I1260" t="str">
        <f>IF(ROW()&lt;=vLastrow,'Match History Data'!I1260,"")</f>
        <v/>
      </c>
      <c r="J1260" t="str">
        <f>IF(ROW()&lt;=vLastrow,'Match History Data'!J1260,"")</f>
        <v/>
      </c>
      <c r="K1260" t="str">
        <f>IF(ROW()&lt;=vLastrow,'Match History Data'!K1260,"")</f>
        <v/>
      </c>
      <c r="L1260" t="str">
        <f>IF(ROW()&lt;=vLastrow,'Match History Data'!L1260,"")</f>
        <v/>
      </c>
      <c r="M1260" t="str">
        <f>IF(ROW()&lt;=vLastrow,'Match History Data'!M1260,"")</f>
        <v/>
      </c>
      <c r="N1260" t="str">
        <f>IF(ROW()&lt;=vLastrow,'Match History Data'!N1260,"")</f>
        <v/>
      </c>
      <c r="O1260" t="str">
        <f>IF(ROW()&lt;=vLastrow,'Match History Data'!O1260,"")</f>
        <v/>
      </c>
      <c r="Q1260" t="str">
        <f>IF(ROW()&lt;=vLastrow,VLOOKUP(MONTH(E1260),calcs!$S$2:$T$13,2,FALSE),"")</f>
        <v/>
      </c>
      <c r="R1260" t="str">
        <f>IF(ROW()&lt;=vLastrow,VLOOKUP(MONTH(F1260),calcs!$S$2:$T$13,2,FALSE),"")</f>
        <v/>
      </c>
      <c r="S1260" t="str">
        <f t="shared" si="105"/>
        <v/>
      </c>
      <c r="T1260" s="26" t="e">
        <f>IF(F1260="",DATEDIF(E1260,calcs!X$2,"Y"),"")</f>
        <v>#VALUE!</v>
      </c>
      <c r="U1260" t="str">
        <f t="shared" si="104"/>
        <v/>
      </c>
      <c r="V1260" t="str">
        <f t="shared" si="101"/>
        <v/>
      </c>
      <c r="W1260">
        <f t="shared" si="102"/>
        <v>0</v>
      </c>
      <c r="X1260">
        <f t="shared" si="103"/>
        <v>0</v>
      </c>
    </row>
    <row r="1261" spans="1:24" x14ac:dyDescent="0.35">
      <c r="A1261" t="str">
        <f>IF(ROW()&lt;=vLastrow,'Match History Data'!A1261,"")</f>
        <v/>
      </c>
      <c r="B1261" t="str">
        <f>IF(ROW()&lt;=vLastrow,'Match History Data'!B1261,"")</f>
        <v/>
      </c>
      <c r="C1261" t="str">
        <f>IF(ROW()&lt;=vLastrow,'Match History Data'!C1261,"")</f>
        <v/>
      </c>
      <c r="D1261" t="str">
        <f>IF(ROW()&lt;=vLastrow,'Match History Data'!D1261,"")</f>
        <v/>
      </c>
      <c r="E1261" s="3" t="str">
        <f>IF(ROW()&lt;=vLastrow,IF('Match History Data'!E1261&lt;&gt;"",'Match History Data'!E1261,""),"")</f>
        <v/>
      </c>
      <c r="F1261" s="3" t="str">
        <f>IF(ROW()&lt;=vLastrow,IF('Match History Data'!F1261&lt;&gt;"",'Match History Data'!F1261,""),"")</f>
        <v/>
      </c>
      <c r="G1261" t="str">
        <f>IF(ROW()&lt;=vLastrow,'Match History Data'!G1261,"")</f>
        <v/>
      </c>
      <c r="H1261" t="str">
        <f>IF(ROW()&lt;=vLastrow,'Match History Data'!H1261,"")</f>
        <v/>
      </c>
      <c r="I1261" t="str">
        <f>IF(ROW()&lt;=vLastrow,'Match History Data'!I1261,"")</f>
        <v/>
      </c>
      <c r="J1261" t="str">
        <f>IF(ROW()&lt;=vLastrow,'Match History Data'!J1261,"")</f>
        <v/>
      </c>
      <c r="K1261" t="str">
        <f>IF(ROW()&lt;=vLastrow,'Match History Data'!K1261,"")</f>
        <v/>
      </c>
      <c r="L1261" t="str">
        <f>IF(ROW()&lt;=vLastrow,'Match History Data'!L1261,"")</f>
        <v/>
      </c>
      <c r="M1261" t="str">
        <f>IF(ROW()&lt;=vLastrow,'Match History Data'!M1261,"")</f>
        <v/>
      </c>
      <c r="N1261" t="str">
        <f>IF(ROW()&lt;=vLastrow,'Match History Data'!N1261,"")</f>
        <v/>
      </c>
      <c r="O1261" t="str">
        <f>IF(ROW()&lt;=vLastrow,'Match History Data'!O1261,"")</f>
        <v/>
      </c>
      <c r="Q1261" t="str">
        <f>IF(ROW()&lt;=vLastrow,VLOOKUP(MONTH(E1261),calcs!$S$2:$T$13,2,FALSE),"")</f>
        <v/>
      </c>
      <c r="R1261" t="str">
        <f>IF(ROW()&lt;=vLastrow,VLOOKUP(MONTH(F1261),calcs!$S$2:$T$13,2,FALSE),"")</f>
        <v/>
      </c>
      <c r="S1261" t="str">
        <f t="shared" si="105"/>
        <v/>
      </c>
      <c r="T1261" s="26" t="e">
        <f>IF(F1261="",DATEDIF(E1261,calcs!X$2,"Y"),"")</f>
        <v>#VALUE!</v>
      </c>
      <c r="U1261" t="str">
        <f t="shared" si="104"/>
        <v/>
      </c>
      <c r="V1261" t="str">
        <f t="shared" si="101"/>
        <v/>
      </c>
      <c r="W1261">
        <f t="shared" si="102"/>
        <v>0</v>
      </c>
      <c r="X1261">
        <f t="shared" si="103"/>
        <v>0</v>
      </c>
    </row>
    <row r="1262" spans="1:24" x14ac:dyDescent="0.35">
      <c r="A1262" t="str">
        <f>IF(ROW()&lt;=vLastrow,'Match History Data'!A1262,"")</f>
        <v/>
      </c>
      <c r="B1262" t="str">
        <f>IF(ROW()&lt;=vLastrow,'Match History Data'!B1262,"")</f>
        <v/>
      </c>
      <c r="C1262" t="str">
        <f>IF(ROW()&lt;=vLastrow,'Match History Data'!C1262,"")</f>
        <v/>
      </c>
      <c r="D1262" t="str">
        <f>IF(ROW()&lt;=vLastrow,'Match History Data'!D1262,"")</f>
        <v/>
      </c>
      <c r="E1262" s="3" t="str">
        <f>IF(ROW()&lt;=vLastrow,IF('Match History Data'!E1262&lt;&gt;"",'Match History Data'!E1262,""),"")</f>
        <v/>
      </c>
      <c r="F1262" s="3" t="str">
        <f>IF(ROW()&lt;=vLastrow,IF('Match History Data'!F1262&lt;&gt;"",'Match History Data'!F1262,""),"")</f>
        <v/>
      </c>
      <c r="G1262" t="str">
        <f>IF(ROW()&lt;=vLastrow,'Match History Data'!G1262,"")</f>
        <v/>
      </c>
      <c r="H1262" t="str">
        <f>IF(ROW()&lt;=vLastrow,'Match History Data'!H1262,"")</f>
        <v/>
      </c>
      <c r="I1262" t="str">
        <f>IF(ROW()&lt;=vLastrow,'Match History Data'!I1262,"")</f>
        <v/>
      </c>
      <c r="J1262" t="str">
        <f>IF(ROW()&lt;=vLastrow,'Match History Data'!J1262,"")</f>
        <v/>
      </c>
      <c r="K1262" t="str">
        <f>IF(ROW()&lt;=vLastrow,'Match History Data'!K1262,"")</f>
        <v/>
      </c>
      <c r="L1262" t="str">
        <f>IF(ROW()&lt;=vLastrow,'Match History Data'!L1262,"")</f>
        <v/>
      </c>
      <c r="M1262" t="str">
        <f>IF(ROW()&lt;=vLastrow,'Match History Data'!M1262,"")</f>
        <v/>
      </c>
      <c r="N1262" t="str">
        <f>IF(ROW()&lt;=vLastrow,'Match History Data'!N1262,"")</f>
        <v/>
      </c>
      <c r="O1262" t="str">
        <f>IF(ROW()&lt;=vLastrow,'Match History Data'!O1262,"")</f>
        <v/>
      </c>
      <c r="Q1262" t="str">
        <f>IF(ROW()&lt;=vLastrow,VLOOKUP(MONTH(E1262),calcs!$S$2:$T$13,2,FALSE),"")</f>
        <v/>
      </c>
      <c r="R1262" t="str">
        <f>IF(ROW()&lt;=vLastrow,VLOOKUP(MONTH(F1262),calcs!$S$2:$T$13,2,FALSE),"")</f>
        <v/>
      </c>
      <c r="S1262" t="str">
        <f t="shared" si="105"/>
        <v/>
      </c>
      <c r="T1262" s="26" t="e">
        <f>IF(F1262="",DATEDIF(E1262,calcs!X$2,"Y"),"")</f>
        <v>#VALUE!</v>
      </c>
      <c r="U1262" t="str">
        <f t="shared" si="104"/>
        <v/>
      </c>
      <c r="V1262" t="str">
        <f t="shared" si="101"/>
        <v/>
      </c>
      <c r="W1262">
        <f t="shared" si="102"/>
        <v>0</v>
      </c>
      <c r="X1262">
        <f t="shared" si="103"/>
        <v>0</v>
      </c>
    </row>
    <row r="1263" spans="1:24" x14ac:dyDescent="0.35">
      <c r="A1263" t="str">
        <f>IF(ROW()&lt;=vLastrow,'Match History Data'!A1263,"")</f>
        <v/>
      </c>
      <c r="B1263" t="str">
        <f>IF(ROW()&lt;=vLastrow,'Match History Data'!B1263,"")</f>
        <v/>
      </c>
      <c r="C1263" t="str">
        <f>IF(ROW()&lt;=vLastrow,'Match History Data'!C1263,"")</f>
        <v/>
      </c>
      <c r="D1263" t="str">
        <f>IF(ROW()&lt;=vLastrow,'Match History Data'!D1263,"")</f>
        <v/>
      </c>
      <c r="E1263" s="3" t="str">
        <f>IF(ROW()&lt;=vLastrow,IF('Match History Data'!E1263&lt;&gt;"",'Match History Data'!E1263,""),"")</f>
        <v/>
      </c>
      <c r="F1263" s="3" t="str">
        <f>IF(ROW()&lt;=vLastrow,IF('Match History Data'!F1263&lt;&gt;"",'Match History Data'!F1263,""),"")</f>
        <v/>
      </c>
      <c r="G1263" t="str">
        <f>IF(ROW()&lt;=vLastrow,'Match History Data'!G1263,"")</f>
        <v/>
      </c>
      <c r="H1263" t="str">
        <f>IF(ROW()&lt;=vLastrow,'Match History Data'!H1263,"")</f>
        <v/>
      </c>
      <c r="I1263" t="str">
        <f>IF(ROW()&lt;=vLastrow,'Match History Data'!I1263,"")</f>
        <v/>
      </c>
      <c r="J1263" t="str">
        <f>IF(ROW()&lt;=vLastrow,'Match History Data'!J1263,"")</f>
        <v/>
      </c>
      <c r="K1263" t="str">
        <f>IF(ROW()&lt;=vLastrow,'Match History Data'!K1263,"")</f>
        <v/>
      </c>
      <c r="L1263" t="str">
        <f>IF(ROW()&lt;=vLastrow,'Match History Data'!L1263,"")</f>
        <v/>
      </c>
      <c r="M1263" t="str">
        <f>IF(ROW()&lt;=vLastrow,'Match History Data'!M1263,"")</f>
        <v/>
      </c>
      <c r="N1263" t="str">
        <f>IF(ROW()&lt;=vLastrow,'Match History Data'!N1263,"")</f>
        <v/>
      </c>
      <c r="O1263" t="str">
        <f>IF(ROW()&lt;=vLastrow,'Match History Data'!O1263,"")</f>
        <v/>
      </c>
      <c r="Q1263" t="str">
        <f>IF(ROW()&lt;=vLastrow,VLOOKUP(MONTH(E1263),calcs!$S$2:$T$13,2,FALSE),"")</f>
        <v/>
      </c>
      <c r="R1263" t="str">
        <f>IF(ROW()&lt;=vLastrow,VLOOKUP(MONTH(F1263),calcs!$S$2:$T$13,2,FALSE),"")</f>
        <v/>
      </c>
      <c r="S1263" t="str">
        <f t="shared" si="105"/>
        <v/>
      </c>
      <c r="T1263" s="26" t="e">
        <f>IF(F1263="",DATEDIF(E1263,calcs!X$2,"Y"),"")</f>
        <v>#VALUE!</v>
      </c>
      <c r="U1263" t="str">
        <f t="shared" si="104"/>
        <v/>
      </c>
      <c r="V1263" t="str">
        <f t="shared" si="101"/>
        <v/>
      </c>
      <c r="W1263">
        <f t="shared" si="102"/>
        <v>0</v>
      </c>
      <c r="X1263">
        <f t="shared" si="103"/>
        <v>0</v>
      </c>
    </row>
    <row r="1264" spans="1:24" x14ac:dyDescent="0.35">
      <c r="A1264" t="str">
        <f>IF(ROW()&lt;=vLastrow,'Match History Data'!A1264,"")</f>
        <v/>
      </c>
      <c r="B1264" t="str">
        <f>IF(ROW()&lt;=vLastrow,'Match History Data'!B1264,"")</f>
        <v/>
      </c>
      <c r="C1264" t="str">
        <f>IF(ROW()&lt;=vLastrow,'Match History Data'!C1264,"")</f>
        <v/>
      </c>
      <c r="D1264" t="str">
        <f>IF(ROW()&lt;=vLastrow,'Match History Data'!D1264,"")</f>
        <v/>
      </c>
      <c r="E1264" s="3" t="str">
        <f>IF(ROW()&lt;=vLastrow,IF('Match History Data'!E1264&lt;&gt;"",'Match History Data'!E1264,""),"")</f>
        <v/>
      </c>
      <c r="F1264" s="3" t="str">
        <f>IF(ROW()&lt;=vLastrow,IF('Match History Data'!F1264&lt;&gt;"",'Match History Data'!F1264,""),"")</f>
        <v/>
      </c>
      <c r="G1264" t="str">
        <f>IF(ROW()&lt;=vLastrow,'Match History Data'!G1264,"")</f>
        <v/>
      </c>
      <c r="H1264" t="str">
        <f>IF(ROW()&lt;=vLastrow,'Match History Data'!H1264,"")</f>
        <v/>
      </c>
      <c r="I1264" t="str">
        <f>IF(ROW()&lt;=vLastrow,'Match History Data'!I1264,"")</f>
        <v/>
      </c>
      <c r="J1264" t="str">
        <f>IF(ROW()&lt;=vLastrow,'Match History Data'!J1264,"")</f>
        <v/>
      </c>
      <c r="K1264" t="str">
        <f>IF(ROW()&lt;=vLastrow,'Match History Data'!K1264,"")</f>
        <v/>
      </c>
      <c r="L1264" t="str">
        <f>IF(ROW()&lt;=vLastrow,'Match History Data'!L1264,"")</f>
        <v/>
      </c>
      <c r="M1264" t="str">
        <f>IF(ROW()&lt;=vLastrow,'Match History Data'!M1264,"")</f>
        <v/>
      </c>
      <c r="N1264" t="str">
        <f>IF(ROW()&lt;=vLastrow,'Match History Data'!N1264,"")</f>
        <v/>
      </c>
      <c r="O1264" t="str">
        <f>IF(ROW()&lt;=vLastrow,'Match History Data'!O1264,"")</f>
        <v/>
      </c>
      <c r="Q1264" t="str">
        <f>IF(ROW()&lt;=vLastrow,VLOOKUP(MONTH(E1264),calcs!$S$2:$T$13,2,FALSE),"")</f>
        <v/>
      </c>
      <c r="R1264" t="str">
        <f>IF(ROW()&lt;=vLastrow,VLOOKUP(MONTH(F1264),calcs!$S$2:$T$13,2,FALSE),"")</f>
        <v/>
      </c>
      <c r="S1264" t="str">
        <f t="shared" si="105"/>
        <v/>
      </c>
      <c r="T1264" s="26" t="e">
        <f>IF(F1264="",DATEDIF(E1264,calcs!X$2,"Y"),"")</f>
        <v>#VALUE!</v>
      </c>
      <c r="U1264" t="str">
        <f t="shared" si="104"/>
        <v/>
      </c>
      <c r="V1264" t="str">
        <f t="shared" si="101"/>
        <v/>
      </c>
      <c r="W1264">
        <f t="shared" si="102"/>
        <v>0</v>
      </c>
      <c r="X1264">
        <f t="shared" si="103"/>
        <v>0</v>
      </c>
    </row>
    <row r="1265" spans="1:24" x14ac:dyDescent="0.35">
      <c r="A1265" t="str">
        <f>IF(ROW()&lt;=vLastrow,'Match History Data'!A1265,"")</f>
        <v/>
      </c>
      <c r="B1265" t="str">
        <f>IF(ROW()&lt;=vLastrow,'Match History Data'!B1265,"")</f>
        <v/>
      </c>
      <c r="C1265" t="str">
        <f>IF(ROW()&lt;=vLastrow,'Match History Data'!C1265,"")</f>
        <v/>
      </c>
      <c r="D1265" t="str">
        <f>IF(ROW()&lt;=vLastrow,'Match History Data'!D1265,"")</f>
        <v/>
      </c>
      <c r="E1265" s="3" t="str">
        <f>IF(ROW()&lt;=vLastrow,IF('Match History Data'!E1265&lt;&gt;"",'Match History Data'!E1265,""),"")</f>
        <v/>
      </c>
      <c r="F1265" s="3" t="str">
        <f>IF(ROW()&lt;=vLastrow,IF('Match History Data'!F1265&lt;&gt;"",'Match History Data'!F1265,""),"")</f>
        <v/>
      </c>
      <c r="G1265" t="str">
        <f>IF(ROW()&lt;=vLastrow,'Match History Data'!G1265,"")</f>
        <v/>
      </c>
      <c r="H1265" t="str">
        <f>IF(ROW()&lt;=vLastrow,'Match History Data'!H1265,"")</f>
        <v/>
      </c>
      <c r="I1265" t="str">
        <f>IF(ROW()&lt;=vLastrow,'Match History Data'!I1265,"")</f>
        <v/>
      </c>
      <c r="J1265" t="str">
        <f>IF(ROW()&lt;=vLastrow,'Match History Data'!J1265,"")</f>
        <v/>
      </c>
      <c r="K1265" t="str">
        <f>IF(ROW()&lt;=vLastrow,'Match History Data'!K1265,"")</f>
        <v/>
      </c>
      <c r="L1265" t="str">
        <f>IF(ROW()&lt;=vLastrow,'Match History Data'!L1265,"")</f>
        <v/>
      </c>
      <c r="M1265" t="str">
        <f>IF(ROW()&lt;=vLastrow,'Match History Data'!M1265,"")</f>
        <v/>
      </c>
      <c r="N1265" t="str">
        <f>IF(ROW()&lt;=vLastrow,'Match History Data'!N1265,"")</f>
        <v/>
      </c>
      <c r="O1265" t="str">
        <f>IF(ROW()&lt;=vLastrow,'Match History Data'!O1265,"")</f>
        <v/>
      </c>
      <c r="Q1265" t="str">
        <f>IF(ROW()&lt;=vLastrow,VLOOKUP(MONTH(E1265),calcs!$S$2:$T$13,2,FALSE),"")</f>
        <v/>
      </c>
      <c r="R1265" t="str">
        <f>IF(ROW()&lt;=vLastrow,VLOOKUP(MONTH(F1265),calcs!$S$2:$T$13,2,FALSE),"")</f>
        <v/>
      </c>
      <c r="S1265" t="str">
        <f t="shared" si="105"/>
        <v/>
      </c>
      <c r="T1265" s="26" t="e">
        <f>IF(F1265="",DATEDIF(E1265,calcs!X$2,"Y"),"")</f>
        <v>#VALUE!</v>
      </c>
      <c r="U1265" t="str">
        <f t="shared" si="104"/>
        <v/>
      </c>
      <c r="V1265" t="str">
        <f t="shared" si="101"/>
        <v/>
      </c>
      <c r="W1265">
        <f t="shared" si="102"/>
        <v>0</v>
      </c>
      <c r="X1265">
        <f t="shared" si="103"/>
        <v>0</v>
      </c>
    </row>
    <row r="1266" spans="1:24" x14ac:dyDescent="0.35">
      <c r="A1266" t="str">
        <f>IF(ROW()&lt;=vLastrow,'Match History Data'!A1266,"")</f>
        <v/>
      </c>
      <c r="B1266" t="str">
        <f>IF(ROW()&lt;=vLastrow,'Match History Data'!B1266,"")</f>
        <v/>
      </c>
      <c r="C1266" t="str">
        <f>IF(ROW()&lt;=vLastrow,'Match History Data'!C1266,"")</f>
        <v/>
      </c>
      <c r="D1266" t="str">
        <f>IF(ROW()&lt;=vLastrow,'Match History Data'!D1266,"")</f>
        <v/>
      </c>
      <c r="E1266" s="3" t="str">
        <f>IF(ROW()&lt;=vLastrow,IF('Match History Data'!E1266&lt;&gt;"",'Match History Data'!E1266,""),"")</f>
        <v/>
      </c>
      <c r="F1266" s="3" t="str">
        <f>IF(ROW()&lt;=vLastrow,IF('Match History Data'!F1266&lt;&gt;"",'Match History Data'!F1266,""),"")</f>
        <v/>
      </c>
      <c r="G1266" t="str">
        <f>IF(ROW()&lt;=vLastrow,'Match History Data'!G1266,"")</f>
        <v/>
      </c>
      <c r="H1266" t="str">
        <f>IF(ROW()&lt;=vLastrow,'Match History Data'!H1266,"")</f>
        <v/>
      </c>
      <c r="I1266" t="str">
        <f>IF(ROW()&lt;=vLastrow,'Match History Data'!I1266,"")</f>
        <v/>
      </c>
      <c r="J1266" t="str">
        <f>IF(ROW()&lt;=vLastrow,'Match History Data'!J1266,"")</f>
        <v/>
      </c>
      <c r="K1266" t="str">
        <f>IF(ROW()&lt;=vLastrow,'Match History Data'!K1266,"")</f>
        <v/>
      </c>
      <c r="L1266" t="str">
        <f>IF(ROW()&lt;=vLastrow,'Match History Data'!L1266,"")</f>
        <v/>
      </c>
      <c r="M1266" t="str">
        <f>IF(ROW()&lt;=vLastrow,'Match History Data'!M1266,"")</f>
        <v/>
      </c>
      <c r="N1266" t="str">
        <f>IF(ROW()&lt;=vLastrow,'Match History Data'!N1266,"")</f>
        <v/>
      </c>
      <c r="O1266" t="str">
        <f>IF(ROW()&lt;=vLastrow,'Match History Data'!O1266,"")</f>
        <v/>
      </c>
      <c r="Q1266" t="str">
        <f>IF(ROW()&lt;=vLastrow,VLOOKUP(MONTH(E1266),calcs!$S$2:$T$13,2,FALSE),"")</f>
        <v/>
      </c>
      <c r="R1266" t="str">
        <f>IF(ROW()&lt;=vLastrow,VLOOKUP(MONTH(F1266),calcs!$S$2:$T$13,2,FALSE),"")</f>
        <v/>
      </c>
      <c r="S1266" t="str">
        <f t="shared" si="105"/>
        <v/>
      </c>
      <c r="T1266" s="26" t="e">
        <f>IF(F1266="",DATEDIF(E1266,calcs!X$2,"Y"),"")</f>
        <v>#VALUE!</v>
      </c>
      <c r="U1266" t="str">
        <f t="shared" si="104"/>
        <v/>
      </c>
      <c r="V1266" t="str">
        <f t="shared" si="101"/>
        <v/>
      </c>
      <c r="W1266">
        <f t="shared" si="102"/>
        <v>0</v>
      </c>
      <c r="X1266">
        <f t="shared" si="103"/>
        <v>0</v>
      </c>
    </row>
    <row r="1267" spans="1:24" x14ac:dyDescent="0.35">
      <c r="A1267" t="str">
        <f>IF(ROW()&lt;=vLastrow,'Match History Data'!A1267,"")</f>
        <v/>
      </c>
      <c r="B1267" t="str">
        <f>IF(ROW()&lt;=vLastrow,'Match History Data'!B1267,"")</f>
        <v/>
      </c>
      <c r="C1267" t="str">
        <f>IF(ROW()&lt;=vLastrow,'Match History Data'!C1267,"")</f>
        <v/>
      </c>
      <c r="D1267" t="str">
        <f>IF(ROW()&lt;=vLastrow,'Match History Data'!D1267,"")</f>
        <v/>
      </c>
      <c r="E1267" s="3" t="str">
        <f>IF(ROW()&lt;=vLastrow,IF('Match History Data'!E1267&lt;&gt;"",'Match History Data'!E1267,""),"")</f>
        <v/>
      </c>
      <c r="F1267" s="3" t="str">
        <f>IF(ROW()&lt;=vLastrow,IF('Match History Data'!F1267&lt;&gt;"",'Match History Data'!F1267,""),"")</f>
        <v/>
      </c>
      <c r="G1267" t="str">
        <f>IF(ROW()&lt;=vLastrow,'Match History Data'!G1267,"")</f>
        <v/>
      </c>
      <c r="H1267" t="str">
        <f>IF(ROW()&lt;=vLastrow,'Match History Data'!H1267,"")</f>
        <v/>
      </c>
      <c r="I1267" t="str">
        <f>IF(ROW()&lt;=vLastrow,'Match History Data'!I1267,"")</f>
        <v/>
      </c>
      <c r="J1267" t="str">
        <f>IF(ROW()&lt;=vLastrow,'Match History Data'!J1267,"")</f>
        <v/>
      </c>
      <c r="K1267" t="str">
        <f>IF(ROW()&lt;=vLastrow,'Match History Data'!K1267,"")</f>
        <v/>
      </c>
      <c r="L1267" t="str">
        <f>IF(ROW()&lt;=vLastrow,'Match History Data'!L1267,"")</f>
        <v/>
      </c>
      <c r="M1267" t="str">
        <f>IF(ROW()&lt;=vLastrow,'Match History Data'!M1267,"")</f>
        <v/>
      </c>
      <c r="N1267" t="str">
        <f>IF(ROW()&lt;=vLastrow,'Match History Data'!N1267,"")</f>
        <v/>
      </c>
      <c r="O1267" t="str">
        <f>IF(ROW()&lt;=vLastrow,'Match History Data'!O1267,"")</f>
        <v/>
      </c>
      <c r="Q1267" t="str">
        <f>IF(ROW()&lt;=vLastrow,VLOOKUP(MONTH(E1267),calcs!$S$2:$T$13,2,FALSE),"")</f>
        <v/>
      </c>
      <c r="R1267" t="str">
        <f>IF(ROW()&lt;=vLastrow,VLOOKUP(MONTH(F1267),calcs!$S$2:$T$13,2,FALSE),"")</f>
        <v/>
      </c>
      <c r="S1267" t="str">
        <f t="shared" si="105"/>
        <v/>
      </c>
      <c r="T1267" s="26" t="e">
        <f>IF(F1267="",DATEDIF(E1267,calcs!X$2,"Y"),"")</f>
        <v>#VALUE!</v>
      </c>
      <c r="U1267" t="str">
        <f t="shared" si="104"/>
        <v/>
      </c>
      <c r="V1267" t="str">
        <f t="shared" si="101"/>
        <v/>
      </c>
      <c r="W1267">
        <f t="shared" si="102"/>
        <v>0</v>
      </c>
      <c r="X1267">
        <f t="shared" si="103"/>
        <v>0</v>
      </c>
    </row>
    <row r="1268" spans="1:24" x14ac:dyDescent="0.35">
      <c r="A1268" t="str">
        <f>IF(ROW()&lt;=vLastrow,'Match History Data'!A1268,"")</f>
        <v/>
      </c>
      <c r="B1268" t="str">
        <f>IF(ROW()&lt;=vLastrow,'Match History Data'!B1268,"")</f>
        <v/>
      </c>
      <c r="C1268" t="str">
        <f>IF(ROW()&lt;=vLastrow,'Match History Data'!C1268,"")</f>
        <v/>
      </c>
      <c r="D1268" t="str">
        <f>IF(ROW()&lt;=vLastrow,'Match History Data'!D1268,"")</f>
        <v/>
      </c>
      <c r="E1268" s="3" t="str">
        <f>IF(ROW()&lt;=vLastrow,IF('Match History Data'!E1268&lt;&gt;"",'Match History Data'!E1268,""),"")</f>
        <v/>
      </c>
      <c r="F1268" s="3" t="str">
        <f>IF(ROW()&lt;=vLastrow,IF('Match History Data'!F1268&lt;&gt;"",'Match History Data'!F1268,""),"")</f>
        <v/>
      </c>
      <c r="G1268" t="str">
        <f>IF(ROW()&lt;=vLastrow,'Match History Data'!G1268,"")</f>
        <v/>
      </c>
      <c r="H1268" t="str">
        <f>IF(ROW()&lt;=vLastrow,'Match History Data'!H1268,"")</f>
        <v/>
      </c>
      <c r="I1268" t="str">
        <f>IF(ROW()&lt;=vLastrow,'Match History Data'!I1268,"")</f>
        <v/>
      </c>
      <c r="J1268" t="str">
        <f>IF(ROW()&lt;=vLastrow,'Match History Data'!J1268,"")</f>
        <v/>
      </c>
      <c r="K1268" t="str">
        <f>IF(ROW()&lt;=vLastrow,'Match History Data'!K1268,"")</f>
        <v/>
      </c>
      <c r="L1268" t="str">
        <f>IF(ROW()&lt;=vLastrow,'Match History Data'!L1268,"")</f>
        <v/>
      </c>
      <c r="M1268" t="str">
        <f>IF(ROW()&lt;=vLastrow,'Match History Data'!M1268,"")</f>
        <v/>
      </c>
      <c r="N1268" t="str">
        <f>IF(ROW()&lt;=vLastrow,'Match History Data'!N1268,"")</f>
        <v/>
      </c>
      <c r="O1268" t="str">
        <f>IF(ROW()&lt;=vLastrow,'Match History Data'!O1268,"")</f>
        <v/>
      </c>
      <c r="Q1268" t="str">
        <f>IF(ROW()&lt;=vLastrow,VLOOKUP(MONTH(E1268),calcs!$S$2:$T$13,2,FALSE),"")</f>
        <v/>
      </c>
      <c r="R1268" t="str">
        <f>IF(ROW()&lt;=vLastrow,VLOOKUP(MONTH(F1268),calcs!$S$2:$T$13,2,FALSE),"")</f>
        <v/>
      </c>
      <c r="S1268" t="str">
        <f t="shared" si="105"/>
        <v/>
      </c>
      <c r="T1268" s="26" t="e">
        <f>IF(F1268="",DATEDIF(E1268,calcs!X$2,"Y"),"")</f>
        <v>#VALUE!</v>
      </c>
      <c r="U1268" t="str">
        <f t="shared" si="104"/>
        <v/>
      </c>
      <c r="V1268" t="str">
        <f t="shared" si="101"/>
        <v/>
      </c>
      <c r="W1268">
        <f t="shared" si="102"/>
        <v>0</v>
      </c>
      <c r="X1268">
        <f t="shared" si="103"/>
        <v>0</v>
      </c>
    </row>
    <row r="1269" spans="1:24" x14ac:dyDescent="0.35">
      <c r="A1269" t="str">
        <f>IF(ROW()&lt;=vLastrow,'Match History Data'!A1269,"")</f>
        <v/>
      </c>
      <c r="B1269" t="str">
        <f>IF(ROW()&lt;=vLastrow,'Match History Data'!B1269,"")</f>
        <v/>
      </c>
      <c r="C1269" t="str">
        <f>IF(ROW()&lt;=vLastrow,'Match History Data'!C1269,"")</f>
        <v/>
      </c>
      <c r="D1269" t="str">
        <f>IF(ROW()&lt;=vLastrow,'Match History Data'!D1269,"")</f>
        <v/>
      </c>
      <c r="E1269" s="3" t="str">
        <f>IF(ROW()&lt;=vLastrow,IF('Match History Data'!E1269&lt;&gt;"",'Match History Data'!E1269,""),"")</f>
        <v/>
      </c>
      <c r="F1269" s="3" t="str">
        <f>IF(ROW()&lt;=vLastrow,IF('Match History Data'!F1269&lt;&gt;"",'Match History Data'!F1269,""),"")</f>
        <v/>
      </c>
      <c r="G1269" t="str">
        <f>IF(ROW()&lt;=vLastrow,'Match History Data'!G1269,"")</f>
        <v/>
      </c>
      <c r="H1269" t="str">
        <f>IF(ROW()&lt;=vLastrow,'Match History Data'!H1269,"")</f>
        <v/>
      </c>
      <c r="I1269" t="str">
        <f>IF(ROW()&lt;=vLastrow,'Match History Data'!I1269,"")</f>
        <v/>
      </c>
      <c r="J1269" t="str">
        <f>IF(ROW()&lt;=vLastrow,'Match History Data'!J1269,"")</f>
        <v/>
      </c>
      <c r="K1269" t="str">
        <f>IF(ROW()&lt;=vLastrow,'Match History Data'!K1269,"")</f>
        <v/>
      </c>
      <c r="L1269" t="str">
        <f>IF(ROW()&lt;=vLastrow,'Match History Data'!L1269,"")</f>
        <v/>
      </c>
      <c r="M1269" t="str">
        <f>IF(ROW()&lt;=vLastrow,'Match History Data'!M1269,"")</f>
        <v/>
      </c>
      <c r="N1269" t="str">
        <f>IF(ROW()&lt;=vLastrow,'Match History Data'!N1269,"")</f>
        <v/>
      </c>
      <c r="O1269" t="str">
        <f>IF(ROW()&lt;=vLastrow,'Match History Data'!O1269,"")</f>
        <v/>
      </c>
      <c r="Q1269" t="str">
        <f>IF(ROW()&lt;=vLastrow,VLOOKUP(MONTH(E1269),calcs!$S$2:$T$13,2,FALSE),"")</f>
        <v/>
      </c>
      <c r="R1269" t="str">
        <f>IF(ROW()&lt;=vLastrow,VLOOKUP(MONTH(F1269),calcs!$S$2:$T$13,2,FALSE),"")</f>
        <v/>
      </c>
      <c r="S1269" t="str">
        <f t="shared" si="105"/>
        <v/>
      </c>
      <c r="T1269" s="26" t="e">
        <f>IF(F1269="",DATEDIF(E1269,calcs!X$2,"Y"),"")</f>
        <v>#VALUE!</v>
      </c>
      <c r="U1269" t="str">
        <f t="shared" si="104"/>
        <v/>
      </c>
      <c r="V1269" t="str">
        <f t="shared" si="101"/>
        <v/>
      </c>
      <c r="W1269">
        <f t="shared" si="102"/>
        <v>0</v>
      </c>
      <c r="X1269">
        <f t="shared" si="103"/>
        <v>0</v>
      </c>
    </row>
    <row r="1270" spans="1:24" x14ac:dyDescent="0.35">
      <c r="A1270" t="str">
        <f>IF(ROW()&lt;=vLastrow,'Match History Data'!A1270,"")</f>
        <v/>
      </c>
      <c r="B1270" t="str">
        <f>IF(ROW()&lt;=vLastrow,'Match History Data'!B1270,"")</f>
        <v/>
      </c>
      <c r="C1270" t="str">
        <f>IF(ROW()&lt;=vLastrow,'Match History Data'!C1270,"")</f>
        <v/>
      </c>
      <c r="D1270" t="str">
        <f>IF(ROW()&lt;=vLastrow,'Match History Data'!D1270,"")</f>
        <v/>
      </c>
      <c r="E1270" s="3" t="str">
        <f>IF(ROW()&lt;=vLastrow,IF('Match History Data'!E1270&lt;&gt;"",'Match History Data'!E1270,""),"")</f>
        <v/>
      </c>
      <c r="F1270" s="3" t="str">
        <f>IF(ROW()&lt;=vLastrow,IF('Match History Data'!F1270&lt;&gt;"",'Match History Data'!F1270,""),"")</f>
        <v/>
      </c>
      <c r="G1270" t="str">
        <f>IF(ROW()&lt;=vLastrow,'Match History Data'!G1270,"")</f>
        <v/>
      </c>
      <c r="H1270" t="str">
        <f>IF(ROW()&lt;=vLastrow,'Match History Data'!H1270,"")</f>
        <v/>
      </c>
      <c r="I1270" t="str">
        <f>IF(ROW()&lt;=vLastrow,'Match History Data'!I1270,"")</f>
        <v/>
      </c>
      <c r="J1270" t="str">
        <f>IF(ROW()&lt;=vLastrow,'Match History Data'!J1270,"")</f>
        <v/>
      </c>
      <c r="K1270" t="str">
        <f>IF(ROW()&lt;=vLastrow,'Match History Data'!K1270,"")</f>
        <v/>
      </c>
      <c r="L1270" t="str">
        <f>IF(ROW()&lt;=vLastrow,'Match History Data'!L1270,"")</f>
        <v/>
      </c>
      <c r="M1270" t="str">
        <f>IF(ROW()&lt;=vLastrow,'Match History Data'!M1270,"")</f>
        <v/>
      </c>
      <c r="N1270" t="str">
        <f>IF(ROW()&lt;=vLastrow,'Match History Data'!N1270,"")</f>
        <v/>
      </c>
      <c r="O1270" t="str">
        <f>IF(ROW()&lt;=vLastrow,'Match History Data'!O1270,"")</f>
        <v/>
      </c>
      <c r="Q1270" t="str">
        <f>IF(ROW()&lt;=vLastrow,VLOOKUP(MONTH(E1270),calcs!$S$2:$T$13,2,FALSE),"")</f>
        <v/>
      </c>
      <c r="R1270" t="str">
        <f>IF(ROW()&lt;=vLastrow,VLOOKUP(MONTH(F1270),calcs!$S$2:$T$13,2,FALSE),"")</f>
        <v/>
      </c>
      <c r="S1270" t="str">
        <f t="shared" si="105"/>
        <v/>
      </c>
      <c r="T1270" s="26" t="e">
        <f>IF(F1270="",DATEDIF(E1270,calcs!X$2,"Y"),"")</f>
        <v>#VALUE!</v>
      </c>
      <c r="U1270" t="str">
        <f t="shared" si="104"/>
        <v/>
      </c>
      <c r="V1270" t="str">
        <f t="shared" si="101"/>
        <v/>
      </c>
      <c r="W1270">
        <f t="shared" si="102"/>
        <v>0</v>
      </c>
      <c r="X1270">
        <f t="shared" si="103"/>
        <v>0</v>
      </c>
    </row>
    <row r="1271" spans="1:24" x14ac:dyDescent="0.35">
      <c r="A1271" t="str">
        <f>IF(ROW()&lt;=vLastrow,'Match History Data'!A1271,"")</f>
        <v/>
      </c>
      <c r="B1271" t="str">
        <f>IF(ROW()&lt;=vLastrow,'Match History Data'!B1271,"")</f>
        <v/>
      </c>
      <c r="C1271" t="str">
        <f>IF(ROW()&lt;=vLastrow,'Match History Data'!C1271,"")</f>
        <v/>
      </c>
      <c r="D1271" t="str">
        <f>IF(ROW()&lt;=vLastrow,'Match History Data'!D1271,"")</f>
        <v/>
      </c>
      <c r="E1271" s="3" t="str">
        <f>IF(ROW()&lt;=vLastrow,IF('Match History Data'!E1271&lt;&gt;"",'Match History Data'!E1271,""),"")</f>
        <v/>
      </c>
      <c r="F1271" s="3" t="str">
        <f>IF(ROW()&lt;=vLastrow,IF('Match History Data'!F1271&lt;&gt;"",'Match History Data'!F1271,""),"")</f>
        <v/>
      </c>
      <c r="G1271" t="str">
        <f>IF(ROW()&lt;=vLastrow,'Match History Data'!G1271,"")</f>
        <v/>
      </c>
      <c r="H1271" t="str">
        <f>IF(ROW()&lt;=vLastrow,'Match History Data'!H1271,"")</f>
        <v/>
      </c>
      <c r="I1271" t="str">
        <f>IF(ROW()&lt;=vLastrow,'Match History Data'!I1271,"")</f>
        <v/>
      </c>
      <c r="J1271" t="str">
        <f>IF(ROW()&lt;=vLastrow,'Match History Data'!J1271,"")</f>
        <v/>
      </c>
      <c r="K1271" t="str">
        <f>IF(ROW()&lt;=vLastrow,'Match History Data'!K1271,"")</f>
        <v/>
      </c>
      <c r="L1271" t="str">
        <f>IF(ROW()&lt;=vLastrow,'Match History Data'!L1271,"")</f>
        <v/>
      </c>
      <c r="M1271" t="str">
        <f>IF(ROW()&lt;=vLastrow,'Match History Data'!M1271,"")</f>
        <v/>
      </c>
      <c r="N1271" t="str">
        <f>IF(ROW()&lt;=vLastrow,'Match History Data'!N1271,"")</f>
        <v/>
      </c>
      <c r="O1271" t="str">
        <f>IF(ROW()&lt;=vLastrow,'Match History Data'!O1271,"")</f>
        <v/>
      </c>
      <c r="Q1271" t="str">
        <f>IF(ROW()&lt;=vLastrow,VLOOKUP(MONTH(E1271),calcs!$S$2:$T$13,2,FALSE),"")</f>
        <v/>
      </c>
      <c r="R1271" t="str">
        <f>IF(ROW()&lt;=vLastrow,VLOOKUP(MONTH(F1271),calcs!$S$2:$T$13,2,FALSE),"")</f>
        <v/>
      </c>
      <c r="S1271" t="str">
        <f t="shared" si="105"/>
        <v/>
      </c>
      <c r="T1271" s="26" t="e">
        <f>IF(F1271="",DATEDIF(E1271,calcs!X$2,"Y"),"")</f>
        <v>#VALUE!</v>
      </c>
      <c r="U1271" t="str">
        <f t="shared" si="104"/>
        <v/>
      </c>
      <c r="V1271" t="str">
        <f t="shared" si="101"/>
        <v/>
      </c>
      <c r="W1271">
        <f t="shared" si="102"/>
        <v>0</v>
      </c>
      <c r="X1271">
        <f t="shared" si="103"/>
        <v>0</v>
      </c>
    </row>
    <row r="1272" spans="1:24" x14ac:dyDescent="0.35">
      <c r="A1272" t="str">
        <f>IF(ROW()&lt;=vLastrow,'Match History Data'!A1272,"")</f>
        <v/>
      </c>
      <c r="B1272" t="str">
        <f>IF(ROW()&lt;=vLastrow,'Match History Data'!B1272,"")</f>
        <v/>
      </c>
      <c r="C1272" t="str">
        <f>IF(ROW()&lt;=vLastrow,'Match History Data'!C1272,"")</f>
        <v/>
      </c>
      <c r="D1272" t="str">
        <f>IF(ROW()&lt;=vLastrow,'Match History Data'!D1272,"")</f>
        <v/>
      </c>
      <c r="E1272" s="3" t="str">
        <f>IF(ROW()&lt;=vLastrow,IF('Match History Data'!E1272&lt;&gt;"",'Match History Data'!E1272,""),"")</f>
        <v/>
      </c>
      <c r="F1272" s="3" t="str">
        <f>IF(ROW()&lt;=vLastrow,IF('Match History Data'!F1272&lt;&gt;"",'Match History Data'!F1272,""),"")</f>
        <v/>
      </c>
      <c r="G1272" t="str">
        <f>IF(ROW()&lt;=vLastrow,'Match History Data'!G1272,"")</f>
        <v/>
      </c>
      <c r="H1272" t="str">
        <f>IF(ROW()&lt;=vLastrow,'Match History Data'!H1272,"")</f>
        <v/>
      </c>
      <c r="I1272" t="str">
        <f>IF(ROW()&lt;=vLastrow,'Match History Data'!I1272,"")</f>
        <v/>
      </c>
      <c r="J1272" t="str">
        <f>IF(ROW()&lt;=vLastrow,'Match History Data'!J1272,"")</f>
        <v/>
      </c>
      <c r="K1272" t="str">
        <f>IF(ROW()&lt;=vLastrow,'Match History Data'!K1272,"")</f>
        <v/>
      </c>
      <c r="L1272" t="str">
        <f>IF(ROW()&lt;=vLastrow,'Match History Data'!L1272,"")</f>
        <v/>
      </c>
      <c r="M1272" t="str">
        <f>IF(ROW()&lt;=vLastrow,'Match History Data'!M1272,"")</f>
        <v/>
      </c>
      <c r="N1272" t="str">
        <f>IF(ROW()&lt;=vLastrow,'Match History Data'!N1272,"")</f>
        <v/>
      </c>
      <c r="O1272" t="str">
        <f>IF(ROW()&lt;=vLastrow,'Match History Data'!O1272,"")</f>
        <v/>
      </c>
      <c r="Q1272" t="str">
        <f>IF(ROW()&lt;=vLastrow,VLOOKUP(MONTH(E1272),calcs!$S$2:$T$13,2,FALSE),"")</f>
        <v/>
      </c>
      <c r="R1272" t="str">
        <f>IF(ROW()&lt;=vLastrow,VLOOKUP(MONTH(F1272),calcs!$S$2:$T$13,2,FALSE),"")</f>
        <v/>
      </c>
      <c r="S1272" t="str">
        <f t="shared" si="105"/>
        <v/>
      </c>
      <c r="T1272" s="26" t="e">
        <f>IF(F1272="",DATEDIF(E1272,calcs!X$2,"Y"),"")</f>
        <v>#VALUE!</v>
      </c>
      <c r="U1272" t="str">
        <f t="shared" si="104"/>
        <v/>
      </c>
      <c r="V1272" t="str">
        <f t="shared" si="101"/>
        <v/>
      </c>
      <c r="W1272">
        <f t="shared" si="102"/>
        <v>0</v>
      </c>
      <c r="X1272">
        <f t="shared" si="103"/>
        <v>0</v>
      </c>
    </row>
    <row r="1273" spans="1:24" x14ac:dyDescent="0.35">
      <c r="A1273" t="str">
        <f>IF(ROW()&lt;=vLastrow,'Match History Data'!A1273,"")</f>
        <v/>
      </c>
      <c r="B1273" t="str">
        <f>IF(ROW()&lt;=vLastrow,'Match History Data'!B1273,"")</f>
        <v/>
      </c>
      <c r="C1273" t="str">
        <f>IF(ROW()&lt;=vLastrow,'Match History Data'!C1273,"")</f>
        <v/>
      </c>
      <c r="D1273" t="str">
        <f>IF(ROW()&lt;=vLastrow,'Match History Data'!D1273,"")</f>
        <v/>
      </c>
      <c r="E1273" s="3" t="str">
        <f>IF(ROW()&lt;=vLastrow,IF('Match History Data'!E1273&lt;&gt;"",'Match History Data'!E1273,""),"")</f>
        <v/>
      </c>
      <c r="F1273" s="3" t="str">
        <f>IF(ROW()&lt;=vLastrow,IF('Match History Data'!F1273&lt;&gt;"",'Match History Data'!F1273,""),"")</f>
        <v/>
      </c>
      <c r="G1273" t="str">
        <f>IF(ROW()&lt;=vLastrow,'Match History Data'!G1273,"")</f>
        <v/>
      </c>
      <c r="H1273" t="str">
        <f>IF(ROW()&lt;=vLastrow,'Match History Data'!H1273,"")</f>
        <v/>
      </c>
      <c r="I1273" t="str">
        <f>IF(ROW()&lt;=vLastrow,'Match History Data'!I1273,"")</f>
        <v/>
      </c>
      <c r="J1273" t="str">
        <f>IF(ROW()&lt;=vLastrow,'Match History Data'!J1273,"")</f>
        <v/>
      </c>
      <c r="K1273" t="str">
        <f>IF(ROW()&lt;=vLastrow,'Match History Data'!K1273,"")</f>
        <v/>
      </c>
      <c r="L1273" t="str">
        <f>IF(ROW()&lt;=vLastrow,'Match History Data'!L1273,"")</f>
        <v/>
      </c>
      <c r="M1273" t="str">
        <f>IF(ROW()&lt;=vLastrow,'Match History Data'!M1273,"")</f>
        <v/>
      </c>
      <c r="N1273" t="str">
        <f>IF(ROW()&lt;=vLastrow,'Match History Data'!N1273,"")</f>
        <v/>
      </c>
      <c r="O1273" t="str">
        <f>IF(ROW()&lt;=vLastrow,'Match History Data'!O1273,"")</f>
        <v/>
      </c>
      <c r="Q1273" t="str">
        <f>IF(ROW()&lt;=vLastrow,VLOOKUP(MONTH(E1273),calcs!$S$2:$T$13,2,FALSE),"")</f>
        <v/>
      </c>
      <c r="R1273" t="str">
        <f>IF(ROW()&lt;=vLastrow,VLOOKUP(MONTH(F1273),calcs!$S$2:$T$13,2,FALSE),"")</f>
        <v/>
      </c>
      <c r="S1273" t="str">
        <f t="shared" si="105"/>
        <v/>
      </c>
      <c r="T1273" s="26" t="e">
        <f>IF(F1273="",DATEDIF(E1273,calcs!X$2,"Y"),"")</f>
        <v>#VALUE!</v>
      </c>
      <c r="U1273" t="str">
        <f t="shared" si="104"/>
        <v/>
      </c>
      <c r="V1273" t="str">
        <f t="shared" si="101"/>
        <v/>
      </c>
      <c r="W1273">
        <f t="shared" si="102"/>
        <v>0</v>
      </c>
      <c r="X1273">
        <f t="shared" si="103"/>
        <v>0</v>
      </c>
    </row>
    <row r="1274" spans="1:24" x14ac:dyDescent="0.35">
      <c r="A1274" t="str">
        <f>IF(ROW()&lt;=vLastrow,'Match History Data'!A1274,"")</f>
        <v/>
      </c>
      <c r="B1274" t="str">
        <f>IF(ROW()&lt;=vLastrow,'Match History Data'!B1274,"")</f>
        <v/>
      </c>
      <c r="C1274" t="str">
        <f>IF(ROW()&lt;=vLastrow,'Match History Data'!C1274,"")</f>
        <v/>
      </c>
      <c r="D1274" t="str">
        <f>IF(ROW()&lt;=vLastrow,'Match History Data'!D1274,"")</f>
        <v/>
      </c>
      <c r="E1274" s="3" t="str">
        <f>IF(ROW()&lt;=vLastrow,IF('Match History Data'!E1274&lt;&gt;"",'Match History Data'!E1274,""),"")</f>
        <v/>
      </c>
      <c r="F1274" s="3" t="str">
        <f>IF(ROW()&lt;=vLastrow,IF('Match History Data'!F1274&lt;&gt;"",'Match History Data'!F1274,""),"")</f>
        <v/>
      </c>
      <c r="G1274" t="str">
        <f>IF(ROW()&lt;=vLastrow,'Match History Data'!G1274,"")</f>
        <v/>
      </c>
      <c r="H1274" t="str">
        <f>IF(ROW()&lt;=vLastrow,'Match History Data'!H1274,"")</f>
        <v/>
      </c>
      <c r="I1274" t="str">
        <f>IF(ROW()&lt;=vLastrow,'Match History Data'!I1274,"")</f>
        <v/>
      </c>
      <c r="J1274" t="str">
        <f>IF(ROW()&lt;=vLastrow,'Match History Data'!J1274,"")</f>
        <v/>
      </c>
      <c r="K1274" t="str">
        <f>IF(ROW()&lt;=vLastrow,'Match History Data'!K1274,"")</f>
        <v/>
      </c>
      <c r="L1274" t="str">
        <f>IF(ROW()&lt;=vLastrow,'Match History Data'!L1274,"")</f>
        <v/>
      </c>
      <c r="M1274" t="str">
        <f>IF(ROW()&lt;=vLastrow,'Match History Data'!M1274,"")</f>
        <v/>
      </c>
      <c r="N1274" t="str">
        <f>IF(ROW()&lt;=vLastrow,'Match History Data'!N1274,"")</f>
        <v/>
      </c>
      <c r="O1274" t="str">
        <f>IF(ROW()&lt;=vLastrow,'Match History Data'!O1274,"")</f>
        <v/>
      </c>
      <c r="Q1274" t="str">
        <f>IF(ROW()&lt;=vLastrow,VLOOKUP(MONTH(E1274),calcs!$S$2:$T$13,2,FALSE),"")</f>
        <v/>
      </c>
      <c r="R1274" t="str">
        <f>IF(ROW()&lt;=vLastrow,VLOOKUP(MONTH(F1274),calcs!$S$2:$T$13,2,FALSE),"")</f>
        <v/>
      </c>
      <c r="S1274" t="str">
        <f t="shared" si="105"/>
        <v/>
      </c>
      <c r="T1274" s="26" t="e">
        <f>IF(F1274="",DATEDIF(E1274,calcs!X$2,"Y"),"")</f>
        <v>#VALUE!</v>
      </c>
      <c r="U1274" t="str">
        <f t="shared" si="104"/>
        <v/>
      </c>
      <c r="V1274" t="str">
        <f t="shared" si="101"/>
        <v/>
      </c>
      <c r="W1274">
        <f t="shared" si="102"/>
        <v>0</v>
      </c>
      <c r="X1274">
        <f t="shared" si="103"/>
        <v>0</v>
      </c>
    </row>
    <row r="1275" spans="1:24" x14ac:dyDescent="0.35">
      <c r="A1275" t="str">
        <f>IF(ROW()&lt;=vLastrow,'Match History Data'!A1275,"")</f>
        <v/>
      </c>
      <c r="B1275" t="str">
        <f>IF(ROW()&lt;=vLastrow,'Match History Data'!B1275,"")</f>
        <v/>
      </c>
      <c r="C1275" t="str">
        <f>IF(ROW()&lt;=vLastrow,'Match History Data'!C1275,"")</f>
        <v/>
      </c>
      <c r="D1275" t="str">
        <f>IF(ROW()&lt;=vLastrow,'Match History Data'!D1275,"")</f>
        <v/>
      </c>
      <c r="E1275" s="3" t="str">
        <f>IF(ROW()&lt;=vLastrow,IF('Match History Data'!E1275&lt;&gt;"",'Match History Data'!E1275,""),"")</f>
        <v/>
      </c>
      <c r="F1275" s="3" t="str">
        <f>IF(ROW()&lt;=vLastrow,IF('Match History Data'!F1275&lt;&gt;"",'Match History Data'!F1275,""),"")</f>
        <v/>
      </c>
      <c r="G1275" t="str">
        <f>IF(ROW()&lt;=vLastrow,'Match History Data'!G1275,"")</f>
        <v/>
      </c>
      <c r="H1275" t="str">
        <f>IF(ROW()&lt;=vLastrow,'Match History Data'!H1275,"")</f>
        <v/>
      </c>
      <c r="I1275" t="str">
        <f>IF(ROW()&lt;=vLastrow,'Match History Data'!I1275,"")</f>
        <v/>
      </c>
      <c r="J1275" t="str">
        <f>IF(ROW()&lt;=vLastrow,'Match History Data'!J1275,"")</f>
        <v/>
      </c>
      <c r="K1275" t="str">
        <f>IF(ROW()&lt;=vLastrow,'Match History Data'!K1275,"")</f>
        <v/>
      </c>
      <c r="L1275" t="str">
        <f>IF(ROW()&lt;=vLastrow,'Match History Data'!L1275,"")</f>
        <v/>
      </c>
      <c r="M1275" t="str">
        <f>IF(ROW()&lt;=vLastrow,'Match History Data'!M1275,"")</f>
        <v/>
      </c>
      <c r="N1275" t="str">
        <f>IF(ROW()&lt;=vLastrow,'Match History Data'!N1275,"")</f>
        <v/>
      </c>
      <c r="O1275" t="str">
        <f>IF(ROW()&lt;=vLastrow,'Match History Data'!O1275,"")</f>
        <v/>
      </c>
      <c r="Q1275" t="str">
        <f>IF(ROW()&lt;=vLastrow,VLOOKUP(MONTH(E1275),calcs!$S$2:$T$13,2,FALSE),"")</f>
        <v/>
      </c>
      <c r="R1275" t="str">
        <f>IF(ROW()&lt;=vLastrow,VLOOKUP(MONTH(F1275),calcs!$S$2:$T$13,2,FALSE),"")</f>
        <v/>
      </c>
      <c r="S1275" t="str">
        <f t="shared" si="105"/>
        <v/>
      </c>
      <c r="T1275" s="26" t="e">
        <f>IF(F1275="",DATEDIF(E1275,calcs!X$2,"Y"),"")</f>
        <v>#VALUE!</v>
      </c>
      <c r="U1275" t="str">
        <f t="shared" si="104"/>
        <v/>
      </c>
      <c r="V1275" t="str">
        <f t="shared" si="101"/>
        <v/>
      </c>
      <c r="W1275">
        <f t="shared" si="102"/>
        <v>0</v>
      </c>
      <c r="X1275">
        <f t="shared" si="103"/>
        <v>0</v>
      </c>
    </row>
    <row r="1276" spans="1:24" x14ac:dyDescent="0.35">
      <c r="A1276" t="str">
        <f>IF(ROW()&lt;=vLastrow,'Match History Data'!A1276,"")</f>
        <v/>
      </c>
      <c r="B1276" t="str">
        <f>IF(ROW()&lt;=vLastrow,'Match History Data'!B1276,"")</f>
        <v/>
      </c>
      <c r="C1276" t="str">
        <f>IF(ROW()&lt;=vLastrow,'Match History Data'!C1276,"")</f>
        <v/>
      </c>
      <c r="D1276" t="str">
        <f>IF(ROW()&lt;=vLastrow,'Match History Data'!D1276,"")</f>
        <v/>
      </c>
      <c r="E1276" s="3" t="str">
        <f>IF(ROW()&lt;=vLastrow,IF('Match History Data'!E1276&lt;&gt;"",'Match History Data'!E1276,""),"")</f>
        <v/>
      </c>
      <c r="F1276" s="3" t="str">
        <f>IF(ROW()&lt;=vLastrow,IF('Match History Data'!F1276&lt;&gt;"",'Match History Data'!F1276,""),"")</f>
        <v/>
      </c>
      <c r="G1276" t="str">
        <f>IF(ROW()&lt;=vLastrow,'Match History Data'!G1276,"")</f>
        <v/>
      </c>
      <c r="H1276" t="str">
        <f>IF(ROW()&lt;=vLastrow,'Match History Data'!H1276,"")</f>
        <v/>
      </c>
      <c r="I1276" t="str">
        <f>IF(ROW()&lt;=vLastrow,'Match History Data'!I1276,"")</f>
        <v/>
      </c>
      <c r="J1276" t="str">
        <f>IF(ROW()&lt;=vLastrow,'Match History Data'!J1276,"")</f>
        <v/>
      </c>
      <c r="K1276" t="str">
        <f>IF(ROW()&lt;=vLastrow,'Match History Data'!K1276,"")</f>
        <v/>
      </c>
      <c r="L1276" t="str">
        <f>IF(ROW()&lt;=vLastrow,'Match History Data'!L1276,"")</f>
        <v/>
      </c>
      <c r="M1276" t="str">
        <f>IF(ROW()&lt;=vLastrow,'Match History Data'!M1276,"")</f>
        <v/>
      </c>
      <c r="N1276" t="str">
        <f>IF(ROW()&lt;=vLastrow,'Match History Data'!N1276,"")</f>
        <v/>
      </c>
      <c r="O1276" t="str">
        <f>IF(ROW()&lt;=vLastrow,'Match History Data'!O1276,"")</f>
        <v/>
      </c>
      <c r="Q1276" t="str">
        <f>IF(ROW()&lt;=vLastrow,VLOOKUP(MONTH(E1276),calcs!$S$2:$T$13,2,FALSE),"")</f>
        <v/>
      </c>
      <c r="R1276" t="str">
        <f>IF(ROW()&lt;=vLastrow,VLOOKUP(MONTH(F1276),calcs!$S$2:$T$13,2,FALSE),"")</f>
        <v/>
      </c>
      <c r="S1276" t="str">
        <f t="shared" si="105"/>
        <v/>
      </c>
      <c r="T1276" s="26" t="e">
        <f>IF(F1276="",DATEDIF(E1276,calcs!X$2,"Y"),"")</f>
        <v>#VALUE!</v>
      </c>
      <c r="U1276" t="str">
        <f t="shared" si="104"/>
        <v/>
      </c>
      <c r="V1276" t="str">
        <f t="shared" si="101"/>
        <v/>
      </c>
      <c r="W1276">
        <f t="shared" si="102"/>
        <v>0</v>
      </c>
      <c r="X1276">
        <f t="shared" si="103"/>
        <v>0</v>
      </c>
    </row>
    <row r="1277" spans="1:24" x14ac:dyDescent="0.35">
      <c r="A1277" t="str">
        <f>IF(ROW()&lt;=vLastrow,'Match History Data'!A1277,"")</f>
        <v/>
      </c>
      <c r="B1277" t="str">
        <f>IF(ROW()&lt;=vLastrow,'Match History Data'!B1277,"")</f>
        <v/>
      </c>
      <c r="C1277" t="str">
        <f>IF(ROW()&lt;=vLastrow,'Match History Data'!C1277,"")</f>
        <v/>
      </c>
      <c r="D1277" t="str">
        <f>IF(ROW()&lt;=vLastrow,'Match History Data'!D1277,"")</f>
        <v/>
      </c>
      <c r="E1277" s="3" t="str">
        <f>IF(ROW()&lt;=vLastrow,IF('Match History Data'!E1277&lt;&gt;"",'Match History Data'!E1277,""),"")</f>
        <v/>
      </c>
      <c r="F1277" s="3" t="str">
        <f>IF(ROW()&lt;=vLastrow,IF('Match History Data'!F1277&lt;&gt;"",'Match History Data'!F1277,""),"")</f>
        <v/>
      </c>
      <c r="G1277" t="str">
        <f>IF(ROW()&lt;=vLastrow,'Match History Data'!G1277,"")</f>
        <v/>
      </c>
      <c r="H1277" t="str">
        <f>IF(ROW()&lt;=vLastrow,'Match History Data'!H1277,"")</f>
        <v/>
      </c>
      <c r="I1277" t="str">
        <f>IF(ROW()&lt;=vLastrow,'Match History Data'!I1277,"")</f>
        <v/>
      </c>
      <c r="J1277" t="str">
        <f>IF(ROW()&lt;=vLastrow,'Match History Data'!J1277,"")</f>
        <v/>
      </c>
      <c r="K1277" t="str">
        <f>IF(ROW()&lt;=vLastrow,'Match History Data'!K1277,"")</f>
        <v/>
      </c>
      <c r="L1277" t="str">
        <f>IF(ROW()&lt;=vLastrow,'Match History Data'!L1277,"")</f>
        <v/>
      </c>
      <c r="M1277" t="str">
        <f>IF(ROW()&lt;=vLastrow,'Match History Data'!M1277,"")</f>
        <v/>
      </c>
      <c r="N1277" t="str">
        <f>IF(ROW()&lt;=vLastrow,'Match History Data'!N1277,"")</f>
        <v/>
      </c>
      <c r="O1277" t="str">
        <f>IF(ROW()&lt;=vLastrow,'Match History Data'!O1277,"")</f>
        <v/>
      </c>
      <c r="Q1277" t="str">
        <f>IF(ROW()&lt;=vLastrow,VLOOKUP(MONTH(E1277),calcs!$S$2:$T$13,2,FALSE),"")</f>
        <v/>
      </c>
      <c r="R1277" t="str">
        <f>IF(ROW()&lt;=vLastrow,VLOOKUP(MONTH(F1277),calcs!$S$2:$T$13,2,FALSE),"")</f>
        <v/>
      </c>
      <c r="S1277" t="str">
        <f t="shared" si="105"/>
        <v/>
      </c>
      <c r="T1277" s="26" t="e">
        <f>IF(F1277="",DATEDIF(E1277,calcs!X$2,"Y"),"")</f>
        <v>#VALUE!</v>
      </c>
      <c r="U1277" t="str">
        <f t="shared" si="104"/>
        <v/>
      </c>
      <c r="V1277" t="str">
        <f t="shared" si="101"/>
        <v/>
      </c>
      <c r="W1277">
        <f t="shared" si="102"/>
        <v>0</v>
      </c>
      <c r="X1277">
        <f t="shared" si="103"/>
        <v>0</v>
      </c>
    </row>
    <row r="1278" spans="1:24" x14ac:dyDescent="0.35">
      <c r="A1278" t="str">
        <f>IF(ROW()&lt;=vLastrow,'Match History Data'!A1278,"")</f>
        <v/>
      </c>
      <c r="B1278" t="str">
        <f>IF(ROW()&lt;=vLastrow,'Match History Data'!B1278,"")</f>
        <v/>
      </c>
      <c r="C1278" t="str">
        <f>IF(ROW()&lt;=vLastrow,'Match History Data'!C1278,"")</f>
        <v/>
      </c>
      <c r="D1278" t="str">
        <f>IF(ROW()&lt;=vLastrow,'Match History Data'!D1278,"")</f>
        <v/>
      </c>
      <c r="E1278" s="3" t="str">
        <f>IF(ROW()&lt;=vLastrow,IF('Match History Data'!E1278&lt;&gt;"",'Match History Data'!E1278,""),"")</f>
        <v/>
      </c>
      <c r="F1278" s="3" t="str">
        <f>IF(ROW()&lt;=vLastrow,IF('Match History Data'!F1278&lt;&gt;"",'Match History Data'!F1278,""),"")</f>
        <v/>
      </c>
      <c r="G1278" t="str">
        <f>IF(ROW()&lt;=vLastrow,'Match History Data'!G1278,"")</f>
        <v/>
      </c>
      <c r="H1278" t="str">
        <f>IF(ROW()&lt;=vLastrow,'Match History Data'!H1278,"")</f>
        <v/>
      </c>
      <c r="I1278" t="str">
        <f>IF(ROW()&lt;=vLastrow,'Match History Data'!I1278,"")</f>
        <v/>
      </c>
      <c r="J1278" t="str">
        <f>IF(ROW()&lt;=vLastrow,'Match History Data'!J1278,"")</f>
        <v/>
      </c>
      <c r="K1278" t="str">
        <f>IF(ROW()&lt;=vLastrow,'Match History Data'!K1278,"")</f>
        <v/>
      </c>
      <c r="L1278" t="str">
        <f>IF(ROW()&lt;=vLastrow,'Match History Data'!L1278,"")</f>
        <v/>
      </c>
      <c r="M1278" t="str">
        <f>IF(ROW()&lt;=vLastrow,'Match History Data'!M1278,"")</f>
        <v/>
      </c>
      <c r="N1278" t="str">
        <f>IF(ROW()&lt;=vLastrow,'Match History Data'!N1278,"")</f>
        <v/>
      </c>
      <c r="O1278" t="str">
        <f>IF(ROW()&lt;=vLastrow,'Match History Data'!O1278,"")</f>
        <v/>
      </c>
      <c r="Q1278" t="str">
        <f>IF(ROW()&lt;=vLastrow,VLOOKUP(MONTH(E1278),calcs!$S$2:$T$13,2,FALSE),"")</f>
        <v/>
      </c>
      <c r="R1278" t="str">
        <f>IF(ROW()&lt;=vLastrow,VLOOKUP(MONTH(F1278),calcs!$S$2:$T$13,2,FALSE),"")</f>
        <v/>
      </c>
      <c r="S1278" t="str">
        <f t="shared" si="105"/>
        <v/>
      </c>
      <c r="T1278" s="26" t="e">
        <f>IF(F1278="",DATEDIF(E1278,calcs!X$2,"Y"),"")</f>
        <v>#VALUE!</v>
      </c>
      <c r="U1278" t="str">
        <f t="shared" si="104"/>
        <v/>
      </c>
      <c r="V1278" t="str">
        <f t="shared" si="101"/>
        <v/>
      </c>
      <c r="W1278">
        <f t="shared" si="102"/>
        <v>0</v>
      </c>
      <c r="X1278">
        <f t="shared" si="103"/>
        <v>0</v>
      </c>
    </row>
    <row r="1279" spans="1:24" x14ac:dyDescent="0.35">
      <c r="A1279" t="str">
        <f>IF(ROW()&lt;=vLastrow,'Match History Data'!A1279,"")</f>
        <v/>
      </c>
      <c r="B1279" t="str">
        <f>IF(ROW()&lt;=vLastrow,'Match History Data'!B1279,"")</f>
        <v/>
      </c>
      <c r="C1279" t="str">
        <f>IF(ROW()&lt;=vLastrow,'Match History Data'!C1279,"")</f>
        <v/>
      </c>
      <c r="D1279" t="str">
        <f>IF(ROW()&lt;=vLastrow,'Match History Data'!D1279,"")</f>
        <v/>
      </c>
      <c r="E1279" s="3" t="str">
        <f>IF(ROW()&lt;=vLastrow,IF('Match History Data'!E1279&lt;&gt;"",'Match History Data'!E1279,""),"")</f>
        <v/>
      </c>
      <c r="F1279" s="3" t="str">
        <f>IF(ROW()&lt;=vLastrow,IF('Match History Data'!F1279&lt;&gt;"",'Match History Data'!F1279,""),"")</f>
        <v/>
      </c>
      <c r="G1279" t="str">
        <f>IF(ROW()&lt;=vLastrow,'Match History Data'!G1279,"")</f>
        <v/>
      </c>
      <c r="H1279" t="str">
        <f>IF(ROW()&lt;=vLastrow,'Match History Data'!H1279,"")</f>
        <v/>
      </c>
      <c r="I1279" t="str">
        <f>IF(ROW()&lt;=vLastrow,'Match History Data'!I1279,"")</f>
        <v/>
      </c>
      <c r="J1279" t="str">
        <f>IF(ROW()&lt;=vLastrow,'Match History Data'!J1279,"")</f>
        <v/>
      </c>
      <c r="K1279" t="str">
        <f>IF(ROW()&lt;=vLastrow,'Match History Data'!K1279,"")</f>
        <v/>
      </c>
      <c r="L1279" t="str">
        <f>IF(ROW()&lt;=vLastrow,'Match History Data'!L1279,"")</f>
        <v/>
      </c>
      <c r="M1279" t="str">
        <f>IF(ROW()&lt;=vLastrow,'Match History Data'!M1279,"")</f>
        <v/>
      </c>
      <c r="N1279" t="str">
        <f>IF(ROW()&lt;=vLastrow,'Match History Data'!N1279,"")</f>
        <v/>
      </c>
      <c r="O1279" t="str">
        <f>IF(ROW()&lt;=vLastrow,'Match History Data'!O1279,"")</f>
        <v/>
      </c>
      <c r="Q1279" t="str">
        <f>IF(ROW()&lt;=vLastrow,VLOOKUP(MONTH(E1279),calcs!$S$2:$T$13,2,FALSE),"")</f>
        <v/>
      </c>
      <c r="R1279" t="str">
        <f>IF(ROW()&lt;=vLastrow,VLOOKUP(MONTH(F1279),calcs!$S$2:$T$13,2,FALSE),"")</f>
        <v/>
      </c>
      <c r="S1279" t="str">
        <f t="shared" si="105"/>
        <v/>
      </c>
      <c r="T1279" s="26" t="e">
        <f>IF(F1279="",DATEDIF(E1279,calcs!X$2,"Y"),"")</f>
        <v>#VALUE!</v>
      </c>
      <c r="U1279" t="str">
        <f t="shared" si="104"/>
        <v/>
      </c>
      <c r="V1279" t="str">
        <f t="shared" si="101"/>
        <v/>
      </c>
      <c r="W1279">
        <f t="shared" si="102"/>
        <v>0</v>
      </c>
      <c r="X1279">
        <f t="shared" si="103"/>
        <v>0</v>
      </c>
    </row>
    <row r="1280" spans="1:24" x14ac:dyDescent="0.35">
      <c r="A1280" t="str">
        <f>IF(ROW()&lt;=vLastrow,'Match History Data'!A1280,"")</f>
        <v/>
      </c>
      <c r="B1280" t="str">
        <f>IF(ROW()&lt;=vLastrow,'Match History Data'!B1280,"")</f>
        <v/>
      </c>
      <c r="C1280" t="str">
        <f>IF(ROW()&lt;=vLastrow,'Match History Data'!C1280,"")</f>
        <v/>
      </c>
      <c r="D1280" t="str">
        <f>IF(ROW()&lt;=vLastrow,'Match History Data'!D1280,"")</f>
        <v/>
      </c>
      <c r="E1280" s="3" t="str">
        <f>IF(ROW()&lt;=vLastrow,IF('Match History Data'!E1280&lt;&gt;"",'Match History Data'!E1280,""),"")</f>
        <v/>
      </c>
      <c r="F1280" s="3" t="str">
        <f>IF(ROW()&lt;=vLastrow,IF('Match History Data'!F1280&lt;&gt;"",'Match History Data'!F1280,""),"")</f>
        <v/>
      </c>
      <c r="G1280" t="str">
        <f>IF(ROW()&lt;=vLastrow,'Match History Data'!G1280,"")</f>
        <v/>
      </c>
      <c r="H1280" t="str">
        <f>IF(ROW()&lt;=vLastrow,'Match History Data'!H1280,"")</f>
        <v/>
      </c>
      <c r="I1280" t="str">
        <f>IF(ROW()&lt;=vLastrow,'Match History Data'!I1280,"")</f>
        <v/>
      </c>
      <c r="J1280" t="str">
        <f>IF(ROW()&lt;=vLastrow,'Match History Data'!J1280,"")</f>
        <v/>
      </c>
      <c r="K1280" t="str">
        <f>IF(ROW()&lt;=vLastrow,'Match History Data'!K1280,"")</f>
        <v/>
      </c>
      <c r="L1280" t="str">
        <f>IF(ROW()&lt;=vLastrow,'Match History Data'!L1280,"")</f>
        <v/>
      </c>
      <c r="M1280" t="str">
        <f>IF(ROW()&lt;=vLastrow,'Match History Data'!M1280,"")</f>
        <v/>
      </c>
      <c r="N1280" t="str">
        <f>IF(ROW()&lt;=vLastrow,'Match History Data'!N1280,"")</f>
        <v/>
      </c>
      <c r="O1280" t="str">
        <f>IF(ROW()&lt;=vLastrow,'Match History Data'!O1280,"")</f>
        <v/>
      </c>
      <c r="Q1280" t="str">
        <f>IF(ROW()&lt;=vLastrow,VLOOKUP(MONTH(E1280),calcs!$S$2:$T$13,2,FALSE),"")</f>
        <v/>
      </c>
      <c r="R1280" t="str">
        <f>IF(ROW()&lt;=vLastrow,VLOOKUP(MONTH(F1280),calcs!$S$2:$T$13,2,FALSE),"")</f>
        <v/>
      </c>
      <c r="S1280" t="str">
        <f t="shared" si="105"/>
        <v/>
      </c>
      <c r="T1280" s="26" t="e">
        <f>IF(F1280="",DATEDIF(E1280,calcs!X$2,"Y"),"")</f>
        <v>#VALUE!</v>
      </c>
      <c r="U1280" t="str">
        <f t="shared" si="104"/>
        <v/>
      </c>
      <c r="V1280" t="str">
        <f t="shared" si="101"/>
        <v/>
      </c>
      <c r="W1280">
        <f t="shared" si="102"/>
        <v>0</v>
      </c>
      <c r="X1280">
        <f t="shared" si="103"/>
        <v>0</v>
      </c>
    </row>
    <row r="1281" spans="1:24" x14ac:dyDescent="0.35">
      <c r="A1281" t="str">
        <f>IF(ROW()&lt;=vLastrow,'Match History Data'!A1281,"")</f>
        <v/>
      </c>
      <c r="B1281" t="str">
        <f>IF(ROW()&lt;=vLastrow,'Match History Data'!B1281,"")</f>
        <v/>
      </c>
      <c r="C1281" t="str">
        <f>IF(ROW()&lt;=vLastrow,'Match History Data'!C1281,"")</f>
        <v/>
      </c>
      <c r="D1281" t="str">
        <f>IF(ROW()&lt;=vLastrow,'Match History Data'!D1281,"")</f>
        <v/>
      </c>
      <c r="E1281" s="3" t="str">
        <f>IF(ROW()&lt;=vLastrow,IF('Match History Data'!E1281&lt;&gt;"",'Match History Data'!E1281,""),"")</f>
        <v/>
      </c>
      <c r="F1281" s="3" t="str">
        <f>IF(ROW()&lt;=vLastrow,IF('Match History Data'!F1281&lt;&gt;"",'Match History Data'!F1281,""),"")</f>
        <v/>
      </c>
      <c r="G1281" t="str">
        <f>IF(ROW()&lt;=vLastrow,'Match History Data'!G1281,"")</f>
        <v/>
      </c>
      <c r="H1281" t="str">
        <f>IF(ROW()&lt;=vLastrow,'Match History Data'!H1281,"")</f>
        <v/>
      </c>
      <c r="I1281" t="str">
        <f>IF(ROW()&lt;=vLastrow,'Match History Data'!I1281,"")</f>
        <v/>
      </c>
      <c r="J1281" t="str">
        <f>IF(ROW()&lt;=vLastrow,'Match History Data'!J1281,"")</f>
        <v/>
      </c>
      <c r="K1281" t="str">
        <f>IF(ROW()&lt;=vLastrow,'Match History Data'!K1281,"")</f>
        <v/>
      </c>
      <c r="L1281" t="str">
        <f>IF(ROW()&lt;=vLastrow,'Match History Data'!L1281,"")</f>
        <v/>
      </c>
      <c r="M1281" t="str">
        <f>IF(ROW()&lt;=vLastrow,'Match History Data'!M1281,"")</f>
        <v/>
      </c>
      <c r="N1281" t="str">
        <f>IF(ROW()&lt;=vLastrow,'Match History Data'!N1281,"")</f>
        <v/>
      </c>
      <c r="O1281" t="str">
        <f>IF(ROW()&lt;=vLastrow,'Match History Data'!O1281,"")</f>
        <v/>
      </c>
      <c r="Q1281" t="str">
        <f>IF(ROW()&lt;=vLastrow,VLOOKUP(MONTH(E1281),calcs!$S$2:$T$13,2,FALSE),"")</f>
        <v/>
      </c>
      <c r="R1281" t="str">
        <f>IF(ROW()&lt;=vLastrow,VLOOKUP(MONTH(F1281),calcs!$S$2:$T$13,2,FALSE),"")</f>
        <v/>
      </c>
      <c r="S1281" t="str">
        <f t="shared" si="105"/>
        <v/>
      </c>
      <c r="T1281" s="26" t="e">
        <f>IF(F1281="",DATEDIF(E1281,calcs!X$2,"Y"),"")</f>
        <v>#VALUE!</v>
      </c>
      <c r="U1281" t="str">
        <f t="shared" si="104"/>
        <v/>
      </c>
      <c r="V1281" t="str">
        <f t="shared" si="101"/>
        <v/>
      </c>
      <c r="W1281">
        <f t="shared" si="102"/>
        <v>0</v>
      </c>
      <c r="X1281">
        <f t="shared" si="103"/>
        <v>0</v>
      </c>
    </row>
    <row r="1282" spans="1:24" x14ac:dyDescent="0.35">
      <c r="A1282" t="str">
        <f>IF(ROW()&lt;=vLastrow,'Match History Data'!A1282,"")</f>
        <v/>
      </c>
      <c r="B1282" t="str">
        <f>IF(ROW()&lt;=vLastrow,'Match History Data'!B1282,"")</f>
        <v/>
      </c>
      <c r="C1282" t="str">
        <f>IF(ROW()&lt;=vLastrow,'Match History Data'!C1282,"")</f>
        <v/>
      </c>
      <c r="D1282" t="str">
        <f>IF(ROW()&lt;=vLastrow,'Match History Data'!D1282,"")</f>
        <v/>
      </c>
      <c r="E1282" s="3" t="str">
        <f>IF(ROW()&lt;=vLastrow,IF('Match History Data'!E1282&lt;&gt;"",'Match History Data'!E1282,""),"")</f>
        <v/>
      </c>
      <c r="F1282" s="3" t="str">
        <f>IF(ROW()&lt;=vLastrow,IF('Match History Data'!F1282&lt;&gt;"",'Match History Data'!F1282,""),"")</f>
        <v/>
      </c>
      <c r="G1282" t="str">
        <f>IF(ROW()&lt;=vLastrow,'Match History Data'!G1282,"")</f>
        <v/>
      </c>
      <c r="H1282" t="str">
        <f>IF(ROW()&lt;=vLastrow,'Match History Data'!H1282,"")</f>
        <v/>
      </c>
      <c r="I1282" t="str">
        <f>IF(ROW()&lt;=vLastrow,'Match History Data'!I1282,"")</f>
        <v/>
      </c>
      <c r="J1282" t="str">
        <f>IF(ROW()&lt;=vLastrow,'Match History Data'!J1282,"")</f>
        <v/>
      </c>
      <c r="K1282" t="str">
        <f>IF(ROW()&lt;=vLastrow,'Match History Data'!K1282,"")</f>
        <v/>
      </c>
      <c r="L1282" t="str">
        <f>IF(ROW()&lt;=vLastrow,'Match History Data'!L1282,"")</f>
        <v/>
      </c>
      <c r="M1282" t="str">
        <f>IF(ROW()&lt;=vLastrow,'Match History Data'!M1282,"")</f>
        <v/>
      </c>
      <c r="N1282" t="str">
        <f>IF(ROW()&lt;=vLastrow,'Match History Data'!N1282,"")</f>
        <v/>
      </c>
      <c r="O1282" t="str">
        <f>IF(ROW()&lt;=vLastrow,'Match History Data'!O1282,"")</f>
        <v/>
      </c>
      <c r="Q1282" t="str">
        <f>IF(ROW()&lt;=vLastrow,VLOOKUP(MONTH(E1282),calcs!$S$2:$T$13,2,FALSE),"")</f>
        <v/>
      </c>
      <c r="R1282" t="str">
        <f>IF(ROW()&lt;=vLastrow,VLOOKUP(MONTH(F1282),calcs!$S$2:$T$13,2,FALSE),"")</f>
        <v/>
      </c>
      <c r="S1282" t="str">
        <f t="shared" si="105"/>
        <v/>
      </c>
      <c r="T1282" s="26" t="e">
        <f>IF(F1282="",DATEDIF(E1282,calcs!X$2,"Y"),"")</f>
        <v>#VALUE!</v>
      </c>
      <c r="U1282" t="str">
        <f t="shared" si="104"/>
        <v/>
      </c>
      <c r="V1282" t="str">
        <f t="shared" ref="V1282:V1345" si="106">SUBSTITUTE(N1282,"White or Caucasian","White")</f>
        <v/>
      </c>
      <c r="W1282">
        <f t="shared" ref="W1282:W1345" si="107">IF(J1282&lt;&gt;"",LEN(J1282)-LEN(SUBSTITUTE(J1282,";",""))+1,0)</f>
        <v>0</v>
      </c>
      <c r="X1282">
        <f t="shared" ref="X1282:X1345" si="108">IF(N1282&lt;&gt;"",LEN(N1282)-LEN(SUBSTITUTE(N1282,";",""))+1,0)</f>
        <v>0</v>
      </c>
    </row>
    <row r="1283" spans="1:24" x14ac:dyDescent="0.35">
      <c r="A1283" t="str">
        <f>IF(ROW()&lt;=vLastrow,'Match History Data'!A1283,"")</f>
        <v/>
      </c>
      <c r="B1283" t="str">
        <f>IF(ROW()&lt;=vLastrow,'Match History Data'!B1283,"")</f>
        <v/>
      </c>
      <c r="C1283" t="str">
        <f>IF(ROW()&lt;=vLastrow,'Match History Data'!C1283,"")</f>
        <v/>
      </c>
      <c r="D1283" t="str">
        <f>IF(ROW()&lt;=vLastrow,'Match History Data'!D1283,"")</f>
        <v/>
      </c>
      <c r="E1283" s="3" t="str">
        <f>IF(ROW()&lt;=vLastrow,IF('Match History Data'!E1283&lt;&gt;"",'Match History Data'!E1283,""),"")</f>
        <v/>
      </c>
      <c r="F1283" s="3" t="str">
        <f>IF(ROW()&lt;=vLastrow,IF('Match History Data'!F1283&lt;&gt;"",'Match History Data'!F1283,""),"")</f>
        <v/>
      </c>
      <c r="G1283" t="str">
        <f>IF(ROW()&lt;=vLastrow,'Match History Data'!G1283,"")</f>
        <v/>
      </c>
      <c r="H1283" t="str">
        <f>IF(ROW()&lt;=vLastrow,'Match History Data'!H1283,"")</f>
        <v/>
      </c>
      <c r="I1283" t="str">
        <f>IF(ROW()&lt;=vLastrow,'Match History Data'!I1283,"")</f>
        <v/>
      </c>
      <c r="J1283" t="str">
        <f>IF(ROW()&lt;=vLastrow,'Match History Data'!J1283,"")</f>
        <v/>
      </c>
      <c r="K1283" t="str">
        <f>IF(ROW()&lt;=vLastrow,'Match History Data'!K1283,"")</f>
        <v/>
      </c>
      <c r="L1283" t="str">
        <f>IF(ROW()&lt;=vLastrow,'Match History Data'!L1283,"")</f>
        <v/>
      </c>
      <c r="M1283" t="str">
        <f>IF(ROW()&lt;=vLastrow,'Match History Data'!M1283,"")</f>
        <v/>
      </c>
      <c r="N1283" t="str">
        <f>IF(ROW()&lt;=vLastrow,'Match History Data'!N1283,"")</f>
        <v/>
      </c>
      <c r="O1283" t="str">
        <f>IF(ROW()&lt;=vLastrow,'Match History Data'!O1283,"")</f>
        <v/>
      </c>
      <c r="Q1283" t="str">
        <f>IF(ROW()&lt;=vLastrow,VLOOKUP(MONTH(E1283),calcs!$S$2:$T$13,2,FALSE),"")</f>
        <v/>
      </c>
      <c r="R1283" t="str">
        <f>IF(ROW()&lt;=vLastrow,VLOOKUP(MONTH(F1283),calcs!$S$2:$T$13,2,FALSE),"")</f>
        <v/>
      </c>
      <c r="S1283" t="str">
        <f t="shared" si="105"/>
        <v/>
      </c>
      <c r="T1283" s="26" t="e">
        <f>IF(F1283="",DATEDIF(E1283,calcs!X$2,"Y"),"")</f>
        <v>#VALUE!</v>
      </c>
      <c r="U1283" t="str">
        <f t="shared" ref="U1283:U1346" si="109">SUBSTITUTE(J1283,"White or Caucasian","White")</f>
        <v/>
      </c>
      <c r="V1283" t="str">
        <f t="shared" si="106"/>
        <v/>
      </c>
      <c r="W1283">
        <f t="shared" si="107"/>
        <v>0</v>
      </c>
      <c r="X1283">
        <f t="shared" si="108"/>
        <v>0</v>
      </c>
    </row>
    <row r="1284" spans="1:24" x14ac:dyDescent="0.35">
      <c r="A1284" t="str">
        <f>IF(ROW()&lt;=vLastrow,'Match History Data'!A1284,"")</f>
        <v/>
      </c>
      <c r="B1284" t="str">
        <f>IF(ROW()&lt;=vLastrow,'Match History Data'!B1284,"")</f>
        <v/>
      </c>
      <c r="C1284" t="str">
        <f>IF(ROW()&lt;=vLastrow,'Match History Data'!C1284,"")</f>
        <v/>
      </c>
      <c r="D1284" t="str">
        <f>IF(ROW()&lt;=vLastrow,'Match History Data'!D1284,"")</f>
        <v/>
      </c>
      <c r="E1284" s="3" t="str">
        <f>IF(ROW()&lt;=vLastrow,IF('Match History Data'!E1284&lt;&gt;"",'Match History Data'!E1284,""),"")</f>
        <v/>
      </c>
      <c r="F1284" s="3" t="str">
        <f>IF(ROW()&lt;=vLastrow,IF('Match History Data'!F1284&lt;&gt;"",'Match History Data'!F1284,""),"")</f>
        <v/>
      </c>
      <c r="G1284" t="str">
        <f>IF(ROW()&lt;=vLastrow,'Match History Data'!G1284,"")</f>
        <v/>
      </c>
      <c r="H1284" t="str">
        <f>IF(ROW()&lt;=vLastrow,'Match History Data'!H1284,"")</f>
        <v/>
      </c>
      <c r="I1284" t="str">
        <f>IF(ROW()&lt;=vLastrow,'Match History Data'!I1284,"")</f>
        <v/>
      </c>
      <c r="J1284" t="str">
        <f>IF(ROW()&lt;=vLastrow,'Match History Data'!J1284,"")</f>
        <v/>
      </c>
      <c r="K1284" t="str">
        <f>IF(ROW()&lt;=vLastrow,'Match History Data'!K1284,"")</f>
        <v/>
      </c>
      <c r="L1284" t="str">
        <f>IF(ROW()&lt;=vLastrow,'Match History Data'!L1284,"")</f>
        <v/>
      </c>
      <c r="M1284" t="str">
        <f>IF(ROW()&lt;=vLastrow,'Match History Data'!M1284,"")</f>
        <v/>
      </c>
      <c r="N1284" t="str">
        <f>IF(ROW()&lt;=vLastrow,'Match History Data'!N1284,"")</f>
        <v/>
      </c>
      <c r="O1284" t="str">
        <f>IF(ROW()&lt;=vLastrow,'Match History Data'!O1284,"")</f>
        <v/>
      </c>
      <c r="Q1284" t="str">
        <f>IF(ROW()&lt;=vLastrow,VLOOKUP(MONTH(E1284),calcs!$S$2:$T$13,2,FALSE),"")</f>
        <v/>
      </c>
      <c r="R1284" t="str">
        <f>IF(ROW()&lt;=vLastrow,VLOOKUP(MONTH(F1284),calcs!$S$2:$T$13,2,FALSE),"")</f>
        <v/>
      </c>
      <c r="S1284" t="str">
        <f t="shared" si="105"/>
        <v/>
      </c>
      <c r="T1284" s="26" t="e">
        <f>IF(F1284="",DATEDIF(E1284,calcs!X$2,"Y"),"")</f>
        <v>#VALUE!</v>
      </c>
      <c r="U1284" t="str">
        <f t="shared" si="109"/>
        <v/>
      </c>
      <c r="V1284" t="str">
        <f t="shared" si="106"/>
        <v/>
      </c>
      <c r="W1284">
        <f t="shared" si="107"/>
        <v>0</v>
      </c>
      <c r="X1284">
        <f t="shared" si="108"/>
        <v>0</v>
      </c>
    </row>
    <row r="1285" spans="1:24" x14ac:dyDescent="0.35">
      <c r="A1285" t="str">
        <f>IF(ROW()&lt;=vLastrow,'Match History Data'!A1285,"")</f>
        <v/>
      </c>
      <c r="B1285" t="str">
        <f>IF(ROW()&lt;=vLastrow,'Match History Data'!B1285,"")</f>
        <v/>
      </c>
      <c r="C1285" t="str">
        <f>IF(ROW()&lt;=vLastrow,'Match History Data'!C1285,"")</f>
        <v/>
      </c>
      <c r="D1285" t="str">
        <f>IF(ROW()&lt;=vLastrow,'Match History Data'!D1285,"")</f>
        <v/>
      </c>
      <c r="E1285" s="3" t="str">
        <f>IF(ROW()&lt;=vLastrow,IF('Match History Data'!E1285&lt;&gt;"",'Match History Data'!E1285,""),"")</f>
        <v/>
      </c>
      <c r="F1285" s="3" t="str">
        <f>IF(ROW()&lt;=vLastrow,IF('Match History Data'!F1285&lt;&gt;"",'Match History Data'!F1285,""),"")</f>
        <v/>
      </c>
      <c r="G1285" t="str">
        <f>IF(ROW()&lt;=vLastrow,'Match History Data'!G1285,"")</f>
        <v/>
      </c>
      <c r="H1285" t="str">
        <f>IF(ROW()&lt;=vLastrow,'Match History Data'!H1285,"")</f>
        <v/>
      </c>
      <c r="I1285" t="str">
        <f>IF(ROW()&lt;=vLastrow,'Match History Data'!I1285,"")</f>
        <v/>
      </c>
      <c r="J1285" t="str">
        <f>IF(ROW()&lt;=vLastrow,'Match History Data'!J1285,"")</f>
        <v/>
      </c>
      <c r="K1285" t="str">
        <f>IF(ROW()&lt;=vLastrow,'Match History Data'!K1285,"")</f>
        <v/>
      </c>
      <c r="L1285" t="str">
        <f>IF(ROW()&lt;=vLastrow,'Match History Data'!L1285,"")</f>
        <v/>
      </c>
      <c r="M1285" t="str">
        <f>IF(ROW()&lt;=vLastrow,'Match History Data'!M1285,"")</f>
        <v/>
      </c>
      <c r="N1285" t="str">
        <f>IF(ROW()&lt;=vLastrow,'Match History Data'!N1285,"")</f>
        <v/>
      </c>
      <c r="O1285" t="str">
        <f>IF(ROW()&lt;=vLastrow,'Match History Data'!O1285,"")</f>
        <v/>
      </c>
      <c r="Q1285" t="str">
        <f>IF(ROW()&lt;=vLastrow,VLOOKUP(MONTH(E1285),calcs!$S$2:$T$13,2,FALSE),"")</f>
        <v/>
      </c>
      <c r="R1285" t="str">
        <f>IF(ROW()&lt;=vLastrow,VLOOKUP(MONTH(F1285),calcs!$S$2:$T$13,2,FALSE),"")</f>
        <v/>
      </c>
      <c r="S1285" t="str">
        <f t="shared" si="105"/>
        <v/>
      </c>
      <c r="T1285" s="26" t="e">
        <f>IF(F1285="",DATEDIF(E1285,calcs!X$2,"Y"),"")</f>
        <v>#VALUE!</v>
      </c>
      <c r="U1285" t="str">
        <f t="shared" si="109"/>
        <v/>
      </c>
      <c r="V1285" t="str">
        <f t="shared" si="106"/>
        <v/>
      </c>
      <c r="W1285">
        <f t="shared" si="107"/>
        <v>0</v>
      </c>
      <c r="X1285">
        <f t="shared" si="108"/>
        <v>0</v>
      </c>
    </row>
    <row r="1286" spans="1:24" x14ac:dyDescent="0.35">
      <c r="A1286" t="str">
        <f>IF(ROW()&lt;=vLastrow,'Match History Data'!A1286,"")</f>
        <v/>
      </c>
      <c r="B1286" t="str">
        <f>IF(ROW()&lt;=vLastrow,'Match History Data'!B1286,"")</f>
        <v/>
      </c>
      <c r="C1286" t="str">
        <f>IF(ROW()&lt;=vLastrow,'Match History Data'!C1286,"")</f>
        <v/>
      </c>
      <c r="D1286" t="str">
        <f>IF(ROW()&lt;=vLastrow,'Match History Data'!D1286,"")</f>
        <v/>
      </c>
      <c r="E1286" s="3" t="str">
        <f>IF(ROW()&lt;=vLastrow,IF('Match History Data'!E1286&lt;&gt;"",'Match History Data'!E1286,""),"")</f>
        <v/>
      </c>
      <c r="F1286" s="3" t="str">
        <f>IF(ROW()&lt;=vLastrow,IF('Match History Data'!F1286&lt;&gt;"",'Match History Data'!F1286,""),"")</f>
        <v/>
      </c>
      <c r="G1286" t="str">
        <f>IF(ROW()&lt;=vLastrow,'Match History Data'!G1286,"")</f>
        <v/>
      </c>
      <c r="H1286" t="str">
        <f>IF(ROW()&lt;=vLastrow,'Match History Data'!H1286,"")</f>
        <v/>
      </c>
      <c r="I1286" t="str">
        <f>IF(ROW()&lt;=vLastrow,'Match History Data'!I1286,"")</f>
        <v/>
      </c>
      <c r="J1286" t="str">
        <f>IF(ROW()&lt;=vLastrow,'Match History Data'!J1286,"")</f>
        <v/>
      </c>
      <c r="K1286" t="str">
        <f>IF(ROW()&lt;=vLastrow,'Match History Data'!K1286,"")</f>
        <v/>
      </c>
      <c r="L1286" t="str">
        <f>IF(ROW()&lt;=vLastrow,'Match History Data'!L1286,"")</f>
        <v/>
      </c>
      <c r="M1286" t="str">
        <f>IF(ROW()&lt;=vLastrow,'Match History Data'!M1286,"")</f>
        <v/>
      </c>
      <c r="N1286" t="str">
        <f>IF(ROW()&lt;=vLastrow,'Match History Data'!N1286,"")</f>
        <v/>
      </c>
      <c r="O1286" t="str">
        <f>IF(ROW()&lt;=vLastrow,'Match History Data'!O1286,"")</f>
        <v/>
      </c>
      <c r="Q1286" t="str">
        <f>IF(ROW()&lt;=vLastrow,VLOOKUP(MONTH(E1286),calcs!$S$2:$T$13,2,FALSE),"")</f>
        <v/>
      </c>
      <c r="R1286" t="str">
        <f>IF(ROW()&lt;=vLastrow,VLOOKUP(MONTH(F1286),calcs!$S$2:$T$13,2,FALSE),"")</f>
        <v/>
      </c>
      <c r="S1286" t="str">
        <f t="shared" si="105"/>
        <v/>
      </c>
      <c r="T1286" s="26" t="e">
        <f>IF(F1286="",DATEDIF(E1286,calcs!X$2,"Y"),"")</f>
        <v>#VALUE!</v>
      </c>
      <c r="U1286" t="str">
        <f t="shared" si="109"/>
        <v/>
      </c>
      <c r="V1286" t="str">
        <f t="shared" si="106"/>
        <v/>
      </c>
      <c r="W1286">
        <f t="shared" si="107"/>
        <v>0</v>
      </c>
      <c r="X1286">
        <f t="shared" si="108"/>
        <v>0</v>
      </c>
    </row>
    <row r="1287" spans="1:24" x14ac:dyDescent="0.35">
      <c r="A1287" t="str">
        <f>IF(ROW()&lt;=vLastrow,'Match History Data'!A1287,"")</f>
        <v/>
      </c>
      <c r="B1287" t="str">
        <f>IF(ROW()&lt;=vLastrow,'Match History Data'!B1287,"")</f>
        <v/>
      </c>
      <c r="C1287" t="str">
        <f>IF(ROW()&lt;=vLastrow,'Match History Data'!C1287,"")</f>
        <v/>
      </c>
      <c r="D1287" t="str">
        <f>IF(ROW()&lt;=vLastrow,'Match History Data'!D1287,"")</f>
        <v/>
      </c>
      <c r="E1287" s="3" t="str">
        <f>IF(ROW()&lt;=vLastrow,IF('Match History Data'!E1287&lt;&gt;"",'Match History Data'!E1287,""),"")</f>
        <v/>
      </c>
      <c r="F1287" s="3" t="str">
        <f>IF(ROW()&lt;=vLastrow,IF('Match History Data'!F1287&lt;&gt;"",'Match History Data'!F1287,""),"")</f>
        <v/>
      </c>
      <c r="G1287" t="str">
        <f>IF(ROW()&lt;=vLastrow,'Match History Data'!G1287,"")</f>
        <v/>
      </c>
      <c r="H1287" t="str">
        <f>IF(ROW()&lt;=vLastrow,'Match History Data'!H1287,"")</f>
        <v/>
      </c>
      <c r="I1287" t="str">
        <f>IF(ROW()&lt;=vLastrow,'Match History Data'!I1287,"")</f>
        <v/>
      </c>
      <c r="J1287" t="str">
        <f>IF(ROW()&lt;=vLastrow,'Match History Data'!J1287,"")</f>
        <v/>
      </c>
      <c r="K1287" t="str">
        <f>IF(ROW()&lt;=vLastrow,'Match History Data'!K1287,"")</f>
        <v/>
      </c>
      <c r="L1287" t="str">
        <f>IF(ROW()&lt;=vLastrow,'Match History Data'!L1287,"")</f>
        <v/>
      </c>
      <c r="M1287" t="str">
        <f>IF(ROW()&lt;=vLastrow,'Match History Data'!M1287,"")</f>
        <v/>
      </c>
      <c r="N1287" t="str">
        <f>IF(ROW()&lt;=vLastrow,'Match History Data'!N1287,"")</f>
        <v/>
      </c>
      <c r="O1287" t="str">
        <f>IF(ROW()&lt;=vLastrow,'Match History Data'!O1287,"")</f>
        <v/>
      </c>
      <c r="Q1287" t="str">
        <f>IF(ROW()&lt;=vLastrow,VLOOKUP(MONTH(E1287),calcs!$S$2:$T$13,2,FALSE),"")</f>
        <v/>
      </c>
      <c r="R1287" t="str">
        <f>IF(ROW()&lt;=vLastrow,VLOOKUP(MONTH(F1287),calcs!$S$2:$T$13,2,FALSE),"")</f>
        <v/>
      </c>
      <c r="S1287" t="str">
        <f t="shared" si="105"/>
        <v/>
      </c>
      <c r="T1287" s="26" t="e">
        <f>IF(F1287="",DATEDIF(E1287,calcs!X$2,"Y"),"")</f>
        <v>#VALUE!</v>
      </c>
      <c r="U1287" t="str">
        <f t="shared" si="109"/>
        <v/>
      </c>
      <c r="V1287" t="str">
        <f t="shared" si="106"/>
        <v/>
      </c>
      <c r="W1287">
        <f t="shared" si="107"/>
        <v>0</v>
      </c>
      <c r="X1287">
        <f t="shared" si="108"/>
        <v>0</v>
      </c>
    </row>
    <row r="1288" spans="1:24" x14ac:dyDescent="0.35">
      <c r="A1288" t="str">
        <f>IF(ROW()&lt;=vLastrow,'Match History Data'!A1288,"")</f>
        <v/>
      </c>
      <c r="B1288" t="str">
        <f>IF(ROW()&lt;=vLastrow,'Match History Data'!B1288,"")</f>
        <v/>
      </c>
      <c r="C1288" t="str">
        <f>IF(ROW()&lt;=vLastrow,'Match History Data'!C1288,"")</f>
        <v/>
      </c>
      <c r="D1288" t="str">
        <f>IF(ROW()&lt;=vLastrow,'Match History Data'!D1288,"")</f>
        <v/>
      </c>
      <c r="E1288" s="3" t="str">
        <f>IF(ROW()&lt;=vLastrow,IF('Match History Data'!E1288&lt;&gt;"",'Match History Data'!E1288,""),"")</f>
        <v/>
      </c>
      <c r="F1288" s="3" t="str">
        <f>IF(ROW()&lt;=vLastrow,IF('Match History Data'!F1288&lt;&gt;"",'Match History Data'!F1288,""),"")</f>
        <v/>
      </c>
      <c r="G1288" t="str">
        <f>IF(ROW()&lt;=vLastrow,'Match History Data'!G1288,"")</f>
        <v/>
      </c>
      <c r="H1288" t="str">
        <f>IF(ROW()&lt;=vLastrow,'Match History Data'!H1288,"")</f>
        <v/>
      </c>
      <c r="I1288" t="str">
        <f>IF(ROW()&lt;=vLastrow,'Match History Data'!I1288,"")</f>
        <v/>
      </c>
      <c r="J1288" t="str">
        <f>IF(ROW()&lt;=vLastrow,'Match History Data'!J1288,"")</f>
        <v/>
      </c>
      <c r="K1288" t="str">
        <f>IF(ROW()&lt;=vLastrow,'Match History Data'!K1288,"")</f>
        <v/>
      </c>
      <c r="L1288" t="str">
        <f>IF(ROW()&lt;=vLastrow,'Match History Data'!L1288,"")</f>
        <v/>
      </c>
      <c r="M1288" t="str">
        <f>IF(ROW()&lt;=vLastrow,'Match History Data'!M1288,"")</f>
        <v/>
      </c>
      <c r="N1288" t="str">
        <f>IF(ROW()&lt;=vLastrow,'Match History Data'!N1288,"")</f>
        <v/>
      </c>
      <c r="O1288" t="str">
        <f>IF(ROW()&lt;=vLastrow,'Match History Data'!O1288,"")</f>
        <v/>
      </c>
      <c r="Q1288" t="str">
        <f>IF(ROW()&lt;=vLastrow,VLOOKUP(MONTH(E1288),calcs!$S$2:$T$13,2,FALSE),"")</f>
        <v/>
      </c>
      <c r="R1288" t="str">
        <f>IF(ROW()&lt;=vLastrow,VLOOKUP(MONTH(F1288),calcs!$S$2:$T$13,2,FALSE),"")</f>
        <v/>
      </c>
      <c r="S1288" t="str">
        <f t="shared" si="105"/>
        <v/>
      </c>
      <c r="T1288" s="26" t="e">
        <f>IF(F1288="",DATEDIF(E1288,calcs!X$2,"Y"),"")</f>
        <v>#VALUE!</v>
      </c>
      <c r="U1288" t="str">
        <f t="shared" si="109"/>
        <v/>
      </c>
      <c r="V1288" t="str">
        <f t="shared" si="106"/>
        <v/>
      </c>
      <c r="W1288">
        <f t="shared" si="107"/>
        <v>0</v>
      </c>
      <c r="X1288">
        <f t="shared" si="108"/>
        <v>0</v>
      </c>
    </row>
    <row r="1289" spans="1:24" x14ac:dyDescent="0.35">
      <c r="A1289" t="str">
        <f>IF(ROW()&lt;=vLastrow,'Match History Data'!A1289,"")</f>
        <v/>
      </c>
      <c r="B1289" t="str">
        <f>IF(ROW()&lt;=vLastrow,'Match History Data'!B1289,"")</f>
        <v/>
      </c>
      <c r="C1289" t="str">
        <f>IF(ROW()&lt;=vLastrow,'Match History Data'!C1289,"")</f>
        <v/>
      </c>
      <c r="D1289" t="str">
        <f>IF(ROW()&lt;=vLastrow,'Match History Data'!D1289,"")</f>
        <v/>
      </c>
      <c r="E1289" s="3" t="str">
        <f>IF(ROW()&lt;=vLastrow,IF('Match History Data'!E1289&lt;&gt;"",'Match History Data'!E1289,""),"")</f>
        <v/>
      </c>
      <c r="F1289" s="3" t="str">
        <f>IF(ROW()&lt;=vLastrow,IF('Match History Data'!F1289&lt;&gt;"",'Match History Data'!F1289,""),"")</f>
        <v/>
      </c>
      <c r="G1289" t="str">
        <f>IF(ROW()&lt;=vLastrow,'Match History Data'!G1289,"")</f>
        <v/>
      </c>
      <c r="H1289" t="str">
        <f>IF(ROW()&lt;=vLastrow,'Match History Data'!H1289,"")</f>
        <v/>
      </c>
      <c r="I1289" t="str">
        <f>IF(ROW()&lt;=vLastrow,'Match History Data'!I1289,"")</f>
        <v/>
      </c>
      <c r="J1289" t="str">
        <f>IF(ROW()&lt;=vLastrow,'Match History Data'!J1289,"")</f>
        <v/>
      </c>
      <c r="K1289" t="str">
        <f>IF(ROW()&lt;=vLastrow,'Match History Data'!K1289,"")</f>
        <v/>
      </c>
      <c r="L1289" t="str">
        <f>IF(ROW()&lt;=vLastrow,'Match History Data'!L1289,"")</f>
        <v/>
      </c>
      <c r="M1289" t="str">
        <f>IF(ROW()&lt;=vLastrow,'Match History Data'!M1289,"")</f>
        <v/>
      </c>
      <c r="N1289" t="str">
        <f>IF(ROW()&lt;=vLastrow,'Match History Data'!N1289,"")</f>
        <v/>
      </c>
      <c r="O1289" t="str">
        <f>IF(ROW()&lt;=vLastrow,'Match History Data'!O1289,"")</f>
        <v/>
      </c>
      <c r="Q1289" t="str">
        <f>IF(ROW()&lt;=vLastrow,VLOOKUP(MONTH(E1289),calcs!$S$2:$T$13,2,FALSE),"")</f>
        <v/>
      </c>
      <c r="R1289" t="str">
        <f>IF(ROW()&lt;=vLastrow,VLOOKUP(MONTH(F1289),calcs!$S$2:$T$13,2,FALSE),"")</f>
        <v/>
      </c>
      <c r="S1289" t="str">
        <f t="shared" si="105"/>
        <v/>
      </c>
      <c r="T1289" s="26" t="e">
        <f>IF(F1289="",DATEDIF(E1289,calcs!X$2,"Y"),"")</f>
        <v>#VALUE!</v>
      </c>
      <c r="U1289" t="str">
        <f t="shared" si="109"/>
        <v/>
      </c>
      <c r="V1289" t="str">
        <f t="shared" si="106"/>
        <v/>
      </c>
      <c r="W1289">
        <f t="shared" si="107"/>
        <v>0</v>
      </c>
      <c r="X1289">
        <f t="shared" si="108"/>
        <v>0</v>
      </c>
    </row>
    <row r="1290" spans="1:24" x14ac:dyDescent="0.35">
      <c r="A1290" t="str">
        <f>IF(ROW()&lt;=vLastrow,'Match History Data'!A1290,"")</f>
        <v/>
      </c>
      <c r="B1290" t="str">
        <f>IF(ROW()&lt;=vLastrow,'Match History Data'!B1290,"")</f>
        <v/>
      </c>
      <c r="C1290" t="str">
        <f>IF(ROW()&lt;=vLastrow,'Match History Data'!C1290,"")</f>
        <v/>
      </c>
      <c r="D1290" t="str">
        <f>IF(ROW()&lt;=vLastrow,'Match History Data'!D1290,"")</f>
        <v/>
      </c>
      <c r="E1290" s="3" t="str">
        <f>IF(ROW()&lt;=vLastrow,IF('Match History Data'!E1290&lt;&gt;"",'Match History Data'!E1290,""),"")</f>
        <v/>
      </c>
      <c r="F1290" s="3" t="str">
        <f>IF(ROW()&lt;=vLastrow,IF('Match History Data'!F1290&lt;&gt;"",'Match History Data'!F1290,""),"")</f>
        <v/>
      </c>
      <c r="G1290" t="str">
        <f>IF(ROW()&lt;=vLastrow,'Match History Data'!G1290,"")</f>
        <v/>
      </c>
      <c r="H1290" t="str">
        <f>IF(ROW()&lt;=vLastrow,'Match History Data'!H1290,"")</f>
        <v/>
      </c>
      <c r="I1290" t="str">
        <f>IF(ROW()&lt;=vLastrow,'Match History Data'!I1290,"")</f>
        <v/>
      </c>
      <c r="J1290" t="str">
        <f>IF(ROW()&lt;=vLastrow,'Match History Data'!J1290,"")</f>
        <v/>
      </c>
      <c r="K1290" t="str">
        <f>IF(ROW()&lt;=vLastrow,'Match History Data'!K1290,"")</f>
        <v/>
      </c>
      <c r="L1290" t="str">
        <f>IF(ROW()&lt;=vLastrow,'Match History Data'!L1290,"")</f>
        <v/>
      </c>
      <c r="M1290" t="str">
        <f>IF(ROW()&lt;=vLastrow,'Match History Data'!M1290,"")</f>
        <v/>
      </c>
      <c r="N1290" t="str">
        <f>IF(ROW()&lt;=vLastrow,'Match History Data'!N1290,"")</f>
        <v/>
      </c>
      <c r="O1290" t="str">
        <f>IF(ROW()&lt;=vLastrow,'Match History Data'!O1290,"")</f>
        <v/>
      </c>
      <c r="Q1290" t="str">
        <f>IF(ROW()&lt;=vLastrow,VLOOKUP(MONTH(E1290),calcs!$S$2:$T$13,2,FALSE),"")</f>
        <v/>
      </c>
      <c r="R1290" t="str">
        <f>IF(ROW()&lt;=vLastrow,VLOOKUP(MONTH(F1290),calcs!$S$2:$T$13,2,FALSE),"")</f>
        <v/>
      </c>
      <c r="S1290" t="str">
        <f t="shared" ref="S1290:S1353" si="110">IF(F1290&lt;&gt;"",DATEDIF(E1290,F1290,"y"),"")</f>
        <v/>
      </c>
      <c r="T1290" s="26" t="e">
        <f>IF(F1290="",DATEDIF(E1290,calcs!X$2,"Y"),"")</f>
        <v>#VALUE!</v>
      </c>
      <c r="U1290" t="str">
        <f t="shared" si="109"/>
        <v/>
      </c>
      <c r="V1290" t="str">
        <f t="shared" si="106"/>
        <v/>
      </c>
      <c r="W1290">
        <f t="shared" si="107"/>
        <v>0</v>
      </c>
      <c r="X1290">
        <f t="shared" si="108"/>
        <v>0</v>
      </c>
    </row>
    <row r="1291" spans="1:24" x14ac:dyDescent="0.35">
      <c r="A1291" t="str">
        <f>IF(ROW()&lt;=vLastrow,'Match History Data'!A1291,"")</f>
        <v/>
      </c>
      <c r="B1291" t="str">
        <f>IF(ROW()&lt;=vLastrow,'Match History Data'!B1291,"")</f>
        <v/>
      </c>
      <c r="C1291" t="str">
        <f>IF(ROW()&lt;=vLastrow,'Match History Data'!C1291,"")</f>
        <v/>
      </c>
      <c r="D1291" t="str">
        <f>IF(ROW()&lt;=vLastrow,'Match History Data'!D1291,"")</f>
        <v/>
      </c>
      <c r="E1291" s="3" t="str">
        <f>IF(ROW()&lt;=vLastrow,IF('Match History Data'!E1291&lt;&gt;"",'Match History Data'!E1291,""),"")</f>
        <v/>
      </c>
      <c r="F1291" s="3" t="str">
        <f>IF(ROW()&lt;=vLastrow,IF('Match History Data'!F1291&lt;&gt;"",'Match History Data'!F1291,""),"")</f>
        <v/>
      </c>
      <c r="G1291" t="str">
        <f>IF(ROW()&lt;=vLastrow,'Match History Data'!G1291,"")</f>
        <v/>
      </c>
      <c r="H1291" t="str">
        <f>IF(ROW()&lt;=vLastrow,'Match History Data'!H1291,"")</f>
        <v/>
      </c>
      <c r="I1291" t="str">
        <f>IF(ROW()&lt;=vLastrow,'Match History Data'!I1291,"")</f>
        <v/>
      </c>
      <c r="J1291" t="str">
        <f>IF(ROW()&lt;=vLastrow,'Match History Data'!J1291,"")</f>
        <v/>
      </c>
      <c r="K1291" t="str">
        <f>IF(ROW()&lt;=vLastrow,'Match History Data'!K1291,"")</f>
        <v/>
      </c>
      <c r="L1291" t="str">
        <f>IF(ROW()&lt;=vLastrow,'Match History Data'!L1291,"")</f>
        <v/>
      </c>
      <c r="M1291" t="str">
        <f>IF(ROW()&lt;=vLastrow,'Match History Data'!M1291,"")</f>
        <v/>
      </c>
      <c r="N1291" t="str">
        <f>IF(ROW()&lt;=vLastrow,'Match History Data'!N1291,"")</f>
        <v/>
      </c>
      <c r="O1291" t="str">
        <f>IF(ROW()&lt;=vLastrow,'Match History Data'!O1291,"")</f>
        <v/>
      </c>
      <c r="Q1291" t="str">
        <f>IF(ROW()&lt;=vLastrow,VLOOKUP(MONTH(E1291),calcs!$S$2:$T$13,2,FALSE),"")</f>
        <v/>
      </c>
      <c r="R1291" t="str">
        <f>IF(ROW()&lt;=vLastrow,VLOOKUP(MONTH(F1291),calcs!$S$2:$T$13,2,FALSE),"")</f>
        <v/>
      </c>
      <c r="S1291" t="str">
        <f t="shared" si="110"/>
        <v/>
      </c>
      <c r="T1291" s="26" t="e">
        <f>IF(F1291="",DATEDIF(E1291,calcs!X$2,"Y"),"")</f>
        <v>#VALUE!</v>
      </c>
      <c r="U1291" t="str">
        <f t="shared" si="109"/>
        <v/>
      </c>
      <c r="V1291" t="str">
        <f t="shared" si="106"/>
        <v/>
      </c>
      <c r="W1291">
        <f t="shared" si="107"/>
        <v>0</v>
      </c>
      <c r="X1291">
        <f t="shared" si="108"/>
        <v>0</v>
      </c>
    </row>
    <row r="1292" spans="1:24" x14ac:dyDescent="0.35">
      <c r="A1292" t="str">
        <f>IF(ROW()&lt;=vLastrow,'Match History Data'!A1292,"")</f>
        <v/>
      </c>
      <c r="B1292" t="str">
        <f>IF(ROW()&lt;=vLastrow,'Match History Data'!B1292,"")</f>
        <v/>
      </c>
      <c r="C1292" t="str">
        <f>IF(ROW()&lt;=vLastrow,'Match History Data'!C1292,"")</f>
        <v/>
      </c>
      <c r="D1292" t="str">
        <f>IF(ROW()&lt;=vLastrow,'Match History Data'!D1292,"")</f>
        <v/>
      </c>
      <c r="E1292" s="3" t="str">
        <f>IF(ROW()&lt;=vLastrow,IF('Match History Data'!E1292&lt;&gt;"",'Match History Data'!E1292,""),"")</f>
        <v/>
      </c>
      <c r="F1292" s="3" t="str">
        <f>IF(ROW()&lt;=vLastrow,IF('Match History Data'!F1292&lt;&gt;"",'Match History Data'!F1292,""),"")</f>
        <v/>
      </c>
      <c r="G1292" t="str">
        <f>IF(ROW()&lt;=vLastrow,'Match History Data'!G1292,"")</f>
        <v/>
      </c>
      <c r="H1292" t="str">
        <f>IF(ROW()&lt;=vLastrow,'Match History Data'!H1292,"")</f>
        <v/>
      </c>
      <c r="I1292" t="str">
        <f>IF(ROW()&lt;=vLastrow,'Match History Data'!I1292,"")</f>
        <v/>
      </c>
      <c r="J1292" t="str">
        <f>IF(ROW()&lt;=vLastrow,'Match History Data'!J1292,"")</f>
        <v/>
      </c>
      <c r="K1292" t="str">
        <f>IF(ROW()&lt;=vLastrow,'Match History Data'!K1292,"")</f>
        <v/>
      </c>
      <c r="L1292" t="str">
        <f>IF(ROW()&lt;=vLastrow,'Match History Data'!L1292,"")</f>
        <v/>
      </c>
      <c r="M1292" t="str">
        <f>IF(ROW()&lt;=vLastrow,'Match History Data'!M1292,"")</f>
        <v/>
      </c>
      <c r="N1292" t="str">
        <f>IF(ROW()&lt;=vLastrow,'Match History Data'!N1292,"")</f>
        <v/>
      </c>
      <c r="O1292" t="str">
        <f>IF(ROW()&lt;=vLastrow,'Match History Data'!O1292,"")</f>
        <v/>
      </c>
      <c r="Q1292" t="str">
        <f>IF(ROW()&lt;=vLastrow,VLOOKUP(MONTH(E1292),calcs!$S$2:$T$13,2,FALSE),"")</f>
        <v/>
      </c>
      <c r="R1292" t="str">
        <f>IF(ROW()&lt;=vLastrow,VLOOKUP(MONTH(F1292),calcs!$S$2:$T$13,2,FALSE),"")</f>
        <v/>
      </c>
      <c r="S1292" t="str">
        <f t="shared" si="110"/>
        <v/>
      </c>
      <c r="T1292" s="26" t="e">
        <f>IF(F1292="",DATEDIF(E1292,calcs!X$2,"Y"),"")</f>
        <v>#VALUE!</v>
      </c>
      <c r="U1292" t="str">
        <f t="shared" si="109"/>
        <v/>
      </c>
      <c r="V1292" t="str">
        <f t="shared" si="106"/>
        <v/>
      </c>
      <c r="W1292">
        <f t="shared" si="107"/>
        <v>0</v>
      </c>
      <c r="X1292">
        <f t="shared" si="108"/>
        <v>0</v>
      </c>
    </row>
    <row r="1293" spans="1:24" x14ac:dyDescent="0.35">
      <c r="A1293" t="str">
        <f>IF(ROW()&lt;=vLastrow,'Match History Data'!A1293,"")</f>
        <v/>
      </c>
      <c r="B1293" t="str">
        <f>IF(ROW()&lt;=vLastrow,'Match History Data'!B1293,"")</f>
        <v/>
      </c>
      <c r="C1293" t="str">
        <f>IF(ROW()&lt;=vLastrow,'Match History Data'!C1293,"")</f>
        <v/>
      </c>
      <c r="D1293" t="str">
        <f>IF(ROW()&lt;=vLastrow,'Match History Data'!D1293,"")</f>
        <v/>
      </c>
      <c r="E1293" s="3" t="str">
        <f>IF(ROW()&lt;=vLastrow,IF('Match History Data'!E1293&lt;&gt;"",'Match History Data'!E1293,""),"")</f>
        <v/>
      </c>
      <c r="F1293" s="3" t="str">
        <f>IF(ROW()&lt;=vLastrow,IF('Match History Data'!F1293&lt;&gt;"",'Match History Data'!F1293,""),"")</f>
        <v/>
      </c>
      <c r="G1293" t="str">
        <f>IF(ROW()&lt;=vLastrow,'Match History Data'!G1293,"")</f>
        <v/>
      </c>
      <c r="H1293" t="str">
        <f>IF(ROW()&lt;=vLastrow,'Match History Data'!H1293,"")</f>
        <v/>
      </c>
      <c r="I1293" t="str">
        <f>IF(ROW()&lt;=vLastrow,'Match History Data'!I1293,"")</f>
        <v/>
      </c>
      <c r="J1293" t="str">
        <f>IF(ROW()&lt;=vLastrow,'Match History Data'!J1293,"")</f>
        <v/>
      </c>
      <c r="K1293" t="str">
        <f>IF(ROW()&lt;=vLastrow,'Match History Data'!K1293,"")</f>
        <v/>
      </c>
      <c r="L1293" t="str">
        <f>IF(ROW()&lt;=vLastrow,'Match History Data'!L1293,"")</f>
        <v/>
      </c>
      <c r="M1293" t="str">
        <f>IF(ROW()&lt;=vLastrow,'Match History Data'!M1293,"")</f>
        <v/>
      </c>
      <c r="N1293" t="str">
        <f>IF(ROW()&lt;=vLastrow,'Match History Data'!N1293,"")</f>
        <v/>
      </c>
      <c r="O1293" t="str">
        <f>IF(ROW()&lt;=vLastrow,'Match History Data'!O1293,"")</f>
        <v/>
      </c>
      <c r="Q1293" t="str">
        <f>IF(ROW()&lt;=vLastrow,VLOOKUP(MONTH(E1293),calcs!$S$2:$T$13,2,FALSE),"")</f>
        <v/>
      </c>
      <c r="R1293" t="str">
        <f>IF(ROW()&lt;=vLastrow,VLOOKUP(MONTH(F1293),calcs!$S$2:$T$13,2,FALSE),"")</f>
        <v/>
      </c>
      <c r="S1293" t="str">
        <f t="shared" si="110"/>
        <v/>
      </c>
      <c r="T1293" s="26" t="e">
        <f>IF(F1293="",DATEDIF(E1293,calcs!X$2,"Y"),"")</f>
        <v>#VALUE!</v>
      </c>
      <c r="U1293" t="str">
        <f t="shared" si="109"/>
        <v/>
      </c>
      <c r="V1293" t="str">
        <f t="shared" si="106"/>
        <v/>
      </c>
      <c r="W1293">
        <f t="shared" si="107"/>
        <v>0</v>
      </c>
      <c r="X1293">
        <f t="shared" si="108"/>
        <v>0</v>
      </c>
    </row>
    <row r="1294" spans="1:24" x14ac:dyDescent="0.35">
      <c r="A1294" t="str">
        <f>IF(ROW()&lt;=vLastrow,'Match History Data'!A1294,"")</f>
        <v/>
      </c>
      <c r="B1294" t="str">
        <f>IF(ROW()&lt;=vLastrow,'Match History Data'!B1294,"")</f>
        <v/>
      </c>
      <c r="C1294" t="str">
        <f>IF(ROW()&lt;=vLastrow,'Match History Data'!C1294,"")</f>
        <v/>
      </c>
      <c r="D1294" t="str">
        <f>IF(ROW()&lt;=vLastrow,'Match History Data'!D1294,"")</f>
        <v/>
      </c>
      <c r="E1294" s="3" t="str">
        <f>IF(ROW()&lt;=vLastrow,IF('Match History Data'!E1294&lt;&gt;"",'Match History Data'!E1294,""),"")</f>
        <v/>
      </c>
      <c r="F1294" s="3" t="str">
        <f>IF(ROW()&lt;=vLastrow,IF('Match History Data'!F1294&lt;&gt;"",'Match History Data'!F1294,""),"")</f>
        <v/>
      </c>
      <c r="G1294" t="str">
        <f>IF(ROW()&lt;=vLastrow,'Match History Data'!G1294,"")</f>
        <v/>
      </c>
      <c r="H1294" t="str">
        <f>IF(ROW()&lt;=vLastrow,'Match History Data'!H1294,"")</f>
        <v/>
      </c>
      <c r="I1294" t="str">
        <f>IF(ROW()&lt;=vLastrow,'Match History Data'!I1294,"")</f>
        <v/>
      </c>
      <c r="J1294" t="str">
        <f>IF(ROW()&lt;=vLastrow,'Match History Data'!J1294,"")</f>
        <v/>
      </c>
      <c r="K1294" t="str">
        <f>IF(ROW()&lt;=vLastrow,'Match History Data'!K1294,"")</f>
        <v/>
      </c>
      <c r="L1294" t="str">
        <f>IF(ROW()&lt;=vLastrow,'Match History Data'!L1294,"")</f>
        <v/>
      </c>
      <c r="M1294" t="str">
        <f>IF(ROW()&lt;=vLastrow,'Match History Data'!M1294,"")</f>
        <v/>
      </c>
      <c r="N1294" t="str">
        <f>IF(ROW()&lt;=vLastrow,'Match History Data'!N1294,"")</f>
        <v/>
      </c>
      <c r="O1294" t="str">
        <f>IF(ROW()&lt;=vLastrow,'Match History Data'!O1294,"")</f>
        <v/>
      </c>
      <c r="Q1294" t="str">
        <f>IF(ROW()&lt;=vLastrow,VLOOKUP(MONTH(E1294),calcs!$S$2:$T$13,2,FALSE),"")</f>
        <v/>
      </c>
      <c r="R1294" t="str">
        <f>IF(ROW()&lt;=vLastrow,VLOOKUP(MONTH(F1294),calcs!$S$2:$T$13,2,FALSE),"")</f>
        <v/>
      </c>
      <c r="S1294" t="str">
        <f t="shared" si="110"/>
        <v/>
      </c>
      <c r="T1294" s="26" t="e">
        <f>IF(F1294="",DATEDIF(E1294,calcs!X$2,"Y"),"")</f>
        <v>#VALUE!</v>
      </c>
      <c r="U1294" t="str">
        <f t="shared" si="109"/>
        <v/>
      </c>
      <c r="V1294" t="str">
        <f t="shared" si="106"/>
        <v/>
      </c>
      <c r="W1294">
        <f t="shared" si="107"/>
        <v>0</v>
      </c>
      <c r="X1294">
        <f t="shared" si="108"/>
        <v>0</v>
      </c>
    </row>
    <row r="1295" spans="1:24" x14ac:dyDescent="0.35">
      <c r="A1295" t="str">
        <f>IF(ROW()&lt;=vLastrow,'Match History Data'!A1295,"")</f>
        <v/>
      </c>
      <c r="B1295" t="str">
        <f>IF(ROW()&lt;=vLastrow,'Match History Data'!B1295,"")</f>
        <v/>
      </c>
      <c r="C1295" t="str">
        <f>IF(ROW()&lt;=vLastrow,'Match History Data'!C1295,"")</f>
        <v/>
      </c>
      <c r="D1295" t="str">
        <f>IF(ROW()&lt;=vLastrow,'Match History Data'!D1295,"")</f>
        <v/>
      </c>
      <c r="E1295" s="3" t="str">
        <f>IF(ROW()&lt;=vLastrow,IF('Match History Data'!E1295&lt;&gt;"",'Match History Data'!E1295,""),"")</f>
        <v/>
      </c>
      <c r="F1295" s="3" t="str">
        <f>IF(ROW()&lt;=vLastrow,IF('Match History Data'!F1295&lt;&gt;"",'Match History Data'!F1295,""),"")</f>
        <v/>
      </c>
      <c r="G1295" t="str">
        <f>IF(ROW()&lt;=vLastrow,'Match History Data'!G1295,"")</f>
        <v/>
      </c>
      <c r="H1295" t="str">
        <f>IF(ROW()&lt;=vLastrow,'Match History Data'!H1295,"")</f>
        <v/>
      </c>
      <c r="I1295" t="str">
        <f>IF(ROW()&lt;=vLastrow,'Match History Data'!I1295,"")</f>
        <v/>
      </c>
      <c r="J1295" t="str">
        <f>IF(ROW()&lt;=vLastrow,'Match History Data'!J1295,"")</f>
        <v/>
      </c>
      <c r="K1295" t="str">
        <f>IF(ROW()&lt;=vLastrow,'Match History Data'!K1295,"")</f>
        <v/>
      </c>
      <c r="L1295" t="str">
        <f>IF(ROW()&lt;=vLastrow,'Match History Data'!L1295,"")</f>
        <v/>
      </c>
      <c r="M1295" t="str">
        <f>IF(ROW()&lt;=vLastrow,'Match History Data'!M1295,"")</f>
        <v/>
      </c>
      <c r="N1295" t="str">
        <f>IF(ROW()&lt;=vLastrow,'Match History Data'!N1295,"")</f>
        <v/>
      </c>
      <c r="O1295" t="str">
        <f>IF(ROW()&lt;=vLastrow,'Match History Data'!O1295,"")</f>
        <v/>
      </c>
      <c r="Q1295" t="str">
        <f>IF(ROW()&lt;=vLastrow,VLOOKUP(MONTH(E1295),calcs!$S$2:$T$13,2,FALSE),"")</f>
        <v/>
      </c>
      <c r="R1295" t="str">
        <f>IF(ROW()&lt;=vLastrow,VLOOKUP(MONTH(F1295),calcs!$S$2:$T$13,2,FALSE),"")</f>
        <v/>
      </c>
      <c r="S1295" t="str">
        <f t="shared" si="110"/>
        <v/>
      </c>
      <c r="T1295" s="26" t="e">
        <f>IF(F1295="",DATEDIF(E1295,calcs!X$2,"Y"),"")</f>
        <v>#VALUE!</v>
      </c>
      <c r="U1295" t="str">
        <f t="shared" si="109"/>
        <v/>
      </c>
      <c r="V1295" t="str">
        <f t="shared" si="106"/>
        <v/>
      </c>
      <c r="W1295">
        <f t="shared" si="107"/>
        <v>0</v>
      </c>
      <c r="X1295">
        <f t="shared" si="108"/>
        <v>0</v>
      </c>
    </row>
    <row r="1296" spans="1:24" x14ac:dyDescent="0.35">
      <c r="A1296" t="str">
        <f>IF(ROW()&lt;=vLastrow,'Match History Data'!A1296,"")</f>
        <v/>
      </c>
      <c r="B1296" t="str">
        <f>IF(ROW()&lt;=vLastrow,'Match History Data'!B1296,"")</f>
        <v/>
      </c>
      <c r="C1296" t="str">
        <f>IF(ROW()&lt;=vLastrow,'Match History Data'!C1296,"")</f>
        <v/>
      </c>
      <c r="D1296" t="str">
        <f>IF(ROW()&lt;=vLastrow,'Match History Data'!D1296,"")</f>
        <v/>
      </c>
      <c r="E1296" s="3" t="str">
        <f>IF(ROW()&lt;=vLastrow,IF('Match History Data'!E1296&lt;&gt;"",'Match History Data'!E1296,""),"")</f>
        <v/>
      </c>
      <c r="F1296" s="3" t="str">
        <f>IF(ROW()&lt;=vLastrow,IF('Match History Data'!F1296&lt;&gt;"",'Match History Data'!F1296,""),"")</f>
        <v/>
      </c>
      <c r="G1296" t="str">
        <f>IF(ROW()&lt;=vLastrow,'Match History Data'!G1296,"")</f>
        <v/>
      </c>
      <c r="H1296" t="str">
        <f>IF(ROW()&lt;=vLastrow,'Match History Data'!H1296,"")</f>
        <v/>
      </c>
      <c r="I1296" t="str">
        <f>IF(ROW()&lt;=vLastrow,'Match History Data'!I1296,"")</f>
        <v/>
      </c>
      <c r="J1296" t="str">
        <f>IF(ROW()&lt;=vLastrow,'Match History Data'!J1296,"")</f>
        <v/>
      </c>
      <c r="K1296" t="str">
        <f>IF(ROW()&lt;=vLastrow,'Match History Data'!K1296,"")</f>
        <v/>
      </c>
      <c r="L1296" t="str">
        <f>IF(ROW()&lt;=vLastrow,'Match History Data'!L1296,"")</f>
        <v/>
      </c>
      <c r="M1296" t="str">
        <f>IF(ROW()&lt;=vLastrow,'Match History Data'!M1296,"")</f>
        <v/>
      </c>
      <c r="N1296" t="str">
        <f>IF(ROW()&lt;=vLastrow,'Match History Data'!N1296,"")</f>
        <v/>
      </c>
      <c r="O1296" t="str">
        <f>IF(ROW()&lt;=vLastrow,'Match History Data'!O1296,"")</f>
        <v/>
      </c>
      <c r="Q1296" t="str">
        <f>IF(ROW()&lt;=vLastrow,VLOOKUP(MONTH(E1296),calcs!$S$2:$T$13,2,FALSE),"")</f>
        <v/>
      </c>
      <c r="R1296" t="str">
        <f>IF(ROW()&lt;=vLastrow,VLOOKUP(MONTH(F1296),calcs!$S$2:$T$13,2,FALSE),"")</f>
        <v/>
      </c>
      <c r="S1296" t="str">
        <f t="shared" si="110"/>
        <v/>
      </c>
      <c r="T1296" s="26" t="e">
        <f>IF(F1296="",DATEDIF(E1296,calcs!X$2,"Y"),"")</f>
        <v>#VALUE!</v>
      </c>
      <c r="U1296" t="str">
        <f t="shared" si="109"/>
        <v/>
      </c>
      <c r="V1296" t="str">
        <f t="shared" si="106"/>
        <v/>
      </c>
      <c r="W1296">
        <f t="shared" si="107"/>
        <v>0</v>
      </c>
      <c r="X1296">
        <f t="shared" si="108"/>
        <v>0</v>
      </c>
    </row>
    <row r="1297" spans="1:24" x14ac:dyDescent="0.35">
      <c r="A1297" t="str">
        <f>IF(ROW()&lt;=vLastrow,'Match History Data'!A1297,"")</f>
        <v/>
      </c>
      <c r="B1297" t="str">
        <f>IF(ROW()&lt;=vLastrow,'Match History Data'!B1297,"")</f>
        <v/>
      </c>
      <c r="C1297" t="str">
        <f>IF(ROW()&lt;=vLastrow,'Match History Data'!C1297,"")</f>
        <v/>
      </c>
      <c r="D1297" t="str">
        <f>IF(ROW()&lt;=vLastrow,'Match History Data'!D1297,"")</f>
        <v/>
      </c>
      <c r="E1297" s="3" t="str">
        <f>IF(ROW()&lt;=vLastrow,IF('Match History Data'!E1297&lt;&gt;"",'Match History Data'!E1297,""),"")</f>
        <v/>
      </c>
      <c r="F1297" s="3" t="str">
        <f>IF(ROW()&lt;=vLastrow,IF('Match History Data'!F1297&lt;&gt;"",'Match History Data'!F1297,""),"")</f>
        <v/>
      </c>
      <c r="G1297" t="str">
        <f>IF(ROW()&lt;=vLastrow,'Match History Data'!G1297,"")</f>
        <v/>
      </c>
      <c r="H1297" t="str">
        <f>IF(ROW()&lt;=vLastrow,'Match History Data'!H1297,"")</f>
        <v/>
      </c>
      <c r="I1297" t="str">
        <f>IF(ROW()&lt;=vLastrow,'Match History Data'!I1297,"")</f>
        <v/>
      </c>
      <c r="J1297" t="str">
        <f>IF(ROW()&lt;=vLastrow,'Match History Data'!J1297,"")</f>
        <v/>
      </c>
      <c r="K1297" t="str">
        <f>IF(ROW()&lt;=vLastrow,'Match History Data'!K1297,"")</f>
        <v/>
      </c>
      <c r="L1297" t="str">
        <f>IF(ROW()&lt;=vLastrow,'Match History Data'!L1297,"")</f>
        <v/>
      </c>
      <c r="M1297" t="str">
        <f>IF(ROW()&lt;=vLastrow,'Match History Data'!M1297,"")</f>
        <v/>
      </c>
      <c r="N1297" t="str">
        <f>IF(ROW()&lt;=vLastrow,'Match History Data'!N1297,"")</f>
        <v/>
      </c>
      <c r="O1297" t="str">
        <f>IF(ROW()&lt;=vLastrow,'Match History Data'!O1297,"")</f>
        <v/>
      </c>
      <c r="Q1297" t="str">
        <f>IF(ROW()&lt;=vLastrow,VLOOKUP(MONTH(E1297),calcs!$S$2:$T$13,2,FALSE),"")</f>
        <v/>
      </c>
      <c r="R1297" t="str">
        <f>IF(ROW()&lt;=vLastrow,VLOOKUP(MONTH(F1297),calcs!$S$2:$T$13,2,FALSE),"")</f>
        <v/>
      </c>
      <c r="S1297" t="str">
        <f t="shared" si="110"/>
        <v/>
      </c>
      <c r="T1297" s="26" t="e">
        <f>IF(F1297="",DATEDIF(E1297,calcs!X$2,"Y"),"")</f>
        <v>#VALUE!</v>
      </c>
      <c r="U1297" t="str">
        <f t="shared" si="109"/>
        <v/>
      </c>
      <c r="V1297" t="str">
        <f t="shared" si="106"/>
        <v/>
      </c>
      <c r="W1297">
        <f t="shared" si="107"/>
        <v>0</v>
      </c>
      <c r="X1297">
        <f t="shared" si="108"/>
        <v>0</v>
      </c>
    </row>
    <row r="1298" spans="1:24" x14ac:dyDescent="0.35">
      <c r="A1298" t="str">
        <f>IF(ROW()&lt;=vLastrow,'Match History Data'!A1298,"")</f>
        <v/>
      </c>
      <c r="B1298" t="str">
        <f>IF(ROW()&lt;=vLastrow,'Match History Data'!B1298,"")</f>
        <v/>
      </c>
      <c r="C1298" t="str">
        <f>IF(ROW()&lt;=vLastrow,'Match History Data'!C1298,"")</f>
        <v/>
      </c>
      <c r="D1298" t="str">
        <f>IF(ROW()&lt;=vLastrow,'Match History Data'!D1298,"")</f>
        <v/>
      </c>
      <c r="E1298" s="3" t="str">
        <f>IF(ROW()&lt;=vLastrow,IF('Match History Data'!E1298&lt;&gt;"",'Match History Data'!E1298,""),"")</f>
        <v/>
      </c>
      <c r="F1298" s="3" t="str">
        <f>IF(ROW()&lt;=vLastrow,IF('Match History Data'!F1298&lt;&gt;"",'Match History Data'!F1298,""),"")</f>
        <v/>
      </c>
      <c r="G1298" t="str">
        <f>IF(ROW()&lt;=vLastrow,'Match History Data'!G1298,"")</f>
        <v/>
      </c>
      <c r="H1298" t="str">
        <f>IF(ROW()&lt;=vLastrow,'Match History Data'!H1298,"")</f>
        <v/>
      </c>
      <c r="I1298" t="str">
        <f>IF(ROW()&lt;=vLastrow,'Match History Data'!I1298,"")</f>
        <v/>
      </c>
      <c r="J1298" t="str">
        <f>IF(ROW()&lt;=vLastrow,'Match History Data'!J1298,"")</f>
        <v/>
      </c>
      <c r="K1298" t="str">
        <f>IF(ROW()&lt;=vLastrow,'Match History Data'!K1298,"")</f>
        <v/>
      </c>
      <c r="L1298" t="str">
        <f>IF(ROW()&lt;=vLastrow,'Match History Data'!L1298,"")</f>
        <v/>
      </c>
      <c r="M1298" t="str">
        <f>IF(ROW()&lt;=vLastrow,'Match History Data'!M1298,"")</f>
        <v/>
      </c>
      <c r="N1298" t="str">
        <f>IF(ROW()&lt;=vLastrow,'Match History Data'!N1298,"")</f>
        <v/>
      </c>
      <c r="O1298" t="str">
        <f>IF(ROW()&lt;=vLastrow,'Match History Data'!O1298,"")</f>
        <v/>
      </c>
      <c r="Q1298" t="str">
        <f>IF(ROW()&lt;=vLastrow,VLOOKUP(MONTH(E1298),calcs!$S$2:$T$13,2,FALSE),"")</f>
        <v/>
      </c>
      <c r="R1298" t="str">
        <f>IF(ROW()&lt;=vLastrow,VLOOKUP(MONTH(F1298),calcs!$S$2:$T$13,2,FALSE),"")</f>
        <v/>
      </c>
      <c r="S1298" t="str">
        <f t="shared" si="110"/>
        <v/>
      </c>
      <c r="T1298" s="26" t="e">
        <f>IF(F1298="",DATEDIF(E1298,calcs!X$2,"Y"),"")</f>
        <v>#VALUE!</v>
      </c>
      <c r="U1298" t="str">
        <f t="shared" si="109"/>
        <v/>
      </c>
      <c r="V1298" t="str">
        <f t="shared" si="106"/>
        <v/>
      </c>
      <c r="W1298">
        <f t="shared" si="107"/>
        <v>0</v>
      </c>
      <c r="X1298">
        <f t="shared" si="108"/>
        <v>0</v>
      </c>
    </row>
    <row r="1299" spans="1:24" x14ac:dyDescent="0.35">
      <c r="A1299" t="str">
        <f>IF(ROW()&lt;=vLastrow,'Match History Data'!A1299,"")</f>
        <v/>
      </c>
      <c r="B1299" t="str">
        <f>IF(ROW()&lt;=vLastrow,'Match History Data'!B1299,"")</f>
        <v/>
      </c>
      <c r="C1299" t="str">
        <f>IF(ROW()&lt;=vLastrow,'Match History Data'!C1299,"")</f>
        <v/>
      </c>
      <c r="D1299" t="str">
        <f>IF(ROW()&lt;=vLastrow,'Match History Data'!D1299,"")</f>
        <v/>
      </c>
      <c r="E1299" s="3" t="str">
        <f>IF(ROW()&lt;=vLastrow,IF('Match History Data'!E1299&lt;&gt;"",'Match History Data'!E1299,""),"")</f>
        <v/>
      </c>
      <c r="F1299" s="3" t="str">
        <f>IF(ROW()&lt;=vLastrow,IF('Match History Data'!F1299&lt;&gt;"",'Match History Data'!F1299,""),"")</f>
        <v/>
      </c>
      <c r="G1299" t="str">
        <f>IF(ROW()&lt;=vLastrow,'Match History Data'!G1299,"")</f>
        <v/>
      </c>
      <c r="H1299" t="str">
        <f>IF(ROW()&lt;=vLastrow,'Match History Data'!H1299,"")</f>
        <v/>
      </c>
      <c r="I1299" t="str">
        <f>IF(ROW()&lt;=vLastrow,'Match History Data'!I1299,"")</f>
        <v/>
      </c>
      <c r="J1299" t="str">
        <f>IF(ROW()&lt;=vLastrow,'Match History Data'!J1299,"")</f>
        <v/>
      </c>
      <c r="K1299" t="str">
        <f>IF(ROW()&lt;=vLastrow,'Match History Data'!K1299,"")</f>
        <v/>
      </c>
      <c r="L1299" t="str">
        <f>IF(ROW()&lt;=vLastrow,'Match History Data'!L1299,"")</f>
        <v/>
      </c>
      <c r="M1299" t="str">
        <f>IF(ROW()&lt;=vLastrow,'Match History Data'!M1299,"")</f>
        <v/>
      </c>
      <c r="N1299" t="str">
        <f>IF(ROW()&lt;=vLastrow,'Match History Data'!N1299,"")</f>
        <v/>
      </c>
      <c r="O1299" t="str">
        <f>IF(ROW()&lt;=vLastrow,'Match History Data'!O1299,"")</f>
        <v/>
      </c>
      <c r="Q1299" t="str">
        <f>IF(ROW()&lt;=vLastrow,VLOOKUP(MONTH(E1299),calcs!$S$2:$T$13,2,FALSE),"")</f>
        <v/>
      </c>
      <c r="R1299" t="str">
        <f>IF(ROW()&lt;=vLastrow,VLOOKUP(MONTH(F1299),calcs!$S$2:$T$13,2,FALSE),"")</f>
        <v/>
      </c>
      <c r="S1299" t="str">
        <f t="shared" si="110"/>
        <v/>
      </c>
      <c r="T1299" s="26" t="e">
        <f>IF(F1299="",DATEDIF(E1299,calcs!X$2,"Y"),"")</f>
        <v>#VALUE!</v>
      </c>
      <c r="U1299" t="str">
        <f t="shared" si="109"/>
        <v/>
      </c>
      <c r="V1299" t="str">
        <f t="shared" si="106"/>
        <v/>
      </c>
      <c r="W1299">
        <f t="shared" si="107"/>
        <v>0</v>
      </c>
      <c r="X1299">
        <f t="shared" si="108"/>
        <v>0</v>
      </c>
    </row>
    <row r="1300" spans="1:24" x14ac:dyDescent="0.35">
      <c r="A1300" t="str">
        <f>IF(ROW()&lt;=vLastrow,'Match History Data'!A1300,"")</f>
        <v/>
      </c>
      <c r="B1300" t="str">
        <f>IF(ROW()&lt;=vLastrow,'Match History Data'!B1300,"")</f>
        <v/>
      </c>
      <c r="C1300" t="str">
        <f>IF(ROW()&lt;=vLastrow,'Match History Data'!C1300,"")</f>
        <v/>
      </c>
      <c r="D1300" t="str">
        <f>IF(ROW()&lt;=vLastrow,'Match History Data'!D1300,"")</f>
        <v/>
      </c>
      <c r="E1300" s="3" t="str">
        <f>IF(ROW()&lt;=vLastrow,IF('Match History Data'!E1300&lt;&gt;"",'Match History Data'!E1300,""),"")</f>
        <v/>
      </c>
      <c r="F1300" s="3" t="str">
        <f>IF(ROW()&lt;=vLastrow,IF('Match History Data'!F1300&lt;&gt;"",'Match History Data'!F1300,""),"")</f>
        <v/>
      </c>
      <c r="G1300" t="str">
        <f>IF(ROW()&lt;=vLastrow,'Match History Data'!G1300,"")</f>
        <v/>
      </c>
      <c r="H1300" t="str">
        <f>IF(ROW()&lt;=vLastrow,'Match History Data'!H1300,"")</f>
        <v/>
      </c>
      <c r="I1300" t="str">
        <f>IF(ROW()&lt;=vLastrow,'Match History Data'!I1300,"")</f>
        <v/>
      </c>
      <c r="J1300" t="str">
        <f>IF(ROW()&lt;=vLastrow,'Match History Data'!J1300,"")</f>
        <v/>
      </c>
      <c r="K1300" t="str">
        <f>IF(ROW()&lt;=vLastrow,'Match History Data'!K1300,"")</f>
        <v/>
      </c>
      <c r="L1300" t="str">
        <f>IF(ROW()&lt;=vLastrow,'Match History Data'!L1300,"")</f>
        <v/>
      </c>
      <c r="M1300" t="str">
        <f>IF(ROW()&lt;=vLastrow,'Match History Data'!M1300,"")</f>
        <v/>
      </c>
      <c r="N1300" t="str">
        <f>IF(ROW()&lt;=vLastrow,'Match History Data'!N1300,"")</f>
        <v/>
      </c>
      <c r="O1300" t="str">
        <f>IF(ROW()&lt;=vLastrow,'Match History Data'!O1300,"")</f>
        <v/>
      </c>
      <c r="Q1300" t="str">
        <f>IF(ROW()&lt;=vLastrow,VLOOKUP(MONTH(E1300),calcs!$S$2:$T$13,2,FALSE),"")</f>
        <v/>
      </c>
      <c r="R1300" t="str">
        <f>IF(ROW()&lt;=vLastrow,VLOOKUP(MONTH(F1300),calcs!$S$2:$T$13,2,FALSE),"")</f>
        <v/>
      </c>
      <c r="S1300" t="str">
        <f t="shared" si="110"/>
        <v/>
      </c>
      <c r="T1300" s="26" t="e">
        <f>IF(F1300="",DATEDIF(E1300,calcs!X$2,"Y"),"")</f>
        <v>#VALUE!</v>
      </c>
      <c r="U1300" t="str">
        <f t="shared" si="109"/>
        <v/>
      </c>
      <c r="V1300" t="str">
        <f t="shared" si="106"/>
        <v/>
      </c>
      <c r="W1300">
        <f t="shared" si="107"/>
        <v>0</v>
      </c>
      <c r="X1300">
        <f t="shared" si="108"/>
        <v>0</v>
      </c>
    </row>
    <row r="1301" spans="1:24" x14ac:dyDescent="0.35">
      <c r="A1301" t="str">
        <f>IF(ROW()&lt;=vLastrow,'Match History Data'!A1301,"")</f>
        <v/>
      </c>
      <c r="B1301" t="str">
        <f>IF(ROW()&lt;=vLastrow,'Match History Data'!B1301,"")</f>
        <v/>
      </c>
      <c r="C1301" t="str">
        <f>IF(ROW()&lt;=vLastrow,'Match History Data'!C1301,"")</f>
        <v/>
      </c>
      <c r="D1301" t="str">
        <f>IF(ROW()&lt;=vLastrow,'Match History Data'!D1301,"")</f>
        <v/>
      </c>
      <c r="E1301" s="3" t="str">
        <f>IF(ROW()&lt;=vLastrow,IF('Match History Data'!E1301&lt;&gt;"",'Match History Data'!E1301,""),"")</f>
        <v/>
      </c>
      <c r="F1301" s="3" t="str">
        <f>IF(ROW()&lt;=vLastrow,IF('Match History Data'!F1301&lt;&gt;"",'Match History Data'!F1301,""),"")</f>
        <v/>
      </c>
      <c r="G1301" t="str">
        <f>IF(ROW()&lt;=vLastrow,'Match History Data'!G1301,"")</f>
        <v/>
      </c>
      <c r="H1301" t="str">
        <f>IF(ROW()&lt;=vLastrow,'Match History Data'!H1301,"")</f>
        <v/>
      </c>
      <c r="I1301" t="str">
        <f>IF(ROW()&lt;=vLastrow,'Match History Data'!I1301,"")</f>
        <v/>
      </c>
      <c r="J1301" t="str">
        <f>IF(ROW()&lt;=vLastrow,'Match History Data'!J1301,"")</f>
        <v/>
      </c>
      <c r="K1301" t="str">
        <f>IF(ROW()&lt;=vLastrow,'Match History Data'!K1301,"")</f>
        <v/>
      </c>
      <c r="L1301" t="str">
        <f>IF(ROW()&lt;=vLastrow,'Match History Data'!L1301,"")</f>
        <v/>
      </c>
      <c r="M1301" t="str">
        <f>IF(ROW()&lt;=vLastrow,'Match History Data'!M1301,"")</f>
        <v/>
      </c>
      <c r="N1301" t="str">
        <f>IF(ROW()&lt;=vLastrow,'Match History Data'!N1301,"")</f>
        <v/>
      </c>
      <c r="O1301" t="str">
        <f>IF(ROW()&lt;=vLastrow,'Match History Data'!O1301,"")</f>
        <v/>
      </c>
      <c r="Q1301" t="str">
        <f>IF(ROW()&lt;=vLastrow,VLOOKUP(MONTH(E1301),calcs!$S$2:$T$13,2,FALSE),"")</f>
        <v/>
      </c>
      <c r="R1301" t="str">
        <f>IF(ROW()&lt;=vLastrow,VLOOKUP(MONTH(F1301),calcs!$S$2:$T$13,2,FALSE),"")</f>
        <v/>
      </c>
      <c r="S1301" t="str">
        <f t="shared" si="110"/>
        <v/>
      </c>
      <c r="T1301" s="26" t="e">
        <f>IF(F1301="",DATEDIF(E1301,calcs!X$2,"Y"),"")</f>
        <v>#VALUE!</v>
      </c>
      <c r="U1301" t="str">
        <f t="shared" si="109"/>
        <v/>
      </c>
      <c r="V1301" t="str">
        <f t="shared" si="106"/>
        <v/>
      </c>
      <c r="W1301">
        <f t="shared" si="107"/>
        <v>0</v>
      </c>
      <c r="X1301">
        <f t="shared" si="108"/>
        <v>0</v>
      </c>
    </row>
    <row r="1302" spans="1:24" x14ac:dyDescent="0.35">
      <c r="A1302" t="str">
        <f>IF(ROW()&lt;=vLastrow,'Match History Data'!A1302,"")</f>
        <v/>
      </c>
      <c r="B1302" t="str">
        <f>IF(ROW()&lt;=vLastrow,'Match History Data'!B1302,"")</f>
        <v/>
      </c>
      <c r="C1302" t="str">
        <f>IF(ROW()&lt;=vLastrow,'Match History Data'!C1302,"")</f>
        <v/>
      </c>
      <c r="D1302" t="str">
        <f>IF(ROW()&lt;=vLastrow,'Match History Data'!D1302,"")</f>
        <v/>
      </c>
      <c r="E1302" s="3" t="str">
        <f>IF(ROW()&lt;=vLastrow,IF('Match History Data'!E1302&lt;&gt;"",'Match History Data'!E1302,""),"")</f>
        <v/>
      </c>
      <c r="F1302" s="3" t="str">
        <f>IF(ROW()&lt;=vLastrow,IF('Match History Data'!F1302&lt;&gt;"",'Match History Data'!F1302,""),"")</f>
        <v/>
      </c>
      <c r="G1302" t="str">
        <f>IF(ROW()&lt;=vLastrow,'Match History Data'!G1302,"")</f>
        <v/>
      </c>
      <c r="H1302" t="str">
        <f>IF(ROW()&lt;=vLastrow,'Match History Data'!H1302,"")</f>
        <v/>
      </c>
      <c r="I1302" t="str">
        <f>IF(ROW()&lt;=vLastrow,'Match History Data'!I1302,"")</f>
        <v/>
      </c>
      <c r="J1302" t="str">
        <f>IF(ROW()&lt;=vLastrow,'Match History Data'!J1302,"")</f>
        <v/>
      </c>
      <c r="K1302" t="str">
        <f>IF(ROW()&lt;=vLastrow,'Match History Data'!K1302,"")</f>
        <v/>
      </c>
      <c r="L1302" t="str">
        <f>IF(ROW()&lt;=vLastrow,'Match History Data'!L1302,"")</f>
        <v/>
      </c>
      <c r="M1302" t="str">
        <f>IF(ROW()&lt;=vLastrow,'Match History Data'!M1302,"")</f>
        <v/>
      </c>
      <c r="N1302" t="str">
        <f>IF(ROW()&lt;=vLastrow,'Match History Data'!N1302,"")</f>
        <v/>
      </c>
      <c r="O1302" t="str">
        <f>IF(ROW()&lt;=vLastrow,'Match History Data'!O1302,"")</f>
        <v/>
      </c>
      <c r="Q1302" t="str">
        <f>IF(ROW()&lt;=vLastrow,VLOOKUP(MONTH(E1302),calcs!$S$2:$T$13,2,FALSE),"")</f>
        <v/>
      </c>
      <c r="R1302" t="str">
        <f>IF(ROW()&lt;=vLastrow,VLOOKUP(MONTH(F1302),calcs!$S$2:$T$13,2,FALSE),"")</f>
        <v/>
      </c>
      <c r="S1302" t="str">
        <f t="shared" si="110"/>
        <v/>
      </c>
      <c r="T1302" s="26" t="e">
        <f>IF(F1302="",DATEDIF(E1302,calcs!X$2,"Y"),"")</f>
        <v>#VALUE!</v>
      </c>
      <c r="U1302" t="str">
        <f t="shared" si="109"/>
        <v/>
      </c>
      <c r="V1302" t="str">
        <f t="shared" si="106"/>
        <v/>
      </c>
      <c r="W1302">
        <f t="shared" si="107"/>
        <v>0</v>
      </c>
      <c r="X1302">
        <f t="shared" si="108"/>
        <v>0</v>
      </c>
    </row>
    <row r="1303" spans="1:24" x14ac:dyDescent="0.35">
      <c r="A1303" t="str">
        <f>IF(ROW()&lt;=vLastrow,'Match History Data'!A1303,"")</f>
        <v/>
      </c>
      <c r="B1303" t="str">
        <f>IF(ROW()&lt;=vLastrow,'Match History Data'!B1303,"")</f>
        <v/>
      </c>
      <c r="C1303" t="str">
        <f>IF(ROW()&lt;=vLastrow,'Match History Data'!C1303,"")</f>
        <v/>
      </c>
      <c r="D1303" t="str">
        <f>IF(ROW()&lt;=vLastrow,'Match History Data'!D1303,"")</f>
        <v/>
      </c>
      <c r="E1303" s="3" t="str">
        <f>IF(ROW()&lt;=vLastrow,IF('Match History Data'!E1303&lt;&gt;"",'Match History Data'!E1303,""),"")</f>
        <v/>
      </c>
      <c r="F1303" s="3" t="str">
        <f>IF(ROW()&lt;=vLastrow,IF('Match History Data'!F1303&lt;&gt;"",'Match History Data'!F1303,""),"")</f>
        <v/>
      </c>
      <c r="G1303" t="str">
        <f>IF(ROW()&lt;=vLastrow,'Match History Data'!G1303,"")</f>
        <v/>
      </c>
      <c r="H1303" t="str">
        <f>IF(ROW()&lt;=vLastrow,'Match History Data'!H1303,"")</f>
        <v/>
      </c>
      <c r="I1303" t="str">
        <f>IF(ROW()&lt;=vLastrow,'Match History Data'!I1303,"")</f>
        <v/>
      </c>
      <c r="J1303" t="str">
        <f>IF(ROW()&lt;=vLastrow,'Match History Data'!J1303,"")</f>
        <v/>
      </c>
      <c r="K1303" t="str">
        <f>IF(ROW()&lt;=vLastrow,'Match History Data'!K1303,"")</f>
        <v/>
      </c>
      <c r="L1303" t="str">
        <f>IF(ROW()&lt;=vLastrow,'Match History Data'!L1303,"")</f>
        <v/>
      </c>
      <c r="M1303" t="str">
        <f>IF(ROW()&lt;=vLastrow,'Match History Data'!M1303,"")</f>
        <v/>
      </c>
      <c r="N1303" t="str">
        <f>IF(ROW()&lt;=vLastrow,'Match History Data'!N1303,"")</f>
        <v/>
      </c>
      <c r="O1303" t="str">
        <f>IF(ROW()&lt;=vLastrow,'Match History Data'!O1303,"")</f>
        <v/>
      </c>
      <c r="Q1303" t="str">
        <f>IF(ROW()&lt;=vLastrow,VLOOKUP(MONTH(E1303),calcs!$S$2:$T$13,2,FALSE),"")</f>
        <v/>
      </c>
      <c r="R1303" t="str">
        <f>IF(ROW()&lt;=vLastrow,VLOOKUP(MONTH(F1303),calcs!$S$2:$T$13,2,FALSE),"")</f>
        <v/>
      </c>
      <c r="S1303" t="str">
        <f t="shared" si="110"/>
        <v/>
      </c>
      <c r="T1303" s="26" t="e">
        <f>IF(F1303="",DATEDIF(E1303,calcs!X$2,"Y"),"")</f>
        <v>#VALUE!</v>
      </c>
      <c r="U1303" t="str">
        <f t="shared" si="109"/>
        <v/>
      </c>
      <c r="V1303" t="str">
        <f t="shared" si="106"/>
        <v/>
      </c>
      <c r="W1303">
        <f t="shared" si="107"/>
        <v>0</v>
      </c>
      <c r="X1303">
        <f t="shared" si="108"/>
        <v>0</v>
      </c>
    </row>
    <row r="1304" spans="1:24" x14ac:dyDescent="0.35">
      <c r="A1304" t="str">
        <f>IF(ROW()&lt;=vLastrow,'Match History Data'!A1304,"")</f>
        <v/>
      </c>
      <c r="B1304" t="str">
        <f>IF(ROW()&lt;=vLastrow,'Match History Data'!B1304,"")</f>
        <v/>
      </c>
      <c r="C1304" t="str">
        <f>IF(ROW()&lt;=vLastrow,'Match History Data'!C1304,"")</f>
        <v/>
      </c>
      <c r="D1304" t="str">
        <f>IF(ROW()&lt;=vLastrow,'Match History Data'!D1304,"")</f>
        <v/>
      </c>
      <c r="E1304" s="3" t="str">
        <f>IF(ROW()&lt;=vLastrow,IF('Match History Data'!E1304&lt;&gt;"",'Match History Data'!E1304,""),"")</f>
        <v/>
      </c>
      <c r="F1304" s="3" t="str">
        <f>IF(ROW()&lt;=vLastrow,IF('Match History Data'!F1304&lt;&gt;"",'Match History Data'!F1304,""),"")</f>
        <v/>
      </c>
      <c r="G1304" t="str">
        <f>IF(ROW()&lt;=vLastrow,'Match History Data'!G1304,"")</f>
        <v/>
      </c>
      <c r="H1304" t="str">
        <f>IF(ROW()&lt;=vLastrow,'Match History Data'!H1304,"")</f>
        <v/>
      </c>
      <c r="I1304" t="str">
        <f>IF(ROW()&lt;=vLastrow,'Match History Data'!I1304,"")</f>
        <v/>
      </c>
      <c r="J1304" t="str">
        <f>IF(ROW()&lt;=vLastrow,'Match History Data'!J1304,"")</f>
        <v/>
      </c>
      <c r="K1304" t="str">
        <f>IF(ROW()&lt;=vLastrow,'Match History Data'!K1304,"")</f>
        <v/>
      </c>
      <c r="L1304" t="str">
        <f>IF(ROW()&lt;=vLastrow,'Match History Data'!L1304,"")</f>
        <v/>
      </c>
      <c r="M1304" t="str">
        <f>IF(ROW()&lt;=vLastrow,'Match History Data'!M1304,"")</f>
        <v/>
      </c>
      <c r="N1304" t="str">
        <f>IF(ROW()&lt;=vLastrow,'Match History Data'!N1304,"")</f>
        <v/>
      </c>
      <c r="O1304" t="str">
        <f>IF(ROW()&lt;=vLastrow,'Match History Data'!O1304,"")</f>
        <v/>
      </c>
      <c r="Q1304" t="str">
        <f>IF(ROW()&lt;=vLastrow,VLOOKUP(MONTH(E1304),calcs!$S$2:$T$13,2,FALSE),"")</f>
        <v/>
      </c>
      <c r="R1304" t="str">
        <f>IF(ROW()&lt;=vLastrow,VLOOKUP(MONTH(F1304),calcs!$S$2:$T$13,2,FALSE),"")</f>
        <v/>
      </c>
      <c r="S1304" t="str">
        <f t="shared" si="110"/>
        <v/>
      </c>
      <c r="T1304" s="26" t="e">
        <f>IF(F1304="",DATEDIF(E1304,calcs!X$2,"Y"),"")</f>
        <v>#VALUE!</v>
      </c>
      <c r="U1304" t="str">
        <f t="shared" si="109"/>
        <v/>
      </c>
      <c r="V1304" t="str">
        <f t="shared" si="106"/>
        <v/>
      </c>
      <c r="W1304">
        <f t="shared" si="107"/>
        <v>0</v>
      </c>
      <c r="X1304">
        <f t="shared" si="108"/>
        <v>0</v>
      </c>
    </row>
    <row r="1305" spans="1:24" x14ac:dyDescent="0.35">
      <c r="A1305" t="str">
        <f>IF(ROW()&lt;=vLastrow,'Match History Data'!A1305,"")</f>
        <v/>
      </c>
      <c r="B1305" t="str">
        <f>IF(ROW()&lt;=vLastrow,'Match History Data'!B1305,"")</f>
        <v/>
      </c>
      <c r="C1305" t="str">
        <f>IF(ROW()&lt;=vLastrow,'Match History Data'!C1305,"")</f>
        <v/>
      </c>
      <c r="D1305" t="str">
        <f>IF(ROW()&lt;=vLastrow,'Match History Data'!D1305,"")</f>
        <v/>
      </c>
      <c r="E1305" s="3" t="str">
        <f>IF(ROW()&lt;=vLastrow,IF('Match History Data'!E1305&lt;&gt;"",'Match History Data'!E1305,""),"")</f>
        <v/>
      </c>
      <c r="F1305" s="3" t="str">
        <f>IF(ROW()&lt;=vLastrow,IF('Match History Data'!F1305&lt;&gt;"",'Match History Data'!F1305,""),"")</f>
        <v/>
      </c>
      <c r="G1305" t="str">
        <f>IF(ROW()&lt;=vLastrow,'Match History Data'!G1305,"")</f>
        <v/>
      </c>
      <c r="H1305" t="str">
        <f>IF(ROW()&lt;=vLastrow,'Match History Data'!H1305,"")</f>
        <v/>
      </c>
      <c r="I1305" t="str">
        <f>IF(ROW()&lt;=vLastrow,'Match History Data'!I1305,"")</f>
        <v/>
      </c>
      <c r="J1305" t="str">
        <f>IF(ROW()&lt;=vLastrow,'Match History Data'!J1305,"")</f>
        <v/>
      </c>
      <c r="K1305" t="str">
        <f>IF(ROW()&lt;=vLastrow,'Match History Data'!K1305,"")</f>
        <v/>
      </c>
      <c r="L1305" t="str">
        <f>IF(ROW()&lt;=vLastrow,'Match History Data'!L1305,"")</f>
        <v/>
      </c>
      <c r="M1305" t="str">
        <f>IF(ROW()&lt;=vLastrow,'Match History Data'!M1305,"")</f>
        <v/>
      </c>
      <c r="N1305" t="str">
        <f>IF(ROW()&lt;=vLastrow,'Match History Data'!N1305,"")</f>
        <v/>
      </c>
      <c r="O1305" t="str">
        <f>IF(ROW()&lt;=vLastrow,'Match History Data'!O1305,"")</f>
        <v/>
      </c>
      <c r="Q1305" t="str">
        <f>IF(ROW()&lt;=vLastrow,VLOOKUP(MONTH(E1305),calcs!$S$2:$T$13,2,FALSE),"")</f>
        <v/>
      </c>
      <c r="R1305" t="str">
        <f>IF(ROW()&lt;=vLastrow,VLOOKUP(MONTH(F1305),calcs!$S$2:$T$13,2,FALSE),"")</f>
        <v/>
      </c>
      <c r="S1305" t="str">
        <f t="shared" si="110"/>
        <v/>
      </c>
      <c r="T1305" s="26" t="e">
        <f>IF(F1305="",DATEDIF(E1305,calcs!X$2,"Y"),"")</f>
        <v>#VALUE!</v>
      </c>
      <c r="U1305" t="str">
        <f t="shared" si="109"/>
        <v/>
      </c>
      <c r="V1305" t="str">
        <f t="shared" si="106"/>
        <v/>
      </c>
      <c r="W1305">
        <f t="shared" si="107"/>
        <v>0</v>
      </c>
      <c r="X1305">
        <f t="shared" si="108"/>
        <v>0</v>
      </c>
    </row>
    <row r="1306" spans="1:24" x14ac:dyDescent="0.35">
      <c r="A1306" t="str">
        <f>IF(ROW()&lt;=vLastrow,'Match History Data'!A1306,"")</f>
        <v/>
      </c>
      <c r="B1306" t="str">
        <f>IF(ROW()&lt;=vLastrow,'Match History Data'!B1306,"")</f>
        <v/>
      </c>
      <c r="C1306" t="str">
        <f>IF(ROW()&lt;=vLastrow,'Match History Data'!C1306,"")</f>
        <v/>
      </c>
      <c r="D1306" t="str">
        <f>IF(ROW()&lt;=vLastrow,'Match History Data'!D1306,"")</f>
        <v/>
      </c>
      <c r="E1306" s="3" t="str">
        <f>IF(ROW()&lt;=vLastrow,IF('Match History Data'!E1306&lt;&gt;"",'Match History Data'!E1306,""),"")</f>
        <v/>
      </c>
      <c r="F1306" s="3" t="str">
        <f>IF(ROW()&lt;=vLastrow,IF('Match History Data'!F1306&lt;&gt;"",'Match History Data'!F1306,""),"")</f>
        <v/>
      </c>
      <c r="G1306" t="str">
        <f>IF(ROW()&lt;=vLastrow,'Match History Data'!G1306,"")</f>
        <v/>
      </c>
      <c r="H1306" t="str">
        <f>IF(ROW()&lt;=vLastrow,'Match History Data'!H1306,"")</f>
        <v/>
      </c>
      <c r="I1306" t="str">
        <f>IF(ROW()&lt;=vLastrow,'Match History Data'!I1306,"")</f>
        <v/>
      </c>
      <c r="J1306" t="str">
        <f>IF(ROW()&lt;=vLastrow,'Match History Data'!J1306,"")</f>
        <v/>
      </c>
      <c r="K1306" t="str">
        <f>IF(ROW()&lt;=vLastrow,'Match History Data'!K1306,"")</f>
        <v/>
      </c>
      <c r="L1306" t="str">
        <f>IF(ROW()&lt;=vLastrow,'Match History Data'!L1306,"")</f>
        <v/>
      </c>
      <c r="M1306" t="str">
        <f>IF(ROW()&lt;=vLastrow,'Match History Data'!M1306,"")</f>
        <v/>
      </c>
      <c r="N1306" t="str">
        <f>IF(ROW()&lt;=vLastrow,'Match History Data'!N1306,"")</f>
        <v/>
      </c>
      <c r="O1306" t="str">
        <f>IF(ROW()&lt;=vLastrow,'Match History Data'!O1306,"")</f>
        <v/>
      </c>
      <c r="Q1306" t="str">
        <f>IF(ROW()&lt;=vLastrow,VLOOKUP(MONTH(E1306),calcs!$S$2:$T$13,2,FALSE),"")</f>
        <v/>
      </c>
      <c r="R1306" t="str">
        <f>IF(ROW()&lt;=vLastrow,VLOOKUP(MONTH(F1306),calcs!$S$2:$T$13,2,FALSE),"")</f>
        <v/>
      </c>
      <c r="S1306" t="str">
        <f t="shared" si="110"/>
        <v/>
      </c>
      <c r="T1306" s="26" t="e">
        <f>IF(F1306="",DATEDIF(E1306,calcs!X$2,"Y"),"")</f>
        <v>#VALUE!</v>
      </c>
      <c r="U1306" t="str">
        <f t="shared" si="109"/>
        <v/>
      </c>
      <c r="V1306" t="str">
        <f t="shared" si="106"/>
        <v/>
      </c>
      <c r="W1306">
        <f t="shared" si="107"/>
        <v>0</v>
      </c>
      <c r="X1306">
        <f t="shared" si="108"/>
        <v>0</v>
      </c>
    </row>
    <row r="1307" spans="1:24" x14ac:dyDescent="0.35">
      <c r="A1307" t="str">
        <f>IF(ROW()&lt;=vLastrow,'Match History Data'!A1307,"")</f>
        <v/>
      </c>
      <c r="B1307" t="str">
        <f>IF(ROW()&lt;=vLastrow,'Match History Data'!B1307,"")</f>
        <v/>
      </c>
      <c r="C1307" t="str">
        <f>IF(ROW()&lt;=vLastrow,'Match History Data'!C1307,"")</f>
        <v/>
      </c>
      <c r="D1307" t="str">
        <f>IF(ROW()&lt;=vLastrow,'Match History Data'!D1307,"")</f>
        <v/>
      </c>
      <c r="E1307" s="3" t="str">
        <f>IF(ROW()&lt;=vLastrow,IF('Match History Data'!E1307&lt;&gt;"",'Match History Data'!E1307,""),"")</f>
        <v/>
      </c>
      <c r="F1307" s="3" t="str">
        <f>IF(ROW()&lt;=vLastrow,IF('Match History Data'!F1307&lt;&gt;"",'Match History Data'!F1307,""),"")</f>
        <v/>
      </c>
      <c r="G1307" t="str">
        <f>IF(ROW()&lt;=vLastrow,'Match History Data'!G1307,"")</f>
        <v/>
      </c>
      <c r="H1307" t="str">
        <f>IF(ROW()&lt;=vLastrow,'Match History Data'!H1307,"")</f>
        <v/>
      </c>
      <c r="I1307" t="str">
        <f>IF(ROW()&lt;=vLastrow,'Match History Data'!I1307,"")</f>
        <v/>
      </c>
      <c r="J1307" t="str">
        <f>IF(ROW()&lt;=vLastrow,'Match History Data'!J1307,"")</f>
        <v/>
      </c>
      <c r="K1307" t="str">
        <f>IF(ROW()&lt;=vLastrow,'Match History Data'!K1307,"")</f>
        <v/>
      </c>
      <c r="L1307" t="str">
        <f>IF(ROW()&lt;=vLastrow,'Match History Data'!L1307,"")</f>
        <v/>
      </c>
      <c r="M1307" t="str">
        <f>IF(ROW()&lt;=vLastrow,'Match History Data'!M1307,"")</f>
        <v/>
      </c>
      <c r="N1307" t="str">
        <f>IF(ROW()&lt;=vLastrow,'Match History Data'!N1307,"")</f>
        <v/>
      </c>
      <c r="O1307" t="str">
        <f>IF(ROW()&lt;=vLastrow,'Match History Data'!O1307,"")</f>
        <v/>
      </c>
      <c r="Q1307" t="str">
        <f>IF(ROW()&lt;=vLastrow,VLOOKUP(MONTH(E1307),calcs!$S$2:$T$13,2,FALSE),"")</f>
        <v/>
      </c>
      <c r="R1307" t="str">
        <f>IF(ROW()&lt;=vLastrow,VLOOKUP(MONTH(F1307),calcs!$S$2:$T$13,2,FALSE),"")</f>
        <v/>
      </c>
      <c r="S1307" t="str">
        <f t="shared" si="110"/>
        <v/>
      </c>
      <c r="T1307" s="26" t="e">
        <f>IF(F1307="",DATEDIF(E1307,calcs!X$2,"Y"),"")</f>
        <v>#VALUE!</v>
      </c>
      <c r="U1307" t="str">
        <f t="shared" si="109"/>
        <v/>
      </c>
      <c r="V1307" t="str">
        <f t="shared" si="106"/>
        <v/>
      </c>
      <c r="W1307">
        <f t="shared" si="107"/>
        <v>0</v>
      </c>
      <c r="X1307">
        <f t="shared" si="108"/>
        <v>0</v>
      </c>
    </row>
    <row r="1308" spans="1:24" x14ac:dyDescent="0.35">
      <c r="A1308" t="str">
        <f>IF(ROW()&lt;=vLastrow,'Match History Data'!A1308,"")</f>
        <v/>
      </c>
      <c r="B1308" t="str">
        <f>IF(ROW()&lt;=vLastrow,'Match History Data'!B1308,"")</f>
        <v/>
      </c>
      <c r="C1308" t="str">
        <f>IF(ROW()&lt;=vLastrow,'Match History Data'!C1308,"")</f>
        <v/>
      </c>
      <c r="D1308" t="str">
        <f>IF(ROW()&lt;=vLastrow,'Match History Data'!D1308,"")</f>
        <v/>
      </c>
      <c r="E1308" s="3" t="str">
        <f>IF(ROW()&lt;=vLastrow,IF('Match History Data'!E1308&lt;&gt;"",'Match History Data'!E1308,""),"")</f>
        <v/>
      </c>
      <c r="F1308" s="3" t="str">
        <f>IF(ROW()&lt;=vLastrow,IF('Match History Data'!F1308&lt;&gt;"",'Match History Data'!F1308,""),"")</f>
        <v/>
      </c>
      <c r="G1308" t="str">
        <f>IF(ROW()&lt;=vLastrow,'Match History Data'!G1308,"")</f>
        <v/>
      </c>
      <c r="H1308" t="str">
        <f>IF(ROW()&lt;=vLastrow,'Match History Data'!H1308,"")</f>
        <v/>
      </c>
      <c r="I1308" t="str">
        <f>IF(ROW()&lt;=vLastrow,'Match History Data'!I1308,"")</f>
        <v/>
      </c>
      <c r="J1308" t="str">
        <f>IF(ROW()&lt;=vLastrow,'Match History Data'!J1308,"")</f>
        <v/>
      </c>
      <c r="K1308" t="str">
        <f>IF(ROW()&lt;=vLastrow,'Match History Data'!K1308,"")</f>
        <v/>
      </c>
      <c r="L1308" t="str">
        <f>IF(ROW()&lt;=vLastrow,'Match History Data'!L1308,"")</f>
        <v/>
      </c>
      <c r="M1308" t="str">
        <f>IF(ROW()&lt;=vLastrow,'Match History Data'!M1308,"")</f>
        <v/>
      </c>
      <c r="N1308" t="str">
        <f>IF(ROW()&lt;=vLastrow,'Match History Data'!N1308,"")</f>
        <v/>
      </c>
      <c r="O1308" t="str">
        <f>IF(ROW()&lt;=vLastrow,'Match History Data'!O1308,"")</f>
        <v/>
      </c>
      <c r="Q1308" t="str">
        <f>IF(ROW()&lt;=vLastrow,VLOOKUP(MONTH(E1308),calcs!$S$2:$T$13,2,FALSE),"")</f>
        <v/>
      </c>
      <c r="R1308" t="str">
        <f>IF(ROW()&lt;=vLastrow,VLOOKUP(MONTH(F1308),calcs!$S$2:$T$13,2,FALSE),"")</f>
        <v/>
      </c>
      <c r="S1308" t="str">
        <f t="shared" si="110"/>
        <v/>
      </c>
      <c r="T1308" s="26" t="e">
        <f>IF(F1308="",DATEDIF(E1308,calcs!X$2,"Y"),"")</f>
        <v>#VALUE!</v>
      </c>
      <c r="U1308" t="str">
        <f t="shared" si="109"/>
        <v/>
      </c>
      <c r="V1308" t="str">
        <f t="shared" si="106"/>
        <v/>
      </c>
      <c r="W1308">
        <f t="shared" si="107"/>
        <v>0</v>
      </c>
      <c r="X1308">
        <f t="shared" si="108"/>
        <v>0</v>
      </c>
    </row>
    <row r="1309" spans="1:24" x14ac:dyDescent="0.35">
      <c r="A1309" t="str">
        <f>IF(ROW()&lt;=vLastrow,'Match History Data'!A1309,"")</f>
        <v/>
      </c>
      <c r="B1309" t="str">
        <f>IF(ROW()&lt;=vLastrow,'Match History Data'!B1309,"")</f>
        <v/>
      </c>
      <c r="C1309" t="str">
        <f>IF(ROW()&lt;=vLastrow,'Match History Data'!C1309,"")</f>
        <v/>
      </c>
      <c r="D1309" t="str">
        <f>IF(ROW()&lt;=vLastrow,'Match History Data'!D1309,"")</f>
        <v/>
      </c>
      <c r="E1309" s="3" t="str">
        <f>IF(ROW()&lt;=vLastrow,IF('Match History Data'!E1309&lt;&gt;"",'Match History Data'!E1309,""),"")</f>
        <v/>
      </c>
      <c r="F1309" s="3" t="str">
        <f>IF(ROW()&lt;=vLastrow,IF('Match History Data'!F1309&lt;&gt;"",'Match History Data'!F1309,""),"")</f>
        <v/>
      </c>
      <c r="G1309" t="str">
        <f>IF(ROW()&lt;=vLastrow,'Match History Data'!G1309,"")</f>
        <v/>
      </c>
      <c r="H1309" t="str">
        <f>IF(ROW()&lt;=vLastrow,'Match History Data'!H1309,"")</f>
        <v/>
      </c>
      <c r="I1309" t="str">
        <f>IF(ROW()&lt;=vLastrow,'Match History Data'!I1309,"")</f>
        <v/>
      </c>
      <c r="J1309" t="str">
        <f>IF(ROW()&lt;=vLastrow,'Match History Data'!J1309,"")</f>
        <v/>
      </c>
      <c r="K1309" t="str">
        <f>IF(ROW()&lt;=vLastrow,'Match History Data'!K1309,"")</f>
        <v/>
      </c>
      <c r="L1309" t="str">
        <f>IF(ROW()&lt;=vLastrow,'Match History Data'!L1309,"")</f>
        <v/>
      </c>
      <c r="M1309" t="str">
        <f>IF(ROW()&lt;=vLastrow,'Match History Data'!M1309,"")</f>
        <v/>
      </c>
      <c r="N1309" t="str">
        <f>IF(ROW()&lt;=vLastrow,'Match History Data'!N1309,"")</f>
        <v/>
      </c>
      <c r="O1309" t="str">
        <f>IF(ROW()&lt;=vLastrow,'Match History Data'!O1309,"")</f>
        <v/>
      </c>
      <c r="Q1309" t="str">
        <f>IF(ROW()&lt;=vLastrow,VLOOKUP(MONTH(E1309),calcs!$S$2:$T$13,2,FALSE),"")</f>
        <v/>
      </c>
      <c r="R1309" t="str">
        <f>IF(ROW()&lt;=vLastrow,VLOOKUP(MONTH(F1309),calcs!$S$2:$T$13,2,FALSE),"")</f>
        <v/>
      </c>
      <c r="S1309" t="str">
        <f t="shared" si="110"/>
        <v/>
      </c>
      <c r="T1309" s="26" t="e">
        <f>IF(F1309="",DATEDIF(E1309,calcs!X$2,"Y"),"")</f>
        <v>#VALUE!</v>
      </c>
      <c r="U1309" t="str">
        <f t="shared" si="109"/>
        <v/>
      </c>
      <c r="V1309" t="str">
        <f t="shared" si="106"/>
        <v/>
      </c>
      <c r="W1309">
        <f t="shared" si="107"/>
        <v>0</v>
      </c>
      <c r="X1309">
        <f t="shared" si="108"/>
        <v>0</v>
      </c>
    </row>
    <row r="1310" spans="1:24" x14ac:dyDescent="0.35">
      <c r="A1310" t="str">
        <f>IF(ROW()&lt;=vLastrow,'Match History Data'!A1310,"")</f>
        <v/>
      </c>
      <c r="B1310" t="str">
        <f>IF(ROW()&lt;=vLastrow,'Match History Data'!B1310,"")</f>
        <v/>
      </c>
      <c r="C1310" t="str">
        <f>IF(ROW()&lt;=vLastrow,'Match History Data'!C1310,"")</f>
        <v/>
      </c>
      <c r="D1310" t="str">
        <f>IF(ROW()&lt;=vLastrow,'Match History Data'!D1310,"")</f>
        <v/>
      </c>
      <c r="E1310" s="3" t="str">
        <f>IF(ROW()&lt;=vLastrow,IF('Match History Data'!E1310&lt;&gt;"",'Match History Data'!E1310,""),"")</f>
        <v/>
      </c>
      <c r="F1310" s="3" t="str">
        <f>IF(ROW()&lt;=vLastrow,IF('Match History Data'!F1310&lt;&gt;"",'Match History Data'!F1310,""),"")</f>
        <v/>
      </c>
      <c r="G1310" t="str">
        <f>IF(ROW()&lt;=vLastrow,'Match History Data'!G1310,"")</f>
        <v/>
      </c>
      <c r="H1310" t="str">
        <f>IF(ROW()&lt;=vLastrow,'Match History Data'!H1310,"")</f>
        <v/>
      </c>
      <c r="I1310" t="str">
        <f>IF(ROW()&lt;=vLastrow,'Match History Data'!I1310,"")</f>
        <v/>
      </c>
      <c r="J1310" t="str">
        <f>IF(ROW()&lt;=vLastrow,'Match History Data'!J1310,"")</f>
        <v/>
      </c>
      <c r="K1310" t="str">
        <f>IF(ROW()&lt;=vLastrow,'Match History Data'!K1310,"")</f>
        <v/>
      </c>
      <c r="L1310" t="str">
        <f>IF(ROW()&lt;=vLastrow,'Match History Data'!L1310,"")</f>
        <v/>
      </c>
      <c r="M1310" t="str">
        <f>IF(ROW()&lt;=vLastrow,'Match History Data'!M1310,"")</f>
        <v/>
      </c>
      <c r="N1310" t="str">
        <f>IF(ROW()&lt;=vLastrow,'Match History Data'!N1310,"")</f>
        <v/>
      </c>
      <c r="O1310" t="str">
        <f>IF(ROW()&lt;=vLastrow,'Match History Data'!O1310,"")</f>
        <v/>
      </c>
      <c r="Q1310" t="str">
        <f>IF(ROW()&lt;=vLastrow,VLOOKUP(MONTH(E1310),calcs!$S$2:$T$13,2,FALSE),"")</f>
        <v/>
      </c>
      <c r="R1310" t="str">
        <f>IF(ROW()&lt;=vLastrow,VLOOKUP(MONTH(F1310),calcs!$S$2:$T$13,2,FALSE),"")</f>
        <v/>
      </c>
      <c r="S1310" t="str">
        <f t="shared" si="110"/>
        <v/>
      </c>
      <c r="T1310" s="26" t="e">
        <f>IF(F1310="",DATEDIF(E1310,calcs!X$2,"Y"),"")</f>
        <v>#VALUE!</v>
      </c>
      <c r="U1310" t="str">
        <f t="shared" si="109"/>
        <v/>
      </c>
      <c r="V1310" t="str">
        <f t="shared" si="106"/>
        <v/>
      </c>
      <c r="W1310">
        <f t="shared" si="107"/>
        <v>0</v>
      </c>
      <c r="X1310">
        <f t="shared" si="108"/>
        <v>0</v>
      </c>
    </row>
    <row r="1311" spans="1:24" x14ac:dyDescent="0.35">
      <c r="A1311" t="str">
        <f>IF(ROW()&lt;=vLastrow,'Match History Data'!A1311,"")</f>
        <v/>
      </c>
      <c r="B1311" t="str">
        <f>IF(ROW()&lt;=vLastrow,'Match History Data'!B1311,"")</f>
        <v/>
      </c>
      <c r="C1311" t="str">
        <f>IF(ROW()&lt;=vLastrow,'Match History Data'!C1311,"")</f>
        <v/>
      </c>
      <c r="D1311" t="str">
        <f>IF(ROW()&lt;=vLastrow,'Match History Data'!D1311,"")</f>
        <v/>
      </c>
      <c r="E1311" s="3" t="str">
        <f>IF(ROW()&lt;=vLastrow,IF('Match History Data'!E1311&lt;&gt;"",'Match History Data'!E1311,""),"")</f>
        <v/>
      </c>
      <c r="F1311" s="3" t="str">
        <f>IF(ROW()&lt;=vLastrow,IF('Match History Data'!F1311&lt;&gt;"",'Match History Data'!F1311,""),"")</f>
        <v/>
      </c>
      <c r="G1311" t="str">
        <f>IF(ROW()&lt;=vLastrow,'Match History Data'!G1311,"")</f>
        <v/>
      </c>
      <c r="H1311" t="str">
        <f>IF(ROW()&lt;=vLastrow,'Match History Data'!H1311,"")</f>
        <v/>
      </c>
      <c r="I1311" t="str">
        <f>IF(ROW()&lt;=vLastrow,'Match History Data'!I1311,"")</f>
        <v/>
      </c>
      <c r="J1311" t="str">
        <f>IF(ROW()&lt;=vLastrow,'Match History Data'!J1311,"")</f>
        <v/>
      </c>
      <c r="K1311" t="str">
        <f>IF(ROW()&lt;=vLastrow,'Match History Data'!K1311,"")</f>
        <v/>
      </c>
      <c r="L1311" t="str">
        <f>IF(ROW()&lt;=vLastrow,'Match History Data'!L1311,"")</f>
        <v/>
      </c>
      <c r="M1311" t="str">
        <f>IF(ROW()&lt;=vLastrow,'Match History Data'!M1311,"")</f>
        <v/>
      </c>
      <c r="N1311" t="str">
        <f>IF(ROW()&lt;=vLastrow,'Match History Data'!N1311,"")</f>
        <v/>
      </c>
      <c r="O1311" t="str">
        <f>IF(ROW()&lt;=vLastrow,'Match History Data'!O1311,"")</f>
        <v/>
      </c>
      <c r="Q1311" t="str">
        <f>IF(ROW()&lt;=vLastrow,VLOOKUP(MONTH(E1311),calcs!$S$2:$T$13,2,FALSE),"")</f>
        <v/>
      </c>
      <c r="R1311" t="str">
        <f>IF(ROW()&lt;=vLastrow,VLOOKUP(MONTH(F1311),calcs!$S$2:$T$13,2,FALSE),"")</f>
        <v/>
      </c>
      <c r="S1311" t="str">
        <f t="shared" si="110"/>
        <v/>
      </c>
      <c r="T1311" s="26" t="e">
        <f>IF(F1311="",DATEDIF(E1311,calcs!X$2,"Y"),"")</f>
        <v>#VALUE!</v>
      </c>
      <c r="U1311" t="str">
        <f t="shared" si="109"/>
        <v/>
      </c>
      <c r="V1311" t="str">
        <f t="shared" si="106"/>
        <v/>
      </c>
      <c r="W1311">
        <f t="shared" si="107"/>
        <v>0</v>
      </c>
      <c r="X1311">
        <f t="shared" si="108"/>
        <v>0</v>
      </c>
    </row>
    <row r="1312" spans="1:24" x14ac:dyDescent="0.35">
      <c r="A1312" t="str">
        <f>IF(ROW()&lt;=vLastrow,'Match History Data'!A1312,"")</f>
        <v/>
      </c>
      <c r="B1312" t="str">
        <f>IF(ROW()&lt;=vLastrow,'Match History Data'!B1312,"")</f>
        <v/>
      </c>
      <c r="C1312" t="str">
        <f>IF(ROW()&lt;=vLastrow,'Match History Data'!C1312,"")</f>
        <v/>
      </c>
      <c r="D1312" t="str">
        <f>IF(ROW()&lt;=vLastrow,'Match History Data'!D1312,"")</f>
        <v/>
      </c>
      <c r="E1312" s="3" t="str">
        <f>IF(ROW()&lt;=vLastrow,IF('Match History Data'!E1312&lt;&gt;"",'Match History Data'!E1312,""),"")</f>
        <v/>
      </c>
      <c r="F1312" s="3" t="str">
        <f>IF(ROW()&lt;=vLastrow,IF('Match History Data'!F1312&lt;&gt;"",'Match History Data'!F1312,""),"")</f>
        <v/>
      </c>
      <c r="G1312" t="str">
        <f>IF(ROW()&lt;=vLastrow,'Match History Data'!G1312,"")</f>
        <v/>
      </c>
      <c r="H1312" t="str">
        <f>IF(ROW()&lt;=vLastrow,'Match History Data'!H1312,"")</f>
        <v/>
      </c>
      <c r="I1312" t="str">
        <f>IF(ROW()&lt;=vLastrow,'Match History Data'!I1312,"")</f>
        <v/>
      </c>
      <c r="J1312" t="str">
        <f>IF(ROW()&lt;=vLastrow,'Match History Data'!J1312,"")</f>
        <v/>
      </c>
      <c r="K1312" t="str">
        <f>IF(ROW()&lt;=vLastrow,'Match History Data'!K1312,"")</f>
        <v/>
      </c>
      <c r="L1312" t="str">
        <f>IF(ROW()&lt;=vLastrow,'Match History Data'!L1312,"")</f>
        <v/>
      </c>
      <c r="M1312" t="str">
        <f>IF(ROW()&lt;=vLastrow,'Match History Data'!M1312,"")</f>
        <v/>
      </c>
      <c r="N1312" t="str">
        <f>IF(ROW()&lt;=vLastrow,'Match History Data'!N1312,"")</f>
        <v/>
      </c>
      <c r="O1312" t="str">
        <f>IF(ROW()&lt;=vLastrow,'Match History Data'!O1312,"")</f>
        <v/>
      </c>
      <c r="Q1312" t="str">
        <f>IF(ROW()&lt;=vLastrow,VLOOKUP(MONTH(E1312),calcs!$S$2:$T$13,2,FALSE),"")</f>
        <v/>
      </c>
      <c r="R1312" t="str">
        <f>IF(ROW()&lt;=vLastrow,VLOOKUP(MONTH(F1312),calcs!$S$2:$T$13,2,FALSE),"")</f>
        <v/>
      </c>
      <c r="S1312" t="str">
        <f t="shared" si="110"/>
        <v/>
      </c>
      <c r="T1312" s="26" t="e">
        <f>IF(F1312="",DATEDIF(E1312,calcs!X$2,"Y"),"")</f>
        <v>#VALUE!</v>
      </c>
      <c r="U1312" t="str">
        <f t="shared" si="109"/>
        <v/>
      </c>
      <c r="V1312" t="str">
        <f t="shared" si="106"/>
        <v/>
      </c>
      <c r="W1312">
        <f t="shared" si="107"/>
        <v>0</v>
      </c>
      <c r="X1312">
        <f t="shared" si="108"/>
        <v>0</v>
      </c>
    </row>
    <row r="1313" spans="1:24" x14ac:dyDescent="0.35">
      <c r="A1313" t="str">
        <f>IF(ROW()&lt;=vLastrow,'Match History Data'!A1313,"")</f>
        <v/>
      </c>
      <c r="B1313" t="str">
        <f>IF(ROW()&lt;=vLastrow,'Match History Data'!B1313,"")</f>
        <v/>
      </c>
      <c r="C1313" t="str">
        <f>IF(ROW()&lt;=vLastrow,'Match History Data'!C1313,"")</f>
        <v/>
      </c>
      <c r="D1313" t="str">
        <f>IF(ROW()&lt;=vLastrow,'Match History Data'!D1313,"")</f>
        <v/>
      </c>
      <c r="E1313" s="3" t="str">
        <f>IF(ROW()&lt;=vLastrow,IF('Match History Data'!E1313&lt;&gt;"",'Match History Data'!E1313,""),"")</f>
        <v/>
      </c>
      <c r="F1313" s="3" t="str">
        <f>IF(ROW()&lt;=vLastrow,IF('Match History Data'!F1313&lt;&gt;"",'Match History Data'!F1313,""),"")</f>
        <v/>
      </c>
      <c r="G1313" t="str">
        <f>IF(ROW()&lt;=vLastrow,'Match History Data'!G1313,"")</f>
        <v/>
      </c>
      <c r="H1313" t="str">
        <f>IF(ROW()&lt;=vLastrow,'Match History Data'!H1313,"")</f>
        <v/>
      </c>
      <c r="I1313" t="str">
        <f>IF(ROW()&lt;=vLastrow,'Match History Data'!I1313,"")</f>
        <v/>
      </c>
      <c r="J1313" t="str">
        <f>IF(ROW()&lt;=vLastrow,'Match History Data'!J1313,"")</f>
        <v/>
      </c>
      <c r="K1313" t="str">
        <f>IF(ROW()&lt;=vLastrow,'Match History Data'!K1313,"")</f>
        <v/>
      </c>
      <c r="L1313" t="str">
        <f>IF(ROW()&lt;=vLastrow,'Match History Data'!L1313,"")</f>
        <v/>
      </c>
      <c r="M1313" t="str">
        <f>IF(ROW()&lt;=vLastrow,'Match History Data'!M1313,"")</f>
        <v/>
      </c>
      <c r="N1313" t="str">
        <f>IF(ROW()&lt;=vLastrow,'Match History Data'!N1313,"")</f>
        <v/>
      </c>
      <c r="O1313" t="str">
        <f>IF(ROW()&lt;=vLastrow,'Match History Data'!O1313,"")</f>
        <v/>
      </c>
      <c r="Q1313" t="str">
        <f>IF(ROW()&lt;=vLastrow,VLOOKUP(MONTH(E1313),calcs!$S$2:$T$13,2,FALSE),"")</f>
        <v/>
      </c>
      <c r="R1313" t="str">
        <f>IF(ROW()&lt;=vLastrow,VLOOKUP(MONTH(F1313),calcs!$S$2:$T$13,2,FALSE),"")</f>
        <v/>
      </c>
      <c r="S1313" t="str">
        <f t="shared" si="110"/>
        <v/>
      </c>
      <c r="T1313" s="26" t="e">
        <f>IF(F1313="",DATEDIF(E1313,calcs!X$2,"Y"),"")</f>
        <v>#VALUE!</v>
      </c>
      <c r="U1313" t="str">
        <f t="shared" si="109"/>
        <v/>
      </c>
      <c r="V1313" t="str">
        <f t="shared" si="106"/>
        <v/>
      </c>
      <c r="W1313">
        <f t="shared" si="107"/>
        <v>0</v>
      </c>
      <c r="X1313">
        <f t="shared" si="108"/>
        <v>0</v>
      </c>
    </row>
    <row r="1314" spans="1:24" x14ac:dyDescent="0.35">
      <c r="A1314" t="str">
        <f>IF(ROW()&lt;=vLastrow,'Match History Data'!A1314,"")</f>
        <v/>
      </c>
      <c r="B1314" t="str">
        <f>IF(ROW()&lt;=vLastrow,'Match History Data'!B1314,"")</f>
        <v/>
      </c>
      <c r="C1314" t="str">
        <f>IF(ROW()&lt;=vLastrow,'Match History Data'!C1314,"")</f>
        <v/>
      </c>
      <c r="D1314" t="str">
        <f>IF(ROW()&lt;=vLastrow,'Match History Data'!D1314,"")</f>
        <v/>
      </c>
      <c r="E1314" s="3" t="str">
        <f>IF(ROW()&lt;=vLastrow,IF('Match History Data'!E1314&lt;&gt;"",'Match History Data'!E1314,""),"")</f>
        <v/>
      </c>
      <c r="F1314" s="3" t="str">
        <f>IF(ROW()&lt;=vLastrow,IF('Match History Data'!F1314&lt;&gt;"",'Match History Data'!F1314,""),"")</f>
        <v/>
      </c>
      <c r="G1314" t="str">
        <f>IF(ROW()&lt;=vLastrow,'Match History Data'!G1314,"")</f>
        <v/>
      </c>
      <c r="H1314" t="str">
        <f>IF(ROW()&lt;=vLastrow,'Match History Data'!H1314,"")</f>
        <v/>
      </c>
      <c r="I1314" t="str">
        <f>IF(ROW()&lt;=vLastrow,'Match History Data'!I1314,"")</f>
        <v/>
      </c>
      <c r="J1314" t="str">
        <f>IF(ROW()&lt;=vLastrow,'Match History Data'!J1314,"")</f>
        <v/>
      </c>
      <c r="K1314" t="str">
        <f>IF(ROW()&lt;=vLastrow,'Match History Data'!K1314,"")</f>
        <v/>
      </c>
      <c r="L1314" t="str">
        <f>IF(ROW()&lt;=vLastrow,'Match History Data'!L1314,"")</f>
        <v/>
      </c>
      <c r="M1314" t="str">
        <f>IF(ROW()&lt;=vLastrow,'Match History Data'!M1314,"")</f>
        <v/>
      </c>
      <c r="N1314" t="str">
        <f>IF(ROW()&lt;=vLastrow,'Match History Data'!N1314,"")</f>
        <v/>
      </c>
      <c r="O1314" t="str">
        <f>IF(ROW()&lt;=vLastrow,'Match History Data'!O1314,"")</f>
        <v/>
      </c>
      <c r="Q1314" t="str">
        <f>IF(ROW()&lt;=vLastrow,VLOOKUP(MONTH(E1314),calcs!$S$2:$T$13,2,FALSE),"")</f>
        <v/>
      </c>
      <c r="R1314" t="str">
        <f>IF(ROW()&lt;=vLastrow,VLOOKUP(MONTH(F1314),calcs!$S$2:$T$13,2,FALSE),"")</f>
        <v/>
      </c>
      <c r="S1314" t="str">
        <f t="shared" si="110"/>
        <v/>
      </c>
      <c r="T1314" s="26" t="e">
        <f>IF(F1314="",DATEDIF(E1314,calcs!X$2,"Y"),"")</f>
        <v>#VALUE!</v>
      </c>
      <c r="U1314" t="str">
        <f t="shared" si="109"/>
        <v/>
      </c>
      <c r="V1314" t="str">
        <f t="shared" si="106"/>
        <v/>
      </c>
      <c r="W1314">
        <f t="shared" si="107"/>
        <v>0</v>
      </c>
      <c r="X1314">
        <f t="shared" si="108"/>
        <v>0</v>
      </c>
    </row>
    <row r="1315" spans="1:24" x14ac:dyDescent="0.35">
      <c r="A1315" t="str">
        <f>IF(ROW()&lt;=vLastrow,'Match History Data'!A1315,"")</f>
        <v/>
      </c>
      <c r="B1315" t="str">
        <f>IF(ROW()&lt;=vLastrow,'Match History Data'!B1315,"")</f>
        <v/>
      </c>
      <c r="C1315" t="str">
        <f>IF(ROW()&lt;=vLastrow,'Match History Data'!C1315,"")</f>
        <v/>
      </c>
      <c r="D1315" t="str">
        <f>IF(ROW()&lt;=vLastrow,'Match History Data'!D1315,"")</f>
        <v/>
      </c>
      <c r="E1315" s="3" t="str">
        <f>IF(ROW()&lt;=vLastrow,IF('Match History Data'!E1315&lt;&gt;"",'Match History Data'!E1315,""),"")</f>
        <v/>
      </c>
      <c r="F1315" s="3" t="str">
        <f>IF(ROW()&lt;=vLastrow,IF('Match History Data'!F1315&lt;&gt;"",'Match History Data'!F1315,""),"")</f>
        <v/>
      </c>
      <c r="G1315" t="str">
        <f>IF(ROW()&lt;=vLastrow,'Match History Data'!G1315,"")</f>
        <v/>
      </c>
      <c r="H1315" t="str">
        <f>IF(ROW()&lt;=vLastrow,'Match History Data'!H1315,"")</f>
        <v/>
      </c>
      <c r="I1315" t="str">
        <f>IF(ROW()&lt;=vLastrow,'Match History Data'!I1315,"")</f>
        <v/>
      </c>
      <c r="J1315" t="str">
        <f>IF(ROW()&lt;=vLastrow,'Match History Data'!J1315,"")</f>
        <v/>
      </c>
      <c r="K1315" t="str">
        <f>IF(ROW()&lt;=vLastrow,'Match History Data'!K1315,"")</f>
        <v/>
      </c>
      <c r="L1315" t="str">
        <f>IF(ROW()&lt;=vLastrow,'Match History Data'!L1315,"")</f>
        <v/>
      </c>
      <c r="M1315" t="str">
        <f>IF(ROW()&lt;=vLastrow,'Match History Data'!M1315,"")</f>
        <v/>
      </c>
      <c r="N1315" t="str">
        <f>IF(ROW()&lt;=vLastrow,'Match History Data'!N1315,"")</f>
        <v/>
      </c>
      <c r="O1315" t="str">
        <f>IF(ROW()&lt;=vLastrow,'Match History Data'!O1315,"")</f>
        <v/>
      </c>
      <c r="Q1315" t="str">
        <f>IF(ROW()&lt;=vLastrow,VLOOKUP(MONTH(E1315),calcs!$S$2:$T$13,2,FALSE),"")</f>
        <v/>
      </c>
      <c r="R1315" t="str">
        <f>IF(ROW()&lt;=vLastrow,VLOOKUP(MONTH(F1315),calcs!$S$2:$T$13,2,FALSE),"")</f>
        <v/>
      </c>
      <c r="S1315" t="str">
        <f t="shared" si="110"/>
        <v/>
      </c>
      <c r="T1315" s="26" t="e">
        <f>IF(F1315="",DATEDIF(E1315,calcs!X$2,"Y"),"")</f>
        <v>#VALUE!</v>
      </c>
      <c r="U1315" t="str">
        <f t="shared" si="109"/>
        <v/>
      </c>
      <c r="V1315" t="str">
        <f t="shared" si="106"/>
        <v/>
      </c>
      <c r="W1315">
        <f t="shared" si="107"/>
        <v>0</v>
      </c>
      <c r="X1315">
        <f t="shared" si="108"/>
        <v>0</v>
      </c>
    </row>
    <row r="1316" spans="1:24" x14ac:dyDescent="0.35">
      <c r="A1316" t="str">
        <f>IF(ROW()&lt;=vLastrow,'Match History Data'!A1316,"")</f>
        <v/>
      </c>
      <c r="B1316" t="str">
        <f>IF(ROW()&lt;=vLastrow,'Match History Data'!B1316,"")</f>
        <v/>
      </c>
      <c r="C1316" t="str">
        <f>IF(ROW()&lt;=vLastrow,'Match History Data'!C1316,"")</f>
        <v/>
      </c>
      <c r="D1316" t="str">
        <f>IF(ROW()&lt;=vLastrow,'Match History Data'!D1316,"")</f>
        <v/>
      </c>
      <c r="E1316" s="3" t="str">
        <f>IF(ROW()&lt;=vLastrow,IF('Match History Data'!E1316&lt;&gt;"",'Match History Data'!E1316,""),"")</f>
        <v/>
      </c>
      <c r="F1316" s="3" t="str">
        <f>IF(ROW()&lt;=vLastrow,IF('Match History Data'!F1316&lt;&gt;"",'Match History Data'!F1316,""),"")</f>
        <v/>
      </c>
      <c r="G1316" t="str">
        <f>IF(ROW()&lt;=vLastrow,'Match History Data'!G1316,"")</f>
        <v/>
      </c>
      <c r="H1316" t="str">
        <f>IF(ROW()&lt;=vLastrow,'Match History Data'!H1316,"")</f>
        <v/>
      </c>
      <c r="I1316" t="str">
        <f>IF(ROW()&lt;=vLastrow,'Match History Data'!I1316,"")</f>
        <v/>
      </c>
      <c r="J1316" t="str">
        <f>IF(ROW()&lt;=vLastrow,'Match History Data'!J1316,"")</f>
        <v/>
      </c>
      <c r="K1316" t="str">
        <f>IF(ROW()&lt;=vLastrow,'Match History Data'!K1316,"")</f>
        <v/>
      </c>
      <c r="L1316" t="str">
        <f>IF(ROW()&lt;=vLastrow,'Match History Data'!L1316,"")</f>
        <v/>
      </c>
      <c r="M1316" t="str">
        <f>IF(ROW()&lt;=vLastrow,'Match History Data'!M1316,"")</f>
        <v/>
      </c>
      <c r="N1316" t="str">
        <f>IF(ROW()&lt;=vLastrow,'Match History Data'!N1316,"")</f>
        <v/>
      </c>
      <c r="O1316" t="str">
        <f>IF(ROW()&lt;=vLastrow,'Match History Data'!O1316,"")</f>
        <v/>
      </c>
      <c r="Q1316" t="str">
        <f>IF(ROW()&lt;=vLastrow,VLOOKUP(MONTH(E1316),calcs!$S$2:$T$13,2,FALSE),"")</f>
        <v/>
      </c>
      <c r="R1316" t="str">
        <f>IF(ROW()&lt;=vLastrow,VLOOKUP(MONTH(F1316),calcs!$S$2:$T$13,2,FALSE),"")</f>
        <v/>
      </c>
      <c r="S1316" t="str">
        <f t="shared" si="110"/>
        <v/>
      </c>
      <c r="T1316" s="26" t="e">
        <f>IF(F1316="",DATEDIF(E1316,calcs!X$2,"Y"),"")</f>
        <v>#VALUE!</v>
      </c>
      <c r="U1316" t="str">
        <f t="shared" si="109"/>
        <v/>
      </c>
      <c r="V1316" t="str">
        <f t="shared" si="106"/>
        <v/>
      </c>
      <c r="W1316">
        <f t="shared" si="107"/>
        <v>0</v>
      </c>
      <c r="X1316">
        <f t="shared" si="108"/>
        <v>0</v>
      </c>
    </row>
    <row r="1317" spans="1:24" x14ac:dyDescent="0.35">
      <c r="A1317" t="str">
        <f>IF(ROW()&lt;=vLastrow,'Match History Data'!A1317,"")</f>
        <v/>
      </c>
      <c r="B1317" t="str">
        <f>IF(ROW()&lt;=vLastrow,'Match History Data'!B1317,"")</f>
        <v/>
      </c>
      <c r="C1317" t="str">
        <f>IF(ROW()&lt;=vLastrow,'Match History Data'!C1317,"")</f>
        <v/>
      </c>
      <c r="D1317" t="str">
        <f>IF(ROW()&lt;=vLastrow,'Match History Data'!D1317,"")</f>
        <v/>
      </c>
      <c r="E1317" s="3" t="str">
        <f>IF(ROW()&lt;=vLastrow,IF('Match History Data'!E1317&lt;&gt;"",'Match History Data'!E1317,""),"")</f>
        <v/>
      </c>
      <c r="F1317" s="3" t="str">
        <f>IF(ROW()&lt;=vLastrow,IF('Match History Data'!F1317&lt;&gt;"",'Match History Data'!F1317,""),"")</f>
        <v/>
      </c>
      <c r="G1317" t="str">
        <f>IF(ROW()&lt;=vLastrow,'Match History Data'!G1317,"")</f>
        <v/>
      </c>
      <c r="H1317" t="str">
        <f>IF(ROW()&lt;=vLastrow,'Match History Data'!H1317,"")</f>
        <v/>
      </c>
      <c r="I1317" t="str">
        <f>IF(ROW()&lt;=vLastrow,'Match History Data'!I1317,"")</f>
        <v/>
      </c>
      <c r="J1317" t="str">
        <f>IF(ROW()&lt;=vLastrow,'Match History Data'!J1317,"")</f>
        <v/>
      </c>
      <c r="K1317" t="str">
        <f>IF(ROW()&lt;=vLastrow,'Match History Data'!K1317,"")</f>
        <v/>
      </c>
      <c r="L1317" t="str">
        <f>IF(ROW()&lt;=vLastrow,'Match History Data'!L1317,"")</f>
        <v/>
      </c>
      <c r="M1317" t="str">
        <f>IF(ROW()&lt;=vLastrow,'Match History Data'!M1317,"")</f>
        <v/>
      </c>
      <c r="N1317" t="str">
        <f>IF(ROW()&lt;=vLastrow,'Match History Data'!N1317,"")</f>
        <v/>
      </c>
      <c r="O1317" t="str">
        <f>IF(ROW()&lt;=vLastrow,'Match History Data'!O1317,"")</f>
        <v/>
      </c>
      <c r="Q1317" t="str">
        <f>IF(ROW()&lt;=vLastrow,VLOOKUP(MONTH(E1317),calcs!$S$2:$T$13,2,FALSE),"")</f>
        <v/>
      </c>
      <c r="R1317" t="str">
        <f>IF(ROW()&lt;=vLastrow,VLOOKUP(MONTH(F1317),calcs!$S$2:$T$13,2,FALSE),"")</f>
        <v/>
      </c>
      <c r="S1317" t="str">
        <f t="shared" si="110"/>
        <v/>
      </c>
      <c r="T1317" s="26" t="e">
        <f>IF(F1317="",DATEDIF(E1317,calcs!X$2,"Y"),"")</f>
        <v>#VALUE!</v>
      </c>
      <c r="U1317" t="str">
        <f t="shared" si="109"/>
        <v/>
      </c>
      <c r="V1317" t="str">
        <f t="shared" si="106"/>
        <v/>
      </c>
      <c r="W1317">
        <f t="shared" si="107"/>
        <v>0</v>
      </c>
      <c r="X1317">
        <f t="shared" si="108"/>
        <v>0</v>
      </c>
    </row>
    <row r="1318" spans="1:24" x14ac:dyDescent="0.35">
      <c r="A1318" t="str">
        <f>IF(ROW()&lt;=vLastrow,'Match History Data'!A1318,"")</f>
        <v/>
      </c>
      <c r="B1318" t="str">
        <f>IF(ROW()&lt;=vLastrow,'Match History Data'!B1318,"")</f>
        <v/>
      </c>
      <c r="C1318" t="str">
        <f>IF(ROW()&lt;=vLastrow,'Match History Data'!C1318,"")</f>
        <v/>
      </c>
      <c r="D1318" t="str">
        <f>IF(ROW()&lt;=vLastrow,'Match History Data'!D1318,"")</f>
        <v/>
      </c>
      <c r="E1318" s="3" t="str">
        <f>IF(ROW()&lt;=vLastrow,IF('Match History Data'!E1318&lt;&gt;"",'Match History Data'!E1318,""),"")</f>
        <v/>
      </c>
      <c r="F1318" s="3" t="str">
        <f>IF(ROW()&lt;=vLastrow,IF('Match History Data'!F1318&lt;&gt;"",'Match History Data'!F1318,""),"")</f>
        <v/>
      </c>
      <c r="G1318" t="str">
        <f>IF(ROW()&lt;=vLastrow,'Match History Data'!G1318,"")</f>
        <v/>
      </c>
      <c r="H1318" t="str">
        <f>IF(ROW()&lt;=vLastrow,'Match History Data'!H1318,"")</f>
        <v/>
      </c>
      <c r="I1318" t="str">
        <f>IF(ROW()&lt;=vLastrow,'Match History Data'!I1318,"")</f>
        <v/>
      </c>
      <c r="J1318" t="str">
        <f>IF(ROW()&lt;=vLastrow,'Match History Data'!J1318,"")</f>
        <v/>
      </c>
      <c r="K1318" t="str">
        <f>IF(ROW()&lt;=vLastrow,'Match History Data'!K1318,"")</f>
        <v/>
      </c>
      <c r="L1318" t="str">
        <f>IF(ROW()&lt;=vLastrow,'Match History Data'!L1318,"")</f>
        <v/>
      </c>
      <c r="M1318" t="str">
        <f>IF(ROW()&lt;=vLastrow,'Match History Data'!M1318,"")</f>
        <v/>
      </c>
      <c r="N1318" t="str">
        <f>IF(ROW()&lt;=vLastrow,'Match History Data'!N1318,"")</f>
        <v/>
      </c>
      <c r="O1318" t="str">
        <f>IF(ROW()&lt;=vLastrow,'Match History Data'!O1318,"")</f>
        <v/>
      </c>
      <c r="Q1318" t="str">
        <f>IF(ROW()&lt;=vLastrow,VLOOKUP(MONTH(E1318),calcs!$S$2:$T$13,2,FALSE),"")</f>
        <v/>
      </c>
      <c r="R1318" t="str">
        <f>IF(ROW()&lt;=vLastrow,VLOOKUP(MONTH(F1318),calcs!$S$2:$T$13,2,FALSE),"")</f>
        <v/>
      </c>
      <c r="S1318" t="str">
        <f t="shared" si="110"/>
        <v/>
      </c>
      <c r="T1318" s="26" t="e">
        <f>IF(F1318="",DATEDIF(E1318,calcs!X$2,"Y"),"")</f>
        <v>#VALUE!</v>
      </c>
      <c r="U1318" t="str">
        <f t="shared" si="109"/>
        <v/>
      </c>
      <c r="V1318" t="str">
        <f t="shared" si="106"/>
        <v/>
      </c>
      <c r="W1318">
        <f t="shared" si="107"/>
        <v>0</v>
      </c>
      <c r="X1318">
        <f t="shared" si="108"/>
        <v>0</v>
      </c>
    </row>
    <row r="1319" spans="1:24" x14ac:dyDescent="0.35">
      <c r="A1319" t="str">
        <f>IF(ROW()&lt;=vLastrow,'Match History Data'!A1319,"")</f>
        <v/>
      </c>
      <c r="B1319" t="str">
        <f>IF(ROW()&lt;=vLastrow,'Match History Data'!B1319,"")</f>
        <v/>
      </c>
      <c r="C1319" t="str">
        <f>IF(ROW()&lt;=vLastrow,'Match History Data'!C1319,"")</f>
        <v/>
      </c>
      <c r="D1319" t="str">
        <f>IF(ROW()&lt;=vLastrow,'Match History Data'!D1319,"")</f>
        <v/>
      </c>
      <c r="E1319" s="3" t="str">
        <f>IF(ROW()&lt;=vLastrow,IF('Match History Data'!E1319&lt;&gt;"",'Match History Data'!E1319,""),"")</f>
        <v/>
      </c>
      <c r="F1319" s="3" t="str">
        <f>IF(ROW()&lt;=vLastrow,IF('Match History Data'!F1319&lt;&gt;"",'Match History Data'!F1319,""),"")</f>
        <v/>
      </c>
      <c r="G1319" t="str">
        <f>IF(ROW()&lt;=vLastrow,'Match History Data'!G1319,"")</f>
        <v/>
      </c>
      <c r="H1319" t="str">
        <f>IF(ROW()&lt;=vLastrow,'Match History Data'!H1319,"")</f>
        <v/>
      </c>
      <c r="I1319" t="str">
        <f>IF(ROW()&lt;=vLastrow,'Match History Data'!I1319,"")</f>
        <v/>
      </c>
      <c r="J1319" t="str">
        <f>IF(ROW()&lt;=vLastrow,'Match History Data'!J1319,"")</f>
        <v/>
      </c>
      <c r="K1319" t="str">
        <f>IF(ROW()&lt;=vLastrow,'Match History Data'!K1319,"")</f>
        <v/>
      </c>
      <c r="L1319" t="str">
        <f>IF(ROW()&lt;=vLastrow,'Match History Data'!L1319,"")</f>
        <v/>
      </c>
      <c r="M1319" t="str">
        <f>IF(ROW()&lt;=vLastrow,'Match History Data'!M1319,"")</f>
        <v/>
      </c>
      <c r="N1319" t="str">
        <f>IF(ROW()&lt;=vLastrow,'Match History Data'!N1319,"")</f>
        <v/>
      </c>
      <c r="O1319" t="str">
        <f>IF(ROW()&lt;=vLastrow,'Match History Data'!O1319,"")</f>
        <v/>
      </c>
      <c r="Q1319" t="str">
        <f>IF(ROW()&lt;=vLastrow,VLOOKUP(MONTH(E1319),calcs!$S$2:$T$13,2,FALSE),"")</f>
        <v/>
      </c>
      <c r="R1319" t="str">
        <f>IF(ROW()&lt;=vLastrow,VLOOKUP(MONTH(F1319),calcs!$S$2:$T$13,2,FALSE),"")</f>
        <v/>
      </c>
      <c r="S1319" t="str">
        <f t="shared" si="110"/>
        <v/>
      </c>
      <c r="T1319" s="26" t="e">
        <f>IF(F1319="",DATEDIF(E1319,calcs!X$2,"Y"),"")</f>
        <v>#VALUE!</v>
      </c>
      <c r="U1319" t="str">
        <f t="shared" si="109"/>
        <v/>
      </c>
      <c r="V1319" t="str">
        <f t="shared" si="106"/>
        <v/>
      </c>
      <c r="W1319">
        <f t="shared" si="107"/>
        <v>0</v>
      </c>
      <c r="X1319">
        <f t="shared" si="108"/>
        <v>0</v>
      </c>
    </row>
    <row r="1320" spans="1:24" x14ac:dyDescent="0.35">
      <c r="A1320" t="str">
        <f>IF(ROW()&lt;=vLastrow,'Match History Data'!A1320,"")</f>
        <v/>
      </c>
      <c r="B1320" t="str">
        <f>IF(ROW()&lt;=vLastrow,'Match History Data'!B1320,"")</f>
        <v/>
      </c>
      <c r="C1320" t="str">
        <f>IF(ROW()&lt;=vLastrow,'Match History Data'!C1320,"")</f>
        <v/>
      </c>
      <c r="D1320" t="str">
        <f>IF(ROW()&lt;=vLastrow,'Match History Data'!D1320,"")</f>
        <v/>
      </c>
      <c r="E1320" s="3" t="str">
        <f>IF(ROW()&lt;=vLastrow,IF('Match History Data'!E1320&lt;&gt;"",'Match History Data'!E1320,""),"")</f>
        <v/>
      </c>
      <c r="F1320" s="3" t="str">
        <f>IF(ROW()&lt;=vLastrow,IF('Match History Data'!F1320&lt;&gt;"",'Match History Data'!F1320,""),"")</f>
        <v/>
      </c>
      <c r="G1320" t="str">
        <f>IF(ROW()&lt;=vLastrow,'Match History Data'!G1320,"")</f>
        <v/>
      </c>
      <c r="H1320" t="str">
        <f>IF(ROW()&lt;=vLastrow,'Match History Data'!H1320,"")</f>
        <v/>
      </c>
      <c r="I1320" t="str">
        <f>IF(ROW()&lt;=vLastrow,'Match History Data'!I1320,"")</f>
        <v/>
      </c>
      <c r="J1320" t="str">
        <f>IF(ROW()&lt;=vLastrow,'Match History Data'!J1320,"")</f>
        <v/>
      </c>
      <c r="K1320" t="str">
        <f>IF(ROW()&lt;=vLastrow,'Match History Data'!K1320,"")</f>
        <v/>
      </c>
      <c r="L1320" t="str">
        <f>IF(ROW()&lt;=vLastrow,'Match History Data'!L1320,"")</f>
        <v/>
      </c>
      <c r="M1320" t="str">
        <f>IF(ROW()&lt;=vLastrow,'Match History Data'!M1320,"")</f>
        <v/>
      </c>
      <c r="N1320" t="str">
        <f>IF(ROW()&lt;=vLastrow,'Match History Data'!N1320,"")</f>
        <v/>
      </c>
      <c r="O1320" t="str">
        <f>IF(ROW()&lt;=vLastrow,'Match History Data'!O1320,"")</f>
        <v/>
      </c>
      <c r="Q1320" t="str">
        <f>IF(ROW()&lt;=vLastrow,VLOOKUP(MONTH(E1320),calcs!$S$2:$T$13,2,FALSE),"")</f>
        <v/>
      </c>
      <c r="R1320" t="str">
        <f>IF(ROW()&lt;=vLastrow,VLOOKUP(MONTH(F1320),calcs!$S$2:$T$13,2,FALSE),"")</f>
        <v/>
      </c>
      <c r="S1320" t="str">
        <f t="shared" si="110"/>
        <v/>
      </c>
      <c r="T1320" s="26" t="e">
        <f>IF(F1320="",DATEDIF(E1320,calcs!X$2,"Y"),"")</f>
        <v>#VALUE!</v>
      </c>
      <c r="U1320" t="str">
        <f t="shared" si="109"/>
        <v/>
      </c>
      <c r="V1320" t="str">
        <f t="shared" si="106"/>
        <v/>
      </c>
      <c r="W1320">
        <f t="shared" si="107"/>
        <v>0</v>
      </c>
      <c r="X1320">
        <f t="shared" si="108"/>
        <v>0</v>
      </c>
    </row>
    <row r="1321" spans="1:24" x14ac:dyDescent="0.35">
      <c r="A1321" t="str">
        <f>IF(ROW()&lt;=vLastrow,'Match History Data'!A1321,"")</f>
        <v/>
      </c>
      <c r="B1321" t="str">
        <f>IF(ROW()&lt;=vLastrow,'Match History Data'!B1321,"")</f>
        <v/>
      </c>
      <c r="C1321" t="str">
        <f>IF(ROW()&lt;=vLastrow,'Match History Data'!C1321,"")</f>
        <v/>
      </c>
      <c r="D1321" t="str">
        <f>IF(ROW()&lt;=vLastrow,'Match History Data'!D1321,"")</f>
        <v/>
      </c>
      <c r="E1321" s="3" t="str">
        <f>IF(ROW()&lt;=vLastrow,IF('Match History Data'!E1321&lt;&gt;"",'Match History Data'!E1321,""),"")</f>
        <v/>
      </c>
      <c r="F1321" s="3" t="str">
        <f>IF(ROW()&lt;=vLastrow,IF('Match History Data'!F1321&lt;&gt;"",'Match History Data'!F1321,""),"")</f>
        <v/>
      </c>
      <c r="G1321" t="str">
        <f>IF(ROW()&lt;=vLastrow,'Match History Data'!G1321,"")</f>
        <v/>
      </c>
      <c r="H1321" t="str">
        <f>IF(ROW()&lt;=vLastrow,'Match History Data'!H1321,"")</f>
        <v/>
      </c>
      <c r="I1321" t="str">
        <f>IF(ROW()&lt;=vLastrow,'Match History Data'!I1321,"")</f>
        <v/>
      </c>
      <c r="J1321" t="str">
        <f>IF(ROW()&lt;=vLastrow,'Match History Data'!J1321,"")</f>
        <v/>
      </c>
      <c r="K1321" t="str">
        <f>IF(ROW()&lt;=vLastrow,'Match History Data'!K1321,"")</f>
        <v/>
      </c>
      <c r="L1321" t="str">
        <f>IF(ROW()&lt;=vLastrow,'Match History Data'!L1321,"")</f>
        <v/>
      </c>
      <c r="M1321" t="str">
        <f>IF(ROW()&lt;=vLastrow,'Match History Data'!M1321,"")</f>
        <v/>
      </c>
      <c r="N1321" t="str">
        <f>IF(ROW()&lt;=vLastrow,'Match History Data'!N1321,"")</f>
        <v/>
      </c>
      <c r="O1321" t="str">
        <f>IF(ROW()&lt;=vLastrow,'Match History Data'!O1321,"")</f>
        <v/>
      </c>
      <c r="Q1321" t="str">
        <f>IF(ROW()&lt;=vLastrow,VLOOKUP(MONTH(E1321),calcs!$S$2:$T$13,2,FALSE),"")</f>
        <v/>
      </c>
      <c r="R1321" t="str">
        <f>IF(ROW()&lt;=vLastrow,VLOOKUP(MONTH(F1321),calcs!$S$2:$T$13,2,FALSE),"")</f>
        <v/>
      </c>
      <c r="S1321" t="str">
        <f t="shared" si="110"/>
        <v/>
      </c>
      <c r="T1321" s="26" t="e">
        <f>IF(F1321="",DATEDIF(E1321,calcs!X$2,"Y"),"")</f>
        <v>#VALUE!</v>
      </c>
      <c r="U1321" t="str">
        <f t="shared" si="109"/>
        <v/>
      </c>
      <c r="V1321" t="str">
        <f t="shared" si="106"/>
        <v/>
      </c>
      <c r="W1321">
        <f t="shared" si="107"/>
        <v>0</v>
      </c>
      <c r="X1321">
        <f t="shared" si="108"/>
        <v>0</v>
      </c>
    </row>
    <row r="1322" spans="1:24" x14ac:dyDescent="0.35">
      <c r="A1322" t="str">
        <f>IF(ROW()&lt;=vLastrow,'Match History Data'!A1322,"")</f>
        <v/>
      </c>
      <c r="B1322" t="str">
        <f>IF(ROW()&lt;=vLastrow,'Match History Data'!B1322,"")</f>
        <v/>
      </c>
      <c r="C1322" t="str">
        <f>IF(ROW()&lt;=vLastrow,'Match History Data'!C1322,"")</f>
        <v/>
      </c>
      <c r="D1322" t="str">
        <f>IF(ROW()&lt;=vLastrow,'Match History Data'!D1322,"")</f>
        <v/>
      </c>
      <c r="E1322" s="3" t="str">
        <f>IF(ROW()&lt;=vLastrow,IF('Match History Data'!E1322&lt;&gt;"",'Match History Data'!E1322,""),"")</f>
        <v/>
      </c>
      <c r="F1322" s="3" t="str">
        <f>IF(ROW()&lt;=vLastrow,IF('Match History Data'!F1322&lt;&gt;"",'Match History Data'!F1322,""),"")</f>
        <v/>
      </c>
      <c r="G1322" t="str">
        <f>IF(ROW()&lt;=vLastrow,'Match History Data'!G1322,"")</f>
        <v/>
      </c>
      <c r="H1322" t="str">
        <f>IF(ROW()&lt;=vLastrow,'Match History Data'!H1322,"")</f>
        <v/>
      </c>
      <c r="I1322" t="str">
        <f>IF(ROW()&lt;=vLastrow,'Match History Data'!I1322,"")</f>
        <v/>
      </c>
      <c r="J1322" t="str">
        <f>IF(ROW()&lt;=vLastrow,'Match History Data'!J1322,"")</f>
        <v/>
      </c>
      <c r="K1322" t="str">
        <f>IF(ROW()&lt;=vLastrow,'Match History Data'!K1322,"")</f>
        <v/>
      </c>
      <c r="L1322" t="str">
        <f>IF(ROW()&lt;=vLastrow,'Match History Data'!L1322,"")</f>
        <v/>
      </c>
      <c r="M1322" t="str">
        <f>IF(ROW()&lt;=vLastrow,'Match History Data'!M1322,"")</f>
        <v/>
      </c>
      <c r="N1322" t="str">
        <f>IF(ROW()&lt;=vLastrow,'Match History Data'!N1322,"")</f>
        <v/>
      </c>
      <c r="O1322" t="str">
        <f>IF(ROW()&lt;=vLastrow,'Match History Data'!O1322,"")</f>
        <v/>
      </c>
      <c r="Q1322" t="str">
        <f>IF(ROW()&lt;=vLastrow,VLOOKUP(MONTH(E1322),calcs!$S$2:$T$13,2,FALSE),"")</f>
        <v/>
      </c>
      <c r="R1322" t="str">
        <f>IF(ROW()&lt;=vLastrow,VLOOKUP(MONTH(F1322),calcs!$S$2:$T$13,2,FALSE),"")</f>
        <v/>
      </c>
      <c r="S1322" t="str">
        <f t="shared" si="110"/>
        <v/>
      </c>
      <c r="T1322" s="26" t="e">
        <f>IF(F1322="",DATEDIF(E1322,calcs!X$2,"Y"),"")</f>
        <v>#VALUE!</v>
      </c>
      <c r="U1322" t="str">
        <f t="shared" si="109"/>
        <v/>
      </c>
      <c r="V1322" t="str">
        <f t="shared" si="106"/>
        <v/>
      </c>
      <c r="W1322">
        <f t="shared" si="107"/>
        <v>0</v>
      </c>
      <c r="X1322">
        <f t="shared" si="108"/>
        <v>0</v>
      </c>
    </row>
    <row r="1323" spans="1:24" x14ac:dyDescent="0.35">
      <c r="A1323" t="str">
        <f>IF(ROW()&lt;=vLastrow,'Match History Data'!A1323,"")</f>
        <v/>
      </c>
      <c r="B1323" t="str">
        <f>IF(ROW()&lt;=vLastrow,'Match History Data'!B1323,"")</f>
        <v/>
      </c>
      <c r="C1323" t="str">
        <f>IF(ROW()&lt;=vLastrow,'Match History Data'!C1323,"")</f>
        <v/>
      </c>
      <c r="D1323" t="str">
        <f>IF(ROW()&lt;=vLastrow,'Match History Data'!D1323,"")</f>
        <v/>
      </c>
      <c r="E1323" s="3" t="str">
        <f>IF(ROW()&lt;=vLastrow,IF('Match History Data'!E1323&lt;&gt;"",'Match History Data'!E1323,""),"")</f>
        <v/>
      </c>
      <c r="F1323" s="3" t="str">
        <f>IF(ROW()&lt;=vLastrow,IF('Match History Data'!F1323&lt;&gt;"",'Match History Data'!F1323,""),"")</f>
        <v/>
      </c>
      <c r="G1323" t="str">
        <f>IF(ROW()&lt;=vLastrow,'Match History Data'!G1323,"")</f>
        <v/>
      </c>
      <c r="H1323" t="str">
        <f>IF(ROW()&lt;=vLastrow,'Match History Data'!H1323,"")</f>
        <v/>
      </c>
      <c r="I1323" t="str">
        <f>IF(ROW()&lt;=vLastrow,'Match History Data'!I1323,"")</f>
        <v/>
      </c>
      <c r="J1323" t="str">
        <f>IF(ROW()&lt;=vLastrow,'Match History Data'!J1323,"")</f>
        <v/>
      </c>
      <c r="K1323" t="str">
        <f>IF(ROW()&lt;=vLastrow,'Match History Data'!K1323,"")</f>
        <v/>
      </c>
      <c r="L1323" t="str">
        <f>IF(ROW()&lt;=vLastrow,'Match History Data'!L1323,"")</f>
        <v/>
      </c>
      <c r="M1323" t="str">
        <f>IF(ROW()&lt;=vLastrow,'Match History Data'!M1323,"")</f>
        <v/>
      </c>
      <c r="N1323" t="str">
        <f>IF(ROW()&lt;=vLastrow,'Match History Data'!N1323,"")</f>
        <v/>
      </c>
      <c r="O1323" t="str">
        <f>IF(ROW()&lt;=vLastrow,'Match History Data'!O1323,"")</f>
        <v/>
      </c>
      <c r="Q1323" t="str">
        <f>IF(ROW()&lt;=vLastrow,VLOOKUP(MONTH(E1323),calcs!$S$2:$T$13,2,FALSE),"")</f>
        <v/>
      </c>
      <c r="R1323" t="str">
        <f>IF(ROW()&lt;=vLastrow,VLOOKUP(MONTH(F1323),calcs!$S$2:$T$13,2,FALSE),"")</f>
        <v/>
      </c>
      <c r="S1323" t="str">
        <f t="shared" si="110"/>
        <v/>
      </c>
      <c r="T1323" s="26" t="e">
        <f>IF(F1323="",DATEDIF(E1323,calcs!X$2,"Y"),"")</f>
        <v>#VALUE!</v>
      </c>
      <c r="U1323" t="str">
        <f t="shared" si="109"/>
        <v/>
      </c>
      <c r="V1323" t="str">
        <f t="shared" si="106"/>
        <v/>
      </c>
      <c r="W1323">
        <f t="shared" si="107"/>
        <v>0</v>
      </c>
      <c r="X1323">
        <f t="shared" si="108"/>
        <v>0</v>
      </c>
    </row>
    <row r="1324" spans="1:24" x14ac:dyDescent="0.35">
      <c r="A1324" t="str">
        <f>IF(ROW()&lt;=vLastrow,'Match History Data'!A1324,"")</f>
        <v/>
      </c>
      <c r="B1324" t="str">
        <f>IF(ROW()&lt;=vLastrow,'Match History Data'!B1324,"")</f>
        <v/>
      </c>
      <c r="C1324" t="str">
        <f>IF(ROW()&lt;=vLastrow,'Match History Data'!C1324,"")</f>
        <v/>
      </c>
      <c r="D1324" t="str">
        <f>IF(ROW()&lt;=vLastrow,'Match History Data'!D1324,"")</f>
        <v/>
      </c>
      <c r="E1324" s="3" t="str">
        <f>IF(ROW()&lt;=vLastrow,IF('Match History Data'!E1324&lt;&gt;"",'Match History Data'!E1324,""),"")</f>
        <v/>
      </c>
      <c r="F1324" s="3" t="str">
        <f>IF(ROW()&lt;=vLastrow,IF('Match History Data'!F1324&lt;&gt;"",'Match History Data'!F1324,""),"")</f>
        <v/>
      </c>
      <c r="G1324" t="str">
        <f>IF(ROW()&lt;=vLastrow,'Match History Data'!G1324,"")</f>
        <v/>
      </c>
      <c r="H1324" t="str">
        <f>IF(ROW()&lt;=vLastrow,'Match History Data'!H1324,"")</f>
        <v/>
      </c>
      <c r="I1324" t="str">
        <f>IF(ROW()&lt;=vLastrow,'Match History Data'!I1324,"")</f>
        <v/>
      </c>
      <c r="J1324" t="str">
        <f>IF(ROW()&lt;=vLastrow,'Match History Data'!J1324,"")</f>
        <v/>
      </c>
      <c r="K1324" t="str">
        <f>IF(ROW()&lt;=vLastrow,'Match History Data'!K1324,"")</f>
        <v/>
      </c>
      <c r="L1324" t="str">
        <f>IF(ROW()&lt;=vLastrow,'Match History Data'!L1324,"")</f>
        <v/>
      </c>
      <c r="M1324" t="str">
        <f>IF(ROW()&lt;=vLastrow,'Match History Data'!M1324,"")</f>
        <v/>
      </c>
      <c r="N1324" t="str">
        <f>IF(ROW()&lt;=vLastrow,'Match History Data'!N1324,"")</f>
        <v/>
      </c>
      <c r="O1324" t="str">
        <f>IF(ROW()&lt;=vLastrow,'Match History Data'!O1324,"")</f>
        <v/>
      </c>
      <c r="Q1324" t="str">
        <f>IF(ROW()&lt;=vLastrow,VLOOKUP(MONTH(E1324),calcs!$S$2:$T$13,2,FALSE),"")</f>
        <v/>
      </c>
      <c r="R1324" t="str">
        <f>IF(ROW()&lt;=vLastrow,VLOOKUP(MONTH(F1324),calcs!$S$2:$T$13,2,FALSE),"")</f>
        <v/>
      </c>
      <c r="S1324" t="str">
        <f t="shared" si="110"/>
        <v/>
      </c>
      <c r="T1324" s="26" t="e">
        <f>IF(F1324="",DATEDIF(E1324,calcs!X$2,"Y"),"")</f>
        <v>#VALUE!</v>
      </c>
      <c r="U1324" t="str">
        <f t="shared" si="109"/>
        <v/>
      </c>
      <c r="V1324" t="str">
        <f t="shared" si="106"/>
        <v/>
      </c>
      <c r="W1324">
        <f t="shared" si="107"/>
        <v>0</v>
      </c>
      <c r="X1324">
        <f t="shared" si="108"/>
        <v>0</v>
      </c>
    </row>
    <row r="1325" spans="1:24" x14ac:dyDescent="0.35">
      <c r="A1325" t="str">
        <f>IF(ROW()&lt;=vLastrow,'Match History Data'!A1325,"")</f>
        <v/>
      </c>
      <c r="B1325" t="str">
        <f>IF(ROW()&lt;=vLastrow,'Match History Data'!B1325,"")</f>
        <v/>
      </c>
      <c r="C1325" t="str">
        <f>IF(ROW()&lt;=vLastrow,'Match History Data'!C1325,"")</f>
        <v/>
      </c>
      <c r="D1325" t="str">
        <f>IF(ROW()&lt;=vLastrow,'Match History Data'!D1325,"")</f>
        <v/>
      </c>
      <c r="E1325" s="3" t="str">
        <f>IF(ROW()&lt;=vLastrow,IF('Match History Data'!E1325&lt;&gt;"",'Match History Data'!E1325,""),"")</f>
        <v/>
      </c>
      <c r="F1325" s="3" t="str">
        <f>IF(ROW()&lt;=vLastrow,IF('Match History Data'!F1325&lt;&gt;"",'Match History Data'!F1325,""),"")</f>
        <v/>
      </c>
      <c r="G1325" t="str">
        <f>IF(ROW()&lt;=vLastrow,'Match History Data'!G1325,"")</f>
        <v/>
      </c>
      <c r="H1325" t="str">
        <f>IF(ROW()&lt;=vLastrow,'Match History Data'!H1325,"")</f>
        <v/>
      </c>
      <c r="I1325" t="str">
        <f>IF(ROW()&lt;=vLastrow,'Match History Data'!I1325,"")</f>
        <v/>
      </c>
      <c r="J1325" t="str">
        <f>IF(ROW()&lt;=vLastrow,'Match History Data'!J1325,"")</f>
        <v/>
      </c>
      <c r="K1325" t="str">
        <f>IF(ROW()&lt;=vLastrow,'Match History Data'!K1325,"")</f>
        <v/>
      </c>
      <c r="L1325" t="str">
        <f>IF(ROW()&lt;=vLastrow,'Match History Data'!L1325,"")</f>
        <v/>
      </c>
      <c r="M1325" t="str">
        <f>IF(ROW()&lt;=vLastrow,'Match History Data'!M1325,"")</f>
        <v/>
      </c>
      <c r="N1325" t="str">
        <f>IF(ROW()&lt;=vLastrow,'Match History Data'!N1325,"")</f>
        <v/>
      </c>
      <c r="O1325" t="str">
        <f>IF(ROW()&lt;=vLastrow,'Match History Data'!O1325,"")</f>
        <v/>
      </c>
      <c r="Q1325" t="str">
        <f>IF(ROW()&lt;=vLastrow,VLOOKUP(MONTH(E1325),calcs!$S$2:$T$13,2,FALSE),"")</f>
        <v/>
      </c>
      <c r="R1325" t="str">
        <f>IF(ROW()&lt;=vLastrow,VLOOKUP(MONTH(F1325),calcs!$S$2:$T$13,2,FALSE),"")</f>
        <v/>
      </c>
      <c r="S1325" t="str">
        <f t="shared" si="110"/>
        <v/>
      </c>
      <c r="T1325" s="26" t="e">
        <f>IF(F1325="",DATEDIF(E1325,calcs!X$2,"Y"),"")</f>
        <v>#VALUE!</v>
      </c>
      <c r="U1325" t="str">
        <f t="shared" si="109"/>
        <v/>
      </c>
      <c r="V1325" t="str">
        <f t="shared" si="106"/>
        <v/>
      </c>
      <c r="W1325">
        <f t="shared" si="107"/>
        <v>0</v>
      </c>
      <c r="X1325">
        <f t="shared" si="108"/>
        <v>0</v>
      </c>
    </row>
    <row r="1326" spans="1:24" x14ac:dyDescent="0.35">
      <c r="A1326" t="str">
        <f>IF(ROW()&lt;=vLastrow,'Match History Data'!A1326,"")</f>
        <v/>
      </c>
      <c r="B1326" t="str">
        <f>IF(ROW()&lt;=vLastrow,'Match History Data'!B1326,"")</f>
        <v/>
      </c>
      <c r="C1326" t="str">
        <f>IF(ROW()&lt;=vLastrow,'Match History Data'!C1326,"")</f>
        <v/>
      </c>
      <c r="D1326" t="str">
        <f>IF(ROW()&lt;=vLastrow,'Match History Data'!D1326,"")</f>
        <v/>
      </c>
      <c r="E1326" s="3" t="str">
        <f>IF(ROW()&lt;=vLastrow,IF('Match History Data'!E1326&lt;&gt;"",'Match History Data'!E1326,""),"")</f>
        <v/>
      </c>
      <c r="F1326" s="3" t="str">
        <f>IF(ROW()&lt;=vLastrow,IF('Match History Data'!F1326&lt;&gt;"",'Match History Data'!F1326,""),"")</f>
        <v/>
      </c>
      <c r="G1326" t="str">
        <f>IF(ROW()&lt;=vLastrow,'Match History Data'!G1326,"")</f>
        <v/>
      </c>
      <c r="H1326" t="str">
        <f>IF(ROW()&lt;=vLastrow,'Match History Data'!H1326,"")</f>
        <v/>
      </c>
      <c r="I1326" t="str">
        <f>IF(ROW()&lt;=vLastrow,'Match History Data'!I1326,"")</f>
        <v/>
      </c>
      <c r="J1326" t="str">
        <f>IF(ROW()&lt;=vLastrow,'Match History Data'!J1326,"")</f>
        <v/>
      </c>
      <c r="K1326" t="str">
        <f>IF(ROW()&lt;=vLastrow,'Match History Data'!K1326,"")</f>
        <v/>
      </c>
      <c r="L1326" t="str">
        <f>IF(ROW()&lt;=vLastrow,'Match History Data'!L1326,"")</f>
        <v/>
      </c>
      <c r="M1326" t="str">
        <f>IF(ROW()&lt;=vLastrow,'Match History Data'!M1326,"")</f>
        <v/>
      </c>
      <c r="N1326" t="str">
        <f>IF(ROW()&lt;=vLastrow,'Match History Data'!N1326,"")</f>
        <v/>
      </c>
      <c r="O1326" t="str">
        <f>IF(ROW()&lt;=vLastrow,'Match History Data'!O1326,"")</f>
        <v/>
      </c>
      <c r="Q1326" t="str">
        <f>IF(ROW()&lt;=vLastrow,VLOOKUP(MONTH(E1326),calcs!$S$2:$T$13,2,FALSE),"")</f>
        <v/>
      </c>
      <c r="R1326" t="str">
        <f>IF(ROW()&lt;=vLastrow,VLOOKUP(MONTH(F1326),calcs!$S$2:$T$13,2,FALSE),"")</f>
        <v/>
      </c>
      <c r="S1326" t="str">
        <f t="shared" si="110"/>
        <v/>
      </c>
      <c r="T1326" s="26" t="e">
        <f>IF(F1326="",DATEDIF(E1326,calcs!X$2,"Y"),"")</f>
        <v>#VALUE!</v>
      </c>
      <c r="U1326" t="str">
        <f t="shared" si="109"/>
        <v/>
      </c>
      <c r="V1326" t="str">
        <f t="shared" si="106"/>
        <v/>
      </c>
      <c r="W1326">
        <f t="shared" si="107"/>
        <v>0</v>
      </c>
      <c r="X1326">
        <f t="shared" si="108"/>
        <v>0</v>
      </c>
    </row>
    <row r="1327" spans="1:24" x14ac:dyDescent="0.35">
      <c r="A1327" t="str">
        <f>IF(ROW()&lt;=vLastrow,'Match History Data'!A1327,"")</f>
        <v/>
      </c>
      <c r="B1327" t="str">
        <f>IF(ROW()&lt;=vLastrow,'Match History Data'!B1327,"")</f>
        <v/>
      </c>
      <c r="C1327" t="str">
        <f>IF(ROW()&lt;=vLastrow,'Match History Data'!C1327,"")</f>
        <v/>
      </c>
      <c r="D1327" t="str">
        <f>IF(ROW()&lt;=vLastrow,'Match History Data'!D1327,"")</f>
        <v/>
      </c>
      <c r="E1327" s="3" t="str">
        <f>IF(ROW()&lt;=vLastrow,IF('Match History Data'!E1327&lt;&gt;"",'Match History Data'!E1327,""),"")</f>
        <v/>
      </c>
      <c r="F1327" s="3" t="str">
        <f>IF(ROW()&lt;=vLastrow,IF('Match History Data'!F1327&lt;&gt;"",'Match History Data'!F1327,""),"")</f>
        <v/>
      </c>
      <c r="G1327" t="str">
        <f>IF(ROW()&lt;=vLastrow,'Match History Data'!G1327,"")</f>
        <v/>
      </c>
      <c r="H1327" t="str">
        <f>IF(ROW()&lt;=vLastrow,'Match History Data'!H1327,"")</f>
        <v/>
      </c>
      <c r="I1327" t="str">
        <f>IF(ROW()&lt;=vLastrow,'Match History Data'!I1327,"")</f>
        <v/>
      </c>
      <c r="J1327" t="str">
        <f>IF(ROW()&lt;=vLastrow,'Match History Data'!J1327,"")</f>
        <v/>
      </c>
      <c r="K1327" t="str">
        <f>IF(ROW()&lt;=vLastrow,'Match History Data'!K1327,"")</f>
        <v/>
      </c>
      <c r="L1327" t="str">
        <f>IF(ROW()&lt;=vLastrow,'Match History Data'!L1327,"")</f>
        <v/>
      </c>
      <c r="M1327" t="str">
        <f>IF(ROW()&lt;=vLastrow,'Match History Data'!M1327,"")</f>
        <v/>
      </c>
      <c r="N1327" t="str">
        <f>IF(ROW()&lt;=vLastrow,'Match History Data'!N1327,"")</f>
        <v/>
      </c>
      <c r="O1327" t="str">
        <f>IF(ROW()&lt;=vLastrow,'Match History Data'!O1327,"")</f>
        <v/>
      </c>
      <c r="Q1327" t="str">
        <f>IF(ROW()&lt;=vLastrow,VLOOKUP(MONTH(E1327),calcs!$S$2:$T$13,2,FALSE),"")</f>
        <v/>
      </c>
      <c r="R1327" t="str">
        <f>IF(ROW()&lt;=vLastrow,VLOOKUP(MONTH(F1327),calcs!$S$2:$T$13,2,FALSE),"")</f>
        <v/>
      </c>
      <c r="S1327" t="str">
        <f t="shared" si="110"/>
        <v/>
      </c>
      <c r="T1327" s="26" t="e">
        <f>IF(F1327="",DATEDIF(E1327,calcs!X$2,"Y"),"")</f>
        <v>#VALUE!</v>
      </c>
      <c r="U1327" t="str">
        <f t="shared" si="109"/>
        <v/>
      </c>
      <c r="V1327" t="str">
        <f t="shared" si="106"/>
        <v/>
      </c>
      <c r="W1327">
        <f t="shared" si="107"/>
        <v>0</v>
      </c>
      <c r="X1327">
        <f t="shared" si="108"/>
        <v>0</v>
      </c>
    </row>
    <row r="1328" spans="1:24" x14ac:dyDescent="0.35">
      <c r="A1328" t="str">
        <f>IF(ROW()&lt;=vLastrow,'Match History Data'!A1328,"")</f>
        <v/>
      </c>
      <c r="B1328" t="str">
        <f>IF(ROW()&lt;=vLastrow,'Match History Data'!B1328,"")</f>
        <v/>
      </c>
      <c r="C1328" t="str">
        <f>IF(ROW()&lt;=vLastrow,'Match History Data'!C1328,"")</f>
        <v/>
      </c>
      <c r="D1328" t="str">
        <f>IF(ROW()&lt;=vLastrow,'Match History Data'!D1328,"")</f>
        <v/>
      </c>
      <c r="E1328" s="3" t="str">
        <f>IF(ROW()&lt;=vLastrow,IF('Match History Data'!E1328&lt;&gt;"",'Match History Data'!E1328,""),"")</f>
        <v/>
      </c>
      <c r="F1328" s="3" t="str">
        <f>IF(ROW()&lt;=vLastrow,IF('Match History Data'!F1328&lt;&gt;"",'Match History Data'!F1328,""),"")</f>
        <v/>
      </c>
      <c r="G1328" t="str">
        <f>IF(ROW()&lt;=vLastrow,'Match History Data'!G1328,"")</f>
        <v/>
      </c>
      <c r="H1328" t="str">
        <f>IF(ROW()&lt;=vLastrow,'Match History Data'!H1328,"")</f>
        <v/>
      </c>
      <c r="I1328" t="str">
        <f>IF(ROW()&lt;=vLastrow,'Match History Data'!I1328,"")</f>
        <v/>
      </c>
      <c r="J1328" t="str">
        <f>IF(ROW()&lt;=vLastrow,'Match History Data'!J1328,"")</f>
        <v/>
      </c>
      <c r="K1328" t="str">
        <f>IF(ROW()&lt;=vLastrow,'Match History Data'!K1328,"")</f>
        <v/>
      </c>
      <c r="L1328" t="str">
        <f>IF(ROW()&lt;=vLastrow,'Match History Data'!L1328,"")</f>
        <v/>
      </c>
      <c r="M1328" t="str">
        <f>IF(ROW()&lt;=vLastrow,'Match History Data'!M1328,"")</f>
        <v/>
      </c>
      <c r="N1328" t="str">
        <f>IF(ROW()&lt;=vLastrow,'Match History Data'!N1328,"")</f>
        <v/>
      </c>
      <c r="O1328" t="str">
        <f>IF(ROW()&lt;=vLastrow,'Match History Data'!O1328,"")</f>
        <v/>
      </c>
      <c r="Q1328" t="str">
        <f>IF(ROW()&lt;=vLastrow,VLOOKUP(MONTH(E1328),calcs!$S$2:$T$13,2,FALSE),"")</f>
        <v/>
      </c>
      <c r="R1328" t="str">
        <f>IF(ROW()&lt;=vLastrow,VLOOKUP(MONTH(F1328),calcs!$S$2:$T$13,2,FALSE),"")</f>
        <v/>
      </c>
      <c r="S1328" t="str">
        <f t="shared" si="110"/>
        <v/>
      </c>
      <c r="T1328" s="26" t="e">
        <f>IF(F1328="",DATEDIF(E1328,calcs!X$2,"Y"),"")</f>
        <v>#VALUE!</v>
      </c>
      <c r="U1328" t="str">
        <f t="shared" si="109"/>
        <v/>
      </c>
      <c r="V1328" t="str">
        <f t="shared" si="106"/>
        <v/>
      </c>
      <c r="W1328">
        <f t="shared" si="107"/>
        <v>0</v>
      </c>
      <c r="X1328">
        <f t="shared" si="108"/>
        <v>0</v>
      </c>
    </row>
    <row r="1329" spans="1:24" x14ac:dyDescent="0.35">
      <c r="A1329" t="str">
        <f>IF(ROW()&lt;=vLastrow,'Match History Data'!A1329,"")</f>
        <v/>
      </c>
      <c r="B1329" t="str">
        <f>IF(ROW()&lt;=vLastrow,'Match History Data'!B1329,"")</f>
        <v/>
      </c>
      <c r="C1329" t="str">
        <f>IF(ROW()&lt;=vLastrow,'Match History Data'!C1329,"")</f>
        <v/>
      </c>
      <c r="D1329" t="str">
        <f>IF(ROW()&lt;=vLastrow,'Match History Data'!D1329,"")</f>
        <v/>
      </c>
      <c r="E1329" s="3" t="str">
        <f>IF(ROW()&lt;=vLastrow,IF('Match History Data'!E1329&lt;&gt;"",'Match History Data'!E1329,""),"")</f>
        <v/>
      </c>
      <c r="F1329" s="3" t="str">
        <f>IF(ROW()&lt;=vLastrow,IF('Match History Data'!F1329&lt;&gt;"",'Match History Data'!F1329,""),"")</f>
        <v/>
      </c>
      <c r="G1329" t="str">
        <f>IF(ROW()&lt;=vLastrow,'Match History Data'!G1329,"")</f>
        <v/>
      </c>
      <c r="H1329" t="str">
        <f>IF(ROW()&lt;=vLastrow,'Match History Data'!H1329,"")</f>
        <v/>
      </c>
      <c r="I1329" t="str">
        <f>IF(ROW()&lt;=vLastrow,'Match History Data'!I1329,"")</f>
        <v/>
      </c>
      <c r="J1329" t="str">
        <f>IF(ROW()&lt;=vLastrow,'Match History Data'!J1329,"")</f>
        <v/>
      </c>
      <c r="K1329" t="str">
        <f>IF(ROW()&lt;=vLastrow,'Match History Data'!K1329,"")</f>
        <v/>
      </c>
      <c r="L1329" t="str">
        <f>IF(ROW()&lt;=vLastrow,'Match History Data'!L1329,"")</f>
        <v/>
      </c>
      <c r="M1329" t="str">
        <f>IF(ROW()&lt;=vLastrow,'Match History Data'!M1329,"")</f>
        <v/>
      </c>
      <c r="N1329" t="str">
        <f>IF(ROW()&lt;=vLastrow,'Match History Data'!N1329,"")</f>
        <v/>
      </c>
      <c r="O1329" t="str">
        <f>IF(ROW()&lt;=vLastrow,'Match History Data'!O1329,"")</f>
        <v/>
      </c>
      <c r="Q1329" t="str">
        <f>IF(ROW()&lt;=vLastrow,VLOOKUP(MONTH(E1329),calcs!$S$2:$T$13,2,FALSE),"")</f>
        <v/>
      </c>
      <c r="R1329" t="str">
        <f>IF(ROW()&lt;=vLastrow,VLOOKUP(MONTH(F1329),calcs!$S$2:$T$13,2,FALSE),"")</f>
        <v/>
      </c>
      <c r="S1329" t="str">
        <f t="shared" si="110"/>
        <v/>
      </c>
      <c r="T1329" s="26" t="e">
        <f>IF(F1329="",DATEDIF(E1329,calcs!X$2,"Y"),"")</f>
        <v>#VALUE!</v>
      </c>
      <c r="U1329" t="str">
        <f t="shared" si="109"/>
        <v/>
      </c>
      <c r="V1329" t="str">
        <f t="shared" si="106"/>
        <v/>
      </c>
      <c r="W1329">
        <f t="shared" si="107"/>
        <v>0</v>
      </c>
      <c r="X1329">
        <f t="shared" si="108"/>
        <v>0</v>
      </c>
    </row>
    <row r="1330" spans="1:24" x14ac:dyDescent="0.35">
      <c r="A1330" t="str">
        <f>IF(ROW()&lt;=vLastrow,'Match History Data'!A1330,"")</f>
        <v/>
      </c>
      <c r="B1330" t="str">
        <f>IF(ROW()&lt;=vLastrow,'Match History Data'!B1330,"")</f>
        <v/>
      </c>
      <c r="C1330" t="str">
        <f>IF(ROW()&lt;=vLastrow,'Match History Data'!C1330,"")</f>
        <v/>
      </c>
      <c r="D1330" t="str">
        <f>IF(ROW()&lt;=vLastrow,'Match History Data'!D1330,"")</f>
        <v/>
      </c>
      <c r="E1330" s="3" t="str">
        <f>IF(ROW()&lt;=vLastrow,IF('Match History Data'!E1330&lt;&gt;"",'Match History Data'!E1330,""),"")</f>
        <v/>
      </c>
      <c r="F1330" s="3" t="str">
        <f>IF(ROW()&lt;=vLastrow,IF('Match History Data'!F1330&lt;&gt;"",'Match History Data'!F1330,""),"")</f>
        <v/>
      </c>
      <c r="G1330" t="str">
        <f>IF(ROW()&lt;=vLastrow,'Match History Data'!G1330,"")</f>
        <v/>
      </c>
      <c r="H1330" t="str">
        <f>IF(ROW()&lt;=vLastrow,'Match History Data'!H1330,"")</f>
        <v/>
      </c>
      <c r="I1330" t="str">
        <f>IF(ROW()&lt;=vLastrow,'Match History Data'!I1330,"")</f>
        <v/>
      </c>
      <c r="J1330" t="str">
        <f>IF(ROW()&lt;=vLastrow,'Match History Data'!J1330,"")</f>
        <v/>
      </c>
      <c r="K1330" t="str">
        <f>IF(ROW()&lt;=vLastrow,'Match History Data'!K1330,"")</f>
        <v/>
      </c>
      <c r="L1330" t="str">
        <f>IF(ROW()&lt;=vLastrow,'Match History Data'!L1330,"")</f>
        <v/>
      </c>
      <c r="M1330" t="str">
        <f>IF(ROW()&lt;=vLastrow,'Match History Data'!M1330,"")</f>
        <v/>
      </c>
      <c r="N1330" t="str">
        <f>IF(ROW()&lt;=vLastrow,'Match History Data'!N1330,"")</f>
        <v/>
      </c>
      <c r="O1330" t="str">
        <f>IF(ROW()&lt;=vLastrow,'Match History Data'!O1330,"")</f>
        <v/>
      </c>
      <c r="Q1330" t="str">
        <f>IF(ROW()&lt;=vLastrow,VLOOKUP(MONTH(E1330),calcs!$S$2:$T$13,2,FALSE),"")</f>
        <v/>
      </c>
      <c r="R1330" t="str">
        <f>IF(ROW()&lt;=vLastrow,VLOOKUP(MONTH(F1330),calcs!$S$2:$T$13,2,FALSE),"")</f>
        <v/>
      </c>
      <c r="S1330" t="str">
        <f t="shared" si="110"/>
        <v/>
      </c>
      <c r="T1330" s="26" t="e">
        <f>IF(F1330="",DATEDIF(E1330,calcs!X$2,"Y"),"")</f>
        <v>#VALUE!</v>
      </c>
      <c r="U1330" t="str">
        <f t="shared" si="109"/>
        <v/>
      </c>
      <c r="V1330" t="str">
        <f t="shared" si="106"/>
        <v/>
      </c>
      <c r="W1330">
        <f t="shared" si="107"/>
        <v>0</v>
      </c>
      <c r="X1330">
        <f t="shared" si="108"/>
        <v>0</v>
      </c>
    </row>
    <row r="1331" spans="1:24" x14ac:dyDescent="0.35">
      <c r="A1331" t="str">
        <f>IF(ROW()&lt;=vLastrow,'Match History Data'!A1331,"")</f>
        <v/>
      </c>
      <c r="B1331" t="str">
        <f>IF(ROW()&lt;=vLastrow,'Match History Data'!B1331,"")</f>
        <v/>
      </c>
      <c r="C1331" t="str">
        <f>IF(ROW()&lt;=vLastrow,'Match History Data'!C1331,"")</f>
        <v/>
      </c>
      <c r="D1331" t="str">
        <f>IF(ROW()&lt;=vLastrow,'Match History Data'!D1331,"")</f>
        <v/>
      </c>
      <c r="E1331" s="3" t="str">
        <f>IF(ROW()&lt;=vLastrow,IF('Match History Data'!E1331&lt;&gt;"",'Match History Data'!E1331,""),"")</f>
        <v/>
      </c>
      <c r="F1331" s="3" t="str">
        <f>IF(ROW()&lt;=vLastrow,IF('Match History Data'!F1331&lt;&gt;"",'Match History Data'!F1331,""),"")</f>
        <v/>
      </c>
      <c r="G1331" t="str">
        <f>IF(ROW()&lt;=vLastrow,'Match History Data'!G1331,"")</f>
        <v/>
      </c>
      <c r="H1331" t="str">
        <f>IF(ROW()&lt;=vLastrow,'Match History Data'!H1331,"")</f>
        <v/>
      </c>
      <c r="I1331" t="str">
        <f>IF(ROW()&lt;=vLastrow,'Match History Data'!I1331,"")</f>
        <v/>
      </c>
      <c r="J1331" t="str">
        <f>IF(ROW()&lt;=vLastrow,'Match History Data'!J1331,"")</f>
        <v/>
      </c>
      <c r="K1331" t="str">
        <f>IF(ROW()&lt;=vLastrow,'Match History Data'!K1331,"")</f>
        <v/>
      </c>
      <c r="L1331" t="str">
        <f>IF(ROW()&lt;=vLastrow,'Match History Data'!L1331,"")</f>
        <v/>
      </c>
      <c r="M1331" t="str">
        <f>IF(ROW()&lt;=vLastrow,'Match History Data'!M1331,"")</f>
        <v/>
      </c>
      <c r="N1331" t="str">
        <f>IF(ROW()&lt;=vLastrow,'Match History Data'!N1331,"")</f>
        <v/>
      </c>
      <c r="O1331" t="str">
        <f>IF(ROW()&lt;=vLastrow,'Match History Data'!O1331,"")</f>
        <v/>
      </c>
      <c r="Q1331" t="str">
        <f>IF(ROW()&lt;=vLastrow,VLOOKUP(MONTH(E1331),calcs!$S$2:$T$13,2,FALSE),"")</f>
        <v/>
      </c>
      <c r="R1331" t="str">
        <f>IF(ROW()&lt;=vLastrow,VLOOKUP(MONTH(F1331),calcs!$S$2:$T$13,2,FALSE),"")</f>
        <v/>
      </c>
      <c r="S1331" t="str">
        <f t="shared" si="110"/>
        <v/>
      </c>
      <c r="T1331" s="26" t="e">
        <f>IF(F1331="",DATEDIF(E1331,calcs!X$2,"Y"),"")</f>
        <v>#VALUE!</v>
      </c>
      <c r="U1331" t="str">
        <f t="shared" si="109"/>
        <v/>
      </c>
      <c r="V1331" t="str">
        <f t="shared" si="106"/>
        <v/>
      </c>
      <c r="W1331">
        <f t="shared" si="107"/>
        <v>0</v>
      </c>
      <c r="X1331">
        <f t="shared" si="108"/>
        <v>0</v>
      </c>
    </row>
    <row r="1332" spans="1:24" x14ac:dyDescent="0.35">
      <c r="A1332" t="str">
        <f>IF(ROW()&lt;=vLastrow,'Match History Data'!A1332,"")</f>
        <v/>
      </c>
      <c r="B1332" t="str">
        <f>IF(ROW()&lt;=vLastrow,'Match History Data'!B1332,"")</f>
        <v/>
      </c>
      <c r="C1332" t="str">
        <f>IF(ROW()&lt;=vLastrow,'Match History Data'!C1332,"")</f>
        <v/>
      </c>
      <c r="D1332" t="str">
        <f>IF(ROW()&lt;=vLastrow,'Match History Data'!D1332,"")</f>
        <v/>
      </c>
      <c r="E1332" s="3" t="str">
        <f>IF(ROW()&lt;=vLastrow,IF('Match History Data'!E1332&lt;&gt;"",'Match History Data'!E1332,""),"")</f>
        <v/>
      </c>
      <c r="F1332" s="3" t="str">
        <f>IF(ROW()&lt;=vLastrow,IF('Match History Data'!F1332&lt;&gt;"",'Match History Data'!F1332,""),"")</f>
        <v/>
      </c>
      <c r="G1332" t="str">
        <f>IF(ROW()&lt;=vLastrow,'Match History Data'!G1332,"")</f>
        <v/>
      </c>
      <c r="H1332" t="str">
        <f>IF(ROW()&lt;=vLastrow,'Match History Data'!H1332,"")</f>
        <v/>
      </c>
      <c r="I1332" t="str">
        <f>IF(ROW()&lt;=vLastrow,'Match History Data'!I1332,"")</f>
        <v/>
      </c>
      <c r="J1332" t="str">
        <f>IF(ROW()&lt;=vLastrow,'Match History Data'!J1332,"")</f>
        <v/>
      </c>
      <c r="K1332" t="str">
        <f>IF(ROW()&lt;=vLastrow,'Match History Data'!K1332,"")</f>
        <v/>
      </c>
      <c r="L1332" t="str">
        <f>IF(ROW()&lt;=vLastrow,'Match History Data'!L1332,"")</f>
        <v/>
      </c>
      <c r="M1332" t="str">
        <f>IF(ROW()&lt;=vLastrow,'Match History Data'!M1332,"")</f>
        <v/>
      </c>
      <c r="N1332" t="str">
        <f>IF(ROW()&lt;=vLastrow,'Match History Data'!N1332,"")</f>
        <v/>
      </c>
      <c r="O1332" t="str">
        <f>IF(ROW()&lt;=vLastrow,'Match History Data'!O1332,"")</f>
        <v/>
      </c>
      <c r="Q1332" t="str">
        <f>IF(ROW()&lt;=vLastrow,VLOOKUP(MONTH(E1332),calcs!$S$2:$T$13,2,FALSE),"")</f>
        <v/>
      </c>
      <c r="R1332" t="str">
        <f>IF(ROW()&lt;=vLastrow,VLOOKUP(MONTH(F1332),calcs!$S$2:$T$13,2,FALSE),"")</f>
        <v/>
      </c>
      <c r="S1332" t="str">
        <f t="shared" si="110"/>
        <v/>
      </c>
      <c r="T1332" s="26" t="e">
        <f>IF(F1332="",DATEDIF(E1332,calcs!X$2,"Y"),"")</f>
        <v>#VALUE!</v>
      </c>
      <c r="U1332" t="str">
        <f t="shared" si="109"/>
        <v/>
      </c>
      <c r="V1332" t="str">
        <f t="shared" si="106"/>
        <v/>
      </c>
      <c r="W1332">
        <f t="shared" si="107"/>
        <v>0</v>
      </c>
      <c r="X1332">
        <f t="shared" si="108"/>
        <v>0</v>
      </c>
    </row>
    <row r="1333" spans="1:24" x14ac:dyDescent="0.35">
      <c r="A1333" t="str">
        <f>IF(ROW()&lt;=vLastrow,'Match History Data'!A1333,"")</f>
        <v/>
      </c>
      <c r="B1333" t="str">
        <f>IF(ROW()&lt;=vLastrow,'Match History Data'!B1333,"")</f>
        <v/>
      </c>
      <c r="C1333" t="str">
        <f>IF(ROW()&lt;=vLastrow,'Match History Data'!C1333,"")</f>
        <v/>
      </c>
      <c r="D1333" t="str">
        <f>IF(ROW()&lt;=vLastrow,'Match History Data'!D1333,"")</f>
        <v/>
      </c>
      <c r="E1333" s="3" t="str">
        <f>IF(ROW()&lt;=vLastrow,IF('Match History Data'!E1333&lt;&gt;"",'Match History Data'!E1333,""),"")</f>
        <v/>
      </c>
      <c r="F1333" s="3" t="str">
        <f>IF(ROW()&lt;=vLastrow,IF('Match History Data'!F1333&lt;&gt;"",'Match History Data'!F1333,""),"")</f>
        <v/>
      </c>
      <c r="G1333" t="str">
        <f>IF(ROW()&lt;=vLastrow,'Match History Data'!G1333,"")</f>
        <v/>
      </c>
      <c r="H1333" t="str">
        <f>IF(ROW()&lt;=vLastrow,'Match History Data'!H1333,"")</f>
        <v/>
      </c>
      <c r="I1333" t="str">
        <f>IF(ROW()&lt;=vLastrow,'Match History Data'!I1333,"")</f>
        <v/>
      </c>
      <c r="J1333" t="str">
        <f>IF(ROW()&lt;=vLastrow,'Match History Data'!J1333,"")</f>
        <v/>
      </c>
      <c r="K1333" t="str">
        <f>IF(ROW()&lt;=vLastrow,'Match History Data'!K1333,"")</f>
        <v/>
      </c>
      <c r="L1333" t="str">
        <f>IF(ROW()&lt;=vLastrow,'Match History Data'!L1333,"")</f>
        <v/>
      </c>
      <c r="M1333" t="str">
        <f>IF(ROW()&lt;=vLastrow,'Match History Data'!M1333,"")</f>
        <v/>
      </c>
      <c r="N1333" t="str">
        <f>IF(ROW()&lt;=vLastrow,'Match History Data'!N1333,"")</f>
        <v/>
      </c>
      <c r="O1333" t="str">
        <f>IF(ROW()&lt;=vLastrow,'Match History Data'!O1333,"")</f>
        <v/>
      </c>
      <c r="Q1333" t="str">
        <f>IF(ROW()&lt;=vLastrow,VLOOKUP(MONTH(E1333),calcs!$S$2:$T$13,2,FALSE),"")</f>
        <v/>
      </c>
      <c r="R1333" t="str">
        <f>IF(ROW()&lt;=vLastrow,VLOOKUP(MONTH(F1333),calcs!$S$2:$T$13,2,FALSE),"")</f>
        <v/>
      </c>
      <c r="S1333" t="str">
        <f t="shared" si="110"/>
        <v/>
      </c>
      <c r="T1333" s="26" t="e">
        <f>IF(F1333="",DATEDIF(E1333,calcs!X$2,"Y"),"")</f>
        <v>#VALUE!</v>
      </c>
      <c r="U1333" t="str">
        <f t="shared" si="109"/>
        <v/>
      </c>
      <c r="V1333" t="str">
        <f t="shared" si="106"/>
        <v/>
      </c>
      <c r="W1333">
        <f t="shared" si="107"/>
        <v>0</v>
      </c>
      <c r="X1333">
        <f t="shared" si="108"/>
        <v>0</v>
      </c>
    </row>
    <row r="1334" spans="1:24" x14ac:dyDescent="0.35">
      <c r="A1334" t="str">
        <f>IF(ROW()&lt;=vLastrow,'Match History Data'!A1334,"")</f>
        <v/>
      </c>
      <c r="B1334" t="str">
        <f>IF(ROW()&lt;=vLastrow,'Match History Data'!B1334,"")</f>
        <v/>
      </c>
      <c r="C1334" t="str">
        <f>IF(ROW()&lt;=vLastrow,'Match History Data'!C1334,"")</f>
        <v/>
      </c>
      <c r="D1334" t="str">
        <f>IF(ROW()&lt;=vLastrow,'Match History Data'!D1334,"")</f>
        <v/>
      </c>
      <c r="E1334" s="3" t="str">
        <f>IF(ROW()&lt;=vLastrow,IF('Match History Data'!E1334&lt;&gt;"",'Match History Data'!E1334,""),"")</f>
        <v/>
      </c>
      <c r="F1334" s="3" t="str">
        <f>IF(ROW()&lt;=vLastrow,IF('Match History Data'!F1334&lt;&gt;"",'Match History Data'!F1334,""),"")</f>
        <v/>
      </c>
      <c r="G1334" t="str">
        <f>IF(ROW()&lt;=vLastrow,'Match History Data'!G1334,"")</f>
        <v/>
      </c>
      <c r="H1334" t="str">
        <f>IF(ROW()&lt;=vLastrow,'Match History Data'!H1334,"")</f>
        <v/>
      </c>
      <c r="I1334" t="str">
        <f>IF(ROW()&lt;=vLastrow,'Match History Data'!I1334,"")</f>
        <v/>
      </c>
      <c r="J1334" t="str">
        <f>IF(ROW()&lt;=vLastrow,'Match History Data'!J1334,"")</f>
        <v/>
      </c>
      <c r="K1334" t="str">
        <f>IF(ROW()&lt;=vLastrow,'Match History Data'!K1334,"")</f>
        <v/>
      </c>
      <c r="L1334" t="str">
        <f>IF(ROW()&lt;=vLastrow,'Match History Data'!L1334,"")</f>
        <v/>
      </c>
      <c r="M1334" t="str">
        <f>IF(ROW()&lt;=vLastrow,'Match History Data'!M1334,"")</f>
        <v/>
      </c>
      <c r="N1334" t="str">
        <f>IF(ROW()&lt;=vLastrow,'Match History Data'!N1334,"")</f>
        <v/>
      </c>
      <c r="O1334" t="str">
        <f>IF(ROW()&lt;=vLastrow,'Match History Data'!O1334,"")</f>
        <v/>
      </c>
      <c r="Q1334" t="str">
        <f>IF(ROW()&lt;=vLastrow,VLOOKUP(MONTH(E1334),calcs!$S$2:$T$13,2,FALSE),"")</f>
        <v/>
      </c>
      <c r="R1334" t="str">
        <f>IF(ROW()&lt;=vLastrow,VLOOKUP(MONTH(F1334),calcs!$S$2:$T$13,2,FALSE),"")</f>
        <v/>
      </c>
      <c r="S1334" t="str">
        <f t="shared" si="110"/>
        <v/>
      </c>
      <c r="T1334" s="26" t="e">
        <f>IF(F1334="",DATEDIF(E1334,calcs!X$2,"Y"),"")</f>
        <v>#VALUE!</v>
      </c>
      <c r="U1334" t="str">
        <f t="shared" si="109"/>
        <v/>
      </c>
      <c r="V1334" t="str">
        <f t="shared" si="106"/>
        <v/>
      </c>
      <c r="W1334">
        <f t="shared" si="107"/>
        <v>0</v>
      </c>
      <c r="X1334">
        <f t="shared" si="108"/>
        <v>0</v>
      </c>
    </row>
    <row r="1335" spans="1:24" x14ac:dyDescent="0.35">
      <c r="A1335" t="str">
        <f>IF(ROW()&lt;=vLastrow,'Match History Data'!A1335,"")</f>
        <v/>
      </c>
      <c r="B1335" t="str">
        <f>IF(ROW()&lt;=vLastrow,'Match History Data'!B1335,"")</f>
        <v/>
      </c>
      <c r="C1335" t="str">
        <f>IF(ROW()&lt;=vLastrow,'Match History Data'!C1335,"")</f>
        <v/>
      </c>
      <c r="D1335" t="str">
        <f>IF(ROW()&lt;=vLastrow,'Match History Data'!D1335,"")</f>
        <v/>
      </c>
      <c r="E1335" s="3" t="str">
        <f>IF(ROW()&lt;=vLastrow,IF('Match History Data'!E1335&lt;&gt;"",'Match History Data'!E1335,""),"")</f>
        <v/>
      </c>
      <c r="F1335" s="3" t="str">
        <f>IF(ROW()&lt;=vLastrow,IF('Match History Data'!F1335&lt;&gt;"",'Match History Data'!F1335,""),"")</f>
        <v/>
      </c>
      <c r="G1335" t="str">
        <f>IF(ROW()&lt;=vLastrow,'Match History Data'!G1335,"")</f>
        <v/>
      </c>
      <c r="H1335" t="str">
        <f>IF(ROW()&lt;=vLastrow,'Match History Data'!H1335,"")</f>
        <v/>
      </c>
      <c r="I1335" t="str">
        <f>IF(ROW()&lt;=vLastrow,'Match History Data'!I1335,"")</f>
        <v/>
      </c>
      <c r="J1335" t="str">
        <f>IF(ROW()&lt;=vLastrow,'Match History Data'!J1335,"")</f>
        <v/>
      </c>
      <c r="K1335" t="str">
        <f>IF(ROW()&lt;=vLastrow,'Match History Data'!K1335,"")</f>
        <v/>
      </c>
      <c r="L1335" t="str">
        <f>IF(ROW()&lt;=vLastrow,'Match History Data'!L1335,"")</f>
        <v/>
      </c>
      <c r="M1335" t="str">
        <f>IF(ROW()&lt;=vLastrow,'Match History Data'!M1335,"")</f>
        <v/>
      </c>
      <c r="N1335" t="str">
        <f>IF(ROW()&lt;=vLastrow,'Match History Data'!N1335,"")</f>
        <v/>
      </c>
      <c r="O1335" t="str">
        <f>IF(ROW()&lt;=vLastrow,'Match History Data'!O1335,"")</f>
        <v/>
      </c>
      <c r="Q1335" t="str">
        <f>IF(ROW()&lt;=vLastrow,VLOOKUP(MONTH(E1335),calcs!$S$2:$T$13,2,FALSE),"")</f>
        <v/>
      </c>
      <c r="R1335" t="str">
        <f>IF(ROW()&lt;=vLastrow,VLOOKUP(MONTH(F1335),calcs!$S$2:$T$13,2,FALSE),"")</f>
        <v/>
      </c>
      <c r="S1335" t="str">
        <f t="shared" si="110"/>
        <v/>
      </c>
      <c r="T1335" s="26" t="e">
        <f>IF(F1335="",DATEDIF(E1335,calcs!X$2,"Y"),"")</f>
        <v>#VALUE!</v>
      </c>
      <c r="U1335" t="str">
        <f t="shared" si="109"/>
        <v/>
      </c>
      <c r="V1335" t="str">
        <f t="shared" si="106"/>
        <v/>
      </c>
      <c r="W1335">
        <f t="shared" si="107"/>
        <v>0</v>
      </c>
      <c r="X1335">
        <f t="shared" si="108"/>
        <v>0</v>
      </c>
    </row>
    <row r="1336" spans="1:24" x14ac:dyDescent="0.35">
      <c r="A1336" t="str">
        <f>IF(ROW()&lt;=vLastrow,'Match History Data'!A1336,"")</f>
        <v/>
      </c>
      <c r="B1336" t="str">
        <f>IF(ROW()&lt;=vLastrow,'Match History Data'!B1336,"")</f>
        <v/>
      </c>
      <c r="C1336" t="str">
        <f>IF(ROW()&lt;=vLastrow,'Match History Data'!C1336,"")</f>
        <v/>
      </c>
      <c r="D1336" t="str">
        <f>IF(ROW()&lt;=vLastrow,'Match History Data'!D1336,"")</f>
        <v/>
      </c>
      <c r="E1336" s="3" t="str">
        <f>IF(ROW()&lt;=vLastrow,IF('Match History Data'!E1336&lt;&gt;"",'Match History Data'!E1336,""),"")</f>
        <v/>
      </c>
      <c r="F1336" s="3" t="str">
        <f>IF(ROW()&lt;=vLastrow,IF('Match History Data'!F1336&lt;&gt;"",'Match History Data'!F1336,""),"")</f>
        <v/>
      </c>
      <c r="G1336" t="str">
        <f>IF(ROW()&lt;=vLastrow,'Match History Data'!G1336,"")</f>
        <v/>
      </c>
      <c r="H1336" t="str">
        <f>IF(ROW()&lt;=vLastrow,'Match History Data'!H1336,"")</f>
        <v/>
      </c>
      <c r="I1336" t="str">
        <f>IF(ROW()&lt;=vLastrow,'Match History Data'!I1336,"")</f>
        <v/>
      </c>
      <c r="J1336" t="str">
        <f>IF(ROW()&lt;=vLastrow,'Match History Data'!J1336,"")</f>
        <v/>
      </c>
      <c r="K1336" t="str">
        <f>IF(ROW()&lt;=vLastrow,'Match History Data'!K1336,"")</f>
        <v/>
      </c>
      <c r="L1336" t="str">
        <f>IF(ROW()&lt;=vLastrow,'Match History Data'!L1336,"")</f>
        <v/>
      </c>
      <c r="M1336" t="str">
        <f>IF(ROW()&lt;=vLastrow,'Match History Data'!M1336,"")</f>
        <v/>
      </c>
      <c r="N1336" t="str">
        <f>IF(ROW()&lt;=vLastrow,'Match History Data'!N1336,"")</f>
        <v/>
      </c>
      <c r="O1336" t="str">
        <f>IF(ROW()&lt;=vLastrow,'Match History Data'!O1336,"")</f>
        <v/>
      </c>
      <c r="Q1336" t="str">
        <f>IF(ROW()&lt;=vLastrow,VLOOKUP(MONTH(E1336),calcs!$S$2:$T$13,2,FALSE),"")</f>
        <v/>
      </c>
      <c r="R1336" t="str">
        <f>IF(ROW()&lt;=vLastrow,VLOOKUP(MONTH(F1336),calcs!$S$2:$T$13,2,FALSE),"")</f>
        <v/>
      </c>
      <c r="S1336" t="str">
        <f t="shared" si="110"/>
        <v/>
      </c>
      <c r="T1336" s="26" t="e">
        <f>IF(F1336="",DATEDIF(E1336,calcs!X$2,"Y"),"")</f>
        <v>#VALUE!</v>
      </c>
      <c r="U1336" t="str">
        <f t="shared" si="109"/>
        <v/>
      </c>
      <c r="V1336" t="str">
        <f t="shared" si="106"/>
        <v/>
      </c>
      <c r="W1336">
        <f t="shared" si="107"/>
        <v>0</v>
      </c>
      <c r="X1336">
        <f t="shared" si="108"/>
        <v>0</v>
      </c>
    </row>
    <row r="1337" spans="1:24" x14ac:dyDescent="0.35">
      <c r="A1337" t="str">
        <f>IF(ROW()&lt;=vLastrow,'Match History Data'!A1337,"")</f>
        <v/>
      </c>
      <c r="B1337" t="str">
        <f>IF(ROW()&lt;=vLastrow,'Match History Data'!B1337,"")</f>
        <v/>
      </c>
      <c r="C1337" t="str">
        <f>IF(ROW()&lt;=vLastrow,'Match History Data'!C1337,"")</f>
        <v/>
      </c>
      <c r="D1337" t="str">
        <f>IF(ROW()&lt;=vLastrow,'Match History Data'!D1337,"")</f>
        <v/>
      </c>
      <c r="E1337" s="3" t="str">
        <f>IF(ROW()&lt;=vLastrow,IF('Match History Data'!E1337&lt;&gt;"",'Match History Data'!E1337,""),"")</f>
        <v/>
      </c>
      <c r="F1337" s="3" t="str">
        <f>IF(ROW()&lt;=vLastrow,IF('Match History Data'!F1337&lt;&gt;"",'Match History Data'!F1337,""),"")</f>
        <v/>
      </c>
      <c r="G1337" t="str">
        <f>IF(ROW()&lt;=vLastrow,'Match History Data'!G1337,"")</f>
        <v/>
      </c>
      <c r="H1337" t="str">
        <f>IF(ROW()&lt;=vLastrow,'Match History Data'!H1337,"")</f>
        <v/>
      </c>
      <c r="I1337" t="str">
        <f>IF(ROW()&lt;=vLastrow,'Match History Data'!I1337,"")</f>
        <v/>
      </c>
      <c r="J1337" t="str">
        <f>IF(ROW()&lt;=vLastrow,'Match History Data'!J1337,"")</f>
        <v/>
      </c>
      <c r="K1337" t="str">
        <f>IF(ROW()&lt;=vLastrow,'Match History Data'!K1337,"")</f>
        <v/>
      </c>
      <c r="L1337" t="str">
        <f>IF(ROW()&lt;=vLastrow,'Match History Data'!L1337,"")</f>
        <v/>
      </c>
      <c r="M1337" t="str">
        <f>IF(ROW()&lt;=vLastrow,'Match History Data'!M1337,"")</f>
        <v/>
      </c>
      <c r="N1337" t="str">
        <f>IF(ROW()&lt;=vLastrow,'Match History Data'!N1337,"")</f>
        <v/>
      </c>
      <c r="O1337" t="str">
        <f>IF(ROW()&lt;=vLastrow,'Match History Data'!O1337,"")</f>
        <v/>
      </c>
      <c r="Q1337" t="str">
        <f>IF(ROW()&lt;=vLastrow,VLOOKUP(MONTH(E1337),calcs!$S$2:$T$13,2,FALSE),"")</f>
        <v/>
      </c>
      <c r="R1337" t="str">
        <f>IF(ROW()&lt;=vLastrow,VLOOKUP(MONTH(F1337),calcs!$S$2:$T$13,2,FALSE),"")</f>
        <v/>
      </c>
      <c r="S1337" t="str">
        <f t="shared" si="110"/>
        <v/>
      </c>
      <c r="T1337" s="26" t="e">
        <f>IF(F1337="",DATEDIF(E1337,calcs!X$2,"Y"),"")</f>
        <v>#VALUE!</v>
      </c>
      <c r="U1337" t="str">
        <f t="shared" si="109"/>
        <v/>
      </c>
      <c r="V1337" t="str">
        <f t="shared" si="106"/>
        <v/>
      </c>
      <c r="W1337">
        <f t="shared" si="107"/>
        <v>0</v>
      </c>
      <c r="X1337">
        <f t="shared" si="108"/>
        <v>0</v>
      </c>
    </row>
    <row r="1338" spans="1:24" x14ac:dyDescent="0.35">
      <c r="A1338" t="str">
        <f>IF(ROW()&lt;=vLastrow,'Match History Data'!A1338,"")</f>
        <v/>
      </c>
      <c r="B1338" t="str">
        <f>IF(ROW()&lt;=vLastrow,'Match History Data'!B1338,"")</f>
        <v/>
      </c>
      <c r="C1338" t="str">
        <f>IF(ROW()&lt;=vLastrow,'Match History Data'!C1338,"")</f>
        <v/>
      </c>
      <c r="D1338" t="str">
        <f>IF(ROW()&lt;=vLastrow,'Match History Data'!D1338,"")</f>
        <v/>
      </c>
      <c r="E1338" s="3" t="str">
        <f>IF(ROW()&lt;=vLastrow,IF('Match History Data'!E1338&lt;&gt;"",'Match History Data'!E1338,""),"")</f>
        <v/>
      </c>
      <c r="F1338" s="3" t="str">
        <f>IF(ROW()&lt;=vLastrow,IF('Match History Data'!F1338&lt;&gt;"",'Match History Data'!F1338,""),"")</f>
        <v/>
      </c>
      <c r="G1338" t="str">
        <f>IF(ROW()&lt;=vLastrow,'Match History Data'!G1338,"")</f>
        <v/>
      </c>
      <c r="H1338" t="str">
        <f>IF(ROW()&lt;=vLastrow,'Match History Data'!H1338,"")</f>
        <v/>
      </c>
      <c r="I1338" t="str">
        <f>IF(ROW()&lt;=vLastrow,'Match History Data'!I1338,"")</f>
        <v/>
      </c>
      <c r="J1338" t="str">
        <f>IF(ROW()&lt;=vLastrow,'Match History Data'!J1338,"")</f>
        <v/>
      </c>
      <c r="K1338" t="str">
        <f>IF(ROW()&lt;=vLastrow,'Match History Data'!K1338,"")</f>
        <v/>
      </c>
      <c r="L1338" t="str">
        <f>IF(ROW()&lt;=vLastrow,'Match History Data'!L1338,"")</f>
        <v/>
      </c>
      <c r="M1338" t="str">
        <f>IF(ROW()&lt;=vLastrow,'Match History Data'!M1338,"")</f>
        <v/>
      </c>
      <c r="N1338" t="str">
        <f>IF(ROW()&lt;=vLastrow,'Match History Data'!N1338,"")</f>
        <v/>
      </c>
      <c r="O1338" t="str">
        <f>IF(ROW()&lt;=vLastrow,'Match History Data'!O1338,"")</f>
        <v/>
      </c>
      <c r="Q1338" t="str">
        <f>IF(ROW()&lt;=vLastrow,VLOOKUP(MONTH(E1338),calcs!$S$2:$T$13,2,FALSE),"")</f>
        <v/>
      </c>
      <c r="R1338" t="str">
        <f>IF(ROW()&lt;=vLastrow,VLOOKUP(MONTH(F1338),calcs!$S$2:$T$13,2,FALSE),"")</f>
        <v/>
      </c>
      <c r="S1338" t="str">
        <f t="shared" si="110"/>
        <v/>
      </c>
      <c r="T1338" s="26" t="e">
        <f>IF(F1338="",DATEDIF(E1338,calcs!X$2,"Y"),"")</f>
        <v>#VALUE!</v>
      </c>
      <c r="U1338" t="str">
        <f t="shared" si="109"/>
        <v/>
      </c>
      <c r="V1338" t="str">
        <f t="shared" si="106"/>
        <v/>
      </c>
      <c r="W1338">
        <f t="shared" si="107"/>
        <v>0</v>
      </c>
      <c r="X1338">
        <f t="shared" si="108"/>
        <v>0</v>
      </c>
    </row>
    <row r="1339" spans="1:24" x14ac:dyDescent="0.35">
      <c r="A1339" t="str">
        <f>IF(ROW()&lt;=vLastrow,'Match History Data'!A1339,"")</f>
        <v/>
      </c>
      <c r="B1339" t="str">
        <f>IF(ROW()&lt;=vLastrow,'Match History Data'!B1339,"")</f>
        <v/>
      </c>
      <c r="C1339" t="str">
        <f>IF(ROW()&lt;=vLastrow,'Match History Data'!C1339,"")</f>
        <v/>
      </c>
      <c r="D1339" t="str">
        <f>IF(ROW()&lt;=vLastrow,'Match History Data'!D1339,"")</f>
        <v/>
      </c>
      <c r="E1339" s="3" t="str">
        <f>IF(ROW()&lt;=vLastrow,IF('Match History Data'!E1339&lt;&gt;"",'Match History Data'!E1339,""),"")</f>
        <v/>
      </c>
      <c r="F1339" s="3" t="str">
        <f>IF(ROW()&lt;=vLastrow,IF('Match History Data'!F1339&lt;&gt;"",'Match History Data'!F1339,""),"")</f>
        <v/>
      </c>
      <c r="G1339" t="str">
        <f>IF(ROW()&lt;=vLastrow,'Match History Data'!G1339,"")</f>
        <v/>
      </c>
      <c r="H1339" t="str">
        <f>IF(ROW()&lt;=vLastrow,'Match History Data'!H1339,"")</f>
        <v/>
      </c>
      <c r="I1339" t="str">
        <f>IF(ROW()&lt;=vLastrow,'Match History Data'!I1339,"")</f>
        <v/>
      </c>
      <c r="J1339" t="str">
        <f>IF(ROW()&lt;=vLastrow,'Match History Data'!J1339,"")</f>
        <v/>
      </c>
      <c r="K1339" t="str">
        <f>IF(ROW()&lt;=vLastrow,'Match History Data'!K1339,"")</f>
        <v/>
      </c>
      <c r="L1339" t="str">
        <f>IF(ROW()&lt;=vLastrow,'Match History Data'!L1339,"")</f>
        <v/>
      </c>
      <c r="M1339" t="str">
        <f>IF(ROW()&lt;=vLastrow,'Match History Data'!M1339,"")</f>
        <v/>
      </c>
      <c r="N1339" t="str">
        <f>IF(ROW()&lt;=vLastrow,'Match History Data'!N1339,"")</f>
        <v/>
      </c>
      <c r="O1339" t="str">
        <f>IF(ROW()&lt;=vLastrow,'Match History Data'!O1339,"")</f>
        <v/>
      </c>
      <c r="Q1339" t="str">
        <f>IF(ROW()&lt;=vLastrow,VLOOKUP(MONTH(E1339),calcs!$S$2:$T$13,2,FALSE),"")</f>
        <v/>
      </c>
      <c r="R1339" t="str">
        <f>IF(ROW()&lt;=vLastrow,VLOOKUP(MONTH(F1339),calcs!$S$2:$T$13,2,FALSE),"")</f>
        <v/>
      </c>
      <c r="S1339" t="str">
        <f t="shared" si="110"/>
        <v/>
      </c>
      <c r="T1339" s="26" t="e">
        <f>IF(F1339="",DATEDIF(E1339,calcs!X$2,"Y"),"")</f>
        <v>#VALUE!</v>
      </c>
      <c r="U1339" t="str">
        <f t="shared" si="109"/>
        <v/>
      </c>
      <c r="V1339" t="str">
        <f t="shared" si="106"/>
        <v/>
      </c>
      <c r="W1339">
        <f t="shared" si="107"/>
        <v>0</v>
      </c>
      <c r="X1339">
        <f t="shared" si="108"/>
        <v>0</v>
      </c>
    </row>
    <row r="1340" spans="1:24" x14ac:dyDescent="0.35">
      <c r="A1340" t="str">
        <f>IF(ROW()&lt;=vLastrow,'Match History Data'!A1340,"")</f>
        <v/>
      </c>
      <c r="B1340" t="str">
        <f>IF(ROW()&lt;=vLastrow,'Match History Data'!B1340,"")</f>
        <v/>
      </c>
      <c r="C1340" t="str">
        <f>IF(ROW()&lt;=vLastrow,'Match History Data'!C1340,"")</f>
        <v/>
      </c>
      <c r="D1340" t="str">
        <f>IF(ROW()&lt;=vLastrow,'Match History Data'!D1340,"")</f>
        <v/>
      </c>
      <c r="E1340" s="3" t="str">
        <f>IF(ROW()&lt;=vLastrow,IF('Match History Data'!E1340&lt;&gt;"",'Match History Data'!E1340,""),"")</f>
        <v/>
      </c>
      <c r="F1340" s="3" t="str">
        <f>IF(ROW()&lt;=vLastrow,IF('Match History Data'!F1340&lt;&gt;"",'Match History Data'!F1340,""),"")</f>
        <v/>
      </c>
      <c r="G1340" t="str">
        <f>IF(ROW()&lt;=vLastrow,'Match History Data'!G1340,"")</f>
        <v/>
      </c>
      <c r="H1340" t="str">
        <f>IF(ROW()&lt;=vLastrow,'Match History Data'!H1340,"")</f>
        <v/>
      </c>
      <c r="I1340" t="str">
        <f>IF(ROW()&lt;=vLastrow,'Match History Data'!I1340,"")</f>
        <v/>
      </c>
      <c r="J1340" t="str">
        <f>IF(ROW()&lt;=vLastrow,'Match History Data'!J1340,"")</f>
        <v/>
      </c>
      <c r="K1340" t="str">
        <f>IF(ROW()&lt;=vLastrow,'Match History Data'!K1340,"")</f>
        <v/>
      </c>
      <c r="L1340" t="str">
        <f>IF(ROW()&lt;=vLastrow,'Match History Data'!L1340,"")</f>
        <v/>
      </c>
      <c r="M1340" t="str">
        <f>IF(ROW()&lt;=vLastrow,'Match History Data'!M1340,"")</f>
        <v/>
      </c>
      <c r="N1340" t="str">
        <f>IF(ROW()&lt;=vLastrow,'Match History Data'!N1340,"")</f>
        <v/>
      </c>
      <c r="O1340" t="str">
        <f>IF(ROW()&lt;=vLastrow,'Match History Data'!O1340,"")</f>
        <v/>
      </c>
      <c r="Q1340" t="str">
        <f>IF(ROW()&lt;=vLastrow,VLOOKUP(MONTH(E1340),calcs!$S$2:$T$13,2,FALSE),"")</f>
        <v/>
      </c>
      <c r="R1340" t="str">
        <f>IF(ROW()&lt;=vLastrow,VLOOKUP(MONTH(F1340),calcs!$S$2:$T$13,2,FALSE),"")</f>
        <v/>
      </c>
      <c r="S1340" t="str">
        <f t="shared" si="110"/>
        <v/>
      </c>
      <c r="T1340" s="26" t="e">
        <f>IF(F1340="",DATEDIF(E1340,calcs!X$2,"Y"),"")</f>
        <v>#VALUE!</v>
      </c>
      <c r="U1340" t="str">
        <f t="shared" si="109"/>
        <v/>
      </c>
      <c r="V1340" t="str">
        <f t="shared" si="106"/>
        <v/>
      </c>
      <c r="W1340">
        <f t="shared" si="107"/>
        <v>0</v>
      </c>
      <c r="X1340">
        <f t="shared" si="108"/>
        <v>0</v>
      </c>
    </row>
    <row r="1341" spans="1:24" x14ac:dyDescent="0.35">
      <c r="A1341" t="str">
        <f>IF(ROW()&lt;=vLastrow,'Match History Data'!A1341,"")</f>
        <v/>
      </c>
      <c r="B1341" t="str">
        <f>IF(ROW()&lt;=vLastrow,'Match History Data'!B1341,"")</f>
        <v/>
      </c>
      <c r="C1341" t="str">
        <f>IF(ROW()&lt;=vLastrow,'Match History Data'!C1341,"")</f>
        <v/>
      </c>
      <c r="D1341" t="str">
        <f>IF(ROW()&lt;=vLastrow,'Match History Data'!D1341,"")</f>
        <v/>
      </c>
      <c r="E1341" s="3" t="str">
        <f>IF(ROW()&lt;=vLastrow,IF('Match History Data'!E1341&lt;&gt;"",'Match History Data'!E1341,""),"")</f>
        <v/>
      </c>
      <c r="F1341" s="3" t="str">
        <f>IF(ROW()&lt;=vLastrow,IF('Match History Data'!F1341&lt;&gt;"",'Match History Data'!F1341,""),"")</f>
        <v/>
      </c>
      <c r="G1341" t="str">
        <f>IF(ROW()&lt;=vLastrow,'Match History Data'!G1341,"")</f>
        <v/>
      </c>
      <c r="H1341" t="str">
        <f>IF(ROW()&lt;=vLastrow,'Match History Data'!H1341,"")</f>
        <v/>
      </c>
      <c r="I1341" t="str">
        <f>IF(ROW()&lt;=vLastrow,'Match History Data'!I1341,"")</f>
        <v/>
      </c>
      <c r="J1341" t="str">
        <f>IF(ROW()&lt;=vLastrow,'Match History Data'!J1341,"")</f>
        <v/>
      </c>
      <c r="K1341" t="str">
        <f>IF(ROW()&lt;=vLastrow,'Match History Data'!K1341,"")</f>
        <v/>
      </c>
      <c r="L1341" t="str">
        <f>IF(ROW()&lt;=vLastrow,'Match History Data'!L1341,"")</f>
        <v/>
      </c>
      <c r="M1341" t="str">
        <f>IF(ROW()&lt;=vLastrow,'Match History Data'!M1341,"")</f>
        <v/>
      </c>
      <c r="N1341" t="str">
        <f>IF(ROW()&lt;=vLastrow,'Match History Data'!N1341,"")</f>
        <v/>
      </c>
      <c r="O1341" t="str">
        <f>IF(ROW()&lt;=vLastrow,'Match History Data'!O1341,"")</f>
        <v/>
      </c>
      <c r="Q1341" t="str">
        <f>IF(ROW()&lt;=vLastrow,VLOOKUP(MONTH(E1341),calcs!$S$2:$T$13,2,FALSE),"")</f>
        <v/>
      </c>
      <c r="R1341" t="str">
        <f>IF(ROW()&lt;=vLastrow,VLOOKUP(MONTH(F1341),calcs!$S$2:$T$13,2,FALSE),"")</f>
        <v/>
      </c>
      <c r="S1341" t="str">
        <f t="shared" si="110"/>
        <v/>
      </c>
      <c r="T1341" s="26" t="e">
        <f>IF(F1341="",DATEDIF(E1341,calcs!X$2,"Y"),"")</f>
        <v>#VALUE!</v>
      </c>
      <c r="U1341" t="str">
        <f t="shared" si="109"/>
        <v/>
      </c>
      <c r="V1341" t="str">
        <f t="shared" si="106"/>
        <v/>
      </c>
      <c r="W1341">
        <f t="shared" si="107"/>
        <v>0</v>
      </c>
      <c r="X1341">
        <f t="shared" si="108"/>
        <v>0</v>
      </c>
    </row>
    <row r="1342" spans="1:24" x14ac:dyDescent="0.35">
      <c r="A1342" t="str">
        <f>IF(ROW()&lt;=vLastrow,'Match History Data'!A1342,"")</f>
        <v/>
      </c>
      <c r="B1342" t="str">
        <f>IF(ROW()&lt;=vLastrow,'Match History Data'!B1342,"")</f>
        <v/>
      </c>
      <c r="C1342" t="str">
        <f>IF(ROW()&lt;=vLastrow,'Match History Data'!C1342,"")</f>
        <v/>
      </c>
      <c r="D1342" t="str">
        <f>IF(ROW()&lt;=vLastrow,'Match History Data'!D1342,"")</f>
        <v/>
      </c>
      <c r="E1342" s="3" t="str">
        <f>IF(ROW()&lt;=vLastrow,IF('Match History Data'!E1342&lt;&gt;"",'Match History Data'!E1342,""),"")</f>
        <v/>
      </c>
      <c r="F1342" s="3" t="str">
        <f>IF(ROW()&lt;=vLastrow,IF('Match History Data'!F1342&lt;&gt;"",'Match History Data'!F1342,""),"")</f>
        <v/>
      </c>
      <c r="G1342" t="str">
        <f>IF(ROW()&lt;=vLastrow,'Match History Data'!G1342,"")</f>
        <v/>
      </c>
      <c r="H1342" t="str">
        <f>IF(ROW()&lt;=vLastrow,'Match History Data'!H1342,"")</f>
        <v/>
      </c>
      <c r="I1342" t="str">
        <f>IF(ROW()&lt;=vLastrow,'Match History Data'!I1342,"")</f>
        <v/>
      </c>
      <c r="J1342" t="str">
        <f>IF(ROW()&lt;=vLastrow,'Match History Data'!J1342,"")</f>
        <v/>
      </c>
      <c r="K1342" t="str">
        <f>IF(ROW()&lt;=vLastrow,'Match History Data'!K1342,"")</f>
        <v/>
      </c>
      <c r="L1342" t="str">
        <f>IF(ROW()&lt;=vLastrow,'Match History Data'!L1342,"")</f>
        <v/>
      </c>
      <c r="M1342" t="str">
        <f>IF(ROW()&lt;=vLastrow,'Match History Data'!M1342,"")</f>
        <v/>
      </c>
      <c r="N1342" t="str">
        <f>IF(ROW()&lt;=vLastrow,'Match History Data'!N1342,"")</f>
        <v/>
      </c>
      <c r="O1342" t="str">
        <f>IF(ROW()&lt;=vLastrow,'Match History Data'!O1342,"")</f>
        <v/>
      </c>
      <c r="Q1342" t="str">
        <f>IF(ROW()&lt;=vLastrow,VLOOKUP(MONTH(E1342),calcs!$S$2:$T$13,2,FALSE),"")</f>
        <v/>
      </c>
      <c r="R1342" t="str">
        <f>IF(ROW()&lt;=vLastrow,VLOOKUP(MONTH(F1342),calcs!$S$2:$T$13,2,FALSE),"")</f>
        <v/>
      </c>
      <c r="S1342" t="str">
        <f t="shared" si="110"/>
        <v/>
      </c>
      <c r="T1342" s="26" t="e">
        <f>IF(F1342="",DATEDIF(E1342,calcs!X$2,"Y"),"")</f>
        <v>#VALUE!</v>
      </c>
      <c r="U1342" t="str">
        <f t="shared" si="109"/>
        <v/>
      </c>
      <c r="V1342" t="str">
        <f t="shared" si="106"/>
        <v/>
      </c>
      <c r="W1342">
        <f t="shared" si="107"/>
        <v>0</v>
      </c>
      <c r="X1342">
        <f t="shared" si="108"/>
        <v>0</v>
      </c>
    </row>
    <row r="1343" spans="1:24" x14ac:dyDescent="0.35">
      <c r="A1343" t="str">
        <f>IF(ROW()&lt;=vLastrow,'Match History Data'!A1343,"")</f>
        <v/>
      </c>
      <c r="B1343" t="str">
        <f>IF(ROW()&lt;=vLastrow,'Match History Data'!B1343,"")</f>
        <v/>
      </c>
      <c r="C1343" t="str">
        <f>IF(ROW()&lt;=vLastrow,'Match History Data'!C1343,"")</f>
        <v/>
      </c>
      <c r="D1343" t="str">
        <f>IF(ROW()&lt;=vLastrow,'Match History Data'!D1343,"")</f>
        <v/>
      </c>
      <c r="E1343" s="3" t="str">
        <f>IF(ROW()&lt;=vLastrow,IF('Match History Data'!E1343&lt;&gt;"",'Match History Data'!E1343,""),"")</f>
        <v/>
      </c>
      <c r="F1343" s="3" t="str">
        <f>IF(ROW()&lt;=vLastrow,IF('Match History Data'!F1343&lt;&gt;"",'Match History Data'!F1343,""),"")</f>
        <v/>
      </c>
      <c r="G1343" t="str">
        <f>IF(ROW()&lt;=vLastrow,'Match History Data'!G1343,"")</f>
        <v/>
      </c>
      <c r="H1343" t="str">
        <f>IF(ROW()&lt;=vLastrow,'Match History Data'!H1343,"")</f>
        <v/>
      </c>
      <c r="I1343" t="str">
        <f>IF(ROW()&lt;=vLastrow,'Match History Data'!I1343,"")</f>
        <v/>
      </c>
      <c r="J1343" t="str">
        <f>IF(ROW()&lt;=vLastrow,'Match History Data'!J1343,"")</f>
        <v/>
      </c>
      <c r="K1343" t="str">
        <f>IF(ROW()&lt;=vLastrow,'Match History Data'!K1343,"")</f>
        <v/>
      </c>
      <c r="L1343" t="str">
        <f>IF(ROW()&lt;=vLastrow,'Match History Data'!L1343,"")</f>
        <v/>
      </c>
      <c r="M1343" t="str">
        <f>IF(ROW()&lt;=vLastrow,'Match History Data'!M1343,"")</f>
        <v/>
      </c>
      <c r="N1343" t="str">
        <f>IF(ROW()&lt;=vLastrow,'Match History Data'!N1343,"")</f>
        <v/>
      </c>
      <c r="O1343" t="str">
        <f>IF(ROW()&lt;=vLastrow,'Match History Data'!O1343,"")</f>
        <v/>
      </c>
      <c r="Q1343" t="str">
        <f>IF(ROW()&lt;=vLastrow,VLOOKUP(MONTH(E1343),calcs!$S$2:$T$13,2,FALSE),"")</f>
        <v/>
      </c>
      <c r="R1343" t="str">
        <f>IF(ROW()&lt;=vLastrow,VLOOKUP(MONTH(F1343),calcs!$S$2:$T$13,2,FALSE),"")</f>
        <v/>
      </c>
      <c r="S1343" t="str">
        <f t="shared" si="110"/>
        <v/>
      </c>
      <c r="T1343" s="26" t="e">
        <f>IF(F1343="",DATEDIF(E1343,calcs!X$2,"Y"),"")</f>
        <v>#VALUE!</v>
      </c>
      <c r="U1343" t="str">
        <f t="shared" si="109"/>
        <v/>
      </c>
      <c r="V1343" t="str">
        <f t="shared" si="106"/>
        <v/>
      </c>
      <c r="W1343">
        <f t="shared" si="107"/>
        <v>0</v>
      </c>
      <c r="X1343">
        <f t="shared" si="108"/>
        <v>0</v>
      </c>
    </row>
    <row r="1344" spans="1:24" x14ac:dyDescent="0.35">
      <c r="A1344" t="str">
        <f>IF(ROW()&lt;=vLastrow,'Match History Data'!A1344,"")</f>
        <v/>
      </c>
      <c r="B1344" t="str">
        <f>IF(ROW()&lt;=vLastrow,'Match History Data'!B1344,"")</f>
        <v/>
      </c>
      <c r="C1344" t="str">
        <f>IF(ROW()&lt;=vLastrow,'Match History Data'!C1344,"")</f>
        <v/>
      </c>
      <c r="D1344" t="str">
        <f>IF(ROW()&lt;=vLastrow,'Match History Data'!D1344,"")</f>
        <v/>
      </c>
      <c r="E1344" s="3" t="str">
        <f>IF(ROW()&lt;=vLastrow,IF('Match History Data'!E1344&lt;&gt;"",'Match History Data'!E1344,""),"")</f>
        <v/>
      </c>
      <c r="F1344" s="3" t="str">
        <f>IF(ROW()&lt;=vLastrow,IF('Match History Data'!F1344&lt;&gt;"",'Match History Data'!F1344,""),"")</f>
        <v/>
      </c>
      <c r="G1344" t="str">
        <f>IF(ROW()&lt;=vLastrow,'Match History Data'!G1344,"")</f>
        <v/>
      </c>
      <c r="H1344" t="str">
        <f>IF(ROW()&lt;=vLastrow,'Match History Data'!H1344,"")</f>
        <v/>
      </c>
      <c r="I1344" t="str">
        <f>IF(ROW()&lt;=vLastrow,'Match History Data'!I1344,"")</f>
        <v/>
      </c>
      <c r="J1344" t="str">
        <f>IF(ROW()&lt;=vLastrow,'Match History Data'!J1344,"")</f>
        <v/>
      </c>
      <c r="K1344" t="str">
        <f>IF(ROW()&lt;=vLastrow,'Match History Data'!K1344,"")</f>
        <v/>
      </c>
      <c r="L1344" t="str">
        <f>IF(ROW()&lt;=vLastrow,'Match History Data'!L1344,"")</f>
        <v/>
      </c>
      <c r="M1344" t="str">
        <f>IF(ROW()&lt;=vLastrow,'Match History Data'!M1344,"")</f>
        <v/>
      </c>
      <c r="N1344" t="str">
        <f>IF(ROW()&lt;=vLastrow,'Match History Data'!N1344,"")</f>
        <v/>
      </c>
      <c r="O1344" t="str">
        <f>IF(ROW()&lt;=vLastrow,'Match History Data'!O1344,"")</f>
        <v/>
      </c>
      <c r="Q1344" t="str">
        <f>IF(ROW()&lt;=vLastrow,VLOOKUP(MONTH(E1344),calcs!$S$2:$T$13,2,FALSE),"")</f>
        <v/>
      </c>
      <c r="R1344" t="str">
        <f>IF(ROW()&lt;=vLastrow,VLOOKUP(MONTH(F1344),calcs!$S$2:$T$13,2,FALSE),"")</f>
        <v/>
      </c>
      <c r="S1344" t="str">
        <f t="shared" si="110"/>
        <v/>
      </c>
      <c r="T1344" s="26" t="e">
        <f>IF(F1344="",DATEDIF(E1344,calcs!X$2,"Y"),"")</f>
        <v>#VALUE!</v>
      </c>
      <c r="U1344" t="str">
        <f t="shared" si="109"/>
        <v/>
      </c>
      <c r="V1344" t="str">
        <f t="shared" si="106"/>
        <v/>
      </c>
      <c r="W1344">
        <f t="shared" si="107"/>
        <v>0</v>
      </c>
      <c r="X1344">
        <f t="shared" si="108"/>
        <v>0</v>
      </c>
    </row>
    <row r="1345" spans="1:24" x14ac:dyDescent="0.35">
      <c r="A1345" t="str">
        <f>IF(ROW()&lt;=vLastrow,'Match History Data'!A1345,"")</f>
        <v/>
      </c>
      <c r="B1345" t="str">
        <f>IF(ROW()&lt;=vLastrow,'Match History Data'!B1345,"")</f>
        <v/>
      </c>
      <c r="C1345" t="str">
        <f>IF(ROW()&lt;=vLastrow,'Match History Data'!C1345,"")</f>
        <v/>
      </c>
      <c r="D1345" t="str">
        <f>IF(ROW()&lt;=vLastrow,'Match History Data'!D1345,"")</f>
        <v/>
      </c>
      <c r="E1345" s="3" t="str">
        <f>IF(ROW()&lt;=vLastrow,IF('Match History Data'!E1345&lt;&gt;"",'Match History Data'!E1345,""),"")</f>
        <v/>
      </c>
      <c r="F1345" s="3" t="str">
        <f>IF(ROW()&lt;=vLastrow,IF('Match History Data'!F1345&lt;&gt;"",'Match History Data'!F1345,""),"")</f>
        <v/>
      </c>
      <c r="G1345" t="str">
        <f>IF(ROW()&lt;=vLastrow,'Match History Data'!G1345,"")</f>
        <v/>
      </c>
      <c r="H1345" t="str">
        <f>IF(ROW()&lt;=vLastrow,'Match History Data'!H1345,"")</f>
        <v/>
      </c>
      <c r="I1345" t="str">
        <f>IF(ROW()&lt;=vLastrow,'Match History Data'!I1345,"")</f>
        <v/>
      </c>
      <c r="J1345" t="str">
        <f>IF(ROW()&lt;=vLastrow,'Match History Data'!J1345,"")</f>
        <v/>
      </c>
      <c r="K1345" t="str">
        <f>IF(ROW()&lt;=vLastrow,'Match History Data'!K1345,"")</f>
        <v/>
      </c>
      <c r="L1345" t="str">
        <f>IF(ROW()&lt;=vLastrow,'Match History Data'!L1345,"")</f>
        <v/>
      </c>
      <c r="M1345" t="str">
        <f>IF(ROW()&lt;=vLastrow,'Match History Data'!M1345,"")</f>
        <v/>
      </c>
      <c r="N1345" t="str">
        <f>IF(ROW()&lt;=vLastrow,'Match History Data'!N1345,"")</f>
        <v/>
      </c>
      <c r="O1345" t="str">
        <f>IF(ROW()&lt;=vLastrow,'Match History Data'!O1345,"")</f>
        <v/>
      </c>
      <c r="Q1345" t="str">
        <f>IF(ROW()&lt;=vLastrow,VLOOKUP(MONTH(E1345),calcs!$S$2:$T$13,2,FALSE),"")</f>
        <v/>
      </c>
      <c r="R1345" t="str">
        <f>IF(ROW()&lt;=vLastrow,VLOOKUP(MONTH(F1345),calcs!$S$2:$T$13,2,FALSE),"")</f>
        <v/>
      </c>
      <c r="S1345" t="str">
        <f t="shared" si="110"/>
        <v/>
      </c>
      <c r="T1345" s="26" t="e">
        <f>IF(F1345="",DATEDIF(E1345,calcs!X$2,"Y"),"")</f>
        <v>#VALUE!</v>
      </c>
      <c r="U1345" t="str">
        <f t="shared" si="109"/>
        <v/>
      </c>
      <c r="V1345" t="str">
        <f t="shared" si="106"/>
        <v/>
      </c>
      <c r="W1345">
        <f t="shared" si="107"/>
        <v>0</v>
      </c>
      <c r="X1345">
        <f t="shared" si="108"/>
        <v>0</v>
      </c>
    </row>
    <row r="1346" spans="1:24" x14ac:dyDescent="0.35">
      <c r="A1346" t="str">
        <f>IF(ROW()&lt;=vLastrow,'Match History Data'!A1346,"")</f>
        <v/>
      </c>
      <c r="B1346" t="str">
        <f>IF(ROW()&lt;=vLastrow,'Match History Data'!B1346,"")</f>
        <v/>
      </c>
      <c r="C1346" t="str">
        <f>IF(ROW()&lt;=vLastrow,'Match History Data'!C1346,"")</f>
        <v/>
      </c>
      <c r="D1346" t="str">
        <f>IF(ROW()&lt;=vLastrow,'Match History Data'!D1346,"")</f>
        <v/>
      </c>
      <c r="E1346" s="3" t="str">
        <f>IF(ROW()&lt;=vLastrow,IF('Match History Data'!E1346&lt;&gt;"",'Match History Data'!E1346,""),"")</f>
        <v/>
      </c>
      <c r="F1346" s="3" t="str">
        <f>IF(ROW()&lt;=vLastrow,IF('Match History Data'!F1346&lt;&gt;"",'Match History Data'!F1346,""),"")</f>
        <v/>
      </c>
      <c r="G1346" t="str">
        <f>IF(ROW()&lt;=vLastrow,'Match History Data'!G1346,"")</f>
        <v/>
      </c>
      <c r="H1346" t="str">
        <f>IF(ROW()&lt;=vLastrow,'Match History Data'!H1346,"")</f>
        <v/>
      </c>
      <c r="I1346" t="str">
        <f>IF(ROW()&lt;=vLastrow,'Match History Data'!I1346,"")</f>
        <v/>
      </c>
      <c r="J1346" t="str">
        <f>IF(ROW()&lt;=vLastrow,'Match History Data'!J1346,"")</f>
        <v/>
      </c>
      <c r="K1346" t="str">
        <f>IF(ROW()&lt;=vLastrow,'Match History Data'!K1346,"")</f>
        <v/>
      </c>
      <c r="L1346" t="str">
        <f>IF(ROW()&lt;=vLastrow,'Match History Data'!L1346,"")</f>
        <v/>
      </c>
      <c r="M1346" t="str">
        <f>IF(ROW()&lt;=vLastrow,'Match History Data'!M1346,"")</f>
        <v/>
      </c>
      <c r="N1346" t="str">
        <f>IF(ROW()&lt;=vLastrow,'Match History Data'!N1346,"")</f>
        <v/>
      </c>
      <c r="O1346" t="str">
        <f>IF(ROW()&lt;=vLastrow,'Match History Data'!O1346,"")</f>
        <v/>
      </c>
      <c r="Q1346" t="str">
        <f>IF(ROW()&lt;=vLastrow,VLOOKUP(MONTH(E1346),calcs!$S$2:$T$13,2,FALSE),"")</f>
        <v/>
      </c>
      <c r="R1346" t="str">
        <f>IF(ROW()&lt;=vLastrow,VLOOKUP(MONTH(F1346),calcs!$S$2:$T$13,2,FALSE),"")</f>
        <v/>
      </c>
      <c r="S1346" t="str">
        <f t="shared" si="110"/>
        <v/>
      </c>
      <c r="T1346" s="26" t="e">
        <f>IF(F1346="",DATEDIF(E1346,calcs!X$2,"Y"),"")</f>
        <v>#VALUE!</v>
      </c>
      <c r="U1346" t="str">
        <f t="shared" si="109"/>
        <v/>
      </c>
      <c r="V1346" t="str">
        <f t="shared" ref="V1346:V1409" si="111">SUBSTITUTE(N1346,"White or Caucasian","White")</f>
        <v/>
      </c>
      <c r="W1346">
        <f t="shared" ref="W1346:W1409" si="112">IF(J1346&lt;&gt;"",LEN(J1346)-LEN(SUBSTITUTE(J1346,";",""))+1,0)</f>
        <v>0</v>
      </c>
      <c r="X1346">
        <f t="shared" ref="X1346:X1409" si="113">IF(N1346&lt;&gt;"",LEN(N1346)-LEN(SUBSTITUTE(N1346,";",""))+1,0)</f>
        <v>0</v>
      </c>
    </row>
    <row r="1347" spans="1:24" x14ac:dyDescent="0.35">
      <c r="A1347" t="str">
        <f>IF(ROW()&lt;=vLastrow,'Match History Data'!A1347,"")</f>
        <v/>
      </c>
      <c r="B1347" t="str">
        <f>IF(ROW()&lt;=vLastrow,'Match History Data'!B1347,"")</f>
        <v/>
      </c>
      <c r="C1347" t="str">
        <f>IF(ROW()&lt;=vLastrow,'Match History Data'!C1347,"")</f>
        <v/>
      </c>
      <c r="D1347" t="str">
        <f>IF(ROW()&lt;=vLastrow,'Match History Data'!D1347,"")</f>
        <v/>
      </c>
      <c r="E1347" s="3" t="str">
        <f>IF(ROW()&lt;=vLastrow,IF('Match History Data'!E1347&lt;&gt;"",'Match History Data'!E1347,""),"")</f>
        <v/>
      </c>
      <c r="F1347" s="3" t="str">
        <f>IF(ROW()&lt;=vLastrow,IF('Match History Data'!F1347&lt;&gt;"",'Match History Data'!F1347,""),"")</f>
        <v/>
      </c>
      <c r="G1347" t="str">
        <f>IF(ROW()&lt;=vLastrow,'Match History Data'!G1347,"")</f>
        <v/>
      </c>
      <c r="H1347" t="str">
        <f>IF(ROW()&lt;=vLastrow,'Match History Data'!H1347,"")</f>
        <v/>
      </c>
      <c r="I1347" t="str">
        <f>IF(ROW()&lt;=vLastrow,'Match History Data'!I1347,"")</f>
        <v/>
      </c>
      <c r="J1347" t="str">
        <f>IF(ROW()&lt;=vLastrow,'Match History Data'!J1347,"")</f>
        <v/>
      </c>
      <c r="K1347" t="str">
        <f>IF(ROW()&lt;=vLastrow,'Match History Data'!K1347,"")</f>
        <v/>
      </c>
      <c r="L1347" t="str">
        <f>IF(ROW()&lt;=vLastrow,'Match History Data'!L1347,"")</f>
        <v/>
      </c>
      <c r="M1347" t="str">
        <f>IF(ROW()&lt;=vLastrow,'Match History Data'!M1347,"")</f>
        <v/>
      </c>
      <c r="N1347" t="str">
        <f>IF(ROW()&lt;=vLastrow,'Match History Data'!N1347,"")</f>
        <v/>
      </c>
      <c r="O1347" t="str">
        <f>IF(ROW()&lt;=vLastrow,'Match History Data'!O1347,"")</f>
        <v/>
      </c>
      <c r="Q1347" t="str">
        <f>IF(ROW()&lt;=vLastrow,VLOOKUP(MONTH(E1347),calcs!$S$2:$T$13,2,FALSE),"")</f>
        <v/>
      </c>
      <c r="R1347" t="str">
        <f>IF(ROW()&lt;=vLastrow,VLOOKUP(MONTH(F1347),calcs!$S$2:$T$13,2,FALSE),"")</f>
        <v/>
      </c>
      <c r="S1347" t="str">
        <f t="shared" si="110"/>
        <v/>
      </c>
      <c r="T1347" s="26" t="e">
        <f>IF(F1347="",DATEDIF(E1347,calcs!X$2,"Y"),"")</f>
        <v>#VALUE!</v>
      </c>
      <c r="U1347" t="str">
        <f t="shared" ref="U1347:U1410" si="114">SUBSTITUTE(J1347,"White or Caucasian","White")</f>
        <v/>
      </c>
      <c r="V1347" t="str">
        <f t="shared" si="111"/>
        <v/>
      </c>
      <c r="W1347">
        <f t="shared" si="112"/>
        <v>0</v>
      </c>
      <c r="X1347">
        <f t="shared" si="113"/>
        <v>0</v>
      </c>
    </row>
    <row r="1348" spans="1:24" x14ac:dyDescent="0.35">
      <c r="A1348" t="str">
        <f>IF(ROW()&lt;=vLastrow,'Match History Data'!A1348,"")</f>
        <v/>
      </c>
      <c r="B1348" t="str">
        <f>IF(ROW()&lt;=vLastrow,'Match History Data'!B1348,"")</f>
        <v/>
      </c>
      <c r="C1348" t="str">
        <f>IF(ROW()&lt;=vLastrow,'Match History Data'!C1348,"")</f>
        <v/>
      </c>
      <c r="D1348" t="str">
        <f>IF(ROW()&lt;=vLastrow,'Match History Data'!D1348,"")</f>
        <v/>
      </c>
      <c r="E1348" s="3" t="str">
        <f>IF(ROW()&lt;=vLastrow,IF('Match History Data'!E1348&lt;&gt;"",'Match History Data'!E1348,""),"")</f>
        <v/>
      </c>
      <c r="F1348" s="3" t="str">
        <f>IF(ROW()&lt;=vLastrow,IF('Match History Data'!F1348&lt;&gt;"",'Match History Data'!F1348,""),"")</f>
        <v/>
      </c>
      <c r="G1348" t="str">
        <f>IF(ROW()&lt;=vLastrow,'Match History Data'!G1348,"")</f>
        <v/>
      </c>
      <c r="H1348" t="str">
        <f>IF(ROW()&lt;=vLastrow,'Match History Data'!H1348,"")</f>
        <v/>
      </c>
      <c r="I1348" t="str">
        <f>IF(ROW()&lt;=vLastrow,'Match History Data'!I1348,"")</f>
        <v/>
      </c>
      <c r="J1348" t="str">
        <f>IF(ROW()&lt;=vLastrow,'Match History Data'!J1348,"")</f>
        <v/>
      </c>
      <c r="K1348" t="str">
        <f>IF(ROW()&lt;=vLastrow,'Match History Data'!K1348,"")</f>
        <v/>
      </c>
      <c r="L1348" t="str">
        <f>IF(ROW()&lt;=vLastrow,'Match History Data'!L1348,"")</f>
        <v/>
      </c>
      <c r="M1348" t="str">
        <f>IF(ROW()&lt;=vLastrow,'Match History Data'!M1348,"")</f>
        <v/>
      </c>
      <c r="N1348" t="str">
        <f>IF(ROW()&lt;=vLastrow,'Match History Data'!N1348,"")</f>
        <v/>
      </c>
      <c r="O1348" t="str">
        <f>IF(ROW()&lt;=vLastrow,'Match History Data'!O1348,"")</f>
        <v/>
      </c>
      <c r="Q1348" t="str">
        <f>IF(ROW()&lt;=vLastrow,VLOOKUP(MONTH(E1348),calcs!$S$2:$T$13,2,FALSE),"")</f>
        <v/>
      </c>
      <c r="R1348" t="str">
        <f>IF(ROW()&lt;=vLastrow,VLOOKUP(MONTH(F1348),calcs!$S$2:$T$13,2,FALSE),"")</f>
        <v/>
      </c>
      <c r="S1348" t="str">
        <f t="shared" si="110"/>
        <v/>
      </c>
      <c r="T1348" s="26" t="e">
        <f>IF(F1348="",DATEDIF(E1348,calcs!X$2,"Y"),"")</f>
        <v>#VALUE!</v>
      </c>
      <c r="U1348" t="str">
        <f t="shared" si="114"/>
        <v/>
      </c>
      <c r="V1348" t="str">
        <f t="shared" si="111"/>
        <v/>
      </c>
      <c r="W1348">
        <f t="shared" si="112"/>
        <v>0</v>
      </c>
      <c r="X1348">
        <f t="shared" si="113"/>
        <v>0</v>
      </c>
    </row>
    <row r="1349" spans="1:24" x14ac:dyDescent="0.35">
      <c r="A1349" t="str">
        <f>IF(ROW()&lt;=vLastrow,'Match History Data'!A1349,"")</f>
        <v/>
      </c>
      <c r="B1349" t="str">
        <f>IF(ROW()&lt;=vLastrow,'Match History Data'!B1349,"")</f>
        <v/>
      </c>
      <c r="C1349" t="str">
        <f>IF(ROW()&lt;=vLastrow,'Match History Data'!C1349,"")</f>
        <v/>
      </c>
      <c r="D1349" t="str">
        <f>IF(ROW()&lt;=vLastrow,'Match History Data'!D1349,"")</f>
        <v/>
      </c>
      <c r="E1349" s="3" t="str">
        <f>IF(ROW()&lt;=vLastrow,IF('Match History Data'!E1349&lt;&gt;"",'Match History Data'!E1349,""),"")</f>
        <v/>
      </c>
      <c r="F1349" s="3" t="str">
        <f>IF(ROW()&lt;=vLastrow,IF('Match History Data'!F1349&lt;&gt;"",'Match History Data'!F1349,""),"")</f>
        <v/>
      </c>
      <c r="G1349" t="str">
        <f>IF(ROW()&lt;=vLastrow,'Match History Data'!G1349,"")</f>
        <v/>
      </c>
      <c r="H1349" t="str">
        <f>IF(ROW()&lt;=vLastrow,'Match History Data'!H1349,"")</f>
        <v/>
      </c>
      <c r="I1349" t="str">
        <f>IF(ROW()&lt;=vLastrow,'Match History Data'!I1349,"")</f>
        <v/>
      </c>
      <c r="J1349" t="str">
        <f>IF(ROW()&lt;=vLastrow,'Match History Data'!J1349,"")</f>
        <v/>
      </c>
      <c r="K1349" t="str">
        <f>IF(ROW()&lt;=vLastrow,'Match History Data'!K1349,"")</f>
        <v/>
      </c>
      <c r="L1349" t="str">
        <f>IF(ROW()&lt;=vLastrow,'Match History Data'!L1349,"")</f>
        <v/>
      </c>
      <c r="M1349" t="str">
        <f>IF(ROW()&lt;=vLastrow,'Match History Data'!M1349,"")</f>
        <v/>
      </c>
      <c r="N1349" t="str">
        <f>IF(ROW()&lt;=vLastrow,'Match History Data'!N1349,"")</f>
        <v/>
      </c>
      <c r="O1349" t="str">
        <f>IF(ROW()&lt;=vLastrow,'Match History Data'!O1349,"")</f>
        <v/>
      </c>
      <c r="Q1349" t="str">
        <f>IF(ROW()&lt;=vLastrow,VLOOKUP(MONTH(E1349),calcs!$S$2:$T$13,2,FALSE),"")</f>
        <v/>
      </c>
      <c r="R1349" t="str">
        <f>IF(ROW()&lt;=vLastrow,VLOOKUP(MONTH(F1349),calcs!$S$2:$T$13,2,FALSE),"")</f>
        <v/>
      </c>
      <c r="S1349" t="str">
        <f t="shared" si="110"/>
        <v/>
      </c>
      <c r="T1349" s="26" t="e">
        <f>IF(F1349="",DATEDIF(E1349,calcs!X$2,"Y"),"")</f>
        <v>#VALUE!</v>
      </c>
      <c r="U1349" t="str">
        <f t="shared" si="114"/>
        <v/>
      </c>
      <c r="V1349" t="str">
        <f t="shared" si="111"/>
        <v/>
      </c>
      <c r="W1349">
        <f t="shared" si="112"/>
        <v>0</v>
      </c>
      <c r="X1349">
        <f t="shared" si="113"/>
        <v>0</v>
      </c>
    </row>
    <row r="1350" spans="1:24" x14ac:dyDescent="0.35">
      <c r="A1350" t="str">
        <f>IF(ROW()&lt;=vLastrow,'Match History Data'!A1350,"")</f>
        <v/>
      </c>
      <c r="B1350" t="str">
        <f>IF(ROW()&lt;=vLastrow,'Match History Data'!B1350,"")</f>
        <v/>
      </c>
      <c r="C1350" t="str">
        <f>IF(ROW()&lt;=vLastrow,'Match History Data'!C1350,"")</f>
        <v/>
      </c>
      <c r="D1350" t="str">
        <f>IF(ROW()&lt;=vLastrow,'Match History Data'!D1350,"")</f>
        <v/>
      </c>
      <c r="E1350" s="3" t="str">
        <f>IF(ROW()&lt;=vLastrow,IF('Match History Data'!E1350&lt;&gt;"",'Match History Data'!E1350,""),"")</f>
        <v/>
      </c>
      <c r="F1350" s="3" t="str">
        <f>IF(ROW()&lt;=vLastrow,IF('Match History Data'!F1350&lt;&gt;"",'Match History Data'!F1350,""),"")</f>
        <v/>
      </c>
      <c r="G1350" t="str">
        <f>IF(ROW()&lt;=vLastrow,'Match History Data'!G1350,"")</f>
        <v/>
      </c>
      <c r="H1350" t="str">
        <f>IF(ROW()&lt;=vLastrow,'Match History Data'!H1350,"")</f>
        <v/>
      </c>
      <c r="I1350" t="str">
        <f>IF(ROW()&lt;=vLastrow,'Match History Data'!I1350,"")</f>
        <v/>
      </c>
      <c r="J1350" t="str">
        <f>IF(ROW()&lt;=vLastrow,'Match History Data'!J1350,"")</f>
        <v/>
      </c>
      <c r="K1350" t="str">
        <f>IF(ROW()&lt;=vLastrow,'Match History Data'!K1350,"")</f>
        <v/>
      </c>
      <c r="L1350" t="str">
        <f>IF(ROW()&lt;=vLastrow,'Match History Data'!L1350,"")</f>
        <v/>
      </c>
      <c r="M1350" t="str">
        <f>IF(ROW()&lt;=vLastrow,'Match History Data'!M1350,"")</f>
        <v/>
      </c>
      <c r="N1350" t="str">
        <f>IF(ROW()&lt;=vLastrow,'Match History Data'!N1350,"")</f>
        <v/>
      </c>
      <c r="O1350" t="str">
        <f>IF(ROW()&lt;=vLastrow,'Match History Data'!O1350,"")</f>
        <v/>
      </c>
      <c r="Q1350" t="str">
        <f>IF(ROW()&lt;=vLastrow,VLOOKUP(MONTH(E1350),calcs!$S$2:$T$13,2,FALSE),"")</f>
        <v/>
      </c>
      <c r="R1350" t="str">
        <f>IF(ROW()&lt;=vLastrow,VLOOKUP(MONTH(F1350),calcs!$S$2:$T$13,2,FALSE),"")</f>
        <v/>
      </c>
      <c r="S1350" t="str">
        <f t="shared" si="110"/>
        <v/>
      </c>
      <c r="T1350" s="26" t="e">
        <f>IF(F1350="",DATEDIF(E1350,calcs!X$2,"Y"),"")</f>
        <v>#VALUE!</v>
      </c>
      <c r="U1350" t="str">
        <f t="shared" si="114"/>
        <v/>
      </c>
      <c r="V1350" t="str">
        <f t="shared" si="111"/>
        <v/>
      </c>
      <c r="W1350">
        <f t="shared" si="112"/>
        <v>0</v>
      </c>
      <c r="X1350">
        <f t="shared" si="113"/>
        <v>0</v>
      </c>
    </row>
    <row r="1351" spans="1:24" x14ac:dyDescent="0.35">
      <c r="A1351" t="str">
        <f>IF(ROW()&lt;=vLastrow,'Match History Data'!A1351,"")</f>
        <v/>
      </c>
      <c r="B1351" t="str">
        <f>IF(ROW()&lt;=vLastrow,'Match History Data'!B1351,"")</f>
        <v/>
      </c>
      <c r="C1351" t="str">
        <f>IF(ROW()&lt;=vLastrow,'Match History Data'!C1351,"")</f>
        <v/>
      </c>
      <c r="D1351" t="str">
        <f>IF(ROW()&lt;=vLastrow,'Match History Data'!D1351,"")</f>
        <v/>
      </c>
      <c r="E1351" s="3" t="str">
        <f>IF(ROW()&lt;=vLastrow,IF('Match History Data'!E1351&lt;&gt;"",'Match History Data'!E1351,""),"")</f>
        <v/>
      </c>
      <c r="F1351" s="3" t="str">
        <f>IF(ROW()&lt;=vLastrow,IF('Match History Data'!F1351&lt;&gt;"",'Match History Data'!F1351,""),"")</f>
        <v/>
      </c>
      <c r="G1351" t="str">
        <f>IF(ROW()&lt;=vLastrow,'Match History Data'!G1351,"")</f>
        <v/>
      </c>
      <c r="H1351" t="str">
        <f>IF(ROW()&lt;=vLastrow,'Match History Data'!H1351,"")</f>
        <v/>
      </c>
      <c r="I1351" t="str">
        <f>IF(ROW()&lt;=vLastrow,'Match History Data'!I1351,"")</f>
        <v/>
      </c>
      <c r="J1351" t="str">
        <f>IF(ROW()&lt;=vLastrow,'Match History Data'!J1351,"")</f>
        <v/>
      </c>
      <c r="K1351" t="str">
        <f>IF(ROW()&lt;=vLastrow,'Match History Data'!K1351,"")</f>
        <v/>
      </c>
      <c r="L1351" t="str">
        <f>IF(ROW()&lt;=vLastrow,'Match History Data'!L1351,"")</f>
        <v/>
      </c>
      <c r="M1351" t="str">
        <f>IF(ROW()&lt;=vLastrow,'Match History Data'!M1351,"")</f>
        <v/>
      </c>
      <c r="N1351" t="str">
        <f>IF(ROW()&lt;=vLastrow,'Match History Data'!N1351,"")</f>
        <v/>
      </c>
      <c r="O1351" t="str">
        <f>IF(ROW()&lt;=vLastrow,'Match History Data'!O1351,"")</f>
        <v/>
      </c>
      <c r="Q1351" t="str">
        <f>IF(ROW()&lt;=vLastrow,VLOOKUP(MONTH(E1351),calcs!$S$2:$T$13,2,FALSE),"")</f>
        <v/>
      </c>
      <c r="R1351" t="str">
        <f>IF(ROW()&lt;=vLastrow,VLOOKUP(MONTH(F1351),calcs!$S$2:$T$13,2,FALSE),"")</f>
        <v/>
      </c>
      <c r="S1351" t="str">
        <f t="shared" si="110"/>
        <v/>
      </c>
      <c r="T1351" s="26" t="e">
        <f>IF(F1351="",DATEDIF(E1351,calcs!X$2,"Y"),"")</f>
        <v>#VALUE!</v>
      </c>
      <c r="U1351" t="str">
        <f t="shared" si="114"/>
        <v/>
      </c>
      <c r="V1351" t="str">
        <f t="shared" si="111"/>
        <v/>
      </c>
      <c r="W1351">
        <f t="shared" si="112"/>
        <v>0</v>
      </c>
      <c r="X1351">
        <f t="shared" si="113"/>
        <v>0</v>
      </c>
    </row>
    <row r="1352" spans="1:24" x14ac:dyDescent="0.35">
      <c r="A1352" t="str">
        <f>IF(ROW()&lt;=vLastrow,'Match History Data'!A1352,"")</f>
        <v/>
      </c>
      <c r="B1352" t="str">
        <f>IF(ROW()&lt;=vLastrow,'Match History Data'!B1352,"")</f>
        <v/>
      </c>
      <c r="C1352" t="str">
        <f>IF(ROW()&lt;=vLastrow,'Match History Data'!C1352,"")</f>
        <v/>
      </c>
      <c r="D1352" t="str">
        <f>IF(ROW()&lt;=vLastrow,'Match History Data'!D1352,"")</f>
        <v/>
      </c>
      <c r="E1352" s="3" t="str">
        <f>IF(ROW()&lt;=vLastrow,IF('Match History Data'!E1352&lt;&gt;"",'Match History Data'!E1352,""),"")</f>
        <v/>
      </c>
      <c r="F1352" s="3" t="str">
        <f>IF(ROW()&lt;=vLastrow,IF('Match History Data'!F1352&lt;&gt;"",'Match History Data'!F1352,""),"")</f>
        <v/>
      </c>
      <c r="G1352" t="str">
        <f>IF(ROW()&lt;=vLastrow,'Match History Data'!G1352,"")</f>
        <v/>
      </c>
      <c r="H1352" t="str">
        <f>IF(ROW()&lt;=vLastrow,'Match History Data'!H1352,"")</f>
        <v/>
      </c>
      <c r="I1352" t="str">
        <f>IF(ROW()&lt;=vLastrow,'Match History Data'!I1352,"")</f>
        <v/>
      </c>
      <c r="J1352" t="str">
        <f>IF(ROW()&lt;=vLastrow,'Match History Data'!J1352,"")</f>
        <v/>
      </c>
      <c r="K1352" t="str">
        <f>IF(ROW()&lt;=vLastrow,'Match History Data'!K1352,"")</f>
        <v/>
      </c>
      <c r="L1352" t="str">
        <f>IF(ROW()&lt;=vLastrow,'Match History Data'!L1352,"")</f>
        <v/>
      </c>
      <c r="M1352" t="str">
        <f>IF(ROW()&lt;=vLastrow,'Match History Data'!M1352,"")</f>
        <v/>
      </c>
      <c r="N1352" t="str">
        <f>IF(ROW()&lt;=vLastrow,'Match History Data'!N1352,"")</f>
        <v/>
      </c>
      <c r="O1352" t="str">
        <f>IF(ROW()&lt;=vLastrow,'Match History Data'!O1352,"")</f>
        <v/>
      </c>
      <c r="Q1352" t="str">
        <f>IF(ROW()&lt;=vLastrow,VLOOKUP(MONTH(E1352),calcs!$S$2:$T$13,2,FALSE),"")</f>
        <v/>
      </c>
      <c r="R1352" t="str">
        <f>IF(ROW()&lt;=vLastrow,VLOOKUP(MONTH(F1352),calcs!$S$2:$T$13,2,FALSE),"")</f>
        <v/>
      </c>
      <c r="S1352" t="str">
        <f t="shared" si="110"/>
        <v/>
      </c>
      <c r="T1352" s="26" t="e">
        <f>IF(F1352="",DATEDIF(E1352,calcs!X$2,"Y"),"")</f>
        <v>#VALUE!</v>
      </c>
      <c r="U1352" t="str">
        <f t="shared" si="114"/>
        <v/>
      </c>
      <c r="V1352" t="str">
        <f t="shared" si="111"/>
        <v/>
      </c>
      <c r="W1352">
        <f t="shared" si="112"/>
        <v>0</v>
      </c>
      <c r="X1352">
        <f t="shared" si="113"/>
        <v>0</v>
      </c>
    </row>
    <row r="1353" spans="1:24" x14ac:dyDescent="0.35">
      <c r="A1353" t="str">
        <f>IF(ROW()&lt;=vLastrow,'Match History Data'!A1353,"")</f>
        <v/>
      </c>
      <c r="B1353" t="str">
        <f>IF(ROW()&lt;=vLastrow,'Match History Data'!B1353,"")</f>
        <v/>
      </c>
      <c r="C1353" t="str">
        <f>IF(ROW()&lt;=vLastrow,'Match History Data'!C1353,"")</f>
        <v/>
      </c>
      <c r="D1353" t="str">
        <f>IF(ROW()&lt;=vLastrow,'Match History Data'!D1353,"")</f>
        <v/>
      </c>
      <c r="E1353" s="3" t="str">
        <f>IF(ROW()&lt;=vLastrow,IF('Match History Data'!E1353&lt;&gt;"",'Match History Data'!E1353,""),"")</f>
        <v/>
      </c>
      <c r="F1353" s="3" t="str">
        <f>IF(ROW()&lt;=vLastrow,IF('Match History Data'!F1353&lt;&gt;"",'Match History Data'!F1353,""),"")</f>
        <v/>
      </c>
      <c r="G1353" t="str">
        <f>IF(ROW()&lt;=vLastrow,'Match History Data'!G1353,"")</f>
        <v/>
      </c>
      <c r="H1353" t="str">
        <f>IF(ROW()&lt;=vLastrow,'Match History Data'!H1353,"")</f>
        <v/>
      </c>
      <c r="I1353" t="str">
        <f>IF(ROW()&lt;=vLastrow,'Match History Data'!I1353,"")</f>
        <v/>
      </c>
      <c r="J1353" t="str">
        <f>IF(ROW()&lt;=vLastrow,'Match History Data'!J1353,"")</f>
        <v/>
      </c>
      <c r="K1353" t="str">
        <f>IF(ROW()&lt;=vLastrow,'Match History Data'!K1353,"")</f>
        <v/>
      </c>
      <c r="L1353" t="str">
        <f>IF(ROW()&lt;=vLastrow,'Match History Data'!L1353,"")</f>
        <v/>
      </c>
      <c r="M1353" t="str">
        <f>IF(ROW()&lt;=vLastrow,'Match History Data'!M1353,"")</f>
        <v/>
      </c>
      <c r="N1353" t="str">
        <f>IF(ROW()&lt;=vLastrow,'Match History Data'!N1353,"")</f>
        <v/>
      </c>
      <c r="O1353" t="str">
        <f>IF(ROW()&lt;=vLastrow,'Match History Data'!O1353,"")</f>
        <v/>
      </c>
      <c r="Q1353" t="str">
        <f>IF(ROW()&lt;=vLastrow,VLOOKUP(MONTH(E1353),calcs!$S$2:$T$13,2,FALSE),"")</f>
        <v/>
      </c>
      <c r="R1353" t="str">
        <f>IF(ROW()&lt;=vLastrow,VLOOKUP(MONTH(F1353),calcs!$S$2:$T$13,2,FALSE),"")</f>
        <v/>
      </c>
      <c r="S1353" t="str">
        <f t="shared" si="110"/>
        <v/>
      </c>
      <c r="T1353" s="26" t="e">
        <f>IF(F1353="",DATEDIF(E1353,calcs!X$2,"Y"),"")</f>
        <v>#VALUE!</v>
      </c>
      <c r="U1353" t="str">
        <f t="shared" si="114"/>
        <v/>
      </c>
      <c r="V1353" t="str">
        <f t="shared" si="111"/>
        <v/>
      </c>
      <c r="W1353">
        <f t="shared" si="112"/>
        <v>0</v>
      </c>
      <c r="X1353">
        <f t="shared" si="113"/>
        <v>0</v>
      </c>
    </row>
    <row r="1354" spans="1:24" x14ac:dyDescent="0.35">
      <c r="A1354" t="str">
        <f>IF(ROW()&lt;=vLastrow,'Match History Data'!A1354,"")</f>
        <v/>
      </c>
      <c r="B1354" t="str">
        <f>IF(ROW()&lt;=vLastrow,'Match History Data'!B1354,"")</f>
        <v/>
      </c>
      <c r="C1354" t="str">
        <f>IF(ROW()&lt;=vLastrow,'Match History Data'!C1354,"")</f>
        <v/>
      </c>
      <c r="D1354" t="str">
        <f>IF(ROW()&lt;=vLastrow,'Match History Data'!D1354,"")</f>
        <v/>
      </c>
      <c r="E1354" s="3" t="str">
        <f>IF(ROW()&lt;=vLastrow,IF('Match History Data'!E1354&lt;&gt;"",'Match History Data'!E1354,""),"")</f>
        <v/>
      </c>
      <c r="F1354" s="3" t="str">
        <f>IF(ROW()&lt;=vLastrow,IF('Match History Data'!F1354&lt;&gt;"",'Match History Data'!F1354,""),"")</f>
        <v/>
      </c>
      <c r="G1354" t="str">
        <f>IF(ROW()&lt;=vLastrow,'Match History Data'!G1354,"")</f>
        <v/>
      </c>
      <c r="H1354" t="str">
        <f>IF(ROW()&lt;=vLastrow,'Match History Data'!H1354,"")</f>
        <v/>
      </c>
      <c r="I1354" t="str">
        <f>IF(ROW()&lt;=vLastrow,'Match History Data'!I1354,"")</f>
        <v/>
      </c>
      <c r="J1354" t="str">
        <f>IF(ROW()&lt;=vLastrow,'Match History Data'!J1354,"")</f>
        <v/>
      </c>
      <c r="K1354" t="str">
        <f>IF(ROW()&lt;=vLastrow,'Match History Data'!K1354,"")</f>
        <v/>
      </c>
      <c r="L1354" t="str">
        <f>IF(ROW()&lt;=vLastrow,'Match History Data'!L1354,"")</f>
        <v/>
      </c>
      <c r="M1354" t="str">
        <f>IF(ROW()&lt;=vLastrow,'Match History Data'!M1354,"")</f>
        <v/>
      </c>
      <c r="N1354" t="str">
        <f>IF(ROW()&lt;=vLastrow,'Match History Data'!N1354,"")</f>
        <v/>
      </c>
      <c r="O1354" t="str">
        <f>IF(ROW()&lt;=vLastrow,'Match History Data'!O1354,"")</f>
        <v/>
      </c>
      <c r="Q1354" t="str">
        <f>IF(ROW()&lt;=vLastrow,VLOOKUP(MONTH(E1354),calcs!$S$2:$T$13,2,FALSE),"")</f>
        <v/>
      </c>
      <c r="R1354" t="str">
        <f>IF(ROW()&lt;=vLastrow,VLOOKUP(MONTH(F1354),calcs!$S$2:$T$13,2,FALSE),"")</f>
        <v/>
      </c>
      <c r="S1354" t="str">
        <f t="shared" ref="S1354:S1417" si="115">IF(F1354&lt;&gt;"",DATEDIF(E1354,F1354,"y"),"")</f>
        <v/>
      </c>
      <c r="T1354" s="26" t="e">
        <f>IF(F1354="",DATEDIF(E1354,calcs!X$2,"Y"),"")</f>
        <v>#VALUE!</v>
      </c>
      <c r="U1354" t="str">
        <f t="shared" si="114"/>
        <v/>
      </c>
      <c r="V1354" t="str">
        <f t="shared" si="111"/>
        <v/>
      </c>
      <c r="W1354">
        <f t="shared" si="112"/>
        <v>0</v>
      </c>
      <c r="X1354">
        <f t="shared" si="113"/>
        <v>0</v>
      </c>
    </row>
    <row r="1355" spans="1:24" x14ac:dyDescent="0.35">
      <c r="A1355" t="str">
        <f>IF(ROW()&lt;=vLastrow,'Match History Data'!A1355,"")</f>
        <v/>
      </c>
      <c r="B1355" t="str">
        <f>IF(ROW()&lt;=vLastrow,'Match History Data'!B1355,"")</f>
        <v/>
      </c>
      <c r="C1355" t="str">
        <f>IF(ROW()&lt;=vLastrow,'Match History Data'!C1355,"")</f>
        <v/>
      </c>
      <c r="D1355" t="str">
        <f>IF(ROW()&lt;=vLastrow,'Match History Data'!D1355,"")</f>
        <v/>
      </c>
      <c r="E1355" s="3" t="str">
        <f>IF(ROW()&lt;=vLastrow,IF('Match History Data'!E1355&lt;&gt;"",'Match History Data'!E1355,""),"")</f>
        <v/>
      </c>
      <c r="F1355" s="3" t="str">
        <f>IF(ROW()&lt;=vLastrow,IF('Match History Data'!F1355&lt;&gt;"",'Match History Data'!F1355,""),"")</f>
        <v/>
      </c>
      <c r="G1355" t="str">
        <f>IF(ROW()&lt;=vLastrow,'Match History Data'!G1355,"")</f>
        <v/>
      </c>
      <c r="H1355" t="str">
        <f>IF(ROW()&lt;=vLastrow,'Match History Data'!H1355,"")</f>
        <v/>
      </c>
      <c r="I1355" t="str">
        <f>IF(ROW()&lt;=vLastrow,'Match History Data'!I1355,"")</f>
        <v/>
      </c>
      <c r="J1355" t="str">
        <f>IF(ROW()&lt;=vLastrow,'Match History Data'!J1355,"")</f>
        <v/>
      </c>
      <c r="K1355" t="str">
        <f>IF(ROW()&lt;=vLastrow,'Match History Data'!K1355,"")</f>
        <v/>
      </c>
      <c r="L1355" t="str">
        <f>IF(ROW()&lt;=vLastrow,'Match History Data'!L1355,"")</f>
        <v/>
      </c>
      <c r="M1355" t="str">
        <f>IF(ROW()&lt;=vLastrow,'Match History Data'!M1355,"")</f>
        <v/>
      </c>
      <c r="N1355" t="str">
        <f>IF(ROW()&lt;=vLastrow,'Match History Data'!N1355,"")</f>
        <v/>
      </c>
      <c r="O1355" t="str">
        <f>IF(ROW()&lt;=vLastrow,'Match History Data'!O1355,"")</f>
        <v/>
      </c>
      <c r="Q1355" t="str">
        <f>IF(ROW()&lt;=vLastrow,VLOOKUP(MONTH(E1355),calcs!$S$2:$T$13,2,FALSE),"")</f>
        <v/>
      </c>
      <c r="R1355" t="str">
        <f>IF(ROW()&lt;=vLastrow,VLOOKUP(MONTH(F1355),calcs!$S$2:$T$13,2,FALSE),"")</f>
        <v/>
      </c>
      <c r="S1355" t="str">
        <f t="shared" si="115"/>
        <v/>
      </c>
      <c r="T1355" s="26" t="e">
        <f>IF(F1355="",DATEDIF(E1355,calcs!X$2,"Y"),"")</f>
        <v>#VALUE!</v>
      </c>
      <c r="U1355" t="str">
        <f t="shared" si="114"/>
        <v/>
      </c>
      <c r="V1355" t="str">
        <f t="shared" si="111"/>
        <v/>
      </c>
      <c r="W1355">
        <f t="shared" si="112"/>
        <v>0</v>
      </c>
      <c r="X1355">
        <f t="shared" si="113"/>
        <v>0</v>
      </c>
    </row>
    <row r="1356" spans="1:24" x14ac:dyDescent="0.35">
      <c r="A1356" t="str">
        <f>IF(ROW()&lt;=vLastrow,'Match History Data'!A1356,"")</f>
        <v/>
      </c>
      <c r="B1356" t="str">
        <f>IF(ROW()&lt;=vLastrow,'Match History Data'!B1356,"")</f>
        <v/>
      </c>
      <c r="C1356" t="str">
        <f>IF(ROW()&lt;=vLastrow,'Match History Data'!C1356,"")</f>
        <v/>
      </c>
      <c r="D1356" t="str">
        <f>IF(ROW()&lt;=vLastrow,'Match History Data'!D1356,"")</f>
        <v/>
      </c>
      <c r="E1356" s="3" t="str">
        <f>IF(ROW()&lt;=vLastrow,IF('Match History Data'!E1356&lt;&gt;"",'Match History Data'!E1356,""),"")</f>
        <v/>
      </c>
      <c r="F1356" s="3" t="str">
        <f>IF(ROW()&lt;=vLastrow,IF('Match History Data'!F1356&lt;&gt;"",'Match History Data'!F1356,""),"")</f>
        <v/>
      </c>
      <c r="G1356" t="str">
        <f>IF(ROW()&lt;=vLastrow,'Match History Data'!G1356,"")</f>
        <v/>
      </c>
      <c r="H1356" t="str">
        <f>IF(ROW()&lt;=vLastrow,'Match History Data'!H1356,"")</f>
        <v/>
      </c>
      <c r="I1356" t="str">
        <f>IF(ROW()&lt;=vLastrow,'Match History Data'!I1356,"")</f>
        <v/>
      </c>
      <c r="J1356" t="str">
        <f>IF(ROW()&lt;=vLastrow,'Match History Data'!J1356,"")</f>
        <v/>
      </c>
      <c r="K1356" t="str">
        <f>IF(ROW()&lt;=vLastrow,'Match History Data'!K1356,"")</f>
        <v/>
      </c>
      <c r="L1356" t="str">
        <f>IF(ROW()&lt;=vLastrow,'Match History Data'!L1356,"")</f>
        <v/>
      </c>
      <c r="M1356" t="str">
        <f>IF(ROW()&lt;=vLastrow,'Match History Data'!M1356,"")</f>
        <v/>
      </c>
      <c r="N1356" t="str">
        <f>IF(ROW()&lt;=vLastrow,'Match History Data'!N1356,"")</f>
        <v/>
      </c>
      <c r="O1356" t="str">
        <f>IF(ROW()&lt;=vLastrow,'Match History Data'!O1356,"")</f>
        <v/>
      </c>
      <c r="Q1356" t="str">
        <f>IF(ROW()&lt;=vLastrow,VLOOKUP(MONTH(E1356),calcs!$S$2:$T$13,2,FALSE),"")</f>
        <v/>
      </c>
      <c r="R1356" t="str">
        <f>IF(ROW()&lt;=vLastrow,VLOOKUP(MONTH(F1356),calcs!$S$2:$T$13,2,FALSE),"")</f>
        <v/>
      </c>
      <c r="S1356" t="str">
        <f t="shared" si="115"/>
        <v/>
      </c>
      <c r="T1356" s="26" t="e">
        <f>IF(F1356="",DATEDIF(E1356,calcs!X$2,"Y"),"")</f>
        <v>#VALUE!</v>
      </c>
      <c r="U1356" t="str">
        <f t="shared" si="114"/>
        <v/>
      </c>
      <c r="V1356" t="str">
        <f t="shared" si="111"/>
        <v/>
      </c>
      <c r="W1356">
        <f t="shared" si="112"/>
        <v>0</v>
      </c>
      <c r="X1356">
        <f t="shared" si="113"/>
        <v>0</v>
      </c>
    </row>
    <row r="1357" spans="1:24" x14ac:dyDescent="0.35">
      <c r="A1357" t="str">
        <f>IF(ROW()&lt;=vLastrow,'Match History Data'!A1357,"")</f>
        <v/>
      </c>
      <c r="B1357" t="str">
        <f>IF(ROW()&lt;=vLastrow,'Match History Data'!B1357,"")</f>
        <v/>
      </c>
      <c r="C1357" t="str">
        <f>IF(ROW()&lt;=vLastrow,'Match History Data'!C1357,"")</f>
        <v/>
      </c>
      <c r="D1357" t="str">
        <f>IF(ROW()&lt;=vLastrow,'Match History Data'!D1357,"")</f>
        <v/>
      </c>
      <c r="E1357" s="3" t="str">
        <f>IF(ROW()&lt;=vLastrow,IF('Match History Data'!E1357&lt;&gt;"",'Match History Data'!E1357,""),"")</f>
        <v/>
      </c>
      <c r="F1357" s="3" t="str">
        <f>IF(ROW()&lt;=vLastrow,IF('Match History Data'!F1357&lt;&gt;"",'Match History Data'!F1357,""),"")</f>
        <v/>
      </c>
      <c r="G1357" t="str">
        <f>IF(ROW()&lt;=vLastrow,'Match History Data'!G1357,"")</f>
        <v/>
      </c>
      <c r="H1357" t="str">
        <f>IF(ROW()&lt;=vLastrow,'Match History Data'!H1357,"")</f>
        <v/>
      </c>
      <c r="I1357" t="str">
        <f>IF(ROW()&lt;=vLastrow,'Match History Data'!I1357,"")</f>
        <v/>
      </c>
      <c r="J1357" t="str">
        <f>IF(ROW()&lt;=vLastrow,'Match History Data'!J1357,"")</f>
        <v/>
      </c>
      <c r="K1357" t="str">
        <f>IF(ROW()&lt;=vLastrow,'Match History Data'!K1357,"")</f>
        <v/>
      </c>
      <c r="L1357" t="str">
        <f>IF(ROW()&lt;=vLastrow,'Match History Data'!L1357,"")</f>
        <v/>
      </c>
      <c r="M1357" t="str">
        <f>IF(ROW()&lt;=vLastrow,'Match History Data'!M1357,"")</f>
        <v/>
      </c>
      <c r="N1357" t="str">
        <f>IF(ROW()&lt;=vLastrow,'Match History Data'!N1357,"")</f>
        <v/>
      </c>
      <c r="O1357" t="str">
        <f>IF(ROW()&lt;=vLastrow,'Match History Data'!O1357,"")</f>
        <v/>
      </c>
      <c r="Q1357" t="str">
        <f>IF(ROW()&lt;=vLastrow,VLOOKUP(MONTH(E1357),calcs!$S$2:$T$13,2,FALSE),"")</f>
        <v/>
      </c>
      <c r="R1357" t="str">
        <f>IF(ROW()&lt;=vLastrow,VLOOKUP(MONTH(F1357),calcs!$S$2:$T$13,2,FALSE),"")</f>
        <v/>
      </c>
      <c r="S1357" t="str">
        <f t="shared" si="115"/>
        <v/>
      </c>
      <c r="T1357" s="26" t="e">
        <f>IF(F1357="",DATEDIF(E1357,calcs!X$2,"Y"),"")</f>
        <v>#VALUE!</v>
      </c>
      <c r="U1357" t="str">
        <f t="shared" si="114"/>
        <v/>
      </c>
      <c r="V1357" t="str">
        <f t="shared" si="111"/>
        <v/>
      </c>
      <c r="W1357">
        <f t="shared" si="112"/>
        <v>0</v>
      </c>
      <c r="X1357">
        <f t="shared" si="113"/>
        <v>0</v>
      </c>
    </row>
    <row r="1358" spans="1:24" x14ac:dyDescent="0.35">
      <c r="A1358" t="str">
        <f>IF(ROW()&lt;=vLastrow,'Match History Data'!A1358,"")</f>
        <v/>
      </c>
      <c r="B1358" t="str">
        <f>IF(ROW()&lt;=vLastrow,'Match History Data'!B1358,"")</f>
        <v/>
      </c>
      <c r="C1358" t="str">
        <f>IF(ROW()&lt;=vLastrow,'Match History Data'!C1358,"")</f>
        <v/>
      </c>
      <c r="D1358" t="str">
        <f>IF(ROW()&lt;=vLastrow,'Match History Data'!D1358,"")</f>
        <v/>
      </c>
      <c r="E1358" s="3" t="str">
        <f>IF(ROW()&lt;=vLastrow,IF('Match History Data'!E1358&lt;&gt;"",'Match History Data'!E1358,""),"")</f>
        <v/>
      </c>
      <c r="F1358" s="3" t="str">
        <f>IF(ROW()&lt;=vLastrow,IF('Match History Data'!F1358&lt;&gt;"",'Match History Data'!F1358,""),"")</f>
        <v/>
      </c>
      <c r="G1358" t="str">
        <f>IF(ROW()&lt;=vLastrow,'Match History Data'!G1358,"")</f>
        <v/>
      </c>
      <c r="H1358" t="str">
        <f>IF(ROW()&lt;=vLastrow,'Match History Data'!H1358,"")</f>
        <v/>
      </c>
      <c r="I1358" t="str">
        <f>IF(ROW()&lt;=vLastrow,'Match History Data'!I1358,"")</f>
        <v/>
      </c>
      <c r="J1358" t="str">
        <f>IF(ROW()&lt;=vLastrow,'Match History Data'!J1358,"")</f>
        <v/>
      </c>
      <c r="K1358" t="str">
        <f>IF(ROW()&lt;=vLastrow,'Match History Data'!K1358,"")</f>
        <v/>
      </c>
      <c r="L1358" t="str">
        <f>IF(ROW()&lt;=vLastrow,'Match History Data'!L1358,"")</f>
        <v/>
      </c>
      <c r="M1358" t="str">
        <f>IF(ROW()&lt;=vLastrow,'Match History Data'!M1358,"")</f>
        <v/>
      </c>
      <c r="N1358" t="str">
        <f>IF(ROW()&lt;=vLastrow,'Match History Data'!N1358,"")</f>
        <v/>
      </c>
      <c r="O1358" t="str">
        <f>IF(ROW()&lt;=vLastrow,'Match History Data'!O1358,"")</f>
        <v/>
      </c>
      <c r="Q1358" t="str">
        <f>IF(ROW()&lt;=vLastrow,VLOOKUP(MONTH(E1358),calcs!$S$2:$T$13,2,FALSE),"")</f>
        <v/>
      </c>
      <c r="R1358" t="str">
        <f>IF(ROW()&lt;=vLastrow,VLOOKUP(MONTH(F1358),calcs!$S$2:$T$13,2,FALSE),"")</f>
        <v/>
      </c>
      <c r="S1358" t="str">
        <f t="shared" si="115"/>
        <v/>
      </c>
      <c r="T1358" s="26" t="e">
        <f>IF(F1358="",DATEDIF(E1358,calcs!X$2,"Y"),"")</f>
        <v>#VALUE!</v>
      </c>
      <c r="U1358" t="str">
        <f t="shared" si="114"/>
        <v/>
      </c>
      <c r="V1358" t="str">
        <f t="shared" si="111"/>
        <v/>
      </c>
      <c r="W1358">
        <f t="shared" si="112"/>
        <v>0</v>
      </c>
      <c r="X1358">
        <f t="shared" si="113"/>
        <v>0</v>
      </c>
    </row>
    <row r="1359" spans="1:24" x14ac:dyDescent="0.35">
      <c r="A1359" t="str">
        <f>IF(ROW()&lt;=vLastrow,'Match History Data'!A1359,"")</f>
        <v/>
      </c>
      <c r="B1359" t="str">
        <f>IF(ROW()&lt;=vLastrow,'Match History Data'!B1359,"")</f>
        <v/>
      </c>
      <c r="C1359" t="str">
        <f>IF(ROW()&lt;=vLastrow,'Match History Data'!C1359,"")</f>
        <v/>
      </c>
      <c r="D1359" t="str">
        <f>IF(ROW()&lt;=vLastrow,'Match History Data'!D1359,"")</f>
        <v/>
      </c>
      <c r="E1359" s="3" t="str">
        <f>IF(ROW()&lt;=vLastrow,IF('Match History Data'!E1359&lt;&gt;"",'Match History Data'!E1359,""),"")</f>
        <v/>
      </c>
      <c r="F1359" s="3" t="str">
        <f>IF(ROW()&lt;=vLastrow,IF('Match History Data'!F1359&lt;&gt;"",'Match History Data'!F1359,""),"")</f>
        <v/>
      </c>
      <c r="G1359" t="str">
        <f>IF(ROW()&lt;=vLastrow,'Match History Data'!G1359,"")</f>
        <v/>
      </c>
      <c r="H1359" t="str">
        <f>IF(ROW()&lt;=vLastrow,'Match History Data'!H1359,"")</f>
        <v/>
      </c>
      <c r="I1359" t="str">
        <f>IF(ROW()&lt;=vLastrow,'Match History Data'!I1359,"")</f>
        <v/>
      </c>
      <c r="J1359" t="str">
        <f>IF(ROW()&lt;=vLastrow,'Match History Data'!J1359,"")</f>
        <v/>
      </c>
      <c r="K1359" t="str">
        <f>IF(ROW()&lt;=vLastrow,'Match History Data'!K1359,"")</f>
        <v/>
      </c>
      <c r="L1359" t="str">
        <f>IF(ROW()&lt;=vLastrow,'Match History Data'!L1359,"")</f>
        <v/>
      </c>
      <c r="M1359" t="str">
        <f>IF(ROW()&lt;=vLastrow,'Match History Data'!M1359,"")</f>
        <v/>
      </c>
      <c r="N1359" t="str">
        <f>IF(ROW()&lt;=vLastrow,'Match History Data'!N1359,"")</f>
        <v/>
      </c>
      <c r="O1359" t="str">
        <f>IF(ROW()&lt;=vLastrow,'Match History Data'!O1359,"")</f>
        <v/>
      </c>
      <c r="Q1359" t="str">
        <f>IF(ROW()&lt;=vLastrow,VLOOKUP(MONTH(E1359),calcs!$S$2:$T$13,2,FALSE),"")</f>
        <v/>
      </c>
      <c r="R1359" t="str">
        <f>IF(ROW()&lt;=vLastrow,VLOOKUP(MONTH(F1359),calcs!$S$2:$T$13,2,FALSE),"")</f>
        <v/>
      </c>
      <c r="S1359" t="str">
        <f t="shared" si="115"/>
        <v/>
      </c>
      <c r="T1359" s="26" t="e">
        <f>IF(F1359="",DATEDIF(E1359,calcs!X$2,"Y"),"")</f>
        <v>#VALUE!</v>
      </c>
      <c r="U1359" t="str">
        <f t="shared" si="114"/>
        <v/>
      </c>
      <c r="V1359" t="str">
        <f t="shared" si="111"/>
        <v/>
      </c>
      <c r="W1359">
        <f t="shared" si="112"/>
        <v>0</v>
      </c>
      <c r="X1359">
        <f t="shared" si="113"/>
        <v>0</v>
      </c>
    </row>
    <row r="1360" spans="1:24" x14ac:dyDescent="0.35">
      <c r="A1360" t="str">
        <f>IF(ROW()&lt;=vLastrow,'Match History Data'!A1360,"")</f>
        <v/>
      </c>
      <c r="B1360" t="str">
        <f>IF(ROW()&lt;=vLastrow,'Match History Data'!B1360,"")</f>
        <v/>
      </c>
      <c r="C1360" t="str">
        <f>IF(ROW()&lt;=vLastrow,'Match History Data'!C1360,"")</f>
        <v/>
      </c>
      <c r="D1360" t="str">
        <f>IF(ROW()&lt;=vLastrow,'Match History Data'!D1360,"")</f>
        <v/>
      </c>
      <c r="E1360" s="3" t="str">
        <f>IF(ROW()&lt;=vLastrow,IF('Match History Data'!E1360&lt;&gt;"",'Match History Data'!E1360,""),"")</f>
        <v/>
      </c>
      <c r="F1360" s="3" t="str">
        <f>IF(ROW()&lt;=vLastrow,IF('Match History Data'!F1360&lt;&gt;"",'Match History Data'!F1360,""),"")</f>
        <v/>
      </c>
      <c r="G1360" t="str">
        <f>IF(ROW()&lt;=vLastrow,'Match History Data'!G1360,"")</f>
        <v/>
      </c>
      <c r="H1360" t="str">
        <f>IF(ROW()&lt;=vLastrow,'Match History Data'!H1360,"")</f>
        <v/>
      </c>
      <c r="I1360" t="str">
        <f>IF(ROW()&lt;=vLastrow,'Match History Data'!I1360,"")</f>
        <v/>
      </c>
      <c r="J1360" t="str">
        <f>IF(ROW()&lt;=vLastrow,'Match History Data'!J1360,"")</f>
        <v/>
      </c>
      <c r="K1360" t="str">
        <f>IF(ROW()&lt;=vLastrow,'Match History Data'!K1360,"")</f>
        <v/>
      </c>
      <c r="L1360" t="str">
        <f>IF(ROW()&lt;=vLastrow,'Match History Data'!L1360,"")</f>
        <v/>
      </c>
      <c r="M1360" t="str">
        <f>IF(ROW()&lt;=vLastrow,'Match History Data'!M1360,"")</f>
        <v/>
      </c>
      <c r="N1360" t="str">
        <f>IF(ROW()&lt;=vLastrow,'Match History Data'!N1360,"")</f>
        <v/>
      </c>
      <c r="O1360" t="str">
        <f>IF(ROW()&lt;=vLastrow,'Match History Data'!O1360,"")</f>
        <v/>
      </c>
      <c r="Q1360" t="str">
        <f>IF(ROW()&lt;=vLastrow,VLOOKUP(MONTH(E1360),calcs!$S$2:$T$13,2,FALSE),"")</f>
        <v/>
      </c>
      <c r="R1360" t="str">
        <f>IF(ROW()&lt;=vLastrow,VLOOKUP(MONTH(F1360),calcs!$S$2:$T$13,2,FALSE),"")</f>
        <v/>
      </c>
      <c r="S1360" t="str">
        <f t="shared" si="115"/>
        <v/>
      </c>
      <c r="T1360" s="26" t="e">
        <f>IF(F1360="",DATEDIF(E1360,calcs!X$2,"Y"),"")</f>
        <v>#VALUE!</v>
      </c>
      <c r="U1360" t="str">
        <f t="shared" si="114"/>
        <v/>
      </c>
      <c r="V1360" t="str">
        <f t="shared" si="111"/>
        <v/>
      </c>
      <c r="W1360">
        <f t="shared" si="112"/>
        <v>0</v>
      </c>
      <c r="X1360">
        <f t="shared" si="113"/>
        <v>0</v>
      </c>
    </row>
    <row r="1361" spans="1:24" x14ac:dyDescent="0.35">
      <c r="A1361" t="str">
        <f>IF(ROW()&lt;=vLastrow,'Match History Data'!A1361,"")</f>
        <v/>
      </c>
      <c r="B1361" t="str">
        <f>IF(ROW()&lt;=vLastrow,'Match History Data'!B1361,"")</f>
        <v/>
      </c>
      <c r="C1361" t="str">
        <f>IF(ROW()&lt;=vLastrow,'Match History Data'!C1361,"")</f>
        <v/>
      </c>
      <c r="D1361" t="str">
        <f>IF(ROW()&lt;=vLastrow,'Match History Data'!D1361,"")</f>
        <v/>
      </c>
      <c r="E1361" s="3" t="str">
        <f>IF(ROW()&lt;=vLastrow,IF('Match History Data'!E1361&lt;&gt;"",'Match History Data'!E1361,""),"")</f>
        <v/>
      </c>
      <c r="F1361" s="3" t="str">
        <f>IF(ROW()&lt;=vLastrow,IF('Match History Data'!F1361&lt;&gt;"",'Match History Data'!F1361,""),"")</f>
        <v/>
      </c>
      <c r="G1361" t="str">
        <f>IF(ROW()&lt;=vLastrow,'Match History Data'!G1361,"")</f>
        <v/>
      </c>
      <c r="H1361" t="str">
        <f>IF(ROW()&lt;=vLastrow,'Match History Data'!H1361,"")</f>
        <v/>
      </c>
      <c r="I1361" t="str">
        <f>IF(ROW()&lt;=vLastrow,'Match History Data'!I1361,"")</f>
        <v/>
      </c>
      <c r="J1361" t="str">
        <f>IF(ROW()&lt;=vLastrow,'Match History Data'!J1361,"")</f>
        <v/>
      </c>
      <c r="K1361" t="str">
        <f>IF(ROW()&lt;=vLastrow,'Match History Data'!K1361,"")</f>
        <v/>
      </c>
      <c r="L1361" t="str">
        <f>IF(ROW()&lt;=vLastrow,'Match History Data'!L1361,"")</f>
        <v/>
      </c>
      <c r="M1361" t="str">
        <f>IF(ROW()&lt;=vLastrow,'Match History Data'!M1361,"")</f>
        <v/>
      </c>
      <c r="N1361" t="str">
        <f>IF(ROW()&lt;=vLastrow,'Match History Data'!N1361,"")</f>
        <v/>
      </c>
      <c r="O1361" t="str">
        <f>IF(ROW()&lt;=vLastrow,'Match History Data'!O1361,"")</f>
        <v/>
      </c>
      <c r="Q1361" t="str">
        <f>IF(ROW()&lt;=vLastrow,VLOOKUP(MONTH(E1361),calcs!$S$2:$T$13,2,FALSE),"")</f>
        <v/>
      </c>
      <c r="R1361" t="str">
        <f>IF(ROW()&lt;=vLastrow,VLOOKUP(MONTH(F1361),calcs!$S$2:$T$13,2,FALSE),"")</f>
        <v/>
      </c>
      <c r="S1361" t="str">
        <f t="shared" si="115"/>
        <v/>
      </c>
      <c r="T1361" s="26" t="e">
        <f>IF(F1361="",DATEDIF(E1361,calcs!X$2,"Y"),"")</f>
        <v>#VALUE!</v>
      </c>
      <c r="U1361" t="str">
        <f t="shared" si="114"/>
        <v/>
      </c>
      <c r="V1361" t="str">
        <f t="shared" si="111"/>
        <v/>
      </c>
      <c r="W1361">
        <f t="shared" si="112"/>
        <v>0</v>
      </c>
      <c r="X1361">
        <f t="shared" si="113"/>
        <v>0</v>
      </c>
    </row>
    <row r="1362" spans="1:24" x14ac:dyDescent="0.35">
      <c r="A1362" t="str">
        <f>IF(ROW()&lt;=vLastrow,'Match History Data'!A1362,"")</f>
        <v/>
      </c>
      <c r="B1362" t="str">
        <f>IF(ROW()&lt;=vLastrow,'Match History Data'!B1362,"")</f>
        <v/>
      </c>
      <c r="C1362" t="str">
        <f>IF(ROW()&lt;=vLastrow,'Match History Data'!C1362,"")</f>
        <v/>
      </c>
      <c r="D1362" t="str">
        <f>IF(ROW()&lt;=vLastrow,'Match History Data'!D1362,"")</f>
        <v/>
      </c>
      <c r="E1362" s="3" t="str">
        <f>IF(ROW()&lt;=vLastrow,IF('Match History Data'!E1362&lt;&gt;"",'Match History Data'!E1362,""),"")</f>
        <v/>
      </c>
      <c r="F1362" s="3" t="str">
        <f>IF(ROW()&lt;=vLastrow,IF('Match History Data'!F1362&lt;&gt;"",'Match History Data'!F1362,""),"")</f>
        <v/>
      </c>
      <c r="G1362" t="str">
        <f>IF(ROW()&lt;=vLastrow,'Match History Data'!G1362,"")</f>
        <v/>
      </c>
      <c r="H1362" t="str">
        <f>IF(ROW()&lt;=vLastrow,'Match History Data'!H1362,"")</f>
        <v/>
      </c>
      <c r="I1362" t="str">
        <f>IF(ROW()&lt;=vLastrow,'Match History Data'!I1362,"")</f>
        <v/>
      </c>
      <c r="J1362" t="str">
        <f>IF(ROW()&lt;=vLastrow,'Match History Data'!J1362,"")</f>
        <v/>
      </c>
      <c r="K1362" t="str">
        <f>IF(ROW()&lt;=vLastrow,'Match History Data'!K1362,"")</f>
        <v/>
      </c>
      <c r="L1362" t="str">
        <f>IF(ROW()&lt;=vLastrow,'Match History Data'!L1362,"")</f>
        <v/>
      </c>
      <c r="M1362" t="str">
        <f>IF(ROW()&lt;=vLastrow,'Match History Data'!M1362,"")</f>
        <v/>
      </c>
      <c r="N1362" t="str">
        <f>IF(ROW()&lt;=vLastrow,'Match History Data'!N1362,"")</f>
        <v/>
      </c>
      <c r="O1362" t="str">
        <f>IF(ROW()&lt;=vLastrow,'Match History Data'!O1362,"")</f>
        <v/>
      </c>
      <c r="Q1362" t="str">
        <f>IF(ROW()&lt;=vLastrow,VLOOKUP(MONTH(E1362),calcs!$S$2:$T$13,2,FALSE),"")</f>
        <v/>
      </c>
      <c r="R1362" t="str">
        <f>IF(ROW()&lt;=vLastrow,VLOOKUP(MONTH(F1362),calcs!$S$2:$T$13,2,FALSE),"")</f>
        <v/>
      </c>
      <c r="S1362" t="str">
        <f t="shared" si="115"/>
        <v/>
      </c>
      <c r="T1362" s="26" t="e">
        <f>IF(F1362="",DATEDIF(E1362,calcs!X$2,"Y"),"")</f>
        <v>#VALUE!</v>
      </c>
      <c r="U1362" t="str">
        <f t="shared" si="114"/>
        <v/>
      </c>
      <c r="V1362" t="str">
        <f t="shared" si="111"/>
        <v/>
      </c>
      <c r="W1362">
        <f t="shared" si="112"/>
        <v>0</v>
      </c>
      <c r="X1362">
        <f t="shared" si="113"/>
        <v>0</v>
      </c>
    </row>
    <row r="1363" spans="1:24" x14ac:dyDescent="0.35">
      <c r="A1363" t="str">
        <f>IF(ROW()&lt;=vLastrow,'Match History Data'!A1363,"")</f>
        <v/>
      </c>
      <c r="B1363" t="str">
        <f>IF(ROW()&lt;=vLastrow,'Match History Data'!B1363,"")</f>
        <v/>
      </c>
      <c r="C1363" t="str">
        <f>IF(ROW()&lt;=vLastrow,'Match History Data'!C1363,"")</f>
        <v/>
      </c>
      <c r="D1363" t="str">
        <f>IF(ROW()&lt;=vLastrow,'Match History Data'!D1363,"")</f>
        <v/>
      </c>
      <c r="E1363" s="3" t="str">
        <f>IF(ROW()&lt;=vLastrow,IF('Match History Data'!E1363&lt;&gt;"",'Match History Data'!E1363,""),"")</f>
        <v/>
      </c>
      <c r="F1363" s="3" t="str">
        <f>IF(ROW()&lt;=vLastrow,IF('Match History Data'!F1363&lt;&gt;"",'Match History Data'!F1363,""),"")</f>
        <v/>
      </c>
      <c r="G1363" t="str">
        <f>IF(ROW()&lt;=vLastrow,'Match History Data'!G1363,"")</f>
        <v/>
      </c>
      <c r="H1363" t="str">
        <f>IF(ROW()&lt;=vLastrow,'Match History Data'!H1363,"")</f>
        <v/>
      </c>
      <c r="I1363" t="str">
        <f>IF(ROW()&lt;=vLastrow,'Match History Data'!I1363,"")</f>
        <v/>
      </c>
      <c r="J1363" t="str">
        <f>IF(ROW()&lt;=vLastrow,'Match History Data'!J1363,"")</f>
        <v/>
      </c>
      <c r="K1363" t="str">
        <f>IF(ROW()&lt;=vLastrow,'Match History Data'!K1363,"")</f>
        <v/>
      </c>
      <c r="L1363" t="str">
        <f>IF(ROW()&lt;=vLastrow,'Match History Data'!L1363,"")</f>
        <v/>
      </c>
      <c r="M1363" t="str">
        <f>IF(ROW()&lt;=vLastrow,'Match History Data'!M1363,"")</f>
        <v/>
      </c>
      <c r="N1363" t="str">
        <f>IF(ROW()&lt;=vLastrow,'Match History Data'!N1363,"")</f>
        <v/>
      </c>
      <c r="O1363" t="str">
        <f>IF(ROW()&lt;=vLastrow,'Match History Data'!O1363,"")</f>
        <v/>
      </c>
      <c r="Q1363" t="str">
        <f>IF(ROW()&lt;=vLastrow,VLOOKUP(MONTH(E1363),calcs!$S$2:$T$13,2,FALSE),"")</f>
        <v/>
      </c>
      <c r="R1363" t="str">
        <f>IF(ROW()&lt;=vLastrow,VLOOKUP(MONTH(F1363),calcs!$S$2:$T$13,2,FALSE),"")</f>
        <v/>
      </c>
      <c r="S1363" t="str">
        <f t="shared" si="115"/>
        <v/>
      </c>
      <c r="T1363" s="26" t="e">
        <f>IF(F1363="",DATEDIF(E1363,calcs!X$2,"Y"),"")</f>
        <v>#VALUE!</v>
      </c>
      <c r="U1363" t="str">
        <f t="shared" si="114"/>
        <v/>
      </c>
      <c r="V1363" t="str">
        <f t="shared" si="111"/>
        <v/>
      </c>
      <c r="W1363">
        <f t="shared" si="112"/>
        <v>0</v>
      </c>
      <c r="X1363">
        <f t="shared" si="113"/>
        <v>0</v>
      </c>
    </row>
    <row r="1364" spans="1:24" x14ac:dyDescent="0.35">
      <c r="A1364" t="str">
        <f>IF(ROW()&lt;=vLastrow,'Match History Data'!A1364,"")</f>
        <v/>
      </c>
      <c r="B1364" t="str">
        <f>IF(ROW()&lt;=vLastrow,'Match History Data'!B1364,"")</f>
        <v/>
      </c>
      <c r="C1364" t="str">
        <f>IF(ROW()&lt;=vLastrow,'Match History Data'!C1364,"")</f>
        <v/>
      </c>
      <c r="D1364" t="str">
        <f>IF(ROW()&lt;=vLastrow,'Match History Data'!D1364,"")</f>
        <v/>
      </c>
      <c r="E1364" s="3" t="str">
        <f>IF(ROW()&lt;=vLastrow,IF('Match History Data'!E1364&lt;&gt;"",'Match History Data'!E1364,""),"")</f>
        <v/>
      </c>
      <c r="F1364" s="3" t="str">
        <f>IF(ROW()&lt;=vLastrow,IF('Match History Data'!F1364&lt;&gt;"",'Match History Data'!F1364,""),"")</f>
        <v/>
      </c>
      <c r="G1364" t="str">
        <f>IF(ROW()&lt;=vLastrow,'Match History Data'!G1364,"")</f>
        <v/>
      </c>
      <c r="H1364" t="str">
        <f>IF(ROW()&lt;=vLastrow,'Match History Data'!H1364,"")</f>
        <v/>
      </c>
      <c r="I1364" t="str">
        <f>IF(ROW()&lt;=vLastrow,'Match History Data'!I1364,"")</f>
        <v/>
      </c>
      <c r="J1364" t="str">
        <f>IF(ROW()&lt;=vLastrow,'Match History Data'!J1364,"")</f>
        <v/>
      </c>
      <c r="K1364" t="str">
        <f>IF(ROW()&lt;=vLastrow,'Match History Data'!K1364,"")</f>
        <v/>
      </c>
      <c r="L1364" t="str">
        <f>IF(ROW()&lt;=vLastrow,'Match History Data'!L1364,"")</f>
        <v/>
      </c>
      <c r="M1364" t="str">
        <f>IF(ROW()&lt;=vLastrow,'Match History Data'!M1364,"")</f>
        <v/>
      </c>
      <c r="N1364" t="str">
        <f>IF(ROW()&lt;=vLastrow,'Match History Data'!N1364,"")</f>
        <v/>
      </c>
      <c r="O1364" t="str">
        <f>IF(ROW()&lt;=vLastrow,'Match History Data'!O1364,"")</f>
        <v/>
      </c>
      <c r="Q1364" t="str">
        <f>IF(ROW()&lt;=vLastrow,VLOOKUP(MONTH(E1364),calcs!$S$2:$T$13,2,FALSE),"")</f>
        <v/>
      </c>
      <c r="R1364" t="str">
        <f>IF(ROW()&lt;=vLastrow,VLOOKUP(MONTH(F1364),calcs!$S$2:$T$13,2,FALSE),"")</f>
        <v/>
      </c>
      <c r="S1364" t="str">
        <f t="shared" si="115"/>
        <v/>
      </c>
      <c r="T1364" s="26" t="e">
        <f>IF(F1364="",DATEDIF(E1364,calcs!X$2,"Y"),"")</f>
        <v>#VALUE!</v>
      </c>
      <c r="U1364" t="str">
        <f t="shared" si="114"/>
        <v/>
      </c>
      <c r="V1364" t="str">
        <f t="shared" si="111"/>
        <v/>
      </c>
      <c r="W1364">
        <f t="shared" si="112"/>
        <v>0</v>
      </c>
      <c r="X1364">
        <f t="shared" si="113"/>
        <v>0</v>
      </c>
    </row>
    <row r="1365" spans="1:24" x14ac:dyDescent="0.35">
      <c r="A1365" t="str">
        <f>IF(ROW()&lt;=vLastrow,'Match History Data'!A1365,"")</f>
        <v/>
      </c>
      <c r="B1365" t="str">
        <f>IF(ROW()&lt;=vLastrow,'Match History Data'!B1365,"")</f>
        <v/>
      </c>
      <c r="C1365" t="str">
        <f>IF(ROW()&lt;=vLastrow,'Match History Data'!C1365,"")</f>
        <v/>
      </c>
      <c r="D1365" t="str">
        <f>IF(ROW()&lt;=vLastrow,'Match History Data'!D1365,"")</f>
        <v/>
      </c>
      <c r="E1365" s="3" t="str">
        <f>IF(ROW()&lt;=vLastrow,IF('Match History Data'!E1365&lt;&gt;"",'Match History Data'!E1365,""),"")</f>
        <v/>
      </c>
      <c r="F1365" s="3" t="str">
        <f>IF(ROW()&lt;=vLastrow,IF('Match History Data'!F1365&lt;&gt;"",'Match History Data'!F1365,""),"")</f>
        <v/>
      </c>
      <c r="G1365" t="str">
        <f>IF(ROW()&lt;=vLastrow,'Match History Data'!G1365,"")</f>
        <v/>
      </c>
      <c r="H1365" t="str">
        <f>IF(ROW()&lt;=vLastrow,'Match History Data'!H1365,"")</f>
        <v/>
      </c>
      <c r="I1365" t="str">
        <f>IF(ROW()&lt;=vLastrow,'Match History Data'!I1365,"")</f>
        <v/>
      </c>
      <c r="J1365" t="str">
        <f>IF(ROW()&lt;=vLastrow,'Match History Data'!J1365,"")</f>
        <v/>
      </c>
      <c r="K1365" t="str">
        <f>IF(ROW()&lt;=vLastrow,'Match History Data'!K1365,"")</f>
        <v/>
      </c>
      <c r="L1365" t="str">
        <f>IF(ROW()&lt;=vLastrow,'Match History Data'!L1365,"")</f>
        <v/>
      </c>
      <c r="M1365" t="str">
        <f>IF(ROW()&lt;=vLastrow,'Match History Data'!M1365,"")</f>
        <v/>
      </c>
      <c r="N1365" t="str">
        <f>IF(ROW()&lt;=vLastrow,'Match History Data'!N1365,"")</f>
        <v/>
      </c>
      <c r="O1365" t="str">
        <f>IF(ROW()&lt;=vLastrow,'Match History Data'!O1365,"")</f>
        <v/>
      </c>
      <c r="Q1365" t="str">
        <f>IF(ROW()&lt;=vLastrow,VLOOKUP(MONTH(E1365),calcs!$S$2:$T$13,2,FALSE),"")</f>
        <v/>
      </c>
      <c r="R1365" t="str">
        <f>IF(ROW()&lt;=vLastrow,VLOOKUP(MONTH(F1365),calcs!$S$2:$T$13,2,FALSE),"")</f>
        <v/>
      </c>
      <c r="S1365" t="str">
        <f t="shared" si="115"/>
        <v/>
      </c>
      <c r="T1365" s="26" t="e">
        <f>IF(F1365="",DATEDIF(E1365,calcs!X$2,"Y"),"")</f>
        <v>#VALUE!</v>
      </c>
      <c r="U1365" t="str">
        <f t="shared" si="114"/>
        <v/>
      </c>
      <c r="V1365" t="str">
        <f t="shared" si="111"/>
        <v/>
      </c>
      <c r="W1365">
        <f t="shared" si="112"/>
        <v>0</v>
      </c>
      <c r="X1365">
        <f t="shared" si="113"/>
        <v>0</v>
      </c>
    </row>
    <row r="1366" spans="1:24" x14ac:dyDescent="0.35">
      <c r="A1366" t="str">
        <f>IF(ROW()&lt;=vLastrow,'Match History Data'!A1366,"")</f>
        <v/>
      </c>
      <c r="B1366" t="str">
        <f>IF(ROW()&lt;=vLastrow,'Match History Data'!B1366,"")</f>
        <v/>
      </c>
      <c r="C1366" t="str">
        <f>IF(ROW()&lt;=vLastrow,'Match History Data'!C1366,"")</f>
        <v/>
      </c>
      <c r="D1366" t="str">
        <f>IF(ROW()&lt;=vLastrow,'Match History Data'!D1366,"")</f>
        <v/>
      </c>
      <c r="E1366" s="3" t="str">
        <f>IF(ROW()&lt;=vLastrow,IF('Match History Data'!E1366&lt;&gt;"",'Match History Data'!E1366,""),"")</f>
        <v/>
      </c>
      <c r="F1366" s="3" t="str">
        <f>IF(ROW()&lt;=vLastrow,IF('Match History Data'!F1366&lt;&gt;"",'Match History Data'!F1366,""),"")</f>
        <v/>
      </c>
      <c r="G1366" t="str">
        <f>IF(ROW()&lt;=vLastrow,'Match History Data'!G1366,"")</f>
        <v/>
      </c>
      <c r="H1366" t="str">
        <f>IF(ROW()&lt;=vLastrow,'Match History Data'!H1366,"")</f>
        <v/>
      </c>
      <c r="I1366" t="str">
        <f>IF(ROW()&lt;=vLastrow,'Match History Data'!I1366,"")</f>
        <v/>
      </c>
      <c r="J1366" t="str">
        <f>IF(ROW()&lt;=vLastrow,'Match History Data'!J1366,"")</f>
        <v/>
      </c>
      <c r="K1366" t="str">
        <f>IF(ROW()&lt;=vLastrow,'Match History Data'!K1366,"")</f>
        <v/>
      </c>
      <c r="L1366" t="str">
        <f>IF(ROW()&lt;=vLastrow,'Match History Data'!L1366,"")</f>
        <v/>
      </c>
      <c r="M1366" t="str">
        <f>IF(ROW()&lt;=vLastrow,'Match History Data'!M1366,"")</f>
        <v/>
      </c>
      <c r="N1366" t="str">
        <f>IF(ROW()&lt;=vLastrow,'Match History Data'!N1366,"")</f>
        <v/>
      </c>
      <c r="O1366" t="str">
        <f>IF(ROW()&lt;=vLastrow,'Match History Data'!O1366,"")</f>
        <v/>
      </c>
      <c r="Q1366" t="str">
        <f>IF(ROW()&lt;=vLastrow,VLOOKUP(MONTH(E1366),calcs!$S$2:$T$13,2,FALSE),"")</f>
        <v/>
      </c>
      <c r="R1366" t="str">
        <f>IF(ROW()&lt;=vLastrow,VLOOKUP(MONTH(F1366),calcs!$S$2:$T$13,2,FALSE),"")</f>
        <v/>
      </c>
      <c r="S1366" t="str">
        <f t="shared" si="115"/>
        <v/>
      </c>
      <c r="T1366" s="26" t="e">
        <f>IF(F1366="",DATEDIF(E1366,calcs!X$2,"Y"),"")</f>
        <v>#VALUE!</v>
      </c>
      <c r="U1366" t="str">
        <f t="shared" si="114"/>
        <v/>
      </c>
      <c r="V1366" t="str">
        <f t="shared" si="111"/>
        <v/>
      </c>
      <c r="W1366">
        <f t="shared" si="112"/>
        <v>0</v>
      </c>
      <c r="X1366">
        <f t="shared" si="113"/>
        <v>0</v>
      </c>
    </row>
    <row r="1367" spans="1:24" x14ac:dyDescent="0.35">
      <c r="A1367" t="str">
        <f>IF(ROW()&lt;=vLastrow,'Match History Data'!A1367,"")</f>
        <v/>
      </c>
      <c r="B1367" t="str">
        <f>IF(ROW()&lt;=vLastrow,'Match History Data'!B1367,"")</f>
        <v/>
      </c>
      <c r="C1367" t="str">
        <f>IF(ROW()&lt;=vLastrow,'Match History Data'!C1367,"")</f>
        <v/>
      </c>
      <c r="D1367" t="str">
        <f>IF(ROW()&lt;=vLastrow,'Match History Data'!D1367,"")</f>
        <v/>
      </c>
      <c r="E1367" s="3" t="str">
        <f>IF(ROW()&lt;=vLastrow,IF('Match History Data'!E1367&lt;&gt;"",'Match History Data'!E1367,""),"")</f>
        <v/>
      </c>
      <c r="F1367" s="3" t="str">
        <f>IF(ROW()&lt;=vLastrow,IF('Match History Data'!F1367&lt;&gt;"",'Match History Data'!F1367,""),"")</f>
        <v/>
      </c>
      <c r="G1367" t="str">
        <f>IF(ROW()&lt;=vLastrow,'Match History Data'!G1367,"")</f>
        <v/>
      </c>
      <c r="H1367" t="str">
        <f>IF(ROW()&lt;=vLastrow,'Match History Data'!H1367,"")</f>
        <v/>
      </c>
      <c r="I1367" t="str">
        <f>IF(ROW()&lt;=vLastrow,'Match History Data'!I1367,"")</f>
        <v/>
      </c>
      <c r="J1367" t="str">
        <f>IF(ROW()&lt;=vLastrow,'Match History Data'!J1367,"")</f>
        <v/>
      </c>
      <c r="K1367" t="str">
        <f>IF(ROW()&lt;=vLastrow,'Match History Data'!K1367,"")</f>
        <v/>
      </c>
      <c r="L1367" t="str">
        <f>IF(ROW()&lt;=vLastrow,'Match History Data'!L1367,"")</f>
        <v/>
      </c>
      <c r="M1367" t="str">
        <f>IF(ROW()&lt;=vLastrow,'Match History Data'!M1367,"")</f>
        <v/>
      </c>
      <c r="N1367" t="str">
        <f>IF(ROW()&lt;=vLastrow,'Match History Data'!N1367,"")</f>
        <v/>
      </c>
      <c r="O1367" t="str">
        <f>IF(ROW()&lt;=vLastrow,'Match History Data'!O1367,"")</f>
        <v/>
      </c>
      <c r="Q1367" t="str">
        <f>IF(ROW()&lt;=vLastrow,VLOOKUP(MONTH(E1367),calcs!$S$2:$T$13,2,FALSE),"")</f>
        <v/>
      </c>
      <c r="R1367" t="str">
        <f>IF(ROW()&lt;=vLastrow,VLOOKUP(MONTH(F1367),calcs!$S$2:$T$13,2,FALSE),"")</f>
        <v/>
      </c>
      <c r="S1367" t="str">
        <f t="shared" si="115"/>
        <v/>
      </c>
      <c r="T1367" s="26" t="e">
        <f>IF(F1367="",DATEDIF(E1367,calcs!X$2,"Y"),"")</f>
        <v>#VALUE!</v>
      </c>
      <c r="U1367" t="str">
        <f t="shared" si="114"/>
        <v/>
      </c>
      <c r="V1367" t="str">
        <f t="shared" si="111"/>
        <v/>
      </c>
      <c r="W1367">
        <f t="shared" si="112"/>
        <v>0</v>
      </c>
      <c r="X1367">
        <f t="shared" si="113"/>
        <v>0</v>
      </c>
    </row>
    <row r="1368" spans="1:24" x14ac:dyDescent="0.35">
      <c r="A1368" t="str">
        <f>IF(ROW()&lt;=vLastrow,'Match History Data'!A1368,"")</f>
        <v/>
      </c>
      <c r="B1368" t="str">
        <f>IF(ROW()&lt;=vLastrow,'Match History Data'!B1368,"")</f>
        <v/>
      </c>
      <c r="C1368" t="str">
        <f>IF(ROW()&lt;=vLastrow,'Match History Data'!C1368,"")</f>
        <v/>
      </c>
      <c r="D1368" t="str">
        <f>IF(ROW()&lt;=vLastrow,'Match History Data'!D1368,"")</f>
        <v/>
      </c>
      <c r="E1368" s="3" t="str">
        <f>IF(ROW()&lt;=vLastrow,IF('Match History Data'!E1368&lt;&gt;"",'Match History Data'!E1368,""),"")</f>
        <v/>
      </c>
      <c r="F1368" s="3" t="str">
        <f>IF(ROW()&lt;=vLastrow,IF('Match History Data'!F1368&lt;&gt;"",'Match History Data'!F1368,""),"")</f>
        <v/>
      </c>
      <c r="G1368" t="str">
        <f>IF(ROW()&lt;=vLastrow,'Match History Data'!G1368,"")</f>
        <v/>
      </c>
      <c r="H1368" t="str">
        <f>IF(ROW()&lt;=vLastrow,'Match History Data'!H1368,"")</f>
        <v/>
      </c>
      <c r="I1368" t="str">
        <f>IF(ROW()&lt;=vLastrow,'Match History Data'!I1368,"")</f>
        <v/>
      </c>
      <c r="J1368" t="str">
        <f>IF(ROW()&lt;=vLastrow,'Match History Data'!J1368,"")</f>
        <v/>
      </c>
      <c r="K1368" t="str">
        <f>IF(ROW()&lt;=vLastrow,'Match History Data'!K1368,"")</f>
        <v/>
      </c>
      <c r="L1368" t="str">
        <f>IF(ROW()&lt;=vLastrow,'Match History Data'!L1368,"")</f>
        <v/>
      </c>
      <c r="M1368" t="str">
        <f>IF(ROW()&lt;=vLastrow,'Match History Data'!M1368,"")</f>
        <v/>
      </c>
      <c r="N1368" t="str">
        <f>IF(ROW()&lt;=vLastrow,'Match History Data'!N1368,"")</f>
        <v/>
      </c>
      <c r="O1368" t="str">
        <f>IF(ROW()&lt;=vLastrow,'Match History Data'!O1368,"")</f>
        <v/>
      </c>
      <c r="Q1368" t="str">
        <f>IF(ROW()&lt;=vLastrow,VLOOKUP(MONTH(E1368),calcs!$S$2:$T$13,2,FALSE),"")</f>
        <v/>
      </c>
      <c r="R1368" t="str">
        <f>IF(ROW()&lt;=vLastrow,VLOOKUP(MONTH(F1368),calcs!$S$2:$T$13,2,FALSE),"")</f>
        <v/>
      </c>
      <c r="S1368" t="str">
        <f t="shared" si="115"/>
        <v/>
      </c>
      <c r="T1368" s="26" t="e">
        <f>IF(F1368="",DATEDIF(E1368,calcs!X$2,"Y"),"")</f>
        <v>#VALUE!</v>
      </c>
      <c r="U1368" t="str">
        <f t="shared" si="114"/>
        <v/>
      </c>
      <c r="V1368" t="str">
        <f t="shared" si="111"/>
        <v/>
      </c>
      <c r="W1368">
        <f t="shared" si="112"/>
        <v>0</v>
      </c>
      <c r="X1368">
        <f t="shared" si="113"/>
        <v>0</v>
      </c>
    </row>
    <row r="1369" spans="1:24" x14ac:dyDescent="0.35">
      <c r="A1369" t="str">
        <f>IF(ROW()&lt;=vLastrow,'Match History Data'!A1369,"")</f>
        <v/>
      </c>
      <c r="B1369" t="str">
        <f>IF(ROW()&lt;=vLastrow,'Match History Data'!B1369,"")</f>
        <v/>
      </c>
      <c r="C1369" t="str">
        <f>IF(ROW()&lt;=vLastrow,'Match History Data'!C1369,"")</f>
        <v/>
      </c>
      <c r="D1369" t="str">
        <f>IF(ROW()&lt;=vLastrow,'Match History Data'!D1369,"")</f>
        <v/>
      </c>
      <c r="E1369" s="3" t="str">
        <f>IF(ROW()&lt;=vLastrow,IF('Match History Data'!E1369&lt;&gt;"",'Match History Data'!E1369,""),"")</f>
        <v/>
      </c>
      <c r="F1369" s="3" t="str">
        <f>IF(ROW()&lt;=vLastrow,IF('Match History Data'!F1369&lt;&gt;"",'Match History Data'!F1369,""),"")</f>
        <v/>
      </c>
      <c r="G1369" t="str">
        <f>IF(ROW()&lt;=vLastrow,'Match History Data'!G1369,"")</f>
        <v/>
      </c>
      <c r="H1369" t="str">
        <f>IF(ROW()&lt;=vLastrow,'Match History Data'!H1369,"")</f>
        <v/>
      </c>
      <c r="I1369" t="str">
        <f>IF(ROW()&lt;=vLastrow,'Match History Data'!I1369,"")</f>
        <v/>
      </c>
      <c r="J1369" t="str">
        <f>IF(ROW()&lt;=vLastrow,'Match History Data'!J1369,"")</f>
        <v/>
      </c>
      <c r="K1369" t="str">
        <f>IF(ROW()&lt;=vLastrow,'Match History Data'!K1369,"")</f>
        <v/>
      </c>
      <c r="L1369" t="str">
        <f>IF(ROW()&lt;=vLastrow,'Match History Data'!L1369,"")</f>
        <v/>
      </c>
      <c r="M1369" t="str">
        <f>IF(ROW()&lt;=vLastrow,'Match History Data'!M1369,"")</f>
        <v/>
      </c>
      <c r="N1369" t="str">
        <f>IF(ROW()&lt;=vLastrow,'Match History Data'!N1369,"")</f>
        <v/>
      </c>
      <c r="O1369" t="str">
        <f>IF(ROW()&lt;=vLastrow,'Match History Data'!O1369,"")</f>
        <v/>
      </c>
      <c r="Q1369" t="str">
        <f>IF(ROW()&lt;=vLastrow,VLOOKUP(MONTH(E1369),calcs!$S$2:$T$13,2,FALSE),"")</f>
        <v/>
      </c>
      <c r="R1369" t="str">
        <f>IF(ROW()&lt;=vLastrow,VLOOKUP(MONTH(F1369),calcs!$S$2:$T$13,2,FALSE),"")</f>
        <v/>
      </c>
      <c r="S1369" t="str">
        <f t="shared" si="115"/>
        <v/>
      </c>
      <c r="T1369" s="26" t="e">
        <f>IF(F1369="",DATEDIF(E1369,calcs!X$2,"Y"),"")</f>
        <v>#VALUE!</v>
      </c>
      <c r="U1369" t="str">
        <f t="shared" si="114"/>
        <v/>
      </c>
      <c r="V1369" t="str">
        <f t="shared" si="111"/>
        <v/>
      </c>
      <c r="W1369">
        <f t="shared" si="112"/>
        <v>0</v>
      </c>
      <c r="X1369">
        <f t="shared" si="113"/>
        <v>0</v>
      </c>
    </row>
    <row r="1370" spans="1:24" x14ac:dyDescent="0.35">
      <c r="A1370" t="str">
        <f>IF(ROW()&lt;=vLastrow,'Match History Data'!A1370,"")</f>
        <v/>
      </c>
      <c r="B1370" t="str">
        <f>IF(ROW()&lt;=vLastrow,'Match History Data'!B1370,"")</f>
        <v/>
      </c>
      <c r="C1370" t="str">
        <f>IF(ROW()&lt;=vLastrow,'Match History Data'!C1370,"")</f>
        <v/>
      </c>
      <c r="D1370" t="str">
        <f>IF(ROW()&lt;=vLastrow,'Match History Data'!D1370,"")</f>
        <v/>
      </c>
      <c r="E1370" s="3" t="str">
        <f>IF(ROW()&lt;=vLastrow,IF('Match History Data'!E1370&lt;&gt;"",'Match History Data'!E1370,""),"")</f>
        <v/>
      </c>
      <c r="F1370" s="3" t="str">
        <f>IF(ROW()&lt;=vLastrow,IF('Match History Data'!F1370&lt;&gt;"",'Match History Data'!F1370,""),"")</f>
        <v/>
      </c>
      <c r="G1370" t="str">
        <f>IF(ROW()&lt;=vLastrow,'Match History Data'!G1370,"")</f>
        <v/>
      </c>
      <c r="H1370" t="str">
        <f>IF(ROW()&lt;=vLastrow,'Match History Data'!H1370,"")</f>
        <v/>
      </c>
      <c r="I1370" t="str">
        <f>IF(ROW()&lt;=vLastrow,'Match History Data'!I1370,"")</f>
        <v/>
      </c>
      <c r="J1370" t="str">
        <f>IF(ROW()&lt;=vLastrow,'Match History Data'!J1370,"")</f>
        <v/>
      </c>
      <c r="K1370" t="str">
        <f>IF(ROW()&lt;=vLastrow,'Match History Data'!K1370,"")</f>
        <v/>
      </c>
      <c r="L1370" t="str">
        <f>IF(ROW()&lt;=vLastrow,'Match History Data'!L1370,"")</f>
        <v/>
      </c>
      <c r="M1370" t="str">
        <f>IF(ROW()&lt;=vLastrow,'Match History Data'!M1370,"")</f>
        <v/>
      </c>
      <c r="N1370" t="str">
        <f>IF(ROW()&lt;=vLastrow,'Match History Data'!N1370,"")</f>
        <v/>
      </c>
      <c r="O1370" t="str">
        <f>IF(ROW()&lt;=vLastrow,'Match History Data'!O1370,"")</f>
        <v/>
      </c>
      <c r="Q1370" t="str">
        <f>IF(ROW()&lt;=vLastrow,VLOOKUP(MONTH(E1370),calcs!$S$2:$T$13,2,FALSE),"")</f>
        <v/>
      </c>
      <c r="R1370" t="str">
        <f>IF(ROW()&lt;=vLastrow,VLOOKUP(MONTH(F1370),calcs!$S$2:$T$13,2,FALSE),"")</f>
        <v/>
      </c>
      <c r="S1370" t="str">
        <f t="shared" si="115"/>
        <v/>
      </c>
      <c r="T1370" s="26" t="e">
        <f>IF(F1370="",DATEDIF(E1370,calcs!X$2,"Y"),"")</f>
        <v>#VALUE!</v>
      </c>
      <c r="U1370" t="str">
        <f t="shared" si="114"/>
        <v/>
      </c>
      <c r="V1370" t="str">
        <f t="shared" si="111"/>
        <v/>
      </c>
      <c r="W1370">
        <f t="shared" si="112"/>
        <v>0</v>
      </c>
      <c r="X1370">
        <f t="shared" si="113"/>
        <v>0</v>
      </c>
    </row>
    <row r="1371" spans="1:24" x14ac:dyDescent="0.35">
      <c r="A1371" t="str">
        <f>IF(ROW()&lt;=vLastrow,'Match History Data'!A1371,"")</f>
        <v/>
      </c>
      <c r="B1371" t="str">
        <f>IF(ROW()&lt;=vLastrow,'Match History Data'!B1371,"")</f>
        <v/>
      </c>
      <c r="C1371" t="str">
        <f>IF(ROW()&lt;=vLastrow,'Match History Data'!C1371,"")</f>
        <v/>
      </c>
      <c r="D1371" t="str">
        <f>IF(ROW()&lt;=vLastrow,'Match History Data'!D1371,"")</f>
        <v/>
      </c>
      <c r="E1371" s="3" t="str">
        <f>IF(ROW()&lt;=vLastrow,IF('Match History Data'!E1371&lt;&gt;"",'Match History Data'!E1371,""),"")</f>
        <v/>
      </c>
      <c r="F1371" s="3" t="str">
        <f>IF(ROW()&lt;=vLastrow,IF('Match History Data'!F1371&lt;&gt;"",'Match History Data'!F1371,""),"")</f>
        <v/>
      </c>
      <c r="G1371" t="str">
        <f>IF(ROW()&lt;=vLastrow,'Match History Data'!G1371,"")</f>
        <v/>
      </c>
      <c r="H1371" t="str">
        <f>IF(ROW()&lt;=vLastrow,'Match History Data'!H1371,"")</f>
        <v/>
      </c>
      <c r="I1371" t="str">
        <f>IF(ROW()&lt;=vLastrow,'Match History Data'!I1371,"")</f>
        <v/>
      </c>
      <c r="J1371" t="str">
        <f>IF(ROW()&lt;=vLastrow,'Match History Data'!J1371,"")</f>
        <v/>
      </c>
      <c r="K1371" t="str">
        <f>IF(ROW()&lt;=vLastrow,'Match History Data'!K1371,"")</f>
        <v/>
      </c>
      <c r="L1371" t="str">
        <f>IF(ROW()&lt;=vLastrow,'Match History Data'!L1371,"")</f>
        <v/>
      </c>
      <c r="M1371" t="str">
        <f>IF(ROW()&lt;=vLastrow,'Match History Data'!M1371,"")</f>
        <v/>
      </c>
      <c r="N1371" t="str">
        <f>IF(ROW()&lt;=vLastrow,'Match History Data'!N1371,"")</f>
        <v/>
      </c>
      <c r="O1371" t="str">
        <f>IF(ROW()&lt;=vLastrow,'Match History Data'!O1371,"")</f>
        <v/>
      </c>
      <c r="Q1371" t="str">
        <f>IF(ROW()&lt;=vLastrow,VLOOKUP(MONTH(E1371),calcs!$S$2:$T$13,2,FALSE),"")</f>
        <v/>
      </c>
      <c r="R1371" t="str">
        <f>IF(ROW()&lt;=vLastrow,VLOOKUP(MONTH(F1371),calcs!$S$2:$T$13,2,FALSE),"")</f>
        <v/>
      </c>
      <c r="S1371" t="str">
        <f t="shared" si="115"/>
        <v/>
      </c>
      <c r="T1371" s="26" t="e">
        <f>IF(F1371="",DATEDIF(E1371,calcs!X$2,"Y"),"")</f>
        <v>#VALUE!</v>
      </c>
      <c r="U1371" t="str">
        <f t="shared" si="114"/>
        <v/>
      </c>
      <c r="V1371" t="str">
        <f t="shared" si="111"/>
        <v/>
      </c>
      <c r="W1371">
        <f t="shared" si="112"/>
        <v>0</v>
      </c>
      <c r="X1371">
        <f t="shared" si="113"/>
        <v>0</v>
      </c>
    </row>
    <row r="1372" spans="1:24" x14ac:dyDescent="0.35">
      <c r="A1372" t="str">
        <f>IF(ROW()&lt;=vLastrow,'Match History Data'!A1372,"")</f>
        <v/>
      </c>
      <c r="B1372" t="str">
        <f>IF(ROW()&lt;=vLastrow,'Match History Data'!B1372,"")</f>
        <v/>
      </c>
      <c r="C1372" t="str">
        <f>IF(ROW()&lt;=vLastrow,'Match History Data'!C1372,"")</f>
        <v/>
      </c>
      <c r="D1372" t="str">
        <f>IF(ROW()&lt;=vLastrow,'Match History Data'!D1372,"")</f>
        <v/>
      </c>
      <c r="E1372" s="3" t="str">
        <f>IF(ROW()&lt;=vLastrow,IF('Match History Data'!E1372&lt;&gt;"",'Match History Data'!E1372,""),"")</f>
        <v/>
      </c>
      <c r="F1372" s="3" t="str">
        <f>IF(ROW()&lt;=vLastrow,IF('Match History Data'!F1372&lt;&gt;"",'Match History Data'!F1372,""),"")</f>
        <v/>
      </c>
      <c r="G1372" t="str">
        <f>IF(ROW()&lt;=vLastrow,'Match History Data'!G1372,"")</f>
        <v/>
      </c>
      <c r="H1372" t="str">
        <f>IF(ROW()&lt;=vLastrow,'Match History Data'!H1372,"")</f>
        <v/>
      </c>
      <c r="I1372" t="str">
        <f>IF(ROW()&lt;=vLastrow,'Match History Data'!I1372,"")</f>
        <v/>
      </c>
      <c r="J1372" t="str">
        <f>IF(ROW()&lt;=vLastrow,'Match History Data'!J1372,"")</f>
        <v/>
      </c>
      <c r="K1372" t="str">
        <f>IF(ROW()&lt;=vLastrow,'Match History Data'!K1372,"")</f>
        <v/>
      </c>
      <c r="L1372" t="str">
        <f>IF(ROW()&lt;=vLastrow,'Match History Data'!L1372,"")</f>
        <v/>
      </c>
      <c r="M1372" t="str">
        <f>IF(ROW()&lt;=vLastrow,'Match History Data'!M1372,"")</f>
        <v/>
      </c>
      <c r="N1372" t="str">
        <f>IF(ROW()&lt;=vLastrow,'Match History Data'!N1372,"")</f>
        <v/>
      </c>
      <c r="O1372" t="str">
        <f>IF(ROW()&lt;=vLastrow,'Match History Data'!O1372,"")</f>
        <v/>
      </c>
      <c r="Q1372" t="str">
        <f>IF(ROW()&lt;=vLastrow,VLOOKUP(MONTH(E1372),calcs!$S$2:$T$13,2,FALSE),"")</f>
        <v/>
      </c>
      <c r="R1372" t="str">
        <f>IF(ROW()&lt;=vLastrow,VLOOKUP(MONTH(F1372),calcs!$S$2:$T$13,2,FALSE),"")</f>
        <v/>
      </c>
      <c r="S1372" t="str">
        <f t="shared" si="115"/>
        <v/>
      </c>
      <c r="T1372" s="26" t="e">
        <f>IF(F1372="",DATEDIF(E1372,calcs!X$2,"Y"),"")</f>
        <v>#VALUE!</v>
      </c>
      <c r="U1372" t="str">
        <f t="shared" si="114"/>
        <v/>
      </c>
      <c r="V1372" t="str">
        <f t="shared" si="111"/>
        <v/>
      </c>
      <c r="W1372">
        <f t="shared" si="112"/>
        <v>0</v>
      </c>
      <c r="X1372">
        <f t="shared" si="113"/>
        <v>0</v>
      </c>
    </row>
    <row r="1373" spans="1:24" x14ac:dyDescent="0.35">
      <c r="A1373" t="str">
        <f>IF(ROW()&lt;=vLastrow,'Match History Data'!A1373,"")</f>
        <v/>
      </c>
      <c r="B1373" t="str">
        <f>IF(ROW()&lt;=vLastrow,'Match History Data'!B1373,"")</f>
        <v/>
      </c>
      <c r="C1373" t="str">
        <f>IF(ROW()&lt;=vLastrow,'Match History Data'!C1373,"")</f>
        <v/>
      </c>
      <c r="D1373" t="str">
        <f>IF(ROW()&lt;=vLastrow,'Match History Data'!D1373,"")</f>
        <v/>
      </c>
      <c r="E1373" s="3" t="str">
        <f>IF(ROW()&lt;=vLastrow,IF('Match History Data'!E1373&lt;&gt;"",'Match History Data'!E1373,""),"")</f>
        <v/>
      </c>
      <c r="F1373" s="3" t="str">
        <f>IF(ROW()&lt;=vLastrow,IF('Match History Data'!F1373&lt;&gt;"",'Match History Data'!F1373,""),"")</f>
        <v/>
      </c>
      <c r="G1373" t="str">
        <f>IF(ROW()&lt;=vLastrow,'Match History Data'!G1373,"")</f>
        <v/>
      </c>
      <c r="H1373" t="str">
        <f>IF(ROW()&lt;=vLastrow,'Match History Data'!H1373,"")</f>
        <v/>
      </c>
      <c r="I1373" t="str">
        <f>IF(ROW()&lt;=vLastrow,'Match History Data'!I1373,"")</f>
        <v/>
      </c>
      <c r="J1373" t="str">
        <f>IF(ROW()&lt;=vLastrow,'Match History Data'!J1373,"")</f>
        <v/>
      </c>
      <c r="K1373" t="str">
        <f>IF(ROW()&lt;=vLastrow,'Match History Data'!K1373,"")</f>
        <v/>
      </c>
      <c r="L1373" t="str">
        <f>IF(ROW()&lt;=vLastrow,'Match History Data'!L1373,"")</f>
        <v/>
      </c>
      <c r="M1373" t="str">
        <f>IF(ROW()&lt;=vLastrow,'Match History Data'!M1373,"")</f>
        <v/>
      </c>
      <c r="N1373" t="str">
        <f>IF(ROW()&lt;=vLastrow,'Match History Data'!N1373,"")</f>
        <v/>
      </c>
      <c r="O1373" t="str">
        <f>IF(ROW()&lt;=vLastrow,'Match History Data'!O1373,"")</f>
        <v/>
      </c>
      <c r="Q1373" t="str">
        <f>IF(ROW()&lt;=vLastrow,VLOOKUP(MONTH(E1373),calcs!$S$2:$T$13,2,FALSE),"")</f>
        <v/>
      </c>
      <c r="R1373" t="str">
        <f>IF(ROW()&lt;=vLastrow,VLOOKUP(MONTH(F1373),calcs!$S$2:$T$13,2,FALSE),"")</f>
        <v/>
      </c>
      <c r="S1373" t="str">
        <f t="shared" si="115"/>
        <v/>
      </c>
      <c r="T1373" s="26" t="e">
        <f>IF(F1373="",DATEDIF(E1373,calcs!X$2,"Y"),"")</f>
        <v>#VALUE!</v>
      </c>
      <c r="U1373" t="str">
        <f t="shared" si="114"/>
        <v/>
      </c>
      <c r="V1373" t="str">
        <f t="shared" si="111"/>
        <v/>
      </c>
      <c r="W1373">
        <f t="shared" si="112"/>
        <v>0</v>
      </c>
      <c r="X1373">
        <f t="shared" si="113"/>
        <v>0</v>
      </c>
    </row>
    <row r="1374" spans="1:24" x14ac:dyDescent="0.35">
      <c r="A1374" t="str">
        <f>IF(ROW()&lt;=vLastrow,'Match History Data'!A1374,"")</f>
        <v/>
      </c>
      <c r="B1374" t="str">
        <f>IF(ROW()&lt;=vLastrow,'Match History Data'!B1374,"")</f>
        <v/>
      </c>
      <c r="C1374" t="str">
        <f>IF(ROW()&lt;=vLastrow,'Match History Data'!C1374,"")</f>
        <v/>
      </c>
      <c r="D1374" t="str">
        <f>IF(ROW()&lt;=vLastrow,'Match History Data'!D1374,"")</f>
        <v/>
      </c>
      <c r="E1374" s="3" t="str">
        <f>IF(ROW()&lt;=vLastrow,IF('Match History Data'!E1374&lt;&gt;"",'Match History Data'!E1374,""),"")</f>
        <v/>
      </c>
      <c r="F1374" s="3" t="str">
        <f>IF(ROW()&lt;=vLastrow,IF('Match History Data'!F1374&lt;&gt;"",'Match History Data'!F1374,""),"")</f>
        <v/>
      </c>
      <c r="G1374" t="str">
        <f>IF(ROW()&lt;=vLastrow,'Match History Data'!G1374,"")</f>
        <v/>
      </c>
      <c r="H1374" t="str">
        <f>IF(ROW()&lt;=vLastrow,'Match History Data'!H1374,"")</f>
        <v/>
      </c>
      <c r="I1374" t="str">
        <f>IF(ROW()&lt;=vLastrow,'Match History Data'!I1374,"")</f>
        <v/>
      </c>
      <c r="J1374" t="str">
        <f>IF(ROW()&lt;=vLastrow,'Match History Data'!J1374,"")</f>
        <v/>
      </c>
      <c r="K1374" t="str">
        <f>IF(ROW()&lt;=vLastrow,'Match History Data'!K1374,"")</f>
        <v/>
      </c>
      <c r="L1374" t="str">
        <f>IF(ROW()&lt;=vLastrow,'Match History Data'!L1374,"")</f>
        <v/>
      </c>
      <c r="M1374" t="str">
        <f>IF(ROW()&lt;=vLastrow,'Match History Data'!M1374,"")</f>
        <v/>
      </c>
      <c r="N1374" t="str">
        <f>IF(ROW()&lt;=vLastrow,'Match History Data'!N1374,"")</f>
        <v/>
      </c>
      <c r="O1374" t="str">
        <f>IF(ROW()&lt;=vLastrow,'Match History Data'!O1374,"")</f>
        <v/>
      </c>
      <c r="Q1374" t="str">
        <f>IF(ROW()&lt;=vLastrow,VLOOKUP(MONTH(E1374),calcs!$S$2:$T$13,2,FALSE),"")</f>
        <v/>
      </c>
      <c r="R1374" t="str">
        <f>IF(ROW()&lt;=vLastrow,VLOOKUP(MONTH(F1374),calcs!$S$2:$T$13,2,FALSE),"")</f>
        <v/>
      </c>
      <c r="S1374" t="str">
        <f t="shared" si="115"/>
        <v/>
      </c>
      <c r="T1374" s="26" t="e">
        <f>IF(F1374="",DATEDIF(E1374,calcs!X$2,"Y"),"")</f>
        <v>#VALUE!</v>
      </c>
      <c r="U1374" t="str">
        <f t="shared" si="114"/>
        <v/>
      </c>
      <c r="V1374" t="str">
        <f t="shared" si="111"/>
        <v/>
      </c>
      <c r="W1374">
        <f t="shared" si="112"/>
        <v>0</v>
      </c>
      <c r="X1374">
        <f t="shared" si="113"/>
        <v>0</v>
      </c>
    </row>
    <row r="1375" spans="1:24" x14ac:dyDescent="0.35">
      <c r="A1375" t="str">
        <f>IF(ROW()&lt;=vLastrow,'Match History Data'!A1375,"")</f>
        <v/>
      </c>
      <c r="B1375" t="str">
        <f>IF(ROW()&lt;=vLastrow,'Match History Data'!B1375,"")</f>
        <v/>
      </c>
      <c r="C1375" t="str">
        <f>IF(ROW()&lt;=vLastrow,'Match History Data'!C1375,"")</f>
        <v/>
      </c>
      <c r="D1375" t="str">
        <f>IF(ROW()&lt;=vLastrow,'Match History Data'!D1375,"")</f>
        <v/>
      </c>
      <c r="E1375" s="3" t="str">
        <f>IF(ROW()&lt;=vLastrow,IF('Match History Data'!E1375&lt;&gt;"",'Match History Data'!E1375,""),"")</f>
        <v/>
      </c>
      <c r="F1375" s="3" t="str">
        <f>IF(ROW()&lt;=vLastrow,IF('Match History Data'!F1375&lt;&gt;"",'Match History Data'!F1375,""),"")</f>
        <v/>
      </c>
      <c r="G1375" t="str">
        <f>IF(ROW()&lt;=vLastrow,'Match History Data'!G1375,"")</f>
        <v/>
      </c>
      <c r="H1375" t="str">
        <f>IF(ROW()&lt;=vLastrow,'Match History Data'!H1375,"")</f>
        <v/>
      </c>
      <c r="I1375" t="str">
        <f>IF(ROW()&lt;=vLastrow,'Match History Data'!I1375,"")</f>
        <v/>
      </c>
      <c r="J1375" t="str">
        <f>IF(ROW()&lt;=vLastrow,'Match History Data'!J1375,"")</f>
        <v/>
      </c>
      <c r="K1375" t="str">
        <f>IF(ROW()&lt;=vLastrow,'Match History Data'!K1375,"")</f>
        <v/>
      </c>
      <c r="L1375" t="str">
        <f>IF(ROW()&lt;=vLastrow,'Match History Data'!L1375,"")</f>
        <v/>
      </c>
      <c r="M1375" t="str">
        <f>IF(ROW()&lt;=vLastrow,'Match History Data'!M1375,"")</f>
        <v/>
      </c>
      <c r="N1375" t="str">
        <f>IF(ROW()&lt;=vLastrow,'Match History Data'!N1375,"")</f>
        <v/>
      </c>
      <c r="O1375" t="str">
        <f>IF(ROW()&lt;=vLastrow,'Match History Data'!O1375,"")</f>
        <v/>
      </c>
      <c r="Q1375" t="str">
        <f>IF(ROW()&lt;=vLastrow,VLOOKUP(MONTH(E1375),calcs!$S$2:$T$13,2,FALSE),"")</f>
        <v/>
      </c>
      <c r="R1375" t="str">
        <f>IF(ROW()&lt;=vLastrow,VLOOKUP(MONTH(F1375),calcs!$S$2:$T$13,2,FALSE),"")</f>
        <v/>
      </c>
      <c r="S1375" t="str">
        <f t="shared" si="115"/>
        <v/>
      </c>
      <c r="T1375" s="26" t="e">
        <f>IF(F1375="",DATEDIF(E1375,calcs!X$2,"Y"),"")</f>
        <v>#VALUE!</v>
      </c>
      <c r="U1375" t="str">
        <f t="shared" si="114"/>
        <v/>
      </c>
      <c r="V1375" t="str">
        <f t="shared" si="111"/>
        <v/>
      </c>
      <c r="W1375">
        <f t="shared" si="112"/>
        <v>0</v>
      </c>
      <c r="X1375">
        <f t="shared" si="113"/>
        <v>0</v>
      </c>
    </row>
    <row r="1376" spans="1:24" x14ac:dyDescent="0.35">
      <c r="A1376" t="str">
        <f>IF(ROW()&lt;=vLastrow,'Match History Data'!A1376,"")</f>
        <v/>
      </c>
      <c r="B1376" t="str">
        <f>IF(ROW()&lt;=vLastrow,'Match History Data'!B1376,"")</f>
        <v/>
      </c>
      <c r="C1376" t="str">
        <f>IF(ROW()&lt;=vLastrow,'Match History Data'!C1376,"")</f>
        <v/>
      </c>
      <c r="D1376" t="str">
        <f>IF(ROW()&lt;=vLastrow,'Match History Data'!D1376,"")</f>
        <v/>
      </c>
      <c r="E1376" s="3" t="str">
        <f>IF(ROW()&lt;=vLastrow,IF('Match History Data'!E1376&lt;&gt;"",'Match History Data'!E1376,""),"")</f>
        <v/>
      </c>
      <c r="F1376" s="3" t="str">
        <f>IF(ROW()&lt;=vLastrow,IF('Match History Data'!F1376&lt;&gt;"",'Match History Data'!F1376,""),"")</f>
        <v/>
      </c>
      <c r="G1376" t="str">
        <f>IF(ROW()&lt;=vLastrow,'Match History Data'!G1376,"")</f>
        <v/>
      </c>
      <c r="H1376" t="str">
        <f>IF(ROW()&lt;=vLastrow,'Match History Data'!H1376,"")</f>
        <v/>
      </c>
      <c r="I1376" t="str">
        <f>IF(ROW()&lt;=vLastrow,'Match History Data'!I1376,"")</f>
        <v/>
      </c>
      <c r="J1376" t="str">
        <f>IF(ROW()&lt;=vLastrow,'Match History Data'!J1376,"")</f>
        <v/>
      </c>
      <c r="K1376" t="str">
        <f>IF(ROW()&lt;=vLastrow,'Match History Data'!K1376,"")</f>
        <v/>
      </c>
      <c r="L1376" t="str">
        <f>IF(ROW()&lt;=vLastrow,'Match History Data'!L1376,"")</f>
        <v/>
      </c>
      <c r="M1376" t="str">
        <f>IF(ROW()&lt;=vLastrow,'Match History Data'!M1376,"")</f>
        <v/>
      </c>
      <c r="N1376" t="str">
        <f>IF(ROW()&lt;=vLastrow,'Match History Data'!N1376,"")</f>
        <v/>
      </c>
      <c r="O1376" t="str">
        <f>IF(ROW()&lt;=vLastrow,'Match History Data'!O1376,"")</f>
        <v/>
      </c>
      <c r="Q1376" t="str">
        <f>IF(ROW()&lt;=vLastrow,VLOOKUP(MONTH(E1376),calcs!$S$2:$T$13,2,FALSE),"")</f>
        <v/>
      </c>
      <c r="R1376" t="str">
        <f>IF(ROW()&lt;=vLastrow,VLOOKUP(MONTH(F1376),calcs!$S$2:$T$13,2,FALSE),"")</f>
        <v/>
      </c>
      <c r="S1376" t="str">
        <f t="shared" si="115"/>
        <v/>
      </c>
      <c r="T1376" s="26" t="e">
        <f>IF(F1376="",DATEDIF(E1376,calcs!X$2,"Y"),"")</f>
        <v>#VALUE!</v>
      </c>
      <c r="U1376" t="str">
        <f t="shared" si="114"/>
        <v/>
      </c>
      <c r="V1376" t="str">
        <f t="shared" si="111"/>
        <v/>
      </c>
      <c r="W1376">
        <f t="shared" si="112"/>
        <v>0</v>
      </c>
      <c r="X1376">
        <f t="shared" si="113"/>
        <v>0</v>
      </c>
    </row>
    <row r="1377" spans="1:24" x14ac:dyDescent="0.35">
      <c r="A1377" t="str">
        <f>IF(ROW()&lt;=vLastrow,'Match History Data'!A1377,"")</f>
        <v/>
      </c>
      <c r="B1377" t="str">
        <f>IF(ROW()&lt;=vLastrow,'Match History Data'!B1377,"")</f>
        <v/>
      </c>
      <c r="C1377" t="str">
        <f>IF(ROW()&lt;=vLastrow,'Match History Data'!C1377,"")</f>
        <v/>
      </c>
      <c r="D1377" t="str">
        <f>IF(ROW()&lt;=vLastrow,'Match History Data'!D1377,"")</f>
        <v/>
      </c>
      <c r="E1377" s="3" t="str">
        <f>IF(ROW()&lt;=vLastrow,IF('Match History Data'!E1377&lt;&gt;"",'Match History Data'!E1377,""),"")</f>
        <v/>
      </c>
      <c r="F1377" s="3" t="str">
        <f>IF(ROW()&lt;=vLastrow,IF('Match History Data'!F1377&lt;&gt;"",'Match History Data'!F1377,""),"")</f>
        <v/>
      </c>
      <c r="G1377" t="str">
        <f>IF(ROW()&lt;=vLastrow,'Match History Data'!G1377,"")</f>
        <v/>
      </c>
      <c r="H1377" t="str">
        <f>IF(ROW()&lt;=vLastrow,'Match History Data'!H1377,"")</f>
        <v/>
      </c>
      <c r="I1377" t="str">
        <f>IF(ROW()&lt;=vLastrow,'Match History Data'!I1377,"")</f>
        <v/>
      </c>
      <c r="J1377" t="str">
        <f>IF(ROW()&lt;=vLastrow,'Match History Data'!J1377,"")</f>
        <v/>
      </c>
      <c r="K1377" t="str">
        <f>IF(ROW()&lt;=vLastrow,'Match History Data'!K1377,"")</f>
        <v/>
      </c>
      <c r="L1377" t="str">
        <f>IF(ROW()&lt;=vLastrow,'Match History Data'!L1377,"")</f>
        <v/>
      </c>
      <c r="M1377" t="str">
        <f>IF(ROW()&lt;=vLastrow,'Match History Data'!M1377,"")</f>
        <v/>
      </c>
      <c r="N1377" t="str">
        <f>IF(ROW()&lt;=vLastrow,'Match History Data'!N1377,"")</f>
        <v/>
      </c>
      <c r="O1377" t="str">
        <f>IF(ROW()&lt;=vLastrow,'Match History Data'!O1377,"")</f>
        <v/>
      </c>
      <c r="Q1377" t="str">
        <f>IF(ROW()&lt;=vLastrow,VLOOKUP(MONTH(E1377),calcs!$S$2:$T$13,2,FALSE),"")</f>
        <v/>
      </c>
      <c r="R1377" t="str">
        <f>IF(ROW()&lt;=vLastrow,VLOOKUP(MONTH(F1377),calcs!$S$2:$T$13,2,FALSE),"")</f>
        <v/>
      </c>
      <c r="S1377" t="str">
        <f t="shared" si="115"/>
        <v/>
      </c>
      <c r="T1377" s="26" t="e">
        <f>IF(F1377="",DATEDIF(E1377,calcs!X$2,"Y"),"")</f>
        <v>#VALUE!</v>
      </c>
      <c r="U1377" t="str">
        <f t="shared" si="114"/>
        <v/>
      </c>
      <c r="V1377" t="str">
        <f t="shared" si="111"/>
        <v/>
      </c>
      <c r="W1377">
        <f t="shared" si="112"/>
        <v>0</v>
      </c>
      <c r="X1377">
        <f t="shared" si="113"/>
        <v>0</v>
      </c>
    </row>
    <row r="1378" spans="1:24" x14ac:dyDescent="0.35">
      <c r="A1378" t="str">
        <f>IF(ROW()&lt;=vLastrow,'Match History Data'!A1378,"")</f>
        <v/>
      </c>
      <c r="B1378" t="str">
        <f>IF(ROW()&lt;=vLastrow,'Match History Data'!B1378,"")</f>
        <v/>
      </c>
      <c r="C1378" t="str">
        <f>IF(ROW()&lt;=vLastrow,'Match History Data'!C1378,"")</f>
        <v/>
      </c>
      <c r="D1378" t="str">
        <f>IF(ROW()&lt;=vLastrow,'Match History Data'!D1378,"")</f>
        <v/>
      </c>
      <c r="E1378" s="3" t="str">
        <f>IF(ROW()&lt;=vLastrow,IF('Match History Data'!E1378&lt;&gt;"",'Match History Data'!E1378,""),"")</f>
        <v/>
      </c>
      <c r="F1378" s="3" t="str">
        <f>IF(ROW()&lt;=vLastrow,IF('Match History Data'!F1378&lt;&gt;"",'Match History Data'!F1378,""),"")</f>
        <v/>
      </c>
      <c r="G1378" t="str">
        <f>IF(ROW()&lt;=vLastrow,'Match History Data'!G1378,"")</f>
        <v/>
      </c>
      <c r="H1378" t="str">
        <f>IF(ROW()&lt;=vLastrow,'Match History Data'!H1378,"")</f>
        <v/>
      </c>
      <c r="I1378" t="str">
        <f>IF(ROW()&lt;=vLastrow,'Match History Data'!I1378,"")</f>
        <v/>
      </c>
      <c r="J1378" t="str">
        <f>IF(ROW()&lt;=vLastrow,'Match History Data'!J1378,"")</f>
        <v/>
      </c>
      <c r="K1378" t="str">
        <f>IF(ROW()&lt;=vLastrow,'Match History Data'!K1378,"")</f>
        <v/>
      </c>
      <c r="L1378" t="str">
        <f>IF(ROW()&lt;=vLastrow,'Match History Data'!L1378,"")</f>
        <v/>
      </c>
      <c r="M1378" t="str">
        <f>IF(ROW()&lt;=vLastrow,'Match History Data'!M1378,"")</f>
        <v/>
      </c>
      <c r="N1378" t="str">
        <f>IF(ROW()&lt;=vLastrow,'Match History Data'!N1378,"")</f>
        <v/>
      </c>
      <c r="O1378" t="str">
        <f>IF(ROW()&lt;=vLastrow,'Match History Data'!O1378,"")</f>
        <v/>
      </c>
      <c r="Q1378" t="str">
        <f>IF(ROW()&lt;=vLastrow,VLOOKUP(MONTH(E1378),calcs!$S$2:$T$13,2,FALSE),"")</f>
        <v/>
      </c>
      <c r="R1378" t="str">
        <f>IF(ROW()&lt;=vLastrow,VLOOKUP(MONTH(F1378),calcs!$S$2:$T$13,2,FALSE),"")</f>
        <v/>
      </c>
      <c r="S1378" t="str">
        <f t="shared" si="115"/>
        <v/>
      </c>
      <c r="T1378" s="26" t="e">
        <f>IF(F1378="",DATEDIF(E1378,calcs!X$2,"Y"),"")</f>
        <v>#VALUE!</v>
      </c>
      <c r="U1378" t="str">
        <f t="shared" si="114"/>
        <v/>
      </c>
      <c r="V1378" t="str">
        <f t="shared" si="111"/>
        <v/>
      </c>
      <c r="W1378">
        <f t="shared" si="112"/>
        <v>0</v>
      </c>
      <c r="X1378">
        <f t="shared" si="113"/>
        <v>0</v>
      </c>
    </row>
    <row r="1379" spans="1:24" x14ac:dyDescent="0.35">
      <c r="A1379" t="str">
        <f>IF(ROW()&lt;=vLastrow,'Match History Data'!A1379,"")</f>
        <v/>
      </c>
      <c r="B1379" t="str">
        <f>IF(ROW()&lt;=vLastrow,'Match History Data'!B1379,"")</f>
        <v/>
      </c>
      <c r="C1379" t="str">
        <f>IF(ROW()&lt;=vLastrow,'Match History Data'!C1379,"")</f>
        <v/>
      </c>
      <c r="D1379" t="str">
        <f>IF(ROW()&lt;=vLastrow,'Match History Data'!D1379,"")</f>
        <v/>
      </c>
      <c r="E1379" s="3" t="str">
        <f>IF(ROW()&lt;=vLastrow,IF('Match History Data'!E1379&lt;&gt;"",'Match History Data'!E1379,""),"")</f>
        <v/>
      </c>
      <c r="F1379" s="3" t="str">
        <f>IF(ROW()&lt;=vLastrow,IF('Match History Data'!F1379&lt;&gt;"",'Match History Data'!F1379,""),"")</f>
        <v/>
      </c>
      <c r="G1379" t="str">
        <f>IF(ROW()&lt;=vLastrow,'Match History Data'!G1379,"")</f>
        <v/>
      </c>
      <c r="H1379" t="str">
        <f>IF(ROW()&lt;=vLastrow,'Match History Data'!H1379,"")</f>
        <v/>
      </c>
      <c r="I1379" t="str">
        <f>IF(ROW()&lt;=vLastrow,'Match History Data'!I1379,"")</f>
        <v/>
      </c>
      <c r="J1379" t="str">
        <f>IF(ROW()&lt;=vLastrow,'Match History Data'!J1379,"")</f>
        <v/>
      </c>
      <c r="K1379" t="str">
        <f>IF(ROW()&lt;=vLastrow,'Match History Data'!K1379,"")</f>
        <v/>
      </c>
      <c r="L1379" t="str">
        <f>IF(ROW()&lt;=vLastrow,'Match History Data'!L1379,"")</f>
        <v/>
      </c>
      <c r="M1379" t="str">
        <f>IF(ROW()&lt;=vLastrow,'Match History Data'!M1379,"")</f>
        <v/>
      </c>
      <c r="N1379" t="str">
        <f>IF(ROW()&lt;=vLastrow,'Match History Data'!N1379,"")</f>
        <v/>
      </c>
      <c r="O1379" t="str">
        <f>IF(ROW()&lt;=vLastrow,'Match History Data'!O1379,"")</f>
        <v/>
      </c>
      <c r="Q1379" t="str">
        <f>IF(ROW()&lt;=vLastrow,VLOOKUP(MONTH(E1379),calcs!$S$2:$T$13,2,FALSE),"")</f>
        <v/>
      </c>
      <c r="R1379" t="str">
        <f>IF(ROW()&lt;=vLastrow,VLOOKUP(MONTH(F1379),calcs!$S$2:$T$13,2,FALSE),"")</f>
        <v/>
      </c>
      <c r="S1379" t="str">
        <f t="shared" si="115"/>
        <v/>
      </c>
      <c r="T1379" s="26" t="e">
        <f>IF(F1379="",DATEDIF(E1379,calcs!X$2,"Y"),"")</f>
        <v>#VALUE!</v>
      </c>
      <c r="U1379" t="str">
        <f t="shared" si="114"/>
        <v/>
      </c>
      <c r="V1379" t="str">
        <f t="shared" si="111"/>
        <v/>
      </c>
      <c r="W1379">
        <f t="shared" si="112"/>
        <v>0</v>
      </c>
      <c r="X1379">
        <f t="shared" si="113"/>
        <v>0</v>
      </c>
    </row>
    <row r="1380" spans="1:24" x14ac:dyDescent="0.35">
      <c r="A1380" t="str">
        <f>IF(ROW()&lt;=vLastrow,'Match History Data'!A1380,"")</f>
        <v/>
      </c>
      <c r="B1380" t="str">
        <f>IF(ROW()&lt;=vLastrow,'Match History Data'!B1380,"")</f>
        <v/>
      </c>
      <c r="C1380" t="str">
        <f>IF(ROW()&lt;=vLastrow,'Match History Data'!C1380,"")</f>
        <v/>
      </c>
      <c r="D1380" t="str">
        <f>IF(ROW()&lt;=vLastrow,'Match History Data'!D1380,"")</f>
        <v/>
      </c>
      <c r="E1380" s="3" t="str">
        <f>IF(ROW()&lt;=vLastrow,IF('Match History Data'!E1380&lt;&gt;"",'Match History Data'!E1380,""),"")</f>
        <v/>
      </c>
      <c r="F1380" s="3" t="str">
        <f>IF(ROW()&lt;=vLastrow,IF('Match History Data'!F1380&lt;&gt;"",'Match History Data'!F1380,""),"")</f>
        <v/>
      </c>
      <c r="G1380" t="str">
        <f>IF(ROW()&lt;=vLastrow,'Match History Data'!G1380,"")</f>
        <v/>
      </c>
      <c r="H1380" t="str">
        <f>IF(ROW()&lt;=vLastrow,'Match History Data'!H1380,"")</f>
        <v/>
      </c>
      <c r="I1380" t="str">
        <f>IF(ROW()&lt;=vLastrow,'Match History Data'!I1380,"")</f>
        <v/>
      </c>
      <c r="J1380" t="str">
        <f>IF(ROW()&lt;=vLastrow,'Match History Data'!J1380,"")</f>
        <v/>
      </c>
      <c r="K1380" t="str">
        <f>IF(ROW()&lt;=vLastrow,'Match History Data'!K1380,"")</f>
        <v/>
      </c>
      <c r="L1380" t="str">
        <f>IF(ROW()&lt;=vLastrow,'Match History Data'!L1380,"")</f>
        <v/>
      </c>
      <c r="M1380" t="str">
        <f>IF(ROW()&lt;=vLastrow,'Match History Data'!M1380,"")</f>
        <v/>
      </c>
      <c r="N1380" t="str">
        <f>IF(ROW()&lt;=vLastrow,'Match History Data'!N1380,"")</f>
        <v/>
      </c>
      <c r="O1380" t="str">
        <f>IF(ROW()&lt;=vLastrow,'Match History Data'!O1380,"")</f>
        <v/>
      </c>
      <c r="Q1380" t="str">
        <f>IF(ROW()&lt;=vLastrow,VLOOKUP(MONTH(E1380),calcs!$S$2:$T$13,2,FALSE),"")</f>
        <v/>
      </c>
      <c r="R1380" t="str">
        <f>IF(ROW()&lt;=vLastrow,VLOOKUP(MONTH(F1380),calcs!$S$2:$T$13,2,FALSE),"")</f>
        <v/>
      </c>
      <c r="S1380" t="str">
        <f t="shared" si="115"/>
        <v/>
      </c>
      <c r="T1380" s="26" t="e">
        <f>IF(F1380="",DATEDIF(E1380,calcs!X$2,"Y"),"")</f>
        <v>#VALUE!</v>
      </c>
      <c r="U1380" t="str">
        <f t="shared" si="114"/>
        <v/>
      </c>
      <c r="V1380" t="str">
        <f t="shared" si="111"/>
        <v/>
      </c>
      <c r="W1380">
        <f t="shared" si="112"/>
        <v>0</v>
      </c>
      <c r="X1380">
        <f t="shared" si="113"/>
        <v>0</v>
      </c>
    </row>
    <row r="1381" spans="1:24" x14ac:dyDescent="0.35">
      <c r="A1381" t="str">
        <f>IF(ROW()&lt;=vLastrow,'Match History Data'!A1381,"")</f>
        <v/>
      </c>
      <c r="B1381" t="str">
        <f>IF(ROW()&lt;=vLastrow,'Match History Data'!B1381,"")</f>
        <v/>
      </c>
      <c r="C1381" t="str">
        <f>IF(ROW()&lt;=vLastrow,'Match History Data'!C1381,"")</f>
        <v/>
      </c>
      <c r="D1381" t="str">
        <f>IF(ROW()&lt;=vLastrow,'Match History Data'!D1381,"")</f>
        <v/>
      </c>
      <c r="E1381" s="3" t="str">
        <f>IF(ROW()&lt;=vLastrow,IF('Match History Data'!E1381&lt;&gt;"",'Match History Data'!E1381,""),"")</f>
        <v/>
      </c>
      <c r="F1381" s="3" t="str">
        <f>IF(ROW()&lt;=vLastrow,IF('Match History Data'!F1381&lt;&gt;"",'Match History Data'!F1381,""),"")</f>
        <v/>
      </c>
      <c r="G1381" t="str">
        <f>IF(ROW()&lt;=vLastrow,'Match History Data'!G1381,"")</f>
        <v/>
      </c>
      <c r="H1381" t="str">
        <f>IF(ROW()&lt;=vLastrow,'Match History Data'!H1381,"")</f>
        <v/>
      </c>
      <c r="I1381" t="str">
        <f>IF(ROW()&lt;=vLastrow,'Match History Data'!I1381,"")</f>
        <v/>
      </c>
      <c r="J1381" t="str">
        <f>IF(ROW()&lt;=vLastrow,'Match History Data'!J1381,"")</f>
        <v/>
      </c>
      <c r="K1381" t="str">
        <f>IF(ROW()&lt;=vLastrow,'Match History Data'!K1381,"")</f>
        <v/>
      </c>
      <c r="L1381" t="str">
        <f>IF(ROW()&lt;=vLastrow,'Match History Data'!L1381,"")</f>
        <v/>
      </c>
      <c r="M1381" t="str">
        <f>IF(ROW()&lt;=vLastrow,'Match History Data'!M1381,"")</f>
        <v/>
      </c>
      <c r="N1381" t="str">
        <f>IF(ROW()&lt;=vLastrow,'Match History Data'!N1381,"")</f>
        <v/>
      </c>
      <c r="O1381" t="str">
        <f>IF(ROW()&lt;=vLastrow,'Match History Data'!O1381,"")</f>
        <v/>
      </c>
      <c r="Q1381" t="str">
        <f>IF(ROW()&lt;=vLastrow,VLOOKUP(MONTH(E1381),calcs!$S$2:$T$13,2,FALSE),"")</f>
        <v/>
      </c>
      <c r="R1381" t="str">
        <f>IF(ROW()&lt;=vLastrow,VLOOKUP(MONTH(F1381),calcs!$S$2:$T$13,2,FALSE),"")</f>
        <v/>
      </c>
      <c r="S1381" t="str">
        <f t="shared" si="115"/>
        <v/>
      </c>
      <c r="T1381" s="26" t="e">
        <f>IF(F1381="",DATEDIF(E1381,calcs!X$2,"Y"),"")</f>
        <v>#VALUE!</v>
      </c>
      <c r="U1381" t="str">
        <f t="shared" si="114"/>
        <v/>
      </c>
      <c r="V1381" t="str">
        <f t="shared" si="111"/>
        <v/>
      </c>
      <c r="W1381">
        <f t="shared" si="112"/>
        <v>0</v>
      </c>
      <c r="X1381">
        <f t="shared" si="113"/>
        <v>0</v>
      </c>
    </row>
    <row r="1382" spans="1:24" x14ac:dyDescent="0.35">
      <c r="A1382" t="str">
        <f>IF(ROW()&lt;=vLastrow,'Match History Data'!A1382,"")</f>
        <v/>
      </c>
      <c r="B1382" t="str">
        <f>IF(ROW()&lt;=vLastrow,'Match History Data'!B1382,"")</f>
        <v/>
      </c>
      <c r="C1382" t="str">
        <f>IF(ROW()&lt;=vLastrow,'Match History Data'!C1382,"")</f>
        <v/>
      </c>
      <c r="D1382" t="str">
        <f>IF(ROW()&lt;=vLastrow,'Match History Data'!D1382,"")</f>
        <v/>
      </c>
      <c r="E1382" s="3" t="str">
        <f>IF(ROW()&lt;=vLastrow,IF('Match History Data'!E1382&lt;&gt;"",'Match History Data'!E1382,""),"")</f>
        <v/>
      </c>
      <c r="F1382" s="3" t="str">
        <f>IF(ROW()&lt;=vLastrow,IF('Match History Data'!F1382&lt;&gt;"",'Match History Data'!F1382,""),"")</f>
        <v/>
      </c>
      <c r="G1382" t="str">
        <f>IF(ROW()&lt;=vLastrow,'Match History Data'!G1382,"")</f>
        <v/>
      </c>
      <c r="H1382" t="str">
        <f>IF(ROW()&lt;=vLastrow,'Match History Data'!H1382,"")</f>
        <v/>
      </c>
      <c r="I1382" t="str">
        <f>IF(ROW()&lt;=vLastrow,'Match History Data'!I1382,"")</f>
        <v/>
      </c>
      <c r="J1382" t="str">
        <f>IF(ROW()&lt;=vLastrow,'Match History Data'!J1382,"")</f>
        <v/>
      </c>
      <c r="K1382" t="str">
        <f>IF(ROW()&lt;=vLastrow,'Match History Data'!K1382,"")</f>
        <v/>
      </c>
      <c r="L1382" t="str">
        <f>IF(ROW()&lt;=vLastrow,'Match History Data'!L1382,"")</f>
        <v/>
      </c>
      <c r="M1382" t="str">
        <f>IF(ROW()&lt;=vLastrow,'Match History Data'!M1382,"")</f>
        <v/>
      </c>
      <c r="N1382" t="str">
        <f>IF(ROW()&lt;=vLastrow,'Match History Data'!N1382,"")</f>
        <v/>
      </c>
      <c r="O1382" t="str">
        <f>IF(ROW()&lt;=vLastrow,'Match History Data'!O1382,"")</f>
        <v/>
      </c>
      <c r="Q1382" t="str">
        <f>IF(ROW()&lt;=vLastrow,VLOOKUP(MONTH(E1382),calcs!$S$2:$T$13,2,FALSE),"")</f>
        <v/>
      </c>
      <c r="R1382" t="str">
        <f>IF(ROW()&lt;=vLastrow,VLOOKUP(MONTH(F1382),calcs!$S$2:$T$13,2,FALSE),"")</f>
        <v/>
      </c>
      <c r="S1382" t="str">
        <f t="shared" si="115"/>
        <v/>
      </c>
      <c r="T1382" s="26" t="e">
        <f>IF(F1382="",DATEDIF(E1382,calcs!X$2,"Y"),"")</f>
        <v>#VALUE!</v>
      </c>
      <c r="U1382" t="str">
        <f t="shared" si="114"/>
        <v/>
      </c>
      <c r="V1382" t="str">
        <f t="shared" si="111"/>
        <v/>
      </c>
      <c r="W1382">
        <f t="shared" si="112"/>
        <v>0</v>
      </c>
      <c r="X1382">
        <f t="shared" si="113"/>
        <v>0</v>
      </c>
    </row>
    <row r="1383" spans="1:24" x14ac:dyDescent="0.35">
      <c r="A1383" t="str">
        <f>IF(ROW()&lt;=vLastrow,'Match History Data'!A1383,"")</f>
        <v/>
      </c>
      <c r="B1383" t="str">
        <f>IF(ROW()&lt;=vLastrow,'Match History Data'!B1383,"")</f>
        <v/>
      </c>
      <c r="C1383" t="str">
        <f>IF(ROW()&lt;=vLastrow,'Match History Data'!C1383,"")</f>
        <v/>
      </c>
      <c r="D1383" t="str">
        <f>IF(ROW()&lt;=vLastrow,'Match History Data'!D1383,"")</f>
        <v/>
      </c>
      <c r="E1383" s="3" t="str">
        <f>IF(ROW()&lt;=vLastrow,IF('Match History Data'!E1383&lt;&gt;"",'Match History Data'!E1383,""),"")</f>
        <v/>
      </c>
      <c r="F1383" s="3" t="str">
        <f>IF(ROW()&lt;=vLastrow,IF('Match History Data'!F1383&lt;&gt;"",'Match History Data'!F1383,""),"")</f>
        <v/>
      </c>
      <c r="G1383" t="str">
        <f>IF(ROW()&lt;=vLastrow,'Match History Data'!G1383,"")</f>
        <v/>
      </c>
      <c r="H1383" t="str">
        <f>IF(ROW()&lt;=vLastrow,'Match History Data'!H1383,"")</f>
        <v/>
      </c>
      <c r="I1383" t="str">
        <f>IF(ROW()&lt;=vLastrow,'Match History Data'!I1383,"")</f>
        <v/>
      </c>
      <c r="J1383" t="str">
        <f>IF(ROW()&lt;=vLastrow,'Match History Data'!J1383,"")</f>
        <v/>
      </c>
      <c r="K1383" t="str">
        <f>IF(ROW()&lt;=vLastrow,'Match History Data'!K1383,"")</f>
        <v/>
      </c>
      <c r="L1383" t="str">
        <f>IF(ROW()&lt;=vLastrow,'Match History Data'!L1383,"")</f>
        <v/>
      </c>
      <c r="M1383" t="str">
        <f>IF(ROW()&lt;=vLastrow,'Match History Data'!M1383,"")</f>
        <v/>
      </c>
      <c r="N1383" t="str">
        <f>IF(ROW()&lt;=vLastrow,'Match History Data'!N1383,"")</f>
        <v/>
      </c>
      <c r="O1383" t="str">
        <f>IF(ROW()&lt;=vLastrow,'Match History Data'!O1383,"")</f>
        <v/>
      </c>
      <c r="Q1383" t="str">
        <f>IF(ROW()&lt;=vLastrow,VLOOKUP(MONTH(E1383),calcs!$S$2:$T$13,2,FALSE),"")</f>
        <v/>
      </c>
      <c r="R1383" t="str">
        <f>IF(ROW()&lt;=vLastrow,VLOOKUP(MONTH(F1383),calcs!$S$2:$T$13,2,FALSE),"")</f>
        <v/>
      </c>
      <c r="S1383" t="str">
        <f t="shared" si="115"/>
        <v/>
      </c>
      <c r="T1383" s="26" t="e">
        <f>IF(F1383="",DATEDIF(E1383,calcs!X$2,"Y"),"")</f>
        <v>#VALUE!</v>
      </c>
      <c r="U1383" t="str">
        <f t="shared" si="114"/>
        <v/>
      </c>
      <c r="V1383" t="str">
        <f t="shared" si="111"/>
        <v/>
      </c>
      <c r="W1383">
        <f t="shared" si="112"/>
        <v>0</v>
      </c>
      <c r="X1383">
        <f t="shared" si="113"/>
        <v>0</v>
      </c>
    </row>
    <row r="1384" spans="1:24" x14ac:dyDescent="0.35">
      <c r="A1384" t="str">
        <f>IF(ROW()&lt;=vLastrow,'Match History Data'!A1384,"")</f>
        <v/>
      </c>
      <c r="B1384" t="str">
        <f>IF(ROW()&lt;=vLastrow,'Match History Data'!B1384,"")</f>
        <v/>
      </c>
      <c r="C1384" t="str">
        <f>IF(ROW()&lt;=vLastrow,'Match History Data'!C1384,"")</f>
        <v/>
      </c>
      <c r="D1384" t="str">
        <f>IF(ROW()&lt;=vLastrow,'Match History Data'!D1384,"")</f>
        <v/>
      </c>
      <c r="E1384" s="3" t="str">
        <f>IF(ROW()&lt;=vLastrow,IF('Match History Data'!E1384&lt;&gt;"",'Match History Data'!E1384,""),"")</f>
        <v/>
      </c>
      <c r="F1384" s="3" t="str">
        <f>IF(ROW()&lt;=vLastrow,IF('Match History Data'!F1384&lt;&gt;"",'Match History Data'!F1384,""),"")</f>
        <v/>
      </c>
      <c r="G1384" t="str">
        <f>IF(ROW()&lt;=vLastrow,'Match History Data'!G1384,"")</f>
        <v/>
      </c>
      <c r="H1384" t="str">
        <f>IF(ROW()&lt;=vLastrow,'Match History Data'!H1384,"")</f>
        <v/>
      </c>
      <c r="I1384" t="str">
        <f>IF(ROW()&lt;=vLastrow,'Match History Data'!I1384,"")</f>
        <v/>
      </c>
      <c r="J1384" t="str">
        <f>IF(ROW()&lt;=vLastrow,'Match History Data'!J1384,"")</f>
        <v/>
      </c>
      <c r="K1384" t="str">
        <f>IF(ROW()&lt;=vLastrow,'Match History Data'!K1384,"")</f>
        <v/>
      </c>
      <c r="L1384" t="str">
        <f>IF(ROW()&lt;=vLastrow,'Match History Data'!L1384,"")</f>
        <v/>
      </c>
      <c r="M1384" t="str">
        <f>IF(ROW()&lt;=vLastrow,'Match History Data'!M1384,"")</f>
        <v/>
      </c>
      <c r="N1384" t="str">
        <f>IF(ROW()&lt;=vLastrow,'Match History Data'!N1384,"")</f>
        <v/>
      </c>
      <c r="O1384" t="str">
        <f>IF(ROW()&lt;=vLastrow,'Match History Data'!O1384,"")</f>
        <v/>
      </c>
      <c r="Q1384" t="str">
        <f>IF(ROW()&lt;=vLastrow,VLOOKUP(MONTH(E1384),calcs!$S$2:$T$13,2,FALSE),"")</f>
        <v/>
      </c>
      <c r="R1384" t="str">
        <f>IF(ROW()&lt;=vLastrow,VLOOKUP(MONTH(F1384),calcs!$S$2:$T$13,2,FALSE),"")</f>
        <v/>
      </c>
      <c r="S1384" t="str">
        <f t="shared" si="115"/>
        <v/>
      </c>
      <c r="T1384" s="26" t="e">
        <f>IF(F1384="",DATEDIF(E1384,calcs!X$2,"Y"),"")</f>
        <v>#VALUE!</v>
      </c>
      <c r="U1384" t="str">
        <f t="shared" si="114"/>
        <v/>
      </c>
      <c r="V1384" t="str">
        <f t="shared" si="111"/>
        <v/>
      </c>
      <c r="W1384">
        <f t="shared" si="112"/>
        <v>0</v>
      </c>
      <c r="X1384">
        <f t="shared" si="113"/>
        <v>0</v>
      </c>
    </row>
    <row r="1385" spans="1:24" x14ac:dyDescent="0.35">
      <c r="A1385" t="str">
        <f>IF(ROW()&lt;=vLastrow,'Match History Data'!A1385,"")</f>
        <v/>
      </c>
      <c r="B1385" t="str">
        <f>IF(ROW()&lt;=vLastrow,'Match History Data'!B1385,"")</f>
        <v/>
      </c>
      <c r="C1385" t="str">
        <f>IF(ROW()&lt;=vLastrow,'Match History Data'!C1385,"")</f>
        <v/>
      </c>
      <c r="D1385" t="str">
        <f>IF(ROW()&lt;=vLastrow,'Match History Data'!D1385,"")</f>
        <v/>
      </c>
      <c r="E1385" s="3" t="str">
        <f>IF(ROW()&lt;=vLastrow,IF('Match History Data'!E1385&lt;&gt;"",'Match History Data'!E1385,""),"")</f>
        <v/>
      </c>
      <c r="F1385" s="3" t="str">
        <f>IF(ROW()&lt;=vLastrow,IF('Match History Data'!F1385&lt;&gt;"",'Match History Data'!F1385,""),"")</f>
        <v/>
      </c>
      <c r="G1385" t="str">
        <f>IF(ROW()&lt;=vLastrow,'Match History Data'!G1385,"")</f>
        <v/>
      </c>
      <c r="H1385" t="str">
        <f>IF(ROW()&lt;=vLastrow,'Match History Data'!H1385,"")</f>
        <v/>
      </c>
      <c r="I1385" t="str">
        <f>IF(ROW()&lt;=vLastrow,'Match History Data'!I1385,"")</f>
        <v/>
      </c>
      <c r="J1385" t="str">
        <f>IF(ROW()&lt;=vLastrow,'Match History Data'!J1385,"")</f>
        <v/>
      </c>
      <c r="K1385" t="str">
        <f>IF(ROW()&lt;=vLastrow,'Match History Data'!K1385,"")</f>
        <v/>
      </c>
      <c r="L1385" t="str">
        <f>IF(ROW()&lt;=vLastrow,'Match History Data'!L1385,"")</f>
        <v/>
      </c>
      <c r="M1385" t="str">
        <f>IF(ROW()&lt;=vLastrow,'Match History Data'!M1385,"")</f>
        <v/>
      </c>
      <c r="N1385" t="str">
        <f>IF(ROW()&lt;=vLastrow,'Match History Data'!N1385,"")</f>
        <v/>
      </c>
      <c r="O1385" t="str">
        <f>IF(ROW()&lt;=vLastrow,'Match History Data'!O1385,"")</f>
        <v/>
      </c>
      <c r="Q1385" t="str">
        <f>IF(ROW()&lt;=vLastrow,VLOOKUP(MONTH(E1385),calcs!$S$2:$T$13,2,FALSE),"")</f>
        <v/>
      </c>
      <c r="R1385" t="str">
        <f>IF(ROW()&lt;=vLastrow,VLOOKUP(MONTH(F1385),calcs!$S$2:$T$13,2,FALSE),"")</f>
        <v/>
      </c>
      <c r="S1385" t="str">
        <f t="shared" si="115"/>
        <v/>
      </c>
      <c r="T1385" s="26" t="e">
        <f>IF(F1385="",DATEDIF(E1385,calcs!X$2,"Y"),"")</f>
        <v>#VALUE!</v>
      </c>
      <c r="U1385" t="str">
        <f t="shared" si="114"/>
        <v/>
      </c>
      <c r="V1385" t="str">
        <f t="shared" si="111"/>
        <v/>
      </c>
      <c r="W1385">
        <f t="shared" si="112"/>
        <v>0</v>
      </c>
      <c r="X1385">
        <f t="shared" si="113"/>
        <v>0</v>
      </c>
    </row>
    <row r="1386" spans="1:24" x14ac:dyDescent="0.35">
      <c r="A1386" t="str">
        <f>IF(ROW()&lt;=vLastrow,'Match History Data'!A1386,"")</f>
        <v/>
      </c>
      <c r="B1386" t="str">
        <f>IF(ROW()&lt;=vLastrow,'Match History Data'!B1386,"")</f>
        <v/>
      </c>
      <c r="C1386" t="str">
        <f>IF(ROW()&lt;=vLastrow,'Match History Data'!C1386,"")</f>
        <v/>
      </c>
      <c r="D1386" t="str">
        <f>IF(ROW()&lt;=vLastrow,'Match History Data'!D1386,"")</f>
        <v/>
      </c>
      <c r="E1386" s="3" t="str">
        <f>IF(ROW()&lt;=vLastrow,IF('Match History Data'!E1386&lt;&gt;"",'Match History Data'!E1386,""),"")</f>
        <v/>
      </c>
      <c r="F1386" s="3" t="str">
        <f>IF(ROW()&lt;=vLastrow,IF('Match History Data'!F1386&lt;&gt;"",'Match History Data'!F1386,""),"")</f>
        <v/>
      </c>
      <c r="G1386" t="str">
        <f>IF(ROW()&lt;=vLastrow,'Match History Data'!G1386,"")</f>
        <v/>
      </c>
      <c r="H1386" t="str">
        <f>IF(ROW()&lt;=vLastrow,'Match History Data'!H1386,"")</f>
        <v/>
      </c>
      <c r="I1386" t="str">
        <f>IF(ROW()&lt;=vLastrow,'Match History Data'!I1386,"")</f>
        <v/>
      </c>
      <c r="J1386" t="str">
        <f>IF(ROW()&lt;=vLastrow,'Match History Data'!J1386,"")</f>
        <v/>
      </c>
      <c r="K1386" t="str">
        <f>IF(ROW()&lt;=vLastrow,'Match History Data'!K1386,"")</f>
        <v/>
      </c>
      <c r="L1386" t="str">
        <f>IF(ROW()&lt;=vLastrow,'Match History Data'!L1386,"")</f>
        <v/>
      </c>
      <c r="M1386" t="str">
        <f>IF(ROW()&lt;=vLastrow,'Match History Data'!M1386,"")</f>
        <v/>
      </c>
      <c r="N1386" t="str">
        <f>IF(ROW()&lt;=vLastrow,'Match History Data'!N1386,"")</f>
        <v/>
      </c>
      <c r="O1386" t="str">
        <f>IF(ROW()&lt;=vLastrow,'Match History Data'!O1386,"")</f>
        <v/>
      </c>
      <c r="Q1386" t="str">
        <f>IF(ROW()&lt;=vLastrow,VLOOKUP(MONTH(E1386),calcs!$S$2:$T$13,2,FALSE),"")</f>
        <v/>
      </c>
      <c r="R1386" t="str">
        <f>IF(ROW()&lt;=vLastrow,VLOOKUP(MONTH(F1386),calcs!$S$2:$T$13,2,FALSE),"")</f>
        <v/>
      </c>
      <c r="S1386" t="str">
        <f t="shared" si="115"/>
        <v/>
      </c>
      <c r="T1386" s="26" t="e">
        <f>IF(F1386="",DATEDIF(E1386,calcs!X$2,"Y"),"")</f>
        <v>#VALUE!</v>
      </c>
      <c r="U1386" t="str">
        <f t="shared" si="114"/>
        <v/>
      </c>
      <c r="V1386" t="str">
        <f t="shared" si="111"/>
        <v/>
      </c>
      <c r="W1386">
        <f t="shared" si="112"/>
        <v>0</v>
      </c>
      <c r="X1386">
        <f t="shared" si="113"/>
        <v>0</v>
      </c>
    </row>
    <row r="1387" spans="1:24" x14ac:dyDescent="0.35">
      <c r="A1387" t="str">
        <f>IF(ROW()&lt;=vLastrow,'Match History Data'!A1387,"")</f>
        <v/>
      </c>
      <c r="B1387" t="str">
        <f>IF(ROW()&lt;=vLastrow,'Match History Data'!B1387,"")</f>
        <v/>
      </c>
      <c r="C1387" t="str">
        <f>IF(ROW()&lt;=vLastrow,'Match History Data'!C1387,"")</f>
        <v/>
      </c>
      <c r="D1387" t="str">
        <f>IF(ROW()&lt;=vLastrow,'Match History Data'!D1387,"")</f>
        <v/>
      </c>
      <c r="E1387" s="3" t="str">
        <f>IF(ROW()&lt;=vLastrow,IF('Match History Data'!E1387&lt;&gt;"",'Match History Data'!E1387,""),"")</f>
        <v/>
      </c>
      <c r="F1387" s="3" t="str">
        <f>IF(ROW()&lt;=vLastrow,IF('Match History Data'!F1387&lt;&gt;"",'Match History Data'!F1387,""),"")</f>
        <v/>
      </c>
      <c r="G1387" t="str">
        <f>IF(ROW()&lt;=vLastrow,'Match History Data'!G1387,"")</f>
        <v/>
      </c>
      <c r="H1387" t="str">
        <f>IF(ROW()&lt;=vLastrow,'Match History Data'!H1387,"")</f>
        <v/>
      </c>
      <c r="I1387" t="str">
        <f>IF(ROW()&lt;=vLastrow,'Match History Data'!I1387,"")</f>
        <v/>
      </c>
      <c r="J1387" t="str">
        <f>IF(ROW()&lt;=vLastrow,'Match History Data'!J1387,"")</f>
        <v/>
      </c>
      <c r="K1387" t="str">
        <f>IF(ROW()&lt;=vLastrow,'Match History Data'!K1387,"")</f>
        <v/>
      </c>
      <c r="L1387" t="str">
        <f>IF(ROW()&lt;=vLastrow,'Match History Data'!L1387,"")</f>
        <v/>
      </c>
      <c r="M1387" t="str">
        <f>IF(ROW()&lt;=vLastrow,'Match History Data'!M1387,"")</f>
        <v/>
      </c>
      <c r="N1387" t="str">
        <f>IF(ROW()&lt;=vLastrow,'Match History Data'!N1387,"")</f>
        <v/>
      </c>
      <c r="O1387" t="str">
        <f>IF(ROW()&lt;=vLastrow,'Match History Data'!O1387,"")</f>
        <v/>
      </c>
      <c r="Q1387" t="str">
        <f>IF(ROW()&lt;=vLastrow,VLOOKUP(MONTH(E1387),calcs!$S$2:$T$13,2,FALSE),"")</f>
        <v/>
      </c>
      <c r="R1387" t="str">
        <f>IF(ROW()&lt;=vLastrow,VLOOKUP(MONTH(F1387),calcs!$S$2:$T$13,2,FALSE),"")</f>
        <v/>
      </c>
      <c r="S1387" t="str">
        <f t="shared" si="115"/>
        <v/>
      </c>
      <c r="T1387" s="26" t="e">
        <f>IF(F1387="",DATEDIF(E1387,calcs!X$2,"Y"),"")</f>
        <v>#VALUE!</v>
      </c>
      <c r="U1387" t="str">
        <f t="shared" si="114"/>
        <v/>
      </c>
      <c r="V1387" t="str">
        <f t="shared" si="111"/>
        <v/>
      </c>
      <c r="W1387">
        <f t="shared" si="112"/>
        <v>0</v>
      </c>
      <c r="X1387">
        <f t="shared" si="113"/>
        <v>0</v>
      </c>
    </row>
    <row r="1388" spans="1:24" x14ac:dyDescent="0.35">
      <c r="A1388" t="str">
        <f>IF(ROW()&lt;=vLastrow,'Match History Data'!A1388,"")</f>
        <v/>
      </c>
      <c r="B1388" t="str">
        <f>IF(ROW()&lt;=vLastrow,'Match History Data'!B1388,"")</f>
        <v/>
      </c>
      <c r="C1388" t="str">
        <f>IF(ROW()&lt;=vLastrow,'Match History Data'!C1388,"")</f>
        <v/>
      </c>
      <c r="D1388" t="str">
        <f>IF(ROW()&lt;=vLastrow,'Match History Data'!D1388,"")</f>
        <v/>
      </c>
      <c r="E1388" s="3" t="str">
        <f>IF(ROW()&lt;=vLastrow,IF('Match History Data'!E1388&lt;&gt;"",'Match History Data'!E1388,""),"")</f>
        <v/>
      </c>
      <c r="F1388" s="3" t="str">
        <f>IF(ROW()&lt;=vLastrow,IF('Match History Data'!F1388&lt;&gt;"",'Match History Data'!F1388,""),"")</f>
        <v/>
      </c>
      <c r="G1388" t="str">
        <f>IF(ROW()&lt;=vLastrow,'Match History Data'!G1388,"")</f>
        <v/>
      </c>
      <c r="H1388" t="str">
        <f>IF(ROW()&lt;=vLastrow,'Match History Data'!H1388,"")</f>
        <v/>
      </c>
      <c r="I1388" t="str">
        <f>IF(ROW()&lt;=vLastrow,'Match History Data'!I1388,"")</f>
        <v/>
      </c>
      <c r="J1388" t="str">
        <f>IF(ROW()&lt;=vLastrow,'Match History Data'!J1388,"")</f>
        <v/>
      </c>
      <c r="K1388" t="str">
        <f>IF(ROW()&lt;=vLastrow,'Match History Data'!K1388,"")</f>
        <v/>
      </c>
      <c r="L1388" t="str">
        <f>IF(ROW()&lt;=vLastrow,'Match History Data'!L1388,"")</f>
        <v/>
      </c>
      <c r="M1388" t="str">
        <f>IF(ROW()&lt;=vLastrow,'Match History Data'!M1388,"")</f>
        <v/>
      </c>
      <c r="N1388" t="str">
        <f>IF(ROW()&lt;=vLastrow,'Match History Data'!N1388,"")</f>
        <v/>
      </c>
      <c r="O1388" t="str">
        <f>IF(ROW()&lt;=vLastrow,'Match History Data'!O1388,"")</f>
        <v/>
      </c>
      <c r="Q1388" t="str">
        <f>IF(ROW()&lt;=vLastrow,VLOOKUP(MONTH(E1388),calcs!$S$2:$T$13,2,FALSE),"")</f>
        <v/>
      </c>
      <c r="R1388" t="str">
        <f>IF(ROW()&lt;=vLastrow,VLOOKUP(MONTH(F1388),calcs!$S$2:$T$13,2,FALSE),"")</f>
        <v/>
      </c>
      <c r="S1388" t="str">
        <f t="shared" si="115"/>
        <v/>
      </c>
      <c r="T1388" s="26" t="e">
        <f>IF(F1388="",DATEDIF(E1388,calcs!X$2,"Y"),"")</f>
        <v>#VALUE!</v>
      </c>
      <c r="U1388" t="str">
        <f t="shared" si="114"/>
        <v/>
      </c>
      <c r="V1388" t="str">
        <f t="shared" si="111"/>
        <v/>
      </c>
      <c r="W1388">
        <f t="shared" si="112"/>
        <v>0</v>
      </c>
      <c r="X1388">
        <f t="shared" si="113"/>
        <v>0</v>
      </c>
    </row>
    <row r="1389" spans="1:24" x14ac:dyDescent="0.35">
      <c r="A1389" t="str">
        <f>IF(ROW()&lt;=vLastrow,'Match History Data'!A1389,"")</f>
        <v/>
      </c>
      <c r="B1389" t="str">
        <f>IF(ROW()&lt;=vLastrow,'Match History Data'!B1389,"")</f>
        <v/>
      </c>
      <c r="C1389" t="str">
        <f>IF(ROW()&lt;=vLastrow,'Match History Data'!C1389,"")</f>
        <v/>
      </c>
      <c r="D1389" t="str">
        <f>IF(ROW()&lt;=vLastrow,'Match History Data'!D1389,"")</f>
        <v/>
      </c>
      <c r="E1389" s="3" t="str">
        <f>IF(ROW()&lt;=vLastrow,IF('Match History Data'!E1389&lt;&gt;"",'Match History Data'!E1389,""),"")</f>
        <v/>
      </c>
      <c r="F1389" s="3" t="str">
        <f>IF(ROW()&lt;=vLastrow,IF('Match History Data'!F1389&lt;&gt;"",'Match History Data'!F1389,""),"")</f>
        <v/>
      </c>
      <c r="G1389" t="str">
        <f>IF(ROW()&lt;=vLastrow,'Match History Data'!G1389,"")</f>
        <v/>
      </c>
      <c r="H1389" t="str">
        <f>IF(ROW()&lt;=vLastrow,'Match History Data'!H1389,"")</f>
        <v/>
      </c>
      <c r="I1389" t="str">
        <f>IF(ROW()&lt;=vLastrow,'Match History Data'!I1389,"")</f>
        <v/>
      </c>
      <c r="J1389" t="str">
        <f>IF(ROW()&lt;=vLastrow,'Match History Data'!J1389,"")</f>
        <v/>
      </c>
      <c r="K1389" t="str">
        <f>IF(ROW()&lt;=vLastrow,'Match History Data'!K1389,"")</f>
        <v/>
      </c>
      <c r="L1389" t="str">
        <f>IF(ROW()&lt;=vLastrow,'Match History Data'!L1389,"")</f>
        <v/>
      </c>
      <c r="M1389" t="str">
        <f>IF(ROW()&lt;=vLastrow,'Match History Data'!M1389,"")</f>
        <v/>
      </c>
      <c r="N1389" t="str">
        <f>IF(ROW()&lt;=vLastrow,'Match History Data'!N1389,"")</f>
        <v/>
      </c>
      <c r="O1389" t="str">
        <f>IF(ROW()&lt;=vLastrow,'Match History Data'!O1389,"")</f>
        <v/>
      </c>
      <c r="Q1389" t="str">
        <f>IF(ROW()&lt;=vLastrow,VLOOKUP(MONTH(E1389),calcs!$S$2:$T$13,2,FALSE),"")</f>
        <v/>
      </c>
      <c r="R1389" t="str">
        <f>IF(ROW()&lt;=vLastrow,VLOOKUP(MONTH(F1389),calcs!$S$2:$T$13,2,FALSE),"")</f>
        <v/>
      </c>
      <c r="S1389" t="str">
        <f t="shared" si="115"/>
        <v/>
      </c>
      <c r="T1389" s="26" t="e">
        <f>IF(F1389="",DATEDIF(E1389,calcs!X$2,"Y"),"")</f>
        <v>#VALUE!</v>
      </c>
      <c r="U1389" t="str">
        <f t="shared" si="114"/>
        <v/>
      </c>
      <c r="V1389" t="str">
        <f t="shared" si="111"/>
        <v/>
      </c>
      <c r="W1389">
        <f t="shared" si="112"/>
        <v>0</v>
      </c>
      <c r="X1389">
        <f t="shared" si="113"/>
        <v>0</v>
      </c>
    </row>
    <row r="1390" spans="1:24" x14ac:dyDescent="0.35">
      <c r="A1390" t="str">
        <f>IF(ROW()&lt;=vLastrow,'Match History Data'!A1390,"")</f>
        <v/>
      </c>
      <c r="B1390" t="str">
        <f>IF(ROW()&lt;=vLastrow,'Match History Data'!B1390,"")</f>
        <v/>
      </c>
      <c r="C1390" t="str">
        <f>IF(ROW()&lt;=vLastrow,'Match History Data'!C1390,"")</f>
        <v/>
      </c>
      <c r="D1390" t="str">
        <f>IF(ROW()&lt;=vLastrow,'Match History Data'!D1390,"")</f>
        <v/>
      </c>
      <c r="E1390" s="3" t="str">
        <f>IF(ROW()&lt;=vLastrow,IF('Match History Data'!E1390&lt;&gt;"",'Match History Data'!E1390,""),"")</f>
        <v/>
      </c>
      <c r="F1390" s="3" t="str">
        <f>IF(ROW()&lt;=vLastrow,IF('Match History Data'!F1390&lt;&gt;"",'Match History Data'!F1390,""),"")</f>
        <v/>
      </c>
      <c r="G1390" t="str">
        <f>IF(ROW()&lt;=vLastrow,'Match History Data'!G1390,"")</f>
        <v/>
      </c>
      <c r="H1390" t="str">
        <f>IF(ROW()&lt;=vLastrow,'Match History Data'!H1390,"")</f>
        <v/>
      </c>
      <c r="I1390" t="str">
        <f>IF(ROW()&lt;=vLastrow,'Match History Data'!I1390,"")</f>
        <v/>
      </c>
      <c r="J1390" t="str">
        <f>IF(ROW()&lt;=vLastrow,'Match History Data'!J1390,"")</f>
        <v/>
      </c>
      <c r="K1390" t="str">
        <f>IF(ROW()&lt;=vLastrow,'Match History Data'!K1390,"")</f>
        <v/>
      </c>
      <c r="L1390" t="str">
        <f>IF(ROW()&lt;=vLastrow,'Match History Data'!L1390,"")</f>
        <v/>
      </c>
      <c r="M1390" t="str">
        <f>IF(ROW()&lt;=vLastrow,'Match History Data'!M1390,"")</f>
        <v/>
      </c>
      <c r="N1390" t="str">
        <f>IF(ROW()&lt;=vLastrow,'Match History Data'!N1390,"")</f>
        <v/>
      </c>
      <c r="O1390" t="str">
        <f>IF(ROW()&lt;=vLastrow,'Match History Data'!O1390,"")</f>
        <v/>
      </c>
      <c r="Q1390" t="str">
        <f>IF(ROW()&lt;=vLastrow,VLOOKUP(MONTH(E1390),calcs!$S$2:$T$13,2,FALSE),"")</f>
        <v/>
      </c>
      <c r="R1390" t="str">
        <f>IF(ROW()&lt;=vLastrow,VLOOKUP(MONTH(F1390),calcs!$S$2:$T$13,2,FALSE),"")</f>
        <v/>
      </c>
      <c r="S1390" t="str">
        <f t="shared" si="115"/>
        <v/>
      </c>
      <c r="T1390" s="26" t="e">
        <f>IF(F1390="",DATEDIF(E1390,calcs!X$2,"Y"),"")</f>
        <v>#VALUE!</v>
      </c>
      <c r="U1390" t="str">
        <f t="shared" si="114"/>
        <v/>
      </c>
      <c r="V1390" t="str">
        <f t="shared" si="111"/>
        <v/>
      </c>
      <c r="W1390">
        <f t="shared" si="112"/>
        <v>0</v>
      </c>
      <c r="X1390">
        <f t="shared" si="113"/>
        <v>0</v>
      </c>
    </row>
    <row r="1391" spans="1:24" x14ac:dyDescent="0.35">
      <c r="A1391" t="str">
        <f>IF(ROW()&lt;=vLastrow,'Match History Data'!A1391,"")</f>
        <v/>
      </c>
      <c r="B1391" t="str">
        <f>IF(ROW()&lt;=vLastrow,'Match History Data'!B1391,"")</f>
        <v/>
      </c>
      <c r="C1391" t="str">
        <f>IF(ROW()&lt;=vLastrow,'Match History Data'!C1391,"")</f>
        <v/>
      </c>
      <c r="D1391" t="str">
        <f>IF(ROW()&lt;=vLastrow,'Match History Data'!D1391,"")</f>
        <v/>
      </c>
      <c r="E1391" s="3" t="str">
        <f>IF(ROW()&lt;=vLastrow,IF('Match History Data'!E1391&lt;&gt;"",'Match History Data'!E1391,""),"")</f>
        <v/>
      </c>
      <c r="F1391" s="3" t="str">
        <f>IF(ROW()&lt;=vLastrow,IF('Match History Data'!F1391&lt;&gt;"",'Match History Data'!F1391,""),"")</f>
        <v/>
      </c>
      <c r="G1391" t="str">
        <f>IF(ROW()&lt;=vLastrow,'Match History Data'!G1391,"")</f>
        <v/>
      </c>
      <c r="H1391" t="str">
        <f>IF(ROW()&lt;=vLastrow,'Match History Data'!H1391,"")</f>
        <v/>
      </c>
      <c r="I1391" t="str">
        <f>IF(ROW()&lt;=vLastrow,'Match History Data'!I1391,"")</f>
        <v/>
      </c>
      <c r="J1391" t="str">
        <f>IF(ROW()&lt;=vLastrow,'Match History Data'!J1391,"")</f>
        <v/>
      </c>
      <c r="K1391" t="str">
        <f>IF(ROW()&lt;=vLastrow,'Match History Data'!K1391,"")</f>
        <v/>
      </c>
      <c r="L1391" t="str">
        <f>IF(ROW()&lt;=vLastrow,'Match History Data'!L1391,"")</f>
        <v/>
      </c>
      <c r="M1391" t="str">
        <f>IF(ROW()&lt;=vLastrow,'Match History Data'!M1391,"")</f>
        <v/>
      </c>
      <c r="N1391" t="str">
        <f>IF(ROW()&lt;=vLastrow,'Match History Data'!N1391,"")</f>
        <v/>
      </c>
      <c r="O1391" t="str">
        <f>IF(ROW()&lt;=vLastrow,'Match History Data'!O1391,"")</f>
        <v/>
      </c>
      <c r="Q1391" t="str">
        <f>IF(ROW()&lt;=vLastrow,VLOOKUP(MONTH(E1391),calcs!$S$2:$T$13,2,FALSE),"")</f>
        <v/>
      </c>
      <c r="R1391" t="str">
        <f>IF(ROW()&lt;=vLastrow,VLOOKUP(MONTH(F1391),calcs!$S$2:$T$13,2,FALSE),"")</f>
        <v/>
      </c>
      <c r="S1391" t="str">
        <f t="shared" si="115"/>
        <v/>
      </c>
      <c r="T1391" s="26" t="e">
        <f>IF(F1391="",DATEDIF(E1391,calcs!X$2,"Y"),"")</f>
        <v>#VALUE!</v>
      </c>
      <c r="U1391" t="str">
        <f t="shared" si="114"/>
        <v/>
      </c>
      <c r="V1391" t="str">
        <f t="shared" si="111"/>
        <v/>
      </c>
      <c r="W1391">
        <f t="shared" si="112"/>
        <v>0</v>
      </c>
      <c r="X1391">
        <f t="shared" si="113"/>
        <v>0</v>
      </c>
    </row>
    <row r="1392" spans="1:24" x14ac:dyDescent="0.35">
      <c r="A1392" t="str">
        <f>IF(ROW()&lt;=vLastrow,'Match History Data'!A1392,"")</f>
        <v/>
      </c>
      <c r="B1392" t="str">
        <f>IF(ROW()&lt;=vLastrow,'Match History Data'!B1392,"")</f>
        <v/>
      </c>
      <c r="C1392" t="str">
        <f>IF(ROW()&lt;=vLastrow,'Match History Data'!C1392,"")</f>
        <v/>
      </c>
      <c r="D1392" t="str">
        <f>IF(ROW()&lt;=vLastrow,'Match History Data'!D1392,"")</f>
        <v/>
      </c>
      <c r="E1392" s="3" t="str">
        <f>IF(ROW()&lt;=vLastrow,IF('Match History Data'!E1392&lt;&gt;"",'Match History Data'!E1392,""),"")</f>
        <v/>
      </c>
      <c r="F1392" s="3" t="str">
        <f>IF(ROW()&lt;=vLastrow,IF('Match History Data'!F1392&lt;&gt;"",'Match History Data'!F1392,""),"")</f>
        <v/>
      </c>
      <c r="G1392" t="str">
        <f>IF(ROW()&lt;=vLastrow,'Match History Data'!G1392,"")</f>
        <v/>
      </c>
      <c r="H1392" t="str">
        <f>IF(ROW()&lt;=vLastrow,'Match History Data'!H1392,"")</f>
        <v/>
      </c>
      <c r="I1392" t="str">
        <f>IF(ROW()&lt;=vLastrow,'Match History Data'!I1392,"")</f>
        <v/>
      </c>
      <c r="J1392" t="str">
        <f>IF(ROW()&lt;=vLastrow,'Match History Data'!J1392,"")</f>
        <v/>
      </c>
      <c r="K1392" t="str">
        <f>IF(ROW()&lt;=vLastrow,'Match History Data'!K1392,"")</f>
        <v/>
      </c>
      <c r="L1392" t="str">
        <f>IF(ROW()&lt;=vLastrow,'Match History Data'!L1392,"")</f>
        <v/>
      </c>
      <c r="M1392" t="str">
        <f>IF(ROW()&lt;=vLastrow,'Match History Data'!M1392,"")</f>
        <v/>
      </c>
      <c r="N1392" t="str">
        <f>IF(ROW()&lt;=vLastrow,'Match History Data'!N1392,"")</f>
        <v/>
      </c>
      <c r="O1392" t="str">
        <f>IF(ROW()&lt;=vLastrow,'Match History Data'!O1392,"")</f>
        <v/>
      </c>
      <c r="Q1392" t="str">
        <f>IF(ROW()&lt;=vLastrow,VLOOKUP(MONTH(E1392),calcs!$S$2:$T$13,2,FALSE),"")</f>
        <v/>
      </c>
      <c r="R1392" t="str">
        <f>IF(ROW()&lt;=vLastrow,VLOOKUP(MONTH(F1392),calcs!$S$2:$T$13,2,FALSE),"")</f>
        <v/>
      </c>
      <c r="S1392" t="str">
        <f t="shared" si="115"/>
        <v/>
      </c>
      <c r="T1392" s="26" t="e">
        <f>IF(F1392="",DATEDIF(E1392,calcs!X$2,"Y"),"")</f>
        <v>#VALUE!</v>
      </c>
      <c r="U1392" t="str">
        <f t="shared" si="114"/>
        <v/>
      </c>
      <c r="V1392" t="str">
        <f t="shared" si="111"/>
        <v/>
      </c>
      <c r="W1392">
        <f t="shared" si="112"/>
        <v>0</v>
      </c>
      <c r="X1392">
        <f t="shared" si="113"/>
        <v>0</v>
      </c>
    </row>
    <row r="1393" spans="1:24" x14ac:dyDescent="0.35">
      <c r="A1393" t="str">
        <f>IF(ROW()&lt;=vLastrow,'Match History Data'!A1393,"")</f>
        <v/>
      </c>
      <c r="B1393" t="str">
        <f>IF(ROW()&lt;=vLastrow,'Match History Data'!B1393,"")</f>
        <v/>
      </c>
      <c r="C1393" t="str">
        <f>IF(ROW()&lt;=vLastrow,'Match History Data'!C1393,"")</f>
        <v/>
      </c>
      <c r="D1393" t="str">
        <f>IF(ROW()&lt;=vLastrow,'Match History Data'!D1393,"")</f>
        <v/>
      </c>
      <c r="E1393" s="3" t="str">
        <f>IF(ROW()&lt;=vLastrow,IF('Match History Data'!E1393&lt;&gt;"",'Match History Data'!E1393,""),"")</f>
        <v/>
      </c>
      <c r="F1393" s="3" t="str">
        <f>IF(ROW()&lt;=vLastrow,IF('Match History Data'!F1393&lt;&gt;"",'Match History Data'!F1393,""),"")</f>
        <v/>
      </c>
      <c r="G1393" t="str">
        <f>IF(ROW()&lt;=vLastrow,'Match History Data'!G1393,"")</f>
        <v/>
      </c>
      <c r="H1393" t="str">
        <f>IF(ROW()&lt;=vLastrow,'Match History Data'!H1393,"")</f>
        <v/>
      </c>
      <c r="I1393" t="str">
        <f>IF(ROW()&lt;=vLastrow,'Match History Data'!I1393,"")</f>
        <v/>
      </c>
      <c r="J1393" t="str">
        <f>IF(ROW()&lt;=vLastrow,'Match History Data'!J1393,"")</f>
        <v/>
      </c>
      <c r="K1393" t="str">
        <f>IF(ROW()&lt;=vLastrow,'Match History Data'!K1393,"")</f>
        <v/>
      </c>
      <c r="L1393" t="str">
        <f>IF(ROW()&lt;=vLastrow,'Match History Data'!L1393,"")</f>
        <v/>
      </c>
      <c r="M1393" t="str">
        <f>IF(ROW()&lt;=vLastrow,'Match History Data'!M1393,"")</f>
        <v/>
      </c>
      <c r="N1393" t="str">
        <f>IF(ROW()&lt;=vLastrow,'Match History Data'!N1393,"")</f>
        <v/>
      </c>
      <c r="O1393" t="str">
        <f>IF(ROW()&lt;=vLastrow,'Match History Data'!O1393,"")</f>
        <v/>
      </c>
      <c r="Q1393" t="str">
        <f>IF(ROW()&lt;=vLastrow,VLOOKUP(MONTH(E1393),calcs!$S$2:$T$13,2,FALSE),"")</f>
        <v/>
      </c>
      <c r="R1393" t="str">
        <f>IF(ROW()&lt;=vLastrow,VLOOKUP(MONTH(F1393),calcs!$S$2:$T$13,2,FALSE),"")</f>
        <v/>
      </c>
      <c r="S1393" t="str">
        <f t="shared" si="115"/>
        <v/>
      </c>
      <c r="T1393" s="26" t="e">
        <f>IF(F1393="",DATEDIF(E1393,calcs!X$2,"Y"),"")</f>
        <v>#VALUE!</v>
      </c>
      <c r="U1393" t="str">
        <f t="shared" si="114"/>
        <v/>
      </c>
      <c r="V1393" t="str">
        <f t="shared" si="111"/>
        <v/>
      </c>
      <c r="W1393">
        <f t="shared" si="112"/>
        <v>0</v>
      </c>
      <c r="X1393">
        <f t="shared" si="113"/>
        <v>0</v>
      </c>
    </row>
    <row r="1394" spans="1:24" x14ac:dyDescent="0.35">
      <c r="A1394" t="str">
        <f>IF(ROW()&lt;=vLastrow,'Match History Data'!A1394,"")</f>
        <v/>
      </c>
      <c r="B1394" t="str">
        <f>IF(ROW()&lt;=vLastrow,'Match History Data'!B1394,"")</f>
        <v/>
      </c>
      <c r="C1394" t="str">
        <f>IF(ROW()&lt;=vLastrow,'Match History Data'!C1394,"")</f>
        <v/>
      </c>
      <c r="D1394" t="str">
        <f>IF(ROW()&lt;=vLastrow,'Match History Data'!D1394,"")</f>
        <v/>
      </c>
      <c r="E1394" s="3" t="str">
        <f>IF(ROW()&lt;=vLastrow,IF('Match History Data'!E1394&lt;&gt;"",'Match History Data'!E1394,""),"")</f>
        <v/>
      </c>
      <c r="F1394" s="3" t="str">
        <f>IF(ROW()&lt;=vLastrow,IF('Match History Data'!F1394&lt;&gt;"",'Match History Data'!F1394,""),"")</f>
        <v/>
      </c>
      <c r="G1394" t="str">
        <f>IF(ROW()&lt;=vLastrow,'Match History Data'!G1394,"")</f>
        <v/>
      </c>
      <c r="H1394" t="str">
        <f>IF(ROW()&lt;=vLastrow,'Match History Data'!H1394,"")</f>
        <v/>
      </c>
      <c r="I1394" t="str">
        <f>IF(ROW()&lt;=vLastrow,'Match History Data'!I1394,"")</f>
        <v/>
      </c>
      <c r="J1394" t="str">
        <f>IF(ROW()&lt;=vLastrow,'Match History Data'!J1394,"")</f>
        <v/>
      </c>
      <c r="K1394" t="str">
        <f>IF(ROW()&lt;=vLastrow,'Match History Data'!K1394,"")</f>
        <v/>
      </c>
      <c r="L1394" t="str">
        <f>IF(ROW()&lt;=vLastrow,'Match History Data'!L1394,"")</f>
        <v/>
      </c>
      <c r="M1394" t="str">
        <f>IF(ROW()&lt;=vLastrow,'Match History Data'!M1394,"")</f>
        <v/>
      </c>
      <c r="N1394" t="str">
        <f>IF(ROW()&lt;=vLastrow,'Match History Data'!N1394,"")</f>
        <v/>
      </c>
      <c r="O1394" t="str">
        <f>IF(ROW()&lt;=vLastrow,'Match History Data'!O1394,"")</f>
        <v/>
      </c>
      <c r="Q1394" t="str">
        <f>IF(ROW()&lt;=vLastrow,VLOOKUP(MONTH(E1394),calcs!$S$2:$T$13,2,FALSE),"")</f>
        <v/>
      </c>
      <c r="R1394" t="str">
        <f>IF(ROW()&lt;=vLastrow,VLOOKUP(MONTH(F1394),calcs!$S$2:$T$13,2,FALSE),"")</f>
        <v/>
      </c>
      <c r="S1394" t="str">
        <f t="shared" si="115"/>
        <v/>
      </c>
      <c r="T1394" s="26" t="e">
        <f>IF(F1394="",DATEDIF(E1394,calcs!X$2,"Y"),"")</f>
        <v>#VALUE!</v>
      </c>
      <c r="U1394" t="str">
        <f t="shared" si="114"/>
        <v/>
      </c>
      <c r="V1394" t="str">
        <f t="shared" si="111"/>
        <v/>
      </c>
      <c r="W1394">
        <f t="shared" si="112"/>
        <v>0</v>
      </c>
      <c r="X1394">
        <f t="shared" si="113"/>
        <v>0</v>
      </c>
    </row>
    <row r="1395" spans="1:24" x14ac:dyDescent="0.35">
      <c r="A1395" t="str">
        <f>IF(ROW()&lt;=vLastrow,'Match History Data'!A1395,"")</f>
        <v/>
      </c>
      <c r="B1395" t="str">
        <f>IF(ROW()&lt;=vLastrow,'Match History Data'!B1395,"")</f>
        <v/>
      </c>
      <c r="C1395" t="str">
        <f>IF(ROW()&lt;=vLastrow,'Match History Data'!C1395,"")</f>
        <v/>
      </c>
      <c r="D1395" t="str">
        <f>IF(ROW()&lt;=vLastrow,'Match History Data'!D1395,"")</f>
        <v/>
      </c>
      <c r="E1395" s="3" t="str">
        <f>IF(ROW()&lt;=vLastrow,IF('Match History Data'!E1395&lt;&gt;"",'Match History Data'!E1395,""),"")</f>
        <v/>
      </c>
      <c r="F1395" s="3" t="str">
        <f>IF(ROW()&lt;=vLastrow,IF('Match History Data'!F1395&lt;&gt;"",'Match History Data'!F1395,""),"")</f>
        <v/>
      </c>
      <c r="G1395" t="str">
        <f>IF(ROW()&lt;=vLastrow,'Match History Data'!G1395,"")</f>
        <v/>
      </c>
      <c r="H1395" t="str">
        <f>IF(ROW()&lt;=vLastrow,'Match History Data'!H1395,"")</f>
        <v/>
      </c>
      <c r="I1395" t="str">
        <f>IF(ROW()&lt;=vLastrow,'Match History Data'!I1395,"")</f>
        <v/>
      </c>
      <c r="J1395" t="str">
        <f>IF(ROW()&lt;=vLastrow,'Match History Data'!J1395,"")</f>
        <v/>
      </c>
      <c r="K1395" t="str">
        <f>IF(ROW()&lt;=vLastrow,'Match History Data'!K1395,"")</f>
        <v/>
      </c>
      <c r="L1395" t="str">
        <f>IF(ROW()&lt;=vLastrow,'Match History Data'!L1395,"")</f>
        <v/>
      </c>
      <c r="M1395" t="str">
        <f>IF(ROW()&lt;=vLastrow,'Match History Data'!M1395,"")</f>
        <v/>
      </c>
      <c r="N1395" t="str">
        <f>IF(ROW()&lt;=vLastrow,'Match History Data'!N1395,"")</f>
        <v/>
      </c>
      <c r="O1395" t="str">
        <f>IF(ROW()&lt;=vLastrow,'Match History Data'!O1395,"")</f>
        <v/>
      </c>
      <c r="Q1395" t="str">
        <f>IF(ROW()&lt;=vLastrow,VLOOKUP(MONTH(E1395),calcs!$S$2:$T$13,2,FALSE),"")</f>
        <v/>
      </c>
      <c r="R1395" t="str">
        <f>IF(ROW()&lt;=vLastrow,VLOOKUP(MONTH(F1395),calcs!$S$2:$T$13,2,FALSE),"")</f>
        <v/>
      </c>
      <c r="S1395" t="str">
        <f t="shared" si="115"/>
        <v/>
      </c>
      <c r="T1395" s="26" t="e">
        <f>IF(F1395="",DATEDIF(E1395,calcs!X$2,"Y"),"")</f>
        <v>#VALUE!</v>
      </c>
      <c r="U1395" t="str">
        <f t="shared" si="114"/>
        <v/>
      </c>
      <c r="V1395" t="str">
        <f t="shared" si="111"/>
        <v/>
      </c>
      <c r="W1395">
        <f t="shared" si="112"/>
        <v>0</v>
      </c>
      <c r="X1395">
        <f t="shared" si="113"/>
        <v>0</v>
      </c>
    </row>
    <row r="1396" spans="1:24" x14ac:dyDescent="0.35">
      <c r="A1396" t="str">
        <f>IF(ROW()&lt;=vLastrow,'Match History Data'!A1396,"")</f>
        <v/>
      </c>
      <c r="B1396" t="str">
        <f>IF(ROW()&lt;=vLastrow,'Match History Data'!B1396,"")</f>
        <v/>
      </c>
      <c r="C1396" t="str">
        <f>IF(ROW()&lt;=vLastrow,'Match History Data'!C1396,"")</f>
        <v/>
      </c>
      <c r="D1396" t="str">
        <f>IF(ROW()&lt;=vLastrow,'Match History Data'!D1396,"")</f>
        <v/>
      </c>
      <c r="E1396" s="3" t="str">
        <f>IF(ROW()&lt;=vLastrow,IF('Match History Data'!E1396&lt;&gt;"",'Match History Data'!E1396,""),"")</f>
        <v/>
      </c>
      <c r="F1396" s="3" t="str">
        <f>IF(ROW()&lt;=vLastrow,IF('Match History Data'!F1396&lt;&gt;"",'Match History Data'!F1396,""),"")</f>
        <v/>
      </c>
      <c r="G1396" t="str">
        <f>IF(ROW()&lt;=vLastrow,'Match History Data'!G1396,"")</f>
        <v/>
      </c>
      <c r="H1396" t="str">
        <f>IF(ROW()&lt;=vLastrow,'Match History Data'!H1396,"")</f>
        <v/>
      </c>
      <c r="I1396" t="str">
        <f>IF(ROW()&lt;=vLastrow,'Match History Data'!I1396,"")</f>
        <v/>
      </c>
      <c r="J1396" t="str">
        <f>IF(ROW()&lt;=vLastrow,'Match History Data'!J1396,"")</f>
        <v/>
      </c>
      <c r="K1396" t="str">
        <f>IF(ROW()&lt;=vLastrow,'Match History Data'!K1396,"")</f>
        <v/>
      </c>
      <c r="L1396" t="str">
        <f>IF(ROW()&lt;=vLastrow,'Match History Data'!L1396,"")</f>
        <v/>
      </c>
      <c r="M1396" t="str">
        <f>IF(ROW()&lt;=vLastrow,'Match History Data'!M1396,"")</f>
        <v/>
      </c>
      <c r="N1396" t="str">
        <f>IF(ROW()&lt;=vLastrow,'Match History Data'!N1396,"")</f>
        <v/>
      </c>
      <c r="O1396" t="str">
        <f>IF(ROW()&lt;=vLastrow,'Match History Data'!O1396,"")</f>
        <v/>
      </c>
      <c r="Q1396" t="str">
        <f>IF(ROW()&lt;=vLastrow,VLOOKUP(MONTH(E1396),calcs!$S$2:$T$13,2,FALSE),"")</f>
        <v/>
      </c>
      <c r="R1396" t="str">
        <f>IF(ROW()&lt;=vLastrow,VLOOKUP(MONTH(F1396),calcs!$S$2:$T$13,2,FALSE),"")</f>
        <v/>
      </c>
      <c r="S1396" t="str">
        <f t="shared" si="115"/>
        <v/>
      </c>
      <c r="T1396" s="26" t="e">
        <f>IF(F1396="",DATEDIF(E1396,calcs!X$2,"Y"),"")</f>
        <v>#VALUE!</v>
      </c>
      <c r="U1396" t="str">
        <f t="shared" si="114"/>
        <v/>
      </c>
      <c r="V1396" t="str">
        <f t="shared" si="111"/>
        <v/>
      </c>
      <c r="W1396">
        <f t="shared" si="112"/>
        <v>0</v>
      </c>
      <c r="X1396">
        <f t="shared" si="113"/>
        <v>0</v>
      </c>
    </row>
    <row r="1397" spans="1:24" x14ac:dyDescent="0.35">
      <c r="A1397" t="str">
        <f>IF(ROW()&lt;=vLastrow,'Match History Data'!A1397,"")</f>
        <v/>
      </c>
      <c r="B1397" t="str">
        <f>IF(ROW()&lt;=vLastrow,'Match History Data'!B1397,"")</f>
        <v/>
      </c>
      <c r="C1397" t="str">
        <f>IF(ROW()&lt;=vLastrow,'Match History Data'!C1397,"")</f>
        <v/>
      </c>
      <c r="D1397" t="str">
        <f>IF(ROW()&lt;=vLastrow,'Match History Data'!D1397,"")</f>
        <v/>
      </c>
      <c r="E1397" s="3" t="str">
        <f>IF(ROW()&lt;=vLastrow,IF('Match History Data'!E1397&lt;&gt;"",'Match History Data'!E1397,""),"")</f>
        <v/>
      </c>
      <c r="F1397" s="3" t="str">
        <f>IF(ROW()&lt;=vLastrow,IF('Match History Data'!F1397&lt;&gt;"",'Match History Data'!F1397,""),"")</f>
        <v/>
      </c>
      <c r="G1397" t="str">
        <f>IF(ROW()&lt;=vLastrow,'Match History Data'!G1397,"")</f>
        <v/>
      </c>
      <c r="H1397" t="str">
        <f>IF(ROW()&lt;=vLastrow,'Match History Data'!H1397,"")</f>
        <v/>
      </c>
      <c r="I1397" t="str">
        <f>IF(ROW()&lt;=vLastrow,'Match History Data'!I1397,"")</f>
        <v/>
      </c>
      <c r="J1397" t="str">
        <f>IF(ROW()&lt;=vLastrow,'Match History Data'!J1397,"")</f>
        <v/>
      </c>
      <c r="K1397" t="str">
        <f>IF(ROW()&lt;=vLastrow,'Match History Data'!K1397,"")</f>
        <v/>
      </c>
      <c r="L1397" t="str">
        <f>IF(ROW()&lt;=vLastrow,'Match History Data'!L1397,"")</f>
        <v/>
      </c>
      <c r="M1397" t="str">
        <f>IF(ROW()&lt;=vLastrow,'Match History Data'!M1397,"")</f>
        <v/>
      </c>
      <c r="N1397" t="str">
        <f>IF(ROW()&lt;=vLastrow,'Match History Data'!N1397,"")</f>
        <v/>
      </c>
      <c r="O1397" t="str">
        <f>IF(ROW()&lt;=vLastrow,'Match History Data'!O1397,"")</f>
        <v/>
      </c>
      <c r="Q1397" t="str">
        <f>IF(ROW()&lt;=vLastrow,VLOOKUP(MONTH(E1397),calcs!$S$2:$T$13,2,FALSE),"")</f>
        <v/>
      </c>
      <c r="R1397" t="str">
        <f>IF(ROW()&lt;=vLastrow,VLOOKUP(MONTH(F1397),calcs!$S$2:$T$13,2,FALSE),"")</f>
        <v/>
      </c>
      <c r="S1397" t="str">
        <f t="shared" si="115"/>
        <v/>
      </c>
      <c r="T1397" s="26" t="e">
        <f>IF(F1397="",DATEDIF(E1397,calcs!X$2,"Y"),"")</f>
        <v>#VALUE!</v>
      </c>
      <c r="U1397" t="str">
        <f t="shared" si="114"/>
        <v/>
      </c>
      <c r="V1397" t="str">
        <f t="shared" si="111"/>
        <v/>
      </c>
      <c r="W1397">
        <f t="shared" si="112"/>
        <v>0</v>
      </c>
      <c r="X1397">
        <f t="shared" si="113"/>
        <v>0</v>
      </c>
    </row>
    <row r="1398" spans="1:24" x14ac:dyDescent="0.35">
      <c r="A1398" t="str">
        <f>IF(ROW()&lt;=vLastrow,'Match History Data'!A1398,"")</f>
        <v/>
      </c>
      <c r="B1398" t="str">
        <f>IF(ROW()&lt;=vLastrow,'Match History Data'!B1398,"")</f>
        <v/>
      </c>
      <c r="C1398" t="str">
        <f>IF(ROW()&lt;=vLastrow,'Match History Data'!C1398,"")</f>
        <v/>
      </c>
      <c r="D1398" t="str">
        <f>IF(ROW()&lt;=vLastrow,'Match History Data'!D1398,"")</f>
        <v/>
      </c>
      <c r="E1398" s="3" t="str">
        <f>IF(ROW()&lt;=vLastrow,IF('Match History Data'!E1398&lt;&gt;"",'Match History Data'!E1398,""),"")</f>
        <v/>
      </c>
      <c r="F1398" s="3" t="str">
        <f>IF(ROW()&lt;=vLastrow,IF('Match History Data'!F1398&lt;&gt;"",'Match History Data'!F1398,""),"")</f>
        <v/>
      </c>
      <c r="G1398" t="str">
        <f>IF(ROW()&lt;=vLastrow,'Match History Data'!G1398,"")</f>
        <v/>
      </c>
      <c r="H1398" t="str">
        <f>IF(ROW()&lt;=vLastrow,'Match History Data'!H1398,"")</f>
        <v/>
      </c>
      <c r="I1398" t="str">
        <f>IF(ROW()&lt;=vLastrow,'Match History Data'!I1398,"")</f>
        <v/>
      </c>
      <c r="J1398" t="str">
        <f>IF(ROW()&lt;=vLastrow,'Match History Data'!J1398,"")</f>
        <v/>
      </c>
      <c r="K1398" t="str">
        <f>IF(ROW()&lt;=vLastrow,'Match History Data'!K1398,"")</f>
        <v/>
      </c>
      <c r="L1398" t="str">
        <f>IF(ROW()&lt;=vLastrow,'Match History Data'!L1398,"")</f>
        <v/>
      </c>
      <c r="M1398" t="str">
        <f>IF(ROW()&lt;=vLastrow,'Match History Data'!M1398,"")</f>
        <v/>
      </c>
      <c r="N1398" t="str">
        <f>IF(ROW()&lt;=vLastrow,'Match History Data'!N1398,"")</f>
        <v/>
      </c>
      <c r="O1398" t="str">
        <f>IF(ROW()&lt;=vLastrow,'Match History Data'!O1398,"")</f>
        <v/>
      </c>
      <c r="Q1398" t="str">
        <f>IF(ROW()&lt;=vLastrow,VLOOKUP(MONTH(E1398),calcs!$S$2:$T$13,2,FALSE),"")</f>
        <v/>
      </c>
      <c r="R1398" t="str">
        <f>IF(ROW()&lt;=vLastrow,VLOOKUP(MONTH(F1398),calcs!$S$2:$T$13,2,FALSE),"")</f>
        <v/>
      </c>
      <c r="S1398" t="str">
        <f t="shared" si="115"/>
        <v/>
      </c>
      <c r="T1398" s="26" t="e">
        <f>IF(F1398="",DATEDIF(E1398,calcs!X$2,"Y"),"")</f>
        <v>#VALUE!</v>
      </c>
      <c r="U1398" t="str">
        <f t="shared" si="114"/>
        <v/>
      </c>
      <c r="V1398" t="str">
        <f t="shared" si="111"/>
        <v/>
      </c>
      <c r="W1398">
        <f t="shared" si="112"/>
        <v>0</v>
      </c>
      <c r="X1398">
        <f t="shared" si="113"/>
        <v>0</v>
      </c>
    </row>
    <row r="1399" spans="1:24" x14ac:dyDescent="0.35">
      <c r="A1399" t="str">
        <f>IF(ROW()&lt;=vLastrow,'Match History Data'!A1399,"")</f>
        <v/>
      </c>
      <c r="B1399" t="str">
        <f>IF(ROW()&lt;=vLastrow,'Match History Data'!B1399,"")</f>
        <v/>
      </c>
      <c r="C1399" t="str">
        <f>IF(ROW()&lt;=vLastrow,'Match History Data'!C1399,"")</f>
        <v/>
      </c>
      <c r="D1399" t="str">
        <f>IF(ROW()&lt;=vLastrow,'Match History Data'!D1399,"")</f>
        <v/>
      </c>
      <c r="E1399" s="3" t="str">
        <f>IF(ROW()&lt;=vLastrow,IF('Match History Data'!E1399&lt;&gt;"",'Match History Data'!E1399,""),"")</f>
        <v/>
      </c>
      <c r="F1399" s="3" t="str">
        <f>IF(ROW()&lt;=vLastrow,IF('Match History Data'!F1399&lt;&gt;"",'Match History Data'!F1399,""),"")</f>
        <v/>
      </c>
      <c r="G1399" t="str">
        <f>IF(ROW()&lt;=vLastrow,'Match History Data'!G1399,"")</f>
        <v/>
      </c>
      <c r="H1399" t="str">
        <f>IF(ROW()&lt;=vLastrow,'Match History Data'!H1399,"")</f>
        <v/>
      </c>
      <c r="I1399" t="str">
        <f>IF(ROW()&lt;=vLastrow,'Match History Data'!I1399,"")</f>
        <v/>
      </c>
      <c r="J1399" t="str">
        <f>IF(ROW()&lt;=vLastrow,'Match History Data'!J1399,"")</f>
        <v/>
      </c>
      <c r="K1399" t="str">
        <f>IF(ROW()&lt;=vLastrow,'Match History Data'!K1399,"")</f>
        <v/>
      </c>
      <c r="L1399" t="str">
        <f>IF(ROW()&lt;=vLastrow,'Match History Data'!L1399,"")</f>
        <v/>
      </c>
      <c r="M1399" t="str">
        <f>IF(ROW()&lt;=vLastrow,'Match History Data'!M1399,"")</f>
        <v/>
      </c>
      <c r="N1399" t="str">
        <f>IF(ROW()&lt;=vLastrow,'Match History Data'!N1399,"")</f>
        <v/>
      </c>
      <c r="O1399" t="str">
        <f>IF(ROW()&lt;=vLastrow,'Match History Data'!O1399,"")</f>
        <v/>
      </c>
      <c r="Q1399" t="str">
        <f>IF(ROW()&lt;=vLastrow,VLOOKUP(MONTH(E1399),calcs!$S$2:$T$13,2,FALSE),"")</f>
        <v/>
      </c>
      <c r="R1399" t="str">
        <f>IF(ROW()&lt;=vLastrow,VLOOKUP(MONTH(F1399),calcs!$S$2:$T$13,2,FALSE),"")</f>
        <v/>
      </c>
      <c r="S1399" t="str">
        <f t="shared" si="115"/>
        <v/>
      </c>
      <c r="T1399" s="26" t="e">
        <f>IF(F1399="",DATEDIF(E1399,calcs!X$2,"Y"),"")</f>
        <v>#VALUE!</v>
      </c>
      <c r="U1399" t="str">
        <f t="shared" si="114"/>
        <v/>
      </c>
      <c r="V1399" t="str">
        <f t="shared" si="111"/>
        <v/>
      </c>
      <c r="W1399">
        <f t="shared" si="112"/>
        <v>0</v>
      </c>
      <c r="X1399">
        <f t="shared" si="113"/>
        <v>0</v>
      </c>
    </row>
    <row r="1400" spans="1:24" x14ac:dyDescent="0.35">
      <c r="A1400" t="str">
        <f>IF(ROW()&lt;=vLastrow,'Match History Data'!A1400,"")</f>
        <v/>
      </c>
      <c r="B1400" t="str">
        <f>IF(ROW()&lt;=vLastrow,'Match History Data'!B1400,"")</f>
        <v/>
      </c>
      <c r="C1400" t="str">
        <f>IF(ROW()&lt;=vLastrow,'Match History Data'!C1400,"")</f>
        <v/>
      </c>
      <c r="D1400" t="str">
        <f>IF(ROW()&lt;=vLastrow,'Match History Data'!D1400,"")</f>
        <v/>
      </c>
      <c r="E1400" s="3" t="str">
        <f>IF(ROW()&lt;=vLastrow,IF('Match History Data'!E1400&lt;&gt;"",'Match History Data'!E1400,""),"")</f>
        <v/>
      </c>
      <c r="F1400" s="3" t="str">
        <f>IF(ROW()&lt;=vLastrow,IF('Match History Data'!F1400&lt;&gt;"",'Match History Data'!F1400,""),"")</f>
        <v/>
      </c>
      <c r="G1400" t="str">
        <f>IF(ROW()&lt;=vLastrow,'Match History Data'!G1400,"")</f>
        <v/>
      </c>
      <c r="H1400" t="str">
        <f>IF(ROW()&lt;=vLastrow,'Match History Data'!H1400,"")</f>
        <v/>
      </c>
      <c r="I1400" t="str">
        <f>IF(ROW()&lt;=vLastrow,'Match History Data'!I1400,"")</f>
        <v/>
      </c>
      <c r="J1400" t="str">
        <f>IF(ROW()&lt;=vLastrow,'Match History Data'!J1400,"")</f>
        <v/>
      </c>
      <c r="K1400" t="str">
        <f>IF(ROW()&lt;=vLastrow,'Match History Data'!K1400,"")</f>
        <v/>
      </c>
      <c r="L1400" t="str">
        <f>IF(ROW()&lt;=vLastrow,'Match History Data'!L1400,"")</f>
        <v/>
      </c>
      <c r="M1400" t="str">
        <f>IF(ROW()&lt;=vLastrow,'Match History Data'!M1400,"")</f>
        <v/>
      </c>
      <c r="N1400" t="str">
        <f>IF(ROW()&lt;=vLastrow,'Match History Data'!N1400,"")</f>
        <v/>
      </c>
      <c r="O1400" t="str">
        <f>IF(ROW()&lt;=vLastrow,'Match History Data'!O1400,"")</f>
        <v/>
      </c>
      <c r="Q1400" t="str">
        <f>IF(ROW()&lt;=vLastrow,VLOOKUP(MONTH(E1400),calcs!$S$2:$T$13,2,FALSE),"")</f>
        <v/>
      </c>
      <c r="R1400" t="str">
        <f>IF(ROW()&lt;=vLastrow,VLOOKUP(MONTH(F1400),calcs!$S$2:$T$13,2,FALSE),"")</f>
        <v/>
      </c>
      <c r="S1400" t="str">
        <f t="shared" si="115"/>
        <v/>
      </c>
      <c r="T1400" s="26" t="e">
        <f>IF(F1400="",DATEDIF(E1400,calcs!X$2,"Y"),"")</f>
        <v>#VALUE!</v>
      </c>
      <c r="U1400" t="str">
        <f t="shared" si="114"/>
        <v/>
      </c>
      <c r="V1400" t="str">
        <f t="shared" si="111"/>
        <v/>
      </c>
      <c r="W1400">
        <f t="shared" si="112"/>
        <v>0</v>
      </c>
      <c r="X1400">
        <f t="shared" si="113"/>
        <v>0</v>
      </c>
    </row>
    <row r="1401" spans="1:24" x14ac:dyDescent="0.35">
      <c r="A1401" t="str">
        <f>IF(ROW()&lt;=vLastrow,'Match History Data'!A1401,"")</f>
        <v/>
      </c>
      <c r="B1401" t="str">
        <f>IF(ROW()&lt;=vLastrow,'Match History Data'!B1401,"")</f>
        <v/>
      </c>
      <c r="C1401" t="str">
        <f>IF(ROW()&lt;=vLastrow,'Match History Data'!C1401,"")</f>
        <v/>
      </c>
      <c r="D1401" t="str">
        <f>IF(ROW()&lt;=vLastrow,'Match History Data'!D1401,"")</f>
        <v/>
      </c>
      <c r="E1401" s="3" t="str">
        <f>IF(ROW()&lt;=vLastrow,IF('Match History Data'!E1401&lt;&gt;"",'Match History Data'!E1401,""),"")</f>
        <v/>
      </c>
      <c r="F1401" s="3" t="str">
        <f>IF(ROW()&lt;=vLastrow,IF('Match History Data'!F1401&lt;&gt;"",'Match History Data'!F1401,""),"")</f>
        <v/>
      </c>
      <c r="G1401" t="str">
        <f>IF(ROW()&lt;=vLastrow,'Match History Data'!G1401,"")</f>
        <v/>
      </c>
      <c r="H1401" t="str">
        <f>IF(ROW()&lt;=vLastrow,'Match History Data'!H1401,"")</f>
        <v/>
      </c>
      <c r="I1401" t="str">
        <f>IF(ROW()&lt;=vLastrow,'Match History Data'!I1401,"")</f>
        <v/>
      </c>
      <c r="J1401" t="str">
        <f>IF(ROW()&lt;=vLastrow,'Match History Data'!J1401,"")</f>
        <v/>
      </c>
      <c r="K1401" t="str">
        <f>IF(ROW()&lt;=vLastrow,'Match History Data'!K1401,"")</f>
        <v/>
      </c>
      <c r="L1401" t="str">
        <f>IF(ROW()&lt;=vLastrow,'Match History Data'!L1401,"")</f>
        <v/>
      </c>
      <c r="M1401" t="str">
        <f>IF(ROW()&lt;=vLastrow,'Match History Data'!M1401,"")</f>
        <v/>
      </c>
      <c r="N1401" t="str">
        <f>IF(ROW()&lt;=vLastrow,'Match History Data'!N1401,"")</f>
        <v/>
      </c>
      <c r="O1401" t="str">
        <f>IF(ROW()&lt;=vLastrow,'Match History Data'!O1401,"")</f>
        <v/>
      </c>
      <c r="Q1401" t="str">
        <f>IF(ROW()&lt;=vLastrow,VLOOKUP(MONTH(E1401),calcs!$S$2:$T$13,2,FALSE),"")</f>
        <v/>
      </c>
      <c r="R1401" t="str">
        <f>IF(ROW()&lt;=vLastrow,VLOOKUP(MONTH(F1401),calcs!$S$2:$T$13,2,FALSE),"")</f>
        <v/>
      </c>
      <c r="S1401" t="str">
        <f t="shared" si="115"/>
        <v/>
      </c>
      <c r="T1401" s="26" t="e">
        <f>IF(F1401="",DATEDIF(E1401,calcs!X$2,"Y"),"")</f>
        <v>#VALUE!</v>
      </c>
      <c r="U1401" t="str">
        <f t="shared" si="114"/>
        <v/>
      </c>
      <c r="V1401" t="str">
        <f t="shared" si="111"/>
        <v/>
      </c>
      <c r="W1401">
        <f t="shared" si="112"/>
        <v>0</v>
      </c>
      <c r="X1401">
        <f t="shared" si="113"/>
        <v>0</v>
      </c>
    </row>
    <row r="1402" spans="1:24" x14ac:dyDescent="0.35">
      <c r="A1402" t="str">
        <f>IF(ROW()&lt;=vLastrow,'Match History Data'!A1402,"")</f>
        <v/>
      </c>
      <c r="B1402" t="str">
        <f>IF(ROW()&lt;=vLastrow,'Match History Data'!B1402,"")</f>
        <v/>
      </c>
      <c r="C1402" t="str">
        <f>IF(ROW()&lt;=vLastrow,'Match History Data'!C1402,"")</f>
        <v/>
      </c>
      <c r="D1402" t="str">
        <f>IF(ROW()&lt;=vLastrow,'Match History Data'!D1402,"")</f>
        <v/>
      </c>
      <c r="E1402" s="3" t="str">
        <f>IF(ROW()&lt;=vLastrow,IF('Match History Data'!E1402&lt;&gt;"",'Match History Data'!E1402,""),"")</f>
        <v/>
      </c>
      <c r="F1402" s="3" t="str">
        <f>IF(ROW()&lt;=vLastrow,IF('Match History Data'!F1402&lt;&gt;"",'Match History Data'!F1402,""),"")</f>
        <v/>
      </c>
      <c r="G1402" t="str">
        <f>IF(ROW()&lt;=vLastrow,'Match History Data'!G1402,"")</f>
        <v/>
      </c>
      <c r="H1402" t="str">
        <f>IF(ROW()&lt;=vLastrow,'Match History Data'!H1402,"")</f>
        <v/>
      </c>
      <c r="I1402" t="str">
        <f>IF(ROW()&lt;=vLastrow,'Match History Data'!I1402,"")</f>
        <v/>
      </c>
      <c r="J1402" t="str">
        <f>IF(ROW()&lt;=vLastrow,'Match History Data'!J1402,"")</f>
        <v/>
      </c>
      <c r="K1402" t="str">
        <f>IF(ROW()&lt;=vLastrow,'Match History Data'!K1402,"")</f>
        <v/>
      </c>
      <c r="L1402" t="str">
        <f>IF(ROW()&lt;=vLastrow,'Match History Data'!L1402,"")</f>
        <v/>
      </c>
      <c r="M1402" t="str">
        <f>IF(ROW()&lt;=vLastrow,'Match History Data'!M1402,"")</f>
        <v/>
      </c>
      <c r="N1402" t="str">
        <f>IF(ROW()&lt;=vLastrow,'Match History Data'!N1402,"")</f>
        <v/>
      </c>
      <c r="O1402" t="str">
        <f>IF(ROW()&lt;=vLastrow,'Match History Data'!O1402,"")</f>
        <v/>
      </c>
      <c r="Q1402" t="str">
        <f>IF(ROW()&lt;=vLastrow,VLOOKUP(MONTH(E1402),calcs!$S$2:$T$13,2,FALSE),"")</f>
        <v/>
      </c>
      <c r="R1402" t="str">
        <f>IF(ROW()&lt;=vLastrow,VLOOKUP(MONTH(F1402),calcs!$S$2:$T$13,2,FALSE),"")</f>
        <v/>
      </c>
      <c r="S1402" t="str">
        <f t="shared" si="115"/>
        <v/>
      </c>
      <c r="T1402" s="26" t="e">
        <f>IF(F1402="",DATEDIF(E1402,calcs!X$2,"Y"),"")</f>
        <v>#VALUE!</v>
      </c>
      <c r="U1402" t="str">
        <f t="shared" si="114"/>
        <v/>
      </c>
      <c r="V1402" t="str">
        <f t="shared" si="111"/>
        <v/>
      </c>
      <c r="W1402">
        <f t="shared" si="112"/>
        <v>0</v>
      </c>
      <c r="X1402">
        <f t="shared" si="113"/>
        <v>0</v>
      </c>
    </row>
    <row r="1403" spans="1:24" x14ac:dyDescent="0.35">
      <c r="A1403" t="str">
        <f>IF(ROW()&lt;=vLastrow,'Match History Data'!A1403,"")</f>
        <v/>
      </c>
      <c r="B1403" t="str">
        <f>IF(ROW()&lt;=vLastrow,'Match History Data'!B1403,"")</f>
        <v/>
      </c>
      <c r="C1403" t="str">
        <f>IF(ROW()&lt;=vLastrow,'Match History Data'!C1403,"")</f>
        <v/>
      </c>
      <c r="D1403" t="str">
        <f>IF(ROW()&lt;=vLastrow,'Match History Data'!D1403,"")</f>
        <v/>
      </c>
      <c r="E1403" s="3" t="str">
        <f>IF(ROW()&lt;=vLastrow,IF('Match History Data'!E1403&lt;&gt;"",'Match History Data'!E1403,""),"")</f>
        <v/>
      </c>
      <c r="F1403" s="3" t="str">
        <f>IF(ROW()&lt;=vLastrow,IF('Match History Data'!F1403&lt;&gt;"",'Match History Data'!F1403,""),"")</f>
        <v/>
      </c>
      <c r="G1403" t="str">
        <f>IF(ROW()&lt;=vLastrow,'Match History Data'!G1403,"")</f>
        <v/>
      </c>
      <c r="H1403" t="str">
        <f>IF(ROW()&lt;=vLastrow,'Match History Data'!H1403,"")</f>
        <v/>
      </c>
      <c r="I1403" t="str">
        <f>IF(ROW()&lt;=vLastrow,'Match History Data'!I1403,"")</f>
        <v/>
      </c>
      <c r="J1403" t="str">
        <f>IF(ROW()&lt;=vLastrow,'Match History Data'!J1403,"")</f>
        <v/>
      </c>
      <c r="K1403" t="str">
        <f>IF(ROW()&lt;=vLastrow,'Match History Data'!K1403,"")</f>
        <v/>
      </c>
      <c r="L1403" t="str">
        <f>IF(ROW()&lt;=vLastrow,'Match History Data'!L1403,"")</f>
        <v/>
      </c>
      <c r="M1403" t="str">
        <f>IF(ROW()&lt;=vLastrow,'Match History Data'!M1403,"")</f>
        <v/>
      </c>
      <c r="N1403" t="str">
        <f>IF(ROW()&lt;=vLastrow,'Match History Data'!N1403,"")</f>
        <v/>
      </c>
      <c r="O1403" t="str">
        <f>IF(ROW()&lt;=vLastrow,'Match History Data'!O1403,"")</f>
        <v/>
      </c>
      <c r="Q1403" t="str">
        <f>IF(ROW()&lt;=vLastrow,VLOOKUP(MONTH(E1403),calcs!$S$2:$T$13,2,FALSE),"")</f>
        <v/>
      </c>
      <c r="R1403" t="str">
        <f>IF(ROW()&lt;=vLastrow,VLOOKUP(MONTH(F1403),calcs!$S$2:$T$13,2,FALSE),"")</f>
        <v/>
      </c>
      <c r="S1403" t="str">
        <f t="shared" si="115"/>
        <v/>
      </c>
      <c r="T1403" s="26" t="e">
        <f>IF(F1403="",DATEDIF(E1403,calcs!X$2,"Y"),"")</f>
        <v>#VALUE!</v>
      </c>
      <c r="U1403" t="str">
        <f t="shared" si="114"/>
        <v/>
      </c>
      <c r="V1403" t="str">
        <f t="shared" si="111"/>
        <v/>
      </c>
      <c r="W1403">
        <f t="shared" si="112"/>
        <v>0</v>
      </c>
      <c r="X1403">
        <f t="shared" si="113"/>
        <v>0</v>
      </c>
    </row>
    <row r="1404" spans="1:24" x14ac:dyDescent="0.35">
      <c r="A1404" t="str">
        <f>IF(ROW()&lt;=vLastrow,'Match History Data'!A1404,"")</f>
        <v/>
      </c>
      <c r="B1404" t="str">
        <f>IF(ROW()&lt;=vLastrow,'Match History Data'!B1404,"")</f>
        <v/>
      </c>
      <c r="C1404" t="str">
        <f>IF(ROW()&lt;=vLastrow,'Match History Data'!C1404,"")</f>
        <v/>
      </c>
      <c r="D1404" t="str">
        <f>IF(ROW()&lt;=vLastrow,'Match History Data'!D1404,"")</f>
        <v/>
      </c>
      <c r="E1404" s="3" t="str">
        <f>IF(ROW()&lt;=vLastrow,IF('Match History Data'!E1404&lt;&gt;"",'Match History Data'!E1404,""),"")</f>
        <v/>
      </c>
      <c r="F1404" s="3" t="str">
        <f>IF(ROW()&lt;=vLastrow,IF('Match History Data'!F1404&lt;&gt;"",'Match History Data'!F1404,""),"")</f>
        <v/>
      </c>
      <c r="G1404" t="str">
        <f>IF(ROW()&lt;=vLastrow,'Match History Data'!G1404,"")</f>
        <v/>
      </c>
      <c r="H1404" t="str">
        <f>IF(ROW()&lt;=vLastrow,'Match History Data'!H1404,"")</f>
        <v/>
      </c>
      <c r="I1404" t="str">
        <f>IF(ROW()&lt;=vLastrow,'Match History Data'!I1404,"")</f>
        <v/>
      </c>
      <c r="J1404" t="str">
        <f>IF(ROW()&lt;=vLastrow,'Match History Data'!J1404,"")</f>
        <v/>
      </c>
      <c r="K1404" t="str">
        <f>IF(ROW()&lt;=vLastrow,'Match History Data'!K1404,"")</f>
        <v/>
      </c>
      <c r="L1404" t="str">
        <f>IF(ROW()&lt;=vLastrow,'Match History Data'!L1404,"")</f>
        <v/>
      </c>
      <c r="M1404" t="str">
        <f>IF(ROW()&lt;=vLastrow,'Match History Data'!M1404,"")</f>
        <v/>
      </c>
      <c r="N1404" t="str">
        <f>IF(ROW()&lt;=vLastrow,'Match History Data'!N1404,"")</f>
        <v/>
      </c>
      <c r="O1404" t="str">
        <f>IF(ROW()&lt;=vLastrow,'Match History Data'!O1404,"")</f>
        <v/>
      </c>
      <c r="Q1404" t="str">
        <f>IF(ROW()&lt;=vLastrow,VLOOKUP(MONTH(E1404),calcs!$S$2:$T$13,2,FALSE),"")</f>
        <v/>
      </c>
      <c r="R1404" t="str">
        <f>IF(ROW()&lt;=vLastrow,VLOOKUP(MONTH(F1404),calcs!$S$2:$T$13,2,FALSE),"")</f>
        <v/>
      </c>
      <c r="S1404" t="str">
        <f t="shared" si="115"/>
        <v/>
      </c>
      <c r="T1404" s="26" t="e">
        <f>IF(F1404="",DATEDIF(E1404,calcs!X$2,"Y"),"")</f>
        <v>#VALUE!</v>
      </c>
      <c r="U1404" t="str">
        <f t="shared" si="114"/>
        <v/>
      </c>
      <c r="V1404" t="str">
        <f t="shared" si="111"/>
        <v/>
      </c>
      <c r="W1404">
        <f t="shared" si="112"/>
        <v>0</v>
      </c>
      <c r="X1404">
        <f t="shared" si="113"/>
        <v>0</v>
      </c>
    </row>
    <row r="1405" spans="1:24" x14ac:dyDescent="0.35">
      <c r="A1405" t="str">
        <f>IF(ROW()&lt;=vLastrow,'Match History Data'!A1405,"")</f>
        <v/>
      </c>
      <c r="B1405" t="str">
        <f>IF(ROW()&lt;=vLastrow,'Match History Data'!B1405,"")</f>
        <v/>
      </c>
      <c r="C1405" t="str">
        <f>IF(ROW()&lt;=vLastrow,'Match History Data'!C1405,"")</f>
        <v/>
      </c>
      <c r="D1405" t="str">
        <f>IF(ROW()&lt;=vLastrow,'Match History Data'!D1405,"")</f>
        <v/>
      </c>
      <c r="E1405" s="3" t="str">
        <f>IF(ROW()&lt;=vLastrow,IF('Match History Data'!E1405&lt;&gt;"",'Match History Data'!E1405,""),"")</f>
        <v/>
      </c>
      <c r="F1405" s="3" t="str">
        <f>IF(ROW()&lt;=vLastrow,IF('Match History Data'!F1405&lt;&gt;"",'Match History Data'!F1405,""),"")</f>
        <v/>
      </c>
      <c r="G1405" t="str">
        <f>IF(ROW()&lt;=vLastrow,'Match History Data'!G1405,"")</f>
        <v/>
      </c>
      <c r="H1405" t="str">
        <f>IF(ROW()&lt;=vLastrow,'Match History Data'!H1405,"")</f>
        <v/>
      </c>
      <c r="I1405" t="str">
        <f>IF(ROW()&lt;=vLastrow,'Match History Data'!I1405,"")</f>
        <v/>
      </c>
      <c r="J1405" t="str">
        <f>IF(ROW()&lt;=vLastrow,'Match History Data'!J1405,"")</f>
        <v/>
      </c>
      <c r="K1405" t="str">
        <f>IF(ROW()&lt;=vLastrow,'Match History Data'!K1405,"")</f>
        <v/>
      </c>
      <c r="L1405" t="str">
        <f>IF(ROW()&lt;=vLastrow,'Match History Data'!L1405,"")</f>
        <v/>
      </c>
      <c r="M1405" t="str">
        <f>IF(ROW()&lt;=vLastrow,'Match History Data'!M1405,"")</f>
        <v/>
      </c>
      <c r="N1405" t="str">
        <f>IF(ROW()&lt;=vLastrow,'Match History Data'!N1405,"")</f>
        <v/>
      </c>
      <c r="O1405" t="str">
        <f>IF(ROW()&lt;=vLastrow,'Match History Data'!O1405,"")</f>
        <v/>
      </c>
      <c r="Q1405" t="str">
        <f>IF(ROW()&lt;=vLastrow,VLOOKUP(MONTH(E1405),calcs!$S$2:$T$13,2,FALSE),"")</f>
        <v/>
      </c>
      <c r="R1405" t="str">
        <f>IF(ROW()&lt;=vLastrow,VLOOKUP(MONTH(F1405),calcs!$S$2:$T$13,2,FALSE),"")</f>
        <v/>
      </c>
      <c r="S1405" t="str">
        <f t="shared" si="115"/>
        <v/>
      </c>
      <c r="T1405" s="26" t="e">
        <f>IF(F1405="",DATEDIF(E1405,calcs!X$2,"Y"),"")</f>
        <v>#VALUE!</v>
      </c>
      <c r="U1405" t="str">
        <f t="shared" si="114"/>
        <v/>
      </c>
      <c r="V1405" t="str">
        <f t="shared" si="111"/>
        <v/>
      </c>
      <c r="W1405">
        <f t="shared" si="112"/>
        <v>0</v>
      </c>
      <c r="X1405">
        <f t="shared" si="113"/>
        <v>0</v>
      </c>
    </row>
    <row r="1406" spans="1:24" x14ac:dyDescent="0.35">
      <c r="A1406" t="str">
        <f>IF(ROW()&lt;=vLastrow,'Match History Data'!A1406,"")</f>
        <v/>
      </c>
      <c r="B1406" t="str">
        <f>IF(ROW()&lt;=vLastrow,'Match History Data'!B1406,"")</f>
        <v/>
      </c>
      <c r="C1406" t="str">
        <f>IF(ROW()&lt;=vLastrow,'Match History Data'!C1406,"")</f>
        <v/>
      </c>
      <c r="D1406" t="str">
        <f>IF(ROW()&lt;=vLastrow,'Match History Data'!D1406,"")</f>
        <v/>
      </c>
      <c r="E1406" s="3" t="str">
        <f>IF(ROW()&lt;=vLastrow,IF('Match History Data'!E1406&lt;&gt;"",'Match History Data'!E1406,""),"")</f>
        <v/>
      </c>
      <c r="F1406" s="3" t="str">
        <f>IF(ROW()&lt;=vLastrow,IF('Match History Data'!F1406&lt;&gt;"",'Match History Data'!F1406,""),"")</f>
        <v/>
      </c>
      <c r="G1406" t="str">
        <f>IF(ROW()&lt;=vLastrow,'Match History Data'!G1406,"")</f>
        <v/>
      </c>
      <c r="H1406" t="str">
        <f>IF(ROW()&lt;=vLastrow,'Match History Data'!H1406,"")</f>
        <v/>
      </c>
      <c r="I1406" t="str">
        <f>IF(ROW()&lt;=vLastrow,'Match History Data'!I1406,"")</f>
        <v/>
      </c>
      <c r="J1406" t="str">
        <f>IF(ROW()&lt;=vLastrow,'Match History Data'!J1406,"")</f>
        <v/>
      </c>
      <c r="K1406" t="str">
        <f>IF(ROW()&lt;=vLastrow,'Match History Data'!K1406,"")</f>
        <v/>
      </c>
      <c r="L1406" t="str">
        <f>IF(ROW()&lt;=vLastrow,'Match History Data'!L1406,"")</f>
        <v/>
      </c>
      <c r="M1406" t="str">
        <f>IF(ROW()&lt;=vLastrow,'Match History Data'!M1406,"")</f>
        <v/>
      </c>
      <c r="N1406" t="str">
        <f>IF(ROW()&lt;=vLastrow,'Match History Data'!N1406,"")</f>
        <v/>
      </c>
      <c r="O1406" t="str">
        <f>IF(ROW()&lt;=vLastrow,'Match History Data'!O1406,"")</f>
        <v/>
      </c>
      <c r="Q1406" t="str">
        <f>IF(ROW()&lt;=vLastrow,VLOOKUP(MONTH(E1406),calcs!$S$2:$T$13,2,FALSE),"")</f>
        <v/>
      </c>
      <c r="R1406" t="str">
        <f>IF(ROW()&lt;=vLastrow,VLOOKUP(MONTH(F1406),calcs!$S$2:$T$13,2,FALSE),"")</f>
        <v/>
      </c>
      <c r="S1406" t="str">
        <f t="shared" si="115"/>
        <v/>
      </c>
      <c r="T1406" s="26" t="e">
        <f>IF(F1406="",DATEDIF(E1406,calcs!X$2,"Y"),"")</f>
        <v>#VALUE!</v>
      </c>
      <c r="U1406" t="str">
        <f t="shared" si="114"/>
        <v/>
      </c>
      <c r="V1406" t="str">
        <f t="shared" si="111"/>
        <v/>
      </c>
      <c r="W1406">
        <f t="shared" si="112"/>
        <v>0</v>
      </c>
      <c r="X1406">
        <f t="shared" si="113"/>
        <v>0</v>
      </c>
    </row>
    <row r="1407" spans="1:24" x14ac:dyDescent="0.35">
      <c r="A1407" t="str">
        <f>IF(ROW()&lt;=vLastrow,'Match History Data'!A1407,"")</f>
        <v/>
      </c>
      <c r="B1407" t="str">
        <f>IF(ROW()&lt;=vLastrow,'Match History Data'!B1407,"")</f>
        <v/>
      </c>
      <c r="C1407" t="str">
        <f>IF(ROW()&lt;=vLastrow,'Match History Data'!C1407,"")</f>
        <v/>
      </c>
      <c r="D1407" t="str">
        <f>IF(ROW()&lt;=vLastrow,'Match History Data'!D1407,"")</f>
        <v/>
      </c>
      <c r="E1407" s="3" t="str">
        <f>IF(ROW()&lt;=vLastrow,IF('Match History Data'!E1407&lt;&gt;"",'Match History Data'!E1407,""),"")</f>
        <v/>
      </c>
      <c r="F1407" s="3" t="str">
        <f>IF(ROW()&lt;=vLastrow,IF('Match History Data'!F1407&lt;&gt;"",'Match History Data'!F1407,""),"")</f>
        <v/>
      </c>
      <c r="G1407" t="str">
        <f>IF(ROW()&lt;=vLastrow,'Match History Data'!G1407,"")</f>
        <v/>
      </c>
      <c r="H1407" t="str">
        <f>IF(ROW()&lt;=vLastrow,'Match History Data'!H1407,"")</f>
        <v/>
      </c>
      <c r="I1407" t="str">
        <f>IF(ROW()&lt;=vLastrow,'Match History Data'!I1407,"")</f>
        <v/>
      </c>
      <c r="J1407" t="str">
        <f>IF(ROW()&lt;=vLastrow,'Match History Data'!J1407,"")</f>
        <v/>
      </c>
      <c r="K1407" t="str">
        <f>IF(ROW()&lt;=vLastrow,'Match History Data'!K1407,"")</f>
        <v/>
      </c>
      <c r="L1407" t="str">
        <f>IF(ROW()&lt;=vLastrow,'Match History Data'!L1407,"")</f>
        <v/>
      </c>
      <c r="M1407" t="str">
        <f>IF(ROW()&lt;=vLastrow,'Match History Data'!M1407,"")</f>
        <v/>
      </c>
      <c r="N1407" t="str">
        <f>IF(ROW()&lt;=vLastrow,'Match History Data'!N1407,"")</f>
        <v/>
      </c>
      <c r="O1407" t="str">
        <f>IF(ROW()&lt;=vLastrow,'Match History Data'!O1407,"")</f>
        <v/>
      </c>
      <c r="Q1407" t="str">
        <f>IF(ROW()&lt;=vLastrow,VLOOKUP(MONTH(E1407),calcs!$S$2:$T$13,2,FALSE),"")</f>
        <v/>
      </c>
      <c r="R1407" t="str">
        <f>IF(ROW()&lt;=vLastrow,VLOOKUP(MONTH(F1407),calcs!$S$2:$T$13,2,FALSE),"")</f>
        <v/>
      </c>
      <c r="S1407" t="str">
        <f t="shared" si="115"/>
        <v/>
      </c>
      <c r="T1407" s="26" t="e">
        <f>IF(F1407="",DATEDIF(E1407,calcs!X$2,"Y"),"")</f>
        <v>#VALUE!</v>
      </c>
      <c r="U1407" t="str">
        <f t="shared" si="114"/>
        <v/>
      </c>
      <c r="V1407" t="str">
        <f t="shared" si="111"/>
        <v/>
      </c>
      <c r="W1407">
        <f t="shared" si="112"/>
        <v>0</v>
      </c>
      <c r="X1407">
        <f t="shared" si="113"/>
        <v>0</v>
      </c>
    </row>
    <row r="1408" spans="1:24" x14ac:dyDescent="0.35">
      <c r="A1408" t="str">
        <f>IF(ROW()&lt;=vLastrow,'Match History Data'!A1408,"")</f>
        <v/>
      </c>
      <c r="B1408" t="str">
        <f>IF(ROW()&lt;=vLastrow,'Match History Data'!B1408,"")</f>
        <v/>
      </c>
      <c r="C1408" t="str">
        <f>IF(ROW()&lt;=vLastrow,'Match History Data'!C1408,"")</f>
        <v/>
      </c>
      <c r="D1408" t="str">
        <f>IF(ROW()&lt;=vLastrow,'Match History Data'!D1408,"")</f>
        <v/>
      </c>
      <c r="E1408" s="3" t="str">
        <f>IF(ROW()&lt;=vLastrow,IF('Match History Data'!E1408&lt;&gt;"",'Match History Data'!E1408,""),"")</f>
        <v/>
      </c>
      <c r="F1408" s="3" t="str">
        <f>IF(ROW()&lt;=vLastrow,IF('Match History Data'!F1408&lt;&gt;"",'Match History Data'!F1408,""),"")</f>
        <v/>
      </c>
      <c r="G1408" t="str">
        <f>IF(ROW()&lt;=vLastrow,'Match History Data'!G1408,"")</f>
        <v/>
      </c>
      <c r="H1408" t="str">
        <f>IF(ROW()&lt;=vLastrow,'Match History Data'!H1408,"")</f>
        <v/>
      </c>
      <c r="I1408" t="str">
        <f>IF(ROW()&lt;=vLastrow,'Match History Data'!I1408,"")</f>
        <v/>
      </c>
      <c r="J1408" t="str">
        <f>IF(ROW()&lt;=vLastrow,'Match History Data'!J1408,"")</f>
        <v/>
      </c>
      <c r="K1408" t="str">
        <f>IF(ROW()&lt;=vLastrow,'Match History Data'!K1408,"")</f>
        <v/>
      </c>
      <c r="L1408" t="str">
        <f>IF(ROW()&lt;=vLastrow,'Match History Data'!L1408,"")</f>
        <v/>
      </c>
      <c r="M1408" t="str">
        <f>IF(ROW()&lt;=vLastrow,'Match History Data'!M1408,"")</f>
        <v/>
      </c>
      <c r="N1408" t="str">
        <f>IF(ROW()&lt;=vLastrow,'Match History Data'!N1408,"")</f>
        <v/>
      </c>
      <c r="O1408" t="str">
        <f>IF(ROW()&lt;=vLastrow,'Match History Data'!O1408,"")</f>
        <v/>
      </c>
      <c r="Q1408" t="str">
        <f>IF(ROW()&lt;=vLastrow,VLOOKUP(MONTH(E1408),calcs!$S$2:$T$13,2,FALSE),"")</f>
        <v/>
      </c>
      <c r="R1408" t="str">
        <f>IF(ROW()&lt;=vLastrow,VLOOKUP(MONTH(F1408),calcs!$S$2:$T$13,2,FALSE),"")</f>
        <v/>
      </c>
      <c r="S1408" t="str">
        <f t="shared" si="115"/>
        <v/>
      </c>
      <c r="T1408" s="26" t="e">
        <f>IF(F1408="",DATEDIF(E1408,calcs!X$2,"Y"),"")</f>
        <v>#VALUE!</v>
      </c>
      <c r="U1408" t="str">
        <f t="shared" si="114"/>
        <v/>
      </c>
      <c r="V1408" t="str">
        <f t="shared" si="111"/>
        <v/>
      </c>
      <c r="W1408">
        <f t="shared" si="112"/>
        <v>0</v>
      </c>
      <c r="X1408">
        <f t="shared" si="113"/>
        <v>0</v>
      </c>
    </row>
    <row r="1409" spans="1:24" x14ac:dyDescent="0.35">
      <c r="A1409" t="str">
        <f>IF(ROW()&lt;=vLastrow,'Match History Data'!A1409,"")</f>
        <v/>
      </c>
      <c r="B1409" t="str">
        <f>IF(ROW()&lt;=vLastrow,'Match History Data'!B1409,"")</f>
        <v/>
      </c>
      <c r="C1409" t="str">
        <f>IF(ROW()&lt;=vLastrow,'Match History Data'!C1409,"")</f>
        <v/>
      </c>
      <c r="D1409" t="str">
        <f>IF(ROW()&lt;=vLastrow,'Match History Data'!D1409,"")</f>
        <v/>
      </c>
      <c r="E1409" s="3" t="str">
        <f>IF(ROW()&lt;=vLastrow,IF('Match History Data'!E1409&lt;&gt;"",'Match History Data'!E1409,""),"")</f>
        <v/>
      </c>
      <c r="F1409" s="3" t="str">
        <f>IF(ROW()&lt;=vLastrow,IF('Match History Data'!F1409&lt;&gt;"",'Match History Data'!F1409,""),"")</f>
        <v/>
      </c>
      <c r="G1409" t="str">
        <f>IF(ROW()&lt;=vLastrow,'Match History Data'!G1409,"")</f>
        <v/>
      </c>
      <c r="H1409" t="str">
        <f>IF(ROW()&lt;=vLastrow,'Match History Data'!H1409,"")</f>
        <v/>
      </c>
      <c r="I1409" t="str">
        <f>IF(ROW()&lt;=vLastrow,'Match History Data'!I1409,"")</f>
        <v/>
      </c>
      <c r="J1409" t="str">
        <f>IF(ROW()&lt;=vLastrow,'Match History Data'!J1409,"")</f>
        <v/>
      </c>
      <c r="K1409" t="str">
        <f>IF(ROW()&lt;=vLastrow,'Match History Data'!K1409,"")</f>
        <v/>
      </c>
      <c r="L1409" t="str">
        <f>IF(ROW()&lt;=vLastrow,'Match History Data'!L1409,"")</f>
        <v/>
      </c>
      <c r="M1409" t="str">
        <f>IF(ROW()&lt;=vLastrow,'Match History Data'!M1409,"")</f>
        <v/>
      </c>
      <c r="N1409" t="str">
        <f>IF(ROW()&lt;=vLastrow,'Match History Data'!N1409,"")</f>
        <v/>
      </c>
      <c r="O1409" t="str">
        <f>IF(ROW()&lt;=vLastrow,'Match History Data'!O1409,"")</f>
        <v/>
      </c>
      <c r="Q1409" t="str">
        <f>IF(ROW()&lt;=vLastrow,VLOOKUP(MONTH(E1409),calcs!$S$2:$T$13,2,FALSE),"")</f>
        <v/>
      </c>
      <c r="R1409" t="str">
        <f>IF(ROW()&lt;=vLastrow,VLOOKUP(MONTH(F1409),calcs!$S$2:$T$13,2,FALSE),"")</f>
        <v/>
      </c>
      <c r="S1409" t="str">
        <f t="shared" si="115"/>
        <v/>
      </c>
      <c r="T1409" s="26" t="e">
        <f>IF(F1409="",DATEDIF(E1409,calcs!X$2,"Y"),"")</f>
        <v>#VALUE!</v>
      </c>
      <c r="U1409" t="str">
        <f t="shared" si="114"/>
        <v/>
      </c>
      <c r="V1409" t="str">
        <f t="shared" si="111"/>
        <v/>
      </c>
      <c r="W1409">
        <f t="shared" si="112"/>
        <v>0</v>
      </c>
      <c r="X1409">
        <f t="shared" si="113"/>
        <v>0</v>
      </c>
    </row>
    <row r="1410" spans="1:24" x14ac:dyDescent="0.35">
      <c r="A1410" t="str">
        <f>IF(ROW()&lt;=vLastrow,'Match History Data'!A1410,"")</f>
        <v/>
      </c>
      <c r="B1410" t="str">
        <f>IF(ROW()&lt;=vLastrow,'Match History Data'!B1410,"")</f>
        <v/>
      </c>
      <c r="C1410" t="str">
        <f>IF(ROW()&lt;=vLastrow,'Match History Data'!C1410,"")</f>
        <v/>
      </c>
      <c r="D1410" t="str">
        <f>IF(ROW()&lt;=vLastrow,'Match History Data'!D1410,"")</f>
        <v/>
      </c>
      <c r="E1410" s="3" t="str">
        <f>IF(ROW()&lt;=vLastrow,IF('Match History Data'!E1410&lt;&gt;"",'Match History Data'!E1410,""),"")</f>
        <v/>
      </c>
      <c r="F1410" s="3" t="str">
        <f>IF(ROW()&lt;=vLastrow,IF('Match History Data'!F1410&lt;&gt;"",'Match History Data'!F1410,""),"")</f>
        <v/>
      </c>
      <c r="G1410" t="str">
        <f>IF(ROW()&lt;=vLastrow,'Match History Data'!G1410,"")</f>
        <v/>
      </c>
      <c r="H1410" t="str">
        <f>IF(ROW()&lt;=vLastrow,'Match History Data'!H1410,"")</f>
        <v/>
      </c>
      <c r="I1410" t="str">
        <f>IF(ROW()&lt;=vLastrow,'Match History Data'!I1410,"")</f>
        <v/>
      </c>
      <c r="J1410" t="str">
        <f>IF(ROW()&lt;=vLastrow,'Match History Data'!J1410,"")</f>
        <v/>
      </c>
      <c r="K1410" t="str">
        <f>IF(ROW()&lt;=vLastrow,'Match History Data'!K1410,"")</f>
        <v/>
      </c>
      <c r="L1410" t="str">
        <f>IF(ROW()&lt;=vLastrow,'Match History Data'!L1410,"")</f>
        <v/>
      </c>
      <c r="M1410" t="str">
        <f>IF(ROW()&lt;=vLastrow,'Match History Data'!M1410,"")</f>
        <v/>
      </c>
      <c r="N1410" t="str">
        <f>IF(ROW()&lt;=vLastrow,'Match History Data'!N1410,"")</f>
        <v/>
      </c>
      <c r="O1410" t="str">
        <f>IF(ROW()&lt;=vLastrow,'Match History Data'!O1410,"")</f>
        <v/>
      </c>
      <c r="Q1410" t="str">
        <f>IF(ROW()&lt;=vLastrow,VLOOKUP(MONTH(E1410),calcs!$S$2:$T$13,2,FALSE),"")</f>
        <v/>
      </c>
      <c r="R1410" t="str">
        <f>IF(ROW()&lt;=vLastrow,VLOOKUP(MONTH(F1410),calcs!$S$2:$T$13,2,FALSE),"")</f>
        <v/>
      </c>
      <c r="S1410" t="str">
        <f t="shared" si="115"/>
        <v/>
      </c>
      <c r="T1410" s="26" t="e">
        <f>IF(F1410="",DATEDIF(E1410,calcs!X$2,"Y"),"")</f>
        <v>#VALUE!</v>
      </c>
      <c r="U1410" t="str">
        <f t="shared" si="114"/>
        <v/>
      </c>
      <c r="V1410" t="str">
        <f t="shared" ref="V1410:V1473" si="116">SUBSTITUTE(N1410,"White or Caucasian","White")</f>
        <v/>
      </c>
      <c r="W1410">
        <f t="shared" ref="W1410:W1473" si="117">IF(J1410&lt;&gt;"",LEN(J1410)-LEN(SUBSTITUTE(J1410,";",""))+1,0)</f>
        <v>0</v>
      </c>
      <c r="X1410">
        <f t="shared" ref="X1410:X1473" si="118">IF(N1410&lt;&gt;"",LEN(N1410)-LEN(SUBSTITUTE(N1410,";",""))+1,0)</f>
        <v>0</v>
      </c>
    </row>
    <row r="1411" spans="1:24" x14ac:dyDescent="0.35">
      <c r="A1411" t="str">
        <f>IF(ROW()&lt;=vLastrow,'Match History Data'!A1411,"")</f>
        <v/>
      </c>
      <c r="B1411" t="str">
        <f>IF(ROW()&lt;=vLastrow,'Match History Data'!B1411,"")</f>
        <v/>
      </c>
      <c r="C1411" t="str">
        <f>IF(ROW()&lt;=vLastrow,'Match History Data'!C1411,"")</f>
        <v/>
      </c>
      <c r="D1411" t="str">
        <f>IF(ROW()&lt;=vLastrow,'Match History Data'!D1411,"")</f>
        <v/>
      </c>
      <c r="E1411" s="3" t="str">
        <f>IF(ROW()&lt;=vLastrow,IF('Match History Data'!E1411&lt;&gt;"",'Match History Data'!E1411,""),"")</f>
        <v/>
      </c>
      <c r="F1411" s="3" t="str">
        <f>IF(ROW()&lt;=vLastrow,IF('Match History Data'!F1411&lt;&gt;"",'Match History Data'!F1411,""),"")</f>
        <v/>
      </c>
      <c r="G1411" t="str">
        <f>IF(ROW()&lt;=vLastrow,'Match History Data'!G1411,"")</f>
        <v/>
      </c>
      <c r="H1411" t="str">
        <f>IF(ROW()&lt;=vLastrow,'Match History Data'!H1411,"")</f>
        <v/>
      </c>
      <c r="I1411" t="str">
        <f>IF(ROW()&lt;=vLastrow,'Match History Data'!I1411,"")</f>
        <v/>
      </c>
      <c r="J1411" t="str">
        <f>IF(ROW()&lt;=vLastrow,'Match History Data'!J1411,"")</f>
        <v/>
      </c>
      <c r="K1411" t="str">
        <f>IF(ROW()&lt;=vLastrow,'Match History Data'!K1411,"")</f>
        <v/>
      </c>
      <c r="L1411" t="str">
        <f>IF(ROW()&lt;=vLastrow,'Match History Data'!L1411,"")</f>
        <v/>
      </c>
      <c r="M1411" t="str">
        <f>IF(ROW()&lt;=vLastrow,'Match History Data'!M1411,"")</f>
        <v/>
      </c>
      <c r="N1411" t="str">
        <f>IF(ROW()&lt;=vLastrow,'Match History Data'!N1411,"")</f>
        <v/>
      </c>
      <c r="O1411" t="str">
        <f>IF(ROW()&lt;=vLastrow,'Match History Data'!O1411,"")</f>
        <v/>
      </c>
      <c r="Q1411" t="str">
        <f>IF(ROW()&lt;=vLastrow,VLOOKUP(MONTH(E1411),calcs!$S$2:$T$13,2,FALSE),"")</f>
        <v/>
      </c>
      <c r="R1411" t="str">
        <f>IF(ROW()&lt;=vLastrow,VLOOKUP(MONTH(F1411),calcs!$S$2:$T$13,2,FALSE),"")</f>
        <v/>
      </c>
      <c r="S1411" t="str">
        <f t="shared" si="115"/>
        <v/>
      </c>
      <c r="T1411" s="26" t="e">
        <f>IF(F1411="",DATEDIF(E1411,calcs!X$2,"Y"),"")</f>
        <v>#VALUE!</v>
      </c>
      <c r="U1411" t="str">
        <f t="shared" ref="U1411:U1474" si="119">SUBSTITUTE(J1411,"White or Caucasian","White")</f>
        <v/>
      </c>
      <c r="V1411" t="str">
        <f t="shared" si="116"/>
        <v/>
      </c>
      <c r="W1411">
        <f t="shared" si="117"/>
        <v>0</v>
      </c>
      <c r="X1411">
        <f t="shared" si="118"/>
        <v>0</v>
      </c>
    </row>
    <row r="1412" spans="1:24" x14ac:dyDescent="0.35">
      <c r="A1412" t="str">
        <f>IF(ROW()&lt;=vLastrow,'Match History Data'!A1412,"")</f>
        <v/>
      </c>
      <c r="B1412" t="str">
        <f>IF(ROW()&lt;=vLastrow,'Match History Data'!B1412,"")</f>
        <v/>
      </c>
      <c r="C1412" t="str">
        <f>IF(ROW()&lt;=vLastrow,'Match History Data'!C1412,"")</f>
        <v/>
      </c>
      <c r="D1412" t="str">
        <f>IF(ROW()&lt;=vLastrow,'Match History Data'!D1412,"")</f>
        <v/>
      </c>
      <c r="E1412" s="3" t="str">
        <f>IF(ROW()&lt;=vLastrow,IF('Match History Data'!E1412&lt;&gt;"",'Match History Data'!E1412,""),"")</f>
        <v/>
      </c>
      <c r="F1412" s="3" t="str">
        <f>IF(ROW()&lt;=vLastrow,IF('Match History Data'!F1412&lt;&gt;"",'Match History Data'!F1412,""),"")</f>
        <v/>
      </c>
      <c r="G1412" t="str">
        <f>IF(ROW()&lt;=vLastrow,'Match History Data'!G1412,"")</f>
        <v/>
      </c>
      <c r="H1412" t="str">
        <f>IF(ROW()&lt;=vLastrow,'Match History Data'!H1412,"")</f>
        <v/>
      </c>
      <c r="I1412" t="str">
        <f>IF(ROW()&lt;=vLastrow,'Match History Data'!I1412,"")</f>
        <v/>
      </c>
      <c r="J1412" t="str">
        <f>IF(ROW()&lt;=vLastrow,'Match History Data'!J1412,"")</f>
        <v/>
      </c>
      <c r="K1412" t="str">
        <f>IF(ROW()&lt;=vLastrow,'Match History Data'!K1412,"")</f>
        <v/>
      </c>
      <c r="L1412" t="str">
        <f>IF(ROW()&lt;=vLastrow,'Match History Data'!L1412,"")</f>
        <v/>
      </c>
      <c r="M1412" t="str">
        <f>IF(ROW()&lt;=vLastrow,'Match History Data'!M1412,"")</f>
        <v/>
      </c>
      <c r="N1412" t="str">
        <f>IF(ROW()&lt;=vLastrow,'Match History Data'!N1412,"")</f>
        <v/>
      </c>
      <c r="O1412" t="str">
        <f>IF(ROW()&lt;=vLastrow,'Match History Data'!O1412,"")</f>
        <v/>
      </c>
      <c r="Q1412" t="str">
        <f>IF(ROW()&lt;=vLastrow,VLOOKUP(MONTH(E1412),calcs!$S$2:$T$13,2,FALSE),"")</f>
        <v/>
      </c>
      <c r="R1412" t="str">
        <f>IF(ROW()&lt;=vLastrow,VLOOKUP(MONTH(F1412),calcs!$S$2:$T$13,2,FALSE),"")</f>
        <v/>
      </c>
      <c r="S1412" t="str">
        <f t="shared" si="115"/>
        <v/>
      </c>
      <c r="T1412" s="26" t="e">
        <f>IF(F1412="",DATEDIF(E1412,calcs!X$2,"Y"),"")</f>
        <v>#VALUE!</v>
      </c>
      <c r="U1412" t="str">
        <f t="shared" si="119"/>
        <v/>
      </c>
      <c r="V1412" t="str">
        <f t="shared" si="116"/>
        <v/>
      </c>
      <c r="W1412">
        <f t="shared" si="117"/>
        <v>0</v>
      </c>
      <c r="X1412">
        <f t="shared" si="118"/>
        <v>0</v>
      </c>
    </row>
    <row r="1413" spans="1:24" x14ac:dyDescent="0.35">
      <c r="A1413" t="str">
        <f>IF(ROW()&lt;=vLastrow,'Match History Data'!A1413,"")</f>
        <v/>
      </c>
      <c r="B1413" t="str">
        <f>IF(ROW()&lt;=vLastrow,'Match History Data'!B1413,"")</f>
        <v/>
      </c>
      <c r="C1413" t="str">
        <f>IF(ROW()&lt;=vLastrow,'Match History Data'!C1413,"")</f>
        <v/>
      </c>
      <c r="D1413" t="str">
        <f>IF(ROW()&lt;=vLastrow,'Match History Data'!D1413,"")</f>
        <v/>
      </c>
      <c r="E1413" s="3" t="str">
        <f>IF(ROW()&lt;=vLastrow,IF('Match History Data'!E1413&lt;&gt;"",'Match History Data'!E1413,""),"")</f>
        <v/>
      </c>
      <c r="F1413" s="3" t="str">
        <f>IF(ROW()&lt;=vLastrow,IF('Match History Data'!F1413&lt;&gt;"",'Match History Data'!F1413,""),"")</f>
        <v/>
      </c>
      <c r="G1413" t="str">
        <f>IF(ROW()&lt;=vLastrow,'Match History Data'!G1413,"")</f>
        <v/>
      </c>
      <c r="H1413" t="str">
        <f>IF(ROW()&lt;=vLastrow,'Match History Data'!H1413,"")</f>
        <v/>
      </c>
      <c r="I1413" t="str">
        <f>IF(ROW()&lt;=vLastrow,'Match History Data'!I1413,"")</f>
        <v/>
      </c>
      <c r="J1413" t="str">
        <f>IF(ROW()&lt;=vLastrow,'Match History Data'!J1413,"")</f>
        <v/>
      </c>
      <c r="K1413" t="str">
        <f>IF(ROW()&lt;=vLastrow,'Match History Data'!K1413,"")</f>
        <v/>
      </c>
      <c r="L1413" t="str">
        <f>IF(ROW()&lt;=vLastrow,'Match History Data'!L1413,"")</f>
        <v/>
      </c>
      <c r="M1413" t="str">
        <f>IF(ROW()&lt;=vLastrow,'Match History Data'!M1413,"")</f>
        <v/>
      </c>
      <c r="N1413" t="str">
        <f>IF(ROW()&lt;=vLastrow,'Match History Data'!N1413,"")</f>
        <v/>
      </c>
      <c r="O1413" t="str">
        <f>IF(ROW()&lt;=vLastrow,'Match History Data'!O1413,"")</f>
        <v/>
      </c>
      <c r="Q1413" t="str">
        <f>IF(ROW()&lt;=vLastrow,VLOOKUP(MONTH(E1413),calcs!$S$2:$T$13,2,FALSE),"")</f>
        <v/>
      </c>
      <c r="R1413" t="str">
        <f>IF(ROW()&lt;=vLastrow,VLOOKUP(MONTH(F1413),calcs!$S$2:$T$13,2,FALSE),"")</f>
        <v/>
      </c>
      <c r="S1413" t="str">
        <f t="shared" si="115"/>
        <v/>
      </c>
      <c r="T1413" s="26" t="e">
        <f>IF(F1413="",DATEDIF(E1413,calcs!X$2,"Y"),"")</f>
        <v>#VALUE!</v>
      </c>
      <c r="U1413" t="str">
        <f t="shared" si="119"/>
        <v/>
      </c>
      <c r="V1413" t="str">
        <f t="shared" si="116"/>
        <v/>
      </c>
      <c r="W1413">
        <f t="shared" si="117"/>
        <v>0</v>
      </c>
      <c r="X1413">
        <f t="shared" si="118"/>
        <v>0</v>
      </c>
    </row>
    <row r="1414" spans="1:24" x14ac:dyDescent="0.35">
      <c r="A1414" t="str">
        <f>IF(ROW()&lt;=vLastrow,'Match History Data'!A1414,"")</f>
        <v/>
      </c>
      <c r="B1414" t="str">
        <f>IF(ROW()&lt;=vLastrow,'Match History Data'!B1414,"")</f>
        <v/>
      </c>
      <c r="C1414" t="str">
        <f>IF(ROW()&lt;=vLastrow,'Match History Data'!C1414,"")</f>
        <v/>
      </c>
      <c r="D1414" t="str">
        <f>IF(ROW()&lt;=vLastrow,'Match History Data'!D1414,"")</f>
        <v/>
      </c>
      <c r="E1414" s="3" t="str">
        <f>IF(ROW()&lt;=vLastrow,IF('Match History Data'!E1414&lt;&gt;"",'Match History Data'!E1414,""),"")</f>
        <v/>
      </c>
      <c r="F1414" s="3" t="str">
        <f>IF(ROW()&lt;=vLastrow,IF('Match History Data'!F1414&lt;&gt;"",'Match History Data'!F1414,""),"")</f>
        <v/>
      </c>
      <c r="G1414" t="str">
        <f>IF(ROW()&lt;=vLastrow,'Match History Data'!G1414,"")</f>
        <v/>
      </c>
      <c r="H1414" t="str">
        <f>IF(ROW()&lt;=vLastrow,'Match History Data'!H1414,"")</f>
        <v/>
      </c>
      <c r="I1414" t="str">
        <f>IF(ROW()&lt;=vLastrow,'Match History Data'!I1414,"")</f>
        <v/>
      </c>
      <c r="J1414" t="str">
        <f>IF(ROW()&lt;=vLastrow,'Match History Data'!J1414,"")</f>
        <v/>
      </c>
      <c r="K1414" t="str">
        <f>IF(ROW()&lt;=vLastrow,'Match History Data'!K1414,"")</f>
        <v/>
      </c>
      <c r="L1414" t="str">
        <f>IF(ROW()&lt;=vLastrow,'Match History Data'!L1414,"")</f>
        <v/>
      </c>
      <c r="M1414" t="str">
        <f>IF(ROW()&lt;=vLastrow,'Match History Data'!M1414,"")</f>
        <v/>
      </c>
      <c r="N1414" t="str">
        <f>IF(ROW()&lt;=vLastrow,'Match History Data'!N1414,"")</f>
        <v/>
      </c>
      <c r="O1414" t="str">
        <f>IF(ROW()&lt;=vLastrow,'Match History Data'!O1414,"")</f>
        <v/>
      </c>
      <c r="Q1414" t="str">
        <f>IF(ROW()&lt;=vLastrow,VLOOKUP(MONTH(E1414),calcs!$S$2:$T$13,2,FALSE),"")</f>
        <v/>
      </c>
      <c r="R1414" t="str">
        <f>IF(ROW()&lt;=vLastrow,VLOOKUP(MONTH(F1414),calcs!$S$2:$T$13,2,FALSE),"")</f>
        <v/>
      </c>
      <c r="S1414" t="str">
        <f t="shared" si="115"/>
        <v/>
      </c>
      <c r="T1414" s="26" t="e">
        <f>IF(F1414="",DATEDIF(E1414,calcs!X$2,"Y"),"")</f>
        <v>#VALUE!</v>
      </c>
      <c r="U1414" t="str">
        <f t="shared" si="119"/>
        <v/>
      </c>
      <c r="V1414" t="str">
        <f t="shared" si="116"/>
        <v/>
      </c>
      <c r="W1414">
        <f t="shared" si="117"/>
        <v>0</v>
      </c>
      <c r="X1414">
        <f t="shared" si="118"/>
        <v>0</v>
      </c>
    </row>
    <row r="1415" spans="1:24" x14ac:dyDescent="0.35">
      <c r="A1415" t="str">
        <f>IF(ROW()&lt;=vLastrow,'Match History Data'!A1415,"")</f>
        <v/>
      </c>
      <c r="B1415" t="str">
        <f>IF(ROW()&lt;=vLastrow,'Match History Data'!B1415,"")</f>
        <v/>
      </c>
      <c r="C1415" t="str">
        <f>IF(ROW()&lt;=vLastrow,'Match History Data'!C1415,"")</f>
        <v/>
      </c>
      <c r="D1415" t="str">
        <f>IF(ROW()&lt;=vLastrow,'Match History Data'!D1415,"")</f>
        <v/>
      </c>
      <c r="E1415" s="3" t="str">
        <f>IF(ROW()&lt;=vLastrow,IF('Match History Data'!E1415&lt;&gt;"",'Match History Data'!E1415,""),"")</f>
        <v/>
      </c>
      <c r="F1415" s="3" t="str">
        <f>IF(ROW()&lt;=vLastrow,IF('Match History Data'!F1415&lt;&gt;"",'Match History Data'!F1415,""),"")</f>
        <v/>
      </c>
      <c r="G1415" t="str">
        <f>IF(ROW()&lt;=vLastrow,'Match History Data'!G1415,"")</f>
        <v/>
      </c>
      <c r="H1415" t="str">
        <f>IF(ROW()&lt;=vLastrow,'Match History Data'!H1415,"")</f>
        <v/>
      </c>
      <c r="I1415" t="str">
        <f>IF(ROW()&lt;=vLastrow,'Match History Data'!I1415,"")</f>
        <v/>
      </c>
      <c r="J1415" t="str">
        <f>IF(ROW()&lt;=vLastrow,'Match History Data'!J1415,"")</f>
        <v/>
      </c>
      <c r="K1415" t="str">
        <f>IF(ROW()&lt;=vLastrow,'Match History Data'!K1415,"")</f>
        <v/>
      </c>
      <c r="L1415" t="str">
        <f>IF(ROW()&lt;=vLastrow,'Match History Data'!L1415,"")</f>
        <v/>
      </c>
      <c r="M1415" t="str">
        <f>IF(ROW()&lt;=vLastrow,'Match History Data'!M1415,"")</f>
        <v/>
      </c>
      <c r="N1415" t="str">
        <f>IF(ROW()&lt;=vLastrow,'Match History Data'!N1415,"")</f>
        <v/>
      </c>
      <c r="O1415" t="str">
        <f>IF(ROW()&lt;=vLastrow,'Match History Data'!O1415,"")</f>
        <v/>
      </c>
      <c r="Q1415" t="str">
        <f>IF(ROW()&lt;=vLastrow,VLOOKUP(MONTH(E1415),calcs!$S$2:$T$13,2,FALSE),"")</f>
        <v/>
      </c>
      <c r="R1415" t="str">
        <f>IF(ROW()&lt;=vLastrow,VLOOKUP(MONTH(F1415),calcs!$S$2:$T$13,2,FALSE),"")</f>
        <v/>
      </c>
      <c r="S1415" t="str">
        <f t="shared" si="115"/>
        <v/>
      </c>
      <c r="T1415" s="26" t="e">
        <f>IF(F1415="",DATEDIF(E1415,calcs!X$2,"Y"),"")</f>
        <v>#VALUE!</v>
      </c>
      <c r="U1415" t="str">
        <f t="shared" si="119"/>
        <v/>
      </c>
      <c r="V1415" t="str">
        <f t="shared" si="116"/>
        <v/>
      </c>
      <c r="W1415">
        <f t="shared" si="117"/>
        <v>0</v>
      </c>
      <c r="X1415">
        <f t="shared" si="118"/>
        <v>0</v>
      </c>
    </row>
    <row r="1416" spans="1:24" x14ac:dyDescent="0.35">
      <c r="A1416" t="str">
        <f>IF(ROW()&lt;=vLastrow,'Match History Data'!A1416,"")</f>
        <v/>
      </c>
      <c r="B1416" t="str">
        <f>IF(ROW()&lt;=vLastrow,'Match History Data'!B1416,"")</f>
        <v/>
      </c>
      <c r="C1416" t="str">
        <f>IF(ROW()&lt;=vLastrow,'Match History Data'!C1416,"")</f>
        <v/>
      </c>
      <c r="D1416" t="str">
        <f>IF(ROW()&lt;=vLastrow,'Match History Data'!D1416,"")</f>
        <v/>
      </c>
      <c r="E1416" s="3" t="str">
        <f>IF(ROW()&lt;=vLastrow,IF('Match History Data'!E1416&lt;&gt;"",'Match History Data'!E1416,""),"")</f>
        <v/>
      </c>
      <c r="F1416" s="3" t="str">
        <f>IF(ROW()&lt;=vLastrow,IF('Match History Data'!F1416&lt;&gt;"",'Match History Data'!F1416,""),"")</f>
        <v/>
      </c>
      <c r="G1416" t="str">
        <f>IF(ROW()&lt;=vLastrow,'Match History Data'!G1416,"")</f>
        <v/>
      </c>
      <c r="H1416" t="str">
        <f>IF(ROW()&lt;=vLastrow,'Match History Data'!H1416,"")</f>
        <v/>
      </c>
      <c r="I1416" t="str">
        <f>IF(ROW()&lt;=vLastrow,'Match History Data'!I1416,"")</f>
        <v/>
      </c>
      <c r="J1416" t="str">
        <f>IF(ROW()&lt;=vLastrow,'Match History Data'!J1416,"")</f>
        <v/>
      </c>
      <c r="K1416" t="str">
        <f>IF(ROW()&lt;=vLastrow,'Match History Data'!K1416,"")</f>
        <v/>
      </c>
      <c r="L1416" t="str">
        <f>IF(ROW()&lt;=vLastrow,'Match History Data'!L1416,"")</f>
        <v/>
      </c>
      <c r="M1416" t="str">
        <f>IF(ROW()&lt;=vLastrow,'Match History Data'!M1416,"")</f>
        <v/>
      </c>
      <c r="N1416" t="str">
        <f>IF(ROW()&lt;=vLastrow,'Match History Data'!N1416,"")</f>
        <v/>
      </c>
      <c r="O1416" t="str">
        <f>IF(ROW()&lt;=vLastrow,'Match History Data'!O1416,"")</f>
        <v/>
      </c>
      <c r="Q1416" t="str">
        <f>IF(ROW()&lt;=vLastrow,VLOOKUP(MONTH(E1416),calcs!$S$2:$T$13,2,FALSE),"")</f>
        <v/>
      </c>
      <c r="R1416" t="str">
        <f>IF(ROW()&lt;=vLastrow,VLOOKUP(MONTH(F1416),calcs!$S$2:$T$13,2,FALSE),"")</f>
        <v/>
      </c>
      <c r="S1416" t="str">
        <f t="shared" si="115"/>
        <v/>
      </c>
      <c r="T1416" s="26" t="e">
        <f>IF(F1416="",DATEDIF(E1416,calcs!X$2,"Y"),"")</f>
        <v>#VALUE!</v>
      </c>
      <c r="U1416" t="str">
        <f t="shared" si="119"/>
        <v/>
      </c>
      <c r="V1416" t="str">
        <f t="shared" si="116"/>
        <v/>
      </c>
      <c r="W1416">
        <f t="shared" si="117"/>
        <v>0</v>
      </c>
      <c r="X1416">
        <f t="shared" si="118"/>
        <v>0</v>
      </c>
    </row>
    <row r="1417" spans="1:24" x14ac:dyDescent="0.35">
      <c r="A1417" t="str">
        <f>IF(ROW()&lt;=vLastrow,'Match History Data'!A1417,"")</f>
        <v/>
      </c>
      <c r="B1417" t="str">
        <f>IF(ROW()&lt;=vLastrow,'Match History Data'!B1417,"")</f>
        <v/>
      </c>
      <c r="C1417" t="str">
        <f>IF(ROW()&lt;=vLastrow,'Match History Data'!C1417,"")</f>
        <v/>
      </c>
      <c r="D1417" t="str">
        <f>IF(ROW()&lt;=vLastrow,'Match History Data'!D1417,"")</f>
        <v/>
      </c>
      <c r="E1417" s="3" t="str">
        <f>IF(ROW()&lt;=vLastrow,IF('Match History Data'!E1417&lt;&gt;"",'Match History Data'!E1417,""),"")</f>
        <v/>
      </c>
      <c r="F1417" s="3" t="str">
        <f>IF(ROW()&lt;=vLastrow,IF('Match History Data'!F1417&lt;&gt;"",'Match History Data'!F1417,""),"")</f>
        <v/>
      </c>
      <c r="G1417" t="str">
        <f>IF(ROW()&lt;=vLastrow,'Match History Data'!G1417,"")</f>
        <v/>
      </c>
      <c r="H1417" t="str">
        <f>IF(ROW()&lt;=vLastrow,'Match History Data'!H1417,"")</f>
        <v/>
      </c>
      <c r="I1417" t="str">
        <f>IF(ROW()&lt;=vLastrow,'Match History Data'!I1417,"")</f>
        <v/>
      </c>
      <c r="J1417" t="str">
        <f>IF(ROW()&lt;=vLastrow,'Match History Data'!J1417,"")</f>
        <v/>
      </c>
      <c r="K1417" t="str">
        <f>IF(ROW()&lt;=vLastrow,'Match History Data'!K1417,"")</f>
        <v/>
      </c>
      <c r="L1417" t="str">
        <f>IF(ROW()&lt;=vLastrow,'Match History Data'!L1417,"")</f>
        <v/>
      </c>
      <c r="M1417" t="str">
        <f>IF(ROW()&lt;=vLastrow,'Match History Data'!M1417,"")</f>
        <v/>
      </c>
      <c r="N1417" t="str">
        <f>IF(ROW()&lt;=vLastrow,'Match History Data'!N1417,"")</f>
        <v/>
      </c>
      <c r="O1417" t="str">
        <f>IF(ROW()&lt;=vLastrow,'Match History Data'!O1417,"")</f>
        <v/>
      </c>
      <c r="Q1417" t="str">
        <f>IF(ROW()&lt;=vLastrow,VLOOKUP(MONTH(E1417),calcs!$S$2:$T$13,2,FALSE),"")</f>
        <v/>
      </c>
      <c r="R1417" t="str">
        <f>IF(ROW()&lt;=vLastrow,VLOOKUP(MONTH(F1417),calcs!$S$2:$T$13,2,FALSE),"")</f>
        <v/>
      </c>
      <c r="S1417" t="str">
        <f t="shared" si="115"/>
        <v/>
      </c>
      <c r="T1417" s="26" t="e">
        <f>IF(F1417="",DATEDIF(E1417,calcs!X$2,"Y"),"")</f>
        <v>#VALUE!</v>
      </c>
      <c r="U1417" t="str">
        <f t="shared" si="119"/>
        <v/>
      </c>
      <c r="V1417" t="str">
        <f t="shared" si="116"/>
        <v/>
      </c>
      <c r="W1417">
        <f t="shared" si="117"/>
        <v>0</v>
      </c>
      <c r="X1417">
        <f t="shared" si="118"/>
        <v>0</v>
      </c>
    </row>
    <row r="1418" spans="1:24" x14ac:dyDescent="0.35">
      <c r="A1418" t="str">
        <f>IF(ROW()&lt;=vLastrow,'Match History Data'!A1418,"")</f>
        <v/>
      </c>
      <c r="B1418" t="str">
        <f>IF(ROW()&lt;=vLastrow,'Match History Data'!B1418,"")</f>
        <v/>
      </c>
      <c r="C1418" t="str">
        <f>IF(ROW()&lt;=vLastrow,'Match History Data'!C1418,"")</f>
        <v/>
      </c>
      <c r="D1418" t="str">
        <f>IF(ROW()&lt;=vLastrow,'Match History Data'!D1418,"")</f>
        <v/>
      </c>
      <c r="E1418" s="3" t="str">
        <f>IF(ROW()&lt;=vLastrow,IF('Match History Data'!E1418&lt;&gt;"",'Match History Data'!E1418,""),"")</f>
        <v/>
      </c>
      <c r="F1418" s="3" t="str">
        <f>IF(ROW()&lt;=vLastrow,IF('Match History Data'!F1418&lt;&gt;"",'Match History Data'!F1418,""),"")</f>
        <v/>
      </c>
      <c r="G1418" t="str">
        <f>IF(ROW()&lt;=vLastrow,'Match History Data'!G1418,"")</f>
        <v/>
      </c>
      <c r="H1418" t="str">
        <f>IF(ROW()&lt;=vLastrow,'Match History Data'!H1418,"")</f>
        <v/>
      </c>
      <c r="I1418" t="str">
        <f>IF(ROW()&lt;=vLastrow,'Match History Data'!I1418,"")</f>
        <v/>
      </c>
      <c r="J1418" t="str">
        <f>IF(ROW()&lt;=vLastrow,'Match History Data'!J1418,"")</f>
        <v/>
      </c>
      <c r="K1418" t="str">
        <f>IF(ROW()&lt;=vLastrow,'Match History Data'!K1418,"")</f>
        <v/>
      </c>
      <c r="L1418" t="str">
        <f>IF(ROW()&lt;=vLastrow,'Match History Data'!L1418,"")</f>
        <v/>
      </c>
      <c r="M1418" t="str">
        <f>IF(ROW()&lt;=vLastrow,'Match History Data'!M1418,"")</f>
        <v/>
      </c>
      <c r="N1418" t="str">
        <f>IF(ROW()&lt;=vLastrow,'Match History Data'!N1418,"")</f>
        <v/>
      </c>
      <c r="O1418" t="str">
        <f>IF(ROW()&lt;=vLastrow,'Match History Data'!O1418,"")</f>
        <v/>
      </c>
      <c r="Q1418" t="str">
        <f>IF(ROW()&lt;=vLastrow,VLOOKUP(MONTH(E1418),calcs!$S$2:$T$13,2,FALSE),"")</f>
        <v/>
      </c>
      <c r="R1418" t="str">
        <f>IF(ROW()&lt;=vLastrow,VLOOKUP(MONTH(F1418),calcs!$S$2:$T$13,2,FALSE),"")</f>
        <v/>
      </c>
      <c r="S1418" t="str">
        <f t="shared" ref="S1418:S1481" si="120">IF(F1418&lt;&gt;"",DATEDIF(E1418,F1418,"y"),"")</f>
        <v/>
      </c>
      <c r="T1418" s="26" t="e">
        <f>IF(F1418="",DATEDIF(E1418,calcs!X$2,"Y"),"")</f>
        <v>#VALUE!</v>
      </c>
      <c r="U1418" t="str">
        <f t="shared" si="119"/>
        <v/>
      </c>
      <c r="V1418" t="str">
        <f t="shared" si="116"/>
        <v/>
      </c>
      <c r="W1418">
        <f t="shared" si="117"/>
        <v>0</v>
      </c>
      <c r="X1418">
        <f t="shared" si="118"/>
        <v>0</v>
      </c>
    </row>
    <row r="1419" spans="1:24" x14ac:dyDescent="0.35">
      <c r="A1419" t="str">
        <f>IF(ROW()&lt;=vLastrow,'Match History Data'!A1419,"")</f>
        <v/>
      </c>
      <c r="B1419" t="str">
        <f>IF(ROW()&lt;=vLastrow,'Match History Data'!B1419,"")</f>
        <v/>
      </c>
      <c r="C1419" t="str">
        <f>IF(ROW()&lt;=vLastrow,'Match History Data'!C1419,"")</f>
        <v/>
      </c>
      <c r="D1419" t="str">
        <f>IF(ROW()&lt;=vLastrow,'Match History Data'!D1419,"")</f>
        <v/>
      </c>
      <c r="E1419" s="3" t="str">
        <f>IF(ROW()&lt;=vLastrow,IF('Match History Data'!E1419&lt;&gt;"",'Match History Data'!E1419,""),"")</f>
        <v/>
      </c>
      <c r="F1419" s="3" t="str">
        <f>IF(ROW()&lt;=vLastrow,IF('Match History Data'!F1419&lt;&gt;"",'Match History Data'!F1419,""),"")</f>
        <v/>
      </c>
      <c r="G1419" t="str">
        <f>IF(ROW()&lt;=vLastrow,'Match History Data'!G1419,"")</f>
        <v/>
      </c>
      <c r="H1419" t="str">
        <f>IF(ROW()&lt;=vLastrow,'Match History Data'!H1419,"")</f>
        <v/>
      </c>
      <c r="I1419" t="str">
        <f>IF(ROW()&lt;=vLastrow,'Match History Data'!I1419,"")</f>
        <v/>
      </c>
      <c r="J1419" t="str">
        <f>IF(ROW()&lt;=vLastrow,'Match History Data'!J1419,"")</f>
        <v/>
      </c>
      <c r="K1419" t="str">
        <f>IF(ROW()&lt;=vLastrow,'Match History Data'!K1419,"")</f>
        <v/>
      </c>
      <c r="L1419" t="str">
        <f>IF(ROW()&lt;=vLastrow,'Match History Data'!L1419,"")</f>
        <v/>
      </c>
      <c r="M1419" t="str">
        <f>IF(ROW()&lt;=vLastrow,'Match History Data'!M1419,"")</f>
        <v/>
      </c>
      <c r="N1419" t="str">
        <f>IF(ROW()&lt;=vLastrow,'Match History Data'!N1419,"")</f>
        <v/>
      </c>
      <c r="O1419" t="str">
        <f>IF(ROW()&lt;=vLastrow,'Match History Data'!O1419,"")</f>
        <v/>
      </c>
      <c r="Q1419" t="str">
        <f>IF(ROW()&lt;=vLastrow,VLOOKUP(MONTH(E1419),calcs!$S$2:$T$13,2,FALSE),"")</f>
        <v/>
      </c>
      <c r="R1419" t="str">
        <f>IF(ROW()&lt;=vLastrow,VLOOKUP(MONTH(F1419),calcs!$S$2:$T$13,2,FALSE),"")</f>
        <v/>
      </c>
      <c r="S1419" t="str">
        <f t="shared" si="120"/>
        <v/>
      </c>
      <c r="T1419" s="26" t="e">
        <f>IF(F1419="",DATEDIF(E1419,calcs!X$2,"Y"),"")</f>
        <v>#VALUE!</v>
      </c>
      <c r="U1419" t="str">
        <f t="shared" si="119"/>
        <v/>
      </c>
      <c r="V1419" t="str">
        <f t="shared" si="116"/>
        <v/>
      </c>
      <c r="W1419">
        <f t="shared" si="117"/>
        <v>0</v>
      </c>
      <c r="X1419">
        <f t="shared" si="118"/>
        <v>0</v>
      </c>
    </row>
    <row r="1420" spans="1:24" x14ac:dyDescent="0.35">
      <c r="A1420" t="str">
        <f>IF(ROW()&lt;=vLastrow,'Match History Data'!A1420,"")</f>
        <v/>
      </c>
      <c r="B1420" t="str">
        <f>IF(ROW()&lt;=vLastrow,'Match History Data'!B1420,"")</f>
        <v/>
      </c>
      <c r="C1420" t="str">
        <f>IF(ROW()&lt;=vLastrow,'Match History Data'!C1420,"")</f>
        <v/>
      </c>
      <c r="D1420" t="str">
        <f>IF(ROW()&lt;=vLastrow,'Match History Data'!D1420,"")</f>
        <v/>
      </c>
      <c r="E1420" s="3" t="str">
        <f>IF(ROW()&lt;=vLastrow,IF('Match History Data'!E1420&lt;&gt;"",'Match History Data'!E1420,""),"")</f>
        <v/>
      </c>
      <c r="F1420" s="3" t="str">
        <f>IF(ROW()&lt;=vLastrow,IF('Match History Data'!F1420&lt;&gt;"",'Match History Data'!F1420,""),"")</f>
        <v/>
      </c>
      <c r="G1420" t="str">
        <f>IF(ROW()&lt;=vLastrow,'Match History Data'!G1420,"")</f>
        <v/>
      </c>
      <c r="H1420" t="str">
        <f>IF(ROW()&lt;=vLastrow,'Match History Data'!H1420,"")</f>
        <v/>
      </c>
      <c r="I1420" t="str">
        <f>IF(ROW()&lt;=vLastrow,'Match History Data'!I1420,"")</f>
        <v/>
      </c>
      <c r="J1420" t="str">
        <f>IF(ROW()&lt;=vLastrow,'Match History Data'!J1420,"")</f>
        <v/>
      </c>
      <c r="K1420" t="str">
        <f>IF(ROW()&lt;=vLastrow,'Match History Data'!K1420,"")</f>
        <v/>
      </c>
      <c r="L1420" t="str">
        <f>IF(ROW()&lt;=vLastrow,'Match History Data'!L1420,"")</f>
        <v/>
      </c>
      <c r="M1420" t="str">
        <f>IF(ROW()&lt;=vLastrow,'Match History Data'!M1420,"")</f>
        <v/>
      </c>
      <c r="N1420" t="str">
        <f>IF(ROW()&lt;=vLastrow,'Match History Data'!N1420,"")</f>
        <v/>
      </c>
      <c r="O1420" t="str">
        <f>IF(ROW()&lt;=vLastrow,'Match History Data'!O1420,"")</f>
        <v/>
      </c>
      <c r="Q1420" t="str">
        <f>IF(ROW()&lt;=vLastrow,VLOOKUP(MONTH(E1420),calcs!$S$2:$T$13,2,FALSE),"")</f>
        <v/>
      </c>
      <c r="R1420" t="str">
        <f>IF(ROW()&lt;=vLastrow,VLOOKUP(MONTH(F1420),calcs!$S$2:$T$13,2,FALSE),"")</f>
        <v/>
      </c>
      <c r="S1420" t="str">
        <f t="shared" si="120"/>
        <v/>
      </c>
      <c r="T1420" s="26" t="e">
        <f>IF(F1420="",DATEDIF(E1420,calcs!X$2,"Y"),"")</f>
        <v>#VALUE!</v>
      </c>
      <c r="U1420" t="str">
        <f t="shared" si="119"/>
        <v/>
      </c>
      <c r="V1420" t="str">
        <f t="shared" si="116"/>
        <v/>
      </c>
      <c r="W1420">
        <f t="shared" si="117"/>
        <v>0</v>
      </c>
      <c r="X1420">
        <f t="shared" si="118"/>
        <v>0</v>
      </c>
    </row>
    <row r="1421" spans="1:24" x14ac:dyDescent="0.35">
      <c r="A1421" t="str">
        <f>IF(ROW()&lt;=vLastrow,'Match History Data'!A1421,"")</f>
        <v/>
      </c>
      <c r="B1421" t="str">
        <f>IF(ROW()&lt;=vLastrow,'Match History Data'!B1421,"")</f>
        <v/>
      </c>
      <c r="C1421" t="str">
        <f>IF(ROW()&lt;=vLastrow,'Match History Data'!C1421,"")</f>
        <v/>
      </c>
      <c r="D1421" t="str">
        <f>IF(ROW()&lt;=vLastrow,'Match History Data'!D1421,"")</f>
        <v/>
      </c>
      <c r="E1421" s="3" t="str">
        <f>IF(ROW()&lt;=vLastrow,IF('Match History Data'!E1421&lt;&gt;"",'Match History Data'!E1421,""),"")</f>
        <v/>
      </c>
      <c r="F1421" s="3" t="str">
        <f>IF(ROW()&lt;=vLastrow,IF('Match History Data'!F1421&lt;&gt;"",'Match History Data'!F1421,""),"")</f>
        <v/>
      </c>
      <c r="G1421" t="str">
        <f>IF(ROW()&lt;=vLastrow,'Match History Data'!G1421,"")</f>
        <v/>
      </c>
      <c r="H1421" t="str">
        <f>IF(ROW()&lt;=vLastrow,'Match History Data'!H1421,"")</f>
        <v/>
      </c>
      <c r="I1421" t="str">
        <f>IF(ROW()&lt;=vLastrow,'Match History Data'!I1421,"")</f>
        <v/>
      </c>
      <c r="J1421" t="str">
        <f>IF(ROW()&lt;=vLastrow,'Match History Data'!J1421,"")</f>
        <v/>
      </c>
      <c r="K1421" t="str">
        <f>IF(ROW()&lt;=vLastrow,'Match History Data'!K1421,"")</f>
        <v/>
      </c>
      <c r="L1421" t="str">
        <f>IF(ROW()&lt;=vLastrow,'Match History Data'!L1421,"")</f>
        <v/>
      </c>
      <c r="M1421" t="str">
        <f>IF(ROW()&lt;=vLastrow,'Match History Data'!M1421,"")</f>
        <v/>
      </c>
      <c r="N1421" t="str">
        <f>IF(ROW()&lt;=vLastrow,'Match History Data'!N1421,"")</f>
        <v/>
      </c>
      <c r="O1421" t="str">
        <f>IF(ROW()&lt;=vLastrow,'Match History Data'!O1421,"")</f>
        <v/>
      </c>
      <c r="Q1421" t="str">
        <f>IF(ROW()&lt;=vLastrow,VLOOKUP(MONTH(E1421),calcs!$S$2:$T$13,2,FALSE),"")</f>
        <v/>
      </c>
      <c r="R1421" t="str">
        <f>IF(ROW()&lt;=vLastrow,VLOOKUP(MONTH(F1421),calcs!$S$2:$T$13,2,FALSE),"")</f>
        <v/>
      </c>
      <c r="S1421" t="str">
        <f t="shared" si="120"/>
        <v/>
      </c>
      <c r="T1421" s="26" t="e">
        <f>IF(F1421="",DATEDIF(E1421,calcs!X$2,"Y"),"")</f>
        <v>#VALUE!</v>
      </c>
      <c r="U1421" t="str">
        <f t="shared" si="119"/>
        <v/>
      </c>
      <c r="V1421" t="str">
        <f t="shared" si="116"/>
        <v/>
      </c>
      <c r="W1421">
        <f t="shared" si="117"/>
        <v>0</v>
      </c>
      <c r="X1421">
        <f t="shared" si="118"/>
        <v>0</v>
      </c>
    </row>
    <row r="1422" spans="1:24" x14ac:dyDescent="0.35">
      <c r="A1422" t="str">
        <f>IF(ROW()&lt;=vLastrow,'Match History Data'!A1422,"")</f>
        <v/>
      </c>
      <c r="B1422" t="str">
        <f>IF(ROW()&lt;=vLastrow,'Match History Data'!B1422,"")</f>
        <v/>
      </c>
      <c r="C1422" t="str">
        <f>IF(ROW()&lt;=vLastrow,'Match History Data'!C1422,"")</f>
        <v/>
      </c>
      <c r="D1422" t="str">
        <f>IF(ROW()&lt;=vLastrow,'Match History Data'!D1422,"")</f>
        <v/>
      </c>
      <c r="E1422" s="3" t="str">
        <f>IF(ROW()&lt;=vLastrow,IF('Match History Data'!E1422&lt;&gt;"",'Match History Data'!E1422,""),"")</f>
        <v/>
      </c>
      <c r="F1422" s="3" t="str">
        <f>IF(ROW()&lt;=vLastrow,IF('Match History Data'!F1422&lt;&gt;"",'Match History Data'!F1422,""),"")</f>
        <v/>
      </c>
      <c r="G1422" t="str">
        <f>IF(ROW()&lt;=vLastrow,'Match History Data'!G1422,"")</f>
        <v/>
      </c>
      <c r="H1422" t="str">
        <f>IF(ROW()&lt;=vLastrow,'Match History Data'!H1422,"")</f>
        <v/>
      </c>
      <c r="I1422" t="str">
        <f>IF(ROW()&lt;=vLastrow,'Match History Data'!I1422,"")</f>
        <v/>
      </c>
      <c r="J1422" t="str">
        <f>IF(ROW()&lt;=vLastrow,'Match History Data'!J1422,"")</f>
        <v/>
      </c>
      <c r="K1422" t="str">
        <f>IF(ROW()&lt;=vLastrow,'Match History Data'!K1422,"")</f>
        <v/>
      </c>
      <c r="L1422" t="str">
        <f>IF(ROW()&lt;=vLastrow,'Match History Data'!L1422,"")</f>
        <v/>
      </c>
      <c r="M1422" t="str">
        <f>IF(ROW()&lt;=vLastrow,'Match History Data'!M1422,"")</f>
        <v/>
      </c>
      <c r="N1422" t="str">
        <f>IF(ROW()&lt;=vLastrow,'Match History Data'!N1422,"")</f>
        <v/>
      </c>
      <c r="O1422" t="str">
        <f>IF(ROW()&lt;=vLastrow,'Match History Data'!O1422,"")</f>
        <v/>
      </c>
      <c r="Q1422" t="str">
        <f>IF(ROW()&lt;=vLastrow,VLOOKUP(MONTH(E1422),calcs!$S$2:$T$13,2,FALSE),"")</f>
        <v/>
      </c>
      <c r="R1422" t="str">
        <f>IF(ROW()&lt;=vLastrow,VLOOKUP(MONTH(F1422),calcs!$S$2:$T$13,2,FALSE),"")</f>
        <v/>
      </c>
      <c r="S1422" t="str">
        <f t="shared" si="120"/>
        <v/>
      </c>
      <c r="T1422" s="26" t="e">
        <f>IF(F1422="",DATEDIF(E1422,calcs!X$2,"Y"),"")</f>
        <v>#VALUE!</v>
      </c>
      <c r="U1422" t="str">
        <f t="shared" si="119"/>
        <v/>
      </c>
      <c r="V1422" t="str">
        <f t="shared" si="116"/>
        <v/>
      </c>
      <c r="W1422">
        <f t="shared" si="117"/>
        <v>0</v>
      </c>
      <c r="X1422">
        <f t="shared" si="118"/>
        <v>0</v>
      </c>
    </row>
    <row r="1423" spans="1:24" x14ac:dyDescent="0.35">
      <c r="A1423" t="str">
        <f>IF(ROW()&lt;=vLastrow,'Match History Data'!A1423,"")</f>
        <v/>
      </c>
      <c r="B1423" t="str">
        <f>IF(ROW()&lt;=vLastrow,'Match History Data'!B1423,"")</f>
        <v/>
      </c>
      <c r="C1423" t="str">
        <f>IF(ROW()&lt;=vLastrow,'Match History Data'!C1423,"")</f>
        <v/>
      </c>
      <c r="D1423" t="str">
        <f>IF(ROW()&lt;=vLastrow,'Match History Data'!D1423,"")</f>
        <v/>
      </c>
      <c r="E1423" s="3" t="str">
        <f>IF(ROW()&lt;=vLastrow,IF('Match History Data'!E1423&lt;&gt;"",'Match History Data'!E1423,""),"")</f>
        <v/>
      </c>
      <c r="F1423" s="3" t="str">
        <f>IF(ROW()&lt;=vLastrow,IF('Match History Data'!F1423&lt;&gt;"",'Match History Data'!F1423,""),"")</f>
        <v/>
      </c>
      <c r="G1423" t="str">
        <f>IF(ROW()&lt;=vLastrow,'Match History Data'!G1423,"")</f>
        <v/>
      </c>
      <c r="H1423" t="str">
        <f>IF(ROW()&lt;=vLastrow,'Match History Data'!H1423,"")</f>
        <v/>
      </c>
      <c r="I1423" t="str">
        <f>IF(ROW()&lt;=vLastrow,'Match History Data'!I1423,"")</f>
        <v/>
      </c>
      <c r="J1423" t="str">
        <f>IF(ROW()&lt;=vLastrow,'Match History Data'!J1423,"")</f>
        <v/>
      </c>
      <c r="K1423" t="str">
        <f>IF(ROW()&lt;=vLastrow,'Match History Data'!K1423,"")</f>
        <v/>
      </c>
      <c r="L1423" t="str">
        <f>IF(ROW()&lt;=vLastrow,'Match History Data'!L1423,"")</f>
        <v/>
      </c>
      <c r="M1423" t="str">
        <f>IF(ROW()&lt;=vLastrow,'Match History Data'!M1423,"")</f>
        <v/>
      </c>
      <c r="N1423" t="str">
        <f>IF(ROW()&lt;=vLastrow,'Match History Data'!N1423,"")</f>
        <v/>
      </c>
      <c r="O1423" t="str">
        <f>IF(ROW()&lt;=vLastrow,'Match History Data'!O1423,"")</f>
        <v/>
      </c>
      <c r="Q1423" t="str">
        <f>IF(ROW()&lt;=vLastrow,VLOOKUP(MONTH(E1423),calcs!$S$2:$T$13,2,FALSE),"")</f>
        <v/>
      </c>
      <c r="R1423" t="str">
        <f>IF(ROW()&lt;=vLastrow,VLOOKUP(MONTH(F1423),calcs!$S$2:$T$13,2,FALSE),"")</f>
        <v/>
      </c>
      <c r="S1423" t="str">
        <f t="shared" si="120"/>
        <v/>
      </c>
      <c r="T1423" s="26" t="e">
        <f>IF(F1423="",DATEDIF(E1423,calcs!X$2,"Y"),"")</f>
        <v>#VALUE!</v>
      </c>
      <c r="U1423" t="str">
        <f t="shared" si="119"/>
        <v/>
      </c>
      <c r="V1423" t="str">
        <f t="shared" si="116"/>
        <v/>
      </c>
      <c r="W1423">
        <f t="shared" si="117"/>
        <v>0</v>
      </c>
      <c r="X1423">
        <f t="shared" si="118"/>
        <v>0</v>
      </c>
    </row>
    <row r="1424" spans="1:24" x14ac:dyDescent="0.35">
      <c r="A1424" t="str">
        <f>IF(ROW()&lt;=vLastrow,'Match History Data'!A1424,"")</f>
        <v/>
      </c>
      <c r="B1424" t="str">
        <f>IF(ROW()&lt;=vLastrow,'Match History Data'!B1424,"")</f>
        <v/>
      </c>
      <c r="C1424" t="str">
        <f>IF(ROW()&lt;=vLastrow,'Match History Data'!C1424,"")</f>
        <v/>
      </c>
      <c r="D1424" t="str">
        <f>IF(ROW()&lt;=vLastrow,'Match History Data'!D1424,"")</f>
        <v/>
      </c>
      <c r="E1424" s="3" t="str">
        <f>IF(ROW()&lt;=vLastrow,IF('Match History Data'!E1424&lt;&gt;"",'Match History Data'!E1424,""),"")</f>
        <v/>
      </c>
      <c r="F1424" s="3" t="str">
        <f>IF(ROW()&lt;=vLastrow,IF('Match History Data'!F1424&lt;&gt;"",'Match History Data'!F1424,""),"")</f>
        <v/>
      </c>
      <c r="G1424" t="str">
        <f>IF(ROW()&lt;=vLastrow,'Match History Data'!G1424,"")</f>
        <v/>
      </c>
      <c r="H1424" t="str">
        <f>IF(ROW()&lt;=vLastrow,'Match History Data'!H1424,"")</f>
        <v/>
      </c>
      <c r="I1424" t="str">
        <f>IF(ROW()&lt;=vLastrow,'Match History Data'!I1424,"")</f>
        <v/>
      </c>
      <c r="J1424" t="str">
        <f>IF(ROW()&lt;=vLastrow,'Match History Data'!J1424,"")</f>
        <v/>
      </c>
      <c r="K1424" t="str">
        <f>IF(ROW()&lt;=vLastrow,'Match History Data'!K1424,"")</f>
        <v/>
      </c>
      <c r="L1424" t="str">
        <f>IF(ROW()&lt;=vLastrow,'Match History Data'!L1424,"")</f>
        <v/>
      </c>
      <c r="M1424" t="str">
        <f>IF(ROW()&lt;=vLastrow,'Match History Data'!M1424,"")</f>
        <v/>
      </c>
      <c r="N1424" t="str">
        <f>IF(ROW()&lt;=vLastrow,'Match History Data'!N1424,"")</f>
        <v/>
      </c>
      <c r="O1424" t="str">
        <f>IF(ROW()&lt;=vLastrow,'Match History Data'!O1424,"")</f>
        <v/>
      </c>
      <c r="Q1424" t="str">
        <f>IF(ROW()&lt;=vLastrow,VLOOKUP(MONTH(E1424),calcs!$S$2:$T$13,2,FALSE),"")</f>
        <v/>
      </c>
      <c r="R1424" t="str">
        <f>IF(ROW()&lt;=vLastrow,VLOOKUP(MONTH(F1424),calcs!$S$2:$T$13,2,FALSE),"")</f>
        <v/>
      </c>
      <c r="S1424" t="str">
        <f t="shared" si="120"/>
        <v/>
      </c>
      <c r="T1424" s="26" t="e">
        <f>IF(F1424="",DATEDIF(E1424,calcs!X$2,"Y"),"")</f>
        <v>#VALUE!</v>
      </c>
      <c r="U1424" t="str">
        <f t="shared" si="119"/>
        <v/>
      </c>
      <c r="V1424" t="str">
        <f t="shared" si="116"/>
        <v/>
      </c>
      <c r="W1424">
        <f t="shared" si="117"/>
        <v>0</v>
      </c>
      <c r="X1424">
        <f t="shared" si="118"/>
        <v>0</v>
      </c>
    </row>
    <row r="1425" spans="1:24" x14ac:dyDescent="0.35">
      <c r="A1425" t="str">
        <f>IF(ROW()&lt;=vLastrow,'Match History Data'!A1425,"")</f>
        <v/>
      </c>
      <c r="B1425" t="str">
        <f>IF(ROW()&lt;=vLastrow,'Match History Data'!B1425,"")</f>
        <v/>
      </c>
      <c r="C1425" t="str">
        <f>IF(ROW()&lt;=vLastrow,'Match History Data'!C1425,"")</f>
        <v/>
      </c>
      <c r="D1425" t="str">
        <f>IF(ROW()&lt;=vLastrow,'Match History Data'!D1425,"")</f>
        <v/>
      </c>
      <c r="E1425" s="3" t="str">
        <f>IF(ROW()&lt;=vLastrow,IF('Match History Data'!E1425&lt;&gt;"",'Match History Data'!E1425,""),"")</f>
        <v/>
      </c>
      <c r="F1425" s="3" t="str">
        <f>IF(ROW()&lt;=vLastrow,IF('Match History Data'!F1425&lt;&gt;"",'Match History Data'!F1425,""),"")</f>
        <v/>
      </c>
      <c r="G1425" t="str">
        <f>IF(ROW()&lt;=vLastrow,'Match History Data'!G1425,"")</f>
        <v/>
      </c>
      <c r="H1425" t="str">
        <f>IF(ROW()&lt;=vLastrow,'Match History Data'!H1425,"")</f>
        <v/>
      </c>
      <c r="I1425" t="str">
        <f>IF(ROW()&lt;=vLastrow,'Match History Data'!I1425,"")</f>
        <v/>
      </c>
      <c r="J1425" t="str">
        <f>IF(ROW()&lt;=vLastrow,'Match History Data'!J1425,"")</f>
        <v/>
      </c>
      <c r="K1425" t="str">
        <f>IF(ROW()&lt;=vLastrow,'Match History Data'!K1425,"")</f>
        <v/>
      </c>
      <c r="L1425" t="str">
        <f>IF(ROW()&lt;=vLastrow,'Match History Data'!L1425,"")</f>
        <v/>
      </c>
      <c r="M1425" t="str">
        <f>IF(ROW()&lt;=vLastrow,'Match History Data'!M1425,"")</f>
        <v/>
      </c>
      <c r="N1425" t="str">
        <f>IF(ROW()&lt;=vLastrow,'Match History Data'!N1425,"")</f>
        <v/>
      </c>
      <c r="O1425" t="str">
        <f>IF(ROW()&lt;=vLastrow,'Match History Data'!O1425,"")</f>
        <v/>
      </c>
      <c r="Q1425" t="str">
        <f>IF(ROW()&lt;=vLastrow,VLOOKUP(MONTH(E1425),calcs!$S$2:$T$13,2,FALSE),"")</f>
        <v/>
      </c>
      <c r="R1425" t="str">
        <f>IF(ROW()&lt;=vLastrow,VLOOKUP(MONTH(F1425),calcs!$S$2:$T$13,2,FALSE),"")</f>
        <v/>
      </c>
      <c r="S1425" t="str">
        <f t="shared" si="120"/>
        <v/>
      </c>
      <c r="T1425" s="26" t="e">
        <f>IF(F1425="",DATEDIF(E1425,calcs!X$2,"Y"),"")</f>
        <v>#VALUE!</v>
      </c>
      <c r="U1425" t="str">
        <f t="shared" si="119"/>
        <v/>
      </c>
      <c r="V1425" t="str">
        <f t="shared" si="116"/>
        <v/>
      </c>
      <c r="W1425">
        <f t="shared" si="117"/>
        <v>0</v>
      </c>
      <c r="X1425">
        <f t="shared" si="118"/>
        <v>0</v>
      </c>
    </row>
    <row r="1426" spans="1:24" x14ac:dyDescent="0.35">
      <c r="A1426" t="str">
        <f>IF(ROW()&lt;=vLastrow,'Match History Data'!A1426,"")</f>
        <v/>
      </c>
      <c r="B1426" t="str">
        <f>IF(ROW()&lt;=vLastrow,'Match History Data'!B1426,"")</f>
        <v/>
      </c>
      <c r="C1426" t="str">
        <f>IF(ROW()&lt;=vLastrow,'Match History Data'!C1426,"")</f>
        <v/>
      </c>
      <c r="D1426" t="str">
        <f>IF(ROW()&lt;=vLastrow,'Match History Data'!D1426,"")</f>
        <v/>
      </c>
      <c r="E1426" s="3" t="str">
        <f>IF(ROW()&lt;=vLastrow,IF('Match History Data'!E1426&lt;&gt;"",'Match History Data'!E1426,""),"")</f>
        <v/>
      </c>
      <c r="F1426" s="3" t="str">
        <f>IF(ROW()&lt;=vLastrow,IF('Match History Data'!F1426&lt;&gt;"",'Match History Data'!F1426,""),"")</f>
        <v/>
      </c>
      <c r="G1426" t="str">
        <f>IF(ROW()&lt;=vLastrow,'Match History Data'!G1426,"")</f>
        <v/>
      </c>
      <c r="H1426" t="str">
        <f>IF(ROW()&lt;=vLastrow,'Match History Data'!H1426,"")</f>
        <v/>
      </c>
      <c r="I1426" t="str">
        <f>IF(ROW()&lt;=vLastrow,'Match History Data'!I1426,"")</f>
        <v/>
      </c>
      <c r="J1426" t="str">
        <f>IF(ROW()&lt;=vLastrow,'Match History Data'!J1426,"")</f>
        <v/>
      </c>
      <c r="K1426" t="str">
        <f>IF(ROW()&lt;=vLastrow,'Match History Data'!K1426,"")</f>
        <v/>
      </c>
      <c r="L1426" t="str">
        <f>IF(ROW()&lt;=vLastrow,'Match History Data'!L1426,"")</f>
        <v/>
      </c>
      <c r="M1426" t="str">
        <f>IF(ROW()&lt;=vLastrow,'Match History Data'!M1426,"")</f>
        <v/>
      </c>
      <c r="N1426" t="str">
        <f>IF(ROW()&lt;=vLastrow,'Match History Data'!N1426,"")</f>
        <v/>
      </c>
      <c r="O1426" t="str">
        <f>IF(ROW()&lt;=vLastrow,'Match History Data'!O1426,"")</f>
        <v/>
      </c>
      <c r="Q1426" t="str">
        <f>IF(ROW()&lt;=vLastrow,VLOOKUP(MONTH(E1426),calcs!$S$2:$T$13,2,FALSE),"")</f>
        <v/>
      </c>
      <c r="R1426" t="str">
        <f>IF(ROW()&lt;=vLastrow,VLOOKUP(MONTH(F1426),calcs!$S$2:$T$13,2,FALSE),"")</f>
        <v/>
      </c>
      <c r="S1426" t="str">
        <f t="shared" si="120"/>
        <v/>
      </c>
      <c r="T1426" s="26" t="e">
        <f>IF(F1426="",DATEDIF(E1426,calcs!X$2,"Y"),"")</f>
        <v>#VALUE!</v>
      </c>
      <c r="U1426" t="str">
        <f t="shared" si="119"/>
        <v/>
      </c>
      <c r="V1426" t="str">
        <f t="shared" si="116"/>
        <v/>
      </c>
      <c r="W1426">
        <f t="shared" si="117"/>
        <v>0</v>
      </c>
      <c r="X1426">
        <f t="shared" si="118"/>
        <v>0</v>
      </c>
    </row>
    <row r="1427" spans="1:24" x14ac:dyDescent="0.35">
      <c r="A1427" t="str">
        <f>IF(ROW()&lt;=vLastrow,'Match History Data'!A1427,"")</f>
        <v/>
      </c>
      <c r="B1427" t="str">
        <f>IF(ROW()&lt;=vLastrow,'Match History Data'!B1427,"")</f>
        <v/>
      </c>
      <c r="C1427" t="str">
        <f>IF(ROW()&lt;=vLastrow,'Match History Data'!C1427,"")</f>
        <v/>
      </c>
      <c r="D1427" t="str">
        <f>IF(ROW()&lt;=vLastrow,'Match History Data'!D1427,"")</f>
        <v/>
      </c>
      <c r="E1427" s="3" t="str">
        <f>IF(ROW()&lt;=vLastrow,IF('Match History Data'!E1427&lt;&gt;"",'Match History Data'!E1427,""),"")</f>
        <v/>
      </c>
      <c r="F1427" s="3" t="str">
        <f>IF(ROW()&lt;=vLastrow,IF('Match History Data'!F1427&lt;&gt;"",'Match History Data'!F1427,""),"")</f>
        <v/>
      </c>
      <c r="G1427" t="str">
        <f>IF(ROW()&lt;=vLastrow,'Match History Data'!G1427,"")</f>
        <v/>
      </c>
      <c r="H1427" t="str">
        <f>IF(ROW()&lt;=vLastrow,'Match History Data'!H1427,"")</f>
        <v/>
      </c>
      <c r="I1427" t="str">
        <f>IF(ROW()&lt;=vLastrow,'Match History Data'!I1427,"")</f>
        <v/>
      </c>
      <c r="J1427" t="str">
        <f>IF(ROW()&lt;=vLastrow,'Match History Data'!J1427,"")</f>
        <v/>
      </c>
      <c r="K1427" t="str">
        <f>IF(ROW()&lt;=vLastrow,'Match History Data'!K1427,"")</f>
        <v/>
      </c>
      <c r="L1427" t="str">
        <f>IF(ROW()&lt;=vLastrow,'Match History Data'!L1427,"")</f>
        <v/>
      </c>
      <c r="M1427" t="str">
        <f>IF(ROW()&lt;=vLastrow,'Match History Data'!M1427,"")</f>
        <v/>
      </c>
      <c r="N1427" t="str">
        <f>IF(ROW()&lt;=vLastrow,'Match History Data'!N1427,"")</f>
        <v/>
      </c>
      <c r="O1427" t="str">
        <f>IF(ROW()&lt;=vLastrow,'Match History Data'!O1427,"")</f>
        <v/>
      </c>
      <c r="Q1427" t="str">
        <f>IF(ROW()&lt;=vLastrow,VLOOKUP(MONTH(E1427),calcs!$S$2:$T$13,2,FALSE),"")</f>
        <v/>
      </c>
      <c r="R1427" t="str">
        <f>IF(ROW()&lt;=vLastrow,VLOOKUP(MONTH(F1427),calcs!$S$2:$T$13,2,FALSE),"")</f>
        <v/>
      </c>
      <c r="S1427" t="str">
        <f t="shared" si="120"/>
        <v/>
      </c>
      <c r="T1427" s="26" t="e">
        <f>IF(F1427="",DATEDIF(E1427,calcs!X$2,"Y"),"")</f>
        <v>#VALUE!</v>
      </c>
      <c r="U1427" t="str">
        <f t="shared" si="119"/>
        <v/>
      </c>
      <c r="V1427" t="str">
        <f t="shared" si="116"/>
        <v/>
      </c>
      <c r="W1427">
        <f t="shared" si="117"/>
        <v>0</v>
      </c>
      <c r="X1427">
        <f t="shared" si="118"/>
        <v>0</v>
      </c>
    </row>
    <row r="1428" spans="1:24" x14ac:dyDescent="0.35">
      <c r="A1428" t="str">
        <f>IF(ROW()&lt;=vLastrow,'Match History Data'!A1428,"")</f>
        <v/>
      </c>
      <c r="B1428" t="str">
        <f>IF(ROW()&lt;=vLastrow,'Match History Data'!B1428,"")</f>
        <v/>
      </c>
      <c r="C1428" t="str">
        <f>IF(ROW()&lt;=vLastrow,'Match History Data'!C1428,"")</f>
        <v/>
      </c>
      <c r="D1428" t="str">
        <f>IF(ROW()&lt;=vLastrow,'Match History Data'!D1428,"")</f>
        <v/>
      </c>
      <c r="E1428" s="3" t="str">
        <f>IF(ROW()&lt;=vLastrow,IF('Match History Data'!E1428&lt;&gt;"",'Match History Data'!E1428,""),"")</f>
        <v/>
      </c>
      <c r="F1428" s="3" t="str">
        <f>IF(ROW()&lt;=vLastrow,IF('Match History Data'!F1428&lt;&gt;"",'Match History Data'!F1428,""),"")</f>
        <v/>
      </c>
      <c r="G1428" t="str">
        <f>IF(ROW()&lt;=vLastrow,'Match History Data'!G1428,"")</f>
        <v/>
      </c>
      <c r="H1428" t="str">
        <f>IF(ROW()&lt;=vLastrow,'Match History Data'!H1428,"")</f>
        <v/>
      </c>
      <c r="I1428" t="str">
        <f>IF(ROW()&lt;=vLastrow,'Match History Data'!I1428,"")</f>
        <v/>
      </c>
      <c r="J1428" t="str">
        <f>IF(ROW()&lt;=vLastrow,'Match History Data'!J1428,"")</f>
        <v/>
      </c>
      <c r="K1428" t="str">
        <f>IF(ROW()&lt;=vLastrow,'Match History Data'!K1428,"")</f>
        <v/>
      </c>
      <c r="L1428" t="str">
        <f>IF(ROW()&lt;=vLastrow,'Match History Data'!L1428,"")</f>
        <v/>
      </c>
      <c r="M1428" t="str">
        <f>IF(ROW()&lt;=vLastrow,'Match History Data'!M1428,"")</f>
        <v/>
      </c>
      <c r="N1428" t="str">
        <f>IF(ROW()&lt;=vLastrow,'Match History Data'!N1428,"")</f>
        <v/>
      </c>
      <c r="O1428" t="str">
        <f>IF(ROW()&lt;=vLastrow,'Match History Data'!O1428,"")</f>
        <v/>
      </c>
      <c r="Q1428" t="str">
        <f>IF(ROW()&lt;=vLastrow,VLOOKUP(MONTH(E1428),calcs!$S$2:$T$13,2,FALSE),"")</f>
        <v/>
      </c>
      <c r="R1428" t="str">
        <f>IF(ROW()&lt;=vLastrow,VLOOKUP(MONTH(F1428),calcs!$S$2:$T$13,2,FALSE),"")</f>
        <v/>
      </c>
      <c r="S1428" t="str">
        <f t="shared" si="120"/>
        <v/>
      </c>
      <c r="T1428" s="26" t="e">
        <f>IF(F1428="",DATEDIF(E1428,calcs!X$2,"Y"),"")</f>
        <v>#VALUE!</v>
      </c>
      <c r="U1428" t="str">
        <f t="shared" si="119"/>
        <v/>
      </c>
      <c r="V1428" t="str">
        <f t="shared" si="116"/>
        <v/>
      </c>
      <c r="W1428">
        <f t="shared" si="117"/>
        <v>0</v>
      </c>
      <c r="X1428">
        <f t="shared" si="118"/>
        <v>0</v>
      </c>
    </row>
    <row r="1429" spans="1:24" x14ac:dyDescent="0.35">
      <c r="A1429" t="str">
        <f>IF(ROW()&lt;=vLastrow,'Match History Data'!A1429,"")</f>
        <v/>
      </c>
      <c r="B1429" t="str">
        <f>IF(ROW()&lt;=vLastrow,'Match History Data'!B1429,"")</f>
        <v/>
      </c>
      <c r="C1429" t="str">
        <f>IF(ROW()&lt;=vLastrow,'Match History Data'!C1429,"")</f>
        <v/>
      </c>
      <c r="D1429" t="str">
        <f>IF(ROW()&lt;=vLastrow,'Match History Data'!D1429,"")</f>
        <v/>
      </c>
      <c r="E1429" s="3" t="str">
        <f>IF(ROW()&lt;=vLastrow,IF('Match History Data'!E1429&lt;&gt;"",'Match History Data'!E1429,""),"")</f>
        <v/>
      </c>
      <c r="F1429" s="3" t="str">
        <f>IF(ROW()&lt;=vLastrow,IF('Match History Data'!F1429&lt;&gt;"",'Match History Data'!F1429,""),"")</f>
        <v/>
      </c>
      <c r="G1429" t="str">
        <f>IF(ROW()&lt;=vLastrow,'Match History Data'!G1429,"")</f>
        <v/>
      </c>
      <c r="H1429" t="str">
        <f>IF(ROW()&lt;=vLastrow,'Match History Data'!H1429,"")</f>
        <v/>
      </c>
      <c r="I1429" t="str">
        <f>IF(ROW()&lt;=vLastrow,'Match History Data'!I1429,"")</f>
        <v/>
      </c>
      <c r="J1429" t="str">
        <f>IF(ROW()&lt;=vLastrow,'Match History Data'!J1429,"")</f>
        <v/>
      </c>
      <c r="K1429" t="str">
        <f>IF(ROW()&lt;=vLastrow,'Match History Data'!K1429,"")</f>
        <v/>
      </c>
      <c r="L1429" t="str">
        <f>IF(ROW()&lt;=vLastrow,'Match History Data'!L1429,"")</f>
        <v/>
      </c>
      <c r="M1429" t="str">
        <f>IF(ROW()&lt;=vLastrow,'Match History Data'!M1429,"")</f>
        <v/>
      </c>
      <c r="N1429" t="str">
        <f>IF(ROW()&lt;=vLastrow,'Match History Data'!N1429,"")</f>
        <v/>
      </c>
      <c r="O1429" t="str">
        <f>IF(ROW()&lt;=vLastrow,'Match History Data'!O1429,"")</f>
        <v/>
      </c>
      <c r="Q1429" t="str">
        <f>IF(ROW()&lt;=vLastrow,VLOOKUP(MONTH(E1429),calcs!$S$2:$T$13,2,FALSE),"")</f>
        <v/>
      </c>
      <c r="R1429" t="str">
        <f>IF(ROW()&lt;=vLastrow,VLOOKUP(MONTH(F1429),calcs!$S$2:$T$13,2,FALSE),"")</f>
        <v/>
      </c>
      <c r="S1429" t="str">
        <f t="shared" si="120"/>
        <v/>
      </c>
      <c r="T1429" s="26" t="e">
        <f>IF(F1429="",DATEDIF(E1429,calcs!X$2,"Y"),"")</f>
        <v>#VALUE!</v>
      </c>
      <c r="U1429" t="str">
        <f t="shared" si="119"/>
        <v/>
      </c>
      <c r="V1429" t="str">
        <f t="shared" si="116"/>
        <v/>
      </c>
      <c r="W1429">
        <f t="shared" si="117"/>
        <v>0</v>
      </c>
      <c r="X1429">
        <f t="shared" si="118"/>
        <v>0</v>
      </c>
    </row>
    <row r="1430" spans="1:24" x14ac:dyDescent="0.35">
      <c r="A1430" t="str">
        <f>IF(ROW()&lt;=vLastrow,'Match History Data'!A1430,"")</f>
        <v/>
      </c>
      <c r="B1430" t="str">
        <f>IF(ROW()&lt;=vLastrow,'Match History Data'!B1430,"")</f>
        <v/>
      </c>
      <c r="C1430" t="str">
        <f>IF(ROW()&lt;=vLastrow,'Match History Data'!C1430,"")</f>
        <v/>
      </c>
      <c r="D1430" t="str">
        <f>IF(ROW()&lt;=vLastrow,'Match History Data'!D1430,"")</f>
        <v/>
      </c>
      <c r="E1430" s="3" t="str">
        <f>IF(ROW()&lt;=vLastrow,IF('Match History Data'!E1430&lt;&gt;"",'Match History Data'!E1430,""),"")</f>
        <v/>
      </c>
      <c r="F1430" s="3" t="str">
        <f>IF(ROW()&lt;=vLastrow,IF('Match History Data'!F1430&lt;&gt;"",'Match History Data'!F1430,""),"")</f>
        <v/>
      </c>
      <c r="G1430" t="str">
        <f>IF(ROW()&lt;=vLastrow,'Match History Data'!G1430,"")</f>
        <v/>
      </c>
      <c r="H1430" t="str">
        <f>IF(ROW()&lt;=vLastrow,'Match History Data'!H1430,"")</f>
        <v/>
      </c>
      <c r="I1430" t="str">
        <f>IF(ROW()&lt;=vLastrow,'Match History Data'!I1430,"")</f>
        <v/>
      </c>
      <c r="J1430" t="str">
        <f>IF(ROW()&lt;=vLastrow,'Match History Data'!J1430,"")</f>
        <v/>
      </c>
      <c r="K1430" t="str">
        <f>IF(ROW()&lt;=vLastrow,'Match History Data'!K1430,"")</f>
        <v/>
      </c>
      <c r="L1430" t="str">
        <f>IF(ROW()&lt;=vLastrow,'Match History Data'!L1430,"")</f>
        <v/>
      </c>
      <c r="M1430" t="str">
        <f>IF(ROW()&lt;=vLastrow,'Match History Data'!M1430,"")</f>
        <v/>
      </c>
      <c r="N1430" t="str">
        <f>IF(ROW()&lt;=vLastrow,'Match History Data'!N1430,"")</f>
        <v/>
      </c>
      <c r="O1430" t="str">
        <f>IF(ROW()&lt;=vLastrow,'Match History Data'!O1430,"")</f>
        <v/>
      </c>
      <c r="Q1430" t="str">
        <f>IF(ROW()&lt;=vLastrow,VLOOKUP(MONTH(E1430),calcs!$S$2:$T$13,2,FALSE),"")</f>
        <v/>
      </c>
      <c r="R1430" t="str">
        <f>IF(ROW()&lt;=vLastrow,VLOOKUP(MONTH(F1430),calcs!$S$2:$T$13,2,FALSE),"")</f>
        <v/>
      </c>
      <c r="S1430" t="str">
        <f t="shared" si="120"/>
        <v/>
      </c>
      <c r="T1430" s="26" t="e">
        <f>IF(F1430="",DATEDIF(E1430,calcs!X$2,"Y"),"")</f>
        <v>#VALUE!</v>
      </c>
      <c r="U1430" t="str">
        <f t="shared" si="119"/>
        <v/>
      </c>
      <c r="V1430" t="str">
        <f t="shared" si="116"/>
        <v/>
      </c>
      <c r="W1430">
        <f t="shared" si="117"/>
        <v>0</v>
      </c>
      <c r="X1430">
        <f t="shared" si="118"/>
        <v>0</v>
      </c>
    </row>
    <row r="1431" spans="1:24" x14ac:dyDescent="0.35">
      <c r="A1431" t="str">
        <f>IF(ROW()&lt;=vLastrow,'Match History Data'!A1431,"")</f>
        <v/>
      </c>
      <c r="B1431" t="str">
        <f>IF(ROW()&lt;=vLastrow,'Match History Data'!B1431,"")</f>
        <v/>
      </c>
      <c r="C1431" t="str">
        <f>IF(ROW()&lt;=vLastrow,'Match History Data'!C1431,"")</f>
        <v/>
      </c>
      <c r="D1431" t="str">
        <f>IF(ROW()&lt;=vLastrow,'Match History Data'!D1431,"")</f>
        <v/>
      </c>
      <c r="E1431" s="3" t="str">
        <f>IF(ROW()&lt;=vLastrow,IF('Match History Data'!E1431&lt;&gt;"",'Match History Data'!E1431,""),"")</f>
        <v/>
      </c>
      <c r="F1431" s="3" t="str">
        <f>IF(ROW()&lt;=vLastrow,IF('Match History Data'!F1431&lt;&gt;"",'Match History Data'!F1431,""),"")</f>
        <v/>
      </c>
      <c r="G1431" t="str">
        <f>IF(ROW()&lt;=vLastrow,'Match History Data'!G1431,"")</f>
        <v/>
      </c>
      <c r="H1431" t="str">
        <f>IF(ROW()&lt;=vLastrow,'Match History Data'!H1431,"")</f>
        <v/>
      </c>
      <c r="I1431" t="str">
        <f>IF(ROW()&lt;=vLastrow,'Match History Data'!I1431,"")</f>
        <v/>
      </c>
      <c r="J1431" t="str">
        <f>IF(ROW()&lt;=vLastrow,'Match History Data'!J1431,"")</f>
        <v/>
      </c>
      <c r="K1431" t="str">
        <f>IF(ROW()&lt;=vLastrow,'Match History Data'!K1431,"")</f>
        <v/>
      </c>
      <c r="L1431" t="str">
        <f>IF(ROW()&lt;=vLastrow,'Match History Data'!L1431,"")</f>
        <v/>
      </c>
      <c r="M1431" t="str">
        <f>IF(ROW()&lt;=vLastrow,'Match History Data'!M1431,"")</f>
        <v/>
      </c>
      <c r="N1431" t="str">
        <f>IF(ROW()&lt;=vLastrow,'Match History Data'!N1431,"")</f>
        <v/>
      </c>
      <c r="O1431" t="str">
        <f>IF(ROW()&lt;=vLastrow,'Match History Data'!O1431,"")</f>
        <v/>
      </c>
      <c r="Q1431" t="str">
        <f>IF(ROW()&lt;=vLastrow,VLOOKUP(MONTH(E1431),calcs!$S$2:$T$13,2,FALSE),"")</f>
        <v/>
      </c>
      <c r="R1431" t="str">
        <f>IF(ROW()&lt;=vLastrow,VLOOKUP(MONTH(F1431),calcs!$S$2:$T$13,2,FALSE),"")</f>
        <v/>
      </c>
      <c r="S1431" t="str">
        <f t="shared" si="120"/>
        <v/>
      </c>
      <c r="T1431" s="26" t="e">
        <f>IF(F1431="",DATEDIF(E1431,calcs!X$2,"Y"),"")</f>
        <v>#VALUE!</v>
      </c>
      <c r="U1431" t="str">
        <f t="shared" si="119"/>
        <v/>
      </c>
      <c r="V1431" t="str">
        <f t="shared" si="116"/>
        <v/>
      </c>
      <c r="W1431">
        <f t="shared" si="117"/>
        <v>0</v>
      </c>
      <c r="X1431">
        <f t="shared" si="118"/>
        <v>0</v>
      </c>
    </row>
    <row r="1432" spans="1:24" x14ac:dyDescent="0.35">
      <c r="A1432" t="str">
        <f>IF(ROW()&lt;=vLastrow,'Match History Data'!A1432,"")</f>
        <v/>
      </c>
      <c r="B1432" t="str">
        <f>IF(ROW()&lt;=vLastrow,'Match History Data'!B1432,"")</f>
        <v/>
      </c>
      <c r="C1432" t="str">
        <f>IF(ROW()&lt;=vLastrow,'Match History Data'!C1432,"")</f>
        <v/>
      </c>
      <c r="D1432" t="str">
        <f>IF(ROW()&lt;=vLastrow,'Match History Data'!D1432,"")</f>
        <v/>
      </c>
      <c r="E1432" s="3" t="str">
        <f>IF(ROW()&lt;=vLastrow,IF('Match History Data'!E1432&lt;&gt;"",'Match History Data'!E1432,""),"")</f>
        <v/>
      </c>
      <c r="F1432" s="3" t="str">
        <f>IF(ROW()&lt;=vLastrow,IF('Match History Data'!F1432&lt;&gt;"",'Match History Data'!F1432,""),"")</f>
        <v/>
      </c>
      <c r="G1432" t="str">
        <f>IF(ROW()&lt;=vLastrow,'Match History Data'!G1432,"")</f>
        <v/>
      </c>
      <c r="H1432" t="str">
        <f>IF(ROW()&lt;=vLastrow,'Match History Data'!H1432,"")</f>
        <v/>
      </c>
      <c r="I1432" t="str">
        <f>IF(ROW()&lt;=vLastrow,'Match History Data'!I1432,"")</f>
        <v/>
      </c>
      <c r="J1432" t="str">
        <f>IF(ROW()&lt;=vLastrow,'Match History Data'!J1432,"")</f>
        <v/>
      </c>
      <c r="K1432" t="str">
        <f>IF(ROW()&lt;=vLastrow,'Match History Data'!K1432,"")</f>
        <v/>
      </c>
      <c r="L1432" t="str">
        <f>IF(ROW()&lt;=vLastrow,'Match History Data'!L1432,"")</f>
        <v/>
      </c>
      <c r="M1432" t="str">
        <f>IF(ROW()&lt;=vLastrow,'Match History Data'!M1432,"")</f>
        <v/>
      </c>
      <c r="N1432" t="str">
        <f>IF(ROW()&lt;=vLastrow,'Match History Data'!N1432,"")</f>
        <v/>
      </c>
      <c r="O1432" t="str">
        <f>IF(ROW()&lt;=vLastrow,'Match History Data'!O1432,"")</f>
        <v/>
      </c>
      <c r="Q1432" t="str">
        <f>IF(ROW()&lt;=vLastrow,VLOOKUP(MONTH(E1432),calcs!$S$2:$T$13,2,FALSE),"")</f>
        <v/>
      </c>
      <c r="R1432" t="str">
        <f>IF(ROW()&lt;=vLastrow,VLOOKUP(MONTH(F1432),calcs!$S$2:$T$13,2,FALSE),"")</f>
        <v/>
      </c>
      <c r="S1432" t="str">
        <f t="shared" si="120"/>
        <v/>
      </c>
      <c r="T1432" s="26" t="e">
        <f>IF(F1432="",DATEDIF(E1432,calcs!X$2,"Y"),"")</f>
        <v>#VALUE!</v>
      </c>
      <c r="U1432" t="str">
        <f t="shared" si="119"/>
        <v/>
      </c>
      <c r="V1432" t="str">
        <f t="shared" si="116"/>
        <v/>
      </c>
      <c r="W1432">
        <f t="shared" si="117"/>
        <v>0</v>
      </c>
      <c r="X1432">
        <f t="shared" si="118"/>
        <v>0</v>
      </c>
    </row>
    <row r="1433" spans="1:24" x14ac:dyDescent="0.35">
      <c r="A1433" t="str">
        <f>IF(ROW()&lt;=vLastrow,'Match History Data'!A1433,"")</f>
        <v/>
      </c>
      <c r="B1433" t="str">
        <f>IF(ROW()&lt;=vLastrow,'Match History Data'!B1433,"")</f>
        <v/>
      </c>
      <c r="C1433" t="str">
        <f>IF(ROW()&lt;=vLastrow,'Match History Data'!C1433,"")</f>
        <v/>
      </c>
      <c r="D1433" t="str">
        <f>IF(ROW()&lt;=vLastrow,'Match History Data'!D1433,"")</f>
        <v/>
      </c>
      <c r="E1433" s="3" t="str">
        <f>IF(ROW()&lt;=vLastrow,IF('Match History Data'!E1433&lt;&gt;"",'Match History Data'!E1433,""),"")</f>
        <v/>
      </c>
      <c r="F1433" s="3" t="str">
        <f>IF(ROW()&lt;=vLastrow,IF('Match History Data'!F1433&lt;&gt;"",'Match History Data'!F1433,""),"")</f>
        <v/>
      </c>
      <c r="G1433" t="str">
        <f>IF(ROW()&lt;=vLastrow,'Match History Data'!G1433,"")</f>
        <v/>
      </c>
      <c r="H1433" t="str">
        <f>IF(ROW()&lt;=vLastrow,'Match History Data'!H1433,"")</f>
        <v/>
      </c>
      <c r="I1433" t="str">
        <f>IF(ROW()&lt;=vLastrow,'Match History Data'!I1433,"")</f>
        <v/>
      </c>
      <c r="J1433" t="str">
        <f>IF(ROW()&lt;=vLastrow,'Match History Data'!J1433,"")</f>
        <v/>
      </c>
      <c r="K1433" t="str">
        <f>IF(ROW()&lt;=vLastrow,'Match History Data'!K1433,"")</f>
        <v/>
      </c>
      <c r="L1433" t="str">
        <f>IF(ROW()&lt;=vLastrow,'Match History Data'!L1433,"")</f>
        <v/>
      </c>
      <c r="M1433" t="str">
        <f>IF(ROW()&lt;=vLastrow,'Match History Data'!M1433,"")</f>
        <v/>
      </c>
      <c r="N1433" t="str">
        <f>IF(ROW()&lt;=vLastrow,'Match History Data'!N1433,"")</f>
        <v/>
      </c>
      <c r="O1433" t="str">
        <f>IF(ROW()&lt;=vLastrow,'Match History Data'!O1433,"")</f>
        <v/>
      </c>
      <c r="Q1433" t="str">
        <f>IF(ROW()&lt;=vLastrow,VLOOKUP(MONTH(E1433),calcs!$S$2:$T$13,2,FALSE),"")</f>
        <v/>
      </c>
      <c r="R1433" t="str">
        <f>IF(ROW()&lt;=vLastrow,VLOOKUP(MONTH(F1433),calcs!$S$2:$T$13,2,FALSE),"")</f>
        <v/>
      </c>
      <c r="S1433" t="str">
        <f t="shared" si="120"/>
        <v/>
      </c>
      <c r="T1433" s="26" t="e">
        <f>IF(F1433="",DATEDIF(E1433,calcs!X$2,"Y"),"")</f>
        <v>#VALUE!</v>
      </c>
      <c r="U1433" t="str">
        <f t="shared" si="119"/>
        <v/>
      </c>
      <c r="V1433" t="str">
        <f t="shared" si="116"/>
        <v/>
      </c>
      <c r="W1433">
        <f t="shared" si="117"/>
        <v>0</v>
      </c>
      <c r="X1433">
        <f t="shared" si="118"/>
        <v>0</v>
      </c>
    </row>
    <row r="1434" spans="1:24" x14ac:dyDescent="0.35">
      <c r="A1434" t="str">
        <f>IF(ROW()&lt;=vLastrow,'Match History Data'!A1434,"")</f>
        <v/>
      </c>
      <c r="B1434" t="str">
        <f>IF(ROW()&lt;=vLastrow,'Match History Data'!B1434,"")</f>
        <v/>
      </c>
      <c r="C1434" t="str">
        <f>IF(ROW()&lt;=vLastrow,'Match History Data'!C1434,"")</f>
        <v/>
      </c>
      <c r="D1434" t="str">
        <f>IF(ROW()&lt;=vLastrow,'Match History Data'!D1434,"")</f>
        <v/>
      </c>
      <c r="E1434" s="3" t="str">
        <f>IF(ROW()&lt;=vLastrow,IF('Match History Data'!E1434&lt;&gt;"",'Match History Data'!E1434,""),"")</f>
        <v/>
      </c>
      <c r="F1434" s="3" t="str">
        <f>IF(ROW()&lt;=vLastrow,IF('Match History Data'!F1434&lt;&gt;"",'Match History Data'!F1434,""),"")</f>
        <v/>
      </c>
      <c r="G1434" t="str">
        <f>IF(ROW()&lt;=vLastrow,'Match History Data'!G1434,"")</f>
        <v/>
      </c>
      <c r="H1434" t="str">
        <f>IF(ROW()&lt;=vLastrow,'Match History Data'!H1434,"")</f>
        <v/>
      </c>
      <c r="I1434" t="str">
        <f>IF(ROW()&lt;=vLastrow,'Match History Data'!I1434,"")</f>
        <v/>
      </c>
      <c r="J1434" t="str">
        <f>IF(ROW()&lt;=vLastrow,'Match History Data'!J1434,"")</f>
        <v/>
      </c>
      <c r="K1434" t="str">
        <f>IF(ROW()&lt;=vLastrow,'Match History Data'!K1434,"")</f>
        <v/>
      </c>
      <c r="L1434" t="str">
        <f>IF(ROW()&lt;=vLastrow,'Match History Data'!L1434,"")</f>
        <v/>
      </c>
      <c r="M1434" t="str">
        <f>IF(ROW()&lt;=vLastrow,'Match History Data'!M1434,"")</f>
        <v/>
      </c>
      <c r="N1434" t="str">
        <f>IF(ROW()&lt;=vLastrow,'Match History Data'!N1434,"")</f>
        <v/>
      </c>
      <c r="O1434" t="str">
        <f>IF(ROW()&lt;=vLastrow,'Match History Data'!O1434,"")</f>
        <v/>
      </c>
      <c r="Q1434" t="str">
        <f>IF(ROW()&lt;=vLastrow,VLOOKUP(MONTH(E1434),calcs!$S$2:$T$13,2,FALSE),"")</f>
        <v/>
      </c>
      <c r="R1434" t="str">
        <f>IF(ROW()&lt;=vLastrow,VLOOKUP(MONTH(F1434),calcs!$S$2:$T$13,2,FALSE),"")</f>
        <v/>
      </c>
      <c r="S1434" t="str">
        <f t="shared" si="120"/>
        <v/>
      </c>
      <c r="T1434" s="26" t="e">
        <f>IF(F1434="",DATEDIF(E1434,calcs!X$2,"Y"),"")</f>
        <v>#VALUE!</v>
      </c>
      <c r="U1434" t="str">
        <f t="shared" si="119"/>
        <v/>
      </c>
      <c r="V1434" t="str">
        <f t="shared" si="116"/>
        <v/>
      </c>
      <c r="W1434">
        <f t="shared" si="117"/>
        <v>0</v>
      </c>
      <c r="X1434">
        <f t="shared" si="118"/>
        <v>0</v>
      </c>
    </row>
    <row r="1435" spans="1:24" x14ac:dyDescent="0.35">
      <c r="A1435" t="str">
        <f>IF(ROW()&lt;=vLastrow,'Match History Data'!A1435,"")</f>
        <v/>
      </c>
      <c r="B1435" t="str">
        <f>IF(ROW()&lt;=vLastrow,'Match History Data'!B1435,"")</f>
        <v/>
      </c>
      <c r="C1435" t="str">
        <f>IF(ROW()&lt;=vLastrow,'Match History Data'!C1435,"")</f>
        <v/>
      </c>
      <c r="D1435" t="str">
        <f>IF(ROW()&lt;=vLastrow,'Match History Data'!D1435,"")</f>
        <v/>
      </c>
      <c r="E1435" s="3" t="str">
        <f>IF(ROW()&lt;=vLastrow,IF('Match History Data'!E1435&lt;&gt;"",'Match History Data'!E1435,""),"")</f>
        <v/>
      </c>
      <c r="F1435" s="3" t="str">
        <f>IF(ROW()&lt;=vLastrow,IF('Match History Data'!F1435&lt;&gt;"",'Match History Data'!F1435,""),"")</f>
        <v/>
      </c>
      <c r="G1435" t="str">
        <f>IF(ROW()&lt;=vLastrow,'Match History Data'!G1435,"")</f>
        <v/>
      </c>
      <c r="H1435" t="str">
        <f>IF(ROW()&lt;=vLastrow,'Match History Data'!H1435,"")</f>
        <v/>
      </c>
      <c r="I1435" t="str">
        <f>IF(ROW()&lt;=vLastrow,'Match History Data'!I1435,"")</f>
        <v/>
      </c>
      <c r="J1435" t="str">
        <f>IF(ROW()&lt;=vLastrow,'Match History Data'!J1435,"")</f>
        <v/>
      </c>
      <c r="K1435" t="str">
        <f>IF(ROW()&lt;=vLastrow,'Match History Data'!K1435,"")</f>
        <v/>
      </c>
      <c r="L1435" t="str">
        <f>IF(ROW()&lt;=vLastrow,'Match History Data'!L1435,"")</f>
        <v/>
      </c>
      <c r="M1435" t="str">
        <f>IF(ROW()&lt;=vLastrow,'Match History Data'!M1435,"")</f>
        <v/>
      </c>
      <c r="N1435" t="str">
        <f>IF(ROW()&lt;=vLastrow,'Match History Data'!N1435,"")</f>
        <v/>
      </c>
      <c r="O1435" t="str">
        <f>IF(ROW()&lt;=vLastrow,'Match History Data'!O1435,"")</f>
        <v/>
      </c>
      <c r="Q1435" t="str">
        <f>IF(ROW()&lt;=vLastrow,VLOOKUP(MONTH(E1435),calcs!$S$2:$T$13,2,FALSE),"")</f>
        <v/>
      </c>
      <c r="R1435" t="str">
        <f>IF(ROW()&lt;=vLastrow,VLOOKUP(MONTH(F1435),calcs!$S$2:$T$13,2,FALSE),"")</f>
        <v/>
      </c>
      <c r="S1435" t="str">
        <f t="shared" si="120"/>
        <v/>
      </c>
      <c r="T1435" s="26" t="e">
        <f>IF(F1435="",DATEDIF(E1435,calcs!X$2,"Y"),"")</f>
        <v>#VALUE!</v>
      </c>
      <c r="U1435" t="str">
        <f t="shared" si="119"/>
        <v/>
      </c>
      <c r="V1435" t="str">
        <f t="shared" si="116"/>
        <v/>
      </c>
      <c r="W1435">
        <f t="shared" si="117"/>
        <v>0</v>
      </c>
      <c r="X1435">
        <f t="shared" si="118"/>
        <v>0</v>
      </c>
    </row>
    <row r="1436" spans="1:24" x14ac:dyDescent="0.35">
      <c r="A1436" t="str">
        <f>IF(ROW()&lt;=vLastrow,'Match History Data'!A1436,"")</f>
        <v/>
      </c>
      <c r="B1436" t="str">
        <f>IF(ROW()&lt;=vLastrow,'Match History Data'!B1436,"")</f>
        <v/>
      </c>
      <c r="C1436" t="str">
        <f>IF(ROW()&lt;=vLastrow,'Match History Data'!C1436,"")</f>
        <v/>
      </c>
      <c r="D1436" t="str">
        <f>IF(ROW()&lt;=vLastrow,'Match History Data'!D1436,"")</f>
        <v/>
      </c>
      <c r="E1436" s="3" t="str">
        <f>IF(ROW()&lt;=vLastrow,IF('Match History Data'!E1436&lt;&gt;"",'Match History Data'!E1436,""),"")</f>
        <v/>
      </c>
      <c r="F1436" s="3" t="str">
        <f>IF(ROW()&lt;=vLastrow,IF('Match History Data'!F1436&lt;&gt;"",'Match History Data'!F1436,""),"")</f>
        <v/>
      </c>
      <c r="G1436" t="str">
        <f>IF(ROW()&lt;=vLastrow,'Match History Data'!G1436,"")</f>
        <v/>
      </c>
      <c r="H1436" t="str">
        <f>IF(ROW()&lt;=vLastrow,'Match History Data'!H1436,"")</f>
        <v/>
      </c>
      <c r="I1436" t="str">
        <f>IF(ROW()&lt;=vLastrow,'Match History Data'!I1436,"")</f>
        <v/>
      </c>
      <c r="J1436" t="str">
        <f>IF(ROW()&lt;=vLastrow,'Match History Data'!J1436,"")</f>
        <v/>
      </c>
      <c r="K1436" t="str">
        <f>IF(ROW()&lt;=vLastrow,'Match History Data'!K1436,"")</f>
        <v/>
      </c>
      <c r="L1436" t="str">
        <f>IF(ROW()&lt;=vLastrow,'Match History Data'!L1436,"")</f>
        <v/>
      </c>
      <c r="M1436" t="str">
        <f>IF(ROW()&lt;=vLastrow,'Match History Data'!M1436,"")</f>
        <v/>
      </c>
      <c r="N1436" t="str">
        <f>IF(ROW()&lt;=vLastrow,'Match History Data'!N1436,"")</f>
        <v/>
      </c>
      <c r="O1436" t="str">
        <f>IF(ROW()&lt;=vLastrow,'Match History Data'!O1436,"")</f>
        <v/>
      </c>
      <c r="Q1436" t="str">
        <f>IF(ROW()&lt;=vLastrow,VLOOKUP(MONTH(E1436),calcs!$S$2:$T$13,2,FALSE),"")</f>
        <v/>
      </c>
      <c r="R1436" t="str">
        <f>IF(ROW()&lt;=vLastrow,VLOOKUP(MONTH(F1436),calcs!$S$2:$T$13,2,FALSE),"")</f>
        <v/>
      </c>
      <c r="S1436" t="str">
        <f t="shared" si="120"/>
        <v/>
      </c>
      <c r="T1436" s="26" t="e">
        <f>IF(F1436="",DATEDIF(E1436,calcs!X$2,"Y"),"")</f>
        <v>#VALUE!</v>
      </c>
      <c r="U1436" t="str">
        <f t="shared" si="119"/>
        <v/>
      </c>
      <c r="V1436" t="str">
        <f t="shared" si="116"/>
        <v/>
      </c>
      <c r="W1436">
        <f t="shared" si="117"/>
        <v>0</v>
      </c>
      <c r="X1436">
        <f t="shared" si="118"/>
        <v>0</v>
      </c>
    </row>
    <row r="1437" spans="1:24" x14ac:dyDescent="0.35">
      <c r="A1437" t="str">
        <f>IF(ROW()&lt;=vLastrow,'Match History Data'!A1437,"")</f>
        <v/>
      </c>
      <c r="B1437" t="str">
        <f>IF(ROW()&lt;=vLastrow,'Match History Data'!B1437,"")</f>
        <v/>
      </c>
      <c r="C1437" t="str">
        <f>IF(ROW()&lt;=vLastrow,'Match History Data'!C1437,"")</f>
        <v/>
      </c>
      <c r="D1437" t="str">
        <f>IF(ROW()&lt;=vLastrow,'Match History Data'!D1437,"")</f>
        <v/>
      </c>
      <c r="E1437" s="3" t="str">
        <f>IF(ROW()&lt;=vLastrow,IF('Match History Data'!E1437&lt;&gt;"",'Match History Data'!E1437,""),"")</f>
        <v/>
      </c>
      <c r="F1437" s="3" t="str">
        <f>IF(ROW()&lt;=vLastrow,IF('Match History Data'!F1437&lt;&gt;"",'Match History Data'!F1437,""),"")</f>
        <v/>
      </c>
      <c r="G1437" t="str">
        <f>IF(ROW()&lt;=vLastrow,'Match History Data'!G1437,"")</f>
        <v/>
      </c>
      <c r="H1437" t="str">
        <f>IF(ROW()&lt;=vLastrow,'Match History Data'!H1437,"")</f>
        <v/>
      </c>
      <c r="I1437" t="str">
        <f>IF(ROW()&lt;=vLastrow,'Match History Data'!I1437,"")</f>
        <v/>
      </c>
      <c r="J1437" t="str">
        <f>IF(ROW()&lt;=vLastrow,'Match History Data'!J1437,"")</f>
        <v/>
      </c>
      <c r="K1437" t="str">
        <f>IF(ROW()&lt;=vLastrow,'Match History Data'!K1437,"")</f>
        <v/>
      </c>
      <c r="L1437" t="str">
        <f>IF(ROW()&lt;=vLastrow,'Match History Data'!L1437,"")</f>
        <v/>
      </c>
      <c r="M1437" t="str">
        <f>IF(ROW()&lt;=vLastrow,'Match History Data'!M1437,"")</f>
        <v/>
      </c>
      <c r="N1437" t="str">
        <f>IF(ROW()&lt;=vLastrow,'Match History Data'!N1437,"")</f>
        <v/>
      </c>
      <c r="O1437" t="str">
        <f>IF(ROW()&lt;=vLastrow,'Match History Data'!O1437,"")</f>
        <v/>
      </c>
      <c r="Q1437" t="str">
        <f>IF(ROW()&lt;=vLastrow,VLOOKUP(MONTH(E1437),calcs!$S$2:$T$13,2,FALSE),"")</f>
        <v/>
      </c>
      <c r="R1437" t="str">
        <f>IF(ROW()&lt;=vLastrow,VLOOKUP(MONTH(F1437),calcs!$S$2:$T$13,2,FALSE),"")</f>
        <v/>
      </c>
      <c r="S1437" t="str">
        <f t="shared" si="120"/>
        <v/>
      </c>
      <c r="T1437" s="26" t="e">
        <f>IF(F1437="",DATEDIF(E1437,calcs!X$2,"Y"),"")</f>
        <v>#VALUE!</v>
      </c>
      <c r="U1437" t="str">
        <f t="shared" si="119"/>
        <v/>
      </c>
      <c r="V1437" t="str">
        <f t="shared" si="116"/>
        <v/>
      </c>
      <c r="W1437">
        <f t="shared" si="117"/>
        <v>0</v>
      </c>
      <c r="X1437">
        <f t="shared" si="118"/>
        <v>0</v>
      </c>
    </row>
    <row r="1438" spans="1:24" x14ac:dyDescent="0.35">
      <c r="A1438" t="str">
        <f>IF(ROW()&lt;=vLastrow,'Match History Data'!A1438,"")</f>
        <v/>
      </c>
      <c r="B1438" t="str">
        <f>IF(ROW()&lt;=vLastrow,'Match History Data'!B1438,"")</f>
        <v/>
      </c>
      <c r="C1438" t="str">
        <f>IF(ROW()&lt;=vLastrow,'Match History Data'!C1438,"")</f>
        <v/>
      </c>
      <c r="D1438" t="str">
        <f>IF(ROW()&lt;=vLastrow,'Match History Data'!D1438,"")</f>
        <v/>
      </c>
      <c r="E1438" s="3" t="str">
        <f>IF(ROW()&lt;=vLastrow,IF('Match History Data'!E1438&lt;&gt;"",'Match History Data'!E1438,""),"")</f>
        <v/>
      </c>
      <c r="F1438" s="3" t="str">
        <f>IF(ROW()&lt;=vLastrow,IF('Match History Data'!F1438&lt;&gt;"",'Match History Data'!F1438,""),"")</f>
        <v/>
      </c>
      <c r="G1438" t="str">
        <f>IF(ROW()&lt;=vLastrow,'Match History Data'!G1438,"")</f>
        <v/>
      </c>
      <c r="H1438" t="str">
        <f>IF(ROW()&lt;=vLastrow,'Match History Data'!H1438,"")</f>
        <v/>
      </c>
      <c r="I1438" t="str">
        <f>IF(ROW()&lt;=vLastrow,'Match History Data'!I1438,"")</f>
        <v/>
      </c>
      <c r="J1438" t="str">
        <f>IF(ROW()&lt;=vLastrow,'Match History Data'!J1438,"")</f>
        <v/>
      </c>
      <c r="K1438" t="str">
        <f>IF(ROW()&lt;=vLastrow,'Match History Data'!K1438,"")</f>
        <v/>
      </c>
      <c r="L1438" t="str">
        <f>IF(ROW()&lt;=vLastrow,'Match History Data'!L1438,"")</f>
        <v/>
      </c>
      <c r="M1438" t="str">
        <f>IF(ROW()&lt;=vLastrow,'Match History Data'!M1438,"")</f>
        <v/>
      </c>
      <c r="N1438" t="str">
        <f>IF(ROW()&lt;=vLastrow,'Match History Data'!N1438,"")</f>
        <v/>
      </c>
      <c r="O1438" t="str">
        <f>IF(ROW()&lt;=vLastrow,'Match History Data'!O1438,"")</f>
        <v/>
      </c>
      <c r="Q1438" t="str">
        <f>IF(ROW()&lt;=vLastrow,VLOOKUP(MONTH(E1438),calcs!$S$2:$T$13,2,FALSE),"")</f>
        <v/>
      </c>
      <c r="R1438" t="str">
        <f>IF(ROW()&lt;=vLastrow,VLOOKUP(MONTH(F1438),calcs!$S$2:$T$13,2,FALSE),"")</f>
        <v/>
      </c>
      <c r="S1438" t="str">
        <f t="shared" si="120"/>
        <v/>
      </c>
      <c r="T1438" s="26" t="e">
        <f>IF(F1438="",DATEDIF(E1438,calcs!X$2,"Y"),"")</f>
        <v>#VALUE!</v>
      </c>
      <c r="U1438" t="str">
        <f t="shared" si="119"/>
        <v/>
      </c>
      <c r="V1438" t="str">
        <f t="shared" si="116"/>
        <v/>
      </c>
      <c r="W1438">
        <f t="shared" si="117"/>
        <v>0</v>
      </c>
      <c r="X1438">
        <f t="shared" si="118"/>
        <v>0</v>
      </c>
    </row>
    <row r="1439" spans="1:24" x14ac:dyDescent="0.35">
      <c r="A1439" t="str">
        <f>IF(ROW()&lt;=vLastrow,'Match History Data'!A1439,"")</f>
        <v/>
      </c>
      <c r="B1439" t="str">
        <f>IF(ROW()&lt;=vLastrow,'Match History Data'!B1439,"")</f>
        <v/>
      </c>
      <c r="C1439" t="str">
        <f>IF(ROW()&lt;=vLastrow,'Match History Data'!C1439,"")</f>
        <v/>
      </c>
      <c r="D1439" t="str">
        <f>IF(ROW()&lt;=vLastrow,'Match History Data'!D1439,"")</f>
        <v/>
      </c>
      <c r="E1439" s="3" t="str">
        <f>IF(ROW()&lt;=vLastrow,IF('Match History Data'!E1439&lt;&gt;"",'Match History Data'!E1439,""),"")</f>
        <v/>
      </c>
      <c r="F1439" s="3" t="str">
        <f>IF(ROW()&lt;=vLastrow,IF('Match History Data'!F1439&lt;&gt;"",'Match History Data'!F1439,""),"")</f>
        <v/>
      </c>
      <c r="G1439" t="str">
        <f>IF(ROW()&lt;=vLastrow,'Match History Data'!G1439,"")</f>
        <v/>
      </c>
      <c r="H1439" t="str">
        <f>IF(ROW()&lt;=vLastrow,'Match History Data'!H1439,"")</f>
        <v/>
      </c>
      <c r="I1439" t="str">
        <f>IF(ROW()&lt;=vLastrow,'Match History Data'!I1439,"")</f>
        <v/>
      </c>
      <c r="J1439" t="str">
        <f>IF(ROW()&lt;=vLastrow,'Match History Data'!J1439,"")</f>
        <v/>
      </c>
      <c r="K1439" t="str">
        <f>IF(ROW()&lt;=vLastrow,'Match History Data'!K1439,"")</f>
        <v/>
      </c>
      <c r="L1439" t="str">
        <f>IF(ROW()&lt;=vLastrow,'Match History Data'!L1439,"")</f>
        <v/>
      </c>
      <c r="M1439" t="str">
        <f>IF(ROW()&lt;=vLastrow,'Match History Data'!M1439,"")</f>
        <v/>
      </c>
      <c r="N1439" t="str">
        <f>IF(ROW()&lt;=vLastrow,'Match History Data'!N1439,"")</f>
        <v/>
      </c>
      <c r="O1439" t="str">
        <f>IF(ROW()&lt;=vLastrow,'Match History Data'!O1439,"")</f>
        <v/>
      </c>
      <c r="Q1439" t="str">
        <f>IF(ROW()&lt;=vLastrow,VLOOKUP(MONTH(E1439),calcs!$S$2:$T$13,2,FALSE),"")</f>
        <v/>
      </c>
      <c r="R1439" t="str">
        <f>IF(ROW()&lt;=vLastrow,VLOOKUP(MONTH(F1439),calcs!$S$2:$T$13,2,FALSE),"")</f>
        <v/>
      </c>
      <c r="S1439" t="str">
        <f t="shared" si="120"/>
        <v/>
      </c>
      <c r="T1439" s="26" t="e">
        <f>IF(F1439="",DATEDIF(E1439,calcs!X$2,"Y"),"")</f>
        <v>#VALUE!</v>
      </c>
      <c r="U1439" t="str">
        <f t="shared" si="119"/>
        <v/>
      </c>
      <c r="V1439" t="str">
        <f t="shared" si="116"/>
        <v/>
      </c>
      <c r="W1439">
        <f t="shared" si="117"/>
        <v>0</v>
      </c>
      <c r="X1439">
        <f t="shared" si="118"/>
        <v>0</v>
      </c>
    </row>
    <row r="1440" spans="1:24" x14ac:dyDescent="0.35">
      <c r="A1440" t="str">
        <f>IF(ROW()&lt;=vLastrow,'Match History Data'!A1440,"")</f>
        <v/>
      </c>
      <c r="B1440" t="str">
        <f>IF(ROW()&lt;=vLastrow,'Match History Data'!B1440,"")</f>
        <v/>
      </c>
      <c r="C1440" t="str">
        <f>IF(ROW()&lt;=vLastrow,'Match History Data'!C1440,"")</f>
        <v/>
      </c>
      <c r="D1440" t="str">
        <f>IF(ROW()&lt;=vLastrow,'Match History Data'!D1440,"")</f>
        <v/>
      </c>
      <c r="E1440" s="3" t="str">
        <f>IF(ROW()&lt;=vLastrow,IF('Match History Data'!E1440&lt;&gt;"",'Match History Data'!E1440,""),"")</f>
        <v/>
      </c>
      <c r="F1440" s="3" t="str">
        <f>IF(ROW()&lt;=vLastrow,IF('Match History Data'!F1440&lt;&gt;"",'Match History Data'!F1440,""),"")</f>
        <v/>
      </c>
      <c r="G1440" t="str">
        <f>IF(ROW()&lt;=vLastrow,'Match History Data'!G1440,"")</f>
        <v/>
      </c>
      <c r="H1440" t="str">
        <f>IF(ROW()&lt;=vLastrow,'Match History Data'!H1440,"")</f>
        <v/>
      </c>
      <c r="I1440" t="str">
        <f>IF(ROW()&lt;=vLastrow,'Match History Data'!I1440,"")</f>
        <v/>
      </c>
      <c r="J1440" t="str">
        <f>IF(ROW()&lt;=vLastrow,'Match History Data'!J1440,"")</f>
        <v/>
      </c>
      <c r="K1440" t="str">
        <f>IF(ROW()&lt;=vLastrow,'Match History Data'!K1440,"")</f>
        <v/>
      </c>
      <c r="L1440" t="str">
        <f>IF(ROW()&lt;=vLastrow,'Match History Data'!L1440,"")</f>
        <v/>
      </c>
      <c r="M1440" t="str">
        <f>IF(ROW()&lt;=vLastrow,'Match History Data'!M1440,"")</f>
        <v/>
      </c>
      <c r="N1440" t="str">
        <f>IF(ROW()&lt;=vLastrow,'Match History Data'!N1440,"")</f>
        <v/>
      </c>
      <c r="O1440" t="str">
        <f>IF(ROW()&lt;=vLastrow,'Match History Data'!O1440,"")</f>
        <v/>
      </c>
      <c r="Q1440" t="str">
        <f>IF(ROW()&lt;=vLastrow,VLOOKUP(MONTH(E1440),calcs!$S$2:$T$13,2,FALSE),"")</f>
        <v/>
      </c>
      <c r="R1440" t="str">
        <f>IF(ROW()&lt;=vLastrow,VLOOKUP(MONTH(F1440),calcs!$S$2:$T$13,2,FALSE),"")</f>
        <v/>
      </c>
      <c r="S1440" t="str">
        <f t="shared" si="120"/>
        <v/>
      </c>
      <c r="T1440" s="26" t="e">
        <f>IF(F1440="",DATEDIF(E1440,calcs!X$2,"Y"),"")</f>
        <v>#VALUE!</v>
      </c>
      <c r="U1440" t="str">
        <f t="shared" si="119"/>
        <v/>
      </c>
      <c r="V1440" t="str">
        <f t="shared" si="116"/>
        <v/>
      </c>
      <c r="W1440">
        <f t="shared" si="117"/>
        <v>0</v>
      </c>
      <c r="X1440">
        <f t="shared" si="118"/>
        <v>0</v>
      </c>
    </row>
    <row r="1441" spans="1:24" x14ac:dyDescent="0.35">
      <c r="A1441" t="str">
        <f>IF(ROW()&lt;=vLastrow,'Match History Data'!A1441,"")</f>
        <v/>
      </c>
      <c r="B1441" t="str">
        <f>IF(ROW()&lt;=vLastrow,'Match History Data'!B1441,"")</f>
        <v/>
      </c>
      <c r="C1441" t="str">
        <f>IF(ROW()&lt;=vLastrow,'Match History Data'!C1441,"")</f>
        <v/>
      </c>
      <c r="D1441" t="str">
        <f>IF(ROW()&lt;=vLastrow,'Match History Data'!D1441,"")</f>
        <v/>
      </c>
      <c r="E1441" s="3" t="str">
        <f>IF(ROW()&lt;=vLastrow,IF('Match History Data'!E1441&lt;&gt;"",'Match History Data'!E1441,""),"")</f>
        <v/>
      </c>
      <c r="F1441" s="3" t="str">
        <f>IF(ROW()&lt;=vLastrow,IF('Match History Data'!F1441&lt;&gt;"",'Match History Data'!F1441,""),"")</f>
        <v/>
      </c>
      <c r="G1441" t="str">
        <f>IF(ROW()&lt;=vLastrow,'Match History Data'!G1441,"")</f>
        <v/>
      </c>
      <c r="H1441" t="str">
        <f>IF(ROW()&lt;=vLastrow,'Match History Data'!H1441,"")</f>
        <v/>
      </c>
      <c r="I1441" t="str">
        <f>IF(ROW()&lt;=vLastrow,'Match History Data'!I1441,"")</f>
        <v/>
      </c>
      <c r="J1441" t="str">
        <f>IF(ROW()&lt;=vLastrow,'Match History Data'!J1441,"")</f>
        <v/>
      </c>
      <c r="K1441" t="str">
        <f>IF(ROW()&lt;=vLastrow,'Match History Data'!K1441,"")</f>
        <v/>
      </c>
      <c r="L1441" t="str">
        <f>IF(ROW()&lt;=vLastrow,'Match History Data'!L1441,"")</f>
        <v/>
      </c>
      <c r="M1441" t="str">
        <f>IF(ROW()&lt;=vLastrow,'Match History Data'!M1441,"")</f>
        <v/>
      </c>
      <c r="N1441" t="str">
        <f>IF(ROW()&lt;=vLastrow,'Match History Data'!N1441,"")</f>
        <v/>
      </c>
      <c r="O1441" t="str">
        <f>IF(ROW()&lt;=vLastrow,'Match History Data'!O1441,"")</f>
        <v/>
      </c>
      <c r="Q1441" t="str">
        <f>IF(ROW()&lt;=vLastrow,VLOOKUP(MONTH(E1441),calcs!$S$2:$T$13,2,FALSE),"")</f>
        <v/>
      </c>
      <c r="R1441" t="str">
        <f>IF(ROW()&lt;=vLastrow,VLOOKUP(MONTH(F1441),calcs!$S$2:$T$13,2,FALSE),"")</f>
        <v/>
      </c>
      <c r="S1441" t="str">
        <f t="shared" si="120"/>
        <v/>
      </c>
      <c r="T1441" s="26" t="e">
        <f>IF(F1441="",DATEDIF(E1441,calcs!X$2,"Y"),"")</f>
        <v>#VALUE!</v>
      </c>
      <c r="U1441" t="str">
        <f t="shared" si="119"/>
        <v/>
      </c>
      <c r="V1441" t="str">
        <f t="shared" si="116"/>
        <v/>
      </c>
      <c r="W1441">
        <f t="shared" si="117"/>
        <v>0</v>
      </c>
      <c r="X1441">
        <f t="shared" si="118"/>
        <v>0</v>
      </c>
    </row>
    <row r="1442" spans="1:24" x14ac:dyDescent="0.35">
      <c r="A1442" t="str">
        <f>IF(ROW()&lt;=vLastrow,'Match History Data'!A1442,"")</f>
        <v/>
      </c>
      <c r="B1442" t="str">
        <f>IF(ROW()&lt;=vLastrow,'Match History Data'!B1442,"")</f>
        <v/>
      </c>
      <c r="C1442" t="str">
        <f>IF(ROW()&lt;=vLastrow,'Match History Data'!C1442,"")</f>
        <v/>
      </c>
      <c r="D1442" t="str">
        <f>IF(ROW()&lt;=vLastrow,'Match History Data'!D1442,"")</f>
        <v/>
      </c>
      <c r="E1442" s="3" t="str">
        <f>IF(ROW()&lt;=vLastrow,IF('Match History Data'!E1442&lt;&gt;"",'Match History Data'!E1442,""),"")</f>
        <v/>
      </c>
      <c r="F1442" s="3" t="str">
        <f>IF(ROW()&lt;=vLastrow,IF('Match History Data'!F1442&lt;&gt;"",'Match History Data'!F1442,""),"")</f>
        <v/>
      </c>
      <c r="G1442" t="str">
        <f>IF(ROW()&lt;=vLastrow,'Match History Data'!G1442,"")</f>
        <v/>
      </c>
      <c r="H1442" t="str">
        <f>IF(ROW()&lt;=vLastrow,'Match History Data'!H1442,"")</f>
        <v/>
      </c>
      <c r="I1442" t="str">
        <f>IF(ROW()&lt;=vLastrow,'Match History Data'!I1442,"")</f>
        <v/>
      </c>
      <c r="J1442" t="str">
        <f>IF(ROW()&lt;=vLastrow,'Match History Data'!J1442,"")</f>
        <v/>
      </c>
      <c r="K1442" t="str">
        <f>IF(ROW()&lt;=vLastrow,'Match History Data'!K1442,"")</f>
        <v/>
      </c>
      <c r="L1442" t="str">
        <f>IF(ROW()&lt;=vLastrow,'Match History Data'!L1442,"")</f>
        <v/>
      </c>
      <c r="M1442" t="str">
        <f>IF(ROW()&lt;=vLastrow,'Match History Data'!M1442,"")</f>
        <v/>
      </c>
      <c r="N1442" t="str">
        <f>IF(ROW()&lt;=vLastrow,'Match History Data'!N1442,"")</f>
        <v/>
      </c>
      <c r="O1442" t="str">
        <f>IF(ROW()&lt;=vLastrow,'Match History Data'!O1442,"")</f>
        <v/>
      </c>
      <c r="Q1442" t="str">
        <f>IF(ROW()&lt;=vLastrow,VLOOKUP(MONTH(E1442),calcs!$S$2:$T$13,2,FALSE),"")</f>
        <v/>
      </c>
      <c r="R1442" t="str">
        <f>IF(ROW()&lt;=vLastrow,VLOOKUP(MONTH(F1442),calcs!$S$2:$T$13,2,FALSE),"")</f>
        <v/>
      </c>
      <c r="S1442" t="str">
        <f t="shared" si="120"/>
        <v/>
      </c>
      <c r="T1442" s="26" t="e">
        <f>IF(F1442="",DATEDIF(E1442,calcs!X$2,"Y"),"")</f>
        <v>#VALUE!</v>
      </c>
      <c r="U1442" t="str">
        <f t="shared" si="119"/>
        <v/>
      </c>
      <c r="V1442" t="str">
        <f t="shared" si="116"/>
        <v/>
      </c>
      <c r="W1442">
        <f t="shared" si="117"/>
        <v>0</v>
      </c>
      <c r="X1442">
        <f t="shared" si="118"/>
        <v>0</v>
      </c>
    </row>
    <row r="1443" spans="1:24" x14ac:dyDescent="0.35">
      <c r="A1443" t="str">
        <f>IF(ROW()&lt;=vLastrow,'Match History Data'!A1443,"")</f>
        <v/>
      </c>
      <c r="B1443" t="str">
        <f>IF(ROW()&lt;=vLastrow,'Match History Data'!B1443,"")</f>
        <v/>
      </c>
      <c r="C1443" t="str">
        <f>IF(ROW()&lt;=vLastrow,'Match History Data'!C1443,"")</f>
        <v/>
      </c>
      <c r="D1443" t="str">
        <f>IF(ROW()&lt;=vLastrow,'Match History Data'!D1443,"")</f>
        <v/>
      </c>
      <c r="E1443" s="3" t="str">
        <f>IF(ROW()&lt;=vLastrow,IF('Match History Data'!E1443&lt;&gt;"",'Match History Data'!E1443,""),"")</f>
        <v/>
      </c>
      <c r="F1443" s="3" t="str">
        <f>IF(ROW()&lt;=vLastrow,IF('Match History Data'!F1443&lt;&gt;"",'Match History Data'!F1443,""),"")</f>
        <v/>
      </c>
      <c r="G1443" t="str">
        <f>IF(ROW()&lt;=vLastrow,'Match History Data'!G1443,"")</f>
        <v/>
      </c>
      <c r="H1443" t="str">
        <f>IF(ROW()&lt;=vLastrow,'Match History Data'!H1443,"")</f>
        <v/>
      </c>
      <c r="I1443" t="str">
        <f>IF(ROW()&lt;=vLastrow,'Match History Data'!I1443,"")</f>
        <v/>
      </c>
      <c r="J1443" t="str">
        <f>IF(ROW()&lt;=vLastrow,'Match History Data'!J1443,"")</f>
        <v/>
      </c>
      <c r="K1443" t="str">
        <f>IF(ROW()&lt;=vLastrow,'Match History Data'!K1443,"")</f>
        <v/>
      </c>
      <c r="L1443" t="str">
        <f>IF(ROW()&lt;=vLastrow,'Match History Data'!L1443,"")</f>
        <v/>
      </c>
      <c r="M1443" t="str">
        <f>IF(ROW()&lt;=vLastrow,'Match History Data'!M1443,"")</f>
        <v/>
      </c>
      <c r="N1443" t="str">
        <f>IF(ROW()&lt;=vLastrow,'Match History Data'!N1443,"")</f>
        <v/>
      </c>
      <c r="O1443" t="str">
        <f>IF(ROW()&lt;=vLastrow,'Match History Data'!O1443,"")</f>
        <v/>
      </c>
      <c r="Q1443" t="str">
        <f>IF(ROW()&lt;=vLastrow,VLOOKUP(MONTH(E1443),calcs!$S$2:$T$13,2,FALSE),"")</f>
        <v/>
      </c>
      <c r="R1443" t="str">
        <f>IF(ROW()&lt;=vLastrow,VLOOKUP(MONTH(F1443),calcs!$S$2:$T$13,2,FALSE),"")</f>
        <v/>
      </c>
      <c r="S1443" t="str">
        <f t="shared" si="120"/>
        <v/>
      </c>
      <c r="T1443" s="26" t="e">
        <f>IF(F1443="",DATEDIF(E1443,calcs!X$2,"Y"),"")</f>
        <v>#VALUE!</v>
      </c>
      <c r="U1443" t="str">
        <f t="shared" si="119"/>
        <v/>
      </c>
      <c r="V1443" t="str">
        <f t="shared" si="116"/>
        <v/>
      </c>
      <c r="W1443">
        <f t="shared" si="117"/>
        <v>0</v>
      </c>
      <c r="X1443">
        <f t="shared" si="118"/>
        <v>0</v>
      </c>
    </row>
    <row r="1444" spans="1:24" x14ac:dyDescent="0.35">
      <c r="A1444" t="str">
        <f>IF(ROW()&lt;=vLastrow,'Match History Data'!A1444,"")</f>
        <v/>
      </c>
      <c r="B1444" t="str">
        <f>IF(ROW()&lt;=vLastrow,'Match History Data'!B1444,"")</f>
        <v/>
      </c>
      <c r="C1444" t="str">
        <f>IF(ROW()&lt;=vLastrow,'Match History Data'!C1444,"")</f>
        <v/>
      </c>
      <c r="D1444" t="str">
        <f>IF(ROW()&lt;=vLastrow,'Match History Data'!D1444,"")</f>
        <v/>
      </c>
      <c r="E1444" s="3" t="str">
        <f>IF(ROW()&lt;=vLastrow,IF('Match History Data'!E1444&lt;&gt;"",'Match History Data'!E1444,""),"")</f>
        <v/>
      </c>
      <c r="F1444" s="3" t="str">
        <f>IF(ROW()&lt;=vLastrow,IF('Match History Data'!F1444&lt;&gt;"",'Match History Data'!F1444,""),"")</f>
        <v/>
      </c>
      <c r="G1444" t="str">
        <f>IF(ROW()&lt;=vLastrow,'Match History Data'!G1444,"")</f>
        <v/>
      </c>
      <c r="H1444" t="str">
        <f>IF(ROW()&lt;=vLastrow,'Match History Data'!H1444,"")</f>
        <v/>
      </c>
      <c r="I1444" t="str">
        <f>IF(ROW()&lt;=vLastrow,'Match History Data'!I1444,"")</f>
        <v/>
      </c>
      <c r="J1444" t="str">
        <f>IF(ROW()&lt;=vLastrow,'Match History Data'!J1444,"")</f>
        <v/>
      </c>
      <c r="K1444" t="str">
        <f>IF(ROW()&lt;=vLastrow,'Match History Data'!K1444,"")</f>
        <v/>
      </c>
      <c r="L1444" t="str">
        <f>IF(ROW()&lt;=vLastrow,'Match History Data'!L1444,"")</f>
        <v/>
      </c>
      <c r="M1444" t="str">
        <f>IF(ROW()&lt;=vLastrow,'Match History Data'!M1444,"")</f>
        <v/>
      </c>
      <c r="N1444" t="str">
        <f>IF(ROW()&lt;=vLastrow,'Match History Data'!N1444,"")</f>
        <v/>
      </c>
      <c r="O1444" t="str">
        <f>IF(ROW()&lt;=vLastrow,'Match History Data'!O1444,"")</f>
        <v/>
      </c>
      <c r="Q1444" t="str">
        <f>IF(ROW()&lt;=vLastrow,VLOOKUP(MONTH(E1444),calcs!$S$2:$T$13,2,FALSE),"")</f>
        <v/>
      </c>
      <c r="R1444" t="str">
        <f>IF(ROW()&lt;=vLastrow,VLOOKUP(MONTH(F1444),calcs!$S$2:$T$13,2,FALSE),"")</f>
        <v/>
      </c>
      <c r="S1444" t="str">
        <f t="shared" si="120"/>
        <v/>
      </c>
      <c r="T1444" s="26" t="e">
        <f>IF(F1444="",DATEDIF(E1444,calcs!X$2,"Y"),"")</f>
        <v>#VALUE!</v>
      </c>
      <c r="U1444" t="str">
        <f t="shared" si="119"/>
        <v/>
      </c>
      <c r="V1444" t="str">
        <f t="shared" si="116"/>
        <v/>
      </c>
      <c r="W1444">
        <f t="shared" si="117"/>
        <v>0</v>
      </c>
      <c r="X1444">
        <f t="shared" si="118"/>
        <v>0</v>
      </c>
    </row>
    <row r="1445" spans="1:24" x14ac:dyDescent="0.35">
      <c r="A1445" t="str">
        <f>IF(ROW()&lt;=vLastrow,'Match History Data'!A1445,"")</f>
        <v/>
      </c>
      <c r="B1445" t="str">
        <f>IF(ROW()&lt;=vLastrow,'Match History Data'!B1445,"")</f>
        <v/>
      </c>
      <c r="C1445" t="str">
        <f>IF(ROW()&lt;=vLastrow,'Match History Data'!C1445,"")</f>
        <v/>
      </c>
      <c r="D1445" t="str">
        <f>IF(ROW()&lt;=vLastrow,'Match History Data'!D1445,"")</f>
        <v/>
      </c>
      <c r="E1445" s="3" t="str">
        <f>IF(ROW()&lt;=vLastrow,IF('Match History Data'!E1445&lt;&gt;"",'Match History Data'!E1445,""),"")</f>
        <v/>
      </c>
      <c r="F1445" s="3" t="str">
        <f>IF(ROW()&lt;=vLastrow,IF('Match History Data'!F1445&lt;&gt;"",'Match History Data'!F1445,""),"")</f>
        <v/>
      </c>
      <c r="G1445" t="str">
        <f>IF(ROW()&lt;=vLastrow,'Match History Data'!G1445,"")</f>
        <v/>
      </c>
      <c r="H1445" t="str">
        <f>IF(ROW()&lt;=vLastrow,'Match History Data'!H1445,"")</f>
        <v/>
      </c>
      <c r="I1445" t="str">
        <f>IF(ROW()&lt;=vLastrow,'Match History Data'!I1445,"")</f>
        <v/>
      </c>
      <c r="J1445" t="str">
        <f>IF(ROW()&lt;=vLastrow,'Match History Data'!J1445,"")</f>
        <v/>
      </c>
      <c r="K1445" t="str">
        <f>IF(ROW()&lt;=vLastrow,'Match History Data'!K1445,"")</f>
        <v/>
      </c>
      <c r="L1445" t="str">
        <f>IF(ROW()&lt;=vLastrow,'Match History Data'!L1445,"")</f>
        <v/>
      </c>
      <c r="M1445" t="str">
        <f>IF(ROW()&lt;=vLastrow,'Match History Data'!M1445,"")</f>
        <v/>
      </c>
      <c r="N1445" t="str">
        <f>IF(ROW()&lt;=vLastrow,'Match History Data'!N1445,"")</f>
        <v/>
      </c>
      <c r="O1445" t="str">
        <f>IF(ROW()&lt;=vLastrow,'Match History Data'!O1445,"")</f>
        <v/>
      </c>
      <c r="Q1445" t="str">
        <f>IF(ROW()&lt;=vLastrow,VLOOKUP(MONTH(E1445),calcs!$S$2:$T$13,2,FALSE),"")</f>
        <v/>
      </c>
      <c r="R1445" t="str">
        <f>IF(ROW()&lt;=vLastrow,VLOOKUP(MONTH(F1445),calcs!$S$2:$T$13,2,FALSE),"")</f>
        <v/>
      </c>
      <c r="S1445" t="str">
        <f t="shared" si="120"/>
        <v/>
      </c>
      <c r="T1445" s="26" t="e">
        <f>IF(F1445="",DATEDIF(E1445,calcs!X$2,"Y"),"")</f>
        <v>#VALUE!</v>
      </c>
      <c r="U1445" t="str">
        <f t="shared" si="119"/>
        <v/>
      </c>
      <c r="V1445" t="str">
        <f t="shared" si="116"/>
        <v/>
      </c>
      <c r="W1445">
        <f t="shared" si="117"/>
        <v>0</v>
      </c>
      <c r="X1445">
        <f t="shared" si="118"/>
        <v>0</v>
      </c>
    </row>
    <row r="1446" spans="1:24" x14ac:dyDescent="0.35">
      <c r="A1446" t="str">
        <f>IF(ROW()&lt;=vLastrow,'Match History Data'!A1446,"")</f>
        <v/>
      </c>
      <c r="B1446" t="str">
        <f>IF(ROW()&lt;=vLastrow,'Match History Data'!B1446,"")</f>
        <v/>
      </c>
      <c r="C1446" t="str">
        <f>IF(ROW()&lt;=vLastrow,'Match History Data'!C1446,"")</f>
        <v/>
      </c>
      <c r="D1446" t="str">
        <f>IF(ROW()&lt;=vLastrow,'Match History Data'!D1446,"")</f>
        <v/>
      </c>
      <c r="E1446" s="3" t="str">
        <f>IF(ROW()&lt;=vLastrow,IF('Match History Data'!E1446&lt;&gt;"",'Match History Data'!E1446,""),"")</f>
        <v/>
      </c>
      <c r="F1446" s="3" t="str">
        <f>IF(ROW()&lt;=vLastrow,IF('Match History Data'!F1446&lt;&gt;"",'Match History Data'!F1446,""),"")</f>
        <v/>
      </c>
      <c r="G1446" t="str">
        <f>IF(ROW()&lt;=vLastrow,'Match History Data'!G1446,"")</f>
        <v/>
      </c>
      <c r="H1446" t="str">
        <f>IF(ROW()&lt;=vLastrow,'Match History Data'!H1446,"")</f>
        <v/>
      </c>
      <c r="I1446" t="str">
        <f>IF(ROW()&lt;=vLastrow,'Match History Data'!I1446,"")</f>
        <v/>
      </c>
      <c r="J1446" t="str">
        <f>IF(ROW()&lt;=vLastrow,'Match History Data'!J1446,"")</f>
        <v/>
      </c>
      <c r="K1446" t="str">
        <f>IF(ROW()&lt;=vLastrow,'Match History Data'!K1446,"")</f>
        <v/>
      </c>
      <c r="L1446" t="str">
        <f>IF(ROW()&lt;=vLastrow,'Match History Data'!L1446,"")</f>
        <v/>
      </c>
      <c r="M1446" t="str">
        <f>IF(ROW()&lt;=vLastrow,'Match History Data'!M1446,"")</f>
        <v/>
      </c>
      <c r="N1446" t="str">
        <f>IF(ROW()&lt;=vLastrow,'Match History Data'!N1446,"")</f>
        <v/>
      </c>
      <c r="O1446" t="str">
        <f>IF(ROW()&lt;=vLastrow,'Match History Data'!O1446,"")</f>
        <v/>
      </c>
      <c r="Q1446" t="str">
        <f>IF(ROW()&lt;=vLastrow,VLOOKUP(MONTH(E1446),calcs!$S$2:$T$13,2,FALSE),"")</f>
        <v/>
      </c>
      <c r="R1446" t="str">
        <f>IF(ROW()&lt;=vLastrow,VLOOKUP(MONTH(F1446),calcs!$S$2:$T$13,2,FALSE),"")</f>
        <v/>
      </c>
      <c r="S1446" t="str">
        <f t="shared" si="120"/>
        <v/>
      </c>
      <c r="T1446" s="26" t="e">
        <f>IF(F1446="",DATEDIF(E1446,calcs!X$2,"Y"),"")</f>
        <v>#VALUE!</v>
      </c>
      <c r="U1446" t="str">
        <f t="shared" si="119"/>
        <v/>
      </c>
      <c r="V1446" t="str">
        <f t="shared" si="116"/>
        <v/>
      </c>
      <c r="W1446">
        <f t="shared" si="117"/>
        <v>0</v>
      </c>
      <c r="X1446">
        <f t="shared" si="118"/>
        <v>0</v>
      </c>
    </row>
    <row r="1447" spans="1:24" x14ac:dyDescent="0.35">
      <c r="A1447" t="str">
        <f>IF(ROW()&lt;=vLastrow,'Match History Data'!A1447,"")</f>
        <v/>
      </c>
      <c r="B1447" t="str">
        <f>IF(ROW()&lt;=vLastrow,'Match History Data'!B1447,"")</f>
        <v/>
      </c>
      <c r="C1447" t="str">
        <f>IF(ROW()&lt;=vLastrow,'Match History Data'!C1447,"")</f>
        <v/>
      </c>
      <c r="D1447" t="str">
        <f>IF(ROW()&lt;=vLastrow,'Match History Data'!D1447,"")</f>
        <v/>
      </c>
      <c r="E1447" s="3" t="str">
        <f>IF(ROW()&lt;=vLastrow,IF('Match History Data'!E1447&lt;&gt;"",'Match History Data'!E1447,""),"")</f>
        <v/>
      </c>
      <c r="F1447" s="3" t="str">
        <f>IF(ROW()&lt;=vLastrow,IF('Match History Data'!F1447&lt;&gt;"",'Match History Data'!F1447,""),"")</f>
        <v/>
      </c>
      <c r="G1447" t="str">
        <f>IF(ROW()&lt;=vLastrow,'Match History Data'!G1447,"")</f>
        <v/>
      </c>
      <c r="H1447" t="str">
        <f>IF(ROW()&lt;=vLastrow,'Match History Data'!H1447,"")</f>
        <v/>
      </c>
      <c r="I1447" t="str">
        <f>IF(ROW()&lt;=vLastrow,'Match History Data'!I1447,"")</f>
        <v/>
      </c>
      <c r="J1447" t="str">
        <f>IF(ROW()&lt;=vLastrow,'Match History Data'!J1447,"")</f>
        <v/>
      </c>
      <c r="K1447" t="str">
        <f>IF(ROW()&lt;=vLastrow,'Match History Data'!K1447,"")</f>
        <v/>
      </c>
      <c r="L1447" t="str">
        <f>IF(ROW()&lt;=vLastrow,'Match History Data'!L1447,"")</f>
        <v/>
      </c>
      <c r="M1447" t="str">
        <f>IF(ROW()&lt;=vLastrow,'Match History Data'!M1447,"")</f>
        <v/>
      </c>
      <c r="N1447" t="str">
        <f>IF(ROW()&lt;=vLastrow,'Match History Data'!N1447,"")</f>
        <v/>
      </c>
      <c r="O1447" t="str">
        <f>IF(ROW()&lt;=vLastrow,'Match History Data'!O1447,"")</f>
        <v/>
      </c>
      <c r="Q1447" t="str">
        <f>IF(ROW()&lt;=vLastrow,VLOOKUP(MONTH(E1447),calcs!$S$2:$T$13,2,FALSE),"")</f>
        <v/>
      </c>
      <c r="R1447" t="str">
        <f>IF(ROW()&lt;=vLastrow,VLOOKUP(MONTH(F1447),calcs!$S$2:$T$13,2,FALSE),"")</f>
        <v/>
      </c>
      <c r="S1447" t="str">
        <f t="shared" si="120"/>
        <v/>
      </c>
      <c r="T1447" s="26" t="e">
        <f>IF(F1447="",DATEDIF(E1447,calcs!X$2,"Y"),"")</f>
        <v>#VALUE!</v>
      </c>
      <c r="U1447" t="str">
        <f t="shared" si="119"/>
        <v/>
      </c>
      <c r="V1447" t="str">
        <f t="shared" si="116"/>
        <v/>
      </c>
      <c r="W1447">
        <f t="shared" si="117"/>
        <v>0</v>
      </c>
      <c r="X1447">
        <f t="shared" si="118"/>
        <v>0</v>
      </c>
    </row>
    <row r="1448" spans="1:24" x14ac:dyDescent="0.35">
      <c r="A1448" t="str">
        <f>IF(ROW()&lt;=vLastrow,'Match History Data'!A1448,"")</f>
        <v/>
      </c>
      <c r="B1448" t="str">
        <f>IF(ROW()&lt;=vLastrow,'Match History Data'!B1448,"")</f>
        <v/>
      </c>
      <c r="C1448" t="str">
        <f>IF(ROW()&lt;=vLastrow,'Match History Data'!C1448,"")</f>
        <v/>
      </c>
      <c r="D1448" t="str">
        <f>IF(ROW()&lt;=vLastrow,'Match History Data'!D1448,"")</f>
        <v/>
      </c>
      <c r="E1448" s="3" t="str">
        <f>IF(ROW()&lt;=vLastrow,IF('Match History Data'!E1448&lt;&gt;"",'Match History Data'!E1448,""),"")</f>
        <v/>
      </c>
      <c r="F1448" s="3" t="str">
        <f>IF(ROW()&lt;=vLastrow,IF('Match History Data'!F1448&lt;&gt;"",'Match History Data'!F1448,""),"")</f>
        <v/>
      </c>
      <c r="G1448" t="str">
        <f>IF(ROW()&lt;=vLastrow,'Match History Data'!G1448,"")</f>
        <v/>
      </c>
      <c r="H1448" t="str">
        <f>IF(ROW()&lt;=vLastrow,'Match History Data'!H1448,"")</f>
        <v/>
      </c>
      <c r="I1448" t="str">
        <f>IF(ROW()&lt;=vLastrow,'Match History Data'!I1448,"")</f>
        <v/>
      </c>
      <c r="J1448" t="str">
        <f>IF(ROW()&lt;=vLastrow,'Match History Data'!J1448,"")</f>
        <v/>
      </c>
      <c r="K1448" t="str">
        <f>IF(ROW()&lt;=vLastrow,'Match History Data'!K1448,"")</f>
        <v/>
      </c>
      <c r="L1448" t="str">
        <f>IF(ROW()&lt;=vLastrow,'Match History Data'!L1448,"")</f>
        <v/>
      </c>
      <c r="M1448" t="str">
        <f>IF(ROW()&lt;=vLastrow,'Match History Data'!M1448,"")</f>
        <v/>
      </c>
      <c r="N1448" t="str">
        <f>IF(ROW()&lt;=vLastrow,'Match History Data'!N1448,"")</f>
        <v/>
      </c>
      <c r="O1448" t="str">
        <f>IF(ROW()&lt;=vLastrow,'Match History Data'!O1448,"")</f>
        <v/>
      </c>
      <c r="Q1448" t="str">
        <f>IF(ROW()&lt;=vLastrow,VLOOKUP(MONTH(E1448),calcs!$S$2:$T$13,2,FALSE),"")</f>
        <v/>
      </c>
      <c r="R1448" t="str">
        <f>IF(ROW()&lt;=vLastrow,VLOOKUP(MONTH(F1448),calcs!$S$2:$T$13,2,FALSE),"")</f>
        <v/>
      </c>
      <c r="S1448" t="str">
        <f t="shared" si="120"/>
        <v/>
      </c>
      <c r="T1448" s="26" t="e">
        <f>IF(F1448="",DATEDIF(E1448,calcs!X$2,"Y"),"")</f>
        <v>#VALUE!</v>
      </c>
      <c r="U1448" t="str">
        <f t="shared" si="119"/>
        <v/>
      </c>
      <c r="V1448" t="str">
        <f t="shared" si="116"/>
        <v/>
      </c>
      <c r="W1448">
        <f t="shared" si="117"/>
        <v>0</v>
      </c>
      <c r="X1448">
        <f t="shared" si="118"/>
        <v>0</v>
      </c>
    </row>
    <row r="1449" spans="1:24" x14ac:dyDescent="0.35">
      <c r="A1449" t="str">
        <f>IF(ROW()&lt;=vLastrow,'Match History Data'!A1449,"")</f>
        <v/>
      </c>
      <c r="B1449" t="str">
        <f>IF(ROW()&lt;=vLastrow,'Match History Data'!B1449,"")</f>
        <v/>
      </c>
      <c r="C1449" t="str">
        <f>IF(ROW()&lt;=vLastrow,'Match History Data'!C1449,"")</f>
        <v/>
      </c>
      <c r="D1449" t="str">
        <f>IF(ROW()&lt;=vLastrow,'Match History Data'!D1449,"")</f>
        <v/>
      </c>
      <c r="E1449" s="3" t="str">
        <f>IF(ROW()&lt;=vLastrow,IF('Match History Data'!E1449&lt;&gt;"",'Match History Data'!E1449,""),"")</f>
        <v/>
      </c>
      <c r="F1449" s="3" t="str">
        <f>IF(ROW()&lt;=vLastrow,IF('Match History Data'!F1449&lt;&gt;"",'Match History Data'!F1449,""),"")</f>
        <v/>
      </c>
      <c r="G1449" t="str">
        <f>IF(ROW()&lt;=vLastrow,'Match History Data'!G1449,"")</f>
        <v/>
      </c>
      <c r="H1449" t="str">
        <f>IF(ROW()&lt;=vLastrow,'Match History Data'!H1449,"")</f>
        <v/>
      </c>
      <c r="I1449" t="str">
        <f>IF(ROW()&lt;=vLastrow,'Match History Data'!I1449,"")</f>
        <v/>
      </c>
      <c r="J1449" t="str">
        <f>IF(ROW()&lt;=vLastrow,'Match History Data'!J1449,"")</f>
        <v/>
      </c>
      <c r="K1449" t="str">
        <f>IF(ROW()&lt;=vLastrow,'Match History Data'!K1449,"")</f>
        <v/>
      </c>
      <c r="L1449" t="str">
        <f>IF(ROW()&lt;=vLastrow,'Match History Data'!L1449,"")</f>
        <v/>
      </c>
      <c r="M1449" t="str">
        <f>IF(ROW()&lt;=vLastrow,'Match History Data'!M1449,"")</f>
        <v/>
      </c>
      <c r="N1449" t="str">
        <f>IF(ROW()&lt;=vLastrow,'Match History Data'!N1449,"")</f>
        <v/>
      </c>
      <c r="O1449" t="str">
        <f>IF(ROW()&lt;=vLastrow,'Match History Data'!O1449,"")</f>
        <v/>
      </c>
      <c r="Q1449" t="str">
        <f>IF(ROW()&lt;=vLastrow,VLOOKUP(MONTH(E1449),calcs!$S$2:$T$13,2,FALSE),"")</f>
        <v/>
      </c>
      <c r="R1449" t="str">
        <f>IF(ROW()&lt;=vLastrow,VLOOKUP(MONTH(F1449),calcs!$S$2:$T$13,2,FALSE),"")</f>
        <v/>
      </c>
      <c r="S1449" t="str">
        <f t="shared" si="120"/>
        <v/>
      </c>
      <c r="T1449" s="26" t="e">
        <f>IF(F1449="",DATEDIF(E1449,calcs!X$2,"Y"),"")</f>
        <v>#VALUE!</v>
      </c>
      <c r="U1449" t="str">
        <f t="shared" si="119"/>
        <v/>
      </c>
      <c r="V1449" t="str">
        <f t="shared" si="116"/>
        <v/>
      </c>
      <c r="W1449">
        <f t="shared" si="117"/>
        <v>0</v>
      </c>
      <c r="X1449">
        <f t="shared" si="118"/>
        <v>0</v>
      </c>
    </row>
    <row r="1450" spans="1:24" x14ac:dyDescent="0.35">
      <c r="A1450" t="str">
        <f>IF(ROW()&lt;=vLastrow,'Match History Data'!A1450,"")</f>
        <v/>
      </c>
      <c r="B1450" t="str">
        <f>IF(ROW()&lt;=vLastrow,'Match History Data'!B1450,"")</f>
        <v/>
      </c>
      <c r="C1450" t="str">
        <f>IF(ROW()&lt;=vLastrow,'Match History Data'!C1450,"")</f>
        <v/>
      </c>
      <c r="D1450" t="str">
        <f>IF(ROW()&lt;=vLastrow,'Match History Data'!D1450,"")</f>
        <v/>
      </c>
      <c r="E1450" s="3" t="str">
        <f>IF(ROW()&lt;=vLastrow,IF('Match History Data'!E1450&lt;&gt;"",'Match History Data'!E1450,""),"")</f>
        <v/>
      </c>
      <c r="F1450" s="3" t="str">
        <f>IF(ROW()&lt;=vLastrow,IF('Match History Data'!F1450&lt;&gt;"",'Match History Data'!F1450,""),"")</f>
        <v/>
      </c>
      <c r="G1450" t="str">
        <f>IF(ROW()&lt;=vLastrow,'Match History Data'!G1450,"")</f>
        <v/>
      </c>
      <c r="H1450" t="str">
        <f>IF(ROW()&lt;=vLastrow,'Match History Data'!H1450,"")</f>
        <v/>
      </c>
      <c r="I1450" t="str">
        <f>IF(ROW()&lt;=vLastrow,'Match History Data'!I1450,"")</f>
        <v/>
      </c>
      <c r="J1450" t="str">
        <f>IF(ROW()&lt;=vLastrow,'Match History Data'!J1450,"")</f>
        <v/>
      </c>
      <c r="K1450" t="str">
        <f>IF(ROW()&lt;=vLastrow,'Match History Data'!K1450,"")</f>
        <v/>
      </c>
      <c r="L1450" t="str">
        <f>IF(ROW()&lt;=vLastrow,'Match History Data'!L1450,"")</f>
        <v/>
      </c>
      <c r="M1450" t="str">
        <f>IF(ROW()&lt;=vLastrow,'Match History Data'!M1450,"")</f>
        <v/>
      </c>
      <c r="N1450" t="str">
        <f>IF(ROW()&lt;=vLastrow,'Match History Data'!N1450,"")</f>
        <v/>
      </c>
      <c r="O1450" t="str">
        <f>IF(ROW()&lt;=vLastrow,'Match History Data'!O1450,"")</f>
        <v/>
      </c>
      <c r="Q1450" t="str">
        <f>IF(ROW()&lt;=vLastrow,VLOOKUP(MONTH(E1450),calcs!$S$2:$T$13,2,FALSE),"")</f>
        <v/>
      </c>
      <c r="R1450" t="str">
        <f>IF(ROW()&lt;=vLastrow,VLOOKUP(MONTH(F1450),calcs!$S$2:$T$13,2,FALSE),"")</f>
        <v/>
      </c>
      <c r="S1450" t="str">
        <f t="shared" si="120"/>
        <v/>
      </c>
      <c r="T1450" s="26" t="e">
        <f>IF(F1450="",DATEDIF(E1450,calcs!X$2,"Y"),"")</f>
        <v>#VALUE!</v>
      </c>
      <c r="U1450" t="str">
        <f t="shared" si="119"/>
        <v/>
      </c>
      <c r="V1450" t="str">
        <f t="shared" si="116"/>
        <v/>
      </c>
      <c r="W1450">
        <f t="shared" si="117"/>
        <v>0</v>
      </c>
      <c r="X1450">
        <f t="shared" si="118"/>
        <v>0</v>
      </c>
    </row>
    <row r="1451" spans="1:24" x14ac:dyDescent="0.35">
      <c r="A1451" t="str">
        <f>IF(ROW()&lt;=vLastrow,'Match History Data'!A1451,"")</f>
        <v/>
      </c>
      <c r="B1451" t="str">
        <f>IF(ROW()&lt;=vLastrow,'Match History Data'!B1451,"")</f>
        <v/>
      </c>
      <c r="C1451" t="str">
        <f>IF(ROW()&lt;=vLastrow,'Match History Data'!C1451,"")</f>
        <v/>
      </c>
      <c r="D1451" t="str">
        <f>IF(ROW()&lt;=vLastrow,'Match History Data'!D1451,"")</f>
        <v/>
      </c>
      <c r="E1451" s="3" t="str">
        <f>IF(ROW()&lt;=vLastrow,IF('Match History Data'!E1451&lt;&gt;"",'Match History Data'!E1451,""),"")</f>
        <v/>
      </c>
      <c r="F1451" s="3" t="str">
        <f>IF(ROW()&lt;=vLastrow,IF('Match History Data'!F1451&lt;&gt;"",'Match History Data'!F1451,""),"")</f>
        <v/>
      </c>
      <c r="G1451" t="str">
        <f>IF(ROW()&lt;=vLastrow,'Match History Data'!G1451,"")</f>
        <v/>
      </c>
      <c r="H1451" t="str">
        <f>IF(ROW()&lt;=vLastrow,'Match History Data'!H1451,"")</f>
        <v/>
      </c>
      <c r="I1451" t="str">
        <f>IF(ROW()&lt;=vLastrow,'Match History Data'!I1451,"")</f>
        <v/>
      </c>
      <c r="J1451" t="str">
        <f>IF(ROW()&lt;=vLastrow,'Match History Data'!J1451,"")</f>
        <v/>
      </c>
      <c r="K1451" t="str">
        <f>IF(ROW()&lt;=vLastrow,'Match History Data'!K1451,"")</f>
        <v/>
      </c>
      <c r="L1451" t="str">
        <f>IF(ROW()&lt;=vLastrow,'Match History Data'!L1451,"")</f>
        <v/>
      </c>
      <c r="M1451" t="str">
        <f>IF(ROW()&lt;=vLastrow,'Match History Data'!M1451,"")</f>
        <v/>
      </c>
      <c r="N1451" t="str">
        <f>IF(ROW()&lt;=vLastrow,'Match History Data'!N1451,"")</f>
        <v/>
      </c>
      <c r="O1451" t="str">
        <f>IF(ROW()&lt;=vLastrow,'Match History Data'!O1451,"")</f>
        <v/>
      </c>
      <c r="Q1451" t="str">
        <f>IF(ROW()&lt;=vLastrow,VLOOKUP(MONTH(E1451),calcs!$S$2:$T$13,2,FALSE),"")</f>
        <v/>
      </c>
      <c r="R1451" t="str">
        <f>IF(ROW()&lt;=vLastrow,VLOOKUP(MONTH(F1451),calcs!$S$2:$T$13,2,FALSE),"")</f>
        <v/>
      </c>
      <c r="S1451" t="str">
        <f t="shared" si="120"/>
        <v/>
      </c>
      <c r="T1451" s="26" t="e">
        <f>IF(F1451="",DATEDIF(E1451,calcs!X$2,"Y"),"")</f>
        <v>#VALUE!</v>
      </c>
      <c r="U1451" t="str">
        <f t="shared" si="119"/>
        <v/>
      </c>
      <c r="V1451" t="str">
        <f t="shared" si="116"/>
        <v/>
      </c>
      <c r="W1451">
        <f t="shared" si="117"/>
        <v>0</v>
      </c>
      <c r="X1451">
        <f t="shared" si="118"/>
        <v>0</v>
      </c>
    </row>
    <row r="1452" spans="1:24" x14ac:dyDescent="0.35">
      <c r="A1452" t="str">
        <f>IF(ROW()&lt;=vLastrow,'Match History Data'!A1452,"")</f>
        <v/>
      </c>
      <c r="B1452" t="str">
        <f>IF(ROW()&lt;=vLastrow,'Match History Data'!B1452,"")</f>
        <v/>
      </c>
      <c r="C1452" t="str">
        <f>IF(ROW()&lt;=vLastrow,'Match History Data'!C1452,"")</f>
        <v/>
      </c>
      <c r="D1452" t="str">
        <f>IF(ROW()&lt;=vLastrow,'Match History Data'!D1452,"")</f>
        <v/>
      </c>
      <c r="E1452" s="3" t="str">
        <f>IF(ROW()&lt;=vLastrow,IF('Match History Data'!E1452&lt;&gt;"",'Match History Data'!E1452,""),"")</f>
        <v/>
      </c>
      <c r="F1452" s="3" t="str">
        <f>IF(ROW()&lt;=vLastrow,IF('Match History Data'!F1452&lt;&gt;"",'Match History Data'!F1452,""),"")</f>
        <v/>
      </c>
      <c r="G1452" t="str">
        <f>IF(ROW()&lt;=vLastrow,'Match History Data'!G1452,"")</f>
        <v/>
      </c>
      <c r="H1452" t="str">
        <f>IF(ROW()&lt;=vLastrow,'Match History Data'!H1452,"")</f>
        <v/>
      </c>
      <c r="I1452" t="str">
        <f>IF(ROW()&lt;=vLastrow,'Match History Data'!I1452,"")</f>
        <v/>
      </c>
      <c r="J1452" t="str">
        <f>IF(ROW()&lt;=vLastrow,'Match History Data'!J1452,"")</f>
        <v/>
      </c>
      <c r="K1452" t="str">
        <f>IF(ROW()&lt;=vLastrow,'Match History Data'!K1452,"")</f>
        <v/>
      </c>
      <c r="L1452" t="str">
        <f>IF(ROW()&lt;=vLastrow,'Match History Data'!L1452,"")</f>
        <v/>
      </c>
      <c r="M1452" t="str">
        <f>IF(ROW()&lt;=vLastrow,'Match History Data'!M1452,"")</f>
        <v/>
      </c>
      <c r="N1452" t="str">
        <f>IF(ROW()&lt;=vLastrow,'Match History Data'!N1452,"")</f>
        <v/>
      </c>
      <c r="O1452" t="str">
        <f>IF(ROW()&lt;=vLastrow,'Match History Data'!O1452,"")</f>
        <v/>
      </c>
      <c r="Q1452" t="str">
        <f>IF(ROW()&lt;=vLastrow,VLOOKUP(MONTH(E1452),calcs!$S$2:$T$13,2,FALSE),"")</f>
        <v/>
      </c>
      <c r="R1452" t="str">
        <f>IF(ROW()&lt;=vLastrow,VLOOKUP(MONTH(F1452),calcs!$S$2:$T$13,2,FALSE),"")</f>
        <v/>
      </c>
      <c r="S1452" t="str">
        <f t="shared" si="120"/>
        <v/>
      </c>
      <c r="T1452" s="26" t="e">
        <f>IF(F1452="",DATEDIF(E1452,calcs!X$2,"Y"),"")</f>
        <v>#VALUE!</v>
      </c>
      <c r="U1452" t="str">
        <f t="shared" si="119"/>
        <v/>
      </c>
      <c r="V1452" t="str">
        <f t="shared" si="116"/>
        <v/>
      </c>
      <c r="W1452">
        <f t="shared" si="117"/>
        <v>0</v>
      </c>
      <c r="X1452">
        <f t="shared" si="118"/>
        <v>0</v>
      </c>
    </row>
    <row r="1453" spans="1:24" x14ac:dyDescent="0.35">
      <c r="A1453" t="str">
        <f>IF(ROW()&lt;=vLastrow,'Match History Data'!A1453,"")</f>
        <v/>
      </c>
      <c r="B1453" t="str">
        <f>IF(ROW()&lt;=vLastrow,'Match History Data'!B1453,"")</f>
        <v/>
      </c>
      <c r="C1453" t="str">
        <f>IF(ROW()&lt;=vLastrow,'Match History Data'!C1453,"")</f>
        <v/>
      </c>
      <c r="D1453" t="str">
        <f>IF(ROW()&lt;=vLastrow,'Match History Data'!D1453,"")</f>
        <v/>
      </c>
      <c r="E1453" s="3" t="str">
        <f>IF(ROW()&lt;=vLastrow,IF('Match History Data'!E1453&lt;&gt;"",'Match History Data'!E1453,""),"")</f>
        <v/>
      </c>
      <c r="F1453" s="3" t="str">
        <f>IF(ROW()&lt;=vLastrow,IF('Match History Data'!F1453&lt;&gt;"",'Match History Data'!F1453,""),"")</f>
        <v/>
      </c>
      <c r="G1453" t="str">
        <f>IF(ROW()&lt;=vLastrow,'Match History Data'!G1453,"")</f>
        <v/>
      </c>
      <c r="H1453" t="str">
        <f>IF(ROW()&lt;=vLastrow,'Match History Data'!H1453,"")</f>
        <v/>
      </c>
      <c r="I1453" t="str">
        <f>IF(ROW()&lt;=vLastrow,'Match History Data'!I1453,"")</f>
        <v/>
      </c>
      <c r="J1453" t="str">
        <f>IF(ROW()&lt;=vLastrow,'Match History Data'!J1453,"")</f>
        <v/>
      </c>
      <c r="K1453" t="str">
        <f>IF(ROW()&lt;=vLastrow,'Match History Data'!K1453,"")</f>
        <v/>
      </c>
      <c r="L1453" t="str">
        <f>IF(ROW()&lt;=vLastrow,'Match History Data'!L1453,"")</f>
        <v/>
      </c>
      <c r="M1453" t="str">
        <f>IF(ROW()&lt;=vLastrow,'Match History Data'!M1453,"")</f>
        <v/>
      </c>
      <c r="N1453" t="str">
        <f>IF(ROW()&lt;=vLastrow,'Match History Data'!N1453,"")</f>
        <v/>
      </c>
      <c r="O1453" t="str">
        <f>IF(ROW()&lt;=vLastrow,'Match History Data'!O1453,"")</f>
        <v/>
      </c>
      <c r="Q1453" t="str">
        <f>IF(ROW()&lt;=vLastrow,VLOOKUP(MONTH(E1453),calcs!$S$2:$T$13,2,FALSE),"")</f>
        <v/>
      </c>
      <c r="R1453" t="str">
        <f>IF(ROW()&lt;=vLastrow,VLOOKUP(MONTH(F1453),calcs!$S$2:$T$13,2,FALSE),"")</f>
        <v/>
      </c>
      <c r="S1453" t="str">
        <f t="shared" si="120"/>
        <v/>
      </c>
      <c r="T1453" s="26" t="e">
        <f>IF(F1453="",DATEDIF(E1453,calcs!X$2,"Y"),"")</f>
        <v>#VALUE!</v>
      </c>
      <c r="U1453" t="str">
        <f t="shared" si="119"/>
        <v/>
      </c>
      <c r="V1453" t="str">
        <f t="shared" si="116"/>
        <v/>
      </c>
      <c r="W1453">
        <f t="shared" si="117"/>
        <v>0</v>
      </c>
      <c r="X1453">
        <f t="shared" si="118"/>
        <v>0</v>
      </c>
    </row>
    <row r="1454" spans="1:24" x14ac:dyDescent="0.35">
      <c r="A1454" t="str">
        <f>IF(ROW()&lt;=vLastrow,'Match History Data'!A1454,"")</f>
        <v/>
      </c>
      <c r="B1454" t="str">
        <f>IF(ROW()&lt;=vLastrow,'Match History Data'!B1454,"")</f>
        <v/>
      </c>
      <c r="C1454" t="str">
        <f>IF(ROW()&lt;=vLastrow,'Match History Data'!C1454,"")</f>
        <v/>
      </c>
      <c r="D1454" t="str">
        <f>IF(ROW()&lt;=vLastrow,'Match History Data'!D1454,"")</f>
        <v/>
      </c>
      <c r="E1454" s="3" t="str">
        <f>IF(ROW()&lt;=vLastrow,IF('Match History Data'!E1454&lt;&gt;"",'Match History Data'!E1454,""),"")</f>
        <v/>
      </c>
      <c r="F1454" s="3" t="str">
        <f>IF(ROW()&lt;=vLastrow,IF('Match History Data'!F1454&lt;&gt;"",'Match History Data'!F1454,""),"")</f>
        <v/>
      </c>
      <c r="G1454" t="str">
        <f>IF(ROW()&lt;=vLastrow,'Match History Data'!G1454,"")</f>
        <v/>
      </c>
      <c r="H1454" t="str">
        <f>IF(ROW()&lt;=vLastrow,'Match History Data'!H1454,"")</f>
        <v/>
      </c>
      <c r="I1454" t="str">
        <f>IF(ROW()&lt;=vLastrow,'Match History Data'!I1454,"")</f>
        <v/>
      </c>
      <c r="J1454" t="str">
        <f>IF(ROW()&lt;=vLastrow,'Match History Data'!J1454,"")</f>
        <v/>
      </c>
      <c r="K1454" t="str">
        <f>IF(ROW()&lt;=vLastrow,'Match History Data'!K1454,"")</f>
        <v/>
      </c>
      <c r="L1454" t="str">
        <f>IF(ROW()&lt;=vLastrow,'Match History Data'!L1454,"")</f>
        <v/>
      </c>
      <c r="M1454" t="str">
        <f>IF(ROW()&lt;=vLastrow,'Match History Data'!M1454,"")</f>
        <v/>
      </c>
      <c r="N1454" t="str">
        <f>IF(ROW()&lt;=vLastrow,'Match History Data'!N1454,"")</f>
        <v/>
      </c>
      <c r="O1454" t="str">
        <f>IF(ROW()&lt;=vLastrow,'Match History Data'!O1454,"")</f>
        <v/>
      </c>
      <c r="Q1454" t="str">
        <f>IF(ROW()&lt;=vLastrow,VLOOKUP(MONTH(E1454),calcs!$S$2:$T$13,2,FALSE),"")</f>
        <v/>
      </c>
      <c r="R1454" t="str">
        <f>IF(ROW()&lt;=vLastrow,VLOOKUP(MONTH(F1454),calcs!$S$2:$T$13,2,FALSE),"")</f>
        <v/>
      </c>
      <c r="S1454" t="str">
        <f t="shared" si="120"/>
        <v/>
      </c>
      <c r="T1454" s="26" t="e">
        <f>IF(F1454="",DATEDIF(E1454,calcs!X$2,"Y"),"")</f>
        <v>#VALUE!</v>
      </c>
      <c r="U1454" t="str">
        <f t="shared" si="119"/>
        <v/>
      </c>
      <c r="V1454" t="str">
        <f t="shared" si="116"/>
        <v/>
      </c>
      <c r="W1454">
        <f t="shared" si="117"/>
        <v>0</v>
      </c>
      <c r="X1454">
        <f t="shared" si="118"/>
        <v>0</v>
      </c>
    </row>
    <row r="1455" spans="1:24" x14ac:dyDescent="0.35">
      <c r="A1455" t="str">
        <f>IF(ROW()&lt;=vLastrow,'Match History Data'!A1455,"")</f>
        <v/>
      </c>
      <c r="B1455" t="str">
        <f>IF(ROW()&lt;=vLastrow,'Match History Data'!B1455,"")</f>
        <v/>
      </c>
      <c r="C1455" t="str">
        <f>IF(ROW()&lt;=vLastrow,'Match History Data'!C1455,"")</f>
        <v/>
      </c>
      <c r="D1455" t="str">
        <f>IF(ROW()&lt;=vLastrow,'Match History Data'!D1455,"")</f>
        <v/>
      </c>
      <c r="E1455" s="3" t="str">
        <f>IF(ROW()&lt;=vLastrow,IF('Match History Data'!E1455&lt;&gt;"",'Match History Data'!E1455,""),"")</f>
        <v/>
      </c>
      <c r="F1455" s="3" t="str">
        <f>IF(ROW()&lt;=vLastrow,IF('Match History Data'!F1455&lt;&gt;"",'Match History Data'!F1455,""),"")</f>
        <v/>
      </c>
      <c r="G1455" t="str">
        <f>IF(ROW()&lt;=vLastrow,'Match History Data'!G1455,"")</f>
        <v/>
      </c>
      <c r="H1455" t="str">
        <f>IF(ROW()&lt;=vLastrow,'Match History Data'!H1455,"")</f>
        <v/>
      </c>
      <c r="I1455" t="str">
        <f>IF(ROW()&lt;=vLastrow,'Match History Data'!I1455,"")</f>
        <v/>
      </c>
      <c r="J1455" t="str">
        <f>IF(ROW()&lt;=vLastrow,'Match History Data'!J1455,"")</f>
        <v/>
      </c>
      <c r="K1455" t="str">
        <f>IF(ROW()&lt;=vLastrow,'Match History Data'!K1455,"")</f>
        <v/>
      </c>
      <c r="L1455" t="str">
        <f>IF(ROW()&lt;=vLastrow,'Match History Data'!L1455,"")</f>
        <v/>
      </c>
      <c r="M1455" t="str">
        <f>IF(ROW()&lt;=vLastrow,'Match History Data'!M1455,"")</f>
        <v/>
      </c>
      <c r="N1455" t="str">
        <f>IF(ROW()&lt;=vLastrow,'Match History Data'!N1455,"")</f>
        <v/>
      </c>
      <c r="O1455" t="str">
        <f>IF(ROW()&lt;=vLastrow,'Match History Data'!O1455,"")</f>
        <v/>
      </c>
      <c r="Q1455" t="str">
        <f>IF(ROW()&lt;=vLastrow,VLOOKUP(MONTH(E1455),calcs!$S$2:$T$13,2,FALSE),"")</f>
        <v/>
      </c>
      <c r="R1455" t="str">
        <f>IF(ROW()&lt;=vLastrow,VLOOKUP(MONTH(F1455),calcs!$S$2:$T$13,2,FALSE),"")</f>
        <v/>
      </c>
      <c r="S1455" t="str">
        <f t="shared" si="120"/>
        <v/>
      </c>
      <c r="T1455" s="26" t="e">
        <f>IF(F1455="",DATEDIF(E1455,calcs!X$2,"Y"),"")</f>
        <v>#VALUE!</v>
      </c>
      <c r="U1455" t="str">
        <f t="shared" si="119"/>
        <v/>
      </c>
      <c r="V1455" t="str">
        <f t="shared" si="116"/>
        <v/>
      </c>
      <c r="W1455">
        <f t="shared" si="117"/>
        <v>0</v>
      </c>
      <c r="X1455">
        <f t="shared" si="118"/>
        <v>0</v>
      </c>
    </row>
    <row r="1456" spans="1:24" x14ac:dyDescent="0.35">
      <c r="A1456" t="str">
        <f>IF(ROW()&lt;=vLastrow,'Match History Data'!A1456,"")</f>
        <v/>
      </c>
      <c r="B1456" t="str">
        <f>IF(ROW()&lt;=vLastrow,'Match History Data'!B1456,"")</f>
        <v/>
      </c>
      <c r="C1456" t="str">
        <f>IF(ROW()&lt;=vLastrow,'Match History Data'!C1456,"")</f>
        <v/>
      </c>
      <c r="D1456" t="str">
        <f>IF(ROW()&lt;=vLastrow,'Match History Data'!D1456,"")</f>
        <v/>
      </c>
      <c r="E1456" s="3" t="str">
        <f>IF(ROW()&lt;=vLastrow,IF('Match History Data'!E1456&lt;&gt;"",'Match History Data'!E1456,""),"")</f>
        <v/>
      </c>
      <c r="F1456" s="3" t="str">
        <f>IF(ROW()&lt;=vLastrow,IF('Match History Data'!F1456&lt;&gt;"",'Match History Data'!F1456,""),"")</f>
        <v/>
      </c>
      <c r="G1456" t="str">
        <f>IF(ROW()&lt;=vLastrow,'Match History Data'!G1456,"")</f>
        <v/>
      </c>
      <c r="H1456" t="str">
        <f>IF(ROW()&lt;=vLastrow,'Match History Data'!H1456,"")</f>
        <v/>
      </c>
      <c r="I1456" t="str">
        <f>IF(ROW()&lt;=vLastrow,'Match History Data'!I1456,"")</f>
        <v/>
      </c>
      <c r="J1456" t="str">
        <f>IF(ROW()&lt;=vLastrow,'Match History Data'!J1456,"")</f>
        <v/>
      </c>
      <c r="K1456" t="str">
        <f>IF(ROW()&lt;=vLastrow,'Match History Data'!K1456,"")</f>
        <v/>
      </c>
      <c r="L1456" t="str">
        <f>IF(ROW()&lt;=vLastrow,'Match History Data'!L1456,"")</f>
        <v/>
      </c>
      <c r="M1456" t="str">
        <f>IF(ROW()&lt;=vLastrow,'Match History Data'!M1456,"")</f>
        <v/>
      </c>
      <c r="N1456" t="str">
        <f>IF(ROW()&lt;=vLastrow,'Match History Data'!N1456,"")</f>
        <v/>
      </c>
      <c r="O1456" t="str">
        <f>IF(ROW()&lt;=vLastrow,'Match History Data'!O1456,"")</f>
        <v/>
      </c>
      <c r="Q1456" t="str">
        <f>IF(ROW()&lt;=vLastrow,VLOOKUP(MONTH(E1456),calcs!$S$2:$T$13,2,FALSE),"")</f>
        <v/>
      </c>
      <c r="R1456" t="str">
        <f>IF(ROW()&lt;=vLastrow,VLOOKUP(MONTH(F1456),calcs!$S$2:$T$13,2,FALSE),"")</f>
        <v/>
      </c>
      <c r="S1456" t="str">
        <f t="shared" si="120"/>
        <v/>
      </c>
      <c r="T1456" s="26" t="e">
        <f>IF(F1456="",DATEDIF(E1456,calcs!X$2,"Y"),"")</f>
        <v>#VALUE!</v>
      </c>
      <c r="U1456" t="str">
        <f t="shared" si="119"/>
        <v/>
      </c>
      <c r="V1456" t="str">
        <f t="shared" si="116"/>
        <v/>
      </c>
      <c r="W1456">
        <f t="shared" si="117"/>
        <v>0</v>
      </c>
      <c r="X1456">
        <f t="shared" si="118"/>
        <v>0</v>
      </c>
    </row>
    <row r="1457" spans="1:24" x14ac:dyDescent="0.35">
      <c r="A1457" t="str">
        <f>IF(ROW()&lt;=vLastrow,'Match History Data'!A1457,"")</f>
        <v/>
      </c>
      <c r="B1457" t="str">
        <f>IF(ROW()&lt;=vLastrow,'Match History Data'!B1457,"")</f>
        <v/>
      </c>
      <c r="C1457" t="str">
        <f>IF(ROW()&lt;=vLastrow,'Match History Data'!C1457,"")</f>
        <v/>
      </c>
      <c r="D1457" t="str">
        <f>IF(ROW()&lt;=vLastrow,'Match History Data'!D1457,"")</f>
        <v/>
      </c>
      <c r="E1457" s="3" t="str">
        <f>IF(ROW()&lt;=vLastrow,IF('Match History Data'!E1457&lt;&gt;"",'Match History Data'!E1457,""),"")</f>
        <v/>
      </c>
      <c r="F1457" s="3" t="str">
        <f>IF(ROW()&lt;=vLastrow,IF('Match History Data'!F1457&lt;&gt;"",'Match History Data'!F1457,""),"")</f>
        <v/>
      </c>
      <c r="G1457" t="str">
        <f>IF(ROW()&lt;=vLastrow,'Match History Data'!G1457,"")</f>
        <v/>
      </c>
      <c r="H1457" t="str">
        <f>IF(ROW()&lt;=vLastrow,'Match History Data'!H1457,"")</f>
        <v/>
      </c>
      <c r="I1457" t="str">
        <f>IF(ROW()&lt;=vLastrow,'Match History Data'!I1457,"")</f>
        <v/>
      </c>
      <c r="J1457" t="str">
        <f>IF(ROW()&lt;=vLastrow,'Match History Data'!J1457,"")</f>
        <v/>
      </c>
      <c r="K1457" t="str">
        <f>IF(ROW()&lt;=vLastrow,'Match History Data'!K1457,"")</f>
        <v/>
      </c>
      <c r="L1457" t="str">
        <f>IF(ROW()&lt;=vLastrow,'Match History Data'!L1457,"")</f>
        <v/>
      </c>
      <c r="M1457" t="str">
        <f>IF(ROW()&lt;=vLastrow,'Match History Data'!M1457,"")</f>
        <v/>
      </c>
      <c r="N1457" t="str">
        <f>IF(ROW()&lt;=vLastrow,'Match History Data'!N1457,"")</f>
        <v/>
      </c>
      <c r="O1457" t="str">
        <f>IF(ROW()&lt;=vLastrow,'Match History Data'!O1457,"")</f>
        <v/>
      </c>
      <c r="Q1457" t="str">
        <f>IF(ROW()&lt;=vLastrow,VLOOKUP(MONTH(E1457),calcs!$S$2:$T$13,2,FALSE),"")</f>
        <v/>
      </c>
      <c r="R1457" t="str">
        <f>IF(ROW()&lt;=vLastrow,VLOOKUP(MONTH(F1457),calcs!$S$2:$T$13,2,FALSE),"")</f>
        <v/>
      </c>
      <c r="S1457" t="str">
        <f t="shared" si="120"/>
        <v/>
      </c>
      <c r="T1457" s="26" t="e">
        <f>IF(F1457="",DATEDIF(E1457,calcs!X$2,"Y"),"")</f>
        <v>#VALUE!</v>
      </c>
      <c r="U1457" t="str">
        <f t="shared" si="119"/>
        <v/>
      </c>
      <c r="V1457" t="str">
        <f t="shared" si="116"/>
        <v/>
      </c>
      <c r="W1457">
        <f t="shared" si="117"/>
        <v>0</v>
      </c>
      <c r="X1457">
        <f t="shared" si="118"/>
        <v>0</v>
      </c>
    </row>
    <row r="1458" spans="1:24" x14ac:dyDescent="0.35">
      <c r="A1458" t="str">
        <f>IF(ROW()&lt;=vLastrow,'Match History Data'!A1458,"")</f>
        <v/>
      </c>
      <c r="B1458" t="str">
        <f>IF(ROW()&lt;=vLastrow,'Match History Data'!B1458,"")</f>
        <v/>
      </c>
      <c r="C1458" t="str">
        <f>IF(ROW()&lt;=vLastrow,'Match History Data'!C1458,"")</f>
        <v/>
      </c>
      <c r="D1458" t="str">
        <f>IF(ROW()&lt;=vLastrow,'Match History Data'!D1458,"")</f>
        <v/>
      </c>
      <c r="E1458" s="3" t="str">
        <f>IF(ROW()&lt;=vLastrow,IF('Match History Data'!E1458&lt;&gt;"",'Match History Data'!E1458,""),"")</f>
        <v/>
      </c>
      <c r="F1458" s="3" t="str">
        <f>IF(ROW()&lt;=vLastrow,IF('Match History Data'!F1458&lt;&gt;"",'Match History Data'!F1458,""),"")</f>
        <v/>
      </c>
      <c r="G1458" t="str">
        <f>IF(ROW()&lt;=vLastrow,'Match History Data'!G1458,"")</f>
        <v/>
      </c>
      <c r="H1458" t="str">
        <f>IF(ROW()&lt;=vLastrow,'Match History Data'!H1458,"")</f>
        <v/>
      </c>
      <c r="I1458" t="str">
        <f>IF(ROW()&lt;=vLastrow,'Match History Data'!I1458,"")</f>
        <v/>
      </c>
      <c r="J1458" t="str">
        <f>IF(ROW()&lt;=vLastrow,'Match History Data'!J1458,"")</f>
        <v/>
      </c>
      <c r="K1458" t="str">
        <f>IF(ROW()&lt;=vLastrow,'Match History Data'!K1458,"")</f>
        <v/>
      </c>
      <c r="L1458" t="str">
        <f>IF(ROW()&lt;=vLastrow,'Match History Data'!L1458,"")</f>
        <v/>
      </c>
      <c r="M1458" t="str">
        <f>IF(ROW()&lt;=vLastrow,'Match History Data'!M1458,"")</f>
        <v/>
      </c>
      <c r="N1458" t="str">
        <f>IF(ROW()&lt;=vLastrow,'Match History Data'!N1458,"")</f>
        <v/>
      </c>
      <c r="O1458" t="str">
        <f>IF(ROW()&lt;=vLastrow,'Match History Data'!O1458,"")</f>
        <v/>
      </c>
      <c r="Q1458" t="str">
        <f>IF(ROW()&lt;=vLastrow,VLOOKUP(MONTH(E1458),calcs!$S$2:$T$13,2,FALSE),"")</f>
        <v/>
      </c>
      <c r="R1458" t="str">
        <f>IF(ROW()&lt;=vLastrow,VLOOKUP(MONTH(F1458),calcs!$S$2:$T$13,2,FALSE),"")</f>
        <v/>
      </c>
      <c r="S1458" t="str">
        <f t="shared" si="120"/>
        <v/>
      </c>
      <c r="T1458" s="26" t="e">
        <f>IF(F1458="",DATEDIF(E1458,calcs!X$2,"Y"),"")</f>
        <v>#VALUE!</v>
      </c>
      <c r="U1458" t="str">
        <f t="shared" si="119"/>
        <v/>
      </c>
      <c r="V1458" t="str">
        <f t="shared" si="116"/>
        <v/>
      </c>
      <c r="W1458">
        <f t="shared" si="117"/>
        <v>0</v>
      </c>
      <c r="X1458">
        <f t="shared" si="118"/>
        <v>0</v>
      </c>
    </row>
    <row r="1459" spans="1:24" x14ac:dyDescent="0.35">
      <c r="A1459" t="str">
        <f>IF(ROW()&lt;=vLastrow,'Match History Data'!A1459,"")</f>
        <v/>
      </c>
      <c r="B1459" t="str">
        <f>IF(ROW()&lt;=vLastrow,'Match History Data'!B1459,"")</f>
        <v/>
      </c>
      <c r="C1459" t="str">
        <f>IF(ROW()&lt;=vLastrow,'Match History Data'!C1459,"")</f>
        <v/>
      </c>
      <c r="D1459" t="str">
        <f>IF(ROW()&lt;=vLastrow,'Match History Data'!D1459,"")</f>
        <v/>
      </c>
      <c r="E1459" s="3" t="str">
        <f>IF(ROW()&lt;=vLastrow,IF('Match History Data'!E1459&lt;&gt;"",'Match History Data'!E1459,""),"")</f>
        <v/>
      </c>
      <c r="F1459" s="3" t="str">
        <f>IF(ROW()&lt;=vLastrow,IF('Match History Data'!F1459&lt;&gt;"",'Match History Data'!F1459,""),"")</f>
        <v/>
      </c>
      <c r="G1459" t="str">
        <f>IF(ROW()&lt;=vLastrow,'Match History Data'!G1459,"")</f>
        <v/>
      </c>
      <c r="H1459" t="str">
        <f>IF(ROW()&lt;=vLastrow,'Match History Data'!H1459,"")</f>
        <v/>
      </c>
      <c r="I1459" t="str">
        <f>IF(ROW()&lt;=vLastrow,'Match History Data'!I1459,"")</f>
        <v/>
      </c>
      <c r="J1459" t="str">
        <f>IF(ROW()&lt;=vLastrow,'Match History Data'!J1459,"")</f>
        <v/>
      </c>
      <c r="K1459" t="str">
        <f>IF(ROW()&lt;=vLastrow,'Match History Data'!K1459,"")</f>
        <v/>
      </c>
      <c r="L1459" t="str">
        <f>IF(ROW()&lt;=vLastrow,'Match History Data'!L1459,"")</f>
        <v/>
      </c>
      <c r="M1459" t="str">
        <f>IF(ROW()&lt;=vLastrow,'Match History Data'!M1459,"")</f>
        <v/>
      </c>
      <c r="N1459" t="str">
        <f>IF(ROW()&lt;=vLastrow,'Match History Data'!N1459,"")</f>
        <v/>
      </c>
      <c r="O1459" t="str">
        <f>IF(ROW()&lt;=vLastrow,'Match History Data'!O1459,"")</f>
        <v/>
      </c>
      <c r="Q1459" t="str">
        <f>IF(ROW()&lt;=vLastrow,VLOOKUP(MONTH(E1459),calcs!$S$2:$T$13,2,FALSE),"")</f>
        <v/>
      </c>
      <c r="R1459" t="str">
        <f>IF(ROW()&lt;=vLastrow,VLOOKUP(MONTH(F1459),calcs!$S$2:$T$13,2,FALSE),"")</f>
        <v/>
      </c>
      <c r="S1459" t="str">
        <f t="shared" si="120"/>
        <v/>
      </c>
      <c r="T1459" s="26" t="e">
        <f>IF(F1459="",DATEDIF(E1459,calcs!X$2,"Y"),"")</f>
        <v>#VALUE!</v>
      </c>
      <c r="U1459" t="str">
        <f t="shared" si="119"/>
        <v/>
      </c>
      <c r="V1459" t="str">
        <f t="shared" si="116"/>
        <v/>
      </c>
      <c r="W1459">
        <f t="shared" si="117"/>
        <v>0</v>
      </c>
      <c r="X1459">
        <f t="shared" si="118"/>
        <v>0</v>
      </c>
    </row>
    <row r="1460" spans="1:24" x14ac:dyDescent="0.35">
      <c r="A1460" t="str">
        <f>IF(ROW()&lt;=vLastrow,'Match History Data'!A1460,"")</f>
        <v/>
      </c>
      <c r="B1460" t="str">
        <f>IF(ROW()&lt;=vLastrow,'Match History Data'!B1460,"")</f>
        <v/>
      </c>
      <c r="C1460" t="str">
        <f>IF(ROW()&lt;=vLastrow,'Match History Data'!C1460,"")</f>
        <v/>
      </c>
      <c r="D1460" t="str">
        <f>IF(ROW()&lt;=vLastrow,'Match History Data'!D1460,"")</f>
        <v/>
      </c>
      <c r="E1460" s="3" t="str">
        <f>IF(ROW()&lt;=vLastrow,IF('Match History Data'!E1460&lt;&gt;"",'Match History Data'!E1460,""),"")</f>
        <v/>
      </c>
      <c r="F1460" s="3" t="str">
        <f>IF(ROW()&lt;=vLastrow,IF('Match History Data'!F1460&lt;&gt;"",'Match History Data'!F1460,""),"")</f>
        <v/>
      </c>
      <c r="G1460" t="str">
        <f>IF(ROW()&lt;=vLastrow,'Match History Data'!G1460,"")</f>
        <v/>
      </c>
      <c r="H1460" t="str">
        <f>IF(ROW()&lt;=vLastrow,'Match History Data'!H1460,"")</f>
        <v/>
      </c>
      <c r="I1460" t="str">
        <f>IF(ROW()&lt;=vLastrow,'Match History Data'!I1460,"")</f>
        <v/>
      </c>
      <c r="J1460" t="str">
        <f>IF(ROW()&lt;=vLastrow,'Match History Data'!J1460,"")</f>
        <v/>
      </c>
      <c r="K1460" t="str">
        <f>IF(ROW()&lt;=vLastrow,'Match History Data'!K1460,"")</f>
        <v/>
      </c>
      <c r="L1460" t="str">
        <f>IF(ROW()&lt;=vLastrow,'Match History Data'!L1460,"")</f>
        <v/>
      </c>
      <c r="M1460" t="str">
        <f>IF(ROW()&lt;=vLastrow,'Match History Data'!M1460,"")</f>
        <v/>
      </c>
      <c r="N1460" t="str">
        <f>IF(ROW()&lt;=vLastrow,'Match History Data'!N1460,"")</f>
        <v/>
      </c>
      <c r="O1460" t="str">
        <f>IF(ROW()&lt;=vLastrow,'Match History Data'!O1460,"")</f>
        <v/>
      </c>
      <c r="Q1460" t="str">
        <f>IF(ROW()&lt;=vLastrow,VLOOKUP(MONTH(E1460),calcs!$S$2:$T$13,2,FALSE),"")</f>
        <v/>
      </c>
      <c r="R1460" t="str">
        <f>IF(ROW()&lt;=vLastrow,VLOOKUP(MONTH(F1460),calcs!$S$2:$T$13,2,FALSE),"")</f>
        <v/>
      </c>
      <c r="S1460" t="str">
        <f t="shared" si="120"/>
        <v/>
      </c>
      <c r="T1460" s="26" t="e">
        <f>IF(F1460="",DATEDIF(E1460,calcs!X$2,"Y"),"")</f>
        <v>#VALUE!</v>
      </c>
      <c r="U1460" t="str">
        <f t="shared" si="119"/>
        <v/>
      </c>
      <c r="V1460" t="str">
        <f t="shared" si="116"/>
        <v/>
      </c>
      <c r="W1460">
        <f t="shared" si="117"/>
        <v>0</v>
      </c>
      <c r="X1460">
        <f t="shared" si="118"/>
        <v>0</v>
      </c>
    </row>
    <row r="1461" spans="1:24" x14ac:dyDescent="0.35">
      <c r="A1461" t="str">
        <f>IF(ROW()&lt;=vLastrow,'Match History Data'!A1461,"")</f>
        <v/>
      </c>
      <c r="B1461" t="str">
        <f>IF(ROW()&lt;=vLastrow,'Match History Data'!B1461,"")</f>
        <v/>
      </c>
      <c r="C1461" t="str">
        <f>IF(ROW()&lt;=vLastrow,'Match History Data'!C1461,"")</f>
        <v/>
      </c>
      <c r="D1461" t="str">
        <f>IF(ROW()&lt;=vLastrow,'Match History Data'!D1461,"")</f>
        <v/>
      </c>
      <c r="E1461" s="3" t="str">
        <f>IF(ROW()&lt;=vLastrow,IF('Match History Data'!E1461&lt;&gt;"",'Match History Data'!E1461,""),"")</f>
        <v/>
      </c>
      <c r="F1461" s="3" t="str">
        <f>IF(ROW()&lt;=vLastrow,IF('Match History Data'!F1461&lt;&gt;"",'Match History Data'!F1461,""),"")</f>
        <v/>
      </c>
      <c r="G1461" t="str">
        <f>IF(ROW()&lt;=vLastrow,'Match History Data'!G1461,"")</f>
        <v/>
      </c>
      <c r="H1461" t="str">
        <f>IF(ROW()&lt;=vLastrow,'Match History Data'!H1461,"")</f>
        <v/>
      </c>
      <c r="I1461" t="str">
        <f>IF(ROW()&lt;=vLastrow,'Match History Data'!I1461,"")</f>
        <v/>
      </c>
      <c r="J1461" t="str">
        <f>IF(ROW()&lt;=vLastrow,'Match History Data'!J1461,"")</f>
        <v/>
      </c>
      <c r="K1461" t="str">
        <f>IF(ROW()&lt;=vLastrow,'Match History Data'!K1461,"")</f>
        <v/>
      </c>
      <c r="L1461" t="str">
        <f>IF(ROW()&lt;=vLastrow,'Match History Data'!L1461,"")</f>
        <v/>
      </c>
      <c r="M1461" t="str">
        <f>IF(ROW()&lt;=vLastrow,'Match History Data'!M1461,"")</f>
        <v/>
      </c>
      <c r="N1461" t="str">
        <f>IF(ROW()&lt;=vLastrow,'Match History Data'!N1461,"")</f>
        <v/>
      </c>
      <c r="O1461" t="str">
        <f>IF(ROW()&lt;=vLastrow,'Match History Data'!O1461,"")</f>
        <v/>
      </c>
      <c r="Q1461" t="str">
        <f>IF(ROW()&lt;=vLastrow,VLOOKUP(MONTH(E1461),calcs!$S$2:$T$13,2,FALSE),"")</f>
        <v/>
      </c>
      <c r="R1461" t="str">
        <f>IF(ROW()&lt;=vLastrow,VLOOKUP(MONTH(F1461),calcs!$S$2:$T$13,2,FALSE),"")</f>
        <v/>
      </c>
      <c r="S1461" t="str">
        <f t="shared" si="120"/>
        <v/>
      </c>
      <c r="T1461" s="26" t="e">
        <f>IF(F1461="",DATEDIF(E1461,calcs!X$2,"Y"),"")</f>
        <v>#VALUE!</v>
      </c>
      <c r="U1461" t="str">
        <f t="shared" si="119"/>
        <v/>
      </c>
      <c r="V1461" t="str">
        <f t="shared" si="116"/>
        <v/>
      </c>
      <c r="W1461">
        <f t="shared" si="117"/>
        <v>0</v>
      </c>
      <c r="X1461">
        <f t="shared" si="118"/>
        <v>0</v>
      </c>
    </row>
    <row r="1462" spans="1:24" x14ac:dyDescent="0.35">
      <c r="A1462" t="str">
        <f>IF(ROW()&lt;=vLastrow,'Match History Data'!A1462,"")</f>
        <v/>
      </c>
      <c r="B1462" t="str">
        <f>IF(ROW()&lt;=vLastrow,'Match History Data'!B1462,"")</f>
        <v/>
      </c>
      <c r="C1462" t="str">
        <f>IF(ROW()&lt;=vLastrow,'Match History Data'!C1462,"")</f>
        <v/>
      </c>
      <c r="D1462" t="str">
        <f>IF(ROW()&lt;=vLastrow,'Match History Data'!D1462,"")</f>
        <v/>
      </c>
      <c r="E1462" s="3" t="str">
        <f>IF(ROW()&lt;=vLastrow,IF('Match History Data'!E1462&lt;&gt;"",'Match History Data'!E1462,""),"")</f>
        <v/>
      </c>
      <c r="F1462" s="3" t="str">
        <f>IF(ROW()&lt;=vLastrow,IF('Match History Data'!F1462&lt;&gt;"",'Match History Data'!F1462,""),"")</f>
        <v/>
      </c>
      <c r="G1462" t="str">
        <f>IF(ROW()&lt;=vLastrow,'Match History Data'!G1462,"")</f>
        <v/>
      </c>
      <c r="H1462" t="str">
        <f>IF(ROW()&lt;=vLastrow,'Match History Data'!H1462,"")</f>
        <v/>
      </c>
      <c r="I1462" t="str">
        <f>IF(ROW()&lt;=vLastrow,'Match History Data'!I1462,"")</f>
        <v/>
      </c>
      <c r="J1462" t="str">
        <f>IF(ROW()&lt;=vLastrow,'Match History Data'!J1462,"")</f>
        <v/>
      </c>
      <c r="K1462" t="str">
        <f>IF(ROW()&lt;=vLastrow,'Match History Data'!K1462,"")</f>
        <v/>
      </c>
      <c r="L1462" t="str">
        <f>IF(ROW()&lt;=vLastrow,'Match History Data'!L1462,"")</f>
        <v/>
      </c>
      <c r="M1462" t="str">
        <f>IF(ROW()&lt;=vLastrow,'Match History Data'!M1462,"")</f>
        <v/>
      </c>
      <c r="N1462" t="str">
        <f>IF(ROW()&lt;=vLastrow,'Match History Data'!N1462,"")</f>
        <v/>
      </c>
      <c r="O1462" t="str">
        <f>IF(ROW()&lt;=vLastrow,'Match History Data'!O1462,"")</f>
        <v/>
      </c>
      <c r="Q1462" t="str">
        <f>IF(ROW()&lt;=vLastrow,VLOOKUP(MONTH(E1462),calcs!$S$2:$T$13,2,FALSE),"")</f>
        <v/>
      </c>
      <c r="R1462" t="str">
        <f>IF(ROW()&lt;=vLastrow,VLOOKUP(MONTH(F1462),calcs!$S$2:$T$13,2,FALSE),"")</f>
        <v/>
      </c>
      <c r="S1462" t="str">
        <f t="shared" si="120"/>
        <v/>
      </c>
      <c r="T1462" s="26" t="e">
        <f>IF(F1462="",DATEDIF(E1462,calcs!X$2,"Y"),"")</f>
        <v>#VALUE!</v>
      </c>
      <c r="U1462" t="str">
        <f t="shared" si="119"/>
        <v/>
      </c>
      <c r="V1462" t="str">
        <f t="shared" si="116"/>
        <v/>
      </c>
      <c r="W1462">
        <f t="shared" si="117"/>
        <v>0</v>
      </c>
      <c r="X1462">
        <f t="shared" si="118"/>
        <v>0</v>
      </c>
    </row>
    <row r="1463" spans="1:24" x14ac:dyDescent="0.35">
      <c r="A1463" t="str">
        <f>IF(ROW()&lt;=vLastrow,'Match History Data'!A1463,"")</f>
        <v/>
      </c>
      <c r="B1463" t="str">
        <f>IF(ROW()&lt;=vLastrow,'Match History Data'!B1463,"")</f>
        <v/>
      </c>
      <c r="C1463" t="str">
        <f>IF(ROW()&lt;=vLastrow,'Match History Data'!C1463,"")</f>
        <v/>
      </c>
      <c r="D1463" t="str">
        <f>IF(ROW()&lt;=vLastrow,'Match History Data'!D1463,"")</f>
        <v/>
      </c>
      <c r="E1463" s="3" t="str">
        <f>IF(ROW()&lt;=vLastrow,IF('Match History Data'!E1463&lt;&gt;"",'Match History Data'!E1463,""),"")</f>
        <v/>
      </c>
      <c r="F1463" s="3" t="str">
        <f>IF(ROW()&lt;=vLastrow,IF('Match History Data'!F1463&lt;&gt;"",'Match History Data'!F1463,""),"")</f>
        <v/>
      </c>
      <c r="G1463" t="str">
        <f>IF(ROW()&lt;=vLastrow,'Match History Data'!G1463,"")</f>
        <v/>
      </c>
      <c r="H1463" t="str">
        <f>IF(ROW()&lt;=vLastrow,'Match History Data'!H1463,"")</f>
        <v/>
      </c>
      <c r="I1463" t="str">
        <f>IF(ROW()&lt;=vLastrow,'Match History Data'!I1463,"")</f>
        <v/>
      </c>
      <c r="J1463" t="str">
        <f>IF(ROW()&lt;=vLastrow,'Match History Data'!J1463,"")</f>
        <v/>
      </c>
      <c r="K1463" t="str">
        <f>IF(ROW()&lt;=vLastrow,'Match History Data'!K1463,"")</f>
        <v/>
      </c>
      <c r="L1463" t="str">
        <f>IF(ROW()&lt;=vLastrow,'Match History Data'!L1463,"")</f>
        <v/>
      </c>
      <c r="M1463" t="str">
        <f>IF(ROW()&lt;=vLastrow,'Match History Data'!M1463,"")</f>
        <v/>
      </c>
      <c r="N1463" t="str">
        <f>IF(ROW()&lt;=vLastrow,'Match History Data'!N1463,"")</f>
        <v/>
      </c>
      <c r="O1463" t="str">
        <f>IF(ROW()&lt;=vLastrow,'Match History Data'!O1463,"")</f>
        <v/>
      </c>
      <c r="Q1463" t="str">
        <f>IF(ROW()&lt;=vLastrow,VLOOKUP(MONTH(E1463),calcs!$S$2:$T$13,2,FALSE),"")</f>
        <v/>
      </c>
      <c r="R1463" t="str">
        <f>IF(ROW()&lt;=vLastrow,VLOOKUP(MONTH(F1463),calcs!$S$2:$T$13,2,FALSE),"")</f>
        <v/>
      </c>
      <c r="S1463" t="str">
        <f t="shared" si="120"/>
        <v/>
      </c>
      <c r="T1463" s="26" t="e">
        <f>IF(F1463="",DATEDIF(E1463,calcs!X$2,"Y"),"")</f>
        <v>#VALUE!</v>
      </c>
      <c r="U1463" t="str">
        <f t="shared" si="119"/>
        <v/>
      </c>
      <c r="V1463" t="str">
        <f t="shared" si="116"/>
        <v/>
      </c>
      <c r="W1463">
        <f t="shared" si="117"/>
        <v>0</v>
      </c>
      <c r="X1463">
        <f t="shared" si="118"/>
        <v>0</v>
      </c>
    </row>
    <row r="1464" spans="1:24" x14ac:dyDescent="0.35">
      <c r="A1464" t="str">
        <f>IF(ROW()&lt;=vLastrow,'Match History Data'!A1464,"")</f>
        <v/>
      </c>
      <c r="B1464" t="str">
        <f>IF(ROW()&lt;=vLastrow,'Match History Data'!B1464,"")</f>
        <v/>
      </c>
      <c r="C1464" t="str">
        <f>IF(ROW()&lt;=vLastrow,'Match History Data'!C1464,"")</f>
        <v/>
      </c>
      <c r="D1464" t="str">
        <f>IF(ROW()&lt;=vLastrow,'Match History Data'!D1464,"")</f>
        <v/>
      </c>
      <c r="E1464" s="3" t="str">
        <f>IF(ROW()&lt;=vLastrow,IF('Match History Data'!E1464&lt;&gt;"",'Match History Data'!E1464,""),"")</f>
        <v/>
      </c>
      <c r="F1464" s="3" t="str">
        <f>IF(ROW()&lt;=vLastrow,IF('Match History Data'!F1464&lt;&gt;"",'Match History Data'!F1464,""),"")</f>
        <v/>
      </c>
      <c r="G1464" t="str">
        <f>IF(ROW()&lt;=vLastrow,'Match History Data'!G1464,"")</f>
        <v/>
      </c>
      <c r="H1464" t="str">
        <f>IF(ROW()&lt;=vLastrow,'Match History Data'!H1464,"")</f>
        <v/>
      </c>
      <c r="I1464" t="str">
        <f>IF(ROW()&lt;=vLastrow,'Match History Data'!I1464,"")</f>
        <v/>
      </c>
      <c r="J1464" t="str">
        <f>IF(ROW()&lt;=vLastrow,'Match History Data'!J1464,"")</f>
        <v/>
      </c>
      <c r="K1464" t="str">
        <f>IF(ROW()&lt;=vLastrow,'Match History Data'!K1464,"")</f>
        <v/>
      </c>
      <c r="L1464" t="str">
        <f>IF(ROW()&lt;=vLastrow,'Match History Data'!L1464,"")</f>
        <v/>
      </c>
      <c r="M1464" t="str">
        <f>IF(ROW()&lt;=vLastrow,'Match History Data'!M1464,"")</f>
        <v/>
      </c>
      <c r="N1464" t="str">
        <f>IF(ROW()&lt;=vLastrow,'Match History Data'!N1464,"")</f>
        <v/>
      </c>
      <c r="O1464" t="str">
        <f>IF(ROW()&lt;=vLastrow,'Match History Data'!O1464,"")</f>
        <v/>
      </c>
      <c r="Q1464" t="str">
        <f>IF(ROW()&lt;=vLastrow,VLOOKUP(MONTH(E1464),calcs!$S$2:$T$13,2,FALSE),"")</f>
        <v/>
      </c>
      <c r="R1464" t="str">
        <f>IF(ROW()&lt;=vLastrow,VLOOKUP(MONTH(F1464),calcs!$S$2:$T$13,2,FALSE),"")</f>
        <v/>
      </c>
      <c r="S1464" t="str">
        <f t="shared" si="120"/>
        <v/>
      </c>
      <c r="T1464" s="26" t="e">
        <f>IF(F1464="",DATEDIF(E1464,calcs!X$2,"Y"),"")</f>
        <v>#VALUE!</v>
      </c>
      <c r="U1464" t="str">
        <f t="shared" si="119"/>
        <v/>
      </c>
      <c r="V1464" t="str">
        <f t="shared" si="116"/>
        <v/>
      </c>
      <c r="W1464">
        <f t="shared" si="117"/>
        <v>0</v>
      </c>
      <c r="X1464">
        <f t="shared" si="118"/>
        <v>0</v>
      </c>
    </row>
    <row r="1465" spans="1:24" x14ac:dyDescent="0.35">
      <c r="A1465" t="str">
        <f>IF(ROW()&lt;=vLastrow,'Match History Data'!A1465,"")</f>
        <v/>
      </c>
      <c r="B1465" t="str">
        <f>IF(ROW()&lt;=vLastrow,'Match History Data'!B1465,"")</f>
        <v/>
      </c>
      <c r="C1465" t="str">
        <f>IF(ROW()&lt;=vLastrow,'Match History Data'!C1465,"")</f>
        <v/>
      </c>
      <c r="D1465" t="str">
        <f>IF(ROW()&lt;=vLastrow,'Match History Data'!D1465,"")</f>
        <v/>
      </c>
      <c r="E1465" s="3" t="str">
        <f>IF(ROW()&lt;=vLastrow,IF('Match History Data'!E1465&lt;&gt;"",'Match History Data'!E1465,""),"")</f>
        <v/>
      </c>
      <c r="F1465" s="3" t="str">
        <f>IF(ROW()&lt;=vLastrow,IF('Match History Data'!F1465&lt;&gt;"",'Match History Data'!F1465,""),"")</f>
        <v/>
      </c>
      <c r="G1465" t="str">
        <f>IF(ROW()&lt;=vLastrow,'Match History Data'!G1465,"")</f>
        <v/>
      </c>
      <c r="H1465" t="str">
        <f>IF(ROW()&lt;=vLastrow,'Match History Data'!H1465,"")</f>
        <v/>
      </c>
      <c r="I1465" t="str">
        <f>IF(ROW()&lt;=vLastrow,'Match History Data'!I1465,"")</f>
        <v/>
      </c>
      <c r="J1465" t="str">
        <f>IF(ROW()&lt;=vLastrow,'Match History Data'!J1465,"")</f>
        <v/>
      </c>
      <c r="K1465" t="str">
        <f>IF(ROW()&lt;=vLastrow,'Match History Data'!K1465,"")</f>
        <v/>
      </c>
      <c r="L1465" t="str">
        <f>IF(ROW()&lt;=vLastrow,'Match History Data'!L1465,"")</f>
        <v/>
      </c>
      <c r="M1465" t="str">
        <f>IF(ROW()&lt;=vLastrow,'Match History Data'!M1465,"")</f>
        <v/>
      </c>
      <c r="N1465" t="str">
        <f>IF(ROW()&lt;=vLastrow,'Match History Data'!N1465,"")</f>
        <v/>
      </c>
      <c r="O1465" t="str">
        <f>IF(ROW()&lt;=vLastrow,'Match History Data'!O1465,"")</f>
        <v/>
      </c>
      <c r="Q1465" t="str">
        <f>IF(ROW()&lt;=vLastrow,VLOOKUP(MONTH(E1465),calcs!$S$2:$T$13,2,FALSE),"")</f>
        <v/>
      </c>
      <c r="R1465" t="str">
        <f>IF(ROW()&lt;=vLastrow,VLOOKUP(MONTH(F1465),calcs!$S$2:$T$13,2,FALSE),"")</f>
        <v/>
      </c>
      <c r="S1465" t="str">
        <f t="shared" si="120"/>
        <v/>
      </c>
      <c r="T1465" s="26" t="e">
        <f>IF(F1465="",DATEDIF(E1465,calcs!X$2,"Y"),"")</f>
        <v>#VALUE!</v>
      </c>
      <c r="U1465" t="str">
        <f t="shared" si="119"/>
        <v/>
      </c>
      <c r="V1465" t="str">
        <f t="shared" si="116"/>
        <v/>
      </c>
      <c r="W1465">
        <f t="shared" si="117"/>
        <v>0</v>
      </c>
      <c r="X1465">
        <f t="shared" si="118"/>
        <v>0</v>
      </c>
    </row>
    <row r="1466" spans="1:24" x14ac:dyDescent="0.35">
      <c r="A1466" t="str">
        <f>IF(ROW()&lt;=vLastrow,'Match History Data'!A1466,"")</f>
        <v/>
      </c>
      <c r="B1466" t="str">
        <f>IF(ROW()&lt;=vLastrow,'Match History Data'!B1466,"")</f>
        <v/>
      </c>
      <c r="C1466" t="str">
        <f>IF(ROW()&lt;=vLastrow,'Match History Data'!C1466,"")</f>
        <v/>
      </c>
      <c r="D1466" t="str">
        <f>IF(ROW()&lt;=vLastrow,'Match History Data'!D1466,"")</f>
        <v/>
      </c>
      <c r="E1466" s="3" t="str">
        <f>IF(ROW()&lt;=vLastrow,IF('Match History Data'!E1466&lt;&gt;"",'Match History Data'!E1466,""),"")</f>
        <v/>
      </c>
      <c r="F1466" s="3" t="str">
        <f>IF(ROW()&lt;=vLastrow,IF('Match History Data'!F1466&lt;&gt;"",'Match History Data'!F1466,""),"")</f>
        <v/>
      </c>
      <c r="G1466" t="str">
        <f>IF(ROW()&lt;=vLastrow,'Match History Data'!G1466,"")</f>
        <v/>
      </c>
      <c r="H1466" t="str">
        <f>IF(ROW()&lt;=vLastrow,'Match History Data'!H1466,"")</f>
        <v/>
      </c>
      <c r="I1466" t="str">
        <f>IF(ROW()&lt;=vLastrow,'Match History Data'!I1466,"")</f>
        <v/>
      </c>
      <c r="J1466" t="str">
        <f>IF(ROW()&lt;=vLastrow,'Match History Data'!J1466,"")</f>
        <v/>
      </c>
      <c r="K1466" t="str">
        <f>IF(ROW()&lt;=vLastrow,'Match History Data'!K1466,"")</f>
        <v/>
      </c>
      <c r="L1466" t="str">
        <f>IF(ROW()&lt;=vLastrow,'Match History Data'!L1466,"")</f>
        <v/>
      </c>
      <c r="M1466" t="str">
        <f>IF(ROW()&lt;=vLastrow,'Match History Data'!M1466,"")</f>
        <v/>
      </c>
      <c r="N1466" t="str">
        <f>IF(ROW()&lt;=vLastrow,'Match History Data'!N1466,"")</f>
        <v/>
      </c>
      <c r="O1466" t="str">
        <f>IF(ROW()&lt;=vLastrow,'Match History Data'!O1466,"")</f>
        <v/>
      </c>
      <c r="Q1466" t="str">
        <f>IF(ROW()&lt;=vLastrow,VLOOKUP(MONTH(E1466),calcs!$S$2:$T$13,2,FALSE),"")</f>
        <v/>
      </c>
      <c r="R1466" t="str">
        <f>IF(ROW()&lt;=vLastrow,VLOOKUP(MONTH(F1466),calcs!$S$2:$T$13,2,FALSE),"")</f>
        <v/>
      </c>
      <c r="S1466" t="str">
        <f t="shared" si="120"/>
        <v/>
      </c>
      <c r="T1466" s="26" t="e">
        <f>IF(F1466="",DATEDIF(E1466,calcs!X$2,"Y"),"")</f>
        <v>#VALUE!</v>
      </c>
      <c r="U1466" t="str">
        <f t="shared" si="119"/>
        <v/>
      </c>
      <c r="V1466" t="str">
        <f t="shared" si="116"/>
        <v/>
      </c>
      <c r="W1466">
        <f t="shared" si="117"/>
        <v>0</v>
      </c>
      <c r="X1466">
        <f t="shared" si="118"/>
        <v>0</v>
      </c>
    </row>
    <row r="1467" spans="1:24" x14ac:dyDescent="0.35">
      <c r="A1467" t="str">
        <f>IF(ROW()&lt;=vLastrow,'Match History Data'!A1467,"")</f>
        <v/>
      </c>
      <c r="B1467" t="str">
        <f>IF(ROW()&lt;=vLastrow,'Match History Data'!B1467,"")</f>
        <v/>
      </c>
      <c r="C1467" t="str">
        <f>IF(ROW()&lt;=vLastrow,'Match History Data'!C1467,"")</f>
        <v/>
      </c>
      <c r="D1467" t="str">
        <f>IF(ROW()&lt;=vLastrow,'Match History Data'!D1467,"")</f>
        <v/>
      </c>
      <c r="E1467" s="3" t="str">
        <f>IF(ROW()&lt;=vLastrow,IF('Match History Data'!E1467&lt;&gt;"",'Match History Data'!E1467,""),"")</f>
        <v/>
      </c>
      <c r="F1467" s="3" t="str">
        <f>IF(ROW()&lt;=vLastrow,IF('Match History Data'!F1467&lt;&gt;"",'Match History Data'!F1467,""),"")</f>
        <v/>
      </c>
      <c r="G1467" t="str">
        <f>IF(ROW()&lt;=vLastrow,'Match History Data'!G1467,"")</f>
        <v/>
      </c>
      <c r="H1467" t="str">
        <f>IF(ROW()&lt;=vLastrow,'Match History Data'!H1467,"")</f>
        <v/>
      </c>
      <c r="I1467" t="str">
        <f>IF(ROW()&lt;=vLastrow,'Match History Data'!I1467,"")</f>
        <v/>
      </c>
      <c r="J1467" t="str">
        <f>IF(ROW()&lt;=vLastrow,'Match History Data'!J1467,"")</f>
        <v/>
      </c>
      <c r="K1467" t="str">
        <f>IF(ROW()&lt;=vLastrow,'Match History Data'!K1467,"")</f>
        <v/>
      </c>
      <c r="L1467" t="str">
        <f>IF(ROW()&lt;=vLastrow,'Match History Data'!L1467,"")</f>
        <v/>
      </c>
      <c r="M1467" t="str">
        <f>IF(ROW()&lt;=vLastrow,'Match History Data'!M1467,"")</f>
        <v/>
      </c>
      <c r="N1467" t="str">
        <f>IF(ROW()&lt;=vLastrow,'Match History Data'!N1467,"")</f>
        <v/>
      </c>
      <c r="O1467" t="str">
        <f>IF(ROW()&lt;=vLastrow,'Match History Data'!O1467,"")</f>
        <v/>
      </c>
      <c r="Q1467" t="str">
        <f>IF(ROW()&lt;=vLastrow,VLOOKUP(MONTH(E1467),calcs!$S$2:$T$13,2,FALSE),"")</f>
        <v/>
      </c>
      <c r="R1467" t="str">
        <f>IF(ROW()&lt;=vLastrow,VLOOKUP(MONTH(F1467),calcs!$S$2:$T$13,2,FALSE),"")</f>
        <v/>
      </c>
      <c r="S1467" t="str">
        <f t="shared" si="120"/>
        <v/>
      </c>
      <c r="T1467" s="26" t="e">
        <f>IF(F1467="",DATEDIF(E1467,calcs!X$2,"Y"),"")</f>
        <v>#VALUE!</v>
      </c>
      <c r="U1467" t="str">
        <f t="shared" si="119"/>
        <v/>
      </c>
      <c r="V1467" t="str">
        <f t="shared" si="116"/>
        <v/>
      </c>
      <c r="W1467">
        <f t="shared" si="117"/>
        <v>0</v>
      </c>
      <c r="X1467">
        <f t="shared" si="118"/>
        <v>0</v>
      </c>
    </row>
    <row r="1468" spans="1:24" x14ac:dyDescent="0.35">
      <c r="A1468" t="str">
        <f>IF(ROW()&lt;=vLastrow,'Match History Data'!A1468,"")</f>
        <v/>
      </c>
      <c r="B1468" t="str">
        <f>IF(ROW()&lt;=vLastrow,'Match History Data'!B1468,"")</f>
        <v/>
      </c>
      <c r="C1468" t="str">
        <f>IF(ROW()&lt;=vLastrow,'Match History Data'!C1468,"")</f>
        <v/>
      </c>
      <c r="D1468" t="str">
        <f>IF(ROW()&lt;=vLastrow,'Match History Data'!D1468,"")</f>
        <v/>
      </c>
      <c r="E1468" s="3" t="str">
        <f>IF(ROW()&lt;=vLastrow,IF('Match History Data'!E1468&lt;&gt;"",'Match History Data'!E1468,""),"")</f>
        <v/>
      </c>
      <c r="F1468" s="3" t="str">
        <f>IF(ROW()&lt;=vLastrow,IF('Match History Data'!F1468&lt;&gt;"",'Match History Data'!F1468,""),"")</f>
        <v/>
      </c>
      <c r="G1468" t="str">
        <f>IF(ROW()&lt;=vLastrow,'Match History Data'!G1468,"")</f>
        <v/>
      </c>
      <c r="H1468" t="str">
        <f>IF(ROW()&lt;=vLastrow,'Match History Data'!H1468,"")</f>
        <v/>
      </c>
      <c r="I1468" t="str">
        <f>IF(ROW()&lt;=vLastrow,'Match History Data'!I1468,"")</f>
        <v/>
      </c>
      <c r="J1468" t="str">
        <f>IF(ROW()&lt;=vLastrow,'Match History Data'!J1468,"")</f>
        <v/>
      </c>
      <c r="K1468" t="str">
        <f>IF(ROW()&lt;=vLastrow,'Match History Data'!K1468,"")</f>
        <v/>
      </c>
      <c r="L1468" t="str">
        <f>IF(ROW()&lt;=vLastrow,'Match History Data'!L1468,"")</f>
        <v/>
      </c>
      <c r="M1468" t="str">
        <f>IF(ROW()&lt;=vLastrow,'Match History Data'!M1468,"")</f>
        <v/>
      </c>
      <c r="N1468" t="str">
        <f>IF(ROW()&lt;=vLastrow,'Match History Data'!N1468,"")</f>
        <v/>
      </c>
      <c r="O1468" t="str">
        <f>IF(ROW()&lt;=vLastrow,'Match History Data'!O1468,"")</f>
        <v/>
      </c>
      <c r="Q1468" t="str">
        <f>IF(ROW()&lt;=vLastrow,VLOOKUP(MONTH(E1468),calcs!$S$2:$T$13,2,FALSE),"")</f>
        <v/>
      </c>
      <c r="R1468" t="str">
        <f>IF(ROW()&lt;=vLastrow,VLOOKUP(MONTH(F1468),calcs!$S$2:$T$13,2,FALSE),"")</f>
        <v/>
      </c>
      <c r="S1468" t="str">
        <f t="shared" si="120"/>
        <v/>
      </c>
      <c r="T1468" s="26" t="e">
        <f>IF(F1468="",DATEDIF(E1468,calcs!X$2,"Y"),"")</f>
        <v>#VALUE!</v>
      </c>
      <c r="U1468" t="str">
        <f t="shared" si="119"/>
        <v/>
      </c>
      <c r="V1468" t="str">
        <f t="shared" si="116"/>
        <v/>
      </c>
      <c r="W1468">
        <f t="shared" si="117"/>
        <v>0</v>
      </c>
      <c r="X1468">
        <f t="shared" si="118"/>
        <v>0</v>
      </c>
    </row>
    <row r="1469" spans="1:24" x14ac:dyDescent="0.35">
      <c r="A1469" t="str">
        <f>IF(ROW()&lt;=vLastrow,'Match History Data'!A1469,"")</f>
        <v/>
      </c>
      <c r="B1469" t="str">
        <f>IF(ROW()&lt;=vLastrow,'Match History Data'!B1469,"")</f>
        <v/>
      </c>
      <c r="C1469" t="str">
        <f>IF(ROW()&lt;=vLastrow,'Match History Data'!C1469,"")</f>
        <v/>
      </c>
      <c r="D1469" t="str">
        <f>IF(ROW()&lt;=vLastrow,'Match History Data'!D1469,"")</f>
        <v/>
      </c>
      <c r="E1469" s="3" t="str">
        <f>IF(ROW()&lt;=vLastrow,IF('Match History Data'!E1469&lt;&gt;"",'Match History Data'!E1469,""),"")</f>
        <v/>
      </c>
      <c r="F1469" s="3" t="str">
        <f>IF(ROW()&lt;=vLastrow,IF('Match History Data'!F1469&lt;&gt;"",'Match History Data'!F1469,""),"")</f>
        <v/>
      </c>
      <c r="G1469" t="str">
        <f>IF(ROW()&lt;=vLastrow,'Match History Data'!G1469,"")</f>
        <v/>
      </c>
      <c r="H1469" t="str">
        <f>IF(ROW()&lt;=vLastrow,'Match History Data'!H1469,"")</f>
        <v/>
      </c>
      <c r="I1469" t="str">
        <f>IF(ROW()&lt;=vLastrow,'Match History Data'!I1469,"")</f>
        <v/>
      </c>
      <c r="J1469" t="str">
        <f>IF(ROW()&lt;=vLastrow,'Match History Data'!J1469,"")</f>
        <v/>
      </c>
      <c r="K1469" t="str">
        <f>IF(ROW()&lt;=vLastrow,'Match History Data'!K1469,"")</f>
        <v/>
      </c>
      <c r="L1469" t="str">
        <f>IF(ROW()&lt;=vLastrow,'Match History Data'!L1469,"")</f>
        <v/>
      </c>
      <c r="M1469" t="str">
        <f>IF(ROW()&lt;=vLastrow,'Match History Data'!M1469,"")</f>
        <v/>
      </c>
      <c r="N1469" t="str">
        <f>IF(ROW()&lt;=vLastrow,'Match History Data'!N1469,"")</f>
        <v/>
      </c>
      <c r="O1469" t="str">
        <f>IF(ROW()&lt;=vLastrow,'Match History Data'!O1469,"")</f>
        <v/>
      </c>
      <c r="Q1469" t="str">
        <f>IF(ROW()&lt;=vLastrow,VLOOKUP(MONTH(E1469),calcs!$S$2:$T$13,2,FALSE),"")</f>
        <v/>
      </c>
      <c r="R1469" t="str">
        <f>IF(ROW()&lt;=vLastrow,VLOOKUP(MONTH(F1469),calcs!$S$2:$T$13,2,FALSE),"")</f>
        <v/>
      </c>
      <c r="S1469" t="str">
        <f t="shared" si="120"/>
        <v/>
      </c>
      <c r="T1469" s="26" t="e">
        <f>IF(F1469="",DATEDIF(E1469,calcs!X$2,"Y"),"")</f>
        <v>#VALUE!</v>
      </c>
      <c r="U1469" t="str">
        <f t="shared" si="119"/>
        <v/>
      </c>
      <c r="V1469" t="str">
        <f t="shared" si="116"/>
        <v/>
      </c>
      <c r="W1469">
        <f t="shared" si="117"/>
        <v>0</v>
      </c>
      <c r="X1469">
        <f t="shared" si="118"/>
        <v>0</v>
      </c>
    </row>
    <row r="1470" spans="1:24" x14ac:dyDescent="0.35">
      <c r="A1470" t="str">
        <f>IF(ROW()&lt;=vLastrow,'Match History Data'!A1470,"")</f>
        <v/>
      </c>
      <c r="B1470" t="str">
        <f>IF(ROW()&lt;=vLastrow,'Match History Data'!B1470,"")</f>
        <v/>
      </c>
      <c r="C1470" t="str">
        <f>IF(ROW()&lt;=vLastrow,'Match History Data'!C1470,"")</f>
        <v/>
      </c>
      <c r="D1470" t="str">
        <f>IF(ROW()&lt;=vLastrow,'Match History Data'!D1470,"")</f>
        <v/>
      </c>
      <c r="E1470" s="3" t="str">
        <f>IF(ROW()&lt;=vLastrow,IF('Match History Data'!E1470&lt;&gt;"",'Match History Data'!E1470,""),"")</f>
        <v/>
      </c>
      <c r="F1470" s="3" t="str">
        <f>IF(ROW()&lt;=vLastrow,IF('Match History Data'!F1470&lt;&gt;"",'Match History Data'!F1470,""),"")</f>
        <v/>
      </c>
      <c r="G1470" t="str">
        <f>IF(ROW()&lt;=vLastrow,'Match History Data'!G1470,"")</f>
        <v/>
      </c>
      <c r="H1470" t="str">
        <f>IF(ROW()&lt;=vLastrow,'Match History Data'!H1470,"")</f>
        <v/>
      </c>
      <c r="I1470" t="str">
        <f>IF(ROW()&lt;=vLastrow,'Match History Data'!I1470,"")</f>
        <v/>
      </c>
      <c r="J1470" t="str">
        <f>IF(ROW()&lt;=vLastrow,'Match History Data'!J1470,"")</f>
        <v/>
      </c>
      <c r="K1470" t="str">
        <f>IF(ROW()&lt;=vLastrow,'Match History Data'!K1470,"")</f>
        <v/>
      </c>
      <c r="L1470" t="str">
        <f>IF(ROW()&lt;=vLastrow,'Match History Data'!L1470,"")</f>
        <v/>
      </c>
      <c r="M1470" t="str">
        <f>IF(ROW()&lt;=vLastrow,'Match History Data'!M1470,"")</f>
        <v/>
      </c>
      <c r="N1470" t="str">
        <f>IF(ROW()&lt;=vLastrow,'Match History Data'!N1470,"")</f>
        <v/>
      </c>
      <c r="O1470" t="str">
        <f>IF(ROW()&lt;=vLastrow,'Match History Data'!O1470,"")</f>
        <v/>
      </c>
      <c r="Q1470" t="str">
        <f>IF(ROW()&lt;=vLastrow,VLOOKUP(MONTH(E1470),calcs!$S$2:$T$13,2,FALSE),"")</f>
        <v/>
      </c>
      <c r="R1470" t="str">
        <f>IF(ROW()&lt;=vLastrow,VLOOKUP(MONTH(F1470),calcs!$S$2:$T$13,2,FALSE),"")</f>
        <v/>
      </c>
      <c r="S1470" t="str">
        <f t="shared" si="120"/>
        <v/>
      </c>
      <c r="T1470" s="26" t="e">
        <f>IF(F1470="",DATEDIF(E1470,calcs!X$2,"Y"),"")</f>
        <v>#VALUE!</v>
      </c>
      <c r="U1470" t="str">
        <f t="shared" si="119"/>
        <v/>
      </c>
      <c r="V1470" t="str">
        <f t="shared" si="116"/>
        <v/>
      </c>
      <c r="W1470">
        <f t="shared" si="117"/>
        <v>0</v>
      </c>
      <c r="X1470">
        <f t="shared" si="118"/>
        <v>0</v>
      </c>
    </row>
    <row r="1471" spans="1:24" x14ac:dyDescent="0.35">
      <c r="A1471" t="str">
        <f>IF(ROW()&lt;=vLastrow,'Match History Data'!A1471,"")</f>
        <v/>
      </c>
      <c r="B1471" t="str">
        <f>IF(ROW()&lt;=vLastrow,'Match History Data'!B1471,"")</f>
        <v/>
      </c>
      <c r="C1471" t="str">
        <f>IF(ROW()&lt;=vLastrow,'Match History Data'!C1471,"")</f>
        <v/>
      </c>
      <c r="D1471" t="str">
        <f>IF(ROW()&lt;=vLastrow,'Match History Data'!D1471,"")</f>
        <v/>
      </c>
      <c r="E1471" s="3" t="str">
        <f>IF(ROW()&lt;=vLastrow,IF('Match History Data'!E1471&lt;&gt;"",'Match History Data'!E1471,""),"")</f>
        <v/>
      </c>
      <c r="F1471" s="3" t="str">
        <f>IF(ROW()&lt;=vLastrow,IF('Match History Data'!F1471&lt;&gt;"",'Match History Data'!F1471,""),"")</f>
        <v/>
      </c>
      <c r="G1471" t="str">
        <f>IF(ROW()&lt;=vLastrow,'Match History Data'!G1471,"")</f>
        <v/>
      </c>
      <c r="H1471" t="str">
        <f>IF(ROW()&lt;=vLastrow,'Match History Data'!H1471,"")</f>
        <v/>
      </c>
      <c r="I1471" t="str">
        <f>IF(ROW()&lt;=vLastrow,'Match History Data'!I1471,"")</f>
        <v/>
      </c>
      <c r="J1471" t="str">
        <f>IF(ROW()&lt;=vLastrow,'Match History Data'!J1471,"")</f>
        <v/>
      </c>
      <c r="K1471" t="str">
        <f>IF(ROW()&lt;=vLastrow,'Match History Data'!K1471,"")</f>
        <v/>
      </c>
      <c r="L1471" t="str">
        <f>IF(ROW()&lt;=vLastrow,'Match History Data'!L1471,"")</f>
        <v/>
      </c>
      <c r="M1471" t="str">
        <f>IF(ROW()&lt;=vLastrow,'Match History Data'!M1471,"")</f>
        <v/>
      </c>
      <c r="N1471" t="str">
        <f>IF(ROW()&lt;=vLastrow,'Match History Data'!N1471,"")</f>
        <v/>
      </c>
      <c r="O1471" t="str">
        <f>IF(ROW()&lt;=vLastrow,'Match History Data'!O1471,"")</f>
        <v/>
      </c>
      <c r="Q1471" t="str">
        <f>IF(ROW()&lt;=vLastrow,VLOOKUP(MONTH(E1471),calcs!$S$2:$T$13,2,FALSE),"")</f>
        <v/>
      </c>
      <c r="R1471" t="str">
        <f>IF(ROW()&lt;=vLastrow,VLOOKUP(MONTH(F1471),calcs!$S$2:$T$13,2,FALSE),"")</f>
        <v/>
      </c>
      <c r="S1471" t="str">
        <f t="shared" si="120"/>
        <v/>
      </c>
      <c r="T1471" s="26" t="e">
        <f>IF(F1471="",DATEDIF(E1471,calcs!X$2,"Y"),"")</f>
        <v>#VALUE!</v>
      </c>
      <c r="U1471" t="str">
        <f t="shared" si="119"/>
        <v/>
      </c>
      <c r="V1471" t="str">
        <f t="shared" si="116"/>
        <v/>
      </c>
      <c r="W1471">
        <f t="shared" si="117"/>
        <v>0</v>
      </c>
      <c r="X1471">
        <f t="shared" si="118"/>
        <v>0</v>
      </c>
    </row>
    <row r="1472" spans="1:24" x14ac:dyDescent="0.35">
      <c r="A1472" t="str">
        <f>IF(ROW()&lt;=vLastrow,'Match History Data'!A1472,"")</f>
        <v/>
      </c>
      <c r="B1472" t="str">
        <f>IF(ROW()&lt;=vLastrow,'Match History Data'!B1472,"")</f>
        <v/>
      </c>
      <c r="C1472" t="str">
        <f>IF(ROW()&lt;=vLastrow,'Match History Data'!C1472,"")</f>
        <v/>
      </c>
      <c r="D1472" t="str">
        <f>IF(ROW()&lt;=vLastrow,'Match History Data'!D1472,"")</f>
        <v/>
      </c>
      <c r="E1472" s="3" t="str">
        <f>IF(ROW()&lt;=vLastrow,IF('Match History Data'!E1472&lt;&gt;"",'Match History Data'!E1472,""),"")</f>
        <v/>
      </c>
      <c r="F1472" s="3" t="str">
        <f>IF(ROW()&lt;=vLastrow,IF('Match History Data'!F1472&lt;&gt;"",'Match History Data'!F1472,""),"")</f>
        <v/>
      </c>
      <c r="G1472" t="str">
        <f>IF(ROW()&lt;=vLastrow,'Match History Data'!G1472,"")</f>
        <v/>
      </c>
      <c r="H1472" t="str">
        <f>IF(ROW()&lt;=vLastrow,'Match History Data'!H1472,"")</f>
        <v/>
      </c>
      <c r="I1472" t="str">
        <f>IF(ROW()&lt;=vLastrow,'Match History Data'!I1472,"")</f>
        <v/>
      </c>
      <c r="J1472" t="str">
        <f>IF(ROW()&lt;=vLastrow,'Match History Data'!J1472,"")</f>
        <v/>
      </c>
      <c r="K1472" t="str">
        <f>IF(ROW()&lt;=vLastrow,'Match History Data'!K1472,"")</f>
        <v/>
      </c>
      <c r="L1472" t="str">
        <f>IF(ROW()&lt;=vLastrow,'Match History Data'!L1472,"")</f>
        <v/>
      </c>
      <c r="M1472" t="str">
        <f>IF(ROW()&lt;=vLastrow,'Match History Data'!M1472,"")</f>
        <v/>
      </c>
      <c r="N1472" t="str">
        <f>IF(ROW()&lt;=vLastrow,'Match History Data'!N1472,"")</f>
        <v/>
      </c>
      <c r="O1472" t="str">
        <f>IF(ROW()&lt;=vLastrow,'Match History Data'!O1472,"")</f>
        <v/>
      </c>
      <c r="Q1472" t="str">
        <f>IF(ROW()&lt;=vLastrow,VLOOKUP(MONTH(E1472),calcs!$S$2:$T$13,2,FALSE),"")</f>
        <v/>
      </c>
      <c r="R1472" t="str">
        <f>IF(ROW()&lt;=vLastrow,VLOOKUP(MONTH(F1472),calcs!$S$2:$T$13,2,FALSE),"")</f>
        <v/>
      </c>
      <c r="S1472" t="str">
        <f t="shared" si="120"/>
        <v/>
      </c>
      <c r="T1472" s="26" t="e">
        <f>IF(F1472="",DATEDIF(E1472,calcs!X$2,"Y"),"")</f>
        <v>#VALUE!</v>
      </c>
      <c r="U1472" t="str">
        <f t="shared" si="119"/>
        <v/>
      </c>
      <c r="V1472" t="str">
        <f t="shared" si="116"/>
        <v/>
      </c>
      <c r="W1472">
        <f t="shared" si="117"/>
        <v>0</v>
      </c>
      <c r="X1472">
        <f t="shared" si="118"/>
        <v>0</v>
      </c>
    </row>
    <row r="1473" spans="1:24" x14ac:dyDescent="0.35">
      <c r="A1473" t="str">
        <f>IF(ROW()&lt;=vLastrow,'Match History Data'!A1473,"")</f>
        <v/>
      </c>
      <c r="B1473" t="str">
        <f>IF(ROW()&lt;=vLastrow,'Match History Data'!B1473,"")</f>
        <v/>
      </c>
      <c r="C1473" t="str">
        <f>IF(ROW()&lt;=vLastrow,'Match History Data'!C1473,"")</f>
        <v/>
      </c>
      <c r="D1473" t="str">
        <f>IF(ROW()&lt;=vLastrow,'Match History Data'!D1473,"")</f>
        <v/>
      </c>
      <c r="E1473" s="3" t="str">
        <f>IF(ROW()&lt;=vLastrow,IF('Match History Data'!E1473&lt;&gt;"",'Match History Data'!E1473,""),"")</f>
        <v/>
      </c>
      <c r="F1473" s="3" t="str">
        <f>IF(ROW()&lt;=vLastrow,IF('Match History Data'!F1473&lt;&gt;"",'Match History Data'!F1473,""),"")</f>
        <v/>
      </c>
      <c r="G1473" t="str">
        <f>IF(ROW()&lt;=vLastrow,'Match History Data'!G1473,"")</f>
        <v/>
      </c>
      <c r="H1473" t="str">
        <f>IF(ROW()&lt;=vLastrow,'Match History Data'!H1473,"")</f>
        <v/>
      </c>
      <c r="I1473" t="str">
        <f>IF(ROW()&lt;=vLastrow,'Match History Data'!I1473,"")</f>
        <v/>
      </c>
      <c r="J1473" t="str">
        <f>IF(ROW()&lt;=vLastrow,'Match History Data'!J1473,"")</f>
        <v/>
      </c>
      <c r="K1473" t="str">
        <f>IF(ROW()&lt;=vLastrow,'Match History Data'!K1473,"")</f>
        <v/>
      </c>
      <c r="L1473" t="str">
        <f>IF(ROW()&lt;=vLastrow,'Match History Data'!L1473,"")</f>
        <v/>
      </c>
      <c r="M1473" t="str">
        <f>IF(ROW()&lt;=vLastrow,'Match History Data'!M1473,"")</f>
        <v/>
      </c>
      <c r="N1473" t="str">
        <f>IF(ROW()&lt;=vLastrow,'Match History Data'!N1473,"")</f>
        <v/>
      </c>
      <c r="O1473" t="str">
        <f>IF(ROW()&lt;=vLastrow,'Match History Data'!O1473,"")</f>
        <v/>
      </c>
      <c r="Q1473" t="str">
        <f>IF(ROW()&lt;=vLastrow,VLOOKUP(MONTH(E1473),calcs!$S$2:$T$13,2,FALSE),"")</f>
        <v/>
      </c>
      <c r="R1473" t="str">
        <f>IF(ROW()&lt;=vLastrow,VLOOKUP(MONTH(F1473),calcs!$S$2:$T$13,2,FALSE),"")</f>
        <v/>
      </c>
      <c r="S1473" t="str">
        <f t="shared" si="120"/>
        <v/>
      </c>
      <c r="T1473" s="26" t="e">
        <f>IF(F1473="",DATEDIF(E1473,calcs!X$2,"Y"),"")</f>
        <v>#VALUE!</v>
      </c>
      <c r="U1473" t="str">
        <f t="shared" si="119"/>
        <v/>
      </c>
      <c r="V1473" t="str">
        <f t="shared" si="116"/>
        <v/>
      </c>
      <c r="W1473">
        <f t="shared" si="117"/>
        <v>0</v>
      </c>
      <c r="X1473">
        <f t="shared" si="118"/>
        <v>0</v>
      </c>
    </row>
    <row r="1474" spans="1:24" x14ac:dyDescent="0.35">
      <c r="A1474" t="str">
        <f>IF(ROW()&lt;=vLastrow,'Match History Data'!A1474,"")</f>
        <v/>
      </c>
      <c r="B1474" t="str">
        <f>IF(ROW()&lt;=vLastrow,'Match History Data'!B1474,"")</f>
        <v/>
      </c>
      <c r="C1474" t="str">
        <f>IF(ROW()&lt;=vLastrow,'Match History Data'!C1474,"")</f>
        <v/>
      </c>
      <c r="D1474" t="str">
        <f>IF(ROW()&lt;=vLastrow,'Match History Data'!D1474,"")</f>
        <v/>
      </c>
      <c r="E1474" s="3" t="str">
        <f>IF(ROW()&lt;=vLastrow,IF('Match History Data'!E1474&lt;&gt;"",'Match History Data'!E1474,""),"")</f>
        <v/>
      </c>
      <c r="F1474" s="3" t="str">
        <f>IF(ROW()&lt;=vLastrow,IF('Match History Data'!F1474&lt;&gt;"",'Match History Data'!F1474,""),"")</f>
        <v/>
      </c>
      <c r="G1474" t="str">
        <f>IF(ROW()&lt;=vLastrow,'Match History Data'!G1474,"")</f>
        <v/>
      </c>
      <c r="H1474" t="str">
        <f>IF(ROW()&lt;=vLastrow,'Match History Data'!H1474,"")</f>
        <v/>
      </c>
      <c r="I1474" t="str">
        <f>IF(ROW()&lt;=vLastrow,'Match History Data'!I1474,"")</f>
        <v/>
      </c>
      <c r="J1474" t="str">
        <f>IF(ROW()&lt;=vLastrow,'Match History Data'!J1474,"")</f>
        <v/>
      </c>
      <c r="K1474" t="str">
        <f>IF(ROW()&lt;=vLastrow,'Match History Data'!K1474,"")</f>
        <v/>
      </c>
      <c r="L1474" t="str">
        <f>IF(ROW()&lt;=vLastrow,'Match History Data'!L1474,"")</f>
        <v/>
      </c>
      <c r="M1474" t="str">
        <f>IF(ROW()&lt;=vLastrow,'Match History Data'!M1474,"")</f>
        <v/>
      </c>
      <c r="N1474" t="str">
        <f>IF(ROW()&lt;=vLastrow,'Match History Data'!N1474,"")</f>
        <v/>
      </c>
      <c r="O1474" t="str">
        <f>IF(ROW()&lt;=vLastrow,'Match History Data'!O1474,"")</f>
        <v/>
      </c>
      <c r="Q1474" t="str">
        <f>IF(ROW()&lt;=vLastrow,VLOOKUP(MONTH(E1474),calcs!$S$2:$T$13,2,FALSE),"")</f>
        <v/>
      </c>
      <c r="R1474" t="str">
        <f>IF(ROW()&lt;=vLastrow,VLOOKUP(MONTH(F1474),calcs!$S$2:$T$13,2,FALSE),"")</f>
        <v/>
      </c>
      <c r="S1474" t="str">
        <f t="shared" si="120"/>
        <v/>
      </c>
      <c r="T1474" s="26" t="e">
        <f>IF(F1474="",DATEDIF(E1474,calcs!X$2,"Y"),"")</f>
        <v>#VALUE!</v>
      </c>
      <c r="U1474" t="str">
        <f t="shared" si="119"/>
        <v/>
      </c>
      <c r="V1474" t="str">
        <f t="shared" ref="V1474:V1537" si="121">SUBSTITUTE(N1474,"White or Caucasian","White")</f>
        <v/>
      </c>
      <c r="W1474">
        <f t="shared" ref="W1474:W1537" si="122">IF(J1474&lt;&gt;"",LEN(J1474)-LEN(SUBSTITUTE(J1474,";",""))+1,0)</f>
        <v>0</v>
      </c>
      <c r="X1474">
        <f t="shared" ref="X1474:X1537" si="123">IF(N1474&lt;&gt;"",LEN(N1474)-LEN(SUBSTITUTE(N1474,";",""))+1,0)</f>
        <v>0</v>
      </c>
    </row>
    <row r="1475" spans="1:24" x14ac:dyDescent="0.35">
      <c r="A1475" t="str">
        <f>IF(ROW()&lt;=vLastrow,'Match History Data'!A1475,"")</f>
        <v/>
      </c>
      <c r="B1475" t="str">
        <f>IF(ROW()&lt;=vLastrow,'Match History Data'!B1475,"")</f>
        <v/>
      </c>
      <c r="C1475" t="str">
        <f>IF(ROW()&lt;=vLastrow,'Match History Data'!C1475,"")</f>
        <v/>
      </c>
      <c r="D1475" t="str">
        <f>IF(ROW()&lt;=vLastrow,'Match History Data'!D1475,"")</f>
        <v/>
      </c>
      <c r="E1475" s="3" t="str">
        <f>IF(ROW()&lt;=vLastrow,IF('Match History Data'!E1475&lt;&gt;"",'Match History Data'!E1475,""),"")</f>
        <v/>
      </c>
      <c r="F1475" s="3" t="str">
        <f>IF(ROW()&lt;=vLastrow,IF('Match History Data'!F1475&lt;&gt;"",'Match History Data'!F1475,""),"")</f>
        <v/>
      </c>
      <c r="G1475" t="str">
        <f>IF(ROW()&lt;=vLastrow,'Match History Data'!G1475,"")</f>
        <v/>
      </c>
      <c r="H1475" t="str">
        <f>IF(ROW()&lt;=vLastrow,'Match History Data'!H1475,"")</f>
        <v/>
      </c>
      <c r="I1475" t="str">
        <f>IF(ROW()&lt;=vLastrow,'Match History Data'!I1475,"")</f>
        <v/>
      </c>
      <c r="J1475" t="str">
        <f>IF(ROW()&lt;=vLastrow,'Match History Data'!J1475,"")</f>
        <v/>
      </c>
      <c r="K1475" t="str">
        <f>IF(ROW()&lt;=vLastrow,'Match History Data'!K1475,"")</f>
        <v/>
      </c>
      <c r="L1475" t="str">
        <f>IF(ROW()&lt;=vLastrow,'Match History Data'!L1475,"")</f>
        <v/>
      </c>
      <c r="M1475" t="str">
        <f>IF(ROW()&lt;=vLastrow,'Match History Data'!M1475,"")</f>
        <v/>
      </c>
      <c r="N1475" t="str">
        <f>IF(ROW()&lt;=vLastrow,'Match History Data'!N1475,"")</f>
        <v/>
      </c>
      <c r="O1475" t="str">
        <f>IF(ROW()&lt;=vLastrow,'Match History Data'!O1475,"")</f>
        <v/>
      </c>
      <c r="Q1475" t="str">
        <f>IF(ROW()&lt;=vLastrow,VLOOKUP(MONTH(E1475),calcs!$S$2:$T$13,2,FALSE),"")</f>
        <v/>
      </c>
      <c r="R1475" t="str">
        <f>IF(ROW()&lt;=vLastrow,VLOOKUP(MONTH(F1475),calcs!$S$2:$T$13,2,FALSE),"")</f>
        <v/>
      </c>
      <c r="S1475" t="str">
        <f t="shared" si="120"/>
        <v/>
      </c>
      <c r="T1475" s="26" t="e">
        <f>IF(F1475="",DATEDIF(E1475,calcs!X$2,"Y"),"")</f>
        <v>#VALUE!</v>
      </c>
      <c r="U1475" t="str">
        <f t="shared" ref="U1475:U1538" si="124">SUBSTITUTE(J1475,"White or Caucasian","White")</f>
        <v/>
      </c>
      <c r="V1475" t="str">
        <f t="shared" si="121"/>
        <v/>
      </c>
      <c r="W1475">
        <f t="shared" si="122"/>
        <v>0</v>
      </c>
      <c r="X1475">
        <f t="shared" si="123"/>
        <v>0</v>
      </c>
    </row>
    <row r="1476" spans="1:24" x14ac:dyDescent="0.35">
      <c r="A1476" t="str">
        <f>IF(ROW()&lt;=vLastrow,'Match History Data'!A1476,"")</f>
        <v/>
      </c>
      <c r="B1476" t="str">
        <f>IF(ROW()&lt;=vLastrow,'Match History Data'!B1476,"")</f>
        <v/>
      </c>
      <c r="C1476" t="str">
        <f>IF(ROW()&lt;=vLastrow,'Match History Data'!C1476,"")</f>
        <v/>
      </c>
      <c r="D1476" t="str">
        <f>IF(ROW()&lt;=vLastrow,'Match History Data'!D1476,"")</f>
        <v/>
      </c>
      <c r="E1476" s="3" t="str">
        <f>IF(ROW()&lt;=vLastrow,IF('Match History Data'!E1476&lt;&gt;"",'Match History Data'!E1476,""),"")</f>
        <v/>
      </c>
      <c r="F1476" s="3" t="str">
        <f>IF(ROW()&lt;=vLastrow,IF('Match History Data'!F1476&lt;&gt;"",'Match History Data'!F1476,""),"")</f>
        <v/>
      </c>
      <c r="G1476" t="str">
        <f>IF(ROW()&lt;=vLastrow,'Match History Data'!G1476,"")</f>
        <v/>
      </c>
      <c r="H1476" t="str">
        <f>IF(ROW()&lt;=vLastrow,'Match History Data'!H1476,"")</f>
        <v/>
      </c>
      <c r="I1476" t="str">
        <f>IF(ROW()&lt;=vLastrow,'Match History Data'!I1476,"")</f>
        <v/>
      </c>
      <c r="J1476" t="str">
        <f>IF(ROW()&lt;=vLastrow,'Match History Data'!J1476,"")</f>
        <v/>
      </c>
      <c r="K1476" t="str">
        <f>IF(ROW()&lt;=vLastrow,'Match History Data'!K1476,"")</f>
        <v/>
      </c>
      <c r="L1476" t="str">
        <f>IF(ROW()&lt;=vLastrow,'Match History Data'!L1476,"")</f>
        <v/>
      </c>
      <c r="M1476" t="str">
        <f>IF(ROW()&lt;=vLastrow,'Match History Data'!M1476,"")</f>
        <v/>
      </c>
      <c r="N1476" t="str">
        <f>IF(ROW()&lt;=vLastrow,'Match History Data'!N1476,"")</f>
        <v/>
      </c>
      <c r="O1476" t="str">
        <f>IF(ROW()&lt;=vLastrow,'Match History Data'!O1476,"")</f>
        <v/>
      </c>
      <c r="Q1476" t="str">
        <f>IF(ROW()&lt;=vLastrow,VLOOKUP(MONTH(E1476),calcs!$S$2:$T$13,2,FALSE),"")</f>
        <v/>
      </c>
      <c r="R1476" t="str">
        <f>IF(ROW()&lt;=vLastrow,VLOOKUP(MONTH(F1476),calcs!$S$2:$T$13,2,FALSE),"")</f>
        <v/>
      </c>
      <c r="S1476" t="str">
        <f t="shared" si="120"/>
        <v/>
      </c>
      <c r="T1476" s="26" t="e">
        <f>IF(F1476="",DATEDIF(E1476,calcs!X$2,"Y"),"")</f>
        <v>#VALUE!</v>
      </c>
      <c r="U1476" t="str">
        <f t="shared" si="124"/>
        <v/>
      </c>
      <c r="V1476" t="str">
        <f t="shared" si="121"/>
        <v/>
      </c>
      <c r="W1476">
        <f t="shared" si="122"/>
        <v>0</v>
      </c>
      <c r="X1476">
        <f t="shared" si="123"/>
        <v>0</v>
      </c>
    </row>
    <row r="1477" spans="1:24" x14ac:dyDescent="0.35">
      <c r="A1477" t="str">
        <f>IF(ROW()&lt;=vLastrow,'Match History Data'!A1477,"")</f>
        <v/>
      </c>
      <c r="B1477" t="str">
        <f>IF(ROW()&lt;=vLastrow,'Match History Data'!B1477,"")</f>
        <v/>
      </c>
      <c r="C1477" t="str">
        <f>IF(ROW()&lt;=vLastrow,'Match History Data'!C1477,"")</f>
        <v/>
      </c>
      <c r="D1477" t="str">
        <f>IF(ROW()&lt;=vLastrow,'Match History Data'!D1477,"")</f>
        <v/>
      </c>
      <c r="E1477" s="3" t="str">
        <f>IF(ROW()&lt;=vLastrow,IF('Match History Data'!E1477&lt;&gt;"",'Match History Data'!E1477,""),"")</f>
        <v/>
      </c>
      <c r="F1477" s="3" t="str">
        <f>IF(ROW()&lt;=vLastrow,IF('Match History Data'!F1477&lt;&gt;"",'Match History Data'!F1477,""),"")</f>
        <v/>
      </c>
      <c r="G1477" t="str">
        <f>IF(ROW()&lt;=vLastrow,'Match History Data'!G1477,"")</f>
        <v/>
      </c>
      <c r="H1477" t="str">
        <f>IF(ROW()&lt;=vLastrow,'Match History Data'!H1477,"")</f>
        <v/>
      </c>
      <c r="I1477" t="str">
        <f>IF(ROW()&lt;=vLastrow,'Match History Data'!I1477,"")</f>
        <v/>
      </c>
      <c r="J1477" t="str">
        <f>IF(ROW()&lt;=vLastrow,'Match History Data'!J1477,"")</f>
        <v/>
      </c>
      <c r="K1477" t="str">
        <f>IF(ROW()&lt;=vLastrow,'Match History Data'!K1477,"")</f>
        <v/>
      </c>
      <c r="L1477" t="str">
        <f>IF(ROW()&lt;=vLastrow,'Match History Data'!L1477,"")</f>
        <v/>
      </c>
      <c r="M1477" t="str">
        <f>IF(ROW()&lt;=vLastrow,'Match History Data'!M1477,"")</f>
        <v/>
      </c>
      <c r="N1477" t="str">
        <f>IF(ROW()&lt;=vLastrow,'Match History Data'!N1477,"")</f>
        <v/>
      </c>
      <c r="O1477" t="str">
        <f>IF(ROW()&lt;=vLastrow,'Match History Data'!O1477,"")</f>
        <v/>
      </c>
      <c r="Q1477" t="str">
        <f>IF(ROW()&lt;=vLastrow,VLOOKUP(MONTH(E1477),calcs!$S$2:$T$13,2,FALSE),"")</f>
        <v/>
      </c>
      <c r="R1477" t="str">
        <f>IF(ROW()&lt;=vLastrow,VLOOKUP(MONTH(F1477),calcs!$S$2:$T$13,2,FALSE),"")</f>
        <v/>
      </c>
      <c r="S1477" t="str">
        <f t="shared" si="120"/>
        <v/>
      </c>
      <c r="T1477" s="26" t="e">
        <f>IF(F1477="",DATEDIF(E1477,calcs!X$2,"Y"),"")</f>
        <v>#VALUE!</v>
      </c>
      <c r="U1477" t="str">
        <f t="shared" si="124"/>
        <v/>
      </c>
      <c r="V1477" t="str">
        <f t="shared" si="121"/>
        <v/>
      </c>
      <c r="W1477">
        <f t="shared" si="122"/>
        <v>0</v>
      </c>
      <c r="X1477">
        <f t="shared" si="123"/>
        <v>0</v>
      </c>
    </row>
    <row r="1478" spans="1:24" x14ac:dyDescent="0.35">
      <c r="A1478" t="str">
        <f>IF(ROW()&lt;=vLastrow,'Match History Data'!A1478,"")</f>
        <v/>
      </c>
      <c r="B1478" t="str">
        <f>IF(ROW()&lt;=vLastrow,'Match History Data'!B1478,"")</f>
        <v/>
      </c>
      <c r="C1478" t="str">
        <f>IF(ROW()&lt;=vLastrow,'Match History Data'!C1478,"")</f>
        <v/>
      </c>
      <c r="D1478" t="str">
        <f>IF(ROW()&lt;=vLastrow,'Match History Data'!D1478,"")</f>
        <v/>
      </c>
      <c r="E1478" s="3" t="str">
        <f>IF(ROW()&lt;=vLastrow,IF('Match History Data'!E1478&lt;&gt;"",'Match History Data'!E1478,""),"")</f>
        <v/>
      </c>
      <c r="F1478" s="3" t="str">
        <f>IF(ROW()&lt;=vLastrow,IF('Match History Data'!F1478&lt;&gt;"",'Match History Data'!F1478,""),"")</f>
        <v/>
      </c>
      <c r="G1478" t="str">
        <f>IF(ROW()&lt;=vLastrow,'Match History Data'!G1478,"")</f>
        <v/>
      </c>
      <c r="H1478" t="str">
        <f>IF(ROW()&lt;=vLastrow,'Match History Data'!H1478,"")</f>
        <v/>
      </c>
      <c r="I1478" t="str">
        <f>IF(ROW()&lt;=vLastrow,'Match History Data'!I1478,"")</f>
        <v/>
      </c>
      <c r="J1478" t="str">
        <f>IF(ROW()&lt;=vLastrow,'Match History Data'!J1478,"")</f>
        <v/>
      </c>
      <c r="K1478" t="str">
        <f>IF(ROW()&lt;=vLastrow,'Match History Data'!K1478,"")</f>
        <v/>
      </c>
      <c r="L1478" t="str">
        <f>IF(ROW()&lt;=vLastrow,'Match History Data'!L1478,"")</f>
        <v/>
      </c>
      <c r="M1478" t="str">
        <f>IF(ROW()&lt;=vLastrow,'Match History Data'!M1478,"")</f>
        <v/>
      </c>
      <c r="N1478" t="str">
        <f>IF(ROW()&lt;=vLastrow,'Match History Data'!N1478,"")</f>
        <v/>
      </c>
      <c r="O1478" t="str">
        <f>IF(ROW()&lt;=vLastrow,'Match History Data'!O1478,"")</f>
        <v/>
      </c>
      <c r="Q1478" t="str">
        <f>IF(ROW()&lt;=vLastrow,VLOOKUP(MONTH(E1478),calcs!$S$2:$T$13,2,FALSE),"")</f>
        <v/>
      </c>
      <c r="R1478" t="str">
        <f>IF(ROW()&lt;=vLastrow,VLOOKUP(MONTH(F1478),calcs!$S$2:$T$13,2,FALSE),"")</f>
        <v/>
      </c>
      <c r="S1478" t="str">
        <f t="shared" si="120"/>
        <v/>
      </c>
      <c r="T1478" s="26" t="e">
        <f>IF(F1478="",DATEDIF(E1478,calcs!X$2,"Y"),"")</f>
        <v>#VALUE!</v>
      </c>
      <c r="U1478" t="str">
        <f t="shared" si="124"/>
        <v/>
      </c>
      <c r="V1478" t="str">
        <f t="shared" si="121"/>
        <v/>
      </c>
      <c r="W1478">
        <f t="shared" si="122"/>
        <v>0</v>
      </c>
      <c r="X1478">
        <f t="shared" si="123"/>
        <v>0</v>
      </c>
    </row>
    <row r="1479" spans="1:24" x14ac:dyDescent="0.35">
      <c r="A1479" t="str">
        <f>IF(ROW()&lt;=vLastrow,'Match History Data'!A1479,"")</f>
        <v/>
      </c>
      <c r="B1479" t="str">
        <f>IF(ROW()&lt;=vLastrow,'Match History Data'!B1479,"")</f>
        <v/>
      </c>
      <c r="C1479" t="str">
        <f>IF(ROW()&lt;=vLastrow,'Match History Data'!C1479,"")</f>
        <v/>
      </c>
      <c r="D1479" t="str">
        <f>IF(ROW()&lt;=vLastrow,'Match History Data'!D1479,"")</f>
        <v/>
      </c>
      <c r="E1479" s="3" t="str">
        <f>IF(ROW()&lt;=vLastrow,IF('Match History Data'!E1479&lt;&gt;"",'Match History Data'!E1479,""),"")</f>
        <v/>
      </c>
      <c r="F1479" s="3" t="str">
        <f>IF(ROW()&lt;=vLastrow,IF('Match History Data'!F1479&lt;&gt;"",'Match History Data'!F1479,""),"")</f>
        <v/>
      </c>
      <c r="G1479" t="str">
        <f>IF(ROW()&lt;=vLastrow,'Match History Data'!G1479,"")</f>
        <v/>
      </c>
      <c r="H1479" t="str">
        <f>IF(ROW()&lt;=vLastrow,'Match History Data'!H1479,"")</f>
        <v/>
      </c>
      <c r="I1479" t="str">
        <f>IF(ROW()&lt;=vLastrow,'Match History Data'!I1479,"")</f>
        <v/>
      </c>
      <c r="J1479" t="str">
        <f>IF(ROW()&lt;=vLastrow,'Match History Data'!J1479,"")</f>
        <v/>
      </c>
      <c r="K1479" t="str">
        <f>IF(ROW()&lt;=vLastrow,'Match History Data'!K1479,"")</f>
        <v/>
      </c>
      <c r="L1479" t="str">
        <f>IF(ROW()&lt;=vLastrow,'Match History Data'!L1479,"")</f>
        <v/>
      </c>
      <c r="M1479" t="str">
        <f>IF(ROW()&lt;=vLastrow,'Match History Data'!M1479,"")</f>
        <v/>
      </c>
      <c r="N1479" t="str">
        <f>IF(ROW()&lt;=vLastrow,'Match History Data'!N1479,"")</f>
        <v/>
      </c>
      <c r="O1479" t="str">
        <f>IF(ROW()&lt;=vLastrow,'Match History Data'!O1479,"")</f>
        <v/>
      </c>
      <c r="Q1479" t="str">
        <f>IF(ROW()&lt;=vLastrow,VLOOKUP(MONTH(E1479),calcs!$S$2:$T$13,2,FALSE),"")</f>
        <v/>
      </c>
      <c r="R1479" t="str">
        <f>IF(ROW()&lt;=vLastrow,VLOOKUP(MONTH(F1479),calcs!$S$2:$T$13,2,FALSE),"")</f>
        <v/>
      </c>
      <c r="S1479" t="str">
        <f t="shared" si="120"/>
        <v/>
      </c>
      <c r="T1479" s="26" t="e">
        <f>IF(F1479="",DATEDIF(E1479,calcs!X$2,"Y"),"")</f>
        <v>#VALUE!</v>
      </c>
      <c r="U1479" t="str">
        <f t="shared" si="124"/>
        <v/>
      </c>
      <c r="V1479" t="str">
        <f t="shared" si="121"/>
        <v/>
      </c>
      <c r="W1479">
        <f t="shared" si="122"/>
        <v>0</v>
      </c>
      <c r="X1479">
        <f t="shared" si="123"/>
        <v>0</v>
      </c>
    </row>
    <row r="1480" spans="1:24" x14ac:dyDescent="0.35">
      <c r="A1480" t="str">
        <f>IF(ROW()&lt;=vLastrow,'Match History Data'!A1480,"")</f>
        <v/>
      </c>
      <c r="B1480" t="str">
        <f>IF(ROW()&lt;=vLastrow,'Match History Data'!B1480,"")</f>
        <v/>
      </c>
      <c r="C1480" t="str">
        <f>IF(ROW()&lt;=vLastrow,'Match History Data'!C1480,"")</f>
        <v/>
      </c>
      <c r="D1480" t="str">
        <f>IF(ROW()&lt;=vLastrow,'Match History Data'!D1480,"")</f>
        <v/>
      </c>
      <c r="E1480" s="3" t="str">
        <f>IF(ROW()&lt;=vLastrow,IF('Match History Data'!E1480&lt;&gt;"",'Match History Data'!E1480,""),"")</f>
        <v/>
      </c>
      <c r="F1480" s="3" t="str">
        <f>IF(ROW()&lt;=vLastrow,IF('Match History Data'!F1480&lt;&gt;"",'Match History Data'!F1480,""),"")</f>
        <v/>
      </c>
      <c r="G1480" t="str">
        <f>IF(ROW()&lt;=vLastrow,'Match History Data'!G1480,"")</f>
        <v/>
      </c>
      <c r="H1480" t="str">
        <f>IF(ROW()&lt;=vLastrow,'Match History Data'!H1480,"")</f>
        <v/>
      </c>
      <c r="I1480" t="str">
        <f>IF(ROW()&lt;=vLastrow,'Match History Data'!I1480,"")</f>
        <v/>
      </c>
      <c r="J1480" t="str">
        <f>IF(ROW()&lt;=vLastrow,'Match History Data'!J1480,"")</f>
        <v/>
      </c>
      <c r="K1480" t="str">
        <f>IF(ROW()&lt;=vLastrow,'Match History Data'!K1480,"")</f>
        <v/>
      </c>
      <c r="L1480" t="str">
        <f>IF(ROW()&lt;=vLastrow,'Match History Data'!L1480,"")</f>
        <v/>
      </c>
      <c r="M1480" t="str">
        <f>IF(ROW()&lt;=vLastrow,'Match History Data'!M1480,"")</f>
        <v/>
      </c>
      <c r="N1480" t="str">
        <f>IF(ROW()&lt;=vLastrow,'Match History Data'!N1480,"")</f>
        <v/>
      </c>
      <c r="O1480" t="str">
        <f>IF(ROW()&lt;=vLastrow,'Match History Data'!O1480,"")</f>
        <v/>
      </c>
      <c r="Q1480" t="str">
        <f>IF(ROW()&lt;=vLastrow,VLOOKUP(MONTH(E1480),calcs!$S$2:$T$13,2,FALSE),"")</f>
        <v/>
      </c>
      <c r="R1480" t="str">
        <f>IF(ROW()&lt;=vLastrow,VLOOKUP(MONTH(F1480),calcs!$S$2:$T$13,2,FALSE),"")</f>
        <v/>
      </c>
      <c r="S1480" t="str">
        <f t="shared" si="120"/>
        <v/>
      </c>
      <c r="T1480" s="26" t="e">
        <f>IF(F1480="",DATEDIF(E1480,calcs!X$2,"Y"),"")</f>
        <v>#VALUE!</v>
      </c>
      <c r="U1480" t="str">
        <f t="shared" si="124"/>
        <v/>
      </c>
      <c r="V1480" t="str">
        <f t="shared" si="121"/>
        <v/>
      </c>
      <c r="W1480">
        <f t="shared" si="122"/>
        <v>0</v>
      </c>
      <c r="X1480">
        <f t="shared" si="123"/>
        <v>0</v>
      </c>
    </row>
    <row r="1481" spans="1:24" x14ac:dyDescent="0.35">
      <c r="A1481" t="str">
        <f>IF(ROW()&lt;=vLastrow,'Match History Data'!A1481,"")</f>
        <v/>
      </c>
      <c r="B1481" t="str">
        <f>IF(ROW()&lt;=vLastrow,'Match History Data'!B1481,"")</f>
        <v/>
      </c>
      <c r="C1481" t="str">
        <f>IF(ROW()&lt;=vLastrow,'Match History Data'!C1481,"")</f>
        <v/>
      </c>
      <c r="D1481" t="str">
        <f>IF(ROW()&lt;=vLastrow,'Match History Data'!D1481,"")</f>
        <v/>
      </c>
      <c r="E1481" s="3" t="str">
        <f>IF(ROW()&lt;=vLastrow,IF('Match History Data'!E1481&lt;&gt;"",'Match History Data'!E1481,""),"")</f>
        <v/>
      </c>
      <c r="F1481" s="3" t="str">
        <f>IF(ROW()&lt;=vLastrow,IF('Match History Data'!F1481&lt;&gt;"",'Match History Data'!F1481,""),"")</f>
        <v/>
      </c>
      <c r="G1481" t="str">
        <f>IF(ROW()&lt;=vLastrow,'Match History Data'!G1481,"")</f>
        <v/>
      </c>
      <c r="H1481" t="str">
        <f>IF(ROW()&lt;=vLastrow,'Match History Data'!H1481,"")</f>
        <v/>
      </c>
      <c r="I1481" t="str">
        <f>IF(ROW()&lt;=vLastrow,'Match History Data'!I1481,"")</f>
        <v/>
      </c>
      <c r="J1481" t="str">
        <f>IF(ROW()&lt;=vLastrow,'Match History Data'!J1481,"")</f>
        <v/>
      </c>
      <c r="K1481" t="str">
        <f>IF(ROW()&lt;=vLastrow,'Match History Data'!K1481,"")</f>
        <v/>
      </c>
      <c r="L1481" t="str">
        <f>IF(ROW()&lt;=vLastrow,'Match History Data'!L1481,"")</f>
        <v/>
      </c>
      <c r="M1481" t="str">
        <f>IF(ROW()&lt;=vLastrow,'Match History Data'!M1481,"")</f>
        <v/>
      </c>
      <c r="N1481" t="str">
        <f>IF(ROW()&lt;=vLastrow,'Match History Data'!N1481,"")</f>
        <v/>
      </c>
      <c r="O1481" t="str">
        <f>IF(ROW()&lt;=vLastrow,'Match History Data'!O1481,"")</f>
        <v/>
      </c>
      <c r="Q1481" t="str">
        <f>IF(ROW()&lt;=vLastrow,VLOOKUP(MONTH(E1481),calcs!$S$2:$T$13,2,FALSE),"")</f>
        <v/>
      </c>
      <c r="R1481" t="str">
        <f>IF(ROW()&lt;=vLastrow,VLOOKUP(MONTH(F1481),calcs!$S$2:$T$13,2,FALSE),"")</f>
        <v/>
      </c>
      <c r="S1481" t="str">
        <f t="shared" si="120"/>
        <v/>
      </c>
      <c r="T1481" s="26" t="e">
        <f>IF(F1481="",DATEDIF(E1481,calcs!X$2,"Y"),"")</f>
        <v>#VALUE!</v>
      </c>
      <c r="U1481" t="str">
        <f t="shared" si="124"/>
        <v/>
      </c>
      <c r="V1481" t="str">
        <f t="shared" si="121"/>
        <v/>
      </c>
      <c r="W1481">
        <f t="shared" si="122"/>
        <v>0</v>
      </c>
      <c r="X1481">
        <f t="shared" si="123"/>
        <v>0</v>
      </c>
    </row>
    <row r="1482" spans="1:24" x14ac:dyDescent="0.35">
      <c r="A1482" t="str">
        <f>IF(ROW()&lt;=vLastrow,'Match History Data'!A1482,"")</f>
        <v/>
      </c>
      <c r="B1482" t="str">
        <f>IF(ROW()&lt;=vLastrow,'Match History Data'!B1482,"")</f>
        <v/>
      </c>
      <c r="C1482" t="str">
        <f>IF(ROW()&lt;=vLastrow,'Match History Data'!C1482,"")</f>
        <v/>
      </c>
      <c r="D1482" t="str">
        <f>IF(ROW()&lt;=vLastrow,'Match History Data'!D1482,"")</f>
        <v/>
      </c>
      <c r="E1482" s="3" t="str">
        <f>IF(ROW()&lt;=vLastrow,IF('Match History Data'!E1482&lt;&gt;"",'Match History Data'!E1482,""),"")</f>
        <v/>
      </c>
      <c r="F1482" s="3" t="str">
        <f>IF(ROW()&lt;=vLastrow,IF('Match History Data'!F1482&lt;&gt;"",'Match History Data'!F1482,""),"")</f>
        <v/>
      </c>
      <c r="G1482" t="str">
        <f>IF(ROW()&lt;=vLastrow,'Match History Data'!G1482,"")</f>
        <v/>
      </c>
      <c r="H1482" t="str">
        <f>IF(ROW()&lt;=vLastrow,'Match History Data'!H1482,"")</f>
        <v/>
      </c>
      <c r="I1482" t="str">
        <f>IF(ROW()&lt;=vLastrow,'Match History Data'!I1482,"")</f>
        <v/>
      </c>
      <c r="J1482" t="str">
        <f>IF(ROW()&lt;=vLastrow,'Match History Data'!J1482,"")</f>
        <v/>
      </c>
      <c r="K1482" t="str">
        <f>IF(ROW()&lt;=vLastrow,'Match History Data'!K1482,"")</f>
        <v/>
      </c>
      <c r="L1482" t="str">
        <f>IF(ROW()&lt;=vLastrow,'Match History Data'!L1482,"")</f>
        <v/>
      </c>
      <c r="M1482" t="str">
        <f>IF(ROW()&lt;=vLastrow,'Match History Data'!M1482,"")</f>
        <v/>
      </c>
      <c r="N1482" t="str">
        <f>IF(ROW()&lt;=vLastrow,'Match History Data'!N1482,"")</f>
        <v/>
      </c>
      <c r="O1482" t="str">
        <f>IF(ROW()&lt;=vLastrow,'Match History Data'!O1482,"")</f>
        <v/>
      </c>
      <c r="Q1482" t="str">
        <f>IF(ROW()&lt;=vLastrow,VLOOKUP(MONTH(E1482),calcs!$S$2:$T$13,2,FALSE),"")</f>
        <v/>
      </c>
      <c r="R1482" t="str">
        <f>IF(ROW()&lt;=vLastrow,VLOOKUP(MONTH(F1482),calcs!$S$2:$T$13,2,FALSE),"")</f>
        <v/>
      </c>
      <c r="S1482" t="str">
        <f t="shared" ref="S1482:S1545" si="125">IF(F1482&lt;&gt;"",DATEDIF(E1482,F1482,"y"),"")</f>
        <v/>
      </c>
      <c r="T1482" s="26" t="e">
        <f>IF(F1482="",DATEDIF(E1482,calcs!X$2,"Y"),"")</f>
        <v>#VALUE!</v>
      </c>
      <c r="U1482" t="str">
        <f t="shared" si="124"/>
        <v/>
      </c>
      <c r="V1482" t="str">
        <f t="shared" si="121"/>
        <v/>
      </c>
      <c r="W1482">
        <f t="shared" si="122"/>
        <v>0</v>
      </c>
      <c r="X1482">
        <f t="shared" si="123"/>
        <v>0</v>
      </c>
    </row>
    <row r="1483" spans="1:24" x14ac:dyDescent="0.35">
      <c r="A1483" t="str">
        <f>IF(ROW()&lt;=vLastrow,'Match History Data'!A1483,"")</f>
        <v/>
      </c>
      <c r="B1483" t="str">
        <f>IF(ROW()&lt;=vLastrow,'Match History Data'!B1483,"")</f>
        <v/>
      </c>
      <c r="C1483" t="str">
        <f>IF(ROW()&lt;=vLastrow,'Match History Data'!C1483,"")</f>
        <v/>
      </c>
      <c r="D1483" t="str">
        <f>IF(ROW()&lt;=vLastrow,'Match History Data'!D1483,"")</f>
        <v/>
      </c>
      <c r="E1483" s="3" t="str">
        <f>IF(ROW()&lt;=vLastrow,IF('Match History Data'!E1483&lt;&gt;"",'Match History Data'!E1483,""),"")</f>
        <v/>
      </c>
      <c r="F1483" s="3" t="str">
        <f>IF(ROW()&lt;=vLastrow,IF('Match History Data'!F1483&lt;&gt;"",'Match History Data'!F1483,""),"")</f>
        <v/>
      </c>
      <c r="G1483" t="str">
        <f>IF(ROW()&lt;=vLastrow,'Match History Data'!G1483,"")</f>
        <v/>
      </c>
      <c r="H1483" t="str">
        <f>IF(ROW()&lt;=vLastrow,'Match History Data'!H1483,"")</f>
        <v/>
      </c>
      <c r="I1483" t="str">
        <f>IF(ROW()&lt;=vLastrow,'Match History Data'!I1483,"")</f>
        <v/>
      </c>
      <c r="J1483" t="str">
        <f>IF(ROW()&lt;=vLastrow,'Match History Data'!J1483,"")</f>
        <v/>
      </c>
      <c r="K1483" t="str">
        <f>IF(ROW()&lt;=vLastrow,'Match History Data'!K1483,"")</f>
        <v/>
      </c>
      <c r="L1483" t="str">
        <f>IF(ROW()&lt;=vLastrow,'Match History Data'!L1483,"")</f>
        <v/>
      </c>
      <c r="M1483" t="str">
        <f>IF(ROW()&lt;=vLastrow,'Match History Data'!M1483,"")</f>
        <v/>
      </c>
      <c r="N1483" t="str">
        <f>IF(ROW()&lt;=vLastrow,'Match History Data'!N1483,"")</f>
        <v/>
      </c>
      <c r="O1483" t="str">
        <f>IF(ROW()&lt;=vLastrow,'Match History Data'!O1483,"")</f>
        <v/>
      </c>
      <c r="Q1483" t="str">
        <f>IF(ROW()&lt;=vLastrow,VLOOKUP(MONTH(E1483),calcs!$S$2:$T$13,2,FALSE),"")</f>
        <v/>
      </c>
      <c r="R1483" t="str">
        <f>IF(ROW()&lt;=vLastrow,VLOOKUP(MONTH(F1483),calcs!$S$2:$T$13,2,FALSE),"")</f>
        <v/>
      </c>
      <c r="S1483" t="str">
        <f t="shared" si="125"/>
        <v/>
      </c>
      <c r="T1483" s="26" t="e">
        <f>IF(F1483="",DATEDIF(E1483,calcs!X$2,"Y"),"")</f>
        <v>#VALUE!</v>
      </c>
      <c r="U1483" t="str">
        <f t="shared" si="124"/>
        <v/>
      </c>
      <c r="V1483" t="str">
        <f t="shared" si="121"/>
        <v/>
      </c>
      <c r="W1483">
        <f t="shared" si="122"/>
        <v>0</v>
      </c>
      <c r="X1483">
        <f t="shared" si="123"/>
        <v>0</v>
      </c>
    </row>
    <row r="1484" spans="1:24" x14ac:dyDescent="0.35">
      <c r="A1484" t="str">
        <f>IF(ROW()&lt;=vLastrow,'Match History Data'!A1484,"")</f>
        <v/>
      </c>
      <c r="B1484" t="str">
        <f>IF(ROW()&lt;=vLastrow,'Match History Data'!B1484,"")</f>
        <v/>
      </c>
      <c r="C1484" t="str">
        <f>IF(ROW()&lt;=vLastrow,'Match History Data'!C1484,"")</f>
        <v/>
      </c>
      <c r="D1484" t="str">
        <f>IF(ROW()&lt;=vLastrow,'Match History Data'!D1484,"")</f>
        <v/>
      </c>
      <c r="E1484" s="3" t="str">
        <f>IF(ROW()&lt;=vLastrow,IF('Match History Data'!E1484&lt;&gt;"",'Match History Data'!E1484,""),"")</f>
        <v/>
      </c>
      <c r="F1484" s="3" t="str">
        <f>IF(ROW()&lt;=vLastrow,IF('Match History Data'!F1484&lt;&gt;"",'Match History Data'!F1484,""),"")</f>
        <v/>
      </c>
      <c r="G1484" t="str">
        <f>IF(ROW()&lt;=vLastrow,'Match History Data'!G1484,"")</f>
        <v/>
      </c>
      <c r="H1484" t="str">
        <f>IF(ROW()&lt;=vLastrow,'Match History Data'!H1484,"")</f>
        <v/>
      </c>
      <c r="I1484" t="str">
        <f>IF(ROW()&lt;=vLastrow,'Match History Data'!I1484,"")</f>
        <v/>
      </c>
      <c r="J1484" t="str">
        <f>IF(ROW()&lt;=vLastrow,'Match History Data'!J1484,"")</f>
        <v/>
      </c>
      <c r="K1484" t="str">
        <f>IF(ROW()&lt;=vLastrow,'Match History Data'!K1484,"")</f>
        <v/>
      </c>
      <c r="L1484" t="str">
        <f>IF(ROW()&lt;=vLastrow,'Match History Data'!L1484,"")</f>
        <v/>
      </c>
      <c r="M1484" t="str">
        <f>IF(ROW()&lt;=vLastrow,'Match History Data'!M1484,"")</f>
        <v/>
      </c>
      <c r="N1484" t="str">
        <f>IF(ROW()&lt;=vLastrow,'Match History Data'!N1484,"")</f>
        <v/>
      </c>
      <c r="O1484" t="str">
        <f>IF(ROW()&lt;=vLastrow,'Match History Data'!O1484,"")</f>
        <v/>
      </c>
      <c r="Q1484" t="str">
        <f>IF(ROW()&lt;=vLastrow,VLOOKUP(MONTH(E1484),calcs!$S$2:$T$13,2,FALSE),"")</f>
        <v/>
      </c>
      <c r="R1484" t="str">
        <f>IF(ROW()&lt;=vLastrow,VLOOKUP(MONTH(F1484),calcs!$S$2:$T$13,2,FALSE),"")</f>
        <v/>
      </c>
      <c r="S1484" t="str">
        <f t="shared" si="125"/>
        <v/>
      </c>
      <c r="T1484" s="26" t="e">
        <f>IF(F1484="",DATEDIF(E1484,calcs!X$2,"Y"),"")</f>
        <v>#VALUE!</v>
      </c>
      <c r="U1484" t="str">
        <f t="shared" si="124"/>
        <v/>
      </c>
      <c r="V1484" t="str">
        <f t="shared" si="121"/>
        <v/>
      </c>
      <c r="W1484">
        <f t="shared" si="122"/>
        <v>0</v>
      </c>
      <c r="X1484">
        <f t="shared" si="123"/>
        <v>0</v>
      </c>
    </row>
    <row r="1485" spans="1:24" x14ac:dyDescent="0.35">
      <c r="A1485" t="str">
        <f>IF(ROW()&lt;=vLastrow,'Match History Data'!A1485,"")</f>
        <v/>
      </c>
      <c r="B1485" t="str">
        <f>IF(ROW()&lt;=vLastrow,'Match History Data'!B1485,"")</f>
        <v/>
      </c>
      <c r="C1485" t="str">
        <f>IF(ROW()&lt;=vLastrow,'Match History Data'!C1485,"")</f>
        <v/>
      </c>
      <c r="D1485" t="str">
        <f>IF(ROW()&lt;=vLastrow,'Match History Data'!D1485,"")</f>
        <v/>
      </c>
      <c r="E1485" s="3" t="str">
        <f>IF(ROW()&lt;=vLastrow,IF('Match History Data'!E1485&lt;&gt;"",'Match History Data'!E1485,""),"")</f>
        <v/>
      </c>
      <c r="F1485" s="3" t="str">
        <f>IF(ROW()&lt;=vLastrow,IF('Match History Data'!F1485&lt;&gt;"",'Match History Data'!F1485,""),"")</f>
        <v/>
      </c>
      <c r="G1485" t="str">
        <f>IF(ROW()&lt;=vLastrow,'Match History Data'!G1485,"")</f>
        <v/>
      </c>
      <c r="H1485" t="str">
        <f>IF(ROW()&lt;=vLastrow,'Match History Data'!H1485,"")</f>
        <v/>
      </c>
      <c r="I1485" t="str">
        <f>IF(ROW()&lt;=vLastrow,'Match History Data'!I1485,"")</f>
        <v/>
      </c>
      <c r="J1485" t="str">
        <f>IF(ROW()&lt;=vLastrow,'Match History Data'!J1485,"")</f>
        <v/>
      </c>
      <c r="K1485" t="str">
        <f>IF(ROW()&lt;=vLastrow,'Match History Data'!K1485,"")</f>
        <v/>
      </c>
      <c r="L1485" t="str">
        <f>IF(ROW()&lt;=vLastrow,'Match History Data'!L1485,"")</f>
        <v/>
      </c>
      <c r="M1485" t="str">
        <f>IF(ROW()&lt;=vLastrow,'Match History Data'!M1485,"")</f>
        <v/>
      </c>
      <c r="N1485" t="str">
        <f>IF(ROW()&lt;=vLastrow,'Match History Data'!N1485,"")</f>
        <v/>
      </c>
      <c r="O1485" t="str">
        <f>IF(ROW()&lt;=vLastrow,'Match History Data'!O1485,"")</f>
        <v/>
      </c>
      <c r="Q1485" t="str">
        <f>IF(ROW()&lt;=vLastrow,VLOOKUP(MONTH(E1485),calcs!$S$2:$T$13,2,FALSE),"")</f>
        <v/>
      </c>
      <c r="R1485" t="str">
        <f>IF(ROW()&lt;=vLastrow,VLOOKUP(MONTH(F1485),calcs!$S$2:$T$13,2,FALSE),"")</f>
        <v/>
      </c>
      <c r="S1485" t="str">
        <f t="shared" si="125"/>
        <v/>
      </c>
      <c r="T1485" s="26" t="e">
        <f>IF(F1485="",DATEDIF(E1485,calcs!X$2,"Y"),"")</f>
        <v>#VALUE!</v>
      </c>
      <c r="U1485" t="str">
        <f t="shared" si="124"/>
        <v/>
      </c>
      <c r="V1485" t="str">
        <f t="shared" si="121"/>
        <v/>
      </c>
      <c r="W1485">
        <f t="shared" si="122"/>
        <v>0</v>
      </c>
      <c r="X1485">
        <f t="shared" si="123"/>
        <v>0</v>
      </c>
    </row>
    <row r="1486" spans="1:24" x14ac:dyDescent="0.35">
      <c r="A1486" t="str">
        <f>IF(ROW()&lt;=vLastrow,'Match History Data'!A1486,"")</f>
        <v/>
      </c>
      <c r="B1486" t="str">
        <f>IF(ROW()&lt;=vLastrow,'Match History Data'!B1486,"")</f>
        <v/>
      </c>
      <c r="C1486" t="str">
        <f>IF(ROW()&lt;=vLastrow,'Match History Data'!C1486,"")</f>
        <v/>
      </c>
      <c r="D1486" t="str">
        <f>IF(ROW()&lt;=vLastrow,'Match History Data'!D1486,"")</f>
        <v/>
      </c>
      <c r="E1486" s="3" t="str">
        <f>IF(ROW()&lt;=vLastrow,IF('Match History Data'!E1486&lt;&gt;"",'Match History Data'!E1486,""),"")</f>
        <v/>
      </c>
      <c r="F1486" s="3" t="str">
        <f>IF(ROW()&lt;=vLastrow,IF('Match History Data'!F1486&lt;&gt;"",'Match History Data'!F1486,""),"")</f>
        <v/>
      </c>
      <c r="G1486" t="str">
        <f>IF(ROW()&lt;=vLastrow,'Match History Data'!G1486,"")</f>
        <v/>
      </c>
      <c r="H1486" t="str">
        <f>IF(ROW()&lt;=vLastrow,'Match History Data'!H1486,"")</f>
        <v/>
      </c>
      <c r="I1486" t="str">
        <f>IF(ROW()&lt;=vLastrow,'Match History Data'!I1486,"")</f>
        <v/>
      </c>
      <c r="J1486" t="str">
        <f>IF(ROW()&lt;=vLastrow,'Match History Data'!J1486,"")</f>
        <v/>
      </c>
      <c r="K1486" t="str">
        <f>IF(ROW()&lt;=vLastrow,'Match History Data'!K1486,"")</f>
        <v/>
      </c>
      <c r="L1486" t="str">
        <f>IF(ROW()&lt;=vLastrow,'Match History Data'!L1486,"")</f>
        <v/>
      </c>
      <c r="M1486" t="str">
        <f>IF(ROW()&lt;=vLastrow,'Match History Data'!M1486,"")</f>
        <v/>
      </c>
      <c r="N1486" t="str">
        <f>IF(ROW()&lt;=vLastrow,'Match History Data'!N1486,"")</f>
        <v/>
      </c>
      <c r="O1486" t="str">
        <f>IF(ROW()&lt;=vLastrow,'Match History Data'!O1486,"")</f>
        <v/>
      </c>
      <c r="Q1486" t="str">
        <f>IF(ROW()&lt;=vLastrow,VLOOKUP(MONTH(E1486),calcs!$S$2:$T$13,2,FALSE),"")</f>
        <v/>
      </c>
      <c r="R1486" t="str">
        <f>IF(ROW()&lt;=vLastrow,VLOOKUP(MONTH(F1486),calcs!$S$2:$T$13,2,FALSE),"")</f>
        <v/>
      </c>
      <c r="S1486" t="str">
        <f t="shared" si="125"/>
        <v/>
      </c>
      <c r="T1486" s="26" t="e">
        <f>IF(F1486="",DATEDIF(E1486,calcs!X$2,"Y"),"")</f>
        <v>#VALUE!</v>
      </c>
      <c r="U1486" t="str">
        <f t="shared" si="124"/>
        <v/>
      </c>
      <c r="V1486" t="str">
        <f t="shared" si="121"/>
        <v/>
      </c>
      <c r="W1486">
        <f t="shared" si="122"/>
        <v>0</v>
      </c>
      <c r="X1486">
        <f t="shared" si="123"/>
        <v>0</v>
      </c>
    </row>
    <row r="1487" spans="1:24" x14ac:dyDescent="0.35">
      <c r="A1487" t="str">
        <f>IF(ROW()&lt;=vLastrow,'Match History Data'!A1487,"")</f>
        <v/>
      </c>
      <c r="B1487" t="str">
        <f>IF(ROW()&lt;=vLastrow,'Match History Data'!B1487,"")</f>
        <v/>
      </c>
      <c r="C1487" t="str">
        <f>IF(ROW()&lt;=vLastrow,'Match History Data'!C1487,"")</f>
        <v/>
      </c>
      <c r="D1487" t="str">
        <f>IF(ROW()&lt;=vLastrow,'Match History Data'!D1487,"")</f>
        <v/>
      </c>
      <c r="E1487" s="3" t="str">
        <f>IF(ROW()&lt;=vLastrow,IF('Match History Data'!E1487&lt;&gt;"",'Match History Data'!E1487,""),"")</f>
        <v/>
      </c>
      <c r="F1487" s="3" t="str">
        <f>IF(ROW()&lt;=vLastrow,IF('Match History Data'!F1487&lt;&gt;"",'Match History Data'!F1487,""),"")</f>
        <v/>
      </c>
      <c r="G1487" t="str">
        <f>IF(ROW()&lt;=vLastrow,'Match History Data'!G1487,"")</f>
        <v/>
      </c>
      <c r="H1487" t="str">
        <f>IF(ROW()&lt;=vLastrow,'Match History Data'!H1487,"")</f>
        <v/>
      </c>
      <c r="I1487" t="str">
        <f>IF(ROW()&lt;=vLastrow,'Match History Data'!I1487,"")</f>
        <v/>
      </c>
      <c r="J1487" t="str">
        <f>IF(ROW()&lt;=vLastrow,'Match History Data'!J1487,"")</f>
        <v/>
      </c>
      <c r="K1487" t="str">
        <f>IF(ROW()&lt;=vLastrow,'Match History Data'!K1487,"")</f>
        <v/>
      </c>
      <c r="L1487" t="str">
        <f>IF(ROW()&lt;=vLastrow,'Match History Data'!L1487,"")</f>
        <v/>
      </c>
      <c r="M1487" t="str">
        <f>IF(ROW()&lt;=vLastrow,'Match History Data'!M1487,"")</f>
        <v/>
      </c>
      <c r="N1487" t="str">
        <f>IF(ROW()&lt;=vLastrow,'Match History Data'!N1487,"")</f>
        <v/>
      </c>
      <c r="O1487" t="str">
        <f>IF(ROW()&lt;=vLastrow,'Match History Data'!O1487,"")</f>
        <v/>
      </c>
      <c r="Q1487" t="str">
        <f>IF(ROW()&lt;=vLastrow,VLOOKUP(MONTH(E1487),calcs!$S$2:$T$13,2,FALSE),"")</f>
        <v/>
      </c>
      <c r="R1487" t="str">
        <f>IF(ROW()&lt;=vLastrow,VLOOKUP(MONTH(F1487),calcs!$S$2:$T$13,2,FALSE),"")</f>
        <v/>
      </c>
      <c r="S1487" t="str">
        <f t="shared" si="125"/>
        <v/>
      </c>
      <c r="T1487" s="26" t="e">
        <f>IF(F1487="",DATEDIF(E1487,calcs!X$2,"Y"),"")</f>
        <v>#VALUE!</v>
      </c>
      <c r="U1487" t="str">
        <f t="shared" si="124"/>
        <v/>
      </c>
      <c r="V1487" t="str">
        <f t="shared" si="121"/>
        <v/>
      </c>
      <c r="W1487">
        <f t="shared" si="122"/>
        <v>0</v>
      </c>
      <c r="X1487">
        <f t="shared" si="123"/>
        <v>0</v>
      </c>
    </row>
    <row r="1488" spans="1:24" x14ac:dyDescent="0.35">
      <c r="A1488" t="str">
        <f>IF(ROW()&lt;=vLastrow,'Match History Data'!A1488,"")</f>
        <v/>
      </c>
      <c r="B1488" t="str">
        <f>IF(ROW()&lt;=vLastrow,'Match History Data'!B1488,"")</f>
        <v/>
      </c>
      <c r="C1488" t="str">
        <f>IF(ROW()&lt;=vLastrow,'Match History Data'!C1488,"")</f>
        <v/>
      </c>
      <c r="D1488" t="str">
        <f>IF(ROW()&lt;=vLastrow,'Match History Data'!D1488,"")</f>
        <v/>
      </c>
      <c r="E1488" s="3" t="str">
        <f>IF(ROW()&lt;=vLastrow,IF('Match History Data'!E1488&lt;&gt;"",'Match History Data'!E1488,""),"")</f>
        <v/>
      </c>
      <c r="F1488" s="3" t="str">
        <f>IF(ROW()&lt;=vLastrow,IF('Match History Data'!F1488&lt;&gt;"",'Match History Data'!F1488,""),"")</f>
        <v/>
      </c>
      <c r="G1488" t="str">
        <f>IF(ROW()&lt;=vLastrow,'Match History Data'!G1488,"")</f>
        <v/>
      </c>
      <c r="H1488" t="str">
        <f>IF(ROW()&lt;=vLastrow,'Match History Data'!H1488,"")</f>
        <v/>
      </c>
      <c r="I1488" t="str">
        <f>IF(ROW()&lt;=vLastrow,'Match History Data'!I1488,"")</f>
        <v/>
      </c>
      <c r="J1488" t="str">
        <f>IF(ROW()&lt;=vLastrow,'Match History Data'!J1488,"")</f>
        <v/>
      </c>
      <c r="K1488" t="str">
        <f>IF(ROW()&lt;=vLastrow,'Match History Data'!K1488,"")</f>
        <v/>
      </c>
      <c r="L1488" t="str">
        <f>IF(ROW()&lt;=vLastrow,'Match History Data'!L1488,"")</f>
        <v/>
      </c>
      <c r="M1488" t="str">
        <f>IF(ROW()&lt;=vLastrow,'Match History Data'!M1488,"")</f>
        <v/>
      </c>
      <c r="N1488" t="str">
        <f>IF(ROW()&lt;=vLastrow,'Match History Data'!N1488,"")</f>
        <v/>
      </c>
      <c r="O1488" t="str">
        <f>IF(ROW()&lt;=vLastrow,'Match History Data'!O1488,"")</f>
        <v/>
      </c>
      <c r="Q1488" t="str">
        <f>IF(ROW()&lt;=vLastrow,VLOOKUP(MONTH(E1488),calcs!$S$2:$T$13,2,FALSE),"")</f>
        <v/>
      </c>
      <c r="R1488" t="str">
        <f>IF(ROW()&lt;=vLastrow,VLOOKUP(MONTH(F1488),calcs!$S$2:$T$13,2,FALSE),"")</f>
        <v/>
      </c>
      <c r="S1488" t="str">
        <f t="shared" si="125"/>
        <v/>
      </c>
      <c r="T1488" s="26" t="e">
        <f>IF(F1488="",DATEDIF(E1488,calcs!X$2,"Y"),"")</f>
        <v>#VALUE!</v>
      </c>
      <c r="U1488" t="str">
        <f t="shared" si="124"/>
        <v/>
      </c>
      <c r="V1488" t="str">
        <f t="shared" si="121"/>
        <v/>
      </c>
      <c r="W1488">
        <f t="shared" si="122"/>
        <v>0</v>
      </c>
      <c r="X1488">
        <f t="shared" si="123"/>
        <v>0</v>
      </c>
    </row>
    <row r="1489" spans="1:24" x14ac:dyDescent="0.35">
      <c r="A1489" t="str">
        <f>IF(ROW()&lt;=vLastrow,'Match History Data'!A1489,"")</f>
        <v/>
      </c>
      <c r="B1489" t="str">
        <f>IF(ROW()&lt;=vLastrow,'Match History Data'!B1489,"")</f>
        <v/>
      </c>
      <c r="C1489" t="str">
        <f>IF(ROW()&lt;=vLastrow,'Match History Data'!C1489,"")</f>
        <v/>
      </c>
      <c r="D1489" t="str">
        <f>IF(ROW()&lt;=vLastrow,'Match History Data'!D1489,"")</f>
        <v/>
      </c>
      <c r="E1489" s="3" t="str">
        <f>IF(ROW()&lt;=vLastrow,IF('Match History Data'!E1489&lt;&gt;"",'Match History Data'!E1489,""),"")</f>
        <v/>
      </c>
      <c r="F1489" s="3" t="str">
        <f>IF(ROW()&lt;=vLastrow,IF('Match History Data'!F1489&lt;&gt;"",'Match History Data'!F1489,""),"")</f>
        <v/>
      </c>
      <c r="G1489" t="str">
        <f>IF(ROW()&lt;=vLastrow,'Match History Data'!G1489,"")</f>
        <v/>
      </c>
      <c r="H1489" t="str">
        <f>IF(ROW()&lt;=vLastrow,'Match History Data'!H1489,"")</f>
        <v/>
      </c>
      <c r="I1489" t="str">
        <f>IF(ROW()&lt;=vLastrow,'Match History Data'!I1489,"")</f>
        <v/>
      </c>
      <c r="J1489" t="str">
        <f>IF(ROW()&lt;=vLastrow,'Match History Data'!J1489,"")</f>
        <v/>
      </c>
      <c r="K1489" t="str">
        <f>IF(ROW()&lt;=vLastrow,'Match History Data'!K1489,"")</f>
        <v/>
      </c>
      <c r="L1489" t="str">
        <f>IF(ROW()&lt;=vLastrow,'Match History Data'!L1489,"")</f>
        <v/>
      </c>
      <c r="M1489" t="str">
        <f>IF(ROW()&lt;=vLastrow,'Match History Data'!M1489,"")</f>
        <v/>
      </c>
      <c r="N1489" t="str">
        <f>IF(ROW()&lt;=vLastrow,'Match History Data'!N1489,"")</f>
        <v/>
      </c>
      <c r="O1489" t="str">
        <f>IF(ROW()&lt;=vLastrow,'Match History Data'!O1489,"")</f>
        <v/>
      </c>
      <c r="Q1489" t="str">
        <f>IF(ROW()&lt;=vLastrow,VLOOKUP(MONTH(E1489),calcs!$S$2:$T$13,2,FALSE),"")</f>
        <v/>
      </c>
      <c r="R1489" t="str">
        <f>IF(ROW()&lt;=vLastrow,VLOOKUP(MONTH(F1489),calcs!$S$2:$T$13,2,FALSE),"")</f>
        <v/>
      </c>
      <c r="S1489" t="str">
        <f t="shared" si="125"/>
        <v/>
      </c>
      <c r="T1489" s="26" t="e">
        <f>IF(F1489="",DATEDIF(E1489,calcs!X$2,"Y"),"")</f>
        <v>#VALUE!</v>
      </c>
      <c r="U1489" t="str">
        <f t="shared" si="124"/>
        <v/>
      </c>
      <c r="V1489" t="str">
        <f t="shared" si="121"/>
        <v/>
      </c>
      <c r="W1489">
        <f t="shared" si="122"/>
        <v>0</v>
      </c>
      <c r="X1489">
        <f t="shared" si="123"/>
        <v>0</v>
      </c>
    </row>
    <row r="1490" spans="1:24" x14ac:dyDescent="0.35">
      <c r="A1490" t="str">
        <f>IF(ROW()&lt;=vLastrow,'Match History Data'!A1490,"")</f>
        <v/>
      </c>
      <c r="B1490" t="str">
        <f>IF(ROW()&lt;=vLastrow,'Match History Data'!B1490,"")</f>
        <v/>
      </c>
      <c r="C1490" t="str">
        <f>IF(ROW()&lt;=vLastrow,'Match History Data'!C1490,"")</f>
        <v/>
      </c>
      <c r="D1490" t="str">
        <f>IF(ROW()&lt;=vLastrow,'Match History Data'!D1490,"")</f>
        <v/>
      </c>
      <c r="E1490" s="3" t="str">
        <f>IF(ROW()&lt;=vLastrow,IF('Match History Data'!E1490&lt;&gt;"",'Match History Data'!E1490,""),"")</f>
        <v/>
      </c>
      <c r="F1490" s="3" t="str">
        <f>IF(ROW()&lt;=vLastrow,IF('Match History Data'!F1490&lt;&gt;"",'Match History Data'!F1490,""),"")</f>
        <v/>
      </c>
      <c r="G1490" t="str">
        <f>IF(ROW()&lt;=vLastrow,'Match History Data'!G1490,"")</f>
        <v/>
      </c>
      <c r="H1490" t="str">
        <f>IF(ROW()&lt;=vLastrow,'Match History Data'!H1490,"")</f>
        <v/>
      </c>
      <c r="I1490" t="str">
        <f>IF(ROW()&lt;=vLastrow,'Match History Data'!I1490,"")</f>
        <v/>
      </c>
      <c r="J1490" t="str">
        <f>IF(ROW()&lt;=vLastrow,'Match History Data'!J1490,"")</f>
        <v/>
      </c>
      <c r="K1490" t="str">
        <f>IF(ROW()&lt;=vLastrow,'Match History Data'!K1490,"")</f>
        <v/>
      </c>
      <c r="L1490" t="str">
        <f>IF(ROW()&lt;=vLastrow,'Match History Data'!L1490,"")</f>
        <v/>
      </c>
      <c r="M1490" t="str">
        <f>IF(ROW()&lt;=vLastrow,'Match History Data'!M1490,"")</f>
        <v/>
      </c>
      <c r="N1490" t="str">
        <f>IF(ROW()&lt;=vLastrow,'Match History Data'!N1490,"")</f>
        <v/>
      </c>
      <c r="O1490" t="str">
        <f>IF(ROW()&lt;=vLastrow,'Match History Data'!O1490,"")</f>
        <v/>
      </c>
      <c r="Q1490" t="str">
        <f>IF(ROW()&lt;=vLastrow,VLOOKUP(MONTH(E1490),calcs!$S$2:$T$13,2,FALSE),"")</f>
        <v/>
      </c>
      <c r="R1490" t="str">
        <f>IF(ROW()&lt;=vLastrow,VLOOKUP(MONTH(F1490),calcs!$S$2:$T$13,2,FALSE),"")</f>
        <v/>
      </c>
      <c r="S1490" t="str">
        <f t="shared" si="125"/>
        <v/>
      </c>
      <c r="T1490" s="26" t="e">
        <f>IF(F1490="",DATEDIF(E1490,calcs!X$2,"Y"),"")</f>
        <v>#VALUE!</v>
      </c>
      <c r="U1490" t="str">
        <f t="shared" si="124"/>
        <v/>
      </c>
      <c r="V1490" t="str">
        <f t="shared" si="121"/>
        <v/>
      </c>
      <c r="W1490">
        <f t="shared" si="122"/>
        <v>0</v>
      </c>
      <c r="X1490">
        <f t="shared" si="123"/>
        <v>0</v>
      </c>
    </row>
    <row r="1491" spans="1:24" x14ac:dyDescent="0.35">
      <c r="A1491" t="str">
        <f>IF(ROW()&lt;=vLastrow,'Match History Data'!A1491,"")</f>
        <v/>
      </c>
      <c r="B1491" t="str">
        <f>IF(ROW()&lt;=vLastrow,'Match History Data'!B1491,"")</f>
        <v/>
      </c>
      <c r="C1491" t="str">
        <f>IF(ROW()&lt;=vLastrow,'Match History Data'!C1491,"")</f>
        <v/>
      </c>
      <c r="D1491" t="str">
        <f>IF(ROW()&lt;=vLastrow,'Match History Data'!D1491,"")</f>
        <v/>
      </c>
      <c r="E1491" s="3" t="str">
        <f>IF(ROW()&lt;=vLastrow,IF('Match History Data'!E1491&lt;&gt;"",'Match History Data'!E1491,""),"")</f>
        <v/>
      </c>
      <c r="F1491" s="3" t="str">
        <f>IF(ROW()&lt;=vLastrow,IF('Match History Data'!F1491&lt;&gt;"",'Match History Data'!F1491,""),"")</f>
        <v/>
      </c>
      <c r="G1491" t="str">
        <f>IF(ROW()&lt;=vLastrow,'Match History Data'!G1491,"")</f>
        <v/>
      </c>
      <c r="H1491" t="str">
        <f>IF(ROW()&lt;=vLastrow,'Match History Data'!H1491,"")</f>
        <v/>
      </c>
      <c r="I1491" t="str">
        <f>IF(ROW()&lt;=vLastrow,'Match History Data'!I1491,"")</f>
        <v/>
      </c>
      <c r="J1491" t="str">
        <f>IF(ROW()&lt;=vLastrow,'Match History Data'!J1491,"")</f>
        <v/>
      </c>
      <c r="K1491" t="str">
        <f>IF(ROW()&lt;=vLastrow,'Match History Data'!K1491,"")</f>
        <v/>
      </c>
      <c r="L1491" t="str">
        <f>IF(ROW()&lt;=vLastrow,'Match History Data'!L1491,"")</f>
        <v/>
      </c>
      <c r="M1491" t="str">
        <f>IF(ROW()&lt;=vLastrow,'Match History Data'!M1491,"")</f>
        <v/>
      </c>
      <c r="N1491" t="str">
        <f>IF(ROW()&lt;=vLastrow,'Match History Data'!N1491,"")</f>
        <v/>
      </c>
      <c r="O1491" t="str">
        <f>IF(ROW()&lt;=vLastrow,'Match History Data'!O1491,"")</f>
        <v/>
      </c>
      <c r="Q1491" t="str">
        <f>IF(ROW()&lt;=vLastrow,VLOOKUP(MONTH(E1491),calcs!$S$2:$T$13,2,FALSE),"")</f>
        <v/>
      </c>
      <c r="R1491" t="str">
        <f>IF(ROW()&lt;=vLastrow,VLOOKUP(MONTH(F1491),calcs!$S$2:$T$13,2,FALSE),"")</f>
        <v/>
      </c>
      <c r="S1491" t="str">
        <f t="shared" si="125"/>
        <v/>
      </c>
      <c r="T1491" s="26" t="e">
        <f>IF(F1491="",DATEDIF(E1491,calcs!X$2,"Y"),"")</f>
        <v>#VALUE!</v>
      </c>
      <c r="U1491" t="str">
        <f t="shared" si="124"/>
        <v/>
      </c>
      <c r="V1491" t="str">
        <f t="shared" si="121"/>
        <v/>
      </c>
      <c r="W1491">
        <f t="shared" si="122"/>
        <v>0</v>
      </c>
      <c r="X1491">
        <f t="shared" si="123"/>
        <v>0</v>
      </c>
    </row>
    <row r="1492" spans="1:24" x14ac:dyDescent="0.35">
      <c r="A1492" t="str">
        <f>IF(ROW()&lt;=vLastrow,'Match History Data'!A1492,"")</f>
        <v/>
      </c>
      <c r="B1492" t="str">
        <f>IF(ROW()&lt;=vLastrow,'Match History Data'!B1492,"")</f>
        <v/>
      </c>
      <c r="C1492" t="str">
        <f>IF(ROW()&lt;=vLastrow,'Match History Data'!C1492,"")</f>
        <v/>
      </c>
      <c r="D1492" t="str">
        <f>IF(ROW()&lt;=vLastrow,'Match History Data'!D1492,"")</f>
        <v/>
      </c>
      <c r="E1492" s="3" t="str">
        <f>IF(ROW()&lt;=vLastrow,IF('Match History Data'!E1492&lt;&gt;"",'Match History Data'!E1492,""),"")</f>
        <v/>
      </c>
      <c r="F1492" s="3" t="str">
        <f>IF(ROW()&lt;=vLastrow,IF('Match History Data'!F1492&lt;&gt;"",'Match History Data'!F1492,""),"")</f>
        <v/>
      </c>
      <c r="G1492" t="str">
        <f>IF(ROW()&lt;=vLastrow,'Match History Data'!G1492,"")</f>
        <v/>
      </c>
      <c r="H1492" t="str">
        <f>IF(ROW()&lt;=vLastrow,'Match History Data'!H1492,"")</f>
        <v/>
      </c>
      <c r="I1492" t="str">
        <f>IF(ROW()&lt;=vLastrow,'Match History Data'!I1492,"")</f>
        <v/>
      </c>
      <c r="J1492" t="str">
        <f>IF(ROW()&lt;=vLastrow,'Match History Data'!J1492,"")</f>
        <v/>
      </c>
      <c r="K1492" t="str">
        <f>IF(ROW()&lt;=vLastrow,'Match History Data'!K1492,"")</f>
        <v/>
      </c>
      <c r="L1492" t="str">
        <f>IF(ROW()&lt;=vLastrow,'Match History Data'!L1492,"")</f>
        <v/>
      </c>
      <c r="M1492" t="str">
        <f>IF(ROW()&lt;=vLastrow,'Match History Data'!M1492,"")</f>
        <v/>
      </c>
      <c r="N1492" t="str">
        <f>IF(ROW()&lt;=vLastrow,'Match History Data'!N1492,"")</f>
        <v/>
      </c>
      <c r="O1492" t="str">
        <f>IF(ROW()&lt;=vLastrow,'Match History Data'!O1492,"")</f>
        <v/>
      </c>
      <c r="Q1492" t="str">
        <f>IF(ROW()&lt;=vLastrow,VLOOKUP(MONTH(E1492),calcs!$S$2:$T$13,2,FALSE),"")</f>
        <v/>
      </c>
      <c r="R1492" t="str">
        <f>IF(ROW()&lt;=vLastrow,VLOOKUP(MONTH(F1492),calcs!$S$2:$T$13,2,FALSE),"")</f>
        <v/>
      </c>
      <c r="S1492" t="str">
        <f t="shared" si="125"/>
        <v/>
      </c>
      <c r="T1492" s="26" t="e">
        <f>IF(F1492="",DATEDIF(E1492,calcs!X$2,"Y"),"")</f>
        <v>#VALUE!</v>
      </c>
      <c r="U1492" t="str">
        <f t="shared" si="124"/>
        <v/>
      </c>
      <c r="V1492" t="str">
        <f t="shared" si="121"/>
        <v/>
      </c>
      <c r="W1492">
        <f t="shared" si="122"/>
        <v>0</v>
      </c>
      <c r="X1492">
        <f t="shared" si="123"/>
        <v>0</v>
      </c>
    </row>
    <row r="1493" spans="1:24" x14ac:dyDescent="0.35">
      <c r="A1493" t="str">
        <f>IF(ROW()&lt;=vLastrow,'Match History Data'!A1493,"")</f>
        <v/>
      </c>
      <c r="B1493" t="str">
        <f>IF(ROW()&lt;=vLastrow,'Match History Data'!B1493,"")</f>
        <v/>
      </c>
      <c r="C1493" t="str">
        <f>IF(ROW()&lt;=vLastrow,'Match History Data'!C1493,"")</f>
        <v/>
      </c>
      <c r="D1493" t="str">
        <f>IF(ROW()&lt;=vLastrow,'Match History Data'!D1493,"")</f>
        <v/>
      </c>
      <c r="E1493" s="3" t="str">
        <f>IF(ROW()&lt;=vLastrow,IF('Match History Data'!E1493&lt;&gt;"",'Match History Data'!E1493,""),"")</f>
        <v/>
      </c>
      <c r="F1493" s="3" t="str">
        <f>IF(ROW()&lt;=vLastrow,IF('Match History Data'!F1493&lt;&gt;"",'Match History Data'!F1493,""),"")</f>
        <v/>
      </c>
      <c r="G1493" t="str">
        <f>IF(ROW()&lt;=vLastrow,'Match History Data'!G1493,"")</f>
        <v/>
      </c>
      <c r="H1493" t="str">
        <f>IF(ROW()&lt;=vLastrow,'Match History Data'!H1493,"")</f>
        <v/>
      </c>
      <c r="I1493" t="str">
        <f>IF(ROW()&lt;=vLastrow,'Match History Data'!I1493,"")</f>
        <v/>
      </c>
      <c r="J1493" t="str">
        <f>IF(ROW()&lt;=vLastrow,'Match History Data'!J1493,"")</f>
        <v/>
      </c>
      <c r="K1493" t="str">
        <f>IF(ROW()&lt;=vLastrow,'Match History Data'!K1493,"")</f>
        <v/>
      </c>
      <c r="L1493" t="str">
        <f>IF(ROW()&lt;=vLastrow,'Match History Data'!L1493,"")</f>
        <v/>
      </c>
      <c r="M1493" t="str">
        <f>IF(ROW()&lt;=vLastrow,'Match History Data'!M1493,"")</f>
        <v/>
      </c>
      <c r="N1493" t="str">
        <f>IF(ROW()&lt;=vLastrow,'Match History Data'!N1493,"")</f>
        <v/>
      </c>
      <c r="O1493" t="str">
        <f>IF(ROW()&lt;=vLastrow,'Match History Data'!O1493,"")</f>
        <v/>
      </c>
      <c r="Q1493" t="str">
        <f>IF(ROW()&lt;=vLastrow,VLOOKUP(MONTH(E1493),calcs!$S$2:$T$13,2,FALSE),"")</f>
        <v/>
      </c>
      <c r="R1493" t="str">
        <f>IF(ROW()&lt;=vLastrow,VLOOKUP(MONTH(F1493),calcs!$S$2:$T$13,2,FALSE),"")</f>
        <v/>
      </c>
      <c r="S1493" t="str">
        <f t="shared" si="125"/>
        <v/>
      </c>
      <c r="T1493" s="26" t="e">
        <f>IF(F1493="",DATEDIF(E1493,calcs!X$2,"Y"),"")</f>
        <v>#VALUE!</v>
      </c>
      <c r="U1493" t="str">
        <f t="shared" si="124"/>
        <v/>
      </c>
      <c r="V1493" t="str">
        <f t="shared" si="121"/>
        <v/>
      </c>
      <c r="W1493">
        <f t="shared" si="122"/>
        <v>0</v>
      </c>
      <c r="X1493">
        <f t="shared" si="123"/>
        <v>0</v>
      </c>
    </row>
    <row r="1494" spans="1:24" x14ac:dyDescent="0.35">
      <c r="A1494" t="str">
        <f>IF(ROW()&lt;=vLastrow,'Match History Data'!A1494,"")</f>
        <v/>
      </c>
      <c r="B1494" t="str">
        <f>IF(ROW()&lt;=vLastrow,'Match History Data'!B1494,"")</f>
        <v/>
      </c>
      <c r="C1494" t="str">
        <f>IF(ROW()&lt;=vLastrow,'Match History Data'!C1494,"")</f>
        <v/>
      </c>
      <c r="D1494" t="str">
        <f>IF(ROW()&lt;=vLastrow,'Match History Data'!D1494,"")</f>
        <v/>
      </c>
      <c r="E1494" s="3" t="str">
        <f>IF(ROW()&lt;=vLastrow,IF('Match History Data'!E1494&lt;&gt;"",'Match History Data'!E1494,""),"")</f>
        <v/>
      </c>
      <c r="F1494" s="3" t="str">
        <f>IF(ROW()&lt;=vLastrow,IF('Match History Data'!F1494&lt;&gt;"",'Match History Data'!F1494,""),"")</f>
        <v/>
      </c>
      <c r="G1494" t="str">
        <f>IF(ROW()&lt;=vLastrow,'Match History Data'!G1494,"")</f>
        <v/>
      </c>
      <c r="H1494" t="str">
        <f>IF(ROW()&lt;=vLastrow,'Match History Data'!H1494,"")</f>
        <v/>
      </c>
      <c r="I1494" t="str">
        <f>IF(ROW()&lt;=vLastrow,'Match History Data'!I1494,"")</f>
        <v/>
      </c>
      <c r="J1494" t="str">
        <f>IF(ROW()&lt;=vLastrow,'Match History Data'!J1494,"")</f>
        <v/>
      </c>
      <c r="K1494" t="str">
        <f>IF(ROW()&lt;=vLastrow,'Match History Data'!K1494,"")</f>
        <v/>
      </c>
      <c r="L1494" t="str">
        <f>IF(ROW()&lt;=vLastrow,'Match History Data'!L1494,"")</f>
        <v/>
      </c>
      <c r="M1494" t="str">
        <f>IF(ROW()&lt;=vLastrow,'Match History Data'!M1494,"")</f>
        <v/>
      </c>
      <c r="N1494" t="str">
        <f>IF(ROW()&lt;=vLastrow,'Match History Data'!N1494,"")</f>
        <v/>
      </c>
      <c r="O1494" t="str">
        <f>IF(ROW()&lt;=vLastrow,'Match History Data'!O1494,"")</f>
        <v/>
      </c>
      <c r="Q1494" t="str">
        <f>IF(ROW()&lt;=vLastrow,VLOOKUP(MONTH(E1494),calcs!$S$2:$T$13,2,FALSE),"")</f>
        <v/>
      </c>
      <c r="R1494" t="str">
        <f>IF(ROW()&lt;=vLastrow,VLOOKUP(MONTH(F1494),calcs!$S$2:$T$13,2,FALSE),"")</f>
        <v/>
      </c>
      <c r="S1494" t="str">
        <f t="shared" si="125"/>
        <v/>
      </c>
      <c r="T1494" s="26" t="e">
        <f>IF(F1494="",DATEDIF(E1494,calcs!X$2,"Y"),"")</f>
        <v>#VALUE!</v>
      </c>
      <c r="U1494" t="str">
        <f t="shared" si="124"/>
        <v/>
      </c>
      <c r="V1494" t="str">
        <f t="shared" si="121"/>
        <v/>
      </c>
      <c r="W1494">
        <f t="shared" si="122"/>
        <v>0</v>
      </c>
      <c r="X1494">
        <f t="shared" si="123"/>
        <v>0</v>
      </c>
    </row>
    <row r="1495" spans="1:24" x14ac:dyDescent="0.35">
      <c r="A1495" t="str">
        <f>IF(ROW()&lt;=vLastrow,'Match History Data'!A1495,"")</f>
        <v/>
      </c>
      <c r="B1495" t="str">
        <f>IF(ROW()&lt;=vLastrow,'Match History Data'!B1495,"")</f>
        <v/>
      </c>
      <c r="C1495" t="str">
        <f>IF(ROW()&lt;=vLastrow,'Match History Data'!C1495,"")</f>
        <v/>
      </c>
      <c r="D1495" t="str">
        <f>IF(ROW()&lt;=vLastrow,'Match History Data'!D1495,"")</f>
        <v/>
      </c>
      <c r="E1495" s="3" t="str">
        <f>IF(ROW()&lt;=vLastrow,IF('Match History Data'!E1495&lt;&gt;"",'Match History Data'!E1495,""),"")</f>
        <v/>
      </c>
      <c r="F1495" s="3" t="str">
        <f>IF(ROW()&lt;=vLastrow,IF('Match History Data'!F1495&lt;&gt;"",'Match History Data'!F1495,""),"")</f>
        <v/>
      </c>
      <c r="G1495" t="str">
        <f>IF(ROW()&lt;=vLastrow,'Match History Data'!G1495,"")</f>
        <v/>
      </c>
      <c r="H1495" t="str">
        <f>IF(ROW()&lt;=vLastrow,'Match History Data'!H1495,"")</f>
        <v/>
      </c>
      <c r="I1495" t="str">
        <f>IF(ROW()&lt;=vLastrow,'Match History Data'!I1495,"")</f>
        <v/>
      </c>
      <c r="J1495" t="str">
        <f>IF(ROW()&lt;=vLastrow,'Match History Data'!J1495,"")</f>
        <v/>
      </c>
      <c r="K1495" t="str">
        <f>IF(ROW()&lt;=vLastrow,'Match History Data'!K1495,"")</f>
        <v/>
      </c>
      <c r="L1495" t="str">
        <f>IF(ROW()&lt;=vLastrow,'Match History Data'!L1495,"")</f>
        <v/>
      </c>
      <c r="M1495" t="str">
        <f>IF(ROW()&lt;=vLastrow,'Match History Data'!M1495,"")</f>
        <v/>
      </c>
      <c r="N1495" t="str">
        <f>IF(ROW()&lt;=vLastrow,'Match History Data'!N1495,"")</f>
        <v/>
      </c>
      <c r="O1495" t="str">
        <f>IF(ROW()&lt;=vLastrow,'Match History Data'!O1495,"")</f>
        <v/>
      </c>
      <c r="Q1495" t="str">
        <f>IF(ROW()&lt;=vLastrow,VLOOKUP(MONTH(E1495),calcs!$S$2:$T$13,2,FALSE),"")</f>
        <v/>
      </c>
      <c r="R1495" t="str">
        <f>IF(ROW()&lt;=vLastrow,VLOOKUP(MONTH(F1495),calcs!$S$2:$T$13,2,FALSE),"")</f>
        <v/>
      </c>
      <c r="S1495" t="str">
        <f t="shared" si="125"/>
        <v/>
      </c>
      <c r="T1495" s="26" t="e">
        <f>IF(F1495="",DATEDIF(E1495,calcs!X$2,"Y"),"")</f>
        <v>#VALUE!</v>
      </c>
      <c r="U1495" t="str">
        <f t="shared" si="124"/>
        <v/>
      </c>
      <c r="V1495" t="str">
        <f t="shared" si="121"/>
        <v/>
      </c>
      <c r="W1495">
        <f t="shared" si="122"/>
        <v>0</v>
      </c>
      <c r="X1495">
        <f t="shared" si="123"/>
        <v>0</v>
      </c>
    </row>
    <row r="1496" spans="1:24" x14ac:dyDescent="0.35">
      <c r="A1496" t="str">
        <f>IF(ROW()&lt;=vLastrow,'Match History Data'!A1496,"")</f>
        <v/>
      </c>
      <c r="B1496" t="str">
        <f>IF(ROW()&lt;=vLastrow,'Match History Data'!B1496,"")</f>
        <v/>
      </c>
      <c r="C1496" t="str">
        <f>IF(ROW()&lt;=vLastrow,'Match History Data'!C1496,"")</f>
        <v/>
      </c>
      <c r="D1496" t="str">
        <f>IF(ROW()&lt;=vLastrow,'Match History Data'!D1496,"")</f>
        <v/>
      </c>
      <c r="E1496" s="3" t="str">
        <f>IF(ROW()&lt;=vLastrow,IF('Match History Data'!E1496&lt;&gt;"",'Match History Data'!E1496,""),"")</f>
        <v/>
      </c>
      <c r="F1496" s="3" t="str">
        <f>IF(ROW()&lt;=vLastrow,IF('Match History Data'!F1496&lt;&gt;"",'Match History Data'!F1496,""),"")</f>
        <v/>
      </c>
      <c r="G1496" t="str">
        <f>IF(ROW()&lt;=vLastrow,'Match History Data'!G1496,"")</f>
        <v/>
      </c>
      <c r="H1496" t="str">
        <f>IF(ROW()&lt;=vLastrow,'Match History Data'!H1496,"")</f>
        <v/>
      </c>
      <c r="I1496" t="str">
        <f>IF(ROW()&lt;=vLastrow,'Match History Data'!I1496,"")</f>
        <v/>
      </c>
      <c r="J1496" t="str">
        <f>IF(ROW()&lt;=vLastrow,'Match History Data'!J1496,"")</f>
        <v/>
      </c>
      <c r="K1496" t="str">
        <f>IF(ROW()&lt;=vLastrow,'Match History Data'!K1496,"")</f>
        <v/>
      </c>
      <c r="L1496" t="str">
        <f>IF(ROW()&lt;=vLastrow,'Match History Data'!L1496,"")</f>
        <v/>
      </c>
      <c r="M1496" t="str">
        <f>IF(ROW()&lt;=vLastrow,'Match History Data'!M1496,"")</f>
        <v/>
      </c>
      <c r="N1496" t="str">
        <f>IF(ROW()&lt;=vLastrow,'Match History Data'!N1496,"")</f>
        <v/>
      </c>
      <c r="O1496" t="str">
        <f>IF(ROW()&lt;=vLastrow,'Match History Data'!O1496,"")</f>
        <v/>
      </c>
      <c r="Q1496" t="str">
        <f>IF(ROW()&lt;=vLastrow,VLOOKUP(MONTH(E1496),calcs!$S$2:$T$13,2,FALSE),"")</f>
        <v/>
      </c>
      <c r="R1496" t="str">
        <f>IF(ROW()&lt;=vLastrow,VLOOKUP(MONTH(F1496),calcs!$S$2:$T$13,2,FALSE),"")</f>
        <v/>
      </c>
      <c r="S1496" t="str">
        <f t="shared" si="125"/>
        <v/>
      </c>
      <c r="T1496" s="26" t="e">
        <f>IF(F1496="",DATEDIF(E1496,calcs!X$2,"Y"),"")</f>
        <v>#VALUE!</v>
      </c>
      <c r="U1496" t="str">
        <f t="shared" si="124"/>
        <v/>
      </c>
      <c r="V1496" t="str">
        <f t="shared" si="121"/>
        <v/>
      </c>
      <c r="W1496">
        <f t="shared" si="122"/>
        <v>0</v>
      </c>
      <c r="X1496">
        <f t="shared" si="123"/>
        <v>0</v>
      </c>
    </row>
    <row r="1497" spans="1:24" x14ac:dyDescent="0.35">
      <c r="A1497" t="str">
        <f>IF(ROW()&lt;=vLastrow,'Match History Data'!A1497,"")</f>
        <v/>
      </c>
      <c r="B1497" t="str">
        <f>IF(ROW()&lt;=vLastrow,'Match History Data'!B1497,"")</f>
        <v/>
      </c>
      <c r="C1497" t="str">
        <f>IF(ROW()&lt;=vLastrow,'Match History Data'!C1497,"")</f>
        <v/>
      </c>
      <c r="D1497" t="str">
        <f>IF(ROW()&lt;=vLastrow,'Match History Data'!D1497,"")</f>
        <v/>
      </c>
      <c r="E1497" s="3" t="str">
        <f>IF(ROW()&lt;=vLastrow,IF('Match History Data'!E1497&lt;&gt;"",'Match History Data'!E1497,""),"")</f>
        <v/>
      </c>
      <c r="F1497" s="3" t="str">
        <f>IF(ROW()&lt;=vLastrow,IF('Match History Data'!F1497&lt;&gt;"",'Match History Data'!F1497,""),"")</f>
        <v/>
      </c>
      <c r="G1497" t="str">
        <f>IF(ROW()&lt;=vLastrow,'Match History Data'!G1497,"")</f>
        <v/>
      </c>
      <c r="H1497" t="str">
        <f>IF(ROW()&lt;=vLastrow,'Match History Data'!H1497,"")</f>
        <v/>
      </c>
      <c r="I1497" t="str">
        <f>IF(ROW()&lt;=vLastrow,'Match History Data'!I1497,"")</f>
        <v/>
      </c>
      <c r="J1497" t="str">
        <f>IF(ROW()&lt;=vLastrow,'Match History Data'!J1497,"")</f>
        <v/>
      </c>
      <c r="K1497" t="str">
        <f>IF(ROW()&lt;=vLastrow,'Match History Data'!K1497,"")</f>
        <v/>
      </c>
      <c r="L1497" t="str">
        <f>IF(ROW()&lt;=vLastrow,'Match History Data'!L1497,"")</f>
        <v/>
      </c>
      <c r="M1497" t="str">
        <f>IF(ROW()&lt;=vLastrow,'Match History Data'!M1497,"")</f>
        <v/>
      </c>
      <c r="N1497" t="str">
        <f>IF(ROW()&lt;=vLastrow,'Match History Data'!N1497,"")</f>
        <v/>
      </c>
      <c r="O1497" t="str">
        <f>IF(ROW()&lt;=vLastrow,'Match History Data'!O1497,"")</f>
        <v/>
      </c>
      <c r="Q1497" t="str">
        <f>IF(ROW()&lt;=vLastrow,VLOOKUP(MONTH(E1497),calcs!$S$2:$T$13,2,FALSE),"")</f>
        <v/>
      </c>
      <c r="R1497" t="str">
        <f>IF(ROW()&lt;=vLastrow,VLOOKUP(MONTH(F1497),calcs!$S$2:$T$13,2,FALSE),"")</f>
        <v/>
      </c>
      <c r="S1497" t="str">
        <f t="shared" si="125"/>
        <v/>
      </c>
      <c r="T1497" s="26" t="e">
        <f>IF(F1497="",DATEDIF(E1497,calcs!X$2,"Y"),"")</f>
        <v>#VALUE!</v>
      </c>
      <c r="U1497" t="str">
        <f t="shared" si="124"/>
        <v/>
      </c>
      <c r="V1497" t="str">
        <f t="shared" si="121"/>
        <v/>
      </c>
      <c r="W1497">
        <f t="shared" si="122"/>
        <v>0</v>
      </c>
      <c r="X1497">
        <f t="shared" si="123"/>
        <v>0</v>
      </c>
    </row>
    <row r="1498" spans="1:24" x14ac:dyDescent="0.35">
      <c r="A1498" t="str">
        <f>IF(ROW()&lt;=vLastrow,'Match History Data'!A1498,"")</f>
        <v/>
      </c>
      <c r="B1498" t="str">
        <f>IF(ROW()&lt;=vLastrow,'Match History Data'!B1498,"")</f>
        <v/>
      </c>
      <c r="C1498" t="str">
        <f>IF(ROW()&lt;=vLastrow,'Match History Data'!C1498,"")</f>
        <v/>
      </c>
      <c r="D1498" t="str">
        <f>IF(ROW()&lt;=vLastrow,'Match History Data'!D1498,"")</f>
        <v/>
      </c>
      <c r="E1498" s="3" t="str">
        <f>IF(ROW()&lt;=vLastrow,IF('Match History Data'!E1498&lt;&gt;"",'Match History Data'!E1498,""),"")</f>
        <v/>
      </c>
      <c r="F1498" s="3" t="str">
        <f>IF(ROW()&lt;=vLastrow,IF('Match History Data'!F1498&lt;&gt;"",'Match History Data'!F1498,""),"")</f>
        <v/>
      </c>
      <c r="G1498" t="str">
        <f>IF(ROW()&lt;=vLastrow,'Match History Data'!G1498,"")</f>
        <v/>
      </c>
      <c r="H1498" t="str">
        <f>IF(ROW()&lt;=vLastrow,'Match History Data'!H1498,"")</f>
        <v/>
      </c>
      <c r="I1498" t="str">
        <f>IF(ROW()&lt;=vLastrow,'Match History Data'!I1498,"")</f>
        <v/>
      </c>
      <c r="J1498" t="str">
        <f>IF(ROW()&lt;=vLastrow,'Match History Data'!J1498,"")</f>
        <v/>
      </c>
      <c r="K1498" t="str">
        <f>IF(ROW()&lt;=vLastrow,'Match History Data'!K1498,"")</f>
        <v/>
      </c>
      <c r="L1498" t="str">
        <f>IF(ROW()&lt;=vLastrow,'Match History Data'!L1498,"")</f>
        <v/>
      </c>
      <c r="M1498" t="str">
        <f>IF(ROW()&lt;=vLastrow,'Match History Data'!M1498,"")</f>
        <v/>
      </c>
      <c r="N1498" t="str">
        <f>IF(ROW()&lt;=vLastrow,'Match History Data'!N1498,"")</f>
        <v/>
      </c>
      <c r="O1498" t="str">
        <f>IF(ROW()&lt;=vLastrow,'Match History Data'!O1498,"")</f>
        <v/>
      </c>
      <c r="Q1498" t="str">
        <f>IF(ROW()&lt;=vLastrow,VLOOKUP(MONTH(E1498),calcs!$S$2:$T$13,2,FALSE),"")</f>
        <v/>
      </c>
      <c r="R1498" t="str">
        <f>IF(ROW()&lt;=vLastrow,VLOOKUP(MONTH(F1498),calcs!$S$2:$T$13,2,FALSE),"")</f>
        <v/>
      </c>
      <c r="S1498" t="str">
        <f t="shared" si="125"/>
        <v/>
      </c>
      <c r="T1498" s="26" t="e">
        <f>IF(F1498="",DATEDIF(E1498,calcs!X$2,"Y"),"")</f>
        <v>#VALUE!</v>
      </c>
      <c r="U1498" t="str">
        <f t="shared" si="124"/>
        <v/>
      </c>
      <c r="V1498" t="str">
        <f t="shared" si="121"/>
        <v/>
      </c>
      <c r="W1498">
        <f t="shared" si="122"/>
        <v>0</v>
      </c>
      <c r="X1498">
        <f t="shared" si="123"/>
        <v>0</v>
      </c>
    </row>
    <row r="1499" spans="1:24" x14ac:dyDescent="0.35">
      <c r="A1499" t="str">
        <f>IF(ROW()&lt;=vLastrow,'Match History Data'!A1499,"")</f>
        <v/>
      </c>
      <c r="B1499" t="str">
        <f>IF(ROW()&lt;=vLastrow,'Match History Data'!B1499,"")</f>
        <v/>
      </c>
      <c r="C1499" t="str">
        <f>IF(ROW()&lt;=vLastrow,'Match History Data'!C1499,"")</f>
        <v/>
      </c>
      <c r="D1499" t="str">
        <f>IF(ROW()&lt;=vLastrow,'Match History Data'!D1499,"")</f>
        <v/>
      </c>
      <c r="E1499" s="3" t="str">
        <f>IF(ROW()&lt;=vLastrow,IF('Match History Data'!E1499&lt;&gt;"",'Match History Data'!E1499,""),"")</f>
        <v/>
      </c>
      <c r="F1499" s="3" t="str">
        <f>IF(ROW()&lt;=vLastrow,IF('Match History Data'!F1499&lt;&gt;"",'Match History Data'!F1499,""),"")</f>
        <v/>
      </c>
      <c r="G1499" t="str">
        <f>IF(ROW()&lt;=vLastrow,'Match History Data'!G1499,"")</f>
        <v/>
      </c>
      <c r="H1499" t="str">
        <f>IF(ROW()&lt;=vLastrow,'Match History Data'!H1499,"")</f>
        <v/>
      </c>
      <c r="I1499" t="str">
        <f>IF(ROW()&lt;=vLastrow,'Match History Data'!I1499,"")</f>
        <v/>
      </c>
      <c r="J1499" t="str">
        <f>IF(ROW()&lt;=vLastrow,'Match History Data'!J1499,"")</f>
        <v/>
      </c>
      <c r="K1499" t="str">
        <f>IF(ROW()&lt;=vLastrow,'Match History Data'!K1499,"")</f>
        <v/>
      </c>
      <c r="L1499" t="str">
        <f>IF(ROW()&lt;=vLastrow,'Match History Data'!L1499,"")</f>
        <v/>
      </c>
      <c r="M1499" t="str">
        <f>IF(ROW()&lt;=vLastrow,'Match History Data'!M1499,"")</f>
        <v/>
      </c>
      <c r="N1499" t="str">
        <f>IF(ROW()&lt;=vLastrow,'Match History Data'!N1499,"")</f>
        <v/>
      </c>
      <c r="O1499" t="str">
        <f>IF(ROW()&lt;=vLastrow,'Match History Data'!O1499,"")</f>
        <v/>
      </c>
      <c r="Q1499" t="str">
        <f>IF(ROW()&lt;=vLastrow,VLOOKUP(MONTH(E1499),calcs!$S$2:$T$13,2,FALSE),"")</f>
        <v/>
      </c>
      <c r="R1499" t="str">
        <f>IF(ROW()&lt;=vLastrow,VLOOKUP(MONTH(F1499),calcs!$S$2:$T$13,2,FALSE),"")</f>
        <v/>
      </c>
      <c r="S1499" t="str">
        <f t="shared" si="125"/>
        <v/>
      </c>
      <c r="T1499" s="26" t="e">
        <f>IF(F1499="",DATEDIF(E1499,calcs!X$2,"Y"),"")</f>
        <v>#VALUE!</v>
      </c>
      <c r="U1499" t="str">
        <f t="shared" si="124"/>
        <v/>
      </c>
      <c r="V1499" t="str">
        <f t="shared" si="121"/>
        <v/>
      </c>
      <c r="W1499">
        <f t="shared" si="122"/>
        <v>0</v>
      </c>
      <c r="X1499">
        <f t="shared" si="123"/>
        <v>0</v>
      </c>
    </row>
    <row r="1500" spans="1:24" x14ac:dyDescent="0.35">
      <c r="A1500" t="str">
        <f>IF(ROW()&lt;=vLastrow,'Match History Data'!A1500,"")</f>
        <v/>
      </c>
      <c r="B1500" t="str">
        <f>IF(ROW()&lt;=vLastrow,'Match History Data'!B1500,"")</f>
        <v/>
      </c>
      <c r="C1500" t="str">
        <f>IF(ROW()&lt;=vLastrow,'Match History Data'!C1500,"")</f>
        <v/>
      </c>
      <c r="D1500" t="str">
        <f>IF(ROW()&lt;=vLastrow,'Match History Data'!D1500,"")</f>
        <v/>
      </c>
      <c r="E1500" s="3" t="str">
        <f>IF(ROW()&lt;=vLastrow,IF('Match History Data'!E1500&lt;&gt;"",'Match History Data'!E1500,""),"")</f>
        <v/>
      </c>
      <c r="F1500" s="3" t="str">
        <f>IF(ROW()&lt;=vLastrow,IF('Match History Data'!F1500&lt;&gt;"",'Match History Data'!F1500,""),"")</f>
        <v/>
      </c>
      <c r="G1500" t="str">
        <f>IF(ROW()&lt;=vLastrow,'Match History Data'!G1500,"")</f>
        <v/>
      </c>
      <c r="H1500" t="str">
        <f>IF(ROW()&lt;=vLastrow,'Match History Data'!H1500,"")</f>
        <v/>
      </c>
      <c r="I1500" t="str">
        <f>IF(ROW()&lt;=vLastrow,'Match History Data'!I1500,"")</f>
        <v/>
      </c>
      <c r="J1500" t="str">
        <f>IF(ROW()&lt;=vLastrow,'Match History Data'!J1500,"")</f>
        <v/>
      </c>
      <c r="K1500" t="str">
        <f>IF(ROW()&lt;=vLastrow,'Match History Data'!K1500,"")</f>
        <v/>
      </c>
      <c r="L1500" t="str">
        <f>IF(ROW()&lt;=vLastrow,'Match History Data'!L1500,"")</f>
        <v/>
      </c>
      <c r="M1500" t="str">
        <f>IF(ROW()&lt;=vLastrow,'Match History Data'!M1500,"")</f>
        <v/>
      </c>
      <c r="N1500" t="str">
        <f>IF(ROW()&lt;=vLastrow,'Match History Data'!N1500,"")</f>
        <v/>
      </c>
      <c r="O1500" t="str">
        <f>IF(ROW()&lt;=vLastrow,'Match History Data'!O1500,"")</f>
        <v/>
      </c>
      <c r="Q1500" t="str">
        <f>IF(ROW()&lt;=vLastrow,VLOOKUP(MONTH(E1500),calcs!$S$2:$T$13,2,FALSE),"")</f>
        <v/>
      </c>
      <c r="R1500" t="str">
        <f>IF(ROW()&lt;=vLastrow,VLOOKUP(MONTH(F1500),calcs!$S$2:$T$13,2,FALSE),"")</f>
        <v/>
      </c>
      <c r="S1500" t="str">
        <f t="shared" si="125"/>
        <v/>
      </c>
      <c r="T1500" s="26" t="e">
        <f>IF(F1500="",DATEDIF(E1500,calcs!X$2,"Y"),"")</f>
        <v>#VALUE!</v>
      </c>
      <c r="U1500" t="str">
        <f t="shared" si="124"/>
        <v/>
      </c>
      <c r="V1500" t="str">
        <f t="shared" si="121"/>
        <v/>
      </c>
      <c r="W1500">
        <f t="shared" si="122"/>
        <v>0</v>
      </c>
      <c r="X1500">
        <f t="shared" si="123"/>
        <v>0</v>
      </c>
    </row>
    <row r="1501" spans="1:24" x14ac:dyDescent="0.35">
      <c r="A1501" t="str">
        <f>IF(ROW()&lt;=vLastrow,'Match History Data'!A1501,"")</f>
        <v/>
      </c>
      <c r="B1501" t="str">
        <f>IF(ROW()&lt;=vLastrow,'Match History Data'!B1501,"")</f>
        <v/>
      </c>
      <c r="C1501" t="str">
        <f>IF(ROW()&lt;=vLastrow,'Match History Data'!C1501,"")</f>
        <v/>
      </c>
      <c r="D1501" t="str">
        <f>IF(ROW()&lt;=vLastrow,'Match History Data'!D1501,"")</f>
        <v/>
      </c>
      <c r="E1501" s="3" t="str">
        <f>IF(ROW()&lt;=vLastrow,IF('Match History Data'!E1501&lt;&gt;"",'Match History Data'!E1501,""),"")</f>
        <v/>
      </c>
      <c r="F1501" s="3" t="str">
        <f>IF(ROW()&lt;=vLastrow,IF('Match History Data'!F1501&lt;&gt;"",'Match History Data'!F1501,""),"")</f>
        <v/>
      </c>
      <c r="G1501" t="str">
        <f>IF(ROW()&lt;=vLastrow,'Match History Data'!G1501,"")</f>
        <v/>
      </c>
      <c r="H1501" t="str">
        <f>IF(ROW()&lt;=vLastrow,'Match History Data'!H1501,"")</f>
        <v/>
      </c>
      <c r="I1501" t="str">
        <f>IF(ROW()&lt;=vLastrow,'Match History Data'!I1501,"")</f>
        <v/>
      </c>
      <c r="J1501" t="str">
        <f>IF(ROW()&lt;=vLastrow,'Match History Data'!J1501,"")</f>
        <v/>
      </c>
      <c r="K1501" t="str">
        <f>IF(ROW()&lt;=vLastrow,'Match History Data'!K1501,"")</f>
        <v/>
      </c>
      <c r="L1501" t="str">
        <f>IF(ROW()&lt;=vLastrow,'Match History Data'!L1501,"")</f>
        <v/>
      </c>
      <c r="M1501" t="str">
        <f>IF(ROW()&lt;=vLastrow,'Match History Data'!M1501,"")</f>
        <v/>
      </c>
      <c r="N1501" t="str">
        <f>IF(ROW()&lt;=vLastrow,'Match History Data'!N1501,"")</f>
        <v/>
      </c>
      <c r="O1501" t="str">
        <f>IF(ROW()&lt;=vLastrow,'Match History Data'!O1501,"")</f>
        <v/>
      </c>
      <c r="Q1501" t="str">
        <f>IF(ROW()&lt;=vLastrow,VLOOKUP(MONTH(E1501),calcs!$S$2:$T$13,2,FALSE),"")</f>
        <v/>
      </c>
      <c r="R1501" t="str">
        <f>IF(ROW()&lt;=vLastrow,VLOOKUP(MONTH(F1501),calcs!$S$2:$T$13,2,FALSE),"")</f>
        <v/>
      </c>
      <c r="S1501" t="str">
        <f t="shared" si="125"/>
        <v/>
      </c>
      <c r="T1501" s="26" t="e">
        <f>IF(F1501="",DATEDIF(E1501,calcs!X$2,"Y"),"")</f>
        <v>#VALUE!</v>
      </c>
      <c r="U1501" t="str">
        <f t="shared" si="124"/>
        <v/>
      </c>
      <c r="V1501" t="str">
        <f t="shared" si="121"/>
        <v/>
      </c>
      <c r="W1501">
        <f t="shared" si="122"/>
        <v>0</v>
      </c>
      <c r="X1501">
        <f t="shared" si="123"/>
        <v>0</v>
      </c>
    </row>
    <row r="1502" spans="1:24" x14ac:dyDescent="0.35">
      <c r="A1502" t="str">
        <f>IF(ROW()&lt;=vLastrow,'Match History Data'!A1502,"")</f>
        <v/>
      </c>
      <c r="B1502" t="str">
        <f>IF(ROW()&lt;=vLastrow,'Match History Data'!B1502,"")</f>
        <v/>
      </c>
      <c r="C1502" t="str">
        <f>IF(ROW()&lt;=vLastrow,'Match History Data'!C1502,"")</f>
        <v/>
      </c>
      <c r="D1502" t="str">
        <f>IF(ROW()&lt;=vLastrow,'Match History Data'!D1502,"")</f>
        <v/>
      </c>
      <c r="E1502" s="3" t="str">
        <f>IF(ROW()&lt;=vLastrow,IF('Match History Data'!E1502&lt;&gt;"",'Match History Data'!E1502,""),"")</f>
        <v/>
      </c>
      <c r="F1502" s="3" t="str">
        <f>IF(ROW()&lt;=vLastrow,IF('Match History Data'!F1502&lt;&gt;"",'Match History Data'!F1502,""),"")</f>
        <v/>
      </c>
      <c r="G1502" t="str">
        <f>IF(ROW()&lt;=vLastrow,'Match History Data'!G1502,"")</f>
        <v/>
      </c>
      <c r="H1502" t="str">
        <f>IF(ROW()&lt;=vLastrow,'Match History Data'!H1502,"")</f>
        <v/>
      </c>
      <c r="I1502" t="str">
        <f>IF(ROW()&lt;=vLastrow,'Match History Data'!I1502,"")</f>
        <v/>
      </c>
      <c r="J1502" t="str">
        <f>IF(ROW()&lt;=vLastrow,'Match History Data'!J1502,"")</f>
        <v/>
      </c>
      <c r="K1502" t="str">
        <f>IF(ROW()&lt;=vLastrow,'Match History Data'!K1502,"")</f>
        <v/>
      </c>
      <c r="L1502" t="str">
        <f>IF(ROW()&lt;=vLastrow,'Match History Data'!L1502,"")</f>
        <v/>
      </c>
      <c r="M1502" t="str">
        <f>IF(ROW()&lt;=vLastrow,'Match History Data'!M1502,"")</f>
        <v/>
      </c>
      <c r="N1502" t="str">
        <f>IF(ROW()&lt;=vLastrow,'Match History Data'!N1502,"")</f>
        <v/>
      </c>
      <c r="O1502" t="str">
        <f>IF(ROW()&lt;=vLastrow,'Match History Data'!O1502,"")</f>
        <v/>
      </c>
      <c r="Q1502" t="str">
        <f>IF(ROW()&lt;=vLastrow,VLOOKUP(MONTH(E1502),calcs!$S$2:$T$13,2,FALSE),"")</f>
        <v/>
      </c>
      <c r="R1502" t="str">
        <f>IF(ROW()&lt;=vLastrow,VLOOKUP(MONTH(F1502),calcs!$S$2:$T$13,2,FALSE),"")</f>
        <v/>
      </c>
      <c r="S1502" t="str">
        <f t="shared" si="125"/>
        <v/>
      </c>
      <c r="T1502" s="26" t="e">
        <f>IF(F1502="",DATEDIF(E1502,calcs!X$2,"Y"),"")</f>
        <v>#VALUE!</v>
      </c>
      <c r="U1502" t="str">
        <f t="shared" si="124"/>
        <v/>
      </c>
      <c r="V1502" t="str">
        <f t="shared" si="121"/>
        <v/>
      </c>
      <c r="W1502">
        <f t="shared" si="122"/>
        <v>0</v>
      </c>
      <c r="X1502">
        <f t="shared" si="123"/>
        <v>0</v>
      </c>
    </row>
    <row r="1503" spans="1:24" x14ac:dyDescent="0.35">
      <c r="A1503" t="str">
        <f>IF(ROW()&lt;=vLastrow,'Match History Data'!A1503,"")</f>
        <v/>
      </c>
      <c r="B1503" t="str">
        <f>IF(ROW()&lt;=vLastrow,'Match History Data'!B1503,"")</f>
        <v/>
      </c>
      <c r="C1503" t="str">
        <f>IF(ROW()&lt;=vLastrow,'Match History Data'!C1503,"")</f>
        <v/>
      </c>
      <c r="D1503" t="str">
        <f>IF(ROW()&lt;=vLastrow,'Match History Data'!D1503,"")</f>
        <v/>
      </c>
      <c r="E1503" s="3" t="str">
        <f>IF(ROW()&lt;=vLastrow,IF('Match History Data'!E1503&lt;&gt;"",'Match History Data'!E1503,""),"")</f>
        <v/>
      </c>
      <c r="F1503" s="3" t="str">
        <f>IF(ROW()&lt;=vLastrow,IF('Match History Data'!F1503&lt;&gt;"",'Match History Data'!F1503,""),"")</f>
        <v/>
      </c>
      <c r="G1503" t="str">
        <f>IF(ROW()&lt;=vLastrow,'Match History Data'!G1503,"")</f>
        <v/>
      </c>
      <c r="H1503" t="str">
        <f>IF(ROW()&lt;=vLastrow,'Match History Data'!H1503,"")</f>
        <v/>
      </c>
      <c r="I1503" t="str">
        <f>IF(ROW()&lt;=vLastrow,'Match History Data'!I1503,"")</f>
        <v/>
      </c>
      <c r="J1503" t="str">
        <f>IF(ROW()&lt;=vLastrow,'Match History Data'!J1503,"")</f>
        <v/>
      </c>
      <c r="K1503" t="str">
        <f>IF(ROW()&lt;=vLastrow,'Match History Data'!K1503,"")</f>
        <v/>
      </c>
      <c r="L1503" t="str">
        <f>IF(ROW()&lt;=vLastrow,'Match History Data'!L1503,"")</f>
        <v/>
      </c>
      <c r="M1503" t="str">
        <f>IF(ROW()&lt;=vLastrow,'Match History Data'!M1503,"")</f>
        <v/>
      </c>
      <c r="N1503" t="str">
        <f>IF(ROW()&lt;=vLastrow,'Match History Data'!N1503,"")</f>
        <v/>
      </c>
      <c r="O1503" t="str">
        <f>IF(ROW()&lt;=vLastrow,'Match History Data'!O1503,"")</f>
        <v/>
      </c>
      <c r="Q1503" t="str">
        <f>IF(ROW()&lt;=vLastrow,VLOOKUP(MONTH(E1503),calcs!$S$2:$T$13,2,FALSE),"")</f>
        <v/>
      </c>
      <c r="R1503" t="str">
        <f>IF(ROW()&lt;=vLastrow,VLOOKUP(MONTH(F1503),calcs!$S$2:$T$13,2,FALSE),"")</f>
        <v/>
      </c>
      <c r="S1503" t="str">
        <f t="shared" si="125"/>
        <v/>
      </c>
      <c r="T1503" s="26" t="e">
        <f>IF(F1503="",DATEDIF(E1503,calcs!X$2,"Y"),"")</f>
        <v>#VALUE!</v>
      </c>
      <c r="U1503" t="str">
        <f t="shared" si="124"/>
        <v/>
      </c>
      <c r="V1503" t="str">
        <f t="shared" si="121"/>
        <v/>
      </c>
      <c r="W1503">
        <f t="shared" si="122"/>
        <v>0</v>
      </c>
      <c r="X1503">
        <f t="shared" si="123"/>
        <v>0</v>
      </c>
    </row>
    <row r="1504" spans="1:24" x14ac:dyDescent="0.35">
      <c r="A1504" t="str">
        <f>IF(ROW()&lt;=vLastrow,'Match History Data'!A1504,"")</f>
        <v/>
      </c>
      <c r="B1504" t="str">
        <f>IF(ROW()&lt;=vLastrow,'Match History Data'!B1504,"")</f>
        <v/>
      </c>
      <c r="C1504" t="str">
        <f>IF(ROW()&lt;=vLastrow,'Match History Data'!C1504,"")</f>
        <v/>
      </c>
      <c r="D1504" t="str">
        <f>IF(ROW()&lt;=vLastrow,'Match History Data'!D1504,"")</f>
        <v/>
      </c>
      <c r="E1504" s="3" t="str">
        <f>IF(ROW()&lt;=vLastrow,IF('Match History Data'!E1504&lt;&gt;"",'Match History Data'!E1504,""),"")</f>
        <v/>
      </c>
      <c r="F1504" s="3" t="str">
        <f>IF(ROW()&lt;=vLastrow,IF('Match History Data'!F1504&lt;&gt;"",'Match History Data'!F1504,""),"")</f>
        <v/>
      </c>
      <c r="G1504" t="str">
        <f>IF(ROW()&lt;=vLastrow,'Match History Data'!G1504,"")</f>
        <v/>
      </c>
      <c r="H1504" t="str">
        <f>IF(ROW()&lt;=vLastrow,'Match History Data'!H1504,"")</f>
        <v/>
      </c>
      <c r="I1504" t="str">
        <f>IF(ROW()&lt;=vLastrow,'Match History Data'!I1504,"")</f>
        <v/>
      </c>
      <c r="J1504" t="str">
        <f>IF(ROW()&lt;=vLastrow,'Match History Data'!J1504,"")</f>
        <v/>
      </c>
      <c r="K1504" t="str">
        <f>IF(ROW()&lt;=vLastrow,'Match History Data'!K1504,"")</f>
        <v/>
      </c>
      <c r="L1504" t="str">
        <f>IF(ROW()&lt;=vLastrow,'Match History Data'!L1504,"")</f>
        <v/>
      </c>
      <c r="M1504" t="str">
        <f>IF(ROW()&lt;=vLastrow,'Match History Data'!M1504,"")</f>
        <v/>
      </c>
      <c r="N1504" t="str">
        <f>IF(ROW()&lt;=vLastrow,'Match History Data'!N1504,"")</f>
        <v/>
      </c>
      <c r="O1504" t="str">
        <f>IF(ROW()&lt;=vLastrow,'Match History Data'!O1504,"")</f>
        <v/>
      </c>
      <c r="Q1504" t="str">
        <f>IF(ROW()&lt;=vLastrow,VLOOKUP(MONTH(E1504),calcs!$S$2:$T$13,2,FALSE),"")</f>
        <v/>
      </c>
      <c r="R1504" t="str">
        <f>IF(ROW()&lt;=vLastrow,VLOOKUP(MONTH(F1504),calcs!$S$2:$T$13,2,FALSE),"")</f>
        <v/>
      </c>
      <c r="S1504" t="str">
        <f t="shared" si="125"/>
        <v/>
      </c>
      <c r="T1504" s="26" t="e">
        <f>IF(F1504="",DATEDIF(E1504,calcs!X$2,"Y"),"")</f>
        <v>#VALUE!</v>
      </c>
      <c r="U1504" t="str">
        <f t="shared" si="124"/>
        <v/>
      </c>
      <c r="V1504" t="str">
        <f t="shared" si="121"/>
        <v/>
      </c>
      <c r="W1504">
        <f t="shared" si="122"/>
        <v>0</v>
      </c>
      <c r="X1504">
        <f t="shared" si="123"/>
        <v>0</v>
      </c>
    </row>
    <row r="1505" spans="1:24" x14ac:dyDescent="0.35">
      <c r="A1505" t="str">
        <f>IF(ROW()&lt;=vLastrow,'Match History Data'!A1505,"")</f>
        <v/>
      </c>
      <c r="B1505" t="str">
        <f>IF(ROW()&lt;=vLastrow,'Match History Data'!B1505,"")</f>
        <v/>
      </c>
      <c r="C1505" t="str">
        <f>IF(ROW()&lt;=vLastrow,'Match History Data'!C1505,"")</f>
        <v/>
      </c>
      <c r="D1505" t="str">
        <f>IF(ROW()&lt;=vLastrow,'Match History Data'!D1505,"")</f>
        <v/>
      </c>
      <c r="E1505" s="3" t="str">
        <f>IF(ROW()&lt;=vLastrow,IF('Match History Data'!E1505&lt;&gt;"",'Match History Data'!E1505,""),"")</f>
        <v/>
      </c>
      <c r="F1505" s="3" t="str">
        <f>IF(ROW()&lt;=vLastrow,IF('Match History Data'!F1505&lt;&gt;"",'Match History Data'!F1505,""),"")</f>
        <v/>
      </c>
      <c r="G1505" t="str">
        <f>IF(ROW()&lt;=vLastrow,'Match History Data'!G1505,"")</f>
        <v/>
      </c>
      <c r="H1505" t="str">
        <f>IF(ROW()&lt;=vLastrow,'Match History Data'!H1505,"")</f>
        <v/>
      </c>
      <c r="I1505" t="str">
        <f>IF(ROW()&lt;=vLastrow,'Match History Data'!I1505,"")</f>
        <v/>
      </c>
      <c r="J1505" t="str">
        <f>IF(ROW()&lt;=vLastrow,'Match History Data'!J1505,"")</f>
        <v/>
      </c>
      <c r="K1505" t="str">
        <f>IF(ROW()&lt;=vLastrow,'Match History Data'!K1505,"")</f>
        <v/>
      </c>
      <c r="L1505" t="str">
        <f>IF(ROW()&lt;=vLastrow,'Match History Data'!L1505,"")</f>
        <v/>
      </c>
      <c r="M1505" t="str">
        <f>IF(ROW()&lt;=vLastrow,'Match History Data'!M1505,"")</f>
        <v/>
      </c>
      <c r="N1505" t="str">
        <f>IF(ROW()&lt;=vLastrow,'Match History Data'!N1505,"")</f>
        <v/>
      </c>
      <c r="O1505" t="str">
        <f>IF(ROW()&lt;=vLastrow,'Match History Data'!O1505,"")</f>
        <v/>
      </c>
      <c r="Q1505" t="str">
        <f>IF(ROW()&lt;=vLastrow,VLOOKUP(MONTH(E1505),calcs!$S$2:$T$13,2,FALSE),"")</f>
        <v/>
      </c>
      <c r="R1505" t="str">
        <f>IF(ROW()&lt;=vLastrow,VLOOKUP(MONTH(F1505),calcs!$S$2:$T$13,2,FALSE),"")</f>
        <v/>
      </c>
      <c r="S1505" t="str">
        <f t="shared" si="125"/>
        <v/>
      </c>
      <c r="T1505" s="26" t="e">
        <f>IF(F1505="",DATEDIF(E1505,calcs!X$2,"Y"),"")</f>
        <v>#VALUE!</v>
      </c>
      <c r="U1505" t="str">
        <f t="shared" si="124"/>
        <v/>
      </c>
      <c r="V1505" t="str">
        <f t="shared" si="121"/>
        <v/>
      </c>
      <c r="W1505">
        <f t="shared" si="122"/>
        <v>0</v>
      </c>
      <c r="X1505">
        <f t="shared" si="123"/>
        <v>0</v>
      </c>
    </row>
    <row r="1506" spans="1:24" x14ac:dyDescent="0.35">
      <c r="A1506" t="str">
        <f>IF(ROW()&lt;=vLastrow,'Match History Data'!A1506,"")</f>
        <v/>
      </c>
      <c r="B1506" t="str">
        <f>IF(ROW()&lt;=vLastrow,'Match History Data'!B1506,"")</f>
        <v/>
      </c>
      <c r="C1506" t="str">
        <f>IF(ROW()&lt;=vLastrow,'Match History Data'!C1506,"")</f>
        <v/>
      </c>
      <c r="D1506" t="str">
        <f>IF(ROW()&lt;=vLastrow,'Match History Data'!D1506,"")</f>
        <v/>
      </c>
      <c r="E1506" s="3" t="str">
        <f>IF(ROW()&lt;=vLastrow,IF('Match History Data'!E1506&lt;&gt;"",'Match History Data'!E1506,""),"")</f>
        <v/>
      </c>
      <c r="F1506" s="3" t="str">
        <f>IF(ROW()&lt;=vLastrow,IF('Match History Data'!F1506&lt;&gt;"",'Match History Data'!F1506,""),"")</f>
        <v/>
      </c>
      <c r="G1506" t="str">
        <f>IF(ROW()&lt;=vLastrow,'Match History Data'!G1506,"")</f>
        <v/>
      </c>
      <c r="H1506" t="str">
        <f>IF(ROW()&lt;=vLastrow,'Match History Data'!H1506,"")</f>
        <v/>
      </c>
      <c r="I1506" t="str">
        <f>IF(ROW()&lt;=vLastrow,'Match History Data'!I1506,"")</f>
        <v/>
      </c>
      <c r="J1506" t="str">
        <f>IF(ROW()&lt;=vLastrow,'Match History Data'!J1506,"")</f>
        <v/>
      </c>
      <c r="K1506" t="str">
        <f>IF(ROW()&lt;=vLastrow,'Match History Data'!K1506,"")</f>
        <v/>
      </c>
      <c r="L1506" t="str">
        <f>IF(ROW()&lt;=vLastrow,'Match History Data'!L1506,"")</f>
        <v/>
      </c>
      <c r="M1506" t="str">
        <f>IF(ROW()&lt;=vLastrow,'Match History Data'!M1506,"")</f>
        <v/>
      </c>
      <c r="N1506" t="str">
        <f>IF(ROW()&lt;=vLastrow,'Match History Data'!N1506,"")</f>
        <v/>
      </c>
      <c r="O1506" t="str">
        <f>IF(ROW()&lt;=vLastrow,'Match History Data'!O1506,"")</f>
        <v/>
      </c>
      <c r="Q1506" t="str">
        <f>IF(ROW()&lt;=vLastrow,VLOOKUP(MONTH(E1506),calcs!$S$2:$T$13,2,FALSE),"")</f>
        <v/>
      </c>
      <c r="R1506" t="str">
        <f>IF(ROW()&lt;=vLastrow,VLOOKUP(MONTH(F1506),calcs!$S$2:$T$13,2,FALSE),"")</f>
        <v/>
      </c>
      <c r="S1506" t="str">
        <f t="shared" si="125"/>
        <v/>
      </c>
      <c r="T1506" s="26" t="e">
        <f>IF(F1506="",DATEDIF(E1506,calcs!X$2,"Y"),"")</f>
        <v>#VALUE!</v>
      </c>
      <c r="U1506" t="str">
        <f t="shared" si="124"/>
        <v/>
      </c>
      <c r="V1506" t="str">
        <f t="shared" si="121"/>
        <v/>
      </c>
      <c r="W1506">
        <f t="shared" si="122"/>
        <v>0</v>
      </c>
      <c r="X1506">
        <f t="shared" si="123"/>
        <v>0</v>
      </c>
    </row>
    <row r="1507" spans="1:24" x14ac:dyDescent="0.35">
      <c r="A1507" t="str">
        <f>IF(ROW()&lt;=vLastrow,'Match History Data'!A1507,"")</f>
        <v/>
      </c>
      <c r="B1507" t="str">
        <f>IF(ROW()&lt;=vLastrow,'Match History Data'!B1507,"")</f>
        <v/>
      </c>
      <c r="C1507" t="str">
        <f>IF(ROW()&lt;=vLastrow,'Match History Data'!C1507,"")</f>
        <v/>
      </c>
      <c r="D1507" t="str">
        <f>IF(ROW()&lt;=vLastrow,'Match History Data'!D1507,"")</f>
        <v/>
      </c>
      <c r="E1507" s="3" t="str">
        <f>IF(ROW()&lt;=vLastrow,IF('Match History Data'!E1507&lt;&gt;"",'Match History Data'!E1507,""),"")</f>
        <v/>
      </c>
      <c r="F1507" s="3" t="str">
        <f>IF(ROW()&lt;=vLastrow,IF('Match History Data'!F1507&lt;&gt;"",'Match History Data'!F1507,""),"")</f>
        <v/>
      </c>
      <c r="G1507" t="str">
        <f>IF(ROW()&lt;=vLastrow,'Match History Data'!G1507,"")</f>
        <v/>
      </c>
      <c r="H1507" t="str">
        <f>IF(ROW()&lt;=vLastrow,'Match History Data'!H1507,"")</f>
        <v/>
      </c>
      <c r="I1507" t="str">
        <f>IF(ROW()&lt;=vLastrow,'Match History Data'!I1507,"")</f>
        <v/>
      </c>
      <c r="J1507" t="str">
        <f>IF(ROW()&lt;=vLastrow,'Match History Data'!J1507,"")</f>
        <v/>
      </c>
      <c r="K1507" t="str">
        <f>IF(ROW()&lt;=vLastrow,'Match History Data'!K1507,"")</f>
        <v/>
      </c>
      <c r="L1507" t="str">
        <f>IF(ROW()&lt;=vLastrow,'Match History Data'!L1507,"")</f>
        <v/>
      </c>
      <c r="M1507" t="str">
        <f>IF(ROW()&lt;=vLastrow,'Match History Data'!M1507,"")</f>
        <v/>
      </c>
      <c r="N1507" t="str">
        <f>IF(ROW()&lt;=vLastrow,'Match History Data'!N1507,"")</f>
        <v/>
      </c>
      <c r="O1507" t="str">
        <f>IF(ROW()&lt;=vLastrow,'Match History Data'!O1507,"")</f>
        <v/>
      </c>
      <c r="Q1507" t="str">
        <f>IF(ROW()&lt;=vLastrow,VLOOKUP(MONTH(E1507),calcs!$S$2:$T$13,2,FALSE),"")</f>
        <v/>
      </c>
      <c r="R1507" t="str">
        <f>IF(ROW()&lt;=vLastrow,VLOOKUP(MONTH(F1507),calcs!$S$2:$T$13,2,FALSE),"")</f>
        <v/>
      </c>
      <c r="S1507" t="str">
        <f t="shared" si="125"/>
        <v/>
      </c>
      <c r="T1507" s="26" t="e">
        <f>IF(F1507="",DATEDIF(E1507,calcs!X$2,"Y"),"")</f>
        <v>#VALUE!</v>
      </c>
      <c r="U1507" t="str">
        <f t="shared" si="124"/>
        <v/>
      </c>
      <c r="V1507" t="str">
        <f t="shared" si="121"/>
        <v/>
      </c>
      <c r="W1507">
        <f t="shared" si="122"/>
        <v>0</v>
      </c>
      <c r="X1507">
        <f t="shared" si="123"/>
        <v>0</v>
      </c>
    </row>
    <row r="1508" spans="1:24" x14ac:dyDescent="0.35">
      <c r="A1508" t="str">
        <f>IF(ROW()&lt;=vLastrow,'Match History Data'!A1508,"")</f>
        <v/>
      </c>
      <c r="B1508" t="str">
        <f>IF(ROW()&lt;=vLastrow,'Match History Data'!B1508,"")</f>
        <v/>
      </c>
      <c r="C1508" t="str">
        <f>IF(ROW()&lt;=vLastrow,'Match History Data'!C1508,"")</f>
        <v/>
      </c>
      <c r="D1508" t="str">
        <f>IF(ROW()&lt;=vLastrow,'Match History Data'!D1508,"")</f>
        <v/>
      </c>
      <c r="E1508" s="3" t="str">
        <f>IF(ROW()&lt;=vLastrow,IF('Match History Data'!E1508&lt;&gt;"",'Match History Data'!E1508,""),"")</f>
        <v/>
      </c>
      <c r="F1508" s="3" t="str">
        <f>IF(ROW()&lt;=vLastrow,IF('Match History Data'!F1508&lt;&gt;"",'Match History Data'!F1508,""),"")</f>
        <v/>
      </c>
      <c r="G1508" t="str">
        <f>IF(ROW()&lt;=vLastrow,'Match History Data'!G1508,"")</f>
        <v/>
      </c>
      <c r="H1508" t="str">
        <f>IF(ROW()&lt;=vLastrow,'Match History Data'!H1508,"")</f>
        <v/>
      </c>
      <c r="I1508" t="str">
        <f>IF(ROW()&lt;=vLastrow,'Match History Data'!I1508,"")</f>
        <v/>
      </c>
      <c r="J1508" t="str">
        <f>IF(ROW()&lt;=vLastrow,'Match History Data'!J1508,"")</f>
        <v/>
      </c>
      <c r="K1508" t="str">
        <f>IF(ROW()&lt;=vLastrow,'Match History Data'!K1508,"")</f>
        <v/>
      </c>
      <c r="L1508" t="str">
        <f>IF(ROW()&lt;=vLastrow,'Match History Data'!L1508,"")</f>
        <v/>
      </c>
      <c r="M1508" t="str">
        <f>IF(ROW()&lt;=vLastrow,'Match History Data'!M1508,"")</f>
        <v/>
      </c>
      <c r="N1508" t="str">
        <f>IF(ROW()&lt;=vLastrow,'Match History Data'!N1508,"")</f>
        <v/>
      </c>
      <c r="O1508" t="str">
        <f>IF(ROW()&lt;=vLastrow,'Match History Data'!O1508,"")</f>
        <v/>
      </c>
      <c r="Q1508" t="str">
        <f>IF(ROW()&lt;=vLastrow,VLOOKUP(MONTH(E1508),calcs!$S$2:$T$13,2,FALSE),"")</f>
        <v/>
      </c>
      <c r="R1508" t="str">
        <f>IF(ROW()&lt;=vLastrow,VLOOKUP(MONTH(F1508),calcs!$S$2:$T$13,2,FALSE),"")</f>
        <v/>
      </c>
      <c r="S1508" t="str">
        <f t="shared" si="125"/>
        <v/>
      </c>
      <c r="T1508" s="26" t="e">
        <f>IF(F1508="",DATEDIF(E1508,calcs!X$2,"Y"),"")</f>
        <v>#VALUE!</v>
      </c>
      <c r="U1508" t="str">
        <f t="shared" si="124"/>
        <v/>
      </c>
      <c r="V1508" t="str">
        <f t="shared" si="121"/>
        <v/>
      </c>
      <c r="W1508">
        <f t="shared" si="122"/>
        <v>0</v>
      </c>
      <c r="X1508">
        <f t="shared" si="123"/>
        <v>0</v>
      </c>
    </row>
    <row r="1509" spans="1:24" x14ac:dyDescent="0.35">
      <c r="A1509" t="str">
        <f>IF(ROW()&lt;=vLastrow,'Match History Data'!A1509,"")</f>
        <v/>
      </c>
      <c r="B1509" t="str">
        <f>IF(ROW()&lt;=vLastrow,'Match History Data'!B1509,"")</f>
        <v/>
      </c>
      <c r="C1509" t="str">
        <f>IF(ROW()&lt;=vLastrow,'Match History Data'!C1509,"")</f>
        <v/>
      </c>
      <c r="D1509" t="str">
        <f>IF(ROW()&lt;=vLastrow,'Match History Data'!D1509,"")</f>
        <v/>
      </c>
      <c r="E1509" s="3" t="str">
        <f>IF(ROW()&lt;=vLastrow,IF('Match History Data'!E1509&lt;&gt;"",'Match History Data'!E1509,""),"")</f>
        <v/>
      </c>
      <c r="F1509" s="3" t="str">
        <f>IF(ROW()&lt;=vLastrow,IF('Match History Data'!F1509&lt;&gt;"",'Match History Data'!F1509,""),"")</f>
        <v/>
      </c>
      <c r="G1509" t="str">
        <f>IF(ROW()&lt;=vLastrow,'Match History Data'!G1509,"")</f>
        <v/>
      </c>
      <c r="H1509" t="str">
        <f>IF(ROW()&lt;=vLastrow,'Match History Data'!H1509,"")</f>
        <v/>
      </c>
      <c r="I1509" t="str">
        <f>IF(ROW()&lt;=vLastrow,'Match History Data'!I1509,"")</f>
        <v/>
      </c>
      <c r="J1509" t="str">
        <f>IF(ROW()&lt;=vLastrow,'Match History Data'!J1509,"")</f>
        <v/>
      </c>
      <c r="K1509" t="str">
        <f>IF(ROW()&lt;=vLastrow,'Match History Data'!K1509,"")</f>
        <v/>
      </c>
      <c r="L1509" t="str">
        <f>IF(ROW()&lt;=vLastrow,'Match History Data'!L1509,"")</f>
        <v/>
      </c>
      <c r="M1509" t="str">
        <f>IF(ROW()&lt;=vLastrow,'Match History Data'!M1509,"")</f>
        <v/>
      </c>
      <c r="N1509" t="str">
        <f>IF(ROW()&lt;=vLastrow,'Match History Data'!N1509,"")</f>
        <v/>
      </c>
      <c r="O1509" t="str">
        <f>IF(ROW()&lt;=vLastrow,'Match History Data'!O1509,"")</f>
        <v/>
      </c>
      <c r="Q1509" t="str">
        <f>IF(ROW()&lt;=vLastrow,VLOOKUP(MONTH(E1509),calcs!$S$2:$T$13,2,FALSE),"")</f>
        <v/>
      </c>
      <c r="R1509" t="str">
        <f>IF(ROW()&lt;=vLastrow,VLOOKUP(MONTH(F1509),calcs!$S$2:$T$13,2,FALSE),"")</f>
        <v/>
      </c>
      <c r="S1509" t="str">
        <f t="shared" si="125"/>
        <v/>
      </c>
      <c r="T1509" s="26" t="e">
        <f>IF(F1509="",DATEDIF(E1509,calcs!X$2,"Y"),"")</f>
        <v>#VALUE!</v>
      </c>
      <c r="U1509" t="str">
        <f t="shared" si="124"/>
        <v/>
      </c>
      <c r="V1509" t="str">
        <f t="shared" si="121"/>
        <v/>
      </c>
      <c r="W1509">
        <f t="shared" si="122"/>
        <v>0</v>
      </c>
      <c r="X1509">
        <f t="shared" si="123"/>
        <v>0</v>
      </c>
    </row>
    <row r="1510" spans="1:24" x14ac:dyDescent="0.35">
      <c r="A1510" t="str">
        <f>IF(ROW()&lt;=vLastrow,'Match History Data'!A1510,"")</f>
        <v/>
      </c>
      <c r="B1510" t="str">
        <f>IF(ROW()&lt;=vLastrow,'Match History Data'!B1510,"")</f>
        <v/>
      </c>
      <c r="C1510" t="str">
        <f>IF(ROW()&lt;=vLastrow,'Match History Data'!C1510,"")</f>
        <v/>
      </c>
      <c r="D1510" t="str">
        <f>IF(ROW()&lt;=vLastrow,'Match History Data'!D1510,"")</f>
        <v/>
      </c>
      <c r="E1510" s="3" t="str">
        <f>IF(ROW()&lt;=vLastrow,IF('Match History Data'!E1510&lt;&gt;"",'Match History Data'!E1510,""),"")</f>
        <v/>
      </c>
      <c r="F1510" s="3" t="str">
        <f>IF(ROW()&lt;=vLastrow,IF('Match History Data'!F1510&lt;&gt;"",'Match History Data'!F1510,""),"")</f>
        <v/>
      </c>
      <c r="G1510" t="str">
        <f>IF(ROW()&lt;=vLastrow,'Match History Data'!G1510,"")</f>
        <v/>
      </c>
      <c r="H1510" t="str">
        <f>IF(ROW()&lt;=vLastrow,'Match History Data'!H1510,"")</f>
        <v/>
      </c>
      <c r="I1510" t="str">
        <f>IF(ROW()&lt;=vLastrow,'Match History Data'!I1510,"")</f>
        <v/>
      </c>
      <c r="J1510" t="str">
        <f>IF(ROW()&lt;=vLastrow,'Match History Data'!J1510,"")</f>
        <v/>
      </c>
      <c r="K1510" t="str">
        <f>IF(ROW()&lt;=vLastrow,'Match History Data'!K1510,"")</f>
        <v/>
      </c>
      <c r="L1510" t="str">
        <f>IF(ROW()&lt;=vLastrow,'Match History Data'!L1510,"")</f>
        <v/>
      </c>
      <c r="M1510" t="str">
        <f>IF(ROW()&lt;=vLastrow,'Match History Data'!M1510,"")</f>
        <v/>
      </c>
      <c r="N1510" t="str">
        <f>IF(ROW()&lt;=vLastrow,'Match History Data'!N1510,"")</f>
        <v/>
      </c>
      <c r="O1510" t="str">
        <f>IF(ROW()&lt;=vLastrow,'Match History Data'!O1510,"")</f>
        <v/>
      </c>
      <c r="Q1510" t="str">
        <f>IF(ROW()&lt;=vLastrow,VLOOKUP(MONTH(E1510),calcs!$S$2:$T$13,2,FALSE),"")</f>
        <v/>
      </c>
      <c r="R1510" t="str">
        <f>IF(ROW()&lt;=vLastrow,VLOOKUP(MONTH(F1510),calcs!$S$2:$T$13,2,FALSE),"")</f>
        <v/>
      </c>
      <c r="S1510" t="str">
        <f t="shared" si="125"/>
        <v/>
      </c>
      <c r="T1510" s="26" t="e">
        <f>IF(F1510="",DATEDIF(E1510,calcs!X$2,"Y"),"")</f>
        <v>#VALUE!</v>
      </c>
      <c r="U1510" t="str">
        <f t="shared" si="124"/>
        <v/>
      </c>
      <c r="V1510" t="str">
        <f t="shared" si="121"/>
        <v/>
      </c>
      <c r="W1510">
        <f t="shared" si="122"/>
        <v>0</v>
      </c>
      <c r="X1510">
        <f t="shared" si="123"/>
        <v>0</v>
      </c>
    </row>
    <row r="1511" spans="1:24" x14ac:dyDescent="0.35">
      <c r="A1511" t="str">
        <f>IF(ROW()&lt;=vLastrow,'Match History Data'!A1511,"")</f>
        <v/>
      </c>
      <c r="B1511" t="str">
        <f>IF(ROW()&lt;=vLastrow,'Match History Data'!B1511,"")</f>
        <v/>
      </c>
      <c r="C1511" t="str">
        <f>IF(ROW()&lt;=vLastrow,'Match History Data'!C1511,"")</f>
        <v/>
      </c>
      <c r="D1511" t="str">
        <f>IF(ROW()&lt;=vLastrow,'Match History Data'!D1511,"")</f>
        <v/>
      </c>
      <c r="E1511" s="3" t="str">
        <f>IF(ROW()&lt;=vLastrow,IF('Match History Data'!E1511&lt;&gt;"",'Match History Data'!E1511,""),"")</f>
        <v/>
      </c>
      <c r="F1511" s="3" t="str">
        <f>IF(ROW()&lt;=vLastrow,IF('Match History Data'!F1511&lt;&gt;"",'Match History Data'!F1511,""),"")</f>
        <v/>
      </c>
      <c r="G1511" t="str">
        <f>IF(ROW()&lt;=vLastrow,'Match History Data'!G1511,"")</f>
        <v/>
      </c>
      <c r="H1511" t="str">
        <f>IF(ROW()&lt;=vLastrow,'Match History Data'!H1511,"")</f>
        <v/>
      </c>
      <c r="I1511" t="str">
        <f>IF(ROW()&lt;=vLastrow,'Match History Data'!I1511,"")</f>
        <v/>
      </c>
      <c r="J1511" t="str">
        <f>IF(ROW()&lt;=vLastrow,'Match History Data'!J1511,"")</f>
        <v/>
      </c>
      <c r="K1511" t="str">
        <f>IF(ROW()&lt;=vLastrow,'Match History Data'!K1511,"")</f>
        <v/>
      </c>
      <c r="L1511" t="str">
        <f>IF(ROW()&lt;=vLastrow,'Match History Data'!L1511,"")</f>
        <v/>
      </c>
      <c r="M1511" t="str">
        <f>IF(ROW()&lt;=vLastrow,'Match History Data'!M1511,"")</f>
        <v/>
      </c>
      <c r="N1511" t="str">
        <f>IF(ROW()&lt;=vLastrow,'Match History Data'!N1511,"")</f>
        <v/>
      </c>
      <c r="O1511" t="str">
        <f>IF(ROW()&lt;=vLastrow,'Match History Data'!O1511,"")</f>
        <v/>
      </c>
      <c r="Q1511" t="str">
        <f>IF(ROW()&lt;=vLastrow,VLOOKUP(MONTH(E1511),calcs!$S$2:$T$13,2,FALSE),"")</f>
        <v/>
      </c>
      <c r="R1511" t="str">
        <f>IF(ROW()&lt;=vLastrow,VLOOKUP(MONTH(F1511),calcs!$S$2:$T$13,2,FALSE),"")</f>
        <v/>
      </c>
      <c r="S1511" t="str">
        <f t="shared" si="125"/>
        <v/>
      </c>
      <c r="T1511" s="26" t="e">
        <f>IF(F1511="",DATEDIF(E1511,calcs!X$2,"Y"),"")</f>
        <v>#VALUE!</v>
      </c>
      <c r="U1511" t="str">
        <f t="shared" si="124"/>
        <v/>
      </c>
      <c r="V1511" t="str">
        <f t="shared" si="121"/>
        <v/>
      </c>
      <c r="W1511">
        <f t="shared" si="122"/>
        <v>0</v>
      </c>
      <c r="X1511">
        <f t="shared" si="123"/>
        <v>0</v>
      </c>
    </row>
    <row r="1512" spans="1:24" x14ac:dyDescent="0.35">
      <c r="A1512" t="str">
        <f>IF(ROW()&lt;=vLastrow,'Match History Data'!A1512,"")</f>
        <v/>
      </c>
      <c r="B1512" t="str">
        <f>IF(ROW()&lt;=vLastrow,'Match History Data'!B1512,"")</f>
        <v/>
      </c>
      <c r="C1512" t="str">
        <f>IF(ROW()&lt;=vLastrow,'Match History Data'!C1512,"")</f>
        <v/>
      </c>
      <c r="D1512" t="str">
        <f>IF(ROW()&lt;=vLastrow,'Match History Data'!D1512,"")</f>
        <v/>
      </c>
      <c r="E1512" s="3" t="str">
        <f>IF(ROW()&lt;=vLastrow,IF('Match History Data'!E1512&lt;&gt;"",'Match History Data'!E1512,""),"")</f>
        <v/>
      </c>
      <c r="F1512" s="3" t="str">
        <f>IF(ROW()&lt;=vLastrow,IF('Match History Data'!F1512&lt;&gt;"",'Match History Data'!F1512,""),"")</f>
        <v/>
      </c>
      <c r="G1512" t="str">
        <f>IF(ROW()&lt;=vLastrow,'Match History Data'!G1512,"")</f>
        <v/>
      </c>
      <c r="H1512" t="str">
        <f>IF(ROW()&lt;=vLastrow,'Match History Data'!H1512,"")</f>
        <v/>
      </c>
      <c r="I1512" t="str">
        <f>IF(ROW()&lt;=vLastrow,'Match History Data'!I1512,"")</f>
        <v/>
      </c>
      <c r="J1512" t="str">
        <f>IF(ROW()&lt;=vLastrow,'Match History Data'!J1512,"")</f>
        <v/>
      </c>
      <c r="K1512" t="str">
        <f>IF(ROW()&lt;=vLastrow,'Match History Data'!K1512,"")</f>
        <v/>
      </c>
      <c r="L1512" t="str">
        <f>IF(ROW()&lt;=vLastrow,'Match History Data'!L1512,"")</f>
        <v/>
      </c>
      <c r="M1512" t="str">
        <f>IF(ROW()&lt;=vLastrow,'Match History Data'!M1512,"")</f>
        <v/>
      </c>
      <c r="N1512" t="str">
        <f>IF(ROW()&lt;=vLastrow,'Match History Data'!N1512,"")</f>
        <v/>
      </c>
      <c r="O1512" t="str">
        <f>IF(ROW()&lt;=vLastrow,'Match History Data'!O1512,"")</f>
        <v/>
      </c>
      <c r="Q1512" t="str">
        <f>IF(ROW()&lt;=vLastrow,VLOOKUP(MONTH(E1512),calcs!$S$2:$T$13,2,FALSE),"")</f>
        <v/>
      </c>
      <c r="R1512" t="str">
        <f>IF(ROW()&lt;=vLastrow,VLOOKUP(MONTH(F1512),calcs!$S$2:$T$13,2,FALSE),"")</f>
        <v/>
      </c>
      <c r="S1512" t="str">
        <f t="shared" si="125"/>
        <v/>
      </c>
      <c r="T1512" s="26" t="e">
        <f>IF(F1512="",DATEDIF(E1512,calcs!X$2,"Y"),"")</f>
        <v>#VALUE!</v>
      </c>
      <c r="U1512" t="str">
        <f t="shared" si="124"/>
        <v/>
      </c>
      <c r="V1512" t="str">
        <f t="shared" si="121"/>
        <v/>
      </c>
      <c r="W1512">
        <f t="shared" si="122"/>
        <v>0</v>
      </c>
      <c r="X1512">
        <f t="shared" si="123"/>
        <v>0</v>
      </c>
    </row>
    <row r="1513" spans="1:24" x14ac:dyDescent="0.35">
      <c r="A1513" t="str">
        <f>IF(ROW()&lt;=vLastrow,'Match History Data'!A1513,"")</f>
        <v/>
      </c>
      <c r="B1513" t="str">
        <f>IF(ROW()&lt;=vLastrow,'Match History Data'!B1513,"")</f>
        <v/>
      </c>
      <c r="C1513" t="str">
        <f>IF(ROW()&lt;=vLastrow,'Match History Data'!C1513,"")</f>
        <v/>
      </c>
      <c r="D1513" t="str">
        <f>IF(ROW()&lt;=vLastrow,'Match History Data'!D1513,"")</f>
        <v/>
      </c>
      <c r="E1513" s="3" t="str">
        <f>IF(ROW()&lt;=vLastrow,IF('Match History Data'!E1513&lt;&gt;"",'Match History Data'!E1513,""),"")</f>
        <v/>
      </c>
      <c r="F1513" s="3" t="str">
        <f>IF(ROW()&lt;=vLastrow,IF('Match History Data'!F1513&lt;&gt;"",'Match History Data'!F1513,""),"")</f>
        <v/>
      </c>
      <c r="G1513" t="str">
        <f>IF(ROW()&lt;=vLastrow,'Match History Data'!G1513,"")</f>
        <v/>
      </c>
      <c r="H1513" t="str">
        <f>IF(ROW()&lt;=vLastrow,'Match History Data'!H1513,"")</f>
        <v/>
      </c>
      <c r="I1513" t="str">
        <f>IF(ROW()&lt;=vLastrow,'Match History Data'!I1513,"")</f>
        <v/>
      </c>
      <c r="J1513" t="str">
        <f>IF(ROW()&lt;=vLastrow,'Match History Data'!J1513,"")</f>
        <v/>
      </c>
      <c r="K1513" t="str">
        <f>IF(ROW()&lt;=vLastrow,'Match History Data'!K1513,"")</f>
        <v/>
      </c>
      <c r="L1513" t="str">
        <f>IF(ROW()&lt;=vLastrow,'Match History Data'!L1513,"")</f>
        <v/>
      </c>
      <c r="M1513" t="str">
        <f>IF(ROW()&lt;=vLastrow,'Match History Data'!M1513,"")</f>
        <v/>
      </c>
      <c r="N1513" t="str">
        <f>IF(ROW()&lt;=vLastrow,'Match History Data'!N1513,"")</f>
        <v/>
      </c>
      <c r="O1513" t="str">
        <f>IF(ROW()&lt;=vLastrow,'Match History Data'!O1513,"")</f>
        <v/>
      </c>
      <c r="Q1513" t="str">
        <f>IF(ROW()&lt;=vLastrow,VLOOKUP(MONTH(E1513),calcs!$S$2:$T$13,2,FALSE),"")</f>
        <v/>
      </c>
      <c r="R1513" t="str">
        <f>IF(ROW()&lt;=vLastrow,VLOOKUP(MONTH(F1513),calcs!$S$2:$T$13,2,FALSE),"")</f>
        <v/>
      </c>
      <c r="S1513" t="str">
        <f t="shared" si="125"/>
        <v/>
      </c>
      <c r="T1513" s="26" t="e">
        <f>IF(F1513="",DATEDIF(E1513,calcs!X$2,"Y"),"")</f>
        <v>#VALUE!</v>
      </c>
      <c r="U1513" t="str">
        <f t="shared" si="124"/>
        <v/>
      </c>
      <c r="V1513" t="str">
        <f t="shared" si="121"/>
        <v/>
      </c>
      <c r="W1513">
        <f t="shared" si="122"/>
        <v>0</v>
      </c>
      <c r="X1513">
        <f t="shared" si="123"/>
        <v>0</v>
      </c>
    </row>
    <row r="1514" spans="1:24" x14ac:dyDescent="0.35">
      <c r="A1514" t="str">
        <f>IF(ROW()&lt;=vLastrow,'Match History Data'!A1514,"")</f>
        <v/>
      </c>
      <c r="B1514" t="str">
        <f>IF(ROW()&lt;=vLastrow,'Match History Data'!B1514,"")</f>
        <v/>
      </c>
      <c r="C1514" t="str">
        <f>IF(ROW()&lt;=vLastrow,'Match History Data'!C1514,"")</f>
        <v/>
      </c>
      <c r="D1514" t="str">
        <f>IF(ROW()&lt;=vLastrow,'Match History Data'!D1514,"")</f>
        <v/>
      </c>
      <c r="E1514" s="3" t="str">
        <f>IF(ROW()&lt;=vLastrow,IF('Match History Data'!E1514&lt;&gt;"",'Match History Data'!E1514,""),"")</f>
        <v/>
      </c>
      <c r="F1514" s="3" t="str">
        <f>IF(ROW()&lt;=vLastrow,IF('Match History Data'!F1514&lt;&gt;"",'Match History Data'!F1514,""),"")</f>
        <v/>
      </c>
      <c r="G1514" t="str">
        <f>IF(ROW()&lt;=vLastrow,'Match History Data'!G1514,"")</f>
        <v/>
      </c>
      <c r="H1514" t="str">
        <f>IF(ROW()&lt;=vLastrow,'Match History Data'!H1514,"")</f>
        <v/>
      </c>
      <c r="I1514" t="str">
        <f>IF(ROW()&lt;=vLastrow,'Match History Data'!I1514,"")</f>
        <v/>
      </c>
      <c r="J1514" t="str">
        <f>IF(ROW()&lt;=vLastrow,'Match History Data'!J1514,"")</f>
        <v/>
      </c>
      <c r="K1514" t="str">
        <f>IF(ROW()&lt;=vLastrow,'Match History Data'!K1514,"")</f>
        <v/>
      </c>
      <c r="L1514" t="str">
        <f>IF(ROW()&lt;=vLastrow,'Match History Data'!L1514,"")</f>
        <v/>
      </c>
      <c r="M1514" t="str">
        <f>IF(ROW()&lt;=vLastrow,'Match History Data'!M1514,"")</f>
        <v/>
      </c>
      <c r="N1514" t="str">
        <f>IF(ROW()&lt;=vLastrow,'Match History Data'!N1514,"")</f>
        <v/>
      </c>
      <c r="O1514" t="str">
        <f>IF(ROW()&lt;=vLastrow,'Match History Data'!O1514,"")</f>
        <v/>
      </c>
      <c r="Q1514" t="str">
        <f>IF(ROW()&lt;=vLastrow,VLOOKUP(MONTH(E1514),calcs!$S$2:$T$13,2,FALSE),"")</f>
        <v/>
      </c>
      <c r="R1514" t="str">
        <f>IF(ROW()&lt;=vLastrow,VLOOKUP(MONTH(F1514),calcs!$S$2:$T$13,2,FALSE),"")</f>
        <v/>
      </c>
      <c r="S1514" t="str">
        <f t="shared" si="125"/>
        <v/>
      </c>
      <c r="T1514" s="26" t="e">
        <f>IF(F1514="",DATEDIF(E1514,calcs!X$2,"Y"),"")</f>
        <v>#VALUE!</v>
      </c>
      <c r="U1514" t="str">
        <f t="shared" si="124"/>
        <v/>
      </c>
      <c r="V1514" t="str">
        <f t="shared" si="121"/>
        <v/>
      </c>
      <c r="W1514">
        <f t="shared" si="122"/>
        <v>0</v>
      </c>
      <c r="X1514">
        <f t="shared" si="123"/>
        <v>0</v>
      </c>
    </row>
    <row r="1515" spans="1:24" x14ac:dyDescent="0.35">
      <c r="A1515" t="str">
        <f>IF(ROW()&lt;=vLastrow,'Match History Data'!A1515,"")</f>
        <v/>
      </c>
      <c r="B1515" t="str">
        <f>IF(ROW()&lt;=vLastrow,'Match History Data'!B1515,"")</f>
        <v/>
      </c>
      <c r="C1515" t="str">
        <f>IF(ROW()&lt;=vLastrow,'Match History Data'!C1515,"")</f>
        <v/>
      </c>
      <c r="D1515" t="str">
        <f>IF(ROW()&lt;=vLastrow,'Match History Data'!D1515,"")</f>
        <v/>
      </c>
      <c r="E1515" s="3" t="str">
        <f>IF(ROW()&lt;=vLastrow,IF('Match History Data'!E1515&lt;&gt;"",'Match History Data'!E1515,""),"")</f>
        <v/>
      </c>
      <c r="F1515" s="3" t="str">
        <f>IF(ROW()&lt;=vLastrow,IF('Match History Data'!F1515&lt;&gt;"",'Match History Data'!F1515,""),"")</f>
        <v/>
      </c>
      <c r="G1515" t="str">
        <f>IF(ROW()&lt;=vLastrow,'Match History Data'!G1515,"")</f>
        <v/>
      </c>
      <c r="H1515" t="str">
        <f>IF(ROW()&lt;=vLastrow,'Match History Data'!H1515,"")</f>
        <v/>
      </c>
      <c r="I1515" t="str">
        <f>IF(ROW()&lt;=vLastrow,'Match History Data'!I1515,"")</f>
        <v/>
      </c>
      <c r="J1515" t="str">
        <f>IF(ROW()&lt;=vLastrow,'Match History Data'!J1515,"")</f>
        <v/>
      </c>
      <c r="K1515" t="str">
        <f>IF(ROW()&lt;=vLastrow,'Match History Data'!K1515,"")</f>
        <v/>
      </c>
      <c r="L1515" t="str">
        <f>IF(ROW()&lt;=vLastrow,'Match History Data'!L1515,"")</f>
        <v/>
      </c>
      <c r="M1515" t="str">
        <f>IF(ROW()&lt;=vLastrow,'Match History Data'!M1515,"")</f>
        <v/>
      </c>
      <c r="N1515" t="str">
        <f>IF(ROW()&lt;=vLastrow,'Match History Data'!N1515,"")</f>
        <v/>
      </c>
      <c r="O1515" t="str">
        <f>IF(ROW()&lt;=vLastrow,'Match History Data'!O1515,"")</f>
        <v/>
      </c>
      <c r="Q1515" t="str">
        <f>IF(ROW()&lt;=vLastrow,VLOOKUP(MONTH(E1515),calcs!$S$2:$T$13,2,FALSE),"")</f>
        <v/>
      </c>
      <c r="R1515" t="str">
        <f>IF(ROW()&lt;=vLastrow,VLOOKUP(MONTH(F1515),calcs!$S$2:$T$13,2,FALSE),"")</f>
        <v/>
      </c>
      <c r="S1515" t="str">
        <f t="shared" si="125"/>
        <v/>
      </c>
      <c r="T1515" s="26" t="e">
        <f>IF(F1515="",DATEDIF(E1515,calcs!X$2,"Y"),"")</f>
        <v>#VALUE!</v>
      </c>
      <c r="U1515" t="str">
        <f t="shared" si="124"/>
        <v/>
      </c>
      <c r="V1515" t="str">
        <f t="shared" si="121"/>
        <v/>
      </c>
      <c r="W1515">
        <f t="shared" si="122"/>
        <v>0</v>
      </c>
      <c r="X1515">
        <f t="shared" si="123"/>
        <v>0</v>
      </c>
    </row>
    <row r="1516" spans="1:24" x14ac:dyDescent="0.35">
      <c r="A1516" t="str">
        <f>IF(ROW()&lt;=vLastrow,'Match History Data'!A1516,"")</f>
        <v/>
      </c>
      <c r="B1516" t="str">
        <f>IF(ROW()&lt;=vLastrow,'Match History Data'!B1516,"")</f>
        <v/>
      </c>
      <c r="C1516" t="str">
        <f>IF(ROW()&lt;=vLastrow,'Match History Data'!C1516,"")</f>
        <v/>
      </c>
      <c r="D1516" t="str">
        <f>IF(ROW()&lt;=vLastrow,'Match History Data'!D1516,"")</f>
        <v/>
      </c>
      <c r="E1516" s="3" t="str">
        <f>IF(ROW()&lt;=vLastrow,IF('Match History Data'!E1516&lt;&gt;"",'Match History Data'!E1516,""),"")</f>
        <v/>
      </c>
      <c r="F1516" s="3" t="str">
        <f>IF(ROW()&lt;=vLastrow,IF('Match History Data'!F1516&lt;&gt;"",'Match History Data'!F1516,""),"")</f>
        <v/>
      </c>
      <c r="G1516" t="str">
        <f>IF(ROW()&lt;=vLastrow,'Match History Data'!G1516,"")</f>
        <v/>
      </c>
      <c r="H1516" t="str">
        <f>IF(ROW()&lt;=vLastrow,'Match History Data'!H1516,"")</f>
        <v/>
      </c>
      <c r="I1516" t="str">
        <f>IF(ROW()&lt;=vLastrow,'Match History Data'!I1516,"")</f>
        <v/>
      </c>
      <c r="J1516" t="str">
        <f>IF(ROW()&lt;=vLastrow,'Match History Data'!J1516,"")</f>
        <v/>
      </c>
      <c r="K1516" t="str">
        <f>IF(ROW()&lt;=vLastrow,'Match History Data'!K1516,"")</f>
        <v/>
      </c>
      <c r="L1516" t="str">
        <f>IF(ROW()&lt;=vLastrow,'Match History Data'!L1516,"")</f>
        <v/>
      </c>
      <c r="M1516" t="str">
        <f>IF(ROW()&lt;=vLastrow,'Match History Data'!M1516,"")</f>
        <v/>
      </c>
      <c r="N1516" t="str">
        <f>IF(ROW()&lt;=vLastrow,'Match History Data'!N1516,"")</f>
        <v/>
      </c>
      <c r="O1516" t="str">
        <f>IF(ROW()&lt;=vLastrow,'Match History Data'!O1516,"")</f>
        <v/>
      </c>
      <c r="Q1516" t="str">
        <f>IF(ROW()&lt;=vLastrow,VLOOKUP(MONTH(E1516),calcs!$S$2:$T$13,2,FALSE),"")</f>
        <v/>
      </c>
      <c r="R1516" t="str">
        <f>IF(ROW()&lt;=vLastrow,VLOOKUP(MONTH(F1516),calcs!$S$2:$T$13,2,FALSE),"")</f>
        <v/>
      </c>
      <c r="S1516" t="str">
        <f t="shared" si="125"/>
        <v/>
      </c>
      <c r="T1516" s="26" t="e">
        <f>IF(F1516="",DATEDIF(E1516,calcs!X$2,"Y"),"")</f>
        <v>#VALUE!</v>
      </c>
      <c r="U1516" t="str">
        <f t="shared" si="124"/>
        <v/>
      </c>
      <c r="V1516" t="str">
        <f t="shared" si="121"/>
        <v/>
      </c>
      <c r="W1516">
        <f t="shared" si="122"/>
        <v>0</v>
      </c>
      <c r="X1516">
        <f t="shared" si="123"/>
        <v>0</v>
      </c>
    </row>
    <row r="1517" spans="1:24" x14ac:dyDescent="0.35">
      <c r="A1517" t="str">
        <f>IF(ROW()&lt;=vLastrow,'Match History Data'!A1517,"")</f>
        <v/>
      </c>
      <c r="B1517" t="str">
        <f>IF(ROW()&lt;=vLastrow,'Match History Data'!B1517,"")</f>
        <v/>
      </c>
      <c r="C1517" t="str">
        <f>IF(ROW()&lt;=vLastrow,'Match History Data'!C1517,"")</f>
        <v/>
      </c>
      <c r="D1517" t="str">
        <f>IF(ROW()&lt;=vLastrow,'Match History Data'!D1517,"")</f>
        <v/>
      </c>
      <c r="E1517" s="3" t="str">
        <f>IF(ROW()&lt;=vLastrow,IF('Match History Data'!E1517&lt;&gt;"",'Match History Data'!E1517,""),"")</f>
        <v/>
      </c>
      <c r="F1517" s="3" t="str">
        <f>IF(ROW()&lt;=vLastrow,IF('Match History Data'!F1517&lt;&gt;"",'Match History Data'!F1517,""),"")</f>
        <v/>
      </c>
      <c r="G1517" t="str">
        <f>IF(ROW()&lt;=vLastrow,'Match History Data'!G1517,"")</f>
        <v/>
      </c>
      <c r="H1517" t="str">
        <f>IF(ROW()&lt;=vLastrow,'Match History Data'!H1517,"")</f>
        <v/>
      </c>
      <c r="I1517" t="str">
        <f>IF(ROW()&lt;=vLastrow,'Match History Data'!I1517,"")</f>
        <v/>
      </c>
      <c r="J1517" t="str">
        <f>IF(ROW()&lt;=vLastrow,'Match History Data'!J1517,"")</f>
        <v/>
      </c>
      <c r="K1517" t="str">
        <f>IF(ROW()&lt;=vLastrow,'Match History Data'!K1517,"")</f>
        <v/>
      </c>
      <c r="L1517" t="str">
        <f>IF(ROW()&lt;=vLastrow,'Match History Data'!L1517,"")</f>
        <v/>
      </c>
      <c r="M1517" t="str">
        <f>IF(ROW()&lt;=vLastrow,'Match History Data'!M1517,"")</f>
        <v/>
      </c>
      <c r="N1517" t="str">
        <f>IF(ROW()&lt;=vLastrow,'Match History Data'!N1517,"")</f>
        <v/>
      </c>
      <c r="O1517" t="str">
        <f>IF(ROW()&lt;=vLastrow,'Match History Data'!O1517,"")</f>
        <v/>
      </c>
      <c r="Q1517" t="str">
        <f>IF(ROW()&lt;=vLastrow,VLOOKUP(MONTH(E1517),calcs!$S$2:$T$13,2,FALSE),"")</f>
        <v/>
      </c>
      <c r="R1517" t="str">
        <f>IF(ROW()&lt;=vLastrow,VLOOKUP(MONTH(F1517),calcs!$S$2:$T$13,2,FALSE),"")</f>
        <v/>
      </c>
      <c r="S1517" t="str">
        <f t="shared" si="125"/>
        <v/>
      </c>
      <c r="T1517" s="26" t="e">
        <f>IF(F1517="",DATEDIF(E1517,calcs!X$2,"Y"),"")</f>
        <v>#VALUE!</v>
      </c>
      <c r="U1517" t="str">
        <f t="shared" si="124"/>
        <v/>
      </c>
      <c r="V1517" t="str">
        <f t="shared" si="121"/>
        <v/>
      </c>
      <c r="W1517">
        <f t="shared" si="122"/>
        <v>0</v>
      </c>
      <c r="X1517">
        <f t="shared" si="123"/>
        <v>0</v>
      </c>
    </row>
    <row r="1518" spans="1:24" x14ac:dyDescent="0.35">
      <c r="A1518" t="str">
        <f>IF(ROW()&lt;=vLastrow,'Match History Data'!A1518,"")</f>
        <v/>
      </c>
      <c r="B1518" t="str">
        <f>IF(ROW()&lt;=vLastrow,'Match History Data'!B1518,"")</f>
        <v/>
      </c>
      <c r="C1518" t="str">
        <f>IF(ROW()&lt;=vLastrow,'Match History Data'!C1518,"")</f>
        <v/>
      </c>
      <c r="D1518" t="str">
        <f>IF(ROW()&lt;=vLastrow,'Match History Data'!D1518,"")</f>
        <v/>
      </c>
      <c r="E1518" s="3" t="str">
        <f>IF(ROW()&lt;=vLastrow,IF('Match History Data'!E1518&lt;&gt;"",'Match History Data'!E1518,""),"")</f>
        <v/>
      </c>
      <c r="F1518" s="3" t="str">
        <f>IF(ROW()&lt;=vLastrow,IF('Match History Data'!F1518&lt;&gt;"",'Match History Data'!F1518,""),"")</f>
        <v/>
      </c>
      <c r="G1518" t="str">
        <f>IF(ROW()&lt;=vLastrow,'Match History Data'!G1518,"")</f>
        <v/>
      </c>
      <c r="H1518" t="str">
        <f>IF(ROW()&lt;=vLastrow,'Match History Data'!H1518,"")</f>
        <v/>
      </c>
      <c r="I1518" t="str">
        <f>IF(ROW()&lt;=vLastrow,'Match History Data'!I1518,"")</f>
        <v/>
      </c>
      <c r="J1518" t="str">
        <f>IF(ROW()&lt;=vLastrow,'Match History Data'!J1518,"")</f>
        <v/>
      </c>
      <c r="K1518" t="str">
        <f>IF(ROW()&lt;=vLastrow,'Match History Data'!K1518,"")</f>
        <v/>
      </c>
      <c r="L1518" t="str">
        <f>IF(ROW()&lt;=vLastrow,'Match History Data'!L1518,"")</f>
        <v/>
      </c>
      <c r="M1518" t="str">
        <f>IF(ROW()&lt;=vLastrow,'Match History Data'!M1518,"")</f>
        <v/>
      </c>
      <c r="N1518" t="str">
        <f>IF(ROW()&lt;=vLastrow,'Match History Data'!N1518,"")</f>
        <v/>
      </c>
      <c r="O1518" t="str">
        <f>IF(ROW()&lt;=vLastrow,'Match History Data'!O1518,"")</f>
        <v/>
      </c>
      <c r="Q1518" t="str">
        <f>IF(ROW()&lt;=vLastrow,VLOOKUP(MONTH(E1518),calcs!$S$2:$T$13,2,FALSE),"")</f>
        <v/>
      </c>
      <c r="R1518" t="str">
        <f>IF(ROW()&lt;=vLastrow,VLOOKUP(MONTH(F1518),calcs!$S$2:$T$13,2,FALSE),"")</f>
        <v/>
      </c>
      <c r="S1518" t="str">
        <f t="shared" si="125"/>
        <v/>
      </c>
      <c r="T1518" s="26" t="e">
        <f>IF(F1518="",DATEDIF(E1518,calcs!X$2,"Y"),"")</f>
        <v>#VALUE!</v>
      </c>
      <c r="U1518" t="str">
        <f t="shared" si="124"/>
        <v/>
      </c>
      <c r="V1518" t="str">
        <f t="shared" si="121"/>
        <v/>
      </c>
      <c r="W1518">
        <f t="shared" si="122"/>
        <v>0</v>
      </c>
      <c r="X1518">
        <f t="shared" si="123"/>
        <v>0</v>
      </c>
    </row>
    <row r="1519" spans="1:24" x14ac:dyDescent="0.35">
      <c r="A1519" t="str">
        <f>IF(ROW()&lt;=vLastrow,'Match History Data'!A1519,"")</f>
        <v/>
      </c>
      <c r="B1519" t="str">
        <f>IF(ROW()&lt;=vLastrow,'Match History Data'!B1519,"")</f>
        <v/>
      </c>
      <c r="C1519" t="str">
        <f>IF(ROW()&lt;=vLastrow,'Match History Data'!C1519,"")</f>
        <v/>
      </c>
      <c r="D1519" t="str">
        <f>IF(ROW()&lt;=vLastrow,'Match History Data'!D1519,"")</f>
        <v/>
      </c>
      <c r="E1519" s="3" t="str">
        <f>IF(ROW()&lt;=vLastrow,IF('Match History Data'!E1519&lt;&gt;"",'Match History Data'!E1519,""),"")</f>
        <v/>
      </c>
      <c r="F1519" s="3" t="str">
        <f>IF(ROW()&lt;=vLastrow,IF('Match History Data'!F1519&lt;&gt;"",'Match History Data'!F1519,""),"")</f>
        <v/>
      </c>
      <c r="G1519" t="str">
        <f>IF(ROW()&lt;=vLastrow,'Match History Data'!G1519,"")</f>
        <v/>
      </c>
      <c r="H1519" t="str">
        <f>IF(ROW()&lt;=vLastrow,'Match History Data'!H1519,"")</f>
        <v/>
      </c>
      <c r="I1519" t="str">
        <f>IF(ROW()&lt;=vLastrow,'Match History Data'!I1519,"")</f>
        <v/>
      </c>
      <c r="J1519" t="str">
        <f>IF(ROW()&lt;=vLastrow,'Match History Data'!J1519,"")</f>
        <v/>
      </c>
      <c r="K1519" t="str">
        <f>IF(ROW()&lt;=vLastrow,'Match History Data'!K1519,"")</f>
        <v/>
      </c>
      <c r="L1519" t="str">
        <f>IF(ROW()&lt;=vLastrow,'Match History Data'!L1519,"")</f>
        <v/>
      </c>
      <c r="M1519" t="str">
        <f>IF(ROW()&lt;=vLastrow,'Match History Data'!M1519,"")</f>
        <v/>
      </c>
      <c r="N1519" t="str">
        <f>IF(ROW()&lt;=vLastrow,'Match History Data'!N1519,"")</f>
        <v/>
      </c>
      <c r="O1519" t="str">
        <f>IF(ROW()&lt;=vLastrow,'Match History Data'!O1519,"")</f>
        <v/>
      </c>
      <c r="Q1519" t="str">
        <f>IF(ROW()&lt;=vLastrow,VLOOKUP(MONTH(E1519),calcs!$S$2:$T$13,2,FALSE),"")</f>
        <v/>
      </c>
      <c r="R1519" t="str">
        <f>IF(ROW()&lt;=vLastrow,VLOOKUP(MONTH(F1519),calcs!$S$2:$T$13,2,FALSE),"")</f>
        <v/>
      </c>
      <c r="S1519" t="str">
        <f t="shared" si="125"/>
        <v/>
      </c>
      <c r="T1519" s="26" t="e">
        <f>IF(F1519="",DATEDIF(E1519,calcs!X$2,"Y"),"")</f>
        <v>#VALUE!</v>
      </c>
      <c r="U1519" t="str">
        <f t="shared" si="124"/>
        <v/>
      </c>
      <c r="V1519" t="str">
        <f t="shared" si="121"/>
        <v/>
      </c>
      <c r="W1519">
        <f t="shared" si="122"/>
        <v>0</v>
      </c>
      <c r="X1519">
        <f t="shared" si="123"/>
        <v>0</v>
      </c>
    </row>
    <row r="1520" spans="1:24" x14ac:dyDescent="0.35">
      <c r="A1520" t="str">
        <f>IF(ROW()&lt;=vLastrow,'Match History Data'!A1520,"")</f>
        <v/>
      </c>
      <c r="B1520" t="str">
        <f>IF(ROW()&lt;=vLastrow,'Match History Data'!B1520,"")</f>
        <v/>
      </c>
      <c r="C1520" t="str">
        <f>IF(ROW()&lt;=vLastrow,'Match History Data'!C1520,"")</f>
        <v/>
      </c>
      <c r="D1520" t="str">
        <f>IF(ROW()&lt;=vLastrow,'Match History Data'!D1520,"")</f>
        <v/>
      </c>
      <c r="E1520" s="3" t="str">
        <f>IF(ROW()&lt;=vLastrow,IF('Match History Data'!E1520&lt;&gt;"",'Match History Data'!E1520,""),"")</f>
        <v/>
      </c>
      <c r="F1520" s="3" t="str">
        <f>IF(ROW()&lt;=vLastrow,IF('Match History Data'!F1520&lt;&gt;"",'Match History Data'!F1520,""),"")</f>
        <v/>
      </c>
      <c r="G1520" t="str">
        <f>IF(ROW()&lt;=vLastrow,'Match History Data'!G1520,"")</f>
        <v/>
      </c>
      <c r="H1520" t="str">
        <f>IF(ROW()&lt;=vLastrow,'Match History Data'!H1520,"")</f>
        <v/>
      </c>
      <c r="I1520" t="str">
        <f>IF(ROW()&lt;=vLastrow,'Match History Data'!I1520,"")</f>
        <v/>
      </c>
      <c r="J1520" t="str">
        <f>IF(ROW()&lt;=vLastrow,'Match History Data'!J1520,"")</f>
        <v/>
      </c>
      <c r="K1520" t="str">
        <f>IF(ROW()&lt;=vLastrow,'Match History Data'!K1520,"")</f>
        <v/>
      </c>
      <c r="L1520" t="str">
        <f>IF(ROW()&lt;=vLastrow,'Match History Data'!L1520,"")</f>
        <v/>
      </c>
      <c r="M1520" t="str">
        <f>IF(ROW()&lt;=vLastrow,'Match History Data'!M1520,"")</f>
        <v/>
      </c>
      <c r="N1520" t="str">
        <f>IF(ROW()&lt;=vLastrow,'Match History Data'!N1520,"")</f>
        <v/>
      </c>
      <c r="O1520" t="str">
        <f>IF(ROW()&lt;=vLastrow,'Match History Data'!O1520,"")</f>
        <v/>
      </c>
      <c r="Q1520" t="str">
        <f>IF(ROW()&lt;=vLastrow,VLOOKUP(MONTH(E1520),calcs!$S$2:$T$13,2,FALSE),"")</f>
        <v/>
      </c>
      <c r="R1520" t="str">
        <f>IF(ROW()&lt;=vLastrow,VLOOKUP(MONTH(F1520),calcs!$S$2:$T$13,2,FALSE),"")</f>
        <v/>
      </c>
      <c r="S1520" t="str">
        <f t="shared" si="125"/>
        <v/>
      </c>
      <c r="T1520" s="26" t="e">
        <f>IF(F1520="",DATEDIF(E1520,calcs!X$2,"Y"),"")</f>
        <v>#VALUE!</v>
      </c>
      <c r="U1520" t="str">
        <f t="shared" si="124"/>
        <v/>
      </c>
      <c r="V1520" t="str">
        <f t="shared" si="121"/>
        <v/>
      </c>
      <c r="W1520">
        <f t="shared" si="122"/>
        <v>0</v>
      </c>
      <c r="X1520">
        <f t="shared" si="123"/>
        <v>0</v>
      </c>
    </row>
    <row r="1521" spans="1:24" x14ac:dyDescent="0.35">
      <c r="A1521" t="str">
        <f>IF(ROW()&lt;=vLastrow,'Match History Data'!A1521,"")</f>
        <v/>
      </c>
      <c r="B1521" t="str">
        <f>IF(ROW()&lt;=vLastrow,'Match History Data'!B1521,"")</f>
        <v/>
      </c>
      <c r="C1521" t="str">
        <f>IF(ROW()&lt;=vLastrow,'Match History Data'!C1521,"")</f>
        <v/>
      </c>
      <c r="D1521" t="str">
        <f>IF(ROW()&lt;=vLastrow,'Match History Data'!D1521,"")</f>
        <v/>
      </c>
      <c r="E1521" s="3" t="str">
        <f>IF(ROW()&lt;=vLastrow,IF('Match History Data'!E1521&lt;&gt;"",'Match History Data'!E1521,""),"")</f>
        <v/>
      </c>
      <c r="F1521" s="3" t="str">
        <f>IF(ROW()&lt;=vLastrow,IF('Match History Data'!F1521&lt;&gt;"",'Match History Data'!F1521,""),"")</f>
        <v/>
      </c>
      <c r="G1521" t="str">
        <f>IF(ROW()&lt;=vLastrow,'Match History Data'!G1521,"")</f>
        <v/>
      </c>
      <c r="H1521" t="str">
        <f>IF(ROW()&lt;=vLastrow,'Match History Data'!H1521,"")</f>
        <v/>
      </c>
      <c r="I1521" t="str">
        <f>IF(ROW()&lt;=vLastrow,'Match History Data'!I1521,"")</f>
        <v/>
      </c>
      <c r="J1521" t="str">
        <f>IF(ROW()&lt;=vLastrow,'Match History Data'!J1521,"")</f>
        <v/>
      </c>
      <c r="K1521" t="str">
        <f>IF(ROW()&lt;=vLastrow,'Match History Data'!K1521,"")</f>
        <v/>
      </c>
      <c r="L1521" t="str">
        <f>IF(ROW()&lt;=vLastrow,'Match History Data'!L1521,"")</f>
        <v/>
      </c>
      <c r="M1521" t="str">
        <f>IF(ROW()&lt;=vLastrow,'Match History Data'!M1521,"")</f>
        <v/>
      </c>
      <c r="N1521" t="str">
        <f>IF(ROW()&lt;=vLastrow,'Match History Data'!N1521,"")</f>
        <v/>
      </c>
      <c r="O1521" t="str">
        <f>IF(ROW()&lt;=vLastrow,'Match History Data'!O1521,"")</f>
        <v/>
      </c>
      <c r="Q1521" t="str">
        <f>IF(ROW()&lt;=vLastrow,VLOOKUP(MONTH(E1521),calcs!$S$2:$T$13,2,FALSE),"")</f>
        <v/>
      </c>
      <c r="R1521" t="str">
        <f>IF(ROW()&lt;=vLastrow,VLOOKUP(MONTH(F1521),calcs!$S$2:$T$13,2,FALSE),"")</f>
        <v/>
      </c>
      <c r="S1521" t="str">
        <f t="shared" si="125"/>
        <v/>
      </c>
      <c r="T1521" s="26" t="e">
        <f>IF(F1521="",DATEDIF(E1521,calcs!X$2,"Y"),"")</f>
        <v>#VALUE!</v>
      </c>
      <c r="U1521" t="str">
        <f t="shared" si="124"/>
        <v/>
      </c>
      <c r="V1521" t="str">
        <f t="shared" si="121"/>
        <v/>
      </c>
      <c r="W1521">
        <f t="shared" si="122"/>
        <v>0</v>
      </c>
      <c r="X1521">
        <f t="shared" si="123"/>
        <v>0</v>
      </c>
    </row>
    <row r="1522" spans="1:24" x14ac:dyDescent="0.35">
      <c r="A1522" t="str">
        <f>IF(ROW()&lt;=vLastrow,'Match History Data'!A1522,"")</f>
        <v/>
      </c>
      <c r="B1522" t="str">
        <f>IF(ROW()&lt;=vLastrow,'Match History Data'!B1522,"")</f>
        <v/>
      </c>
      <c r="C1522" t="str">
        <f>IF(ROW()&lt;=vLastrow,'Match History Data'!C1522,"")</f>
        <v/>
      </c>
      <c r="D1522" t="str">
        <f>IF(ROW()&lt;=vLastrow,'Match History Data'!D1522,"")</f>
        <v/>
      </c>
      <c r="E1522" s="3" t="str">
        <f>IF(ROW()&lt;=vLastrow,IF('Match History Data'!E1522&lt;&gt;"",'Match History Data'!E1522,""),"")</f>
        <v/>
      </c>
      <c r="F1522" s="3" t="str">
        <f>IF(ROW()&lt;=vLastrow,IF('Match History Data'!F1522&lt;&gt;"",'Match History Data'!F1522,""),"")</f>
        <v/>
      </c>
      <c r="G1522" t="str">
        <f>IF(ROW()&lt;=vLastrow,'Match History Data'!G1522,"")</f>
        <v/>
      </c>
      <c r="H1522" t="str">
        <f>IF(ROW()&lt;=vLastrow,'Match History Data'!H1522,"")</f>
        <v/>
      </c>
      <c r="I1522" t="str">
        <f>IF(ROW()&lt;=vLastrow,'Match History Data'!I1522,"")</f>
        <v/>
      </c>
      <c r="J1522" t="str">
        <f>IF(ROW()&lt;=vLastrow,'Match History Data'!J1522,"")</f>
        <v/>
      </c>
      <c r="K1522" t="str">
        <f>IF(ROW()&lt;=vLastrow,'Match History Data'!K1522,"")</f>
        <v/>
      </c>
      <c r="L1522" t="str">
        <f>IF(ROW()&lt;=vLastrow,'Match History Data'!L1522,"")</f>
        <v/>
      </c>
      <c r="M1522" t="str">
        <f>IF(ROW()&lt;=vLastrow,'Match History Data'!M1522,"")</f>
        <v/>
      </c>
      <c r="N1522" t="str">
        <f>IF(ROW()&lt;=vLastrow,'Match History Data'!N1522,"")</f>
        <v/>
      </c>
      <c r="O1522" t="str">
        <f>IF(ROW()&lt;=vLastrow,'Match History Data'!O1522,"")</f>
        <v/>
      </c>
      <c r="Q1522" t="str">
        <f>IF(ROW()&lt;=vLastrow,VLOOKUP(MONTH(E1522),calcs!$S$2:$T$13,2,FALSE),"")</f>
        <v/>
      </c>
      <c r="R1522" t="str">
        <f>IF(ROW()&lt;=vLastrow,VLOOKUP(MONTH(F1522),calcs!$S$2:$T$13,2,FALSE),"")</f>
        <v/>
      </c>
      <c r="S1522" t="str">
        <f t="shared" si="125"/>
        <v/>
      </c>
      <c r="T1522" s="26" t="e">
        <f>IF(F1522="",DATEDIF(E1522,calcs!X$2,"Y"),"")</f>
        <v>#VALUE!</v>
      </c>
      <c r="U1522" t="str">
        <f t="shared" si="124"/>
        <v/>
      </c>
      <c r="V1522" t="str">
        <f t="shared" si="121"/>
        <v/>
      </c>
      <c r="W1522">
        <f t="shared" si="122"/>
        <v>0</v>
      </c>
      <c r="X1522">
        <f t="shared" si="123"/>
        <v>0</v>
      </c>
    </row>
    <row r="1523" spans="1:24" x14ac:dyDescent="0.35">
      <c r="A1523" t="str">
        <f>IF(ROW()&lt;=vLastrow,'Match History Data'!A1523,"")</f>
        <v/>
      </c>
      <c r="B1523" t="str">
        <f>IF(ROW()&lt;=vLastrow,'Match History Data'!B1523,"")</f>
        <v/>
      </c>
      <c r="C1523" t="str">
        <f>IF(ROW()&lt;=vLastrow,'Match History Data'!C1523,"")</f>
        <v/>
      </c>
      <c r="D1523" t="str">
        <f>IF(ROW()&lt;=vLastrow,'Match History Data'!D1523,"")</f>
        <v/>
      </c>
      <c r="E1523" s="3" t="str">
        <f>IF(ROW()&lt;=vLastrow,IF('Match History Data'!E1523&lt;&gt;"",'Match History Data'!E1523,""),"")</f>
        <v/>
      </c>
      <c r="F1523" s="3" t="str">
        <f>IF(ROW()&lt;=vLastrow,IF('Match History Data'!F1523&lt;&gt;"",'Match History Data'!F1523,""),"")</f>
        <v/>
      </c>
      <c r="G1523" t="str">
        <f>IF(ROW()&lt;=vLastrow,'Match History Data'!G1523,"")</f>
        <v/>
      </c>
      <c r="H1523" t="str">
        <f>IF(ROW()&lt;=vLastrow,'Match History Data'!H1523,"")</f>
        <v/>
      </c>
      <c r="I1523" t="str">
        <f>IF(ROW()&lt;=vLastrow,'Match History Data'!I1523,"")</f>
        <v/>
      </c>
      <c r="J1523" t="str">
        <f>IF(ROW()&lt;=vLastrow,'Match History Data'!J1523,"")</f>
        <v/>
      </c>
      <c r="K1523" t="str">
        <f>IF(ROW()&lt;=vLastrow,'Match History Data'!K1523,"")</f>
        <v/>
      </c>
      <c r="L1523" t="str">
        <f>IF(ROW()&lt;=vLastrow,'Match History Data'!L1523,"")</f>
        <v/>
      </c>
      <c r="M1523" t="str">
        <f>IF(ROW()&lt;=vLastrow,'Match History Data'!M1523,"")</f>
        <v/>
      </c>
      <c r="N1523" t="str">
        <f>IF(ROW()&lt;=vLastrow,'Match History Data'!N1523,"")</f>
        <v/>
      </c>
      <c r="O1523" t="str">
        <f>IF(ROW()&lt;=vLastrow,'Match History Data'!O1523,"")</f>
        <v/>
      </c>
      <c r="Q1523" t="str">
        <f>IF(ROW()&lt;=vLastrow,VLOOKUP(MONTH(E1523),calcs!$S$2:$T$13,2,FALSE),"")</f>
        <v/>
      </c>
      <c r="R1523" t="str">
        <f>IF(ROW()&lt;=vLastrow,VLOOKUP(MONTH(F1523),calcs!$S$2:$T$13,2,FALSE),"")</f>
        <v/>
      </c>
      <c r="S1523" t="str">
        <f t="shared" si="125"/>
        <v/>
      </c>
      <c r="T1523" s="26" t="e">
        <f>IF(F1523="",DATEDIF(E1523,calcs!X$2,"Y"),"")</f>
        <v>#VALUE!</v>
      </c>
      <c r="U1523" t="str">
        <f t="shared" si="124"/>
        <v/>
      </c>
      <c r="V1523" t="str">
        <f t="shared" si="121"/>
        <v/>
      </c>
      <c r="W1523">
        <f t="shared" si="122"/>
        <v>0</v>
      </c>
      <c r="X1523">
        <f t="shared" si="123"/>
        <v>0</v>
      </c>
    </row>
    <row r="1524" spans="1:24" x14ac:dyDescent="0.35">
      <c r="A1524" t="str">
        <f>IF(ROW()&lt;=vLastrow,'Match History Data'!A1524,"")</f>
        <v/>
      </c>
      <c r="B1524" t="str">
        <f>IF(ROW()&lt;=vLastrow,'Match History Data'!B1524,"")</f>
        <v/>
      </c>
      <c r="C1524" t="str">
        <f>IF(ROW()&lt;=vLastrow,'Match History Data'!C1524,"")</f>
        <v/>
      </c>
      <c r="D1524" t="str">
        <f>IF(ROW()&lt;=vLastrow,'Match History Data'!D1524,"")</f>
        <v/>
      </c>
      <c r="E1524" s="3" t="str">
        <f>IF(ROW()&lt;=vLastrow,IF('Match History Data'!E1524&lt;&gt;"",'Match History Data'!E1524,""),"")</f>
        <v/>
      </c>
      <c r="F1524" s="3" t="str">
        <f>IF(ROW()&lt;=vLastrow,IF('Match History Data'!F1524&lt;&gt;"",'Match History Data'!F1524,""),"")</f>
        <v/>
      </c>
      <c r="G1524" t="str">
        <f>IF(ROW()&lt;=vLastrow,'Match History Data'!G1524,"")</f>
        <v/>
      </c>
      <c r="H1524" t="str">
        <f>IF(ROW()&lt;=vLastrow,'Match History Data'!H1524,"")</f>
        <v/>
      </c>
      <c r="I1524" t="str">
        <f>IF(ROW()&lt;=vLastrow,'Match History Data'!I1524,"")</f>
        <v/>
      </c>
      <c r="J1524" t="str">
        <f>IF(ROW()&lt;=vLastrow,'Match History Data'!J1524,"")</f>
        <v/>
      </c>
      <c r="K1524" t="str">
        <f>IF(ROW()&lt;=vLastrow,'Match History Data'!K1524,"")</f>
        <v/>
      </c>
      <c r="L1524" t="str">
        <f>IF(ROW()&lt;=vLastrow,'Match History Data'!L1524,"")</f>
        <v/>
      </c>
      <c r="M1524" t="str">
        <f>IF(ROW()&lt;=vLastrow,'Match History Data'!M1524,"")</f>
        <v/>
      </c>
      <c r="N1524" t="str">
        <f>IF(ROW()&lt;=vLastrow,'Match History Data'!N1524,"")</f>
        <v/>
      </c>
      <c r="O1524" t="str">
        <f>IF(ROW()&lt;=vLastrow,'Match History Data'!O1524,"")</f>
        <v/>
      </c>
      <c r="Q1524" t="str">
        <f>IF(ROW()&lt;=vLastrow,VLOOKUP(MONTH(E1524),calcs!$S$2:$T$13,2,FALSE),"")</f>
        <v/>
      </c>
      <c r="R1524" t="str">
        <f>IF(ROW()&lt;=vLastrow,VLOOKUP(MONTH(F1524),calcs!$S$2:$T$13,2,FALSE),"")</f>
        <v/>
      </c>
      <c r="S1524" t="str">
        <f t="shared" si="125"/>
        <v/>
      </c>
      <c r="T1524" s="26" t="e">
        <f>IF(F1524="",DATEDIF(E1524,calcs!X$2,"Y"),"")</f>
        <v>#VALUE!</v>
      </c>
      <c r="U1524" t="str">
        <f t="shared" si="124"/>
        <v/>
      </c>
      <c r="V1524" t="str">
        <f t="shared" si="121"/>
        <v/>
      </c>
      <c r="W1524">
        <f t="shared" si="122"/>
        <v>0</v>
      </c>
      <c r="X1524">
        <f t="shared" si="123"/>
        <v>0</v>
      </c>
    </row>
    <row r="1525" spans="1:24" x14ac:dyDescent="0.35">
      <c r="A1525" t="str">
        <f>IF(ROW()&lt;=vLastrow,'Match History Data'!A1525,"")</f>
        <v/>
      </c>
      <c r="B1525" t="str">
        <f>IF(ROW()&lt;=vLastrow,'Match History Data'!B1525,"")</f>
        <v/>
      </c>
      <c r="C1525" t="str">
        <f>IF(ROW()&lt;=vLastrow,'Match History Data'!C1525,"")</f>
        <v/>
      </c>
      <c r="D1525" t="str">
        <f>IF(ROW()&lt;=vLastrow,'Match History Data'!D1525,"")</f>
        <v/>
      </c>
      <c r="E1525" s="3" t="str">
        <f>IF(ROW()&lt;=vLastrow,IF('Match History Data'!E1525&lt;&gt;"",'Match History Data'!E1525,""),"")</f>
        <v/>
      </c>
      <c r="F1525" s="3" t="str">
        <f>IF(ROW()&lt;=vLastrow,IF('Match History Data'!F1525&lt;&gt;"",'Match History Data'!F1525,""),"")</f>
        <v/>
      </c>
      <c r="G1525" t="str">
        <f>IF(ROW()&lt;=vLastrow,'Match History Data'!G1525,"")</f>
        <v/>
      </c>
      <c r="H1525" t="str">
        <f>IF(ROW()&lt;=vLastrow,'Match History Data'!H1525,"")</f>
        <v/>
      </c>
      <c r="I1525" t="str">
        <f>IF(ROW()&lt;=vLastrow,'Match History Data'!I1525,"")</f>
        <v/>
      </c>
      <c r="J1525" t="str">
        <f>IF(ROW()&lt;=vLastrow,'Match History Data'!J1525,"")</f>
        <v/>
      </c>
      <c r="K1525" t="str">
        <f>IF(ROW()&lt;=vLastrow,'Match History Data'!K1525,"")</f>
        <v/>
      </c>
      <c r="L1525" t="str">
        <f>IF(ROW()&lt;=vLastrow,'Match History Data'!L1525,"")</f>
        <v/>
      </c>
      <c r="M1525" t="str">
        <f>IF(ROW()&lt;=vLastrow,'Match History Data'!M1525,"")</f>
        <v/>
      </c>
      <c r="N1525" t="str">
        <f>IF(ROW()&lt;=vLastrow,'Match History Data'!N1525,"")</f>
        <v/>
      </c>
      <c r="O1525" t="str">
        <f>IF(ROW()&lt;=vLastrow,'Match History Data'!O1525,"")</f>
        <v/>
      </c>
      <c r="Q1525" t="str">
        <f>IF(ROW()&lt;=vLastrow,VLOOKUP(MONTH(E1525),calcs!$S$2:$T$13,2,FALSE),"")</f>
        <v/>
      </c>
      <c r="R1525" t="str">
        <f>IF(ROW()&lt;=vLastrow,VLOOKUP(MONTH(F1525),calcs!$S$2:$T$13,2,FALSE),"")</f>
        <v/>
      </c>
      <c r="S1525" t="str">
        <f t="shared" si="125"/>
        <v/>
      </c>
      <c r="T1525" s="26" t="e">
        <f>IF(F1525="",DATEDIF(E1525,calcs!X$2,"Y"),"")</f>
        <v>#VALUE!</v>
      </c>
      <c r="U1525" t="str">
        <f t="shared" si="124"/>
        <v/>
      </c>
      <c r="V1525" t="str">
        <f t="shared" si="121"/>
        <v/>
      </c>
      <c r="W1525">
        <f t="shared" si="122"/>
        <v>0</v>
      </c>
      <c r="X1525">
        <f t="shared" si="123"/>
        <v>0</v>
      </c>
    </row>
    <row r="1526" spans="1:24" x14ac:dyDescent="0.35">
      <c r="A1526" t="str">
        <f>IF(ROW()&lt;=vLastrow,'Match History Data'!A1526,"")</f>
        <v/>
      </c>
      <c r="B1526" t="str">
        <f>IF(ROW()&lt;=vLastrow,'Match History Data'!B1526,"")</f>
        <v/>
      </c>
      <c r="C1526" t="str">
        <f>IF(ROW()&lt;=vLastrow,'Match History Data'!C1526,"")</f>
        <v/>
      </c>
      <c r="D1526" t="str">
        <f>IF(ROW()&lt;=vLastrow,'Match History Data'!D1526,"")</f>
        <v/>
      </c>
      <c r="E1526" s="3" t="str">
        <f>IF(ROW()&lt;=vLastrow,IF('Match History Data'!E1526&lt;&gt;"",'Match History Data'!E1526,""),"")</f>
        <v/>
      </c>
      <c r="F1526" s="3" t="str">
        <f>IF(ROW()&lt;=vLastrow,IF('Match History Data'!F1526&lt;&gt;"",'Match History Data'!F1526,""),"")</f>
        <v/>
      </c>
      <c r="G1526" t="str">
        <f>IF(ROW()&lt;=vLastrow,'Match History Data'!G1526,"")</f>
        <v/>
      </c>
      <c r="H1526" t="str">
        <f>IF(ROW()&lt;=vLastrow,'Match History Data'!H1526,"")</f>
        <v/>
      </c>
      <c r="I1526" t="str">
        <f>IF(ROW()&lt;=vLastrow,'Match History Data'!I1526,"")</f>
        <v/>
      </c>
      <c r="J1526" t="str">
        <f>IF(ROW()&lt;=vLastrow,'Match History Data'!J1526,"")</f>
        <v/>
      </c>
      <c r="K1526" t="str">
        <f>IF(ROW()&lt;=vLastrow,'Match History Data'!K1526,"")</f>
        <v/>
      </c>
      <c r="L1526" t="str">
        <f>IF(ROW()&lt;=vLastrow,'Match History Data'!L1526,"")</f>
        <v/>
      </c>
      <c r="M1526" t="str">
        <f>IF(ROW()&lt;=vLastrow,'Match History Data'!M1526,"")</f>
        <v/>
      </c>
      <c r="N1526" t="str">
        <f>IF(ROW()&lt;=vLastrow,'Match History Data'!N1526,"")</f>
        <v/>
      </c>
      <c r="O1526" t="str">
        <f>IF(ROW()&lt;=vLastrow,'Match History Data'!O1526,"")</f>
        <v/>
      </c>
      <c r="Q1526" t="str">
        <f>IF(ROW()&lt;=vLastrow,VLOOKUP(MONTH(E1526),calcs!$S$2:$T$13,2,FALSE),"")</f>
        <v/>
      </c>
      <c r="R1526" t="str">
        <f>IF(ROW()&lt;=vLastrow,VLOOKUP(MONTH(F1526),calcs!$S$2:$T$13,2,FALSE),"")</f>
        <v/>
      </c>
      <c r="S1526" t="str">
        <f t="shared" si="125"/>
        <v/>
      </c>
      <c r="T1526" s="26" t="e">
        <f>IF(F1526="",DATEDIF(E1526,calcs!X$2,"Y"),"")</f>
        <v>#VALUE!</v>
      </c>
      <c r="U1526" t="str">
        <f t="shared" si="124"/>
        <v/>
      </c>
      <c r="V1526" t="str">
        <f t="shared" si="121"/>
        <v/>
      </c>
      <c r="W1526">
        <f t="shared" si="122"/>
        <v>0</v>
      </c>
      <c r="X1526">
        <f t="shared" si="123"/>
        <v>0</v>
      </c>
    </row>
    <row r="1527" spans="1:24" x14ac:dyDescent="0.35">
      <c r="A1527" t="str">
        <f>IF(ROW()&lt;=vLastrow,'Match History Data'!A1527,"")</f>
        <v/>
      </c>
      <c r="B1527" t="str">
        <f>IF(ROW()&lt;=vLastrow,'Match History Data'!B1527,"")</f>
        <v/>
      </c>
      <c r="C1527" t="str">
        <f>IF(ROW()&lt;=vLastrow,'Match History Data'!C1527,"")</f>
        <v/>
      </c>
      <c r="D1527" t="str">
        <f>IF(ROW()&lt;=vLastrow,'Match History Data'!D1527,"")</f>
        <v/>
      </c>
      <c r="E1527" s="3" t="str">
        <f>IF(ROW()&lt;=vLastrow,IF('Match History Data'!E1527&lt;&gt;"",'Match History Data'!E1527,""),"")</f>
        <v/>
      </c>
      <c r="F1527" s="3" t="str">
        <f>IF(ROW()&lt;=vLastrow,IF('Match History Data'!F1527&lt;&gt;"",'Match History Data'!F1527,""),"")</f>
        <v/>
      </c>
      <c r="G1527" t="str">
        <f>IF(ROW()&lt;=vLastrow,'Match History Data'!G1527,"")</f>
        <v/>
      </c>
      <c r="H1527" t="str">
        <f>IF(ROW()&lt;=vLastrow,'Match History Data'!H1527,"")</f>
        <v/>
      </c>
      <c r="I1527" t="str">
        <f>IF(ROW()&lt;=vLastrow,'Match History Data'!I1527,"")</f>
        <v/>
      </c>
      <c r="J1527" t="str">
        <f>IF(ROW()&lt;=vLastrow,'Match History Data'!J1527,"")</f>
        <v/>
      </c>
      <c r="K1527" t="str">
        <f>IF(ROW()&lt;=vLastrow,'Match History Data'!K1527,"")</f>
        <v/>
      </c>
      <c r="L1527" t="str">
        <f>IF(ROW()&lt;=vLastrow,'Match History Data'!L1527,"")</f>
        <v/>
      </c>
      <c r="M1527" t="str">
        <f>IF(ROW()&lt;=vLastrow,'Match History Data'!M1527,"")</f>
        <v/>
      </c>
      <c r="N1527" t="str">
        <f>IF(ROW()&lt;=vLastrow,'Match History Data'!N1527,"")</f>
        <v/>
      </c>
      <c r="O1527" t="str">
        <f>IF(ROW()&lt;=vLastrow,'Match History Data'!O1527,"")</f>
        <v/>
      </c>
      <c r="Q1527" t="str">
        <f>IF(ROW()&lt;=vLastrow,VLOOKUP(MONTH(E1527),calcs!$S$2:$T$13,2,FALSE),"")</f>
        <v/>
      </c>
      <c r="R1527" t="str">
        <f>IF(ROW()&lt;=vLastrow,VLOOKUP(MONTH(F1527),calcs!$S$2:$T$13,2,FALSE),"")</f>
        <v/>
      </c>
      <c r="S1527" t="str">
        <f t="shared" si="125"/>
        <v/>
      </c>
      <c r="T1527" s="26" t="e">
        <f>IF(F1527="",DATEDIF(E1527,calcs!X$2,"Y"),"")</f>
        <v>#VALUE!</v>
      </c>
      <c r="U1527" t="str">
        <f t="shared" si="124"/>
        <v/>
      </c>
      <c r="V1527" t="str">
        <f t="shared" si="121"/>
        <v/>
      </c>
      <c r="W1527">
        <f t="shared" si="122"/>
        <v>0</v>
      </c>
      <c r="X1527">
        <f t="shared" si="123"/>
        <v>0</v>
      </c>
    </row>
    <row r="1528" spans="1:24" x14ac:dyDescent="0.35">
      <c r="A1528" t="str">
        <f>IF(ROW()&lt;=vLastrow,'Match History Data'!A1528,"")</f>
        <v/>
      </c>
      <c r="B1528" t="str">
        <f>IF(ROW()&lt;=vLastrow,'Match History Data'!B1528,"")</f>
        <v/>
      </c>
      <c r="C1528" t="str">
        <f>IF(ROW()&lt;=vLastrow,'Match History Data'!C1528,"")</f>
        <v/>
      </c>
      <c r="D1528" t="str">
        <f>IF(ROW()&lt;=vLastrow,'Match History Data'!D1528,"")</f>
        <v/>
      </c>
      <c r="E1528" s="3" t="str">
        <f>IF(ROW()&lt;=vLastrow,IF('Match History Data'!E1528&lt;&gt;"",'Match History Data'!E1528,""),"")</f>
        <v/>
      </c>
      <c r="F1528" s="3" t="str">
        <f>IF(ROW()&lt;=vLastrow,IF('Match History Data'!F1528&lt;&gt;"",'Match History Data'!F1528,""),"")</f>
        <v/>
      </c>
      <c r="G1528" t="str">
        <f>IF(ROW()&lt;=vLastrow,'Match History Data'!G1528,"")</f>
        <v/>
      </c>
      <c r="H1528" t="str">
        <f>IF(ROW()&lt;=vLastrow,'Match History Data'!H1528,"")</f>
        <v/>
      </c>
      <c r="I1528" t="str">
        <f>IF(ROW()&lt;=vLastrow,'Match History Data'!I1528,"")</f>
        <v/>
      </c>
      <c r="J1528" t="str">
        <f>IF(ROW()&lt;=vLastrow,'Match History Data'!J1528,"")</f>
        <v/>
      </c>
      <c r="K1528" t="str">
        <f>IF(ROW()&lt;=vLastrow,'Match History Data'!K1528,"")</f>
        <v/>
      </c>
      <c r="L1528" t="str">
        <f>IF(ROW()&lt;=vLastrow,'Match History Data'!L1528,"")</f>
        <v/>
      </c>
      <c r="M1528" t="str">
        <f>IF(ROW()&lt;=vLastrow,'Match History Data'!M1528,"")</f>
        <v/>
      </c>
      <c r="N1528" t="str">
        <f>IF(ROW()&lt;=vLastrow,'Match History Data'!N1528,"")</f>
        <v/>
      </c>
      <c r="O1528" t="str">
        <f>IF(ROW()&lt;=vLastrow,'Match History Data'!O1528,"")</f>
        <v/>
      </c>
      <c r="Q1528" t="str">
        <f>IF(ROW()&lt;=vLastrow,VLOOKUP(MONTH(E1528),calcs!$S$2:$T$13,2,FALSE),"")</f>
        <v/>
      </c>
      <c r="R1528" t="str">
        <f>IF(ROW()&lt;=vLastrow,VLOOKUP(MONTH(F1528),calcs!$S$2:$T$13,2,FALSE),"")</f>
        <v/>
      </c>
      <c r="S1528" t="str">
        <f t="shared" si="125"/>
        <v/>
      </c>
      <c r="T1528" s="26" t="e">
        <f>IF(F1528="",DATEDIF(E1528,calcs!X$2,"Y"),"")</f>
        <v>#VALUE!</v>
      </c>
      <c r="U1528" t="str">
        <f t="shared" si="124"/>
        <v/>
      </c>
      <c r="V1528" t="str">
        <f t="shared" si="121"/>
        <v/>
      </c>
      <c r="W1528">
        <f t="shared" si="122"/>
        <v>0</v>
      </c>
      <c r="X1528">
        <f t="shared" si="123"/>
        <v>0</v>
      </c>
    </row>
    <row r="1529" spans="1:24" x14ac:dyDescent="0.35">
      <c r="A1529" t="str">
        <f>IF(ROW()&lt;=vLastrow,'Match History Data'!A1529,"")</f>
        <v/>
      </c>
      <c r="B1529" t="str">
        <f>IF(ROW()&lt;=vLastrow,'Match History Data'!B1529,"")</f>
        <v/>
      </c>
      <c r="C1529" t="str">
        <f>IF(ROW()&lt;=vLastrow,'Match History Data'!C1529,"")</f>
        <v/>
      </c>
      <c r="D1529" t="str">
        <f>IF(ROW()&lt;=vLastrow,'Match History Data'!D1529,"")</f>
        <v/>
      </c>
      <c r="E1529" s="3" t="str">
        <f>IF(ROW()&lt;=vLastrow,IF('Match History Data'!E1529&lt;&gt;"",'Match History Data'!E1529,""),"")</f>
        <v/>
      </c>
      <c r="F1529" s="3" t="str">
        <f>IF(ROW()&lt;=vLastrow,IF('Match History Data'!F1529&lt;&gt;"",'Match History Data'!F1529,""),"")</f>
        <v/>
      </c>
      <c r="G1529" t="str">
        <f>IF(ROW()&lt;=vLastrow,'Match History Data'!G1529,"")</f>
        <v/>
      </c>
      <c r="H1529" t="str">
        <f>IF(ROW()&lt;=vLastrow,'Match History Data'!H1529,"")</f>
        <v/>
      </c>
      <c r="I1529" t="str">
        <f>IF(ROW()&lt;=vLastrow,'Match History Data'!I1529,"")</f>
        <v/>
      </c>
      <c r="J1529" t="str">
        <f>IF(ROW()&lt;=vLastrow,'Match History Data'!J1529,"")</f>
        <v/>
      </c>
      <c r="K1529" t="str">
        <f>IF(ROW()&lt;=vLastrow,'Match History Data'!K1529,"")</f>
        <v/>
      </c>
      <c r="L1529" t="str">
        <f>IF(ROW()&lt;=vLastrow,'Match History Data'!L1529,"")</f>
        <v/>
      </c>
      <c r="M1529" t="str">
        <f>IF(ROW()&lt;=vLastrow,'Match History Data'!M1529,"")</f>
        <v/>
      </c>
      <c r="N1529" t="str">
        <f>IF(ROW()&lt;=vLastrow,'Match History Data'!N1529,"")</f>
        <v/>
      </c>
      <c r="O1529" t="str">
        <f>IF(ROW()&lt;=vLastrow,'Match History Data'!O1529,"")</f>
        <v/>
      </c>
      <c r="Q1529" t="str">
        <f>IF(ROW()&lt;=vLastrow,VLOOKUP(MONTH(E1529),calcs!$S$2:$T$13,2,FALSE),"")</f>
        <v/>
      </c>
      <c r="R1529" t="str">
        <f>IF(ROW()&lt;=vLastrow,VLOOKUP(MONTH(F1529),calcs!$S$2:$T$13,2,FALSE),"")</f>
        <v/>
      </c>
      <c r="S1529" t="str">
        <f t="shared" si="125"/>
        <v/>
      </c>
      <c r="T1529" s="26" t="e">
        <f>IF(F1529="",DATEDIF(E1529,calcs!X$2,"Y"),"")</f>
        <v>#VALUE!</v>
      </c>
      <c r="U1529" t="str">
        <f t="shared" si="124"/>
        <v/>
      </c>
      <c r="V1529" t="str">
        <f t="shared" si="121"/>
        <v/>
      </c>
      <c r="W1529">
        <f t="shared" si="122"/>
        <v>0</v>
      </c>
      <c r="X1529">
        <f t="shared" si="123"/>
        <v>0</v>
      </c>
    </row>
    <row r="1530" spans="1:24" x14ac:dyDescent="0.35">
      <c r="A1530" t="str">
        <f>IF(ROW()&lt;=vLastrow,'Match History Data'!A1530,"")</f>
        <v/>
      </c>
      <c r="B1530" t="str">
        <f>IF(ROW()&lt;=vLastrow,'Match History Data'!B1530,"")</f>
        <v/>
      </c>
      <c r="C1530" t="str">
        <f>IF(ROW()&lt;=vLastrow,'Match History Data'!C1530,"")</f>
        <v/>
      </c>
      <c r="D1530" t="str">
        <f>IF(ROW()&lt;=vLastrow,'Match History Data'!D1530,"")</f>
        <v/>
      </c>
      <c r="E1530" s="3" t="str">
        <f>IF(ROW()&lt;=vLastrow,IF('Match History Data'!E1530&lt;&gt;"",'Match History Data'!E1530,""),"")</f>
        <v/>
      </c>
      <c r="F1530" s="3" t="str">
        <f>IF(ROW()&lt;=vLastrow,IF('Match History Data'!F1530&lt;&gt;"",'Match History Data'!F1530,""),"")</f>
        <v/>
      </c>
      <c r="G1530" t="str">
        <f>IF(ROW()&lt;=vLastrow,'Match History Data'!G1530,"")</f>
        <v/>
      </c>
      <c r="H1530" t="str">
        <f>IF(ROW()&lt;=vLastrow,'Match History Data'!H1530,"")</f>
        <v/>
      </c>
      <c r="I1530" t="str">
        <f>IF(ROW()&lt;=vLastrow,'Match History Data'!I1530,"")</f>
        <v/>
      </c>
      <c r="J1530" t="str">
        <f>IF(ROW()&lt;=vLastrow,'Match History Data'!J1530,"")</f>
        <v/>
      </c>
      <c r="K1530" t="str">
        <f>IF(ROW()&lt;=vLastrow,'Match History Data'!K1530,"")</f>
        <v/>
      </c>
      <c r="L1530" t="str">
        <f>IF(ROW()&lt;=vLastrow,'Match History Data'!L1530,"")</f>
        <v/>
      </c>
      <c r="M1530" t="str">
        <f>IF(ROW()&lt;=vLastrow,'Match History Data'!M1530,"")</f>
        <v/>
      </c>
      <c r="N1530" t="str">
        <f>IF(ROW()&lt;=vLastrow,'Match History Data'!N1530,"")</f>
        <v/>
      </c>
      <c r="O1530" t="str">
        <f>IF(ROW()&lt;=vLastrow,'Match History Data'!O1530,"")</f>
        <v/>
      </c>
      <c r="Q1530" t="str">
        <f>IF(ROW()&lt;=vLastrow,VLOOKUP(MONTH(E1530),calcs!$S$2:$T$13,2,FALSE),"")</f>
        <v/>
      </c>
      <c r="R1530" t="str">
        <f>IF(ROW()&lt;=vLastrow,VLOOKUP(MONTH(F1530),calcs!$S$2:$T$13,2,FALSE),"")</f>
        <v/>
      </c>
      <c r="S1530" t="str">
        <f t="shared" si="125"/>
        <v/>
      </c>
      <c r="T1530" s="26" t="e">
        <f>IF(F1530="",DATEDIF(E1530,calcs!X$2,"Y"),"")</f>
        <v>#VALUE!</v>
      </c>
      <c r="U1530" t="str">
        <f t="shared" si="124"/>
        <v/>
      </c>
      <c r="V1530" t="str">
        <f t="shared" si="121"/>
        <v/>
      </c>
      <c r="W1530">
        <f t="shared" si="122"/>
        <v>0</v>
      </c>
      <c r="X1530">
        <f t="shared" si="123"/>
        <v>0</v>
      </c>
    </row>
    <row r="1531" spans="1:24" x14ac:dyDescent="0.35">
      <c r="A1531" t="str">
        <f>IF(ROW()&lt;=vLastrow,'Match History Data'!A1531,"")</f>
        <v/>
      </c>
      <c r="B1531" t="str">
        <f>IF(ROW()&lt;=vLastrow,'Match History Data'!B1531,"")</f>
        <v/>
      </c>
      <c r="C1531" t="str">
        <f>IF(ROW()&lt;=vLastrow,'Match History Data'!C1531,"")</f>
        <v/>
      </c>
      <c r="D1531" t="str">
        <f>IF(ROW()&lt;=vLastrow,'Match History Data'!D1531,"")</f>
        <v/>
      </c>
      <c r="E1531" s="3" t="str">
        <f>IF(ROW()&lt;=vLastrow,IF('Match History Data'!E1531&lt;&gt;"",'Match History Data'!E1531,""),"")</f>
        <v/>
      </c>
      <c r="F1531" s="3" t="str">
        <f>IF(ROW()&lt;=vLastrow,IF('Match History Data'!F1531&lt;&gt;"",'Match History Data'!F1531,""),"")</f>
        <v/>
      </c>
      <c r="G1531" t="str">
        <f>IF(ROW()&lt;=vLastrow,'Match History Data'!G1531,"")</f>
        <v/>
      </c>
      <c r="H1531" t="str">
        <f>IF(ROW()&lt;=vLastrow,'Match History Data'!H1531,"")</f>
        <v/>
      </c>
      <c r="I1531" t="str">
        <f>IF(ROW()&lt;=vLastrow,'Match History Data'!I1531,"")</f>
        <v/>
      </c>
      <c r="J1531" t="str">
        <f>IF(ROW()&lt;=vLastrow,'Match History Data'!J1531,"")</f>
        <v/>
      </c>
      <c r="K1531" t="str">
        <f>IF(ROW()&lt;=vLastrow,'Match History Data'!K1531,"")</f>
        <v/>
      </c>
      <c r="L1531" t="str">
        <f>IF(ROW()&lt;=vLastrow,'Match History Data'!L1531,"")</f>
        <v/>
      </c>
      <c r="M1531" t="str">
        <f>IF(ROW()&lt;=vLastrow,'Match History Data'!M1531,"")</f>
        <v/>
      </c>
      <c r="N1531" t="str">
        <f>IF(ROW()&lt;=vLastrow,'Match History Data'!N1531,"")</f>
        <v/>
      </c>
      <c r="O1531" t="str">
        <f>IF(ROW()&lt;=vLastrow,'Match History Data'!O1531,"")</f>
        <v/>
      </c>
      <c r="Q1531" t="str">
        <f>IF(ROW()&lt;=vLastrow,VLOOKUP(MONTH(E1531),calcs!$S$2:$T$13,2,FALSE),"")</f>
        <v/>
      </c>
      <c r="R1531" t="str">
        <f>IF(ROW()&lt;=vLastrow,VLOOKUP(MONTH(F1531),calcs!$S$2:$T$13,2,FALSE),"")</f>
        <v/>
      </c>
      <c r="S1531" t="str">
        <f t="shared" si="125"/>
        <v/>
      </c>
      <c r="T1531" s="26" t="e">
        <f>IF(F1531="",DATEDIF(E1531,calcs!X$2,"Y"),"")</f>
        <v>#VALUE!</v>
      </c>
      <c r="U1531" t="str">
        <f t="shared" si="124"/>
        <v/>
      </c>
      <c r="V1531" t="str">
        <f t="shared" si="121"/>
        <v/>
      </c>
      <c r="W1531">
        <f t="shared" si="122"/>
        <v>0</v>
      </c>
      <c r="X1531">
        <f t="shared" si="123"/>
        <v>0</v>
      </c>
    </row>
    <row r="1532" spans="1:24" x14ac:dyDescent="0.35">
      <c r="A1532" t="str">
        <f>IF(ROW()&lt;=vLastrow,'Match History Data'!A1532,"")</f>
        <v/>
      </c>
      <c r="B1532" t="str">
        <f>IF(ROW()&lt;=vLastrow,'Match History Data'!B1532,"")</f>
        <v/>
      </c>
      <c r="C1532" t="str">
        <f>IF(ROW()&lt;=vLastrow,'Match History Data'!C1532,"")</f>
        <v/>
      </c>
      <c r="D1532" t="str">
        <f>IF(ROW()&lt;=vLastrow,'Match History Data'!D1532,"")</f>
        <v/>
      </c>
      <c r="E1532" s="3" t="str">
        <f>IF(ROW()&lt;=vLastrow,IF('Match History Data'!E1532&lt;&gt;"",'Match History Data'!E1532,""),"")</f>
        <v/>
      </c>
      <c r="F1532" s="3" t="str">
        <f>IF(ROW()&lt;=vLastrow,IF('Match History Data'!F1532&lt;&gt;"",'Match History Data'!F1532,""),"")</f>
        <v/>
      </c>
      <c r="G1532" t="str">
        <f>IF(ROW()&lt;=vLastrow,'Match History Data'!G1532,"")</f>
        <v/>
      </c>
      <c r="H1532" t="str">
        <f>IF(ROW()&lt;=vLastrow,'Match History Data'!H1532,"")</f>
        <v/>
      </c>
      <c r="I1532" t="str">
        <f>IF(ROW()&lt;=vLastrow,'Match History Data'!I1532,"")</f>
        <v/>
      </c>
      <c r="J1532" t="str">
        <f>IF(ROW()&lt;=vLastrow,'Match History Data'!J1532,"")</f>
        <v/>
      </c>
      <c r="K1532" t="str">
        <f>IF(ROW()&lt;=vLastrow,'Match History Data'!K1532,"")</f>
        <v/>
      </c>
      <c r="L1532" t="str">
        <f>IF(ROW()&lt;=vLastrow,'Match History Data'!L1532,"")</f>
        <v/>
      </c>
      <c r="M1532" t="str">
        <f>IF(ROW()&lt;=vLastrow,'Match History Data'!M1532,"")</f>
        <v/>
      </c>
      <c r="N1532" t="str">
        <f>IF(ROW()&lt;=vLastrow,'Match History Data'!N1532,"")</f>
        <v/>
      </c>
      <c r="O1532" t="str">
        <f>IF(ROW()&lt;=vLastrow,'Match History Data'!O1532,"")</f>
        <v/>
      </c>
      <c r="Q1532" t="str">
        <f>IF(ROW()&lt;=vLastrow,VLOOKUP(MONTH(E1532),calcs!$S$2:$T$13,2,FALSE),"")</f>
        <v/>
      </c>
      <c r="R1532" t="str">
        <f>IF(ROW()&lt;=vLastrow,VLOOKUP(MONTH(F1532),calcs!$S$2:$T$13,2,FALSE),"")</f>
        <v/>
      </c>
      <c r="S1532" t="str">
        <f t="shared" si="125"/>
        <v/>
      </c>
      <c r="T1532" s="26" t="e">
        <f>IF(F1532="",DATEDIF(E1532,calcs!X$2,"Y"),"")</f>
        <v>#VALUE!</v>
      </c>
      <c r="U1532" t="str">
        <f t="shared" si="124"/>
        <v/>
      </c>
      <c r="V1532" t="str">
        <f t="shared" si="121"/>
        <v/>
      </c>
      <c r="W1532">
        <f t="shared" si="122"/>
        <v>0</v>
      </c>
      <c r="X1532">
        <f t="shared" si="123"/>
        <v>0</v>
      </c>
    </row>
    <row r="1533" spans="1:24" x14ac:dyDescent="0.35">
      <c r="A1533" t="str">
        <f>IF(ROW()&lt;=vLastrow,'Match History Data'!A1533,"")</f>
        <v/>
      </c>
      <c r="B1533" t="str">
        <f>IF(ROW()&lt;=vLastrow,'Match History Data'!B1533,"")</f>
        <v/>
      </c>
      <c r="C1533" t="str">
        <f>IF(ROW()&lt;=vLastrow,'Match History Data'!C1533,"")</f>
        <v/>
      </c>
      <c r="D1533" t="str">
        <f>IF(ROW()&lt;=vLastrow,'Match History Data'!D1533,"")</f>
        <v/>
      </c>
      <c r="E1533" s="3" t="str">
        <f>IF(ROW()&lt;=vLastrow,IF('Match History Data'!E1533&lt;&gt;"",'Match History Data'!E1533,""),"")</f>
        <v/>
      </c>
      <c r="F1533" s="3" t="str">
        <f>IF(ROW()&lt;=vLastrow,IF('Match History Data'!F1533&lt;&gt;"",'Match History Data'!F1533,""),"")</f>
        <v/>
      </c>
      <c r="G1533" t="str">
        <f>IF(ROW()&lt;=vLastrow,'Match History Data'!G1533,"")</f>
        <v/>
      </c>
      <c r="H1533" t="str">
        <f>IF(ROW()&lt;=vLastrow,'Match History Data'!H1533,"")</f>
        <v/>
      </c>
      <c r="I1533" t="str">
        <f>IF(ROW()&lt;=vLastrow,'Match History Data'!I1533,"")</f>
        <v/>
      </c>
      <c r="J1533" t="str">
        <f>IF(ROW()&lt;=vLastrow,'Match History Data'!J1533,"")</f>
        <v/>
      </c>
      <c r="K1533" t="str">
        <f>IF(ROW()&lt;=vLastrow,'Match History Data'!K1533,"")</f>
        <v/>
      </c>
      <c r="L1533" t="str">
        <f>IF(ROW()&lt;=vLastrow,'Match History Data'!L1533,"")</f>
        <v/>
      </c>
      <c r="M1533" t="str">
        <f>IF(ROW()&lt;=vLastrow,'Match History Data'!M1533,"")</f>
        <v/>
      </c>
      <c r="N1533" t="str">
        <f>IF(ROW()&lt;=vLastrow,'Match History Data'!N1533,"")</f>
        <v/>
      </c>
      <c r="O1533" t="str">
        <f>IF(ROW()&lt;=vLastrow,'Match History Data'!O1533,"")</f>
        <v/>
      </c>
      <c r="Q1533" t="str">
        <f>IF(ROW()&lt;=vLastrow,VLOOKUP(MONTH(E1533),calcs!$S$2:$T$13,2,FALSE),"")</f>
        <v/>
      </c>
      <c r="R1533" t="str">
        <f>IF(ROW()&lt;=vLastrow,VLOOKUP(MONTH(F1533),calcs!$S$2:$T$13,2,FALSE),"")</f>
        <v/>
      </c>
      <c r="S1533" t="str">
        <f t="shared" si="125"/>
        <v/>
      </c>
      <c r="T1533" s="26" t="e">
        <f>IF(F1533="",DATEDIF(E1533,calcs!X$2,"Y"),"")</f>
        <v>#VALUE!</v>
      </c>
      <c r="U1533" t="str">
        <f t="shared" si="124"/>
        <v/>
      </c>
      <c r="V1533" t="str">
        <f t="shared" si="121"/>
        <v/>
      </c>
      <c r="W1533">
        <f t="shared" si="122"/>
        <v>0</v>
      </c>
      <c r="X1533">
        <f t="shared" si="123"/>
        <v>0</v>
      </c>
    </row>
    <row r="1534" spans="1:24" x14ac:dyDescent="0.35">
      <c r="A1534" t="str">
        <f>IF(ROW()&lt;=vLastrow,'Match History Data'!A1534,"")</f>
        <v/>
      </c>
      <c r="B1534" t="str">
        <f>IF(ROW()&lt;=vLastrow,'Match History Data'!B1534,"")</f>
        <v/>
      </c>
      <c r="C1534" t="str">
        <f>IF(ROW()&lt;=vLastrow,'Match History Data'!C1534,"")</f>
        <v/>
      </c>
      <c r="D1534" t="str">
        <f>IF(ROW()&lt;=vLastrow,'Match History Data'!D1534,"")</f>
        <v/>
      </c>
      <c r="E1534" s="3" t="str">
        <f>IF(ROW()&lt;=vLastrow,IF('Match History Data'!E1534&lt;&gt;"",'Match History Data'!E1534,""),"")</f>
        <v/>
      </c>
      <c r="F1534" s="3" t="str">
        <f>IF(ROW()&lt;=vLastrow,IF('Match History Data'!F1534&lt;&gt;"",'Match History Data'!F1534,""),"")</f>
        <v/>
      </c>
      <c r="G1534" t="str">
        <f>IF(ROW()&lt;=vLastrow,'Match History Data'!G1534,"")</f>
        <v/>
      </c>
      <c r="H1534" t="str">
        <f>IF(ROW()&lt;=vLastrow,'Match History Data'!H1534,"")</f>
        <v/>
      </c>
      <c r="I1534" t="str">
        <f>IF(ROW()&lt;=vLastrow,'Match History Data'!I1534,"")</f>
        <v/>
      </c>
      <c r="J1534" t="str">
        <f>IF(ROW()&lt;=vLastrow,'Match History Data'!J1534,"")</f>
        <v/>
      </c>
      <c r="K1534" t="str">
        <f>IF(ROW()&lt;=vLastrow,'Match History Data'!K1534,"")</f>
        <v/>
      </c>
      <c r="L1534" t="str">
        <f>IF(ROW()&lt;=vLastrow,'Match History Data'!L1534,"")</f>
        <v/>
      </c>
      <c r="M1534" t="str">
        <f>IF(ROW()&lt;=vLastrow,'Match History Data'!M1534,"")</f>
        <v/>
      </c>
      <c r="N1534" t="str">
        <f>IF(ROW()&lt;=vLastrow,'Match History Data'!N1534,"")</f>
        <v/>
      </c>
      <c r="O1534" t="str">
        <f>IF(ROW()&lt;=vLastrow,'Match History Data'!O1534,"")</f>
        <v/>
      </c>
      <c r="Q1534" t="str">
        <f>IF(ROW()&lt;=vLastrow,VLOOKUP(MONTH(E1534),calcs!$S$2:$T$13,2,FALSE),"")</f>
        <v/>
      </c>
      <c r="R1534" t="str">
        <f>IF(ROW()&lt;=vLastrow,VLOOKUP(MONTH(F1534),calcs!$S$2:$T$13,2,FALSE),"")</f>
        <v/>
      </c>
      <c r="S1534" t="str">
        <f t="shared" si="125"/>
        <v/>
      </c>
      <c r="T1534" s="26" t="e">
        <f>IF(F1534="",DATEDIF(E1534,calcs!X$2,"Y"),"")</f>
        <v>#VALUE!</v>
      </c>
      <c r="U1534" t="str">
        <f t="shared" si="124"/>
        <v/>
      </c>
      <c r="V1534" t="str">
        <f t="shared" si="121"/>
        <v/>
      </c>
      <c r="W1534">
        <f t="shared" si="122"/>
        <v>0</v>
      </c>
      <c r="X1534">
        <f t="shared" si="123"/>
        <v>0</v>
      </c>
    </row>
    <row r="1535" spans="1:24" x14ac:dyDescent="0.35">
      <c r="A1535" t="str">
        <f>IF(ROW()&lt;=vLastrow,'Match History Data'!A1535,"")</f>
        <v/>
      </c>
      <c r="B1535" t="str">
        <f>IF(ROW()&lt;=vLastrow,'Match History Data'!B1535,"")</f>
        <v/>
      </c>
      <c r="C1535" t="str">
        <f>IF(ROW()&lt;=vLastrow,'Match History Data'!C1535,"")</f>
        <v/>
      </c>
      <c r="D1535" t="str">
        <f>IF(ROW()&lt;=vLastrow,'Match History Data'!D1535,"")</f>
        <v/>
      </c>
      <c r="E1535" s="3" t="str">
        <f>IF(ROW()&lt;=vLastrow,IF('Match History Data'!E1535&lt;&gt;"",'Match History Data'!E1535,""),"")</f>
        <v/>
      </c>
      <c r="F1535" s="3" t="str">
        <f>IF(ROW()&lt;=vLastrow,IF('Match History Data'!F1535&lt;&gt;"",'Match History Data'!F1535,""),"")</f>
        <v/>
      </c>
      <c r="G1535" t="str">
        <f>IF(ROW()&lt;=vLastrow,'Match History Data'!G1535,"")</f>
        <v/>
      </c>
      <c r="H1535" t="str">
        <f>IF(ROW()&lt;=vLastrow,'Match History Data'!H1535,"")</f>
        <v/>
      </c>
      <c r="I1535" t="str">
        <f>IF(ROW()&lt;=vLastrow,'Match History Data'!I1535,"")</f>
        <v/>
      </c>
      <c r="J1535" t="str">
        <f>IF(ROW()&lt;=vLastrow,'Match History Data'!J1535,"")</f>
        <v/>
      </c>
      <c r="K1535" t="str">
        <f>IF(ROW()&lt;=vLastrow,'Match History Data'!K1535,"")</f>
        <v/>
      </c>
      <c r="L1535" t="str">
        <f>IF(ROW()&lt;=vLastrow,'Match History Data'!L1535,"")</f>
        <v/>
      </c>
      <c r="M1535" t="str">
        <f>IF(ROW()&lt;=vLastrow,'Match History Data'!M1535,"")</f>
        <v/>
      </c>
      <c r="N1535" t="str">
        <f>IF(ROW()&lt;=vLastrow,'Match History Data'!N1535,"")</f>
        <v/>
      </c>
      <c r="O1535" t="str">
        <f>IF(ROW()&lt;=vLastrow,'Match History Data'!O1535,"")</f>
        <v/>
      </c>
      <c r="Q1535" t="str">
        <f>IF(ROW()&lt;=vLastrow,VLOOKUP(MONTH(E1535),calcs!$S$2:$T$13,2,FALSE),"")</f>
        <v/>
      </c>
      <c r="R1535" t="str">
        <f>IF(ROW()&lt;=vLastrow,VLOOKUP(MONTH(F1535),calcs!$S$2:$T$13,2,FALSE),"")</f>
        <v/>
      </c>
      <c r="S1535" t="str">
        <f t="shared" si="125"/>
        <v/>
      </c>
      <c r="T1535" s="26" t="e">
        <f>IF(F1535="",DATEDIF(E1535,calcs!X$2,"Y"),"")</f>
        <v>#VALUE!</v>
      </c>
      <c r="U1535" t="str">
        <f t="shared" si="124"/>
        <v/>
      </c>
      <c r="V1535" t="str">
        <f t="shared" si="121"/>
        <v/>
      </c>
      <c r="W1535">
        <f t="shared" si="122"/>
        <v>0</v>
      </c>
      <c r="X1535">
        <f t="shared" si="123"/>
        <v>0</v>
      </c>
    </row>
    <row r="1536" spans="1:24" x14ac:dyDescent="0.35">
      <c r="A1536" t="str">
        <f>IF(ROW()&lt;=vLastrow,'Match History Data'!A1536,"")</f>
        <v/>
      </c>
      <c r="B1536" t="str">
        <f>IF(ROW()&lt;=vLastrow,'Match History Data'!B1536,"")</f>
        <v/>
      </c>
      <c r="C1536" t="str">
        <f>IF(ROW()&lt;=vLastrow,'Match History Data'!C1536,"")</f>
        <v/>
      </c>
      <c r="D1536" t="str">
        <f>IF(ROW()&lt;=vLastrow,'Match History Data'!D1536,"")</f>
        <v/>
      </c>
      <c r="E1536" s="3" t="str">
        <f>IF(ROW()&lt;=vLastrow,IF('Match History Data'!E1536&lt;&gt;"",'Match History Data'!E1536,""),"")</f>
        <v/>
      </c>
      <c r="F1536" s="3" t="str">
        <f>IF(ROW()&lt;=vLastrow,IF('Match History Data'!F1536&lt;&gt;"",'Match History Data'!F1536,""),"")</f>
        <v/>
      </c>
      <c r="G1536" t="str">
        <f>IF(ROW()&lt;=vLastrow,'Match History Data'!G1536,"")</f>
        <v/>
      </c>
      <c r="H1536" t="str">
        <f>IF(ROW()&lt;=vLastrow,'Match History Data'!H1536,"")</f>
        <v/>
      </c>
      <c r="I1536" t="str">
        <f>IF(ROW()&lt;=vLastrow,'Match History Data'!I1536,"")</f>
        <v/>
      </c>
      <c r="J1536" t="str">
        <f>IF(ROW()&lt;=vLastrow,'Match History Data'!J1536,"")</f>
        <v/>
      </c>
      <c r="K1536" t="str">
        <f>IF(ROW()&lt;=vLastrow,'Match History Data'!K1536,"")</f>
        <v/>
      </c>
      <c r="L1536" t="str">
        <f>IF(ROW()&lt;=vLastrow,'Match History Data'!L1536,"")</f>
        <v/>
      </c>
      <c r="M1536" t="str">
        <f>IF(ROW()&lt;=vLastrow,'Match History Data'!M1536,"")</f>
        <v/>
      </c>
      <c r="N1536" t="str">
        <f>IF(ROW()&lt;=vLastrow,'Match History Data'!N1536,"")</f>
        <v/>
      </c>
      <c r="O1536" t="str">
        <f>IF(ROW()&lt;=vLastrow,'Match History Data'!O1536,"")</f>
        <v/>
      </c>
      <c r="Q1536" t="str">
        <f>IF(ROW()&lt;=vLastrow,VLOOKUP(MONTH(E1536),calcs!$S$2:$T$13,2,FALSE),"")</f>
        <v/>
      </c>
      <c r="R1536" t="str">
        <f>IF(ROW()&lt;=vLastrow,VLOOKUP(MONTH(F1536),calcs!$S$2:$T$13,2,FALSE),"")</f>
        <v/>
      </c>
      <c r="S1536" t="str">
        <f t="shared" si="125"/>
        <v/>
      </c>
      <c r="T1536" s="26" t="e">
        <f>IF(F1536="",DATEDIF(E1536,calcs!X$2,"Y"),"")</f>
        <v>#VALUE!</v>
      </c>
      <c r="U1536" t="str">
        <f t="shared" si="124"/>
        <v/>
      </c>
      <c r="V1536" t="str">
        <f t="shared" si="121"/>
        <v/>
      </c>
      <c r="W1536">
        <f t="shared" si="122"/>
        <v>0</v>
      </c>
      <c r="X1536">
        <f t="shared" si="123"/>
        <v>0</v>
      </c>
    </row>
    <row r="1537" spans="1:24" x14ac:dyDescent="0.35">
      <c r="A1537" t="str">
        <f>IF(ROW()&lt;=vLastrow,'Match History Data'!A1537,"")</f>
        <v/>
      </c>
      <c r="B1537" t="str">
        <f>IF(ROW()&lt;=vLastrow,'Match History Data'!B1537,"")</f>
        <v/>
      </c>
      <c r="C1537" t="str">
        <f>IF(ROW()&lt;=vLastrow,'Match History Data'!C1537,"")</f>
        <v/>
      </c>
      <c r="D1537" t="str">
        <f>IF(ROW()&lt;=vLastrow,'Match History Data'!D1537,"")</f>
        <v/>
      </c>
      <c r="E1537" s="3" t="str">
        <f>IF(ROW()&lt;=vLastrow,IF('Match History Data'!E1537&lt;&gt;"",'Match History Data'!E1537,""),"")</f>
        <v/>
      </c>
      <c r="F1537" s="3" t="str">
        <f>IF(ROW()&lt;=vLastrow,IF('Match History Data'!F1537&lt;&gt;"",'Match History Data'!F1537,""),"")</f>
        <v/>
      </c>
      <c r="G1537" t="str">
        <f>IF(ROW()&lt;=vLastrow,'Match History Data'!G1537,"")</f>
        <v/>
      </c>
      <c r="H1537" t="str">
        <f>IF(ROW()&lt;=vLastrow,'Match History Data'!H1537,"")</f>
        <v/>
      </c>
      <c r="I1537" t="str">
        <f>IF(ROW()&lt;=vLastrow,'Match History Data'!I1537,"")</f>
        <v/>
      </c>
      <c r="J1537" t="str">
        <f>IF(ROW()&lt;=vLastrow,'Match History Data'!J1537,"")</f>
        <v/>
      </c>
      <c r="K1537" t="str">
        <f>IF(ROW()&lt;=vLastrow,'Match History Data'!K1537,"")</f>
        <v/>
      </c>
      <c r="L1537" t="str">
        <f>IF(ROW()&lt;=vLastrow,'Match History Data'!L1537,"")</f>
        <v/>
      </c>
      <c r="M1537" t="str">
        <f>IF(ROW()&lt;=vLastrow,'Match History Data'!M1537,"")</f>
        <v/>
      </c>
      <c r="N1537" t="str">
        <f>IF(ROW()&lt;=vLastrow,'Match History Data'!N1537,"")</f>
        <v/>
      </c>
      <c r="O1537" t="str">
        <f>IF(ROW()&lt;=vLastrow,'Match History Data'!O1537,"")</f>
        <v/>
      </c>
      <c r="Q1537" t="str">
        <f>IF(ROW()&lt;=vLastrow,VLOOKUP(MONTH(E1537),calcs!$S$2:$T$13,2,FALSE),"")</f>
        <v/>
      </c>
      <c r="R1537" t="str">
        <f>IF(ROW()&lt;=vLastrow,VLOOKUP(MONTH(F1537),calcs!$S$2:$T$13,2,FALSE),"")</f>
        <v/>
      </c>
      <c r="S1537" t="str">
        <f t="shared" si="125"/>
        <v/>
      </c>
      <c r="T1537" s="26" t="e">
        <f>IF(F1537="",DATEDIF(E1537,calcs!X$2,"Y"),"")</f>
        <v>#VALUE!</v>
      </c>
      <c r="U1537" t="str">
        <f t="shared" si="124"/>
        <v/>
      </c>
      <c r="V1537" t="str">
        <f t="shared" si="121"/>
        <v/>
      </c>
      <c r="W1537">
        <f t="shared" si="122"/>
        <v>0</v>
      </c>
      <c r="X1537">
        <f t="shared" si="123"/>
        <v>0</v>
      </c>
    </row>
    <row r="1538" spans="1:24" x14ac:dyDescent="0.35">
      <c r="A1538" t="str">
        <f>IF(ROW()&lt;=vLastrow,'Match History Data'!A1538,"")</f>
        <v/>
      </c>
      <c r="B1538" t="str">
        <f>IF(ROW()&lt;=vLastrow,'Match History Data'!B1538,"")</f>
        <v/>
      </c>
      <c r="C1538" t="str">
        <f>IF(ROW()&lt;=vLastrow,'Match History Data'!C1538,"")</f>
        <v/>
      </c>
      <c r="D1538" t="str">
        <f>IF(ROW()&lt;=vLastrow,'Match History Data'!D1538,"")</f>
        <v/>
      </c>
      <c r="E1538" s="3" t="str">
        <f>IF(ROW()&lt;=vLastrow,IF('Match History Data'!E1538&lt;&gt;"",'Match History Data'!E1538,""),"")</f>
        <v/>
      </c>
      <c r="F1538" s="3" t="str">
        <f>IF(ROW()&lt;=vLastrow,IF('Match History Data'!F1538&lt;&gt;"",'Match History Data'!F1538,""),"")</f>
        <v/>
      </c>
      <c r="G1538" t="str">
        <f>IF(ROW()&lt;=vLastrow,'Match History Data'!G1538,"")</f>
        <v/>
      </c>
      <c r="H1538" t="str">
        <f>IF(ROW()&lt;=vLastrow,'Match History Data'!H1538,"")</f>
        <v/>
      </c>
      <c r="I1538" t="str">
        <f>IF(ROW()&lt;=vLastrow,'Match History Data'!I1538,"")</f>
        <v/>
      </c>
      <c r="J1538" t="str">
        <f>IF(ROW()&lt;=vLastrow,'Match History Data'!J1538,"")</f>
        <v/>
      </c>
      <c r="K1538" t="str">
        <f>IF(ROW()&lt;=vLastrow,'Match History Data'!K1538,"")</f>
        <v/>
      </c>
      <c r="L1538" t="str">
        <f>IF(ROW()&lt;=vLastrow,'Match History Data'!L1538,"")</f>
        <v/>
      </c>
      <c r="M1538" t="str">
        <f>IF(ROW()&lt;=vLastrow,'Match History Data'!M1538,"")</f>
        <v/>
      </c>
      <c r="N1538" t="str">
        <f>IF(ROW()&lt;=vLastrow,'Match History Data'!N1538,"")</f>
        <v/>
      </c>
      <c r="O1538" t="str">
        <f>IF(ROW()&lt;=vLastrow,'Match History Data'!O1538,"")</f>
        <v/>
      </c>
      <c r="Q1538" t="str">
        <f>IF(ROW()&lt;=vLastrow,VLOOKUP(MONTH(E1538),calcs!$S$2:$T$13,2,FALSE),"")</f>
        <v/>
      </c>
      <c r="R1538" t="str">
        <f>IF(ROW()&lt;=vLastrow,VLOOKUP(MONTH(F1538),calcs!$S$2:$T$13,2,FALSE),"")</f>
        <v/>
      </c>
      <c r="S1538" t="str">
        <f t="shared" si="125"/>
        <v/>
      </c>
      <c r="T1538" s="26" t="e">
        <f>IF(F1538="",DATEDIF(E1538,calcs!X$2,"Y"),"")</f>
        <v>#VALUE!</v>
      </c>
      <c r="U1538" t="str">
        <f t="shared" si="124"/>
        <v/>
      </c>
      <c r="V1538" t="str">
        <f t="shared" ref="V1538:V1601" si="126">SUBSTITUTE(N1538,"White or Caucasian","White")</f>
        <v/>
      </c>
      <c r="W1538">
        <f t="shared" ref="W1538:W1601" si="127">IF(J1538&lt;&gt;"",LEN(J1538)-LEN(SUBSTITUTE(J1538,";",""))+1,0)</f>
        <v>0</v>
      </c>
      <c r="X1538">
        <f t="shared" ref="X1538:X1601" si="128">IF(N1538&lt;&gt;"",LEN(N1538)-LEN(SUBSTITUTE(N1538,";",""))+1,0)</f>
        <v>0</v>
      </c>
    </row>
    <row r="1539" spans="1:24" x14ac:dyDescent="0.35">
      <c r="A1539" t="str">
        <f>IF(ROW()&lt;=vLastrow,'Match History Data'!A1539,"")</f>
        <v/>
      </c>
      <c r="B1539" t="str">
        <f>IF(ROW()&lt;=vLastrow,'Match History Data'!B1539,"")</f>
        <v/>
      </c>
      <c r="C1539" t="str">
        <f>IF(ROW()&lt;=vLastrow,'Match History Data'!C1539,"")</f>
        <v/>
      </c>
      <c r="D1539" t="str">
        <f>IF(ROW()&lt;=vLastrow,'Match History Data'!D1539,"")</f>
        <v/>
      </c>
      <c r="E1539" s="3" t="str">
        <f>IF(ROW()&lt;=vLastrow,IF('Match History Data'!E1539&lt;&gt;"",'Match History Data'!E1539,""),"")</f>
        <v/>
      </c>
      <c r="F1539" s="3" t="str">
        <f>IF(ROW()&lt;=vLastrow,IF('Match History Data'!F1539&lt;&gt;"",'Match History Data'!F1539,""),"")</f>
        <v/>
      </c>
      <c r="G1539" t="str">
        <f>IF(ROW()&lt;=vLastrow,'Match History Data'!G1539,"")</f>
        <v/>
      </c>
      <c r="H1539" t="str">
        <f>IF(ROW()&lt;=vLastrow,'Match History Data'!H1539,"")</f>
        <v/>
      </c>
      <c r="I1539" t="str">
        <f>IF(ROW()&lt;=vLastrow,'Match History Data'!I1539,"")</f>
        <v/>
      </c>
      <c r="J1539" t="str">
        <f>IF(ROW()&lt;=vLastrow,'Match History Data'!J1539,"")</f>
        <v/>
      </c>
      <c r="K1539" t="str">
        <f>IF(ROW()&lt;=vLastrow,'Match History Data'!K1539,"")</f>
        <v/>
      </c>
      <c r="L1539" t="str">
        <f>IF(ROW()&lt;=vLastrow,'Match History Data'!L1539,"")</f>
        <v/>
      </c>
      <c r="M1539" t="str">
        <f>IF(ROW()&lt;=vLastrow,'Match History Data'!M1539,"")</f>
        <v/>
      </c>
      <c r="N1539" t="str">
        <f>IF(ROW()&lt;=vLastrow,'Match History Data'!N1539,"")</f>
        <v/>
      </c>
      <c r="O1539" t="str">
        <f>IF(ROW()&lt;=vLastrow,'Match History Data'!O1539,"")</f>
        <v/>
      </c>
      <c r="Q1539" t="str">
        <f>IF(ROW()&lt;=vLastrow,VLOOKUP(MONTH(E1539),calcs!$S$2:$T$13,2,FALSE),"")</f>
        <v/>
      </c>
      <c r="R1539" t="str">
        <f>IF(ROW()&lt;=vLastrow,VLOOKUP(MONTH(F1539),calcs!$S$2:$T$13,2,FALSE),"")</f>
        <v/>
      </c>
      <c r="S1539" t="str">
        <f t="shared" si="125"/>
        <v/>
      </c>
      <c r="T1539" s="26" t="e">
        <f>IF(F1539="",DATEDIF(E1539,calcs!X$2,"Y"),"")</f>
        <v>#VALUE!</v>
      </c>
      <c r="U1539" t="str">
        <f t="shared" ref="U1539:U1602" si="129">SUBSTITUTE(J1539,"White or Caucasian","White")</f>
        <v/>
      </c>
      <c r="V1539" t="str">
        <f t="shared" si="126"/>
        <v/>
      </c>
      <c r="W1539">
        <f t="shared" si="127"/>
        <v>0</v>
      </c>
      <c r="X1539">
        <f t="shared" si="128"/>
        <v>0</v>
      </c>
    </row>
    <row r="1540" spans="1:24" x14ac:dyDescent="0.35">
      <c r="A1540" t="str">
        <f>IF(ROW()&lt;=vLastrow,'Match History Data'!A1540,"")</f>
        <v/>
      </c>
      <c r="B1540" t="str">
        <f>IF(ROW()&lt;=vLastrow,'Match History Data'!B1540,"")</f>
        <v/>
      </c>
      <c r="C1540" t="str">
        <f>IF(ROW()&lt;=vLastrow,'Match History Data'!C1540,"")</f>
        <v/>
      </c>
      <c r="D1540" t="str">
        <f>IF(ROW()&lt;=vLastrow,'Match History Data'!D1540,"")</f>
        <v/>
      </c>
      <c r="E1540" s="3" t="str">
        <f>IF(ROW()&lt;=vLastrow,IF('Match History Data'!E1540&lt;&gt;"",'Match History Data'!E1540,""),"")</f>
        <v/>
      </c>
      <c r="F1540" s="3" t="str">
        <f>IF(ROW()&lt;=vLastrow,IF('Match History Data'!F1540&lt;&gt;"",'Match History Data'!F1540,""),"")</f>
        <v/>
      </c>
      <c r="G1540" t="str">
        <f>IF(ROW()&lt;=vLastrow,'Match History Data'!G1540,"")</f>
        <v/>
      </c>
      <c r="H1540" t="str">
        <f>IF(ROW()&lt;=vLastrow,'Match History Data'!H1540,"")</f>
        <v/>
      </c>
      <c r="I1540" t="str">
        <f>IF(ROW()&lt;=vLastrow,'Match History Data'!I1540,"")</f>
        <v/>
      </c>
      <c r="J1540" t="str">
        <f>IF(ROW()&lt;=vLastrow,'Match History Data'!J1540,"")</f>
        <v/>
      </c>
      <c r="K1540" t="str">
        <f>IF(ROW()&lt;=vLastrow,'Match History Data'!K1540,"")</f>
        <v/>
      </c>
      <c r="L1540" t="str">
        <f>IF(ROW()&lt;=vLastrow,'Match History Data'!L1540,"")</f>
        <v/>
      </c>
      <c r="M1540" t="str">
        <f>IF(ROW()&lt;=vLastrow,'Match History Data'!M1540,"")</f>
        <v/>
      </c>
      <c r="N1540" t="str">
        <f>IF(ROW()&lt;=vLastrow,'Match History Data'!N1540,"")</f>
        <v/>
      </c>
      <c r="O1540" t="str">
        <f>IF(ROW()&lt;=vLastrow,'Match History Data'!O1540,"")</f>
        <v/>
      </c>
      <c r="Q1540" t="str">
        <f>IF(ROW()&lt;=vLastrow,VLOOKUP(MONTH(E1540),calcs!$S$2:$T$13,2,FALSE),"")</f>
        <v/>
      </c>
      <c r="R1540" t="str">
        <f>IF(ROW()&lt;=vLastrow,VLOOKUP(MONTH(F1540),calcs!$S$2:$T$13,2,FALSE),"")</f>
        <v/>
      </c>
      <c r="S1540" t="str">
        <f t="shared" si="125"/>
        <v/>
      </c>
      <c r="T1540" s="26" t="e">
        <f>IF(F1540="",DATEDIF(E1540,calcs!X$2,"Y"),"")</f>
        <v>#VALUE!</v>
      </c>
      <c r="U1540" t="str">
        <f t="shared" si="129"/>
        <v/>
      </c>
      <c r="V1540" t="str">
        <f t="shared" si="126"/>
        <v/>
      </c>
      <c r="W1540">
        <f t="shared" si="127"/>
        <v>0</v>
      </c>
      <c r="X1540">
        <f t="shared" si="128"/>
        <v>0</v>
      </c>
    </row>
    <row r="1541" spans="1:24" x14ac:dyDescent="0.35">
      <c r="A1541" t="str">
        <f>IF(ROW()&lt;=vLastrow,'Match History Data'!A1541,"")</f>
        <v/>
      </c>
      <c r="B1541" t="str">
        <f>IF(ROW()&lt;=vLastrow,'Match History Data'!B1541,"")</f>
        <v/>
      </c>
      <c r="C1541" t="str">
        <f>IF(ROW()&lt;=vLastrow,'Match History Data'!C1541,"")</f>
        <v/>
      </c>
      <c r="D1541" t="str">
        <f>IF(ROW()&lt;=vLastrow,'Match History Data'!D1541,"")</f>
        <v/>
      </c>
      <c r="E1541" s="3" t="str">
        <f>IF(ROW()&lt;=vLastrow,IF('Match History Data'!E1541&lt;&gt;"",'Match History Data'!E1541,""),"")</f>
        <v/>
      </c>
      <c r="F1541" s="3" t="str">
        <f>IF(ROW()&lt;=vLastrow,IF('Match History Data'!F1541&lt;&gt;"",'Match History Data'!F1541,""),"")</f>
        <v/>
      </c>
      <c r="G1541" t="str">
        <f>IF(ROW()&lt;=vLastrow,'Match History Data'!G1541,"")</f>
        <v/>
      </c>
      <c r="H1541" t="str">
        <f>IF(ROW()&lt;=vLastrow,'Match History Data'!H1541,"")</f>
        <v/>
      </c>
      <c r="I1541" t="str">
        <f>IF(ROW()&lt;=vLastrow,'Match History Data'!I1541,"")</f>
        <v/>
      </c>
      <c r="J1541" t="str">
        <f>IF(ROW()&lt;=vLastrow,'Match History Data'!J1541,"")</f>
        <v/>
      </c>
      <c r="K1541" t="str">
        <f>IF(ROW()&lt;=vLastrow,'Match History Data'!K1541,"")</f>
        <v/>
      </c>
      <c r="L1541" t="str">
        <f>IF(ROW()&lt;=vLastrow,'Match History Data'!L1541,"")</f>
        <v/>
      </c>
      <c r="M1541" t="str">
        <f>IF(ROW()&lt;=vLastrow,'Match History Data'!M1541,"")</f>
        <v/>
      </c>
      <c r="N1541" t="str">
        <f>IF(ROW()&lt;=vLastrow,'Match History Data'!N1541,"")</f>
        <v/>
      </c>
      <c r="O1541" t="str">
        <f>IF(ROW()&lt;=vLastrow,'Match History Data'!O1541,"")</f>
        <v/>
      </c>
      <c r="Q1541" t="str">
        <f>IF(ROW()&lt;=vLastrow,VLOOKUP(MONTH(E1541),calcs!$S$2:$T$13,2,FALSE),"")</f>
        <v/>
      </c>
      <c r="R1541" t="str">
        <f>IF(ROW()&lt;=vLastrow,VLOOKUP(MONTH(F1541),calcs!$S$2:$T$13,2,FALSE),"")</f>
        <v/>
      </c>
      <c r="S1541" t="str">
        <f t="shared" si="125"/>
        <v/>
      </c>
      <c r="T1541" s="26" t="e">
        <f>IF(F1541="",DATEDIF(E1541,calcs!X$2,"Y"),"")</f>
        <v>#VALUE!</v>
      </c>
      <c r="U1541" t="str">
        <f t="shared" si="129"/>
        <v/>
      </c>
      <c r="V1541" t="str">
        <f t="shared" si="126"/>
        <v/>
      </c>
      <c r="W1541">
        <f t="shared" si="127"/>
        <v>0</v>
      </c>
      <c r="X1541">
        <f t="shared" si="128"/>
        <v>0</v>
      </c>
    </row>
    <row r="1542" spans="1:24" x14ac:dyDescent="0.35">
      <c r="A1542" t="str">
        <f>IF(ROW()&lt;=vLastrow,'Match History Data'!A1542,"")</f>
        <v/>
      </c>
      <c r="B1542" t="str">
        <f>IF(ROW()&lt;=vLastrow,'Match History Data'!B1542,"")</f>
        <v/>
      </c>
      <c r="C1542" t="str">
        <f>IF(ROW()&lt;=vLastrow,'Match History Data'!C1542,"")</f>
        <v/>
      </c>
      <c r="D1542" t="str">
        <f>IF(ROW()&lt;=vLastrow,'Match History Data'!D1542,"")</f>
        <v/>
      </c>
      <c r="E1542" s="3" t="str">
        <f>IF(ROW()&lt;=vLastrow,IF('Match History Data'!E1542&lt;&gt;"",'Match History Data'!E1542,""),"")</f>
        <v/>
      </c>
      <c r="F1542" s="3" t="str">
        <f>IF(ROW()&lt;=vLastrow,IF('Match History Data'!F1542&lt;&gt;"",'Match History Data'!F1542,""),"")</f>
        <v/>
      </c>
      <c r="G1542" t="str">
        <f>IF(ROW()&lt;=vLastrow,'Match History Data'!G1542,"")</f>
        <v/>
      </c>
      <c r="H1542" t="str">
        <f>IF(ROW()&lt;=vLastrow,'Match History Data'!H1542,"")</f>
        <v/>
      </c>
      <c r="I1542" t="str">
        <f>IF(ROW()&lt;=vLastrow,'Match History Data'!I1542,"")</f>
        <v/>
      </c>
      <c r="J1542" t="str">
        <f>IF(ROW()&lt;=vLastrow,'Match History Data'!J1542,"")</f>
        <v/>
      </c>
      <c r="K1542" t="str">
        <f>IF(ROW()&lt;=vLastrow,'Match History Data'!K1542,"")</f>
        <v/>
      </c>
      <c r="L1542" t="str">
        <f>IF(ROW()&lt;=vLastrow,'Match History Data'!L1542,"")</f>
        <v/>
      </c>
      <c r="M1542" t="str">
        <f>IF(ROW()&lt;=vLastrow,'Match History Data'!M1542,"")</f>
        <v/>
      </c>
      <c r="N1542" t="str">
        <f>IF(ROW()&lt;=vLastrow,'Match History Data'!N1542,"")</f>
        <v/>
      </c>
      <c r="O1542" t="str">
        <f>IF(ROW()&lt;=vLastrow,'Match History Data'!O1542,"")</f>
        <v/>
      </c>
      <c r="Q1542" t="str">
        <f>IF(ROW()&lt;=vLastrow,VLOOKUP(MONTH(E1542),calcs!$S$2:$T$13,2,FALSE),"")</f>
        <v/>
      </c>
      <c r="R1542" t="str">
        <f>IF(ROW()&lt;=vLastrow,VLOOKUP(MONTH(F1542),calcs!$S$2:$T$13,2,FALSE),"")</f>
        <v/>
      </c>
      <c r="S1542" t="str">
        <f t="shared" si="125"/>
        <v/>
      </c>
      <c r="T1542" s="26" t="e">
        <f>IF(F1542="",DATEDIF(E1542,calcs!X$2,"Y"),"")</f>
        <v>#VALUE!</v>
      </c>
      <c r="U1542" t="str">
        <f t="shared" si="129"/>
        <v/>
      </c>
      <c r="V1542" t="str">
        <f t="shared" si="126"/>
        <v/>
      </c>
      <c r="W1542">
        <f t="shared" si="127"/>
        <v>0</v>
      </c>
      <c r="X1542">
        <f t="shared" si="128"/>
        <v>0</v>
      </c>
    </row>
    <row r="1543" spans="1:24" x14ac:dyDescent="0.35">
      <c r="A1543" t="str">
        <f>IF(ROW()&lt;=vLastrow,'Match History Data'!A1543,"")</f>
        <v/>
      </c>
      <c r="B1543" t="str">
        <f>IF(ROW()&lt;=vLastrow,'Match History Data'!B1543,"")</f>
        <v/>
      </c>
      <c r="C1543" t="str">
        <f>IF(ROW()&lt;=vLastrow,'Match History Data'!C1543,"")</f>
        <v/>
      </c>
      <c r="D1543" t="str">
        <f>IF(ROW()&lt;=vLastrow,'Match History Data'!D1543,"")</f>
        <v/>
      </c>
      <c r="E1543" s="3" t="str">
        <f>IF(ROW()&lt;=vLastrow,IF('Match History Data'!E1543&lt;&gt;"",'Match History Data'!E1543,""),"")</f>
        <v/>
      </c>
      <c r="F1543" s="3" t="str">
        <f>IF(ROW()&lt;=vLastrow,IF('Match History Data'!F1543&lt;&gt;"",'Match History Data'!F1543,""),"")</f>
        <v/>
      </c>
      <c r="G1543" t="str">
        <f>IF(ROW()&lt;=vLastrow,'Match History Data'!G1543,"")</f>
        <v/>
      </c>
      <c r="H1543" t="str">
        <f>IF(ROW()&lt;=vLastrow,'Match History Data'!H1543,"")</f>
        <v/>
      </c>
      <c r="I1543" t="str">
        <f>IF(ROW()&lt;=vLastrow,'Match History Data'!I1543,"")</f>
        <v/>
      </c>
      <c r="J1543" t="str">
        <f>IF(ROW()&lt;=vLastrow,'Match History Data'!J1543,"")</f>
        <v/>
      </c>
      <c r="K1543" t="str">
        <f>IF(ROW()&lt;=vLastrow,'Match History Data'!K1543,"")</f>
        <v/>
      </c>
      <c r="L1543" t="str">
        <f>IF(ROW()&lt;=vLastrow,'Match History Data'!L1543,"")</f>
        <v/>
      </c>
      <c r="M1543" t="str">
        <f>IF(ROW()&lt;=vLastrow,'Match History Data'!M1543,"")</f>
        <v/>
      </c>
      <c r="N1543" t="str">
        <f>IF(ROW()&lt;=vLastrow,'Match History Data'!N1543,"")</f>
        <v/>
      </c>
      <c r="O1543" t="str">
        <f>IF(ROW()&lt;=vLastrow,'Match History Data'!O1543,"")</f>
        <v/>
      </c>
      <c r="Q1543" t="str">
        <f>IF(ROW()&lt;=vLastrow,VLOOKUP(MONTH(E1543),calcs!$S$2:$T$13,2,FALSE),"")</f>
        <v/>
      </c>
      <c r="R1543" t="str">
        <f>IF(ROW()&lt;=vLastrow,VLOOKUP(MONTH(F1543),calcs!$S$2:$T$13,2,FALSE),"")</f>
        <v/>
      </c>
      <c r="S1543" t="str">
        <f t="shared" si="125"/>
        <v/>
      </c>
      <c r="T1543" s="26" t="e">
        <f>IF(F1543="",DATEDIF(E1543,calcs!X$2,"Y"),"")</f>
        <v>#VALUE!</v>
      </c>
      <c r="U1543" t="str">
        <f t="shared" si="129"/>
        <v/>
      </c>
      <c r="V1543" t="str">
        <f t="shared" si="126"/>
        <v/>
      </c>
      <c r="W1543">
        <f t="shared" si="127"/>
        <v>0</v>
      </c>
      <c r="X1543">
        <f t="shared" si="128"/>
        <v>0</v>
      </c>
    </row>
    <row r="1544" spans="1:24" x14ac:dyDescent="0.35">
      <c r="A1544" t="str">
        <f>IF(ROW()&lt;=vLastrow,'Match History Data'!A1544,"")</f>
        <v/>
      </c>
      <c r="B1544" t="str">
        <f>IF(ROW()&lt;=vLastrow,'Match History Data'!B1544,"")</f>
        <v/>
      </c>
      <c r="C1544" t="str">
        <f>IF(ROW()&lt;=vLastrow,'Match History Data'!C1544,"")</f>
        <v/>
      </c>
      <c r="D1544" t="str">
        <f>IF(ROW()&lt;=vLastrow,'Match History Data'!D1544,"")</f>
        <v/>
      </c>
      <c r="E1544" s="3" t="str">
        <f>IF(ROW()&lt;=vLastrow,IF('Match History Data'!E1544&lt;&gt;"",'Match History Data'!E1544,""),"")</f>
        <v/>
      </c>
      <c r="F1544" s="3" t="str">
        <f>IF(ROW()&lt;=vLastrow,IF('Match History Data'!F1544&lt;&gt;"",'Match History Data'!F1544,""),"")</f>
        <v/>
      </c>
      <c r="G1544" t="str">
        <f>IF(ROW()&lt;=vLastrow,'Match History Data'!G1544,"")</f>
        <v/>
      </c>
      <c r="H1544" t="str">
        <f>IF(ROW()&lt;=vLastrow,'Match History Data'!H1544,"")</f>
        <v/>
      </c>
      <c r="I1544" t="str">
        <f>IF(ROW()&lt;=vLastrow,'Match History Data'!I1544,"")</f>
        <v/>
      </c>
      <c r="J1544" t="str">
        <f>IF(ROW()&lt;=vLastrow,'Match History Data'!J1544,"")</f>
        <v/>
      </c>
      <c r="K1544" t="str">
        <f>IF(ROW()&lt;=vLastrow,'Match History Data'!K1544,"")</f>
        <v/>
      </c>
      <c r="L1544" t="str">
        <f>IF(ROW()&lt;=vLastrow,'Match History Data'!L1544,"")</f>
        <v/>
      </c>
      <c r="M1544" t="str">
        <f>IF(ROW()&lt;=vLastrow,'Match History Data'!M1544,"")</f>
        <v/>
      </c>
      <c r="N1544" t="str">
        <f>IF(ROW()&lt;=vLastrow,'Match History Data'!N1544,"")</f>
        <v/>
      </c>
      <c r="O1544" t="str">
        <f>IF(ROW()&lt;=vLastrow,'Match History Data'!O1544,"")</f>
        <v/>
      </c>
      <c r="Q1544" t="str">
        <f>IF(ROW()&lt;=vLastrow,VLOOKUP(MONTH(E1544),calcs!$S$2:$T$13,2,FALSE),"")</f>
        <v/>
      </c>
      <c r="R1544" t="str">
        <f>IF(ROW()&lt;=vLastrow,VLOOKUP(MONTH(F1544),calcs!$S$2:$T$13,2,FALSE),"")</f>
        <v/>
      </c>
      <c r="S1544" t="str">
        <f t="shared" si="125"/>
        <v/>
      </c>
      <c r="T1544" s="26" t="e">
        <f>IF(F1544="",DATEDIF(E1544,calcs!X$2,"Y"),"")</f>
        <v>#VALUE!</v>
      </c>
      <c r="U1544" t="str">
        <f t="shared" si="129"/>
        <v/>
      </c>
      <c r="V1544" t="str">
        <f t="shared" si="126"/>
        <v/>
      </c>
      <c r="W1544">
        <f t="shared" si="127"/>
        <v>0</v>
      </c>
      <c r="X1544">
        <f t="shared" si="128"/>
        <v>0</v>
      </c>
    </row>
    <row r="1545" spans="1:24" x14ac:dyDescent="0.35">
      <c r="A1545" t="str">
        <f>IF(ROW()&lt;=vLastrow,'Match History Data'!A1545,"")</f>
        <v/>
      </c>
      <c r="B1545" t="str">
        <f>IF(ROW()&lt;=vLastrow,'Match History Data'!B1545,"")</f>
        <v/>
      </c>
      <c r="C1545" t="str">
        <f>IF(ROW()&lt;=vLastrow,'Match History Data'!C1545,"")</f>
        <v/>
      </c>
      <c r="D1545" t="str">
        <f>IF(ROW()&lt;=vLastrow,'Match History Data'!D1545,"")</f>
        <v/>
      </c>
      <c r="E1545" s="3" t="str">
        <f>IF(ROW()&lt;=vLastrow,IF('Match History Data'!E1545&lt;&gt;"",'Match History Data'!E1545,""),"")</f>
        <v/>
      </c>
      <c r="F1545" s="3" t="str">
        <f>IF(ROW()&lt;=vLastrow,IF('Match History Data'!F1545&lt;&gt;"",'Match History Data'!F1545,""),"")</f>
        <v/>
      </c>
      <c r="G1545" t="str">
        <f>IF(ROW()&lt;=vLastrow,'Match History Data'!G1545,"")</f>
        <v/>
      </c>
      <c r="H1545" t="str">
        <f>IF(ROW()&lt;=vLastrow,'Match History Data'!H1545,"")</f>
        <v/>
      </c>
      <c r="I1545" t="str">
        <f>IF(ROW()&lt;=vLastrow,'Match History Data'!I1545,"")</f>
        <v/>
      </c>
      <c r="J1545" t="str">
        <f>IF(ROW()&lt;=vLastrow,'Match History Data'!J1545,"")</f>
        <v/>
      </c>
      <c r="K1545" t="str">
        <f>IF(ROW()&lt;=vLastrow,'Match History Data'!K1545,"")</f>
        <v/>
      </c>
      <c r="L1545" t="str">
        <f>IF(ROW()&lt;=vLastrow,'Match History Data'!L1545,"")</f>
        <v/>
      </c>
      <c r="M1545" t="str">
        <f>IF(ROW()&lt;=vLastrow,'Match History Data'!M1545,"")</f>
        <v/>
      </c>
      <c r="N1545" t="str">
        <f>IF(ROW()&lt;=vLastrow,'Match History Data'!N1545,"")</f>
        <v/>
      </c>
      <c r="O1545" t="str">
        <f>IF(ROW()&lt;=vLastrow,'Match History Data'!O1545,"")</f>
        <v/>
      </c>
      <c r="Q1545" t="str">
        <f>IF(ROW()&lt;=vLastrow,VLOOKUP(MONTH(E1545),calcs!$S$2:$T$13,2,FALSE),"")</f>
        <v/>
      </c>
      <c r="R1545" t="str">
        <f>IF(ROW()&lt;=vLastrow,VLOOKUP(MONTH(F1545),calcs!$S$2:$T$13,2,FALSE),"")</f>
        <v/>
      </c>
      <c r="S1545" t="str">
        <f t="shared" si="125"/>
        <v/>
      </c>
      <c r="T1545" s="26" t="e">
        <f>IF(F1545="",DATEDIF(E1545,calcs!X$2,"Y"),"")</f>
        <v>#VALUE!</v>
      </c>
      <c r="U1545" t="str">
        <f t="shared" si="129"/>
        <v/>
      </c>
      <c r="V1545" t="str">
        <f t="shared" si="126"/>
        <v/>
      </c>
      <c r="W1545">
        <f t="shared" si="127"/>
        <v>0</v>
      </c>
      <c r="X1545">
        <f t="shared" si="128"/>
        <v>0</v>
      </c>
    </row>
    <row r="1546" spans="1:24" x14ac:dyDescent="0.35">
      <c r="A1546" t="str">
        <f>IF(ROW()&lt;=vLastrow,'Match History Data'!A1546,"")</f>
        <v/>
      </c>
      <c r="B1546" t="str">
        <f>IF(ROW()&lt;=vLastrow,'Match History Data'!B1546,"")</f>
        <v/>
      </c>
      <c r="C1546" t="str">
        <f>IF(ROW()&lt;=vLastrow,'Match History Data'!C1546,"")</f>
        <v/>
      </c>
      <c r="D1546" t="str">
        <f>IF(ROW()&lt;=vLastrow,'Match History Data'!D1546,"")</f>
        <v/>
      </c>
      <c r="E1546" s="3" t="str">
        <f>IF(ROW()&lt;=vLastrow,IF('Match History Data'!E1546&lt;&gt;"",'Match History Data'!E1546,""),"")</f>
        <v/>
      </c>
      <c r="F1546" s="3" t="str">
        <f>IF(ROW()&lt;=vLastrow,IF('Match History Data'!F1546&lt;&gt;"",'Match History Data'!F1546,""),"")</f>
        <v/>
      </c>
      <c r="G1546" t="str">
        <f>IF(ROW()&lt;=vLastrow,'Match History Data'!G1546,"")</f>
        <v/>
      </c>
      <c r="H1546" t="str">
        <f>IF(ROW()&lt;=vLastrow,'Match History Data'!H1546,"")</f>
        <v/>
      </c>
      <c r="I1546" t="str">
        <f>IF(ROW()&lt;=vLastrow,'Match History Data'!I1546,"")</f>
        <v/>
      </c>
      <c r="J1546" t="str">
        <f>IF(ROW()&lt;=vLastrow,'Match History Data'!J1546,"")</f>
        <v/>
      </c>
      <c r="K1546" t="str">
        <f>IF(ROW()&lt;=vLastrow,'Match History Data'!K1546,"")</f>
        <v/>
      </c>
      <c r="L1546" t="str">
        <f>IF(ROW()&lt;=vLastrow,'Match History Data'!L1546,"")</f>
        <v/>
      </c>
      <c r="M1546" t="str">
        <f>IF(ROW()&lt;=vLastrow,'Match History Data'!M1546,"")</f>
        <v/>
      </c>
      <c r="N1546" t="str">
        <f>IF(ROW()&lt;=vLastrow,'Match History Data'!N1546,"")</f>
        <v/>
      </c>
      <c r="O1546" t="str">
        <f>IF(ROW()&lt;=vLastrow,'Match History Data'!O1546,"")</f>
        <v/>
      </c>
      <c r="Q1546" t="str">
        <f>IF(ROW()&lt;=vLastrow,VLOOKUP(MONTH(E1546),calcs!$S$2:$T$13,2,FALSE),"")</f>
        <v/>
      </c>
      <c r="R1546" t="str">
        <f>IF(ROW()&lt;=vLastrow,VLOOKUP(MONTH(F1546),calcs!$S$2:$T$13,2,FALSE),"")</f>
        <v/>
      </c>
      <c r="S1546" t="str">
        <f t="shared" ref="S1546:S1609" si="130">IF(F1546&lt;&gt;"",DATEDIF(E1546,F1546,"y"),"")</f>
        <v/>
      </c>
      <c r="T1546" s="26" t="e">
        <f>IF(F1546="",DATEDIF(E1546,calcs!X$2,"Y"),"")</f>
        <v>#VALUE!</v>
      </c>
      <c r="U1546" t="str">
        <f t="shared" si="129"/>
        <v/>
      </c>
      <c r="V1546" t="str">
        <f t="shared" si="126"/>
        <v/>
      </c>
      <c r="W1546">
        <f t="shared" si="127"/>
        <v>0</v>
      </c>
      <c r="X1546">
        <f t="shared" si="128"/>
        <v>0</v>
      </c>
    </row>
    <row r="1547" spans="1:24" x14ac:dyDescent="0.35">
      <c r="A1547" t="str">
        <f>IF(ROW()&lt;=vLastrow,'Match History Data'!A1547,"")</f>
        <v/>
      </c>
      <c r="B1547" t="str">
        <f>IF(ROW()&lt;=vLastrow,'Match History Data'!B1547,"")</f>
        <v/>
      </c>
      <c r="C1547" t="str">
        <f>IF(ROW()&lt;=vLastrow,'Match History Data'!C1547,"")</f>
        <v/>
      </c>
      <c r="D1547" t="str">
        <f>IF(ROW()&lt;=vLastrow,'Match History Data'!D1547,"")</f>
        <v/>
      </c>
      <c r="E1547" s="3" t="str">
        <f>IF(ROW()&lt;=vLastrow,IF('Match History Data'!E1547&lt;&gt;"",'Match History Data'!E1547,""),"")</f>
        <v/>
      </c>
      <c r="F1547" s="3" t="str">
        <f>IF(ROW()&lt;=vLastrow,IF('Match History Data'!F1547&lt;&gt;"",'Match History Data'!F1547,""),"")</f>
        <v/>
      </c>
      <c r="G1547" t="str">
        <f>IF(ROW()&lt;=vLastrow,'Match History Data'!G1547,"")</f>
        <v/>
      </c>
      <c r="H1547" t="str">
        <f>IF(ROW()&lt;=vLastrow,'Match History Data'!H1547,"")</f>
        <v/>
      </c>
      <c r="I1547" t="str">
        <f>IF(ROW()&lt;=vLastrow,'Match History Data'!I1547,"")</f>
        <v/>
      </c>
      <c r="J1547" t="str">
        <f>IF(ROW()&lt;=vLastrow,'Match History Data'!J1547,"")</f>
        <v/>
      </c>
      <c r="K1547" t="str">
        <f>IF(ROW()&lt;=vLastrow,'Match History Data'!K1547,"")</f>
        <v/>
      </c>
      <c r="L1547" t="str">
        <f>IF(ROW()&lt;=vLastrow,'Match History Data'!L1547,"")</f>
        <v/>
      </c>
      <c r="M1547" t="str">
        <f>IF(ROW()&lt;=vLastrow,'Match History Data'!M1547,"")</f>
        <v/>
      </c>
      <c r="N1547" t="str">
        <f>IF(ROW()&lt;=vLastrow,'Match History Data'!N1547,"")</f>
        <v/>
      </c>
      <c r="O1547" t="str">
        <f>IF(ROW()&lt;=vLastrow,'Match History Data'!O1547,"")</f>
        <v/>
      </c>
      <c r="Q1547" t="str">
        <f>IF(ROW()&lt;=vLastrow,VLOOKUP(MONTH(E1547),calcs!$S$2:$T$13,2,FALSE),"")</f>
        <v/>
      </c>
      <c r="R1547" t="str">
        <f>IF(ROW()&lt;=vLastrow,VLOOKUP(MONTH(F1547),calcs!$S$2:$T$13,2,FALSE),"")</f>
        <v/>
      </c>
      <c r="S1547" t="str">
        <f t="shared" si="130"/>
        <v/>
      </c>
      <c r="T1547" s="26" t="e">
        <f>IF(F1547="",DATEDIF(E1547,calcs!X$2,"Y"),"")</f>
        <v>#VALUE!</v>
      </c>
      <c r="U1547" t="str">
        <f t="shared" si="129"/>
        <v/>
      </c>
      <c r="V1547" t="str">
        <f t="shared" si="126"/>
        <v/>
      </c>
      <c r="W1547">
        <f t="shared" si="127"/>
        <v>0</v>
      </c>
      <c r="X1547">
        <f t="shared" si="128"/>
        <v>0</v>
      </c>
    </row>
    <row r="1548" spans="1:24" x14ac:dyDescent="0.35">
      <c r="A1548" t="str">
        <f>IF(ROW()&lt;=vLastrow,'Match History Data'!A1548,"")</f>
        <v/>
      </c>
      <c r="B1548" t="str">
        <f>IF(ROW()&lt;=vLastrow,'Match History Data'!B1548,"")</f>
        <v/>
      </c>
      <c r="C1548" t="str">
        <f>IF(ROW()&lt;=vLastrow,'Match History Data'!C1548,"")</f>
        <v/>
      </c>
      <c r="D1548" t="str">
        <f>IF(ROW()&lt;=vLastrow,'Match History Data'!D1548,"")</f>
        <v/>
      </c>
      <c r="E1548" s="3" t="str">
        <f>IF(ROW()&lt;=vLastrow,IF('Match History Data'!E1548&lt;&gt;"",'Match History Data'!E1548,""),"")</f>
        <v/>
      </c>
      <c r="F1548" s="3" t="str">
        <f>IF(ROW()&lt;=vLastrow,IF('Match History Data'!F1548&lt;&gt;"",'Match History Data'!F1548,""),"")</f>
        <v/>
      </c>
      <c r="G1548" t="str">
        <f>IF(ROW()&lt;=vLastrow,'Match History Data'!G1548,"")</f>
        <v/>
      </c>
      <c r="H1548" t="str">
        <f>IF(ROW()&lt;=vLastrow,'Match History Data'!H1548,"")</f>
        <v/>
      </c>
      <c r="I1548" t="str">
        <f>IF(ROW()&lt;=vLastrow,'Match History Data'!I1548,"")</f>
        <v/>
      </c>
      <c r="J1548" t="str">
        <f>IF(ROW()&lt;=vLastrow,'Match History Data'!J1548,"")</f>
        <v/>
      </c>
      <c r="K1548" t="str">
        <f>IF(ROW()&lt;=vLastrow,'Match History Data'!K1548,"")</f>
        <v/>
      </c>
      <c r="L1548" t="str">
        <f>IF(ROW()&lt;=vLastrow,'Match History Data'!L1548,"")</f>
        <v/>
      </c>
      <c r="M1548" t="str">
        <f>IF(ROW()&lt;=vLastrow,'Match History Data'!M1548,"")</f>
        <v/>
      </c>
      <c r="N1548" t="str">
        <f>IF(ROW()&lt;=vLastrow,'Match History Data'!N1548,"")</f>
        <v/>
      </c>
      <c r="O1548" t="str">
        <f>IF(ROW()&lt;=vLastrow,'Match History Data'!O1548,"")</f>
        <v/>
      </c>
      <c r="Q1548" t="str">
        <f>IF(ROW()&lt;=vLastrow,VLOOKUP(MONTH(E1548),calcs!$S$2:$T$13,2,FALSE),"")</f>
        <v/>
      </c>
      <c r="R1548" t="str">
        <f>IF(ROW()&lt;=vLastrow,VLOOKUP(MONTH(F1548),calcs!$S$2:$T$13,2,FALSE),"")</f>
        <v/>
      </c>
      <c r="S1548" t="str">
        <f t="shared" si="130"/>
        <v/>
      </c>
      <c r="T1548" s="26" t="e">
        <f>IF(F1548="",DATEDIF(E1548,calcs!X$2,"Y"),"")</f>
        <v>#VALUE!</v>
      </c>
      <c r="U1548" t="str">
        <f t="shared" si="129"/>
        <v/>
      </c>
      <c r="V1548" t="str">
        <f t="shared" si="126"/>
        <v/>
      </c>
      <c r="W1548">
        <f t="shared" si="127"/>
        <v>0</v>
      </c>
      <c r="X1548">
        <f t="shared" si="128"/>
        <v>0</v>
      </c>
    </row>
    <row r="1549" spans="1:24" x14ac:dyDescent="0.35">
      <c r="A1549" t="str">
        <f>IF(ROW()&lt;=vLastrow,'Match History Data'!A1549,"")</f>
        <v/>
      </c>
      <c r="B1549" t="str">
        <f>IF(ROW()&lt;=vLastrow,'Match History Data'!B1549,"")</f>
        <v/>
      </c>
      <c r="C1549" t="str">
        <f>IF(ROW()&lt;=vLastrow,'Match History Data'!C1549,"")</f>
        <v/>
      </c>
      <c r="D1549" t="str">
        <f>IF(ROW()&lt;=vLastrow,'Match History Data'!D1549,"")</f>
        <v/>
      </c>
      <c r="E1549" s="3" t="str">
        <f>IF(ROW()&lt;=vLastrow,IF('Match History Data'!E1549&lt;&gt;"",'Match History Data'!E1549,""),"")</f>
        <v/>
      </c>
      <c r="F1549" s="3" t="str">
        <f>IF(ROW()&lt;=vLastrow,IF('Match History Data'!F1549&lt;&gt;"",'Match History Data'!F1549,""),"")</f>
        <v/>
      </c>
      <c r="G1549" t="str">
        <f>IF(ROW()&lt;=vLastrow,'Match History Data'!G1549,"")</f>
        <v/>
      </c>
      <c r="H1549" t="str">
        <f>IF(ROW()&lt;=vLastrow,'Match History Data'!H1549,"")</f>
        <v/>
      </c>
      <c r="I1549" t="str">
        <f>IF(ROW()&lt;=vLastrow,'Match History Data'!I1549,"")</f>
        <v/>
      </c>
      <c r="J1549" t="str">
        <f>IF(ROW()&lt;=vLastrow,'Match History Data'!J1549,"")</f>
        <v/>
      </c>
      <c r="K1549" t="str">
        <f>IF(ROW()&lt;=vLastrow,'Match History Data'!K1549,"")</f>
        <v/>
      </c>
      <c r="L1549" t="str">
        <f>IF(ROW()&lt;=vLastrow,'Match History Data'!L1549,"")</f>
        <v/>
      </c>
      <c r="M1549" t="str">
        <f>IF(ROW()&lt;=vLastrow,'Match History Data'!M1549,"")</f>
        <v/>
      </c>
      <c r="N1549" t="str">
        <f>IF(ROW()&lt;=vLastrow,'Match History Data'!N1549,"")</f>
        <v/>
      </c>
      <c r="O1549" t="str">
        <f>IF(ROW()&lt;=vLastrow,'Match History Data'!O1549,"")</f>
        <v/>
      </c>
      <c r="Q1549" t="str">
        <f>IF(ROW()&lt;=vLastrow,VLOOKUP(MONTH(E1549),calcs!$S$2:$T$13,2,FALSE),"")</f>
        <v/>
      </c>
      <c r="R1549" t="str">
        <f>IF(ROW()&lt;=vLastrow,VLOOKUP(MONTH(F1549),calcs!$S$2:$T$13,2,FALSE),"")</f>
        <v/>
      </c>
      <c r="S1549" t="str">
        <f t="shared" si="130"/>
        <v/>
      </c>
      <c r="T1549" s="26" t="e">
        <f>IF(F1549="",DATEDIF(E1549,calcs!X$2,"Y"),"")</f>
        <v>#VALUE!</v>
      </c>
      <c r="U1549" t="str">
        <f t="shared" si="129"/>
        <v/>
      </c>
      <c r="V1549" t="str">
        <f t="shared" si="126"/>
        <v/>
      </c>
      <c r="W1549">
        <f t="shared" si="127"/>
        <v>0</v>
      </c>
      <c r="X1549">
        <f t="shared" si="128"/>
        <v>0</v>
      </c>
    </row>
    <row r="1550" spans="1:24" x14ac:dyDescent="0.35">
      <c r="A1550" t="str">
        <f>IF(ROW()&lt;=vLastrow,'Match History Data'!A1550,"")</f>
        <v/>
      </c>
      <c r="B1550" t="str">
        <f>IF(ROW()&lt;=vLastrow,'Match History Data'!B1550,"")</f>
        <v/>
      </c>
      <c r="C1550" t="str">
        <f>IF(ROW()&lt;=vLastrow,'Match History Data'!C1550,"")</f>
        <v/>
      </c>
      <c r="D1550" t="str">
        <f>IF(ROW()&lt;=vLastrow,'Match History Data'!D1550,"")</f>
        <v/>
      </c>
      <c r="E1550" s="3" t="str">
        <f>IF(ROW()&lt;=vLastrow,IF('Match History Data'!E1550&lt;&gt;"",'Match History Data'!E1550,""),"")</f>
        <v/>
      </c>
      <c r="F1550" s="3" t="str">
        <f>IF(ROW()&lt;=vLastrow,IF('Match History Data'!F1550&lt;&gt;"",'Match History Data'!F1550,""),"")</f>
        <v/>
      </c>
      <c r="G1550" t="str">
        <f>IF(ROW()&lt;=vLastrow,'Match History Data'!G1550,"")</f>
        <v/>
      </c>
      <c r="H1550" t="str">
        <f>IF(ROW()&lt;=vLastrow,'Match History Data'!H1550,"")</f>
        <v/>
      </c>
      <c r="I1550" t="str">
        <f>IF(ROW()&lt;=vLastrow,'Match History Data'!I1550,"")</f>
        <v/>
      </c>
      <c r="J1550" t="str">
        <f>IF(ROW()&lt;=vLastrow,'Match History Data'!J1550,"")</f>
        <v/>
      </c>
      <c r="K1550" t="str">
        <f>IF(ROW()&lt;=vLastrow,'Match History Data'!K1550,"")</f>
        <v/>
      </c>
      <c r="L1550" t="str">
        <f>IF(ROW()&lt;=vLastrow,'Match History Data'!L1550,"")</f>
        <v/>
      </c>
      <c r="M1550" t="str">
        <f>IF(ROW()&lt;=vLastrow,'Match History Data'!M1550,"")</f>
        <v/>
      </c>
      <c r="N1550" t="str">
        <f>IF(ROW()&lt;=vLastrow,'Match History Data'!N1550,"")</f>
        <v/>
      </c>
      <c r="O1550" t="str">
        <f>IF(ROW()&lt;=vLastrow,'Match History Data'!O1550,"")</f>
        <v/>
      </c>
      <c r="Q1550" t="str">
        <f>IF(ROW()&lt;=vLastrow,VLOOKUP(MONTH(E1550),calcs!$S$2:$T$13,2,FALSE),"")</f>
        <v/>
      </c>
      <c r="R1550" t="str">
        <f>IF(ROW()&lt;=vLastrow,VLOOKUP(MONTH(F1550),calcs!$S$2:$T$13,2,FALSE),"")</f>
        <v/>
      </c>
      <c r="S1550" t="str">
        <f t="shared" si="130"/>
        <v/>
      </c>
      <c r="T1550" s="26" t="e">
        <f>IF(F1550="",DATEDIF(E1550,calcs!X$2,"Y"),"")</f>
        <v>#VALUE!</v>
      </c>
      <c r="U1550" t="str">
        <f t="shared" si="129"/>
        <v/>
      </c>
      <c r="V1550" t="str">
        <f t="shared" si="126"/>
        <v/>
      </c>
      <c r="W1550">
        <f t="shared" si="127"/>
        <v>0</v>
      </c>
      <c r="X1550">
        <f t="shared" si="128"/>
        <v>0</v>
      </c>
    </row>
    <row r="1551" spans="1:24" x14ac:dyDescent="0.35">
      <c r="A1551" t="str">
        <f>IF(ROW()&lt;=vLastrow,'Match History Data'!A1551,"")</f>
        <v/>
      </c>
      <c r="B1551" t="str">
        <f>IF(ROW()&lt;=vLastrow,'Match History Data'!B1551,"")</f>
        <v/>
      </c>
      <c r="C1551" t="str">
        <f>IF(ROW()&lt;=vLastrow,'Match History Data'!C1551,"")</f>
        <v/>
      </c>
      <c r="D1551" t="str">
        <f>IF(ROW()&lt;=vLastrow,'Match History Data'!D1551,"")</f>
        <v/>
      </c>
      <c r="E1551" s="3" t="str">
        <f>IF(ROW()&lt;=vLastrow,IF('Match History Data'!E1551&lt;&gt;"",'Match History Data'!E1551,""),"")</f>
        <v/>
      </c>
      <c r="F1551" s="3" t="str">
        <f>IF(ROW()&lt;=vLastrow,IF('Match History Data'!F1551&lt;&gt;"",'Match History Data'!F1551,""),"")</f>
        <v/>
      </c>
      <c r="G1551" t="str">
        <f>IF(ROW()&lt;=vLastrow,'Match History Data'!G1551,"")</f>
        <v/>
      </c>
      <c r="H1551" t="str">
        <f>IF(ROW()&lt;=vLastrow,'Match History Data'!H1551,"")</f>
        <v/>
      </c>
      <c r="I1551" t="str">
        <f>IF(ROW()&lt;=vLastrow,'Match History Data'!I1551,"")</f>
        <v/>
      </c>
      <c r="J1551" t="str">
        <f>IF(ROW()&lt;=vLastrow,'Match History Data'!J1551,"")</f>
        <v/>
      </c>
      <c r="K1551" t="str">
        <f>IF(ROW()&lt;=vLastrow,'Match History Data'!K1551,"")</f>
        <v/>
      </c>
      <c r="L1551" t="str">
        <f>IF(ROW()&lt;=vLastrow,'Match History Data'!L1551,"")</f>
        <v/>
      </c>
      <c r="M1551" t="str">
        <f>IF(ROW()&lt;=vLastrow,'Match History Data'!M1551,"")</f>
        <v/>
      </c>
      <c r="N1551" t="str">
        <f>IF(ROW()&lt;=vLastrow,'Match History Data'!N1551,"")</f>
        <v/>
      </c>
      <c r="O1551" t="str">
        <f>IF(ROW()&lt;=vLastrow,'Match History Data'!O1551,"")</f>
        <v/>
      </c>
      <c r="Q1551" t="str">
        <f>IF(ROW()&lt;=vLastrow,VLOOKUP(MONTH(E1551),calcs!$S$2:$T$13,2,FALSE),"")</f>
        <v/>
      </c>
      <c r="R1551" t="str">
        <f>IF(ROW()&lt;=vLastrow,VLOOKUP(MONTH(F1551),calcs!$S$2:$T$13,2,FALSE),"")</f>
        <v/>
      </c>
      <c r="S1551" t="str">
        <f t="shared" si="130"/>
        <v/>
      </c>
      <c r="T1551" s="26" t="e">
        <f>IF(F1551="",DATEDIF(E1551,calcs!X$2,"Y"),"")</f>
        <v>#VALUE!</v>
      </c>
      <c r="U1551" t="str">
        <f t="shared" si="129"/>
        <v/>
      </c>
      <c r="V1551" t="str">
        <f t="shared" si="126"/>
        <v/>
      </c>
      <c r="W1551">
        <f t="shared" si="127"/>
        <v>0</v>
      </c>
      <c r="X1551">
        <f t="shared" si="128"/>
        <v>0</v>
      </c>
    </row>
    <row r="1552" spans="1:24" x14ac:dyDescent="0.35">
      <c r="A1552" t="str">
        <f>IF(ROW()&lt;=vLastrow,'Match History Data'!A1552,"")</f>
        <v/>
      </c>
      <c r="B1552" t="str">
        <f>IF(ROW()&lt;=vLastrow,'Match History Data'!B1552,"")</f>
        <v/>
      </c>
      <c r="C1552" t="str">
        <f>IF(ROW()&lt;=vLastrow,'Match History Data'!C1552,"")</f>
        <v/>
      </c>
      <c r="D1552" t="str">
        <f>IF(ROW()&lt;=vLastrow,'Match History Data'!D1552,"")</f>
        <v/>
      </c>
      <c r="E1552" s="3" t="str">
        <f>IF(ROW()&lt;=vLastrow,IF('Match History Data'!E1552&lt;&gt;"",'Match History Data'!E1552,""),"")</f>
        <v/>
      </c>
      <c r="F1552" s="3" t="str">
        <f>IF(ROW()&lt;=vLastrow,IF('Match History Data'!F1552&lt;&gt;"",'Match History Data'!F1552,""),"")</f>
        <v/>
      </c>
      <c r="G1552" t="str">
        <f>IF(ROW()&lt;=vLastrow,'Match History Data'!G1552,"")</f>
        <v/>
      </c>
      <c r="H1552" t="str">
        <f>IF(ROW()&lt;=vLastrow,'Match History Data'!H1552,"")</f>
        <v/>
      </c>
      <c r="I1552" t="str">
        <f>IF(ROW()&lt;=vLastrow,'Match History Data'!I1552,"")</f>
        <v/>
      </c>
      <c r="J1552" t="str">
        <f>IF(ROW()&lt;=vLastrow,'Match History Data'!J1552,"")</f>
        <v/>
      </c>
      <c r="K1552" t="str">
        <f>IF(ROW()&lt;=vLastrow,'Match History Data'!K1552,"")</f>
        <v/>
      </c>
      <c r="L1552" t="str">
        <f>IF(ROW()&lt;=vLastrow,'Match History Data'!L1552,"")</f>
        <v/>
      </c>
      <c r="M1552" t="str">
        <f>IF(ROW()&lt;=vLastrow,'Match History Data'!M1552,"")</f>
        <v/>
      </c>
      <c r="N1552" t="str">
        <f>IF(ROW()&lt;=vLastrow,'Match History Data'!N1552,"")</f>
        <v/>
      </c>
      <c r="O1552" t="str">
        <f>IF(ROW()&lt;=vLastrow,'Match History Data'!O1552,"")</f>
        <v/>
      </c>
      <c r="Q1552" t="str">
        <f>IF(ROW()&lt;=vLastrow,VLOOKUP(MONTH(E1552),calcs!$S$2:$T$13,2,FALSE),"")</f>
        <v/>
      </c>
      <c r="R1552" t="str">
        <f>IF(ROW()&lt;=vLastrow,VLOOKUP(MONTH(F1552),calcs!$S$2:$T$13,2,FALSE),"")</f>
        <v/>
      </c>
      <c r="S1552" t="str">
        <f t="shared" si="130"/>
        <v/>
      </c>
      <c r="T1552" s="26" t="e">
        <f>IF(F1552="",DATEDIF(E1552,calcs!X$2,"Y"),"")</f>
        <v>#VALUE!</v>
      </c>
      <c r="U1552" t="str">
        <f t="shared" si="129"/>
        <v/>
      </c>
      <c r="V1552" t="str">
        <f t="shared" si="126"/>
        <v/>
      </c>
      <c r="W1552">
        <f t="shared" si="127"/>
        <v>0</v>
      </c>
      <c r="X1552">
        <f t="shared" si="128"/>
        <v>0</v>
      </c>
    </row>
    <row r="1553" spans="1:24" x14ac:dyDescent="0.35">
      <c r="A1553" t="str">
        <f>IF(ROW()&lt;=vLastrow,'Match History Data'!A1553,"")</f>
        <v/>
      </c>
      <c r="B1553" t="str">
        <f>IF(ROW()&lt;=vLastrow,'Match History Data'!B1553,"")</f>
        <v/>
      </c>
      <c r="C1553" t="str">
        <f>IF(ROW()&lt;=vLastrow,'Match History Data'!C1553,"")</f>
        <v/>
      </c>
      <c r="D1553" t="str">
        <f>IF(ROW()&lt;=vLastrow,'Match History Data'!D1553,"")</f>
        <v/>
      </c>
      <c r="E1553" s="3" t="str">
        <f>IF(ROW()&lt;=vLastrow,IF('Match History Data'!E1553&lt;&gt;"",'Match History Data'!E1553,""),"")</f>
        <v/>
      </c>
      <c r="F1553" s="3" t="str">
        <f>IF(ROW()&lt;=vLastrow,IF('Match History Data'!F1553&lt;&gt;"",'Match History Data'!F1553,""),"")</f>
        <v/>
      </c>
      <c r="G1553" t="str">
        <f>IF(ROW()&lt;=vLastrow,'Match History Data'!G1553,"")</f>
        <v/>
      </c>
      <c r="H1553" t="str">
        <f>IF(ROW()&lt;=vLastrow,'Match History Data'!H1553,"")</f>
        <v/>
      </c>
      <c r="I1553" t="str">
        <f>IF(ROW()&lt;=vLastrow,'Match History Data'!I1553,"")</f>
        <v/>
      </c>
      <c r="J1553" t="str">
        <f>IF(ROW()&lt;=vLastrow,'Match History Data'!J1553,"")</f>
        <v/>
      </c>
      <c r="K1553" t="str">
        <f>IF(ROW()&lt;=vLastrow,'Match History Data'!K1553,"")</f>
        <v/>
      </c>
      <c r="L1553" t="str">
        <f>IF(ROW()&lt;=vLastrow,'Match History Data'!L1553,"")</f>
        <v/>
      </c>
      <c r="M1553" t="str">
        <f>IF(ROW()&lt;=vLastrow,'Match History Data'!M1553,"")</f>
        <v/>
      </c>
      <c r="N1553" t="str">
        <f>IF(ROW()&lt;=vLastrow,'Match History Data'!N1553,"")</f>
        <v/>
      </c>
      <c r="O1553" t="str">
        <f>IF(ROW()&lt;=vLastrow,'Match History Data'!O1553,"")</f>
        <v/>
      </c>
      <c r="Q1553" t="str">
        <f>IF(ROW()&lt;=vLastrow,VLOOKUP(MONTH(E1553),calcs!$S$2:$T$13,2,FALSE),"")</f>
        <v/>
      </c>
      <c r="R1553" t="str">
        <f>IF(ROW()&lt;=vLastrow,VLOOKUP(MONTH(F1553),calcs!$S$2:$T$13,2,FALSE),"")</f>
        <v/>
      </c>
      <c r="S1553" t="str">
        <f t="shared" si="130"/>
        <v/>
      </c>
      <c r="T1553" s="26" t="e">
        <f>IF(F1553="",DATEDIF(E1553,calcs!X$2,"Y"),"")</f>
        <v>#VALUE!</v>
      </c>
      <c r="U1553" t="str">
        <f t="shared" si="129"/>
        <v/>
      </c>
      <c r="V1553" t="str">
        <f t="shared" si="126"/>
        <v/>
      </c>
      <c r="W1553">
        <f t="shared" si="127"/>
        <v>0</v>
      </c>
      <c r="X1553">
        <f t="shared" si="128"/>
        <v>0</v>
      </c>
    </row>
    <row r="1554" spans="1:24" x14ac:dyDescent="0.35">
      <c r="A1554" t="str">
        <f>IF(ROW()&lt;=vLastrow,'Match History Data'!A1554,"")</f>
        <v/>
      </c>
      <c r="B1554" t="str">
        <f>IF(ROW()&lt;=vLastrow,'Match History Data'!B1554,"")</f>
        <v/>
      </c>
      <c r="C1554" t="str">
        <f>IF(ROW()&lt;=vLastrow,'Match History Data'!C1554,"")</f>
        <v/>
      </c>
      <c r="D1554" t="str">
        <f>IF(ROW()&lt;=vLastrow,'Match History Data'!D1554,"")</f>
        <v/>
      </c>
      <c r="E1554" s="3" t="str">
        <f>IF(ROW()&lt;=vLastrow,IF('Match History Data'!E1554&lt;&gt;"",'Match History Data'!E1554,""),"")</f>
        <v/>
      </c>
      <c r="F1554" s="3" t="str">
        <f>IF(ROW()&lt;=vLastrow,IF('Match History Data'!F1554&lt;&gt;"",'Match History Data'!F1554,""),"")</f>
        <v/>
      </c>
      <c r="G1554" t="str">
        <f>IF(ROW()&lt;=vLastrow,'Match History Data'!G1554,"")</f>
        <v/>
      </c>
      <c r="H1554" t="str">
        <f>IF(ROW()&lt;=vLastrow,'Match History Data'!H1554,"")</f>
        <v/>
      </c>
      <c r="I1554" t="str">
        <f>IF(ROW()&lt;=vLastrow,'Match History Data'!I1554,"")</f>
        <v/>
      </c>
      <c r="J1554" t="str">
        <f>IF(ROW()&lt;=vLastrow,'Match History Data'!J1554,"")</f>
        <v/>
      </c>
      <c r="K1554" t="str">
        <f>IF(ROW()&lt;=vLastrow,'Match History Data'!K1554,"")</f>
        <v/>
      </c>
      <c r="L1554" t="str">
        <f>IF(ROW()&lt;=vLastrow,'Match History Data'!L1554,"")</f>
        <v/>
      </c>
      <c r="M1554" t="str">
        <f>IF(ROW()&lt;=vLastrow,'Match History Data'!M1554,"")</f>
        <v/>
      </c>
      <c r="N1554" t="str">
        <f>IF(ROW()&lt;=vLastrow,'Match History Data'!N1554,"")</f>
        <v/>
      </c>
      <c r="O1554" t="str">
        <f>IF(ROW()&lt;=vLastrow,'Match History Data'!O1554,"")</f>
        <v/>
      </c>
      <c r="Q1554" t="str">
        <f>IF(ROW()&lt;=vLastrow,VLOOKUP(MONTH(E1554),calcs!$S$2:$T$13,2,FALSE),"")</f>
        <v/>
      </c>
      <c r="R1554" t="str">
        <f>IF(ROW()&lt;=vLastrow,VLOOKUP(MONTH(F1554),calcs!$S$2:$T$13,2,FALSE),"")</f>
        <v/>
      </c>
      <c r="S1554" t="str">
        <f t="shared" si="130"/>
        <v/>
      </c>
      <c r="T1554" s="26" t="e">
        <f>IF(F1554="",DATEDIF(E1554,calcs!X$2,"Y"),"")</f>
        <v>#VALUE!</v>
      </c>
      <c r="U1554" t="str">
        <f t="shared" si="129"/>
        <v/>
      </c>
      <c r="V1554" t="str">
        <f t="shared" si="126"/>
        <v/>
      </c>
      <c r="W1554">
        <f t="shared" si="127"/>
        <v>0</v>
      </c>
      <c r="X1554">
        <f t="shared" si="128"/>
        <v>0</v>
      </c>
    </row>
    <row r="1555" spans="1:24" x14ac:dyDescent="0.35">
      <c r="A1555" t="str">
        <f>IF(ROW()&lt;=vLastrow,'Match History Data'!A1555,"")</f>
        <v/>
      </c>
      <c r="B1555" t="str">
        <f>IF(ROW()&lt;=vLastrow,'Match History Data'!B1555,"")</f>
        <v/>
      </c>
      <c r="C1555" t="str">
        <f>IF(ROW()&lt;=vLastrow,'Match History Data'!C1555,"")</f>
        <v/>
      </c>
      <c r="D1555" t="str">
        <f>IF(ROW()&lt;=vLastrow,'Match History Data'!D1555,"")</f>
        <v/>
      </c>
      <c r="E1555" s="3" t="str">
        <f>IF(ROW()&lt;=vLastrow,IF('Match History Data'!E1555&lt;&gt;"",'Match History Data'!E1555,""),"")</f>
        <v/>
      </c>
      <c r="F1555" s="3" t="str">
        <f>IF(ROW()&lt;=vLastrow,IF('Match History Data'!F1555&lt;&gt;"",'Match History Data'!F1555,""),"")</f>
        <v/>
      </c>
      <c r="G1555" t="str">
        <f>IF(ROW()&lt;=vLastrow,'Match History Data'!G1555,"")</f>
        <v/>
      </c>
      <c r="H1555" t="str">
        <f>IF(ROW()&lt;=vLastrow,'Match History Data'!H1555,"")</f>
        <v/>
      </c>
      <c r="I1555" t="str">
        <f>IF(ROW()&lt;=vLastrow,'Match History Data'!I1555,"")</f>
        <v/>
      </c>
      <c r="J1555" t="str">
        <f>IF(ROW()&lt;=vLastrow,'Match History Data'!J1555,"")</f>
        <v/>
      </c>
      <c r="K1555" t="str">
        <f>IF(ROW()&lt;=vLastrow,'Match History Data'!K1555,"")</f>
        <v/>
      </c>
      <c r="L1555" t="str">
        <f>IF(ROW()&lt;=vLastrow,'Match History Data'!L1555,"")</f>
        <v/>
      </c>
      <c r="M1555" t="str">
        <f>IF(ROW()&lt;=vLastrow,'Match History Data'!M1555,"")</f>
        <v/>
      </c>
      <c r="N1555" t="str">
        <f>IF(ROW()&lt;=vLastrow,'Match History Data'!N1555,"")</f>
        <v/>
      </c>
      <c r="O1555" t="str">
        <f>IF(ROW()&lt;=vLastrow,'Match History Data'!O1555,"")</f>
        <v/>
      </c>
      <c r="Q1555" t="str">
        <f>IF(ROW()&lt;=vLastrow,VLOOKUP(MONTH(E1555),calcs!$S$2:$T$13,2,FALSE),"")</f>
        <v/>
      </c>
      <c r="R1555" t="str">
        <f>IF(ROW()&lt;=vLastrow,VLOOKUP(MONTH(F1555),calcs!$S$2:$T$13,2,FALSE),"")</f>
        <v/>
      </c>
      <c r="S1555" t="str">
        <f t="shared" si="130"/>
        <v/>
      </c>
      <c r="T1555" s="26" t="e">
        <f>IF(F1555="",DATEDIF(E1555,calcs!X$2,"Y"),"")</f>
        <v>#VALUE!</v>
      </c>
      <c r="U1555" t="str">
        <f t="shared" si="129"/>
        <v/>
      </c>
      <c r="V1555" t="str">
        <f t="shared" si="126"/>
        <v/>
      </c>
      <c r="W1555">
        <f t="shared" si="127"/>
        <v>0</v>
      </c>
      <c r="X1555">
        <f t="shared" si="128"/>
        <v>0</v>
      </c>
    </row>
    <row r="1556" spans="1:24" x14ac:dyDescent="0.35">
      <c r="A1556" t="str">
        <f>IF(ROW()&lt;=vLastrow,'Match History Data'!A1556,"")</f>
        <v/>
      </c>
      <c r="B1556" t="str">
        <f>IF(ROW()&lt;=vLastrow,'Match History Data'!B1556,"")</f>
        <v/>
      </c>
      <c r="C1556" t="str">
        <f>IF(ROW()&lt;=vLastrow,'Match History Data'!C1556,"")</f>
        <v/>
      </c>
      <c r="D1556" t="str">
        <f>IF(ROW()&lt;=vLastrow,'Match History Data'!D1556,"")</f>
        <v/>
      </c>
      <c r="E1556" s="3" t="str">
        <f>IF(ROW()&lt;=vLastrow,IF('Match History Data'!E1556&lt;&gt;"",'Match History Data'!E1556,""),"")</f>
        <v/>
      </c>
      <c r="F1556" s="3" t="str">
        <f>IF(ROW()&lt;=vLastrow,IF('Match History Data'!F1556&lt;&gt;"",'Match History Data'!F1556,""),"")</f>
        <v/>
      </c>
      <c r="G1556" t="str">
        <f>IF(ROW()&lt;=vLastrow,'Match History Data'!G1556,"")</f>
        <v/>
      </c>
      <c r="H1556" t="str">
        <f>IF(ROW()&lt;=vLastrow,'Match History Data'!H1556,"")</f>
        <v/>
      </c>
      <c r="I1556" t="str">
        <f>IF(ROW()&lt;=vLastrow,'Match History Data'!I1556,"")</f>
        <v/>
      </c>
      <c r="J1556" t="str">
        <f>IF(ROW()&lt;=vLastrow,'Match History Data'!J1556,"")</f>
        <v/>
      </c>
      <c r="K1556" t="str">
        <f>IF(ROW()&lt;=vLastrow,'Match History Data'!K1556,"")</f>
        <v/>
      </c>
      <c r="L1556" t="str">
        <f>IF(ROW()&lt;=vLastrow,'Match History Data'!L1556,"")</f>
        <v/>
      </c>
      <c r="M1556" t="str">
        <f>IF(ROW()&lt;=vLastrow,'Match History Data'!M1556,"")</f>
        <v/>
      </c>
      <c r="N1556" t="str">
        <f>IF(ROW()&lt;=vLastrow,'Match History Data'!N1556,"")</f>
        <v/>
      </c>
      <c r="O1556" t="str">
        <f>IF(ROW()&lt;=vLastrow,'Match History Data'!O1556,"")</f>
        <v/>
      </c>
      <c r="Q1556" t="str">
        <f>IF(ROW()&lt;=vLastrow,VLOOKUP(MONTH(E1556),calcs!$S$2:$T$13,2,FALSE),"")</f>
        <v/>
      </c>
      <c r="R1556" t="str">
        <f>IF(ROW()&lt;=vLastrow,VLOOKUP(MONTH(F1556),calcs!$S$2:$T$13,2,FALSE),"")</f>
        <v/>
      </c>
      <c r="S1556" t="str">
        <f t="shared" si="130"/>
        <v/>
      </c>
      <c r="T1556" s="26" t="e">
        <f>IF(F1556="",DATEDIF(E1556,calcs!X$2,"Y"),"")</f>
        <v>#VALUE!</v>
      </c>
      <c r="U1556" t="str">
        <f t="shared" si="129"/>
        <v/>
      </c>
      <c r="V1556" t="str">
        <f t="shared" si="126"/>
        <v/>
      </c>
      <c r="W1556">
        <f t="shared" si="127"/>
        <v>0</v>
      </c>
      <c r="X1556">
        <f t="shared" si="128"/>
        <v>0</v>
      </c>
    </row>
    <row r="1557" spans="1:24" x14ac:dyDescent="0.35">
      <c r="A1557" t="str">
        <f>IF(ROW()&lt;=vLastrow,'Match History Data'!A1557,"")</f>
        <v/>
      </c>
      <c r="B1557" t="str">
        <f>IF(ROW()&lt;=vLastrow,'Match History Data'!B1557,"")</f>
        <v/>
      </c>
      <c r="C1557" t="str">
        <f>IF(ROW()&lt;=vLastrow,'Match History Data'!C1557,"")</f>
        <v/>
      </c>
      <c r="D1557" t="str">
        <f>IF(ROW()&lt;=vLastrow,'Match History Data'!D1557,"")</f>
        <v/>
      </c>
      <c r="E1557" s="3" t="str">
        <f>IF(ROW()&lt;=vLastrow,IF('Match History Data'!E1557&lt;&gt;"",'Match History Data'!E1557,""),"")</f>
        <v/>
      </c>
      <c r="F1557" s="3" t="str">
        <f>IF(ROW()&lt;=vLastrow,IF('Match History Data'!F1557&lt;&gt;"",'Match History Data'!F1557,""),"")</f>
        <v/>
      </c>
      <c r="G1557" t="str">
        <f>IF(ROW()&lt;=vLastrow,'Match History Data'!G1557,"")</f>
        <v/>
      </c>
      <c r="H1557" t="str">
        <f>IF(ROW()&lt;=vLastrow,'Match History Data'!H1557,"")</f>
        <v/>
      </c>
      <c r="I1557" t="str">
        <f>IF(ROW()&lt;=vLastrow,'Match History Data'!I1557,"")</f>
        <v/>
      </c>
      <c r="J1557" t="str">
        <f>IF(ROW()&lt;=vLastrow,'Match History Data'!J1557,"")</f>
        <v/>
      </c>
      <c r="K1557" t="str">
        <f>IF(ROW()&lt;=vLastrow,'Match History Data'!K1557,"")</f>
        <v/>
      </c>
      <c r="L1557" t="str">
        <f>IF(ROW()&lt;=vLastrow,'Match History Data'!L1557,"")</f>
        <v/>
      </c>
      <c r="M1557" t="str">
        <f>IF(ROW()&lt;=vLastrow,'Match History Data'!M1557,"")</f>
        <v/>
      </c>
      <c r="N1557" t="str">
        <f>IF(ROW()&lt;=vLastrow,'Match History Data'!N1557,"")</f>
        <v/>
      </c>
      <c r="O1557" t="str">
        <f>IF(ROW()&lt;=vLastrow,'Match History Data'!O1557,"")</f>
        <v/>
      </c>
      <c r="Q1557" t="str">
        <f>IF(ROW()&lt;=vLastrow,VLOOKUP(MONTH(E1557),calcs!$S$2:$T$13,2,FALSE),"")</f>
        <v/>
      </c>
      <c r="R1557" t="str">
        <f>IF(ROW()&lt;=vLastrow,VLOOKUP(MONTH(F1557),calcs!$S$2:$T$13,2,FALSE),"")</f>
        <v/>
      </c>
      <c r="S1557" t="str">
        <f t="shared" si="130"/>
        <v/>
      </c>
      <c r="T1557" s="26" t="e">
        <f>IF(F1557="",DATEDIF(E1557,calcs!X$2,"Y"),"")</f>
        <v>#VALUE!</v>
      </c>
      <c r="U1557" t="str">
        <f t="shared" si="129"/>
        <v/>
      </c>
      <c r="V1557" t="str">
        <f t="shared" si="126"/>
        <v/>
      </c>
      <c r="W1557">
        <f t="shared" si="127"/>
        <v>0</v>
      </c>
      <c r="X1557">
        <f t="shared" si="128"/>
        <v>0</v>
      </c>
    </row>
    <row r="1558" spans="1:24" x14ac:dyDescent="0.35">
      <c r="A1558" t="str">
        <f>IF(ROW()&lt;=vLastrow,'Match History Data'!A1558,"")</f>
        <v/>
      </c>
      <c r="B1558" t="str">
        <f>IF(ROW()&lt;=vLastrow,'Match History Data'!B1558,"")</f>
        <v/>
      </c>
      <c r="C1558" t="str">
        <f>IF(ROW()&lt;=vLastrow,'Match History Data'!C1558,"")</f>
        <v/>
      </c>
      <c r="D1558" t="str">
        <f>IF(ROW()&lt;=vLastrow,'Match History Data'!D1558,"")</f>
        <v/>
      </c>
      <c r="E1558" s="3" t="str">
        <f>IF(ROW()&lt;=vLastrow,IF('Match History Data'!E1558&lt;&gt;"",'Match History Data'!E1558,""),"")</f>
        <v/>
      </c>
      <c r="F1558" s="3" t="str">
        <f>IF(ROW()&lt;=vLastrow,IF('Match History Data'!F1558&lt;&gt;"",'Match History Data'!F1558,""),"")</f>
        <v/>
      </c>
      <c r="G1558" t="str">
        <f>IF(ROW()&lt;=vLastrow,'Match History Data'!G1558,"")</f>
        <v/>
      </c>
      <c r="H1558" t="str">
        <f>IF(ROW()&lt;=vLastrow,'Match History Data'!H1558,"")</f>
        <v/>
      </c>
      <c r="I1558" t="str">
        <f>IF(ROW()&lt;=vLastrow,'Match History Data'!I1558,"")</f>
        <v/>
      </c>
      <c r="J1558" t="str">
        <f>IF(ROW()&lt;=vLastrow,'Match History Data'!J1558,"")</f>
        <v/>
      </c>
      <c r="K1558" t="str">
        <f>IF(ROW()&lt;=vLastrow,'Match History Data'!K1558,"")</f>
        <v/>
      </c>
      <c r="L1558" t="str">
        <f>IF(ROW()&lt;=vLastrow,'Match History Data'!L1558,"")</f>
        <v/>
      </c>
      <c r="M1558" t="str">
        <f>IF(ROW()&lt;=vLastrow,'Match History Data'!M1558,"")</f>
        <v/>
      </c>
      <c r="N1558" t="str">
        <f>IF(ROW()&lt;=vLastrow,'Match History Data'!N1558,"")</f>
        <v/>
      </c>
      <c r="O1558" t="str">
        <f>IF(ROW()&lt;=vLastrow,'Match History Data'!O1558,"")</f>
        <v/>
      </c>
      <c r="Q1558" t="str">
        <f>IF(ROW()&lt;=vLastrow,VLOOKUP(MONTH(E1558),calcs!$S$2:$T$13,2,FALSE),"")</f>
        <v/>
      </c>
      <c r="R1558" t="str">
        <f>IF(ROW()&lt;=vLastrow,VLOOKUP(MONTH(F1558),calcs!$S$2:$T$13,2,FALSE),"")</f>
        <v/>
      </c>
      <c r="S1558" t="str">
        <f t="shared" si="130"/>
        <v/>
      </c>
      <c r="T1558" s="26" t="e">
        <f>IF(F1558="",DATEDIF(E1558,calcs!X$2,"Y"),"")</f>
        <v>#VALUE!</v>
      </c>
      <c r="U1558" t="str">
        <f t="shared" si="129"/>
        <v/>
      </c>
      <c r="V1558" t="str">
        <f t="shared" si="126"/>
        <v/>
      </c>
      <c r="W1558">
        <f t="shared" si="127"/>
        <v>0</v>
      </c>
      <c r="X1558">
        <f t="shared" si="128"/>
        <v>0</v>
      </c>
    </row>
    <row r="1559" spans="1:24" x14ac:dyDescent="0.35">
      <c r="A1559" t="str">
        <f>IF(ROW()&lt;=vLastrow,'Match History Data'!A1559,"")</f>
        <v/>
      </c>
      <c r="B1559" t="str">
        <f>IF(ROW()&lt;=vLastrow,'Match History Data'!B1559,"")</f>
        <v/>
      </c>
      <c r="C1559" t="str">
        <f>IF(ROW()&lt;=vLastrow,'Match History Data'!C1559,"")</f>
        <v/>
      </c>
      <c r="D1559" t="str">
        <f>IF(ROW()&lt;=vLastrow,'Match History Data'!D1559,"")</f>
        <v/>
      </c>
      <c r="E1559" s="3" t="str">
        <f>IF(ROW()&lt;=vLastrow,IF('Match History Data'!E1559&lt;&gt;"",'Match History Data'!E1559,""),"")</f>
        <v/>
      </c>
      <c r="F1559" s="3" t="str">
        <f>IF(ROW()&lt;=vLastrow,IF('Match History Data'!F1559&lt;&gt;"",'Match History Data'!F1559,""),"")</f>
        <v/>
      </c>
      <c r="G1559" t="str">
        <f>IF(ROW()&lt;=vLastrow,'Match History Data'!G1559,"")</f>
        <v/>
      </c>
      <c r="H1559" t="str">
        <f>IF(ROW()&lt;=vLastrow,'Match History Data'!H1559,"")</f>
        <v/>
      </c>
      <c r="I1559" t="str">
        <f>IF(ROW()&lt;=vLastrow,'Match History Data'!I1559,"")</f>
        <v/>
      </c>
      <c r="J1559" t="str">
        <f>IF(ROW()&lt;=vLastrow,'Match History Data'!J1559,"")</f>
        <v/>
      </c>
      <c r="K1559" t="str">
        <f>IF(ROW()&lt;=vLastrow,'Match History Data'!K1559,"")</f>
        <v/>
      </c>
      <c r="L1559" t="str">
        <f>IF(ROW()&lt;=vLastrow,'Match History Data'!L1559,"")</f>
        <v/>
      </c>
      <c r="M1559" t="str">
        <f>IF(ROW()&lt;=vLastrow,'Match History Data'!M1559,"")</f>
        <v/>
      </c>
      <c r="N1559" t="str">
        <f>IF(ROW()&lt;=vLastrow,'Match History Data'!N1559,"")</f>
        <v/>
      </c>
      <c r="O1559" t="str">
        <f>IF(ROW()&lt;=vLastrow,'Match History Data'!O1559,"")</f>
        <v/>
      </c>
      <c r="Q1559" t="str">
        <f>IF(ROW()&lt;=vLastrow,VLOOKUP(MONTH(E1559),calcs!$S$2:$T$13,2,FALSE),"")</f>
        <v/>
      </c>
      <c r="R1559" t="str">
        <f>IF(ROW()&lt;=vLastrow,VLOOKUP(MONTH(F1559),calcs!$S$2:$T$13,2,FALSE),"")</f>
        <v/>
      </c>
      <c r="S1559" t="str">
        <f t="shared" si="130"/>
        <v/>
      </c>
      <c r="T1559" s="26" t="e">
        <f>IF(F1559="",DATEDIF(E1559,calcs!X$2,"Y"),"")</f>
        <v>#VALUE!</v>
      </c>
      <c r="U1559" t="str">
        <f t="shared" si="129"/>
        <v/>
      </c>
      <c r="V1559" t="str">
        <f t="shared" si="126"/>
        <v/>
      </c>
      <c r="W1559">
        <f t="shared" si="127"/>
        <v>0</v>
      </c>
      <c r="X1559">
        <f t="shared" si="128"/>
        <v>0</v>
      </c>
    </row>
    <row r="1560" spans="1:24" x14ac:dyDescent="0.35">
      <c r="A1560" t="str">
        <f>IF(ROW()&lt;=vLastrow,'Match History Data'!A1560,"")</f>
        <v/>
      </c>
      <c r="B1560" t="str">
        <f>IF(ROW()&lt;=vLastrow,'Match History Data'!B1560,"")</f>
        <v/>
      </c>
      <c r="C1560" t="str">
        <f>IF(ROW()&lt;=vLastrow,'Match History Data'!C1560,"")</f>
        <v/>
      </c>
      <c r="D1560" t="str">
        <f>IF(ROW()&lt;=vLastrow,'Match History Data'!D1560,"")</f>
        <v/>
      </c>
      <c r="E1560" s="3" t="str">
        <f>IF(ROW()&lt;=vLastrow,IF('Match History Data'!E1560&lt;&gt;"",'Match History Data'!E1560,""),"")</f>
        <v/>
      </c>
      <c r="F1560" s="3" t="str">
        <f>IF(ROW()&lt;=vLastrow,IF('Match History Data'!F1560&lt;&gt;"",'Match History Data'!F1560,""),"")</f>
        <v/>
      </c>
      <c r="G1560" t="str">
        <f>IF(ROW()&lt;=vLastrow,'Match History Data'!G1560,"")</f>
        <v/>
      </c>
      <c r="H1560" t="str">
        <f>IF(ROW()&lt;=vLastrow,'Match History Data'!H1560,"")</f>
        <v/>
      </c>
      <c r="I1560" t="str">
        <f>IF(ROW()&lt;=vLastrow,'Match History Data'!I1560,"")</f>
        <v/>
      </c>
      <c r="J1560" t="str">
        <f>IF(ROW()&lt;=vLastrow,'Match History Data'!J1560,"")</f>
        <v/>
      </c>
      <c r="K1560" t="str">
        <f>IF(ROW()&lt;=vLastrow,'Match History Data'!K1560,"")</f>
        <v/>
      </c>
      <c r="L1560" t="str">
        <f>IF(ROW()&lt;=vLastrow,'Match History Data'!L1560,"")</f>
        <v/>
      </c>
      <c r="M1560" t="str">
        <f>IF(ROW()&lt;=vLastrow,'Match History Data'!M1560,"")</f>
        <v/>
      </c>
      <c r="N1560" t="str">
        <f>IF(ROW()&lt;=vLastrow,'Match History Data'!N1560,"")</f>
        <v/>
      </c>
      <c r="O1560" t="str">
        <f>IF(ROW()&lt;=vLastrow,'Match History Data'!O1560,"")</f>
        <v/>
      </c>
      <c r="Q1560" t="str">
        <f>IF(ROW()&lt;=vLastrow,VLOOKUP(MONTH(E1560),calcs!$S$2:$T$13,2,FALSE),"")</f>
        <v/>
      </c>
      <c r="R1560" t="str">
        <f>IF(ROW()&lt;=vLastrow,VLOOKUP(MONTH(F1560),calcs!$S$2:$T$13,2,FALSE),"")</f>
        <v/>
      </c>
      <c r="S1560" t="str">
        <f t="shared" si="130"/>
        <v/>
      </c>
      <c r="T1560" s="26" t="e">
        <f>IF(F1560="",DATEDIF(E1560,calcs!X$2,"Y"),"")</f>
        <v>#VALUE!</v>
      </c>
      <c r="U1560" t="str">
        <f t="shared" si="129"/>
        <v/>
      </c>
      <c r="V1560" t="str">
        <f t="shared" si="126"/>
        <v/>
      </c>
      <c r="W1560">
        <f t="shared" si="127"/>
        <v>0</v>
      </c>
      <c r="X1560">
        <f t="shared" si="128"/>
        <v>0</v>
      </c>
    </row>
    <row r="1561" spans="1:24" x14ac:dyDescent="0.35">
      <c r="A1561" t="str">
        <f>IF(ROW()&lt;=vLastrow,'Match History Data'!A1561,"")</f>
        <v/>
      </c>
      <c r="B1561" t="str">
        <f>IF(ROW()&lt;=vLastrow,'Match History Data'!B1561,"")</f>
        <v/>
      </c>
      <c r="C1561" t="str">
        <f>IF(ROW()&lt;=vLastrow,'Match History Data'!C1561,"")</f>
        <v/>
      </c>
      <c r="D1561" t="str">
        <f>IF(ROW()&lt;=vLastrow,'Match History Data'!D1561,"")</f>
        <v/>
      </c>
      <c r="E1561" s="3" t="str">
        <f>IF(ROW()&lt;=vLastrow,IF('Match History Data'!E1561&lt;&gt;"",'Match History Data'!E1561,""),"")</f>
        <v/>
      </c>
      <c r="F1561" s="3" t="str">
        <f>IF(ROW()&lt;=vLastrow,IF('Match History Data'!F1561&lt;&gt;"",'Match History Data'!F1561,""),"")</f>
        <v/>
      </c>
      <c r="G1561" t="str">
        <f>IF(ROW()&lt;=vLastrow,'Match History Data'!G1561,"")</f>
        <v/>
      </c>
      <c r="H1561" t="str">
        <f>IF(ROW()&lt;=vLastrow,'Match History Data'!H1561,"")</f>
        <v/>
      </c>
      <c r="I1561" t="str">
        <f>IF(ROW()&lt;=vLastrow,'Match History Data'!I1561,"")</f>
        <v/>
      </c>
      <c r="J1561" t="str">
        <f>IF(ROW()&lt;=vLastrow,'Match History Data'!J1561,"")</f>
        <v/>
      </c>
      <c r="K1561" t="str">
        <f>IF(ROW()&lt;=vLastrow,'Match History Data'!K1561,"")</f>
        <v/>
      </c>
      <c r="L1561" t="str">
        <f>IF(ROW()&lt;=vLastrow,'Match History Data'!L1561,"")</f>
        <v/>
      </c>
      <c r="M1561" t="str">
        <f>IF(ROW()&lt;=vLastrow,'Match History Data'!M1561,"")</f>
        <v/>
      </c>
      <c r="N1561" t="str">
        <f>IF(ROW()&lt;=vLastrow,'Match History Data'!N1561,"")</f>
        <v/>
      </c>
      <c r="O1561" t="str">
        <f>IF(ROW()&lt;=vLastrow,'Match History Data'!O1561,"")</f>
        <v/>
      </c>
      <c r="Q1561" t="str">
        <f>IF(ROW()&lt;=vLastrow,VLOOKUP(MONTH(E1561),calcs!$S$2:$T$13,2,FALSE),"")</f>
        <v/>
      </c>
      <c r="R1561" t="str">
        <f>IF(ROW()&lt;=vLastrow,VLOOKUP(MONTH(F1561),calcs!$S$2:$T$13,2,FALSE),"")</f>
        <v/>
      </c>
      <c r="S1561" t="str">
        <f t="shared" si="130"/>
        <v/>
      </c>
      <c r="T1561" s="26" t="e">
        <f>IF(F1561="",DATEDIF(E1561,calcs!X$2,"Y"),"")</f>
        <v>#VALUE!</v>
      </c>
      <c r="U1561" t="str">
        <f t="shared" si="129"/>
        <v/>
      </c>
      <c r="V1561" t="str">
        <f t="shared" si="126"/>
        <v/>
      </c>
      <c r="W1561">
        <f t="shared" si="127"/>
        <v>0</v>
      </c>
      <c r="X1561">
        <f t="shared" si="128"/>
        <v>0</v>
      </c>
    </row>
    <row r="1562" spans="1:24" x14ac:dyDescent="0.35">
      <c r="A1562" t="str">
        <f>IF(ROW()&lt;=vLastrow,'Match History Data'!A1562,"")</f>
        <v/>
      </c>
      <c r="B1562" t="str">
        <f>IF(ROW()&lt;=vLastrow,'Match History Data'!B1562,"")</f>
        <v/>
      </c>
      <c r="C1562" t="str">
        <f>IF(ROW()&lt;=vLastrow,'Match History Data'!C1562,"")</f>
        <v/>
      </c>
      <c r="D1562" t="str">
        <f>IF(ROW()&lt;=vLastrow,'Match History Data'!D1562,"")</f>
        <v/>
      </c>
      <c r="E1562" s="3" t="str">
        <f>IF(ROW()&lt;=vLastrow,IF('Match History Data'!E1562&lt;&gt;"",'Match History Data'!E1562,""),"")</f>
        <v/>
      </c>
      <c r="F1562" s="3" t="str">
        <f>IF(ROW()&lt;=vLastrow,IF('Match History Data'!F1562&lt;&gt;"",'Match History Data'!F1562,""),"")</f>
        <v/>
      </c>
      <c r="G1562" t="str">
        <f>IF(ROW()&lt;=vLastrow,'Match History Data'!G1562,"")</f>
        <v/>
      </c>
      <c r="H1562" t="str">
        <f>IF(ROW()&lt;=vLastrow,'Match History Data'!H1562,"")</f>
        <v/>
      </c>
      <c r="I1562" t="str">
        <f>IF(ROW()&lt;=vLastrow,'Match History Data'!I1562,"")</f>
        <v/>
      </c>
      <c r="J1562" t="str">
        <f>IF(ROW()&lt;=vLastrow,'Match History Data'!J1562,"")</f>
        <v/>
      </c>
      <c r="K1562" t="str">
        <f>IF(ROW()&lt;=vLastrow,'Match History Data'!K1562,"")</f>
        <v/>
      </c>
      <c r="L1562" t="str">
        <f>IF(ROW()&lt;=vLastrow,'Match History Data'!L1562,"")</f>
        <v/>
      </c>
      <c r="M1562" t="str">
        <f>IF(ROW()&lt;=vLastrow,'Match History Data'!M1562,"")</f>
        <v/>
      </c>
      <c r="N1562" t="str">
        <f>IF(ROW()&lt;=vLastrow,'Match History Data'!N1562,"")</f>
        <v/>
      </c>
      <c r="O1562" t="str">
        <f>IF(ROW()&lt;=vLastrow,'Match History Data'!O1562,"")</f>
        <v/>
      </c>
      <c r="Q1562" t="str">
        <f>IF(ROW()&lt;=vLastrow,VLOOKUP(MONTH(E1562),calcs!$S$2:$T$13,2,FALSE),"")</f>
        <v/>
      </c>
      <c r="R1562" t="str">
        <f>IF(ROW()&lt;=vLastrow,VLOOKUP(MONTH(F1562),calcs!$S$2:$T$13,2,FALSE),"")</f>
        <v/>
      </c>
      <c r="S1562" t="str">
        <f t="shared" si="130"/>
        <v/>
      </c>
      <c r="T1562" s="26" t="e">
        <f>IF(F1562="",DATEDIF(E1562,calcs!X$2,"Y"),"")</f>
        <v>#VALUE!</v>
      </c>
      <c r="U1562" t="str">
        <f t="shared" si="129"/>
        <v/>
      </c>
      <c r="V1562" t="str">
        <f t="shared" si="126"/>
        <v/>
      </c>
      <c r="W1562">
        <f t="shared" si="127"/>
        <v>0</v>
      </c>
      <c r="X1562">
        <f t="shared" si="128"/>
        <v>0</v>
      </c>
    </row>
    <row r="1563" spans="1:24" x14ac:dyDescent="0.35">
      <c r="A1563" t="str">
        <f>IF(ROW()&lt;=vLastrow,'Match History Data'!A1563,"")</f>
        <v/>
      </c>
      <c r="B1563" t="str">
        <f>IF(ROW()&lt;=vLastrow,'Match History Data'!B1563,"")</f>
        <v/>
      </c>
      <c r="C1563" t="str">
        <f>IF(ROW()&lt;=vLastrow,'Match History Data'!C1563,"")</f>
        <v/>
      </c>
      <c r="D1563" t="str">
        <f>IF(ROW()&lt;=vLastrow,'Match History Data'!D1563,"")</f>
        <v/>
      </c>
      <c r="E1563" s="3" t="str">
        <f>IF(ROW()&lt;=vLastrow,IF('Match History Data'!E1563&lt;&gt;"",'Match History Data'!E1563,""),"")</f>
        <v/>
      </c>
      <c r="F1563" s="3" t="str">
        <f>IF(ROW()&lt;=vLastrow,IF('Match History Data'!F1563&lt;&gt;"",'Match History Data'!F1563,""),"")</f>
        <v/>
      </c>
      <c r="G1563" t="str">
        <f>IF(ROW()&lt;=vLastrow,'Match History Data'!G1563,"")</f>
        <v/>
      </c>
      <c r="H1563" t="str">
        <f>IF(ROW()&lt;=vLastrow,'Match History Data'!H1563,"")</f>
        <v/>
      </c>
      <c r="I1563" t="str">
        <f>IF(ROW()&lt;=vLastrow,'Match History Data'!I1563,"")</f>
        <v/>
      </c>
      <c r="J1563" t="str">
        <f>IF(ROW()&lt;=vLastrow,'Match History Data'!J1563,"")</f>
        <v/>
      </c>
      <c r="K1563" t="str">
        <f>IF(ROW()&lt;=vLastrow,'Match History Data'!K1563,"")</f>
        <v/>
      </c>
      <c r="L1563" t="str">
        <f>IF(ROW()&lt;=vLastrow,'Match History Data'!L1563,"")</f>
        <v/>
      </c>
      <c r="M1563" t="str">
        <f>IF(ROW()&lt;=vLastrow,'Match History Data'!M1563,"")</f>
        <v/>
      </c>
      <c r="N1563" t="str">
        <f>IF(ROW()&lt;=vLastrow,'Match History Data'!N1563,"")</f>
        <v/>
      </c>
      <c r="O1563" t="str">
        <f>IF(ROW()&lt;=vLastrow,'Match History Data'!O1563,"")</f>
        <v/>
      </c>
      <c r="Q1563" t="str">
        <f>IF(ROW()&lt;=vLastrow,VLOOKUP(MONTH(E1563),calcs!$S$2:$T$13,2,FALSE),"")</f>
        <v/>
      </c>
      <c r="R1563" t="str">
        <f>IF(ROW()&lt;=vLastrow,VLOOKUP(MONTH(F1563),calcs!$S$2:$T$13,2,FALSE),"")</f>
        <v/>
      </c>
      <c r="S1563" t="str">
        <f t="shared" si="130"/>
        <v/>
      </c>
      <c r="T1563" s="26" t="e">
        <f>IF(F1563="",DATEDIF(E1563,calcs!X$2,"Y"),"")</f>
        <v>#VALUE!</v>
      </c>
      <c r="U1563" t="str">
        <f t="shared" si="129"/>
        <v/>
      </c>
      <c r="V1563" t="str">
        <f t="shared" si="126"/>
        <v/>
      </c>
      <c r="W1563">
        <f t="shared" si="127"/>
        <v>0</v>
      </c>
      <c r="X1563">
        <f t="shared" si="128"/>
        <v>0</v>
      </c>
    </row>
    <row r="1564" spans="1:24" x14ac:dyDescent="0.35">
      <c r="A1564" t="str">
        <f>IF(ROW()&lt;=vLastrow,'Match History Data'!A1564,"")</f>
        <v/>
      </c>
      <c r="B1564" t="str">
        <f>IF(ROW()&lt;=vLastrow,'Match History Data'!B1564,"")</f>
        <v/>
      </c>
      <c r="C1564" t="str">
        <f>IF(ROW()&lt;=vLastrow,'Match History Data'!C1564,"")</f>
        <v/>
      </c>
      <c r="D1564" t="str">
        <f>IF(ROW()&lt;=vLastrow,'Match History Data'!D1564,"")</f>
        <v/>
      </c>
      <c r="E1564" s="3" t="str">
        <f>IF(ROW()&lt;=vLastrow,IF('Match History Data'!E1564&lt;&gt;"",'Match History Data'!E1564,""),"")</f>
        <v/>
      </c>
      <c r="F1564" s="3" t="str">
        <f>IF(ROW()&lt;=vLastrow,IF('Match History Data'!F1564&lt;&gt;"",'Match History Data'!F1564,""),"")</f>
        <v/>
      </c>
      <c r="G1564" t="str">
        <f>IF(ROW()&lt;=vLastrow,'Match History Data'!G1564,"")</f>
        <v/>
      </c>
      <c r="H1564" t="str">
        <f>IF(ROW()&lt;=vLastrow,'Match History Data'!H1564,"")</f>
        <v/>
      </c>
      <c r="I1564" t="str">
        <f>IF(ROW()&lt;=vLastrow,'Match History Data'!I1564,"")</f>
        <v/>
      </c>
      <c r="J1564" t="str">
        <f>IF(ROW()&lt;=vLastrow,'Match History Data'!J1564,"")</f>
        <v/>
      </c>
      <c r="K1564" t="str">
        <f>IF(ROW()&lt;=vLastrow,'Match History Data'!K1564,"")</f>
        <v/>
      </c>
      <c r="L1564" t="str">
        <f>IF(ROW()&lt;=vLastrow,'Match History Data'!L1564,"")</f>
        <v/>
      </c>
      <c r="M1564" t="str">
        <f>IF(ROW()&lt;=vLastrow,'Match History Data'!M1564,"")</f>
        <v/>
      </c>
      <c r="N1564" t="str">
        <f>IF(ROW()&lt;=vLastrow,'Match History Data'!N1564,"")</f>
        <v/>
      </c>
      <c r="O1564" t="str">
        <f>IF(ROW()&lt;=vLastrow,'Match History Data'!O1564,"")</f>
        <v/>
      </c>
      <c r="Q1564" t="str">
        <f>IF(ROW()&lt;=vLastrow,VLOOKUP(MONTH(E1564),calcs!$S$2:$T$13,2,FALSE),"")</f>
        <v/>
      </c>
      <c r="R1564" t="str">
        <f>IF(ROW()&lt;=vLastrow,VLOOKUP(MONTH(F1564),calcs!$S$2:$T$13,2,FALSE),"")</f>
        <v/>
      </c>
      <c r="S1564" t="str">
        <f t="shared" si="130"/>
        <v/>
      </c>
      <c r="T1564" s="26" t="e">
        <f>IF(F1564="",DATEDIF(E1564,calcs!X$2,"Y"),"")</f>
        <v>#VALUE!</v>
      </c>
      <c r="U1564" t="str">
        <f t="shared" si="129"/>
        <v/>
      </c>
      <c r="V1564" t="str">
        <f t="shared" si="126"/>
        <v/>
      </c>
      <c r="W1564">
        <f t="shared" si="127"/>
        <v>0</v>
      </c>
      <c r="X1564">
        <f t="shared" si="128"/>
        <v>0</v>
      </c>
    </row>
    <row r="1565" spans="1:24" x14ac:dyDescent="0.35">
      <c r="A1565" t="str">
        <f>IF(ROW()&lt;=vLastrow,'Match History Data'!A1565,"")</f>
        <v/>
      </c>
      <c r="B1565" t="str">
        <f>IF(ROW()&lt;=vLastrow,'Match History Data'!B1565,"")</f>
        <v/>
      </c>
      <c r="C1565" t="str">
        <f>IF(ROW()&lt;=vLastrow,'Match History Data'!C1565,"")</f>
        <v/>
      </c>
      <c r="D1565" t="str">
        <f>IF(ROW()&lt;=vLastrow,'Match History Data'!D1565,"")</f>
        <v/>
      </c>
      <c r="E1565" s="3" t="str">
        <f>IF(ROW()&lt;=vLastrow,IF('Match History Data'!E1565&lt;&gt;"",'Match History Data'!E1565,""),"")</f>
        <v/>
      </c>
      <c r="F1565" s="3" t="str">
        <f>IF(ROW()&lt;=vLastrow,IF('Match History Data'!F1565&lt;&gt;"",'Match History Data'!F1565,""),"")</f>
        <v/>
      </c>
      <c r="G1565" t="str">
        <f>IF(ROW()&lt;=vLastrow,'Match History Data'!G1565,"")</f>
        <v/>
      </c>
      <c r="H1565" t="str">
        <f>IF(ROW()&lt;=vLastrow,'Match History Data'!H1565,"")</f>
        <v/>
      </c>
      <c r="I1565" t="str">
        <f>IF(ROW()&lt;=vLastrow,'Match History Data'!I1565,"")</f>
        <v/>
      </c>
      <c r="J1565" t="str">
        <f>IF(ROW()&lt;=vLastrow,'Match History Data'!J1565,"")</f>
        <v/>
      </c>
      <c r="K1565" t="str">
        <f>IF(ROW()&lt;=vLastrow,'Match History Data'!K1565,"")</f>
        <v/>
      </c>
      <c r="L1565" t="str">
        <f>IF(ROW()&lt;=vLastrow,'Match History Data'!L1565,"")</f>
        <v/>
      </c>
      <c r="M1565" t="str">
        <f>IF(ROW()&lt;=vLastrow,'Match History Data'!M1565,"")</f>
        <v/>
      </c>
      <c r="N1565" t="str">
        <f>IF(ROW()&lt;=vLastrow,'Match History Data'!N1565,"")</f>
        <v/>
      </c>
      <c r="O1565" t="str">
        <f>IF(ROW()&lt;=vLastrow,'Match History Data'!O1565,"")</f>
        <v/>
      </c>
      <c r="Q1565" t="str">
        <f>IF(ROW()&lt;=vLastrow,VLOOKUP(MONTH(E1565),calcs!$S$2:$T$13,2,FALSE),"")</f>
        <v/>
      </c>
      <c r="R1565" t="str">
        <f>IF(ROW()&lt;=vLastrow,VLOOKUP(MONTH(F1565),calcs!$S$2:$T$13,2,FALSE),"")</f>
        <v/>
      </c>
      <c r="S1565" t="str">
        <f t="shared" si="130"/>
        <v/>
      </c>
      <c r="T1565" s="26" t="e">
        <f>IF(F1565="",DATEDIF(E1565,calcs!X$2,"Y"),"")</f>
        <v>#VALUE!</v>
      </c>
      <c r="U1565" t="str">
        <f t="shared" si="129"/>
        <v/>
      </c>
      <c r="V1565" t="str">
        <f t="shared" si="126"/>
        <v/>
      </c>
      <c r="W1565">
        <f t="shared" si="127"/>
        <v>0</v>
      </c>
      <c r="X1565">
        <f t="shared" si="128"/>
        <v>0</v>
      </c>
    </row>
    <row r="1566" spans="1:24" x14ac:dyDescent="0.35">
      <c r="A1566" t="str">
        <f>IF(ROW()&lt;=vLastrow,'Match History Data'!A1566,"")</f>
        <v/>
      </c>
      <c r="B1566" t="str">
        <f>IF(ROW()&lt;=vLastrow,'Match History Data'!B1566,"")</f>
        <v/>
      </c>
      <c r="C1566" t="str">
        <f>IF(ROW()&lt;=vLastrow,'Match History Data'!C1566,"")</f>
        <v/>
      </c>
      <c r="D1566" t="str">
        <f>IF(ROW()&lt;=vLastrow,'Match History Data'!D1566,"")</f>
        <v/>
      </c>
      <c r="E1566" s="3" t="str">
        <f>IF(ROW()&lt;=vLastrow,IF('Match History Data'!E1566&lt;&gt;"",'Match History Data'!E1566,""),"")</f>
        <v/>
      </c>
      <c r="F1566" s="3" t="str">
        <f>IF(ROW()&lt;=vLastrow,IF('Match History Data'!F1566&lt;&gt;"",'Match History Data'!F1566,""),"")</f>
        <v/>
      </c>
      <c r="G1566" t="str">
        <f>IF(ROW()&lt;=vLastrow,'Match History Data'!G1566,"")</f>
        <v/>
      </c>
      <c r="H1566" t="str">
        <f>IF(ROW()&lt;=vLastrow,'Match History Data'!H1566,"")</f>
        <v/>
      </c>
      <c r="I1566" t="str">
        <f>IF(ROW()&lt;=vLastrow,'Match History Data'!I1566,"")</f>
        <v/>
      </c>
      <c r="J1566" t="str">
        <f>IF(ROW()&lt;=vLastrow,'Match History Data'!J1566,"")</f>
        <v/>
      </c>
      <c r="K1566" t="str">
        <f>IF(ROW()&lt;=vLastrow,'Match History Data'!K1566,"")</f>
        <v/>
      </c>
      <c r="L1566" t="str">
        <f>IF(ROW()&lt;=vLastrow,'Match History Data'!L1566,"")</f>
        <v/>
      </c>
      <c r="M1566" t="str">
        <f>IF(ROW()&lt;=vLastrow,'Match History Data'!M1566,"")</f>
        <v/>
      </c>
      <c r="N1566" t="str">
        <f>IF(ROW()&lt;=vLastrow,'Match History Data'!N1566,"")</f>
        <v/>
      </c>
      <c r="O1566" t="str">
        <f>IF(ROW()&lt;=vLastrow,'Match History Data'!O1566,"")</f>
        <v/>
      </c>
      <c r="Q1566" t="str">
        <f>IF(ROW()&lt;=vLastrow,VLOOKUP(MONTH(E1566),calcs!$S$2:$T$13,2,FALSE),"")</f>
        <v/>
      </c>
      <c r="R1566" t="str">
        <f>IF(ROW()&lt;=vLastrow,VLOOKUP(MONTH(F1566),calcs!$S$2:$T$13,2,FALSE),"")</f>
        <v/>
      </c>
      <c r="S1566" t="str">
        <f t="shared" si="130"/>
        <v/>
      </c>
      <c r="T1566" s="26" t="e">
        <f>IF(F1566="",DATEDIF(E1566,calcs!X$2,"Y"),"")</f>
        <v>#VALUE!</v>
      </c>
      <c r="U1566" t="str">
        <f t="shared" si="129"/>
        <v/>
      </c>
      <c r="V1566" t="str">
        <f t="shared" si="126"/>
        <v/>
      </c>
      <c r="W1566">
        <f t="shared" si="127"/>
        <v>0</v>
      </c>
      <c r="X1566">
        <f t="shared" si="128"/>
        <v>0</v>
      </c>
    </row>
    <row r="1567" spans="1:24" x14ac:dyDescent="0.35">
      <c r="A1567" t="str">
        <f>IF(ROW()&lt;=vLastrow,'Match History Data'!A1567,"")</f>
        <v/>
      </c>
      <c r="B1567" t="str">
        <f>IF(ROW()&lt;=vLastrow,'Match History Data'!B1567,"")</f>
        <v/>
      </c>
      <c r="C1567" t="str">
        <f>IF(ROW()&lt;=vLastrow,'Match History Data'!C1567,"")</f>
        <v/>
      </c>
      <c r="D1567" t="str">
        <f>IF(ROW()&lt;=vLastrow,'Match History Data'!D1567,"")</f>
        <v/>
      </c>
      <c r="E1567" s="3" t="str">
        <f>IF(ROW()&lt;=vLastrow,IF('Match History Data'!E1567&lt;&gt;"",'Match History Data'!E1567,""),"")</f>
        <v/>
      </c>
      <c r="F1567" s="3" t="str">
        <f>IF(ROW()&lt;=vLastrow,IF('Match History Data'!F1567&lt;&gt;"",'Match History Data'!F1567,""),"")</f>
        <v/>
      </c>
      <c r="G1567" t="str">
        <f>IF(ROW()&lt;=vLastrow,'Match History Data'!G1567,"")</f>
        <v/>
      </c>
      <c r="H1567" t="str">
        <f>IF(ROW()&lt;=vLastrow,'Match History Data'!H1567,"")</f>
        <v/>
      </c>
      <c r="I1567" t="str">
        <f>IF(ROW()&lt;=vLastrow,'Match History Data'!I1567,"")</f>
        <v/>
      </c>
      <c r="J1567" t="str">
        <f>IF(ROW()&lt;=vLastrow,'Match History Data'!J1567,"")</f>
        <v/>
      </c>
      <c r="K1567" t="str">
        <f>IF(ROW()&lt;=vLastrow,'Match History Data'!K1567,"")</f>
        <v/>
      </c>
      <c r="L1567" t="str">
        <f>IF(ROW()&lt;=vLastrow,'Match History Data'!L1567,"")</f>
        <v/>
      </c>
      <c r="M1567" t="str">
        <f>IF(ROW()&lt;=vLastrow,'Match History Data'!M1567,"")</f>
        <v/>
      </c>
      <c r="N1567" t="str">
        <f>IF(ROW()&lt;=vLastrow,'Match History Data'!N1567,"")</f>
        <v/>
      </c>
      <c r="O1567" t="str">
        <f>IF(ROW()&lt;=vLastrow,'Match History Data'!O1567,"")</f>
        <v/>
      </c>
      <c r="Q1567" t="str">
        <f>IF(ROW()&lt;=vLastrow,VLOOKUP(MONTH(E1567),calcs!$S$2:$T$13,2,FALSE),"")</f>
        <v/>
      </c>
      <c r="R1567" t="str">
        <f>IF(ROW()&lt;=vLastrow,VLOOKUP(MONTH(F1567),calcs!$S$2:$T$13,2,FALSE),"")</f>
        <v/>
      </c>
      <c r="S1567" t="str">
        <f t="shared" si="130"/>
        <v/>
      </c>
      <c r="T1567" s="26" t="e">
        <f>IF(F1567="",DATEDIF(E1567,calcs!X$2,"Y"),"")</f>
        <v>#VALUE!</v>
      </c>
      <c r="U1567" t="str">
        <f t="shared" si="129"/>
        <v/>
      </c>
      <c r="V1567" t="str">
        <f t="shared" si="126"/>
        <v/>
      </c>
      <c r="W1567">
        <f t="shared" si="127"/>
        <v>0</v>
      </c>
      <c r="X1567">
        <f t="shared" si="128"/>
        <v>0</v>
      </c>
    </row>
    <row r="1568" spans="1:24" x14ac:dyDescent="0.35">
      <c r="A1568" t="str">
        <f>IF(ROW()&lt;=vLastrow,'Match History Data'!A1568,"")</f>
        <v/>
      </c>
      <c r="B1568" t="str">
        <f>IF(ROW()&lt;=vLastrow,'Match History Data'!B1568,"")</f>
        <v/>
      </c>
      <c r="C1568" t="str">
        <f>IF(ROW()&lt;=vLastrow,'Match History Data'!C1568,"")</f>
        <v/>
      </c>
      <c r="D1568" t="str">
        <f>IF(ROW()&lt;=vLastrow,'Match History Data'!D1568,"")</f>
        <v/>
      </c>
      <c r="E1568" s="3" t="str">
        <f>IF(ROW()&lt;=vLastrow,IF('Match History Data'!E1568&lt;&gt;"",'Match History Data'!E1568,""),"")</f>
        <v/>
      </c>
      <c r="F1568" s="3" t="str">
        <f>IF(ROW()&lt;=vLastrow,IF('Match History Data'!F1568&lt;&gt;"",'Match History Data'!F1568,""),"")</f>
        <v/>
      </c>
      <c r="G1568" t="str">
        <f>IF(ROW()&lt;=vLastrow,'Match History Data'!G1568,"")</f>
        <v/>
      </c>
      <c r="H1568" t="str">
        <f>IF(ROW()&lt;=vLastrow,'Match History Data'!H1568,"")</f>
        <v/>
      </c>
      <c r="I1568" t="str">
        <f>IF(ROW()&lt;=vLastrow,'Match History Data'!I1568,"")</f>
        <v/>
      </c>
      <c r="J1568" t="str">
        <f>IF(ROW()&lt;=vLastrow,'Match History Data'!J1568,"")</f>
        <v/>
      </c>
      <c r="K1568" t="str">
        <f>IF(ROW()&lt;=vLastrow,'Match History Data'!K1568,"")</f>
        <v/>
      </c>
      <c r="L1568" t="str">
        <f>IF(ROW()&lt;=vLastrow,'Match History Data'!L1568,"")</f>
        <v/>
      </c>
      <c r="M1568" t="str">
        <f>IF(ROW()&lt;=vLastrow,'Match History Data'!M1568,"")</f>
        <v/>
      </c>
      <c r="N1568" t="str">
        <f>IF(ROW()&lt;=vLastrow,'Match History Data'!N1568,"")</f>
        <v/>
      </c>
      <c r="O1568" t="str">
        <f>IF(ROW()&lt;=vLastrow,'Match History Data'!O1568,"")</f>
        <v/>
      </c>
      <c r="Q1568" t="str">
        <f>IF(ROW()&lt;=vLastrow,VLOOKUP(MONTH(E1568),calcs!$S$2:$T$13,2,FALSE),"")</f>
        <v/>
      </c>
      <c r="R1568" t="str">
        <f>IF(ROW()&lt;=vLastrow,VLOOKUP(MONTH(F1568),calcs!$S$2:$T$13,2,FALSE),"")</f>
        <v/>
      </c>
      <c r="S1568" t="str">
        <f t="shared" si="130"/>
        <v/>
      </c>
      <c r="T1568" s="26" t="e">
        <f>IF(F1568="",DATEDIF(E1568,calcs!X$2,"Y"),"")</f>
        <v>#VALUE!</v>
      </c>
      <c r="U1568" t="str">
        <f t="shared" si="129"/>
        <v/>
      </c>
      <c r="V1568" t="str">
        <f t="shared" si="126"/>
        <v/>
      </c>
      <c r="W1568">
        <f t="shared" si="127"/>
        <v>0</v>
      </c>
      <c r="X1568">
        <f t="shared" si="128"/>
        <v>0</v>
      </c>
    </row>
    <row r="1569" spans="1:24" x14ac:dyDescent="0.35">
      <c r="A1569" t="str">
        <f>IF(ROW()&lt;=vLastrow,'Match History Data'!A1569,"")</f>
        <v/>
      </c>
      <c r="B1569" t="str">
        <f>IF(ROW()&lt;=vLastrow,'Match History Data'!B1569,"")</f>
        <v/>
      </c>
      <c r="C1569" t="str">
        <f>IF(ROW()&lt;=vLastrow,'Match History Data'!C1569,"")</f>
        <v/>
      </c>
      <c r="D1569" t="str">
        <f>IF(ROW()&lt;=vLastrow,'Match History Data'!D1569,"")</f>
        <v/>
      </c>
      <c r="E1569" s="3" t="str">
        <f>IF(ROW()&lt;=vLastrow,IF('Match History Data'!E1569&lt;&gt;"",'Match History Data'!E1569,""),"")</f>
        <v/>
      </c>
      <c r="F1569" s="3" t="str">
        <f>IF(ROW()&lt;=vLastrow,IF('Match History Data'!F1569&lt;&gt;"",'Match History Data'!F1569,""),"")</f>
        <v/>
      </c>
      <c r="G1569" t="str">
        <f>IF(ROW()&lt;=vLastrow,'Match History Data'!G1569,"")</f>
        <v/>
      </c>
      <c r="H1569" t="str">
        <f>IF(ROW()&lt;=vLastrow,'Match History Data'!H1569,"")</f>
        <v/>
      </c>
      <c r="I1569" t="str">
        <f>IF(ROW()&lt;=vLastrow,'Match History Data'!I1569,"")</f>
        <v/>
      </c>
      <c r="J1569" t="str">
        <f>IF(ROW()&lt;=vLastrow,'Match History Data'!J1569,"")</f>
        <v/>
      </c>
      <c r="K1569" t="str">
        <f>IF(ROW()&lt;=vLastrow,'Match History Data'!K1569,"")</f>
        <v/>
      </c>
      <c r="L1569" t="str">
        <f>IF(ROW()&lt;=vLastrow,'Match History Data'!L1569,"")</f>
        <v/>
      </c>
      <c r="M1569" t="str">
        <f>IF(ROW()&lt;=vLastrow,'Match History Data'!M1569,"")</f>
        <v/>
      </c>
      <c r="N1569" t="str">
        <f>IF(ROW()&lt;=vLastrow,'Match History Data'!N1569,"")</f>
        <v/>
      </c>
      <c r="O1569" t="str">
        <f>IF(ROW()&lt;=vLastrow,'Match History Data'!O1569,"")</f>
        <v/>
      </c>
      <c r="Q1569" t="str">
        <f>IF(ROW()&lt;=vLastrow,VLOOKUP(MONTH(E1569),calcs!$S$2:$T$13,2,FALSE),"")</f>
        <v/>
      </c>
      <c r="R1569" t="str">
        <f>IF(ROW()&lt;=vLastrow,VLOOKUP(MONTH(F1569),calcs!$S$2:$T$13,2,FALSE),"")</f>
        <v/>
      </c>
      <c r="S1569" t="str">
        <f t="shared" si="130"/>
        <v/>
      </c>
      <c r="T1569" s="26" t="e">
        <f>IF(F1569="",DATEDIF(E1569,calcs!X$2,"Y"),"")</f>
        <v>#VALUE!</v>
      </c>
      <c r="U1569" t="str">
        <f t="shared" si="129"/>
        <v/>
      </c>
      <c r="V1569" t="str">
        <f t="shared" si="126"/>
        <v/>
      </c>
      <c r="W1569">
        <f t="shared" si="127"/>
        <v>0</v>
      </c>
      <c r="X1569">
        <f t="shared" si="128"/>
        <v>0</v>
      </c>
    </row>
    <row r="1570" spans="1:24" x14ac:dyDescent="0.35">
      <c r="A1570" t="str">
        <f>IF(ROW()&lt;=vLastrow,'Match History Data'!A1570,"")</f>
        <v/>
      </c>
      <c r="B1570" t="str">
        <f>IF(ROW()&lt;=vLastrow,'Match History Data'!B1570,"")</f>
        <v/>
      </c>
      <c r="C1570" t="str">
        <f>IF(ROW()&lt;=vLastrow,'Match History Data'!C1570,"")</f>
        <v/>
      </c>
      <c r="D1570" t="str">
        <f>IF(ROW()&lt;=vLastrow,'Match History Data'!D1570,"")</f>
        <v/>
      </c>
      <c r="E1570" s="3" t="str">
        <f>IF(ROW()&lt;=vLastrow,IF('Match History Data'!E1570&lt;&gt;"",'Match History Data'!E1570,""),"")</f>
        <v/>
      </c>
      <c r="F1570" s="3" t="str">
        <f>IF(ROW()&lt;=vLastrow,IF('Match History Data'!F1570&lt;&gt;"",'Match History Data'!F1570,""),"")</f>
        <v/>
      </c>
      <c r="G1570" t="str">
        <f>IF(ROW()&lt;=vLastrow,'Match History Data'!G1570,"")</f>
        <v/>
      </c>
      <c r="H1570" t="str">
        <f>IF(ROW()&lt;=vLastrow,'Match History Data'!H1570,"")</f>
        <v/>
      </c>
      <c r="I1570" t="str">
        <f>IF(ROW()&lt;=vLastrow,'Match History Data'!I1570,"")</f>
        <v/>
      </c>
      <c r="J1570" t="str">
        <f>IF(ROW()&lt;=vLastrow,'Match History Data'!J1570,"")</f>
        <v/>
      </c>
      <c r="K1570" t="str">
        <f>IF(ROW()&lt;=vLastrow,'Match History Data'!K1570,"")</f>
        <v/>
      </c>
      <c r="L1570" t="str">
        <f>IF(ROW()&lt;=vLastrow,'Match History Data'!L1570,"")</f>
        <v/>
      </c>
      <c r="M1570" t="str">
        <f>IF(ROW()&lt;=vLastrow,'Match History Data'!M1570,"")</f>
        <v/>
      </c>
      <c r="N1570" t="str">
        <f>IF(ROW()&lt;=vLastrow,'Match History Data'!N1570,"")</f>
        <v/>
      </c>
      <c r="O1570" t="str">
        <f>IF(ROW()&lt;=vLastrow,'Match History Data'!O1570,"")</f>
        <v/>
      </c>
      <c r="Q1570" t="str">
        <f>IF(ROW()&lt;=vLastrow,VLOOKUP(MONTH(E1570),calcs!$S$2:$T$13,2,FALSE),"")</f>
        <v/>
      </c>
      <c r="R1570" t="str">
        <f>IF(ROW()&lt;=vLastrow,VLOOKUP(MONTH(F1570),calcs!$S$2:$T$13,2,FALSE),"")</f>
        <v/>
      </c>
      <c r="S1570" t="str">
        <f t="shared" si="130"/>
        <v/>
      </c>
      <c r="T1570" s="26" t="e">
        <f>IF(F1570="",DATEDIF(E1570,calcs!X$2,"Y"),"")</f>
        <v>#VALUE!</v>
      </c>
      <c r="U1570" t="str">
        <f t="shared" si="129"/>
        <v/>
      </c>
      <c r="V1570" t="str">
        <f t="shared" si="126"/>
        <v/>
      </c>
      <c r="W1570">
        <f t="shared" si="127"/>
        <v>0</v>
      </c>
      <c r="X1570">
        <f t="shared" si="128"/>
        <v>0</v>
      </c>
    </row>
    <row r="1571" spans="1:24" x14ac:dyDescent="0.35">
      <c r="A1571" t="str">
        <f>IF(ROW()&lt;=vLastrow,'Match History Data'!A1571,"")</f>
        <v/>
      </c>
      <c r="B1571" t="str">
        <f>IF(ROW()&lt;=vLastrow,'Match History Data'!B1571,"")</f>
        <v/>
      </c>
      <c r="C1571" t="str">
        <f>IF(ROW()&lt;=vLastrow,'Match History Data'!C1571,"")</f>
        <v/>
      </c>
      <c r="D1571" t="str">
        <f>IF(ROW()&lt;=vLastrow,'Match History Data'!D1571,"")</f>
        <v/>
      </c>
      <c r="E1571" s="3" t="str">
        <f>IF(ROW()&lt;=vLastrow,IF('Match History Data'!E1571&lt;&gt;"",'Match History Data'!E1571,""),"")</f>
        <v/>
      </c>
      <c r="F1571" s="3" t="str">
        <f>IF(ROW()&lt;=vLastrow,IF('Match History Data'!F1571&lt;&gt;"",'Match History Data'!F1571,""),"")</f>
        <v/>
      </c>
      <c r="G1571" t="str">
        <f>IF(ROW()&lt;=vLastrow,'Match History Data'!G1571,"")</f>
        <v/>
      </c>
      <c r="H1571" t="str">
        <f>IF(ROW()&lt;=vLastrow,'Match History Data'!H1571,"")</f>
        <v/>
      </c>
      <c r="I1571" t="str">
        <f>IF(ROW()&lt;=vLastrow,'Match History Data'!I1571,"")</f>
        <v/>
      </c>
      <c r="J1571" t="str">
        <f>IF(ROW()&lt;=vLastrow,'Match History Data'!J1571,"")</f>
        <v/>
      </c>
      <c r="K1571" t="str">
        <f>IF(ROW()&lt;=vLastrow,'Match History Data'!K1571,"")</f>
        <v/>
      </c>
      <c r="L1571" t="str">
        <f>IF(ROW()&lt;=vLastrow,'Match History Data'!L1571,"")</f>
        <v/>
      </c>
      <c r="M1571" t="str">
        <f>IF(ROW()&lt;=vLastrow,'Match History Data'!M1571,"")</f>
        <v/>
      </c>
      <c r="N1571" t="str">
        <f>IF(ROW()&lt;=vLastrow,'Match History Data'!N1571,"")</f>
        <v/>
      </c>
      <c r="O1571" t="str">
        <f>IF(ROW()&lt;=vLastrow,'Match History Data'!O1571,"")</f>
        <v/>
      </c>
      <c r="Q1571" t="str">
        <f>IF(ROW()&lt;=vLastrow,VLOOKUP(MONTH(E1571),calcs!$S$2:$T$13,2,FALSE),"")</f>
        <v/>
      </c>
      <c r="R1571" t="str">
        <f>IF(ROW()&lt;=vLastrow,VLOOKUP(MONTH(F1571),calcs!$S$2:$T$13,2,FALSE),"")</f>
        <v/>
      </c>
      <c r="S1571" t="str">
        <f t="shared" si="130"/>
        <v/>
      </c>
      <c r="T1571" s="26" t="e">
        <f>IF(F1571="",DATEDIF(E1571,calcs!X$2,"Y"),"")</f>
        <v>#VALUE!</v>
      </c>
      <c r="U1571" t="str">
        <f t="shared" si="129"/>
        <v/>
      </c>
      <c r="V1571" t="str">
        <f t="shared" si="126"/>
        <v/>
      </c>
      <c r="W1571">
        <f t="shared" si="127"/>
        <v>0</v>
      </c>
      <c r="X1571">
        <f t="shared" si="128"/>
        <v>0</v>
      </c>
    </row>
    <row r="1572" spans="1:24" x14ac:dyDescent="0.35">
      <c r="A1572" t="str">
        <f>IF(ROW()&lt;=vLastrow,'Match History Data'!A1572,"")</f>
        <v/>
      </c>
      <c r="B1572" t="str">
        <f>IF(ROW()&lt;=vLastrow,'Match History Data'!B1572,"")</f>
        <v/>
      </c>
      <c r="C1572" t="str">
        <f>IF(ROW()&lt;=vLastrow,'Match History Data'!C1572,"")</f>
        <v/>
      </c>
      <c r="D1572" t="str">
        <f>IF(ROW()&lt;=vLastrow,'Match History Data'!D1572,"")</f>
        <v/>
      </c>
      <c r="E1572" s="3" t="str">
        <f>IF(ROW()&lt;=vLastrow,IF('Match History Data'!E1572&lt;&gt;"",'Match History Data'!E1572,""),"")</f>
        <v/>
      </c>
      <c r="F1572" s="3" t="str">
        <f>IF(ROW()&lt;=vLastrow,IF('Match History Data'!F1572&lt;&gt;"",'Match History Data'!F1572,""),"")</f>
        <v/>
      </c>
      <c r="G1572" t="str">
        <f>IF(ROW()&lt;=vLastrow,'Match History Data'!G1572,"")</f>
        <v/>
      </c>
      <c r="H1572" t="str">
        <f>IF(ROW()&lt;=vLastrow,'Match History Data'!H1572,"")</f>
        <v/>
      </c>
      <c r="I1572" t="str">
        <f>IF(ROW()&lt;=vLastrow,'Match History Data'!I1572,"")</f>
        <v/>
      </c>
      <c r="J1572" t="str">
        <f>IF(ROW()&lt;=vLastrow,'Match History Data'!J1572,"")</f>
        <v/>
      </c>
      <c r="K1572" t="str">
        <f>IF(ROW()&lt;=vLastrow,'Match History Data'!K1572,"")</f>
        <v/>
      </c>
      <c r="L1572" t="str">
        <f>IF(ROW()&lt;=vLastrow,'Match History Data'!L1572,"")</f>
        <v/>
      </c>
      <c r="M1572" t="str">
        <f>IF(ROW()&lt;=vLastrow,'Match History Data'!M1572,"")</f>
        <v/>
      </c>
      <c r="N1572" t="str">
        <f>IF(ROW()&lt;=vLastrow,'Match History Data'!N1572,"")</f>
        <v/>
      </c>
      <c r="O1572" t="str">
        <f>IF(ROW()&lt;=vLastrow,'Match History Data'!O1572,"")</f>
        <v/>
      </c>
      <c r="Q1572" t="str">
        <f>IF(ROW()&lt;=vLastrow,VLOOKUP(MONTH(E1572),calcs!$S$2:$T$13,2,FALSE),"")</f>
        <v/>
      </c>
      <c r="R1572" t="str">
        <f>IF(ROW()&lt;=vLastrow,VLOOKUP(MONTH(F1572),calcs!$S$2:$T$13,2,FALSE),"")</f>
        <v/>
      </c>
      <c r="S1572" t="str">
        <f t="shared" si="130"/>
        <v/>
      </c>
      <c r="T1572" s="26" t="e">
        <f>IF(F1572="",DATEDIF(E1572,calcs!X$2,"Y"),"")</f>
        <v>#VALUE!</v>
      </c>
      <c r="U1572" t="str">
        <f t="shared" si="129"/>
        <v/>
      </c>
      <c r="V1572" t="str">
        <f t="shared" si="126"/>
        <v/>
      </c>
      <c r="W1572">
        <f t="shared" si="127"/>
        <v>0</v>
      </c>
      <c r="X1572">
        <f t="shared" si="128"/>
        <v>0</v>
      </c>
    </row>
    <row r="1573" spans="1:24" x14ac:dyDescent="0.35">
      <c r="A1573" t="str">
        <f>IF(ROW()&lt;=vLastrow,'Match History Data'!A1573,"")</f>
        <v/>
      </c>
      <c r="B1573" t="str">
        <f>IF(ROW()&lt;=vLastrow,'Match History Data'!B1573,"")</f>
        <v/>
      </c>
      <c r="C1573" t="str">
        <f>IF(ROW()&lt;=vLastrow,'Match History Data'!C1573,"")</f>
        <v/>
      </c>
      <c r="D1573" t="str">
        <f>IF(ROW()&lt;=vLastrow,'Match History Data'!D1573,"")</f>
        <v/>
      </c>
      <c r="E1573" s="3" t="str">
        <f>IF(ROW()&lt;=vLastrow,IF('Match History Data'!E1573&lt;&gt;"",'Match History Data'!E1573,""),"")</f>
        <v/>
      </c>
      <c r="F1573" s="3" t="str">
        <f>IF(ROW()&lt;=vLastrow,IF('Match History Data'!F1573&lt;&gt;"",'Match History Data'!F1573,""),"")</f>
        <v/>
      </c>
      <c r="G1573" t="str">
        <f>IF(ROW()&lt;=vLastrow,'Match History Data'!G1573,"")</f>
        <v/>
      </c>
      <c r="H1573" t="str">
        <f>IF(ROW()&lt;=vLastrow,'Match History Data'!H1573,"")</f>
        <v/>
      </c>
      <c r="I1573" t="str">
        <f>IF(ROW()&lt;=vLastrow,'Match History Data'!I1573,"")</f>
        <v/>
      </c>
      <c r="J1573" t="str">
        <f>IF(ROW()&lt;=vLastrow,'Match History Data'!J1573,"")</f>
        <v/>
      </c>
      <c r="K1573" t="str">
        <f>IF(ROW()&lt;=vLastrow,'Match History Data'!K1573,"")</f>
        <v/>
      </c>
      <c r="L1573" t="str">
        <f>IF(ROW()&lt;=vLastrow,'Match History Data'!L1573,"")</f>
        <v/>
      </c>
      <c r="M1573" t="str">
        <f>IF(ROW()&lt;=vLastrow,'Match History Data'!M1573,"")</f>
        <v/>
      </c>
      <c r="N1573" t="str">
        <f>IF(ROW()&lt;=vLastrow,'Match History Data'!N1573,"")</f>
        <v/>
      </c>
      <c r="O1573" t="str">
        <f>IF(ROW()&lt;=vLastrow,'Match History Data'!O1573,"")</f>
        <v/>
      </c>
      <c r="Q1573" t="str">
        <f>IF(ROW()&lt;=vLastrow,VLOOKUP(MONTH(E1573),calcs!$S$2:$T$13,2,FALSE),"")</f>
        <v/>
      </c>
      <c r="R1573" t="str">
        <f>IF(ROW()&lt;=vLastrow,VLOOKUP(MONTH(F1573),calcs!$S$2:$T$13,2,FALSE),"")</f>
        <v/>
      </c>
      <c r="S1573" t="str">
        <f t="shared" si="130"/>
        <v/>
      </c>
      <c r="T1573" s="26" t="e">
        <f>IF(F1573="",DATEDIF(E1573,calcs!X$2,"Y"),"")</f>
        <v>#VALUE!</v>
      </c>
      <c r="U1573" t="str">
        <f t="shared" si="129"/>
        <v/>
      </c>
      <c r="V1573" t="str">
        <f t="shared" si="126"/>
        <v/>
      </c>
      <c r="W1573">
        <f t="shared" si="127"/>
        <v>0</v>
      </c>
      <c r="X1573">
        <f t="shared" si="128"/>
        <v>0</v>
      </c>
    </row>
    <row r="1574" spans="1:24" x14ac:dyDescent="0.35">
      <c r="A1574" t="str">
        <f>IF(ROW()&lt;=vLastrow,'Match History Data'!A1574,"")</f>
        <v/>
      </c>
      <c r="B1574" t="str">
        <f>IF(ROW()&lt;=vLastrow,'Match History Data'!B1574,"")</f>
        <v/>
      </c>
      <c r="C1574" t="str">
        <f>IF(ROW()&lt;=vLastrow,'Match History Data'!C1574,"")</f>
        <v/>
      </c>
      <c r="D1574" t="str">
        <f>IF(ROW()&lt;=vLastrow,'Match History Data'!D1574,"")</f>
        <v/>
      </c>
      <c r="E1574" s="3" t="str">
        <f>IF(ROW()&lt;=vLastrow,IF('Match History Data'!E1574&lt;&gt;"",'Match History Data'!E1574,""),"")</f>
        <v/>
      </c>
      <c r="F1574" s="3" t="str">
        <f>IF(ROW()&lt;=vLastrow,IF('Match History Data'!F1574&lt;&gt;"",'Match History Data'!F1574,""),"")</f>
        <v/>
      </c>
      <c r="G1574" t="str">
        <f>IF(ROW()&lt;=vLastrow,'Match History Data'!G1574,"")</f>
        <v/>
      </c>
      <c r="H1574" t="str">
        <f>IF(ROW()&lt;=vLastrow,'Match History Data'!H1574,"")</f>
        <v/>
      </c>
      <c r="I1574" t="str">
        <f>IF(ROW()&lt;=vLastrow,'Match History Data'!I1574,"")</f>
        <v/>
      </c>
      <c r="J1574" t="str">
        <f>IF(ROW()&lt;=vLastrow,'Match History Data'!J1574,"")</f>
        <v/>
      </c>
      <c r="K1574" t="str">
        <f>IF(ROW()&lt;=vLastrow,'Match History Data'!K1574,"")</f>
        <v/>
      </c>
      <c r="L1574" t="str">
        <f>IF(ROW()&lt;=vLastrow,'Match History Data'!L1574,"")</f>
        <v/>
      </c>
      <c r="M1574" t="str">
        <f>IF(ROW()&lt;=vLastrow,'Match History Data'!M1574,"")</f>
        <v/>
      </c>
      <c r="N1574" t="str">
        <f>IF(ROW()&lt;=vLastrow,'Match History Data'!N1574,"")</f>
        <v/>
      </c>
      <c r="O1574" t="str">
        <f>IF(ROW()&lt;=vLastrow,'Match History Data'!O1574,"")</f>
        <v/>
      </c>
      <c r="Q1574" t="str">
        <f>IF(ROW()&lt;=vLastrow,VLOOKUP(MONTH(E1574),calcs!$S$2:$T$13,2,FALSE),"")</f>
        <v/>
      </c>
      <c r="R1574" t="str">
        <f>IF(ROW()&lt;=vLastrow,VLOOKUP(MONTH(F1574),calcs!$S$2:$T$13,2,FALSE),"")</f>
        <v/>
      </c>
      <c r="S1574" t="str">
        <f t="shared" si="130"/>
        <v/>
      </c>
      <c r="T1574" s="26" t="e">
        <f>IF(F1574="",DATEDIF(E1574,calcs!X$2,"Y"),"")</f>
        <v>#VALUE!</v>
      </c>
      <c r="U1574" t="str">
        <f t="shared" si="129"/>
        <v/>
      </c>
      <c r="V1574" t="str">
        <f t="shared" si="126"/>
        <v/>
      </c>
      <c r="W1574">
        <f t="shared" si="127"/>
        <v>0</v>
      </c>
      <c r="X1574">
        <f t="shared" si="128"/>
        <v>0</v>
      </c>
    </row>
    <row r="1575" spans="1:24" x14ac:dyDescent="0.35">
      <c r="A1575" t="str">
        <f>IF(ROW()&lt;=vLastrow,'Match History Data'!A1575,"")</f>
        <v/>
      </c>
      <c r="B1575" t="str">
        <f>IF(ROW()&lt;=vLastrow,'Match History Data'!B1575,"")</f>
        <v/>
      </c>
      <c r="C1575" t="str">
        <f>IF(ROW()&lt;=vLastrow,'Match History Data'!C1575,"")</f>
        <v/>
      </c>
      <c r="D1575" t="str">
        <f>IF(ROW()&lt;=vLastrow,'Match History Data'!D1575,"")</f>
        <v/>
      </c>
      <c r="E1575" s="3" t="str">
        <f>IF(ROW()&lt;=vLastrow,IF('Match History Data'!E1575&lt;&gt;"",'Match History Data'!E1575,""),"")</f>
        <v/>
      </c>
      <c r="F1575" s="3" t="str">
        <f>IF(ROW()&lt;=vLastrow,IF('Match History Data'!F1575&lt;&gt;"",'Match History Data'!F1575,""),"")</f>
        <v/>
      </c>
      <c r="G1575" t="str">
        <f>IF(ROW()&lt;=vLastrow,'Match History Data'!G1575,"")</f>
        <v/>
      </c>
      <c r="H1575" t="str">
        <f>IF(ROW()&lt;=vLastrow,'Match History Data'!H1575,"")</f>
        <v/>
      </c>
      <c r="I1575" t="str">
        <f>IF(ROW()&lt;=vLastrow,'Match History Data'!I1575,"")</f>
        <v/>
      </c>
      <c r="J1575" t="str">
        <f>IF(ROW()&lt;=vLastrow,'Match History Data'!J1575,"")</f>
        <v/>
      </c>
      <c r="K1575" t="str">
        <f>IF(ROW()&lt;=vLastrow,'Match History Data'!K1575,"")</f>
        <v/>
      </c>
      <c r="L1575" t="str">
        <f>IF(ROW()&lt;=vLastrow,'Match History Data'!L1575,"")</f>
        <v/>
      </c>
      <c r="M1575" t="str">
        <f>IF(ROW()&lt;=vLastrow,'Match History Data'!M1575,"")</f>
        <v/>
      </c>
      <c r="N1575" t="str">
        <f>IF(ROW()&lt;=vLastrow,'Match History Data'!N1575,"")</f>
        <v/>
      </c>
      <c r="O1575" t="str">
        <f>IF(ROW()&lt;=vLastrow,'Match History Data'!O1575,"")</f>
        <v/>
      </c>
      <c r="Q1575" t="str">
        <f>IF(ROW()&lt;=vLastrow,VLOOKUP(MONTH(E1575),calcs!$S$2:$T$13,2,FALSE),"")</f>
        <v/>
      </c>
      <c r="R1575" t="str">
        <f>IF(ROW()&lt;=vLastrow,VLOOKUP(MONTH(F1575),calcs!$S$2:$T$13,2,FALSE),"")</f>
        <v/>
      </c>
      <c r="S1575" t="str">
        <f t="shared" si="130"/>
        <v/>
      </c>
      <c r="T1575" s="26" t="e">
        <f>IF(F1575="",DATEDIF(E1575,calcs!X$2,"Y"),"")</f>
        <v>#VALUE!</v>
      </c>
      <c r="U1575" t="str">
        <f t="shared" si="129"/>
        <v/>
      </c>
      <c r="V1575" t="str">
        <f t="shared" si="126"/>
        <v/>
      </c>
      <c r="W1575">
        <f t="shared" si="127"/>
        <v>0</v>
      </c>
      <c r="X1575">
        <f t="shared" si="128"/>
        <v>0</v>
      </c>
    </row>
    <row r="1576" spans="1:24" x14ac:dyDescent="0.35">
      <c r="A1576" t="str">
        <f>IF(ROW()&lt;=vLastrow,'Match History Data'!A1576,"")</f>
        <v/>
      </c>
      <c r="B1576" t="str">
        <f>IF(ROW()&lt;=vLastrow,'Match History Data'!B1576,"")</f>
        <v/>
      </c>
      <c r="C1576" t="str">
        <f>IF(ROW()&lt;=vLastrow,'Match History Data'!C1576,"")</f>
        <v/>
      </c>
      <c r="D1576" t="str">
        <f>IF(ROW()&lt;=vLastrow,'Match History Data'!D1576,"")</f>
        <v/>
      </c>
      <c r="E1576" s="3" t="str">
        <f>IF(ROW()&lt;=vLastrow,IF('Match History Data'!E1576&lt;&gt;"",'Match History Data'!E1576,""),"")</f>
        <v/>
      </c>
      <c r="F1576" s="3" t="str">
        <f>IF(ROW()&lt;=vLastrow,IF('Match History Data'!F1576&lt;&gt;"",'Match History Data'!F1576,""),"")</f>
        <v/>
      </c>
      <c r="G1576" t="str">
        <f>IF(ROW()&lt;=vLastrow,'Match History Data'!G1576,"")</f>
        <v/>
      </c>
      <c r="H1576" t="str">
        <f>IF(ROW()&lt;=vLastrow,'Match History Data'!H1576,"")</f>
        <v/>
      </c>
      <c r="I1576" t="str">
        <f>IF(ROW()&lt;=vLastrow,'Match History Data'!I1576,"")</f>
        <v/>
      </c>
      <c r="J1576" t="str">
        <f>IF(ROW()&lt;=vLastrow,'Match History Data'!J1576,"")</f>
        <v/>
      </c>
      <c r="K1576" t="str">
        <f>IF(ROW()&lt;=vLastrow,'Match History Data'!K1576,"")</f>
        <v/>
      </c>
      <c r="L1576" t="str">
        <f>IF(ROW()&lt;=vLastrow,'Match History Data'!L1576,"")</f>
        <v/>
      </c>
      <c r="M1576" t="str">
        <f>IF(ROW()&lt;=vLastrow,'Match History Data'!M1576,"")</f>
        <v/>
      </c>
      <c r="N1576" t="str">
        <f>IF(ROW()&lt;=vLastrow,'Match History Data'!N1576,"")</f>
        <v/>
      </c>
      <c r="O1576" t="str">
        <f>IF(ROW()&lt;=vLastrow,'Match History Data'!O1576,"")</f>
        <v/>
      </c>
      <c r="Q1576" t="str">
        <f>IF(ROW()&lt;=vLastrow,VLOOKUP(MONTH(E1576),calcs!$S$2:$T$13,2,FALSE),"")</f>
        <v/>
      </c>
      <c r="R1576" t="str">
        <f>IF(ROW()&lt;=vLastrow,VLOOKUP(MONTH(F1576),calcs!$S$2:$T$13,2,FALSE),"")</f>
        <v/>
      </c>
      <c r="S1576" t="str">
        <f t="shared" si="130"/>
        <v/>
      </c>
      <c r="T1576" s="26" t="e">
        <f>IF(F1576="",DATEDIF(E1576,calcs!X$2,"Y"),"")</f>
        <v>#VALUE!</v>
      </c>
      <c r="U1576" t="str">
        <f t="shared" si="129"/>
        <v/>
      </c>
      <c r="V1576" t="str">
        <f t="shared" si="126"/>
        <v/>
      </c>
      <c r="W1576">
        <f t="shared" si="127"/>
        <v>0</v>
      </c>
      <c r="X1576">
        <f t="shared" si="128"/>
        <v>0</v>
      </c>
    </row>
    <row r="1577" spans="1:24" x14ac:dyDescent="0.35">
      <c r="A1577" t="str">
        <f>IF(ROW()&lt;=vLastrow,'Match History Data'!A1577,"")</f>
        <v/>
      </c>
      <c r="B1577" t="str">
        <f>IF(ROW()&lt;=vLastrow,'Match History Data'!B1577,"")</f>
        <v/>
      </c>
      <c r="C1577" t="str">
        <f>IF(ROW()&lt;=vLastrow,'Match History Data'!C1577,"")</f>
        <v/>
      </c>
      <c r="D1577" t="str">
        <f>IF(ROW()&lt;=vLastrow,'Match History Data'!D1577,"")</f>
        <v/>
      </c>
      <c r="E1577" s="3" t="str">
        <f>IF(ROW()&lt;=vLastrow,IF('Match History Data'!E1577&lt;&gt;"",'Match History Data'!E1577,""),"")</f>
        <v/>
      </c>
      <c r="F1577" s="3" t="str">
        <f>IF(ROW()&lt;=vLastrow,IF('Match History Data'!F1577&lt;&gt;"",'Match History Data'!F1577,""),"")</f>
        <v/>
      </c>
      <c r="G1577" t="str">
        <f>IF(ROW()&lt;=vLastrow,'Match History Data'!G1577,"")</f>
        <v/>
      </c>
      <c r="H1577" t="str">
        <f>IF(ROW()&lt;=vLastrow,'Match History Data'!H1577,"")</f>
        <v/>
      </c>
      <c r="I1577" t="str">
        <f>IF(ROW()&lt;=vLastrow,'Match History Data'!I1577,"")</f>
        <v/>
      </c>
      <c r="J1577" t="str">
        <f>IF(ROW()&lt;=vLastrow,'Match History Data'!J1577,"")</f>
        <v/>
      </c>
      <c r="K1577" t="str">
        <f>IF(ROW()&lt;=vLastrow,'Match History Data'!K1577,"")</f>
        <v/>
      </c>
      <c r="L1577" t="str">
        <f>IF(ROW()&lt;=vLastrow,'Match History Data'!L1577,"")</f>
        <v/>
      </c>
      <c r="M1577" t="str">
        <f>IF(ROW()&lt;=vLastrow,'Match History Data'!M1577,"")</f>
        <v/>
      </c>
      <c r="N1577" t="str">
        <f>IF(ROW()&lt;=vLastrow,'Match History Data'!N1577,"")</f>
        <v/>
      </c>
      <c r="O1577" t="str">
        <f>IF(ROW()&lt;=vLastrow,'Match History Data'!O1577,"")</f>
        <v/>
      </c>
      <c r="Q1577" t="str">
        <f>IF(ROW()&lt;=vLastrow,VLOOKUP(MONTH(E1577),calcs!$S$2:$T$13,2,FALSE),"")</f>
        <v/>
      </c>
      <c r="R1577" t="str">
        <f>IF(ROW()&lt;=vLastrow,VLOOKUP(MONTH(F1577),calcs!$S$2:$T$13,2,FALSE),"")</f>
        <v/>
      </c>
      <c r="S1577" t="str">
        <f t="shared" si="130"/>
        <v/>
      </c>
      <c r="T1577" s="26" t="e">
        <f>IF(F1577="",DATEDIF(E1577,calcs!X$2,"Y"),"")</f>
        <v>#VALUE!</v>
      </c>
      <c r="U1577" t="str">
        <f t="shared" si="129"/>
        <v/>
      </c>
      <c r="V1577" t="str">
        <f t="shared" si="126"/>
        <v/>
      </c>
      <c r="W1577">
        <f t="shared" si="127"/>
        <v>0</v>
      </c>
      <c r="X1577">
        <f t="shared" si="128"/>
        <v>0</v>
      </c>
    </row>
    <row r="1578" spans="1:24" x14ac:dyDescent="0.35">
      <c r="A1578" t="str">
        <f>IF(ROW()&lt;=vLastrow,'Match History Data'!A1578,"")</f>
        <v/>
      </c>
      <c r="B1578" t="str">
        <f>IF(ROW()&lt;=vLastrow,'Match History Data'!B1578,"")</f>
        <v/>
      </c>
      <c r="C1578" t="str">
        <f>IF(ROW()&lt;=vLastrow,'Match History Data'!C1578,"")</f>
        <v/>
      </c>
      <c r="D1578" t="str">
        <f>IF(ROW()&lt;=vLastrow,'Match History Data'!D1578,"")</f>
        <v/>
      </c>
      <c r="E1578" s="3" t="str">
        <f>IF(ROW()&lt;=vLastrow,IF('Match History Data'!E1578&lt;&gt;"",'Match History Data'!E1578,""),"")</f>
        <v/>
      </c>
      <c r="F1578" s="3" t="str">
        <f>IF(ROW()&lt;=vLastrow,IF('Match History Data'!F1578&lt;&gt;"",'Match History Data'!F1578,""),"")</f>
        <v/>
      </c>
      <c r="G1578" t="str">
        <f>IF(ROW()&lt;=vLastrow,'Match History Data'!G1578,"")</f>
        <v/>
      </c>
      <c r="H1578" t="str">
        <f>IF(ROW()&lt;=vLastrow,'Match History Data'!H1578,"")</f>
        <v/>
      </c>
      <c r="I1578" t="str">
        <f>IF(ROW()&lt;=vLastrow,'Match History Data'!I1578,"")</f>
        <v/>
      </c>
      <c r="J1578" t="str">
        <f>IF(ROW()&lt;=vLastrow,'Match History Data'!J1578,"")</f>
        <v/>
      </c>
      <c r="K1578" t="str">
        <f>IF(ROW()&lt;=vLastrow,'Match History Data'!K1578,"")</f>
        <v/>
      </c>
      <c r="L1578" t="str">
        <f>IF(ROW()&lt;=vLastrow,'Match History Data'!L1578,"")</f>
        <v/>
      </c>
      <c r="M1578" t="str">
        <f>IF(ROW()&lt;=vLastrow,'Match History Data'!M1578,"")</f>
        <v/>
      </c>
      <c r="N1578" t="str">
        <f>IF(ROW()&lt;=vLastrow,'Match History Data'!N1578,"")</f>
        <v/>
      </c>
      <c r="O1578" t="str">
        <f>IF(ROW()&lt;=vLastrow,'Match History Data'!O1578,"")</f>
        <v/>
      </c>
      <c r="Q1578" t="str">
        <f>IF(ROW()&lt;=vLastrow,VLOOKUP(MONTH(E1578),calcs!$S$2:$T$13,2,FALSE),"")</f>
        <v/>
      </c>
      <c r="R1578" t="str">
        <f>IF(ROW()&lt;=vLastrow,VLOOKUP(MONTH(F1578),calcs!$S$2:$T$13,2,FALSE),"")</f>
        <v/>
      </c>
      <c r="S1578" t="str">
        <f t="shared" si="130"/>
        <v/>
      </c>
      <c r="T1578" s="26" t="e">
        <f>IF(F1578="",DATEDIF(E1578,calcs!X$2,"Y"),"")</f>
        <v>#VALUE!</v>
      </c>
      <c r="U1578" t="str">
        <f t="shared" si="129"/>
        <v/>
      </c>
      <c r="V1578" t="str">
        <f t="shared" si="126"/>
        <v/>
      </c>
      <c r="W1578">
        <f t="shared" si="127"/>
        <v>0</v>
      </c>
      <c r="X1578">
        <f t="shared" si="128"/>
        <v>0</v>
      </c>
    </row>
    <row r="1579" spans="1:24" x14ac:dyDescent="0.35">
      <c r="A1579" t="str">
        <f>IF(ROW()&lt;=vLastrow,'Match History Data'!A1579,"")</f>
        <v/>
      </c>
      <c r="B1579" t="str">
        <f>IF(ROW()&lt;=vLastrow,'Match History Data'!B1579,"")</f>
        <v/>
      </c>
      <c r="C1579" t="str">
        <f>IF(ROW()&lt;=vLastrow,'Match History Data'!C1579,"")</f>
        <v/>
      </c>
      <c r="D1579" t="str">
        <f>IF(ROW()&lt;=vLastrow,'Match History Data'!D1579,"")</f>
        <v/>
      </c>
      <c r="E1579" s="3" t="str">
        <f>IF(ROW()&lt;=vLastrow,IF('Match History Data'!E1579&lt;&gt;"",'Match History Data'!E1579,""),"")</f>
        <v/>
      </c>
      <c r="F1579" s="3" t="str">
        <f>IF(ROW()&lt;=vLastrow,IF('Match History Data'!F1579&lt;&gt;"",'Match History Data'!F1579,""),"")</f>
        <v/>
      </c>
      <c r="G1579" t="str">
        <f>IF(ROW()&lt;=vLastrow,'Match History Data'!G1579,"")</f>
        <v/>
      </c>
      <c r="H1579" t="str">
        <f>IF(ROW()&lt;=vLastrow,'Match History Data'!H1579,"")</f>
        <v/>
      </c>
      <c r="I1579" t="str">
        <f>IF(ROW()&lt;=vLastrow,'Match History Data'!I1579,"")</f>
        <v/>
      </c>
      <c r="J1579" t="str">
        <f>IF(ROW()&lt;=vLastrow,'Match History Data'!J1579,"")</f>
        <v/>
      </c>
      <c r="K1579" t="str">
        <f>IF(ROW()&lt;=vLastrow,'Match History Data'!K1579,"")</f>
        <v/>
      </c>
      <c r="L1579" t="str">
        <f>IF(ROW()&lt;=vLastrow,'Match History Data'!L1579,"")</f>
        <v/>
      </c>
      <c r="M1579" t="str">
        <f>IF(ROW()&lt;=vLastrow,'Match History Data'!M1579,"")</f>
        <v/>
      </c>
      <c r="N1579" t="str">
        <f>IF(ROW()&lt;=vLastrow,'Match History Data'!N1579,"")</f>
        <v/>
      </c>
      <c r="O1579" t="str">
        <f>IF(ROW()&lt;=vLastrow,'Match History Data'!O1579,"")</f>
        <v/>
      </c>
      <c r="Q1579" t="str">
        <f>IF(ROW()&lt;=vLastrow,VLOOKUP(MONTH(E1579),calcs!$S$2:$T$13,2,FALSE),"")</f>
        <v/>
      </c>
      <c r="R1579" t="str">
        <f>IF(ROW()&lt;=vLastrow,VLOOKUP(MONTH(F1579),calcs!$S$2:$T$13,2,FALSE),"")</f>
        <v/>
      </c>
      <c r="S1579" t="str">
        <f t="shared" si="130"/>
        <v/>
      </c>
      <c r="T1579" s="26" t="e">
        <f>IF(F1579="",DATEDIF(E1579,calcs!X$2,"Y"),"")</f>
        <v>#VALUE!</v>
      </c>
      <c r="U1579" t="str">
        <f t="shared" si="129"/>
        <v/>
      </c>
      <c r="V1579" t="str">
        <f t="shared" si="126"/>
        <v/>
      </c>
      <c r="W1579">
        <f t="shared" si="127"/>
        <v>0</v>
      </c>
      <c r="X1579">
        <f t="shared" si="128"/>
        <v>0</v>
      </c>
    </row>
    <row r="1580" spans="1:24" x14ac:dyDescent="0.35">
      <c r="A1580" t="str">
        <f>IF(ROW()&lt;=vLastrow,'Match History Data'!A1580,"")</f>
        <v/>
      </c>
      <c r="B1580" t="str">
        <f>IF(ROW()&lt;=vLastrow,'Match History Data'!B1580,"")</f>
        <v/>
      </c>
      <c r="C1580" t="str">
        <f>IF(ROW()&lt;=vLastrow,'Match History Data'!C1580,"")</f>
        <v/>
      </c>
      <c r="D1580" t="str">
        <f>IF(ROW()&lt;=vLastrow,'Match History Data'!D1580,"")</f>
        <v/>
      </c>
      <c r="E1580" s="3" t="str">
        <f>IF(ROW()&lt;=vLastrow,IF('Match History Data'!E1580&lt;&gt;"",'Match History Data'!E1580,""),"")</f>
        <v/>
      </c>
      <c r="F1580" s="3" t="str">
        <f>IF(ROW()&lt;=vLastrow,IF('Match History Data'!F1580&lt;&gt;"",'Match History Data'!F1580,""),"")</f>
        <v/>
      </c>
      <c r="G1580" t="str">
        <f>IF(ROW()&lt;=vLastrow,'Match History Data'!G1580,"")</f>
        <v/>
      </c>
      <c r="H1580" t="str">
        <f>IF(ROW()&lt;=vLastrow,'Match History Data'!H1580,"")</f>
        <v/>
      </c>
      <c r="I1580" t="str">
        <f>IF(ROW()&lt;=vLastrow,'Match History Data'!I1580,"")</f>
        <v/>
      </c>
      <c r="J1580" t="str">
        <f>IF(ROW()&lt;=vLastrow,'Match History Data'!J1580,"")</f>
        <v/>
      </c>
      <c r="K1580" t="str">
        <f>IF(ROW()&lt;=vLastrow,'Match History Data'!K1580,"")</f>
        <v/>
      </c>
      <c r="L1580" t="str">
        <f>IF(ROW()&lt;=vLastrow,'Match History Data'!L1580,"")</f>
        <v/>
      </c>
      <c r="M1580" t="str">
        <f>IF(ROW()&lt;=vLastrow,'Match History Data'!M1580,"")</f>
        <v/>
      </c>
      <c r="N1580" t="str">
        <f>IF(ROW()&lt;=vLastrow,'Match History Data'!N1580,"")</f>
        <v/>
      </c>
      <c r="O1580" t="str">
        <f>IF(ROW()&lt;=vLastrow,'Match History Data'!O1580,"")</f>
        <v/>
      </c>
      <c r="Q1580" t="str">
        <f>IF(ROW()&lt;=vLastrow,VLOOKUP(MONTH(E1580),calcs!$S$2:$T$13,2,FALSE),"")</f>
        <v/>
      </c>
      <c r="R1580" t="str">
        <f>IF(ROW()&lt;=vLastrow,VLOOKUP(MONTH(F1580),calcs!$S$2:$T$13,2,FALSE),"")</f>
        <v/>
      </c>
      <c r="S1580" t="str">
        <f t="shared" si="130"/>
        <v/>
      </c>
      <c r="T1580" s="26" t="e">
        <f>IF(F1580="",DATEDIF(E1580,calcs!X$2,"Y"),"")</f>
        <v>#VALUE!</v>
      </c>
      <c r="U1580" t="str">
        <f t="shared" si="129"/>
        <v/>
      </c>
      <c r="V1580" t="str">
        <f t="shared" si="126"/>
        <v/>
      </c>
      <c r="W1580">
        <f t="shared" si="127"/>
        <v>0</v>
      </c>
      <c r="X1580">
        <f t="shared" si="128"/>
        <v>0</v>
      </c>
    </row>
    <row r="1581" spans="1:24" x14ac:dyDescent="0.35">
      <c r="A1581" t="str">
        <f>IF(ROW()&lt;=vLastrow,'Match History Data'!A1581,"")</f>
        <v/>
      </c>
      <c r="B1581" t="str">
        <f>IF(ROW()&lt;=vLastrow,'Match History Data'!B1581,"")</f>
        <v/>
      </c>
      <c r="C1581" t="str">
        <f>IF(ROW()&lt;=vLastrow,'Match History Data'!C1581,"")</f>
        <v/>
      </c>
      <c r="D1581" t="str">
        <f>IF(ROW()&lt;=vLastrow,'Match History Data'!D1581,"")</f>
        <v/>
      </c>
      <c r="E1581" s="3" t="str">
        <f>IF(ROW()&lt;=vLastrow,IF('Match History Data'!E1581&lt;&gt;"",'Match History Data'!E1581,""),"")</f>
        <v/>
      </c>
      <c r="F1581" s="3" t="str">
        <f>IF(ROW()&lt;=vLastrow,IF('Match History Data'!F1581&lt;&gt;"",'Match History Data'!F1581,""),"")</f>
        <v/>
      </c>
      <c r="G1581" t="str">
        <f>IF(ROW()&lt;=vLastrow,'Match History Data'!G1581,"")</f>
        <v/>
      </c>
      <c r="H1581" t="str">
        <f>IF(ROW()&lt;=vLastrow,'Match History Data'!H1581,"")</f>
        <v/>
      </c>
      <c r="I1581" t="str">
        <f>IF(ROW()&lt;=vLastrow,'Match History Data'!I1581,"")</f>
        <v/>
      </c>
      <c r="J1581" t="str">
        <f>IF(ROW()&lt;=vLastrow,'Match History Data'!J1581,"")</f>
        <v/>
      </c>
      <c r="K1581" t="str">
        <f>IF(ROW()&lt;=vLastrow,'Match History Data'!K1581,"")</f>
        <v/>
      </c>
      <c r="L1581" t="str">
        <f>IF(ROW()&lt;=vLastrow,'Match History Data'!L1581,"")</f>
        <v/>
      </c>
      <c r="M1581" t="str">
        <f>IF(ROW()&lt;=vLastrow,'Match History Data'!M1581,"")</f>
        <v/>
      </c>
      <c r="N1581" t="str">
        <f>IF(ROW()&lt;=vLastrow,'Match History Data'!N1581,"")</f>
        <v/>
      </c>
      <c r="O1581" t="str">
        <f>IF(ROW()&lt;=vLastrow,'Match History Data'!O1581,"")</f>
        <v/>
      </c>
      <c r="Q1581" t="str">
        <f>IF(ROW()&lt;=vLastrow,VLOOKUP(MONTH(E1581),calcs!$S$2:$T$13,2,FALSE),"")</f>
        <v/>
      </c>
      <c r="R1581" t="str">
        <f>IF(ROW()&lt;=vLastrow,VLOOKUP(MONTH(F1581),calcs!$S$2:$T$13,2,FALSE),"")</f>
        <v/>
      </c>
      <c r="S1581" t="str">
        <f t="shared" si="130"/>
        <v/>
      </c>
      <c r="T1581" s="26" t="e">
        <f>IF(F1581="",DATEDIF(E1581,calcs!X$2,"Y"),"")</f>
        <v>#VALUE!</v>
      </c>
      <c r="U1581" t="str">
        <f t="shared" si="129"/>
        <v/>
      </c>
      <c r="V1581" t="str">
        <f t="shared" si="126"/>
        <v/>
      </c>
      <c r="W1581">
        <f t="shared" si="127"/>
        <v>0</v>
      </c>
      <c r="X1581">
        <f t="shared" si="128"/>
        <v>0</v>
      </c>
    </row>
    <row r="1582" spans="1:24" x14ac:dyDescent="0.35">
      <c r="A1582" t="str">
        <f>IF(ROW()&lt;=vLastrow,'Match History Data'!A1582,"")</f>
        <v/>
      </c>
      <c r="B1582" t="str">
        <f>IF(ROW()&lt;=vLastrow,'Match History Data'!B1582,"")</f>
        <v/>
      </c>
      <c r="C1582" t="str">
        <f>IF(ROW()&lt;=vLastrow,'Match History Data'!C1582,"")</f>
        <v/>
      </c>
      <c r="D1582" t="str">
        <f>IF(ROW()&lt;=vLastrow,'Match History Data'!D1582,"")</f>
        <v/>
      </c>
      <c r="E1582" s="3" t="str">
        <f>IF(ROW()&lt;=vLastrow,IF('Match History Data'!E1582&lt;&gt;"",'Match History Data'!E1582,""),"")</f>
        <v/>
      </c>
      <c r="F1582" s="3" t="str">
        <f>IF(ROW()&lt;=vLastrow,IF('Match History Data'!F1582&lt;&gt;"",'Match History Data'!F1582,""),"")</f>
        <v/>
      </c>
      <c r="G1582" t="str">
        <f>IF(ROW()&lt;=vLastrow,'Match History Data'!G1582,"")</f>
        <v/>
      </c>
      <c r="H1582" t="str">
        <f>IF(ROW()&lt;=vLastrow,'Match History Data'!H1582,"")</f>
        <v/>
      </c>
      <c r="I1582" t="str">
        <f>IF(ROW()&lt;=vLastrow,'Match History Data'!I1582,"")</f>
        <v/>
      </c>
      <c r="J1582" t="str">
        <f>IF(ROW()&lt;=vLastrow,'Match History Data'!J1582,"")</f>
        <v/>
      </c>
      <c r="K1582" t="str">
        <f>IF(ROW()&lt;=vLastrow,'Match History Data'!K1582,"")</f>
        <v/>
      </c>
      <c r="L1582" t="str">
        <f>IF(ROW()&lt;=vLastrow,'Match History Data'!L1582,"")</f>
        <v/>
      </c>
      <c r="M1582" t="str">
        <f>IF(ROW()&lt;=vLastrow,'Match History Data'!M1582,"")</f>
        <v/>
      </c>
      <c r="N1582" t="str">
        <f>IF(ROW()&lt;=vLastrow,'Match History Data'!N1582,"")</f>
        <v/>
      </c>
      <c r="O1582" t="str">
        <f>IF(ROW()&lt;=vLastrow,'Match History Data'!O1582,"")</f>
        <v/>
      </c>
      <c r="Q1582" t="str">
        <f>IF(ROW()&lt;=vLastrow,VLOOKUP(MONTH(E1582),calcs!$S$2:$T$13,2,FALSE),"")</f>
        <v/>
      </c>
      <c r="R1582" t="str">
        <f>IF(ROW()&lt;=vLastrow,VLOOKUP(MONTH(F1582),calcs!$S$2:$T$13,2,FALSE),"")</f>
        <v/>
      </c>
      <c r="S1582" t="str">
        <f t="shared" si="130"/>
        <v/>
      </c>
      <c r="T1582" s="26" t="e">
        <f>IF(F1582="",DATEDIF(E1582,calcs!X$2,"Y"),"")</f>
        <v>#VALUE!</v>
      </c>
      <c r="U1582" t="str">
        <f t="shared" si="129"/>
        <v/>
      </c>
      <c r="V1582" t="str">
        <f t="shared" si="126"/>
        <v/>
      </c>
      <c r="W1582">
        <f t="shared" si="127"/>
        <v>0</v>
      </c>
      <c r="X1582">
        <f t="shared" si="128"/>
        <v>0</v>
      </c>
    </row>
    <row r="1583" spans="1:24" x14ac:dyDescent="0.35">
      <c r="A1583" t="str">
        <f>IF(ROW()&lt;=vLastrow,'Match History Data'!A1583,"")</f>
        <v/>
      </c>
      <c r="B1583" t="str">
        <f>IF(ROW()&lt;=vLastrow,'Match History Data'!B1583,"")</f>
        <v/>
      </c>
      <c r="C1583" t="str">
        <f>IF(ROW()&lt;=vLastrow,'Match History Data'!C1583,"")</f>
        <v/>
      </c>
      <c r="D1583" t="str">
        <f>IF(ROW()&lt;=vLastrow,'Match History Data'!D1583,"")</f>
        <v/>
      </c>
      <c r="E1583" s="3" t="str">
        <f>IF(ROW()&lt;=vLastrow,IF('Match History Data'!E1583&lt;&gt;"",'Match History Data'!E1583,""),"")</f>
        <v/>
      </c>
      <c r="F1583" s="3" t="str">
        <f>IF(ROW()&lt;=vLastrow,IF('Match History Data'!F1583&lt;&gt;"",'Match History Data'!F1583,""),"")</f>
        <v/>
      </c>
      <c r="G1583" t="str">
        <f>IF(ROW()&lt;=vLastrow,'Match History Data'!G1583,"")</f>
        <v/>
      </c>
      <c r="H1583" t="str">
        <f>IF(ROW()&lt;=vLastrow,'Match History Data'!H1583,"")</f>
        <v/>
      </c>
      <c r="I1583" t="str">
        <f>IF(ROW()&lt;=vLastrow,'Match History Data'!I1583,"")</f>
        <v/>
      </c>
      <c r="J1583" t="str">
        <f>IF(ROW()&lt;=vLastrow,'Match History Data'!J1583,"")</f>
        <v/>
      </c>
      <c r="K1583" t="str">
        <f>IF(ROW()&lt;=vLastrow,'Match History Data'!K1583,"")</f>
        <v/>
      </c>
      <c r="L1583" t="str">
        <f>IF(ROW()&lt;=vLastrow,'Match History Data'!L1583,"")</f>
        <v/>
      </c>
      <c r="M1583" t="str">
        <f>IF(ROW()&lt;=vLastrow,'Match History Data'!M1583,"")</f>
        <v/>
      </c>
      <c r="N1583" t="str">
        <f>IF(ROW()&lt;=vLastrow,'Match History Data'!N1583,"")</f>
        <v/>
      </c>
      <c r="O1583" t="str">
        <f>IF(ROW()&lt;=vLastrow,'Match History Data'!O1583,"")</f>
        <v/>
      </c>
      <c r="Q1583" t="str">
        <f>IF(ROW()&lt;=vLastrow,VLOOKUP(MONTH(E1583),calcs!$S$2:$T$13,2,FALSE),"")</f>
        <v/>
      </c>
      <c r="R1583" t="str">
        <f>IF(ROW()&lt;=vLastrow,VLOOKUP(MONTH(F1583),calcs!$S$2:$T$13,2,FALSE),"")</f>
        <v/>
      </c>
      <c r="S1583" t="str">
        <f t="shared" si="130"/>
        <v/>
      </c>
      <c r="T1583" s="26" t="e">
        <f>IF(F1583="",DATEDIF(E1583,calcs!X$2,"Y"),"")</f>
        <v>#VALUE!</v>
      </c>
      <c r="U1583" t="str">
        <f t="shared" si="129"/>
        <v/>
      </c>
      <c r="V1583" t="str">
        <f t="shared" si="126"/>
        <v/>
      </c>
      <c r="W1583">
        <f t="shared" si="127"/>
        <v>0</v>
      </c>
      <c r="X1583">
        <f t="shared" si="128"/>
        <v>0</v>
      </c>
    </row>
    <row r="1584" spans="1:24" x14ac:dyDescent="0.35">
      <c r="A1584" t="str">
        <f>IF(ROW()&lt;=vLastrow,'Match History Data'!A1584,"")</f>
        <v/>
      </c>
      <c r="B1584" t="str">
        <f>IF(ROW()&lt;=vLastrow,'Match History Data'!B1584,"")</f>
        <v/>
      </c>
      <c r="C1584" t="str">
        <f>IF(ROW()&lt;=vLastrow,'Match History Data'!C1584,"")</f>
        <v/>
      </c>
      <c r="D1584" t="str">
        <f>IF(ROW()&lt;=vLastrow,'Match History Data'!D1584,"")</f>
        <v/>
      </c>
      <c r="E1584" s="3" t="str">
        <f>IF(ROW()&lt;=vLastrow,IF('Match History Data'!E1584&lt;&gt;"",'Match History Data'!E1584,""),"")</f>
        <v/>
      </c>
      <c r="F1584" s="3" t="str">
        <f>IF(ROW()&lt;=vLastrow,IF('Match History Data'!F1584&lt;&gt;"",'Match History Data'!F1584,""),"")</f>
        <v/>
      </c>
      <c r="G1584" t="str">
        <f>IF(ROW()&lt;=vLastrow,'Match History Data'!G1584,"")</f>
        <v/>
      </c>
      <c r="H1584" t="str">
        <f>IF(ROW()&lt;=vLastrow,'Match History Data'!H1584,"")</f>
        <v/>
      </c>
      <c r="I1584" t="str">
        <f>IF(ROW()&lt;=vLastrow,'Match History Data'!I1584,"")</f>
        <v/>
      </c>
      <c r="J1584" t="str">
        <f>IF(ROW()&lt;=vLastrow,'Match History Data'!J1584,"")</f>
        <v/>
      </c>
      <c r="K1584" t="str">
        <f>IF(ROW()&lt;=vLastrow,'Match History Data'!K1584,"")</f>
        <v/>
      </c>
      <c r="L1584" t="str">
        <f>IF(ROW()&lt;=vLastrow,'Match History Data'!L1584,"")</f>
        <v/>
      </c>
      <c r="M1584" t="str">
        <f>IF(ROW()&lt;=vLastrow,'Match History Data'!M1584,"")</f>
        <v/>
      </c>
      <c r="N1584" t="str">
        <f>IF(ROW()&lt;=vLastrow,'Match History Data'!N1584,"")</f>
        <v/>
      </c>
      <c r="O1584" t="str">
        <f>IF(ROW()&lt;=vLastrow,'Match History Data'!O1584,"")</f>
        <v/>
      </c>
      <c r="Q1584" t="str">
        <f>IF(ROW()&lt;=vLastrow,VLOOKUP(MONTH(E1584),calcs!$S$2:$T$13,2,FALSE),"")</f>
        <v/>
      </c>
      <c r="R1584" t="str">
        <f>IF(ROW()&lt;=vLastrow,VLOOKUP(MONTH(F1584),calcs!$S$2:$T$13,2,FALSE),"")</f>
        <v/>
      </c>
      <c r="S1584" t="str">
        <f t="shared" si="130"/>
        <v/>
      </c>
      <c r="T1584" s="26" t="e">
        <f>IF(F1584="",DATEDIF(E1584,calcs!X$2,"Y"),"")</f>
        <v>#VALUE!</v>
      </c>
      <c r="U1584" t="str">
        <f t="shared" si="129"/>
        <v/>
      </c>
      <c r="V1584" t="str">
        <f t="shared" si="126"/>
        <v/>
      </c>
      <c r="W1584">
        <f t="shared" si="127"/>
        <v>0</v>
      </c>
      <c r="X1584">
        <f t="shared" si="128"/>
        <v>0</v>
      </c>
    </row>
    <row r="1585" spans="1:24" x14ac:dyDescent="0.35">
      <c r="A1585" t="str">
        <f>IF(ROW()&lt;=vLastrow,'Match History Data'!A1585,"")</f>
        <v/>
      </c>
      <c r="B1585" t="str">
        <f>IF(ROW()&lt;=vLastrow,'Match History Data'!B1585,"")</f>
        <v/>
      </c>
      <c r="C1585" t="str">
        <f>IF(ROW()&lt;=vLastrow,'Match History Data'!C1585,"")</f>
        <v/>
      </c>
      <c r="D1585" t="str">
        <f>IF(ROW()&lt;=vLastrow,'Match History Data'!D1585,"")</f>
        <v/>
      </c>
      <c r="E1585" s="3" t="str">
        <f>IF(ROW()&lt;=vLastrow,IF('Match History Data'!E1585&lt;&gt;"",'Match History Data'!E1585,""),"")</f>
        <v/>
      </c>
      <c r="F1585" s="3" t="str">
        <f>IF(ROW()&lt;=vLastrow,IF('Match History Data'!F1585&lt;&gt;"",'Match History Data'!F1585,""),"")</f>
        <v/>
      </c>
      <c r="G1585" t="str">
        <f>IF(ROW()&lt;=vLastrow,'Match History Data'!G1585,"")</f>
        <v/>
      </c>
      <c r="H1585" t="str">
        <f>IF(ROW()&lt;=vLastrow,'Match History Data'!H1585,"")</f>
        <v/>
      </c>
      <c r="I1585" t="str">
        <f>IF(ROW()&lt;=vLastrow,'Match History Data'!I1585,"")</f>
        <v/>
      </c>
      <c r="J1585" t="str">
        <f>IF(ROW()&lt;=vLastrow,'Match History Data'!J1585,"")</f>
        <v/>
      </c>
      <c r="K1585" t="str">
        <f>IF(ROW()&lt;=vLastrow,'Match History Data'!K1585,"")</f>
        <v/>
      </c>
      <c r="L1585" t="str">
        <f>IF(ROW()&lt;=vLastrow,'Match History Data'!L1585,"")</f>
        <v/>
      </c>
      <c r="M1585" t="str">
        <f>IF(ROW()&lt;=vLastrow,'Match History Data'!M1585,"")</f>
        <v/>
      </c>
      <c r="N1585" t="str">
        <f>IF(ROW()&lt;=vLastrow,'Match History Data'!N1585,"")</f>
        <v/>
      </c>
      <c r="O1585" t="str">
        <f>IF(ROW()&lt;=vLastrow,'Match History Data'!O1585,"")</f>
        <v/>
      </c>
      <c r="Q1585" t="str">
        <f>IF(ROW()&lt;=vLastrow,VLOOKUP(MONTH(E1585),calcs!$S$2:$T$13,2,FALSE),"")</f>
        <v/>
      </c>
      <c r="R1585" t="str">
        <f>IF(ROW()&lt;=vLastrow,VLOOKUP(MONTH(F1585),calcs!$S$2:$T$13,2,FALSE),"")</f>
        <v/>
      </c>
      <c r="S1585" t="str">
        <f t="shared" si="130"/>
        <v/>
      </c>
      <c r="T1585" s="26" t="e">
        <f>IF(F1585="",DATEDIF(E1585,calcs!X$2,"Y"),"")</f>
        <v>#VALUE!</v>
      </c>
      <c r="U1585" t="str">
        <f t="shared" si="129"/>
        <v/>
      </c>
      <c r="V1585" t="str">
        <f t="shared" si="126"/>
        <v/>
      </c>
      <c r="W1585">
        <f t="shared" si="127"/>
        <v>0</v>
      </c>
      <c r="X1585">
        <f t="shared" si="128"/>
        <v>0</v>
      </c>
    </row>
    <row r="1586" spans="1:24" x14ac:dyDescent="0.35">
      <c r="A1586" t="str">
        <f>IF(ROW()&lt;=vLastrow,'Match History Data'!A1586,"")</f>
        <v/>
      </c>
      <c r="B1586" t="str">
        <f>IF(ROW()&lt;=vLastrow,'Match History Data'!B1586,"")</f>
        <v/>
      </c>
      <c r="C1586" t="str">
        <f>IF(ROW()&lt;=vLastrow,'Match History Data'!C1586,"")</f>
        <v/>
      </c>
      <c r="D1586" t="str">
        <f>IF(ROW()&lt;=vLastrow,'Match History Data'!D1586,"")</f>
        <v/>
      </c>
      <c r="E1586" s="3" t="str">
        <f>IF(ROW()&lt;=vLastrow,IF('Match History Data'!E1586&lt;&gt;"",'Match History Data'!E1586,""),"")</f>
        <v/>
      </c>
      <c r="F1586" s="3" t="str">
        <f>IF(ROW()&lt;=vLastrow,IF('Match History Data'!F1586&lt;&gt;"",'Match History Data'!F1586,""),"")</f>
        <v/>
      </c>
      <c r="G1586" t="str">
        <f>IF(ROW()&lt;=vLastrow,'Match History Data'!G1586,"")</f>
        <v/>
      </c>
      <c r="H1586" t="str">
        <f>IF(ROW()&lt;=vLastrow,'Match History Data'!H1586,"")</f>
        <v/>
      </c>
      <c r="I1586" t="str">
        <f>IF(ROW()&lt;=vLastrow,'Match History Data'!I1586,"")</f>
        <v/>
      </c>
      <c r="J1586" t="str">
        <f>IF(ROW()&lt;=vLastrow,'Match History Data'!J1586,"")</f>
        <v/>
      </c>
      <c r="K1586" t="str">
        <f>IF(ROW()&lt;=vLastrow,'Match History Data'!K1586,"")</f>
        <v/>
      </c>
      <c r="L1586" t="str">
        <f>IF(ROW()&lt;=vLastrow,'Match History Data'!L1586,"")</f>
        <v/>
      </c>
      <c r="M1586" t="str">
        <f>IF(ROW()&lt;=vLastrow,'Match History Data'!M1586,"")</f>
        <v/>
      </c>
      <c r="N1586" t="str">
        <f>IF(ROW()&lt;=vLastrow,'Match History Data'!N1586,"")</f>
        <v/>
      </c>
      <c r="O1586" t="str">
        <f>IF(ROW()&lt;=vLastrow,'Match History Data'!O1586,"")</f>
        <v/>
      </c>
      <c r="Q1586" t="str">
        <f>IF(ROW()&lt;=vLastrow,VLOOKUP(MONTH(E1586),calcs!$S$2:$T$13,2,FALSE),"")</f>
        <v/>
      </c>
      <c r="R1586" t="str">
        <f>IF(ROW()&lt;=vLastrow,VLOOKUP(MONTH(F1586),calcs!$S$2:$T$13,2,FALSE),"")</f>
        <v/>
      </c>
      <c r="S1586" t="str">
        <f t="shared" si="130"/>
        <v/>
      </c>
      <c r="T1586" s="26" t="e">
        <f>IF(F1586="",DATEDIF(E1586,calcs!X$2,"Y"),"")</f>
        <v>#VALUE!</v>
      </c>
      <c r="U1586" t="str">
        <f t="shared" si="129"/>
        <v/>
      </c>
      <c r="V1586" t="str">
        <f t="shared" si="126"/>
        <v/>
      </c>
      <c r="W1586">
        <f t="shared" si="127"/>
        <v>0</v>
      </c>
      <c r="X1586">
        <f t="shared" si="128"/>
        <v>0</v>
      </c>
    </row>
    <row r="1587" spans="1:24" x14ac:dyDescent="0.35">
      <c r="A1587" t="str">
        <f>IF(ROW()&lt;=vLastrow,'Match History Data'!A1587,"")</f>
        <v/>
      </c>
      <c r="B1587" t="str">
        <f>IF(ROW()&lt;=vLastrow,'Match History Data'!B1587,"")</f>
        <v/>
      </c>
      <c r="C1587" t="str">
        <f>IF(ROW()&lt;=vLastrow,'Match History Data'!C1587,"")</f>
        <v/>
      </c>
      <c r="D1587" t="str">
        <f>IF(ROW()&lt;=vLastrow,'Match History Data'!D1587,"")</f>
        <v/>
      </c>
      <c r="E1587" s="3" t="str">
        <f>IF(ROW()&lt;=vLastrow,IF('Match History Data'!E1587&lt;&gt;"",'Match History Data'!E1587,""),"")</f>
        <v/>
      </c>
      <c r="F1587" s="3" t="str">
        <f>IF(ROW()&lt;=vLastrow,IF('Match History Data'!F1587&lt;&gt;"",'Match History Data'!F1587,""),"")</f>
        <v/>
      </c>
      <c r="G1587" t="str">
        <f>IF(ROW()&lt;=vLastrow,'Match History Data'!G1587,"")</f>
        <v/>
      </c>
      <c r="H1587" t="str">
        <f>IF(ROW()&lt;=vLastrow,'Match History Data'!H1587,"")</f>
        <v/>
      </c>
      <c r="I1587" t="str">
        <f>IF(ROW()&lt;=vLastrow,'Match History Data'!I1587,"")</f>
        <v/>
      </c>
      <c r="J1587" t="str">
        <f>IF(ROW()&lt;=vLastrow,'Match History Data'!J1587,"")</f>
        <v/>
      </c>
      <c r="K1587" t="str">
        <f>IF(ROW()&lt;=vLastrow,'Match History Data'!K1587,"")</f>
        <v/>
      </c>
      <c r="L1587" t="str">
        <f>IF(ROW()&lt;=vLastrow,'Match History Data'!L1587,"")</f>
        <v/>
      </c>
      <c r="M1587" t="str">
        <f>IF(ROW()&lt;=vLastrow,'Match History Data'!M1587,"")</f>
        <v/>
      </c>
      <c r="N1587" t="str">
        <f>IF(ROW()&lt;=vLastrow,'Match History Data'!N1587,"")</f>
        <v/>
      </c>
      <c r="O1587" t="str">
        <f>IF(ROW()&lt;=vLastrow,'Match History Data'!O1587,"")</f>
        <v/>
      </c>
      <c r="Q1587" t="str">
        <f>IF(ROW()&lt;=vLastrow,VLOOKUP(MONTH(E1587),calcs!$S$2:$T$13,2,FALSE),"")</f>
        <v/>
      </c>
      <c r="R1587" t="str">
        <f>IF(ROW()&lt;=vLastrow,VLOOKUP(MONTH(F1587),calcs!$S$2:$T$13,2,FALSE),"")</f>
        <v/>
      </c>
      <c r="S1587" t="str">
        <f t="shared" si="130"/>
        <v/>
      </c>
      <c r="T1587" s="26" t="e">
        <f>IF(F1587="",DATEDIF(E1587,calcs!X$2,"Y"),"")</f>
        <v>#VALUE!</v>
      </c>
      <c r="U1587" t="str">
        <f t="shared" si="129"/>
        <v/>
      </c>
      <c r="V1587" t="str">
        <f t="shared" si="126"/>
        <v/>
      </c>
      <c r="W1587">
        <f t="shared" si="127"/>
        <v>0</v>
      </c>
      <c r="X1587">
        <f t="shared" si="128"/>
        <v>0</v>
      </c>
    </row>
    <row r="1588" spans="1:24" x14ac:dyDescent="0.35">
      <c r="A1588" t="str">
        <f>IF(ROW()&lt;=vLastrow,'Match History Data'!A1588,"")</f>
        <v/>
      </c>
      <c r="B1588" t="str">
        <f>IF(ROW()&lt;=vLastrow,'Match History Data'!B1588,"")</f>
        <v/>
      </c>
      <c r="C1588" t="str">
        <f>IF(ROW()&lt;=vLastrow,'Match History Data'!C1588,"")</f>
        <v/>
      </c>
      <c r="D1588" t="str">
        <f>IF(ROW()&lt;=vLastrow,'Match History Data'!D1588,"")</f>
        <v/>
      </c>
      <c r="E1588" s="3" t="str">
        <f>IF(ROW()&lt;=vLastrow,IF('Match History Data'!E1588&lt;&gt;"",'Match History Data'!E1588,""),"")</f>
        <v/>
      </c>
      <c r="F1588" s="3" t="str">
        <f>IF(ROW()&lt;=vLastrow,IF('Match History Data'!F1588&lt;&gt;"",'Match History Data'!F1588,""),"")</f>
        <v/>
      </c>
      <c r="G1588" t="str">
        <f>IF(ROW()&lt;=vLastrow,'Match History Data'!G1588,"")</f>
        <v/>
      </c>
      <c r="H1588" t="str">
        <f>IF(ROW()&lt;=vLastrow,'Match History Data'!H1588,"")</f>
        <v/>
      </c>
      <c r="I1588" t="str">
        <f>IF(ROW()&lt;=vLastrow,'Match History Data'!I1588,"")</f>
        <v/>
      </c>
      <c r="J1588" t="str">
        <f>IF(ROW()&lt;=vLastrow,'Match History Data'!J1588,"")</f>
        <v/>
      </c>
      <c r="K1588" t="str">
        <f>IF(ROW()&lt;=vLastrow,'Match History Data'!K1588,"")</f>
        <v/>
      </c>
      <c r="L1588" t="str">
        <f>IF(ROW()&lt;=vLastrow,'Match History Data'!L1588,"")</f>
        <v/>
      </c>
      <c r="M1588" t="str">
        <f>IF(ROW()&lt;=vLastrow,'Match History Data'!M1588,"")</f>
        <v/>
      </c>
      <c r="N1588" t="str">
        <f>IF(ROW()&lt;=vLastrow,'Match History Data'!N1588,"")</f>
        <v/>
      </c>
      <c r="O1588" t="str">
        <f>IF(ROW()&lt;=vLastrow,'Match History Data'!O1588,"")</f>
        <v/>
      </c>
      <c r="Q1588" t="str">
        <f>IF(ROW()&lt;=vLastrow,VLOOKUP(MONTH(E1588),calcs!$S$2:$T$13,2,FALSE),"")</f>
        <v/>
      </c>
      <c r="R1588" t="str">
        <f>IF(ROW()&lt;=vLastrow,VLOOKUP(MONTH(F1588),calcs!$S$2:$T$13,2,FALSE),"")</f>
        <v/>
      </c>
      <c r="S1588" t="str">
        <f t="shared" si="130"/>
        <v/>
      </c>
      <c r="T1588" s="26" t="e">
        <f>IF(F1588="",DATEDIF(E1588,calcs!X$2,"Y"),"")</f>
        <v>#VALUE!</v>
      </c>
      <c r="U1588" t="str">
        <f t="shared" si="129"/>
        <v/>
      </c>
      <c r="V1588" t="str">
        <f t="shared" si="126"/>
        <v/>
      </c>
      <c r="W1588">
        <f t="shared" si="127"/>
        <v>0</v>
      </c>
      <c r="X1588">
        <f t="shared" si="128"/>
        <v>0</v>
      </c>
    </row>
    <row r="1589" spans="1:24" x14ac:dyDescent="0.35">
      <c r="A1589" t="str">
        <f>IF(ROW()&lt;=vLastrow,'Match History Data'!A1589,"")</f>
        <v/>
      </c>
      <c r="B1589" t="str">
        <f>IF(ROW()&lt;=vLastrow,'Match History Data'!B1589,"")</f>
        <v/>
      </c>
      <c r="C1589" t="str">
        <f>IF(ROW()&lt;=vLastrow,'Match History Data'!C1589,"")</f>
        <v/>
      </c>
      <c r="D1589" t="str">
        <f>IF(ROW()&lt;=vLastrow,'Match History Data'!D1589,"")</f>
        <v/>
      </c>
      <c r="E1589" s="3" t="str">
        <f>IF(ROW()&lt;=vLastrow,IF('Match History Data'!E1589&lt;&gt;"",'Match History Data'!E1589,""),"")</f>
        <v/>
      </c>
      <c r="F1589" s="3" t="str">
        <f>IF(ROW()&lt;=vLastrow,IF('Match History Data'!F1589&lt;&gt;"",'Match History Data'!F1589,""),"")</f>
        <v/>
      </c>
      <c r="G1589" t="str">
        <f>IF(ROW()&lt;=vLastrow,'Match History Data'!G1589,"")</f>
        <v/>
      </c>
      <c r="H1589" t="str">
        <f>IF(ROW()&lt;=vLastrow,'Match History Data'!H1589,"")</f>
        <v/>
      </c>
      <c r="I1589" t="str">
        <f>IF(ROW()&lt;=vLastrow,'Match History Data'!I1589,"")</f>
        <v/>
      </c>
      <c r="J1589" t="str">
        <f>IF(ROW()&lt;=vLastrow,'Match History Data'!J1589,"")</f>
        <v/>
      </c>
      <c r="K1589" t="str">
        <f>IF(ROW()&lt;=vLastrow,'Match History Data'!K1589,"")</f>
        <v/>
      </c>
      <c r="L1589" t="str">
        <f>IF(ROW()&lt;=vLastrow,'Match History Data'!L1589,"")</f>
        <v/>
      </c>
      <c r="M1589" t="str">
        <f>IF(ROW()&lt;=vLastrow,'Match History Data'!M1589,"")</f>
        <v/>
      </c>
      <c r="N1589" t="str">
        <f>IF(ROW()&lt;=vLastrow,'Match History Data'!N1589,"")</f>
        <v/>
      </c>
      <c r="O1589" t="str">
        <f>IF(ROW()&lt;=vLastrow,'Match History Data'!O1589,"")</f>
        <v/>
      </c>
      <c r="Q1589" t="str">
        <f>IF(ROW()&lt;=vLastrow,VLOOKUP(MONTH(E1589),calcs!$S$2:$T$13,2,FALSE),"")</f>
        <v/>
      </c>
      <c r="R1589" t="str">
        <f>IF(ROW()&lt;=vLastrow,VLOOKUP(MONTH(F1589),calcs!$S$2:$T$13,2,FALSE),"")</f>
        <v/>
      </c>
      <c r="S1589" t="str">
        <f t="shared" si="130"/>
        <v/>
      </c>
      <c r="T1589" s="26" t="e">
        <f>IF(F1589="",DATEDIF(E1589,calcs!X$2,"Y"),"")</f>
        <v>#VALUE!</v>
      </c>
      <c r="U1589" t="str">
        <f t="shared" si="129"/>
        <v/>
      </c>
      <c r="V1589" t="str">
        <f t="shared" si="126"/>
        <v/>
      </c>
      <c r="W1589">
        <f t="shared" si="127"/>
        <v>0</v>
      </c>
      <c r="X1589">
        <f t="shared" si="128"/>
        <v>0</v>
      </c>
    </row>
    <row r="1590" spans="1:24" x14ac:dyDescent="0.35">
      <c r="A1590" t="str">
        <f>IF(ROW()&lt;=vLastrow,'Match History Data'!A1590,"")</f>
        <v/>
      </c>
      <c r="B1590" t="str">
        <f>IF(ROW()&lt;=vLastrow,'Match History Data'!B1590,"")</f>
        <v/>
      </c>
      <c r="C1590" t="str">
        <f>IF(ROW()&lt;=vLastrow,'Match History Data'!C1590,"")</f>
        <v/>
      </c>
      <c r="D1590" t="str">
        <f>IF(ROW()&lt;=vLastrow,'Match History Data'!D1590,"")</f>
        <v/>
      </c>
      <c r="E1590" s="3" t="str">
        <f>IF(ROW()&lt;=vLastrow,IF('Match History Data'!E1590&lt;&gt;"",'Match History Data'!E1590,""),"")</f>
        <v/>
      </c>
      <c r="F1590" s="3" t="str">
        <f>IF(ROW()&lt;=vLastrow,IF('Match History Data'!F1590&lt;&gt;"",'Match History Data'!F1590,""),"")</f>
        <v/>
      </c>
      <c r="G1590" t="str">
        <f>IF(ROW()&lt;=vLastrow,'Match History Data'!G1590,"")</f>
        <v/>
      </c>
      <c r="H1590" t="str">
        <f>IF(ROW()&lt;=vLastrow,'Match History Data'!H1590,"")</f>
        <v/>
      </c>
      <c r="I1590" t="str">
        <f>IF(ROW()&lt;=vLastrow,'Match History Data'!I1590,"")</f>
        <v/>
      </c>
      <c r="J1590" t="str">
        <f>IF(ROW()&lt;=vLastrow,'Match History Data'!J1590,"")</f>
        <v/>
      </c>
      <c r="K1590" t="str">
        <f>IF(ROW()&lt;=vLastrow,'Match History Data'!K1590,"")</f>
        <v/>
      </c>
      <c r="L1590" t="str">
        <f>IF(ROW()&lt;=vLastrow,'Match History Data'!L1590,"")</f>
        <v/>
      </c>
      <c r="M1590" t="str">
        <f>IF(ROW()&lt;=vLastrow,'Match History Data'!M1590,"")</f>
        <v/>
      </c>
      <c r="N1590" t="str">
        <f>IF(ROW()&lt;=vLastrow,'Match History Data'!N1590,"")</f>
        <v/>
      </c>
      <c r="O1590" t="str">
        <f>IF(ROW()&lt;=vLastrow,'Match History Data'!O1590,"")</f>
        <v/>
      </c>
      <c r="Q1590" t="str">
        <f>IF(ROW()&lt;=vLastrow,VLOOKUP(MONTH(E1590),calcs!$S$2:$T$13,2,FALSE),"")</f>
        <v/>
      </c>
      <c r="R1590" t="str">
        <f>IF(ROW()&lt;=vLastrow,VLOOKUP(MONTH(F1590),calcs!$S$2:$T$13,2,FALSE),"")</f>
        <v/>
      </c>
      <c r="S1590" t="str">
        <f t="shared" si="130"/>
        <v/>
      </c>
      <c r="T1590" s="26" t="e">
        <f>IF(F1590="",DATEDIF(E1590,calcs!X$2,"Y"),"")</f>
        <v>#VALUE!</v>
      </c>
      <c r="U1590" t="str">
        <f t="shared" si="129"/>
        <v/>
      </c>
      <c r="V1590" t="str">
        <f t="shared" si="126"/>
        <v/>
      </c>
      <c r="W1590">
        <f t="shared" si="127"/>
        <v>0</v>
      </c>
      <c r="X1590">
        <f t="shared" si="128"/>
        <v>0</v>
      </c>
    </row>
    <row r="1591" spans="1:24" x14ac:dyDescent="0.35">
      <c r="A1591" t="str">
        <f>IF(ROW()&lt;=vLastrow,'Match History Data'!A1591,"")</f>
        <v/>
      </c>
      <c r="B1591" t="str">
        <f>IF(ROW()&lt;=vLastrow,'Match History Data'!B1591,"")</f>
        <v/>
      </c>
      <c r="C1591" t="str">
        <f>IF(ROW()&lt;=vLastrow,'Match History Data'!C1591,"")</f>
        <v/>
      </c>
      <c r="D1591" t="str">
        <f>IF(ROW()&lt;=vLastrow,'Match History Data'!D1591,"")</f>
        <v/>
      </c>
      <c r="E1591" s="3" t="str">
        <f>IF(ROW()&lt;=vLastrow,IF('Match History Data'!E1591&lt;&gt;"",'Match History Data'!E1591,""),"")</f>
        <v/>
      </c>
      <c r="F1591" s="3" t="str">
        <f>IF(ROW()&lt;=vLastrow,IF('Match History Data'!F1591&lt;&gt;"",'Match History Data'!F1591,""),"")</f>
        <v/>
      </c>
      <c r="G1591" t="str">
        <f>IF(ROW()&lt;=vLastrow,'Match History Data'!G1591,"")</f>
        <v/>
      </c>
      <c r="H1591" t="str">
        <f>IF(ROW()&lt;=vLastrow,'Match History Data'!H1591,"")</f>
        <v/>
      </c>
      <c r="I1591" t="str">
        <f>IF(ROW()&lt;=vLastrow,'Match History Data'!I1591,"")</f>
        <v/>
      </c>
      <c r="J1591" t="str">
        <f>IF(ROW()&lt;=vLastrow,'Match History Data'!J1591,"")</f>
        <v/>
      </c>
      <c r="K1591" t="str">
        <f>IF(ROW()&lt;=vLastrow,'Match History Data'!K1591,"")</f>
        <v/>
      </c>
      <c r="L1591" t="str">
        <f>IF(ROW()&lt;=vLastrow,'Match History Data'!L1591,"")</f>
        <v/>
      </c>
      <c r="M1591" t="str">
        <f>IF(ROW()&lt;=vLastrow,'Match History Data'!M1591,"")</f>
        <v/>
      </c>
      <c r="N1591" t="str">
        <f>IF(ROW()&lt;=vLastrow,'Match History Data'!N1591,"")</f>
        <v/>
      </c>
      <c r="O1591" t="str">
        <f>IF(ROW()&lt;=vLastrow,'Match History Data'!O1591,"")</f>
        <v/>
      </c>
      <c r="Q1591" t="str">
        <f>IF(ROW()&lt;=vLastrow,VLOOKUP(MONTH(E1591),calcs!$S$2:$T$13,2,FALSE),"")</f>
        <v/>
      </c>
      <c r="R1591" t="str">
        <f>IF(ROW()&lt;=vLastrow,VLOOKUP(MONTH(F1591),calcs!$S$2:$T$13,2,FALSE),"")</f>
        <v/>
      </c>
      <c r="S1591" t="str">
        <f t="shared" si="130"/>
        <v/>
      </c>
      <c r="T1591" s="26" t="e">
        <f>IF(F1591="",DATEDIF(E1591,calcs!X$2,"Y"),"")</f>
        <v>#VALUE!</v>
      </c>
      <c r="U1591" t="str">
        <f t="shared" si="129"/>
        <v/>
      </c>
      <c r="V1591" t="str">
        <f t="shared" si="126"/>
        <v/>
      </c>
      <c r="W1591">
        <f t="shared" si="127"/>
        <v>0</v>
      </c>
      <c r="X1591">
        <f t="shared" si="128"/>
        <v>0</v>
      </c>
    </row>
    <row r="1592" spans="1:24" x14ac:dyDescent="0.35">
      <c r="A1592" t="str">
        <f>IF(ROW()&lt;=vLastrow,'Match History Data'!A1592,"")</f>
        <v/>
      </c>
      <c r="B1592" t="str">
        <f>IF(ROW()&lt;=vLastrow,'Match History Data'!B1592,"")</f>
        <v/>
      </c>
      <c r="C1592" t="str">
        <f>IF(ROW()&lt;=vLastrow,'Match History Data'!C1592,"")</f>
        <v/>
      </c>
      <c r="D1592" t="str">
        <f>IF(ROW()&lt;=vLastrow,'Match History Data'!D1592,"")</f>
        <v/>
      </c>
      <c r="E1592" s="3" t="str">
        <f>IF(ROW()&lt;=vLastrow,IF('Match History Data'!E1592&lt;&gt;"",'Match History Data'!E1592,""),"")</f>
        <v/>
      </c>
      <c r="F1592" s="3" t="str">
        <f>IF(ROW()&lt;=vLastrow,IF('Match History Data'!F1592&lt;&gt;"",'Match History Data'!F1592,""),"")</f>
        <v/>
      </c>
      <c r="G1592" t="str">
        <f>IF(ROW()&lt;=vLastrow,'Match History Data'!G1592,"")</f>
        <v/>
      </c>
      <c r="H1592" t="str">
        <f>IF(ROW()&lt;=vLastrow,'Match History Data'!H1592,"")</f>
        <v/>
      </c>
      <c r="I1592" t="str">
        <f>IF(ROW()&lt;=vLastrow,'Match History Data'!I1592,"")</f>
        <v/>
      </c>
      <c r="J1592" t="str">
        <f>IF(ROW()&lt;=vLastrow,'Match History Data'!J1592,"")</f>
        <v/>
      </c>
      <c r="K1592" t="str">
        <f>IF(ROW()&lt;=vLastrow,'Match History Data'!K1592,"")</f>
        <v/>
      </c>
      <c r="L1592" t="str">
        <f>IF(ROW()&lt;=vLastrow,'Match History Data'!L1592,"")</f>
        <v/>
      </c>
      <c r="M1592" t="str">
        <f>IF(ROW()&lt;=vLastrow,'Match History Data'!M1592,"")</f>
        <v/>
      </c>
      <c r="N1592" t="str">
        <f>IF(ROW()&lt;=vLastrow,'Match History Data'!N1592,"")</f>
        <v/>
      </c>
      <c r="O1592" t="str">
        <f>IF(ROW()&lt;=vLastrow,'Match History Data'!O1592,"")</f>
        <v/>
      </c>
      <c r="Q1592" t="str">
        <f>IF(ROW()&lt;=vLastrow,VLOOKUP(MONTH(E1592),calcs!$S$2:$T$13,2,FALSE),"")</f>
        <v/>
      </c>
      <c r="R1592" t="str">
        <f>IF(ROW()&lt;=vLastrow,VLOOKUP(MONTH(F1592),calcs!$S$2:$T$13,2,FALSE),"")</f>
        <v/>
      </c>
      <c r="S1592" t="str">
        <f t="shared" si="130"/>
        <v/>
      </c>
      <c r="T1592" s="26" t="e">
        <f>IF(F1592="",DATEDIF(E1592,calcs!X$2,"Y"),"")</f>
        <v>#VALUE!</v>
      </c>
      <c r="U1592" t="str">
        <f t="shared" si="129"/>
        <v/>
      </c>
      <c r="V1592" t="str">
        <f t="shared" si="126"/>
        <v/>
      </c>
      <c r="W1592">
        <f t="shared" si="127"/>
        <v>0</v>
      </c>
      <c r="X1592">
        <f t="shared" si="128"/>
        <v>0</v>
      </c>
    </row>
    <row r="1593" spans="1:24" x14ac:dyDescent="0.35">
      <c r="A1593" t="str">
        <f>IF(ROW()&lt;=vLastrow,'Match History Data'!A1593,"")</f>
        <v/>
      </c>
      <c r="B1593" t="str">
        <f>IF(ROW()&lt;=vLastrow,'Match History Data'!B1593,"")</f>
        <v/>
      </c>
      <c r="C1593" t="str">
        <f>IF(ROW()&lt;=vLastrow,'Match History Data'!C1593,"")</f>
        <v/>
      </c>
      <c r="D1593" t="str">
        <f>IF(ROW()&lt;=vLastrow,'Match History Data'!D1593,"")</f>
        <v/>
      </c>
      <c r="E1593" s="3" t="str">
        <f>IF(ROW()&lt;=vLastrow,IF('Match History Data'!E1593&lt;&gt;"",'Match History Data'!E1593,""),"")</f>
        <v/>
      </c>
      <c r="F1593" s="3" t="str">
        <f>IF(ROW()&lt;=vLastrow,IF('Match History Data'!F1593&lt;&gt;"",'Match History Data'!F1593,""),"")</f>
        <v/>
      </c>
      <c r="G1593" t="str">
        <f>IF(ROW()&lt;=vLastrow,'Match History Data'!G1593,"")</f>
        <v/>
      </c>
      <c r="H1593" t="str">
        <f>IF(ROW()&lt;=vLastrow,'Match History Data'!H1593,"")</f>
        <v/>
      </c>
      <c r="I1593" t="str">
        <f>IF(ROW()&lt;=vLastrow,'Match History Data'!I1593,"")</f>
        <v/>
      </c>
      <c r="J1593" t="str">
        <f>IF(ROW()&lt;=vLastrow,'Match History Data'!J1593,"")</f>
        <v/>
      </c>
      <c r="K1593" t="str">
        <f>IF(ROW()&lt;=vLastrow,'Match History Data'!K1593,"")</f>
        <v/>
      </c>
      <c r="L1593" t="str">
        <f>IF(ROW()&lt;=vLastrow,'Match History Data'!L1593,"")</f>
        <v/>
      </c>
      <c r="M1593" t="str">
        <f>IF(ROW()&lt;=vLastrow,'Match History Data'!M1593,"")</f>
        <v/>
      </c>
      <c r="N1593" t="str">
        <f>IF(ROW()&lt;=vLastrow,'Match History Data'!N1593,"")</f>
        <v/>
      </c>
      <c r="O1593" t="str">
        <f>IF(ROW()&lt;=vLastrow,'Match History Data'!O1593,"")</f>
        <v/>
      </c>
      <c r="Q1593" t="str">
        <f>IF(ROW()&lt;=vLastrow,VLOOKUP(MONTH(E1593),calcs!$S$2:$T$13,2,FALSE),"")</f>
        <v/>
      </c>
      <c r="R1593" t="str">
        <f>IF(ROW()&lt;=vLastrow,VLOOKUP(MONTH(F1593),calcs!$S$2:$T$13,2,FALSE),"")</f>
        <v/>
      </c>
      <c r="S1593" t="str">
        <f t="shared" si="130"/>
        <v/>
      </c>
      <c r="T1593" s="26" t="e">
        <f>IF(F1593="",DATEDIF(E1593,calcs!X$2,"Y"),"")</f>
        <v>#VALUE!</v>
      </c>
      <c r="U1593" t="str">
        <f t="shared" si="129"/>
        <v/>
      </c>
      <c r="V1593" t="str">
        <f t="shared" si="126"/>
        <v/>
      </c>
      <c r="W1593">
        <f t="shared" si="127"/>
        <v>0</v>
      </c>
      <c r="X1593">
        <f t="shared" si="128"/>
        <v>0</v>
      </c>
    </row>
    <row r="1594" spans="1:24" x14ac:dyDescent="0.35">
      <c r="A1594" t="str">
        <f>IF(ROW()&lt;=vLastrow,'Match History Data'!A1594,"")</f>
        <v/>
      </c>
      <c r="B1594" t="str">
        <f>IF(ROW()&lt;=vLastrow,'Match History Data'!B1594,"")</f>
        <v/>
      </c>
      <c r="C1594" t="str">
        <f>IF(ROW()&lt;=vLastrow,'Match History Data'!C1594,"")</f>
        <v/>
      </c>
      <c r="D1594" t="str">
        <f>IF(ROW()&lt;=vLastrow,'Match History Data'!D1594,"")</f>
        <v/>
      </c>
      <c r="E1594" s="3" t="str">
        <f>IF(ROW()&lt;=vLastrow,IF('Match History Data'!E1594&lt;&gt;"",'Match History Data'!E1594,""),"")</f>
        <v/>
      </c>
      <c r="F1594" s="3" t="str">
        <f>IF(ROW()&lt;=vLastrow,IF('Match History Data'!F1594&lt;&gt;"",'Match History Data'!F1594,""),"")</f>
        <v/>
      </c>
      <c r="G1594" t="str">
        <f>IF(ROW()&lt;=vLastrow,'Match History Data'!G1594,"")</f>
        <v/>
      </c>
      <c r="H1594" t="str">
        <f>IF(ROW()&lt;=vLastrow,'Match History Data'!H1594,"")</f>
        <v/>
      </c>
      <c r="I1594" t="str">
        <f>IF(ROW()&lt;=vLastrow,'Match History Data'!I1594,"")</f>
        <v/>
      </c>
      <c r="J1594" t="str">
        <f>IF(ROW()&lt;=vLastrow,'Match History Data'!J1594,"")</f>
        <v/>
      </c>
      <c r="K1594" t="str">
        <f>IF(ROW()&lt;=vLastrow,'Match History Data'!K1594,"")</f>
        <v/>
      </c>
      <c r="L1594" t="str">
        <f>IF(ROW()&lt;=vLastrow,'Match History Data'!L1594,"")</f>
        <v/>
      </c>
      <c r="M1594" t="str">
        <f>IF(ROW()&lt;=vLastrow,'Match History Data'!M1594,"")</f>
        <v/>
      </c>
      <c r="N1594" t="str">
        <f>IF(ROW()&lt;=vLastrow,'Match History Data'!N1594,"")</f>
        <v/>
      </c>
      <c r="O1594" t="str">
        <f>IF(ROW()&lt;=vLastrow,'Match History Data'!O1594,"")</f>
        <v/>
      </c>
      <c r="Q1594" t="str">
        <f>IF(ROW()&lt;=vLastrow,VLOOKUP(MONTH(E1594),calcs!$S$2:$T$13,2,FALSE),"")</f>
        <v/>
      </c>
      <c r="R1594" t="str">
        <f>IF(ROW()&lt;=vLastrow,VLOOKUP(MONTH(F1594),calcs!$S$2:$T$13,2,FALSE),"")</f>
        <v/>
      </c>
      <c r="S1594" t="str">
        <f t="shared" si="130"/>
        <v/>
      </c>
      <c r="T1594" s="26" t="e">
        <f>IF(F1594="",DATEDIF(E1594,calcs!X$2,"Y"),"")</f>
        <v>#VALUE!</v>
      </c>
      <c r="U1594" t="str">
        <f t="shared" si="129"/>
        <v/>
      </c>
      <c r="V1594" t="str">
        <f t="shared" si="126"/>
        <v/>
      </c>
      <c r="W1594">
        <f t="shared" si="127"/>
        <v>0</v>
      </c>
      <c r="X1594">
        <f t="shared" si="128"/>
        <v>0</v>
      </c>
    </row>
    <row r="1595" spans="1:24" x14ac:dyDescent="0.35">
      <c r="A1595" t="str">
        <f>IF(ROW()&lt;=vLastrow,'Match History Data'!A1595,"")</f>
        <v/>
      </c>
      <c r="B1595" t="str">
        <f>IF(ROW()&lt;=vLastrow,'Match History Data'!B1595,"")</f>
        <v/>
      </c>
      <c r="C1595" t="str">
        <f>IF(ROW()&lt;=vLastrow,'Match History Data'!C1595,"")</f>
        <v/>
      </c>
      <c r="D1595" t="str">
        <f>IF(ROW()&lt;=vLastrow,'Match History Data'!D1595,"")</f>
        <v/>
      </c>
      <c r="E1595" s="3" t="str">
        <f>IF(ROW()&lt;=vLastrow,IF('Match History Data'!E1595&lt;&gt;"",'Match History Data'!E1595,""),"")</f>
        <v/>
      </c>
      <c r="F1595" s="3" t="str">
        <f>IF(ROW()&lt;=vLastrow,IF('Match History Data'!F1595&lt;&gt;"",'Match History Data'!F1595,""),"")</f>
        <v/>
      </c>
      <c r="G1595" t="str">
        <f>IF(ROW()&lt;=vLastrow,'Match History Data'!G1595,"")</f>
        <v/>
      </c>
      <c r="H1595" t="str">
        <f>IF(ROW()&lt;=vLastrow,'Match History Data'!H1595,"")</f>
        <v/>
      </c>
      <c r="I1595" t="str">
        <f>IF(ROW()&lt;=vLastrow,'Match History Data'!I1595,"")</f>
        <v/>
      </c>
      <c r="J1595" t="str">
        <f>IF(ROW()&lt;=vLastrow,'Match History Data'!J1595,"")</f>
        <v/>
      </c>
      <c r="K1595" t="str">
        <f>IF(ROW()&lt;=vLastrow,'Match History Data'!K1595,"")</f>
        <v/>
      </c>
      <c r="L1595" t="str">
        <f>IF(ROW()&lt;=vLastrow,'Match History Data'!L1595,"")</f>
        <v/>
      </c>
      <c r="M1595" t="str">
        <f>IF(ROW()&lt;=vLastrow,'Match History Data'!M1595,"")</f>
        <v/>
      </c>
      <c r="N1595" t="str">
        <f>IF(ROW()&lt;=vLastrow,'Match History Data'!N1595,"")</f>
        <v/>
      </c>
      <c r="O1595" t="str">
        <f>IF(ROW()&lt;=vLastrow,'Match History Data'!O1595,"")</f>
        <v/>
      </c>
      <c r="Q1595" t="str">
        <f>IF(ROW()&lt;=vLastrow,VLOOKUP(MONTH(E1595),calcs!$S$2:$T$13,2,FALSE),"")</f>
        <v/>
      </c>
      <c r="R1595" t="str">
        <f>IF(ROW()&lt;=vLastrow,VLOOKUP(MONTH(F1595),calcs!$S$2:$T$13,2,FALSE),"")</f>
        <v/>
      </c>
      <c r="S1595" t="str">
        <f t="shared" si="130"/>
        <v/>
      </c>
      <c r="T1595" s="26" t="e">
        <f>IF(F1595="",DATEDIF(E1595,calcs!X$2,"Y"),"")</f>
        <v>#VALUE!</v>
      </c>
      <c r="U1595" t="str">
        <f t="shared" si="129"/>
        <v/>
      </c>
      <c r="V1595" t="str">
        <f t="shared" si="126"/>
        <v/>
      </c>
      <c r="W1595">
        <f t="shared" si="127"/>
        <v>0</v>
      </c>
      <c r="X1595">
        <f t="shared" si="128"/>
        <v>0</v>
      </c>
    </row>
    <row r="1596" spans="1:24" x14ac:dyDescent="0.35">
      <c r="A1596" t="str">
        <f>IF(ROW()&lt;=vLastrow,'Match History Data'!A1596,"")</f>
        <v/>
      </c>
      <c r="B1596" t="str">
        <f>IF(ROW()&lt;=vLastrow,'Match History Data'!B1596,"")</f>
        <v/>
      </c>
      <c r="C1596" t="str">
        <f>IF(ROW()&lt;=vLastrow,'Match History Data'!C1596,"")</f>
        <v/>
      </c>
      <c r="D1596" t="str">
        <f>IF(ROW()&lt;=vLastrow,'Match History Data'!D1596,"")</f>
        <v/>
      </c>
      <c r="E1596" s="3" t="str">
        <f>IF(ROW()&lt;=vLastrow,IF('Match History Data'!E1596&lt;&gt;"",'Match History Data'!E1596,""),"")</f>
        <v/>
      </c>
      <c r="F1596" s="3" t="str">
        <f>IF(ROW()&lt;=vLastrow,IF('Match History Data'!F1596&lt;&gt;"",'Match History Data'!F1596,""),"")</f>
        <v/>
      </c>
      <c r="G1596" t="str">
        <f>IF(ROW()&lt;=vLastrow,'Match History Data'!G1596,"")</f>
        <v/>
      </c>
      <c r="H1596" t="str">
        <f>IF(ROW()&lt;=vLastrow,'Match History Data'!H1596,"")</f>
        <v/>
      </c>
      <c r="I1596" t="str">
        <f>IF(ROW()&lt;=vLastrow,'Match History Data'!I1596,"")</f>
        <v/>
      </c>
      <c r="J1596" t="str">
        <f>IF(ROW()&lt;=vLastrow,'Match History Data'!J1596,"")</f>
        <v/>
      </c>
      <c r="K1596" t="str">
        <f>IF(ROW()&lt;=vLastrow,'Match History Data'!K1596,"")</f>
        <v/>
      </c>
      <c r="L1596" t="str">
        <f>IF(ROW()&lt;=vLastrow,'Match History Data'!L1596,"")</f>
        <v/>
      </c>
      <c r="M1596" t="str">
        <f>IF(ROW()&lt;=vLastrow,'Match History Data'!M1596,"")</f>
        <v/>
      </c>
      <c r="N1596" t="str">
        <f>IF(ROW()&lt;=vLastrow,'Match History Data'!N1596,"")</f>
        <v/>
      </c>
      <c r="O1596" t="str">
        <f>IF(ROW()&lt;=vLastrow,'Match History Data'!O1596,"")</f>
        <v/>
      </c>
      <c r="Q1596" t="str">
        <f>IF(ROW()&lt;=vLastrow,VLOOKUP(MONTH(E1596),calcs!$S$2:$T$13,2,FALSE),"")</f>
        <v/>
      </c>
      <c r="R1596" t="str">
        <f>IF(ROW()&lt;=vLastrow,VLOOKUP(MONTH(F1596),calcs!$S$2:$T$13,2,FALSE),"")</f>
        <v/>
      </c>
      <c r="S1596" t="str">
        <f t="shared" si="130"/>
        <v/>
      </c>
      <c r="T1596" s="26" t="e">
        <f>IF(F1596="",DATEDIF(E1596,calcs!X$2,"Y"),"")</f>
        <v>#VALUE!</v>
      </c>
      <c r="U1596" t="str">
        <f t="shared" si="129"/>
        <v/>
      </c>
      <c r="V1596" t="str">
        <f t="shared" si="126"/>
        <v/>
      </c>
      <c r="W1596">
        <f t="shared" si="127"/>
        <v>0</v>
      </c>
      <c r="X1596">
        <f t="shared" si="128"/>
        <v>0</v>
      </c>
    </row>
    <row r="1597" spans="1:24" x14ac:dyDescent="0.35">
      <c r="A1597" t="str">
        <f>IF(ROW()&lt;=vLastrow,'Match History Data'!A1597,"")</f>
        <v/>
      </c>
      <c r="B1597" t="str">
        <f>IF(ROW()&lt;=vLastrow,'Match History Data'!B1597,"")</f>
        <v/>
      </c>
      <c r="C1597" t="str">
        <f>IF(ROW()&lt;=vLastrow,'Match History Data'!C1597,"")</f>
        <v/>
      </c>
      <c r="D1597" t="str">
        <f>IF(ROW()&lt;=vLastrow,'Match History Data'!D1597,"")</f>
        <v/>
      </c>
      <c r="E1597" s="3" t="str">
        <f>IF(ROW()&lt;=vLastrow,IF('Match History Data'!E1597&lt;&gt;"",'Match History Data'!E1597,""),"")</f>
        <v/>
      </c>
      <c r="F1597" s="3" t="str">
        <f>IF(ROW()&lt;=vLastrow,IF('Match History Data'!F1597&lt;&gt;"",'Match History Data'!F1597,""),"")</f>
        <v/>
      </c>
      <c r="G1597" t="str">
        <f>IF(ROW()&lt;=vLastrow,'Match History Data'!G1597,"")</f>
        <v/>
      </c>
      <c r="H1597" t="str">
        <f>IF(ROW()&lt;=vLastrow,'Match History Data'!H1597,"")</f>
        <v/>
      </c>
      <c r="I1597" t="str">
        <f>IF(ROW()&lt;=vLastrow,'Match History Data'!I1597,"")</f>
        <v/>
      </c>
      <c r="J1597" t="str">
        <f>IF(ROW()&lt;=vLastrow,'Match History Data'!J1597,"")</f>
        <v/>
      </c>
      <c r="K1597" t="str">
        <f>IF(ROW()&lt;=vLastrow,'Match History Data'!K1597,"")</f>
        <v/>
      </c>
      <c r="L1597" t="str">
        <f>IF(ROW()&lt;=vLastrow,'Match History Data'!L1597,"")</f>
        <v/>
      </c>
      <c r="M1597" t="str">
        <f>IF(ROW()&lt;=vLastrow,'Match History Data'!M1597,"")</f>
        <v/>
      </c>
      <c r="N1597" t="str">
        <f>IF(ROW()&lt;=vLastrow,'Match History Data'!N1597,"")</f>
        <v/>
      </c>
      <c r="O1597" t="str">
        <f>IF(ROW()&lt;=vLastrow,'Match History Data'!O1597,"")</f>
        <v/>
      </c>
      <c r="Q1597" t="str">
        <f>IF(ROW()&lt;=vLastrow,VLOOKUP(MONTH(E1597),calcs!$S$2:$T$13,2,FALSE),"")</f>
        <v/>
      </c>
      <c r="R1597" t="str">
        <f>IF(ROW()&lt;=vLastrow,VLOOKUP(MONTH(F1597),calcs!$S$2:$T$13,2,FALSE),"")</f>
        <v/>
      </c>
      <c r="S1597" t="str">
        <f t="shared" si="130"/>
        <v/>
      </c>
      <c r="T1597" s="26" t="e">
        <f>IF(F1597="",DATEDIF(E1597,calcs!X$2,"Y"),"")</f>
        <v>#VALUE!</v>
      </c>
      <c r="U1597" t="str">
        <f t="shared" si="129"/>
        <v/>
      </c>
      <c r="V1597" t="str">
        <f t="shared" si="126"/>
        <v/>
      </c>
      <c r="W1597">
        <f t="shared" si="127"/>
        <v>0</v>
      </c>
      <c r="X1597">
        <f t="shared" si="128"/>
        <v>0</v>
      </c>
    </row>
    <row r="1598" spans="1:24" x14ac:dyDescent="0.35">
      <c r="A1598" t="str">
        <f>IF(ROW()&lt;=vLastrow,'Match History Data'!A1598,"")</f>
        <v/>
      </c>
      <c r="B1598" t="str">
        <f>IF(ROW()&lt;=vLastrow,'Match History Data'!B1598,"")</f>
        <v/>
      </c>
      <c r="C1598" t="str">
        <f>IF(ROW()&lt;=vLastrow,'Match History Data'!C1598,"")</f>
        <v/>
      </c>
      <c r="D1598" t="str">
        <f>IF(ROW()&lt;=vLastrow,'Match History Data'!D1598,"")</f>
        <v/>
      </c>
      <c r="E1598" s="3" t="str">
        <f>IF(ROW()&lt;=vLastrow,IF('Match History Data'!E1598&lt;&gt;"",'Match History Data'!E1598,""),"")</f>
        <v/>
      </c>
      <c r="F1598" s="3" t="str">
        <f>IF(ROW()&lt;=vLastrow,IF('Match History Data'!F1598&lt;&gt;"",'Match History Data'!F1598,""),"")</f>
        <v/>
      </c>
      <c r="G1598" t="str">
        <f>IF(ROW()&lt;=vLastrow,'Match History Data'!G1598,"")</f>
        <v/>
      </c>
      <c r="H1598" t="str">
        <f>IF(ROW()&lt;=vLastrow,'Match History Data'!H1598,"")</f>
        <v/>
      </c>
      <c r="I1598" t="str">
        <f>IF(ROW()&lt;=vLastrow,'Match History Data'!I1598,"")</f>
        <v/>
      </c>
      <c r="J1598" t="str">
        <f>IF(ROW()&lt;=vLastrow,'Match History Data'!J1598,"")</f>
        <v/>
      </c>
      <c r="K1598" t="str">
        <f>IF(ROW()&lt;=vLastrow,'Match History Data'!K1598,"")</f>
        <v/>
      </c>
      <c r="L1598" t="str">
        <f>IF(ROW()&lt;=vLastrow,'Match History Data'!L1598,"")</f>
        <v/>
      </c>
      <c r="M1598" t="str">
        <f>IF(ROW()&lt;=vLastrow,'Match History Data'!M1598,"")</f>
        <v/>
      </c>
      <c r="N1598" t="str">
        <f>IF(ROW()&lt;=vLastrow,'Match History Data'!N1598,"")</f>
        <v/>
      </c>
      <c r="O1598" t="str">
        <f>IF(ROW()&lt;=vLastrow,'Match History Data'!O1598,"")</f>
        <v/>
      </c>
      <c r="Q1598" t="str">
        <f>IF(ROW()&lt;=vLastrow,VLOOKUP(MONTH(E1598),calcs!$S$2:$T$13,2,FALSE),"")</f>
        <v/>
      </c>
      <c r="R1598" t="str">
        <f>IF(ROW()&lt;=vLastrow,VLOOKUP(MONTH(F1598),calcs!$S$2:$T$13,2,FALSE),"")</f>
        <v/>
      </c>
      <c r="S1598" t="str">
        <f t="shared" si="130"/>
        <v/>
      </c>
      <c r="T1598" s="26" t="e">
        <f>IF(F1598="",DATEDIF(E1598,calcs!X$2,"Y"),"")</f>
        <v>#VALUE!</v>
      </c>
      <c r="U1598" t="str">
        <f t="shared" si="129"/>
        <v/>
      </c>
      <c r="V1598" t="str">
        <f t="shared" si="126"/>
        <v/>
      </c>
      <c r="W1598">
        <f t="shared" si="127"/>
        <v>0</v>
      </c>
      <c r="X1598">
        <f t="shared" si="128"/>
        <v>0</v>
      </c>
    </row>
    <row r="1599" spans="1:24" x14ac:dyDescent="0.35">
      <c r="A1599" t="str">
        <f>IF(ROW()&lt;=vLastrow,'Match History Data'!A1599,"")</f>
        <v/>
      </c>
      <c r="B1599" t="str">
        <f>IF(ROW()&lt;=vLastrow,'Match History Data'!B1599,"")</f>
        <v/>
      </c>
      <c r="C1599" t="str">
        <f>IF(ROW()&lt;=vLastrow,'Match History Data'!C1599,"")</f>
        <v/>
      </c>
      <c r="D1599" t="str">
        <f>IF(ROW()&lt;=vLastrow,'Match History Data'!D1599,"")</f>
        <v/>
      </c>
      <c r="E1599" s="3" t="str">
        <f>IF(ROW()&lt;=vLastrow,IF('Match History Data'!E1599&lt;&gt;"",'Match History Data'!E1599,""),"")</f>
        <v/>
      </c>
      <c r="F1599" s="3" t="str">
        <f>IF(ROW()&lt;=vLastrow,IF('Match History Data'!F1599&lt;&gt;"",'Match History Data'!F1599,""),"")</f>
        <v/>
      </c>
      <c r="G1599" t="str">
        <f>IF(ROW()&lt;=vLastrow,'Match History Data'!G1599,"")</f>
        <v/>
      </c>
      <c r="H1599" t="str">
        <f>IF(ROW()&lt;=vLastrow,'Match History Data'!H1599,"")</f>
        <v/>
      </c>
      <c r="I1599" t="str">
        <f>IF(ROW()&lt;=vLastrow,'Match History Data'!I1599,"")</f>
        <v/>
      </c>
      <c r="J1599" t="str">
        <f>IF(ROW()&lt;=vLastrow,'Match History Data'!J1599,"")</f>
        <v/>
      </c>
      <c r="K1599" t="str">
        <f>IF(ROW()&lt;=vLastrow,'Match History Data'!K1599,"")</f>
        <v/>
      </c>
      <c r="L1599" t="str">
        <f>IF(ROW()&lt;=vLastrow,'Match History Data'!L1599,"")</f>
        <v/>
      </c>
      <c r="M1599" t="str">
        <f>IF(ROW()&lt;=vLastrow,'Match History Data'!M1599,"")</f>
        <v/>
      </c>
      <c r="N1599" t="str">
        <f>IF(ROW()&lt;=vLastrow,'Match History Data'!N1599,"")</f>
        <v/>
      </c>
      <c r="O1599" t="str">
        <f>IF(ROW()&lt;=vLastrow,'Match History Data'!O1599,"")</f>
        <v/>
      </c>
      <c r="Q1599" t="str">
        <f>IF(ROW()&lt;=vLastrow,VLOOKUP(MONTH(E1599),calcs!$S$2:$T$13,2,FALSE),"")</f>
        <v/>
      </c>
      <c r="R1599" t="str">
        <f>IF(ROW()&lt;=vLastrow,VLOOKUP(MONTH(F1599),calcs!$S$2:$T$13,2,FALSE),"")</f>
        <v/>
      </c>
      <c r="S1599" t="str">
        <f t="shared" si="130"/>
        <v/>
      </c>
      <c r="T1599" s="26" t="e">
        <f>IF(F1599="",DATEDIF(E1599,calcs!X$2,"Y"),"")</f>
        <v>#VALUE!</v>
      </c>
      <c r="U1599" t="str">
        <f t="shared" si="129"/>
        <v/>
      </c>
      <c r="V1599" t="str">
        <f t="shared" si="126"/>
        <v/>
      </c>
      <c r="W1599">
        <f t="shared" si="127"/>
        <v>0</v>
      </c>
      <c r="X1599">
        <f t="shared" si="128"/>
        <v>0</v>
      </c>
    </row>
    <row r="1600" spans="1:24" x14ac:dyDescent="0.35">
      <c r="A1600" t="str">
        <f>IF(ROW()&lt;=vLastrow,'Match History Data'!A1600,"")</f>
        <v/>
      </c>
      <c r="B1600" t="str">
        <f>IF(ROW()&lt;=vLastrow,'Match History Data'!B1600,"")</f>
        <v/>
      </c>
      <c r="C1600" t="str">
        <f>IF(ROW()&lt;=vLastrow,'Match History Data'!C1600,"")</f>
        <v/>
      </c>
      <c r="D1600" t="str">
        <f>IF(ROW()&lt;=vLastrow,'Match History Data'!D1600,"")</f>
        <v/>
      </c>
      <c r="E1600" s="3" t="str">
        <f>IF(ROW()&lt;=vLastrow,IF('Match History Data'!E1600&lt;&gt;"",'Match History Data'!E1600,""),"")</f>
        <v/>
      </c>
      <c r="F1600" s="3" t="str">
        <f>IF(ROW()&lt;=vLastrow,IF('Match History Data'!F1600&lt;&gt;"",'Match History Data'!F1600,""),"")</f>
        <v/>
      </c>
      <c r="G1600" t="str">
        <f>IF(ROW()&lt;=vLastrow,'Match History Data'!G1600,"")</f>
        <v/>
      </c>
      <c r="H1600" t="str">
        <f>IF(ROW()&lt;=vLastrow,'Match History Data'!H1600,"")</f>
        <v/>
      </c>
      <c r="I1600" t="str">
        <f>IF(ROW()&lt;=vLastrow,'Match History Data'!I1600,"")</f>
        <v/>
      </c>
      <c r="J1600" t="str">
        <f>IF(ROW()&lt;=vLastrow,'Match History Data'!J1600,"")</f>
        <v/>
      </c>
      <c r="K1600" t="str">
        <f>IF(ROW()&lt;=vLastrow,'Match History Data'!K1600,"")</f>
        <v/>
      </c>
      <c r="L1600" t="str">
        <f>IF(ROW()&lt;=vLastrow,'Match History Data'!L1600,"")</f>
        <v/>
      </c>
      <c r="M1600" t="str">
        <f>IF(ROW()&lt;=vLastrow,'Match History Data'!M1600,"")</f>
        <v/>
      </c>
      <c r="N1600" t="str">
        <f>IF(ROW()&lt;=vLastrow,'Match History Data'!N1600,"")</f>
        <v/>
      </c>
      <c r="O1600" t="str">
        <f>IF(ROW()&lt;=vLastrow,'Match History Data'!O1600,"")</f>
        <v/>
      </c>
      <c r="Q1600" t="str">
        <f>IF(ROW()&lt;=vLastrow,VLOOKUP(MONTH(E1600),calcs!$S$2:$T$13,2,FALSE),"")</f>
        <v/>
      </c>
      <c r="R1600" t="str">
        <f>IF(ROW()&lt;=vLastrow,VLOOKUP(MONTH(F1600),calcs!$S$2:$T$13,2,FALSE),"")</f>
        <v/>
      </c>
      <c r="S1600" t="str">
        <f t="shared" si="130"/>
        <v/>
      </c>
      <c r="T1600" s="26" t="e">
        <f>IF(F1600="",DATEDIF(E1600,calcs!X$2,"Y"),"")</f>
        <v>#VALUE!</v>
      </c>
      <c r="U1600" t="str">
        <f t="shared" si="129"/>
        <v/>
      </c>
      <c r="V1600" t="str">
        <f t="shared" si="126"/>
        <v/>
      </c>
      <c r="W1600">
        <f t="shared" si="127"/>
        <v>0</v>
      </c>
      <c r="X1600">
        <f t="shared" si="128"/>
        <v>0</v>
      </c>
    </row>
    <row r="1601" spans="1:24" x14ac:dyDescent="0.35">
      <c r="A1601" t="str">
        <f>IF(ROW()&lt;=vLastrow,'Match History Data'!A1601,"")</f>
        <v/>
      </c>
      <c r="B1601" t="str">
        <f>IF(ROW()&lt;=vLastrow,'Match History Data'!B1601,"")</f>
        <v/>
      </c>
      <c r="C1601" t="str">
        <f>IF(ROW()&lt;=vLastrow,'Match History Data'!C1601,"")</f>
        <v/>
      </c>
      <c r="D1601" t="str">
        <f>IF(ROW()&lt;=vLastrow,'Match History Data'!D1601,"")</f>
        <v/>
      </c>
      <c r="E1601" s="3" t="str">
        <f>IF(ROW()&lt;=vLastrow,IF('Match History Data'!E1601&lt;&gt;"",'Match History Data'!E1601,""),"")</f>
        <v/>
      </c>
      <c r="F1601" s="3" t="str">
        <f>IF(ROW()&lt;=vLastrow,IF('Match History Data'!F1601&lt;&gt;"",'Match History Data'!F1601,""),"")</f>
        <v/>
      </c>
      <c r="G1601" t="str">
        <f>IF(ROW()&lt;=vLastrow,'Match History Data'!G1601,"")</f>
        <v/>
      </c>
      <c r="H1601" t="str">
        <f>IF(ROW()&lt;=vLastrow,'Match History Data'!H1601,"")</f>
        <v/>
      </c>
      <c r="I1601" t="str">
        <f>IF(ROW()&lt;=vLastrow,'Match History Data'!I1601,"")</f>
        <v/>
      </c>
      <c r="J1601" t="str">
        <f>IF(ROW()&lt;=vLastrow,'Match History Data'!J1601,"")</f>
        <v/>
      </c>
      <c r="K1601" t="str">
        <f>IF(ROW()&lt;=vLastrow,'Match History Data'!K1601,"")</f>
        <v/>
      </c>
      <c r="L1601" t="str">
        <f>IF(ROW()&lt;=vLastrow,'Match History Data'!L1601,"")</f>
        <v/>
      </c>
      <c r="M1601" t="str">
        <f>IF(ROW()&lt;=vLastrow,'Match History Data'!M1601,"")</f>
        <v/>
      </c>
      <c r="N1601" t="str">
        <f>IF(ROW()&lt;=vLastrow,'Match History Data'!N1601,"")</f>
        <v/>
      </c>
      <c r="O1601" t="str">
        <f>IF(ROW()&lt;=vLastrow,'Match History Data'!O1601,"")</f>
        <v/>
      </c>
      <c r="Q1601" t="str">
        <f>IF(ROW()&lt;=vLastrow,VLOOKUP(MONTH(E1601),calcs!$S$2:$T$13,2,FALSE),"")</f>
        <v/>
      </c>
      <c r="R1601" t="str">
        <f>IF(ROW()&lt;=vLastrow,VLOOKUP(MONTH(F1601),calcs!$S$2:$T$13,2,FALSE),"")</f>
        <v/>
      </c>
      <c r="S1601" t="str">
        <f t="shared" si="130"/>
        <v/>
      </c>
      <c r="T1601" s="26" t="e">
        <f>IF(F1601="",DATEDIF(E1601,calcs!X$2,"Y"),"")</f>
        <v>#VALUE!</v>
      </c>
      <c r="U1601" t="str">
        <f t="shared" si="129"/>
        <v/>
      </c>
      <c r="V1601" t="str">
        <f t="shared" si="126"/>
        <v/>
      </c>
      <c r="W1601">
        <f t="shared" si="127"/>
        <v>0</v>
      </c>
      <c r="X1601">
        <f t="shared" si="128"/>
        <v>0</v>
      </c>
    </row>
    <row r="1602" spans="1:24" x14ac:dyDescent="0.35">
      <c r="A1602" t="str">
        <f>IF(ROW()&lt;=vLastrow,'Match History Data'!A1602,"")</f>
        <v/>
      </c>
      <c r="B1602" t="str">
        <f>IF(ROW()&lt;=vLastrow,'Match History Data'!B1602,"")</f>
        <v/>
      </c>
      <c r="C1602" t="str">
        <f>IF(ROW()&lt;=vLastrow,'Match History Data'!C1602,"")</f>
        <v/>
      </c>
      <c r="D1602" t="str">
        <f>IF(ROW()&lt;=vLastrow,'Match History Data'!D1602,"")</f>
        <v/>
      </c>
      <c r="E1602" s="3" t="str">
        <f>IF(ROW()&lt;=vLastrow,IF('Match History Data'!E1602&lt;&gt;"",'Match History Data'!E1602,""),"")</f>
        <v/>
      </c>
      <c r="F1602" s="3" t="str">
        <f>IF(ROW()&lt;=vLastrow,IF('Match History Data'!F1602&lt;&gt;"",'Match History Data'!F1602,""),"")</f>
        <v/>
      </c>
      <c r="G1602" t="str">
        <f>IF(ROW()&lt;=vLastrow,'Match History Data'!G1602,"")</f>
        <v/>
      </c>
      <c r="H1602" t="str">
        <f>IF(ROW()&lt;=vLastrow,'Match History Data'!H1602,"")</f>
        <v/>
      </c>
      <c r="I1602" t="str">
        <f>IF(ROW()&lt;=vLastrow,'Match History Data'!I1602,"")</f>
        <v/>
      </c>
      <c r="J1602" t="str">
        <f>IF(ROW()&lt;=vLastrow,'Match History Data'!J1602,"")</f>
        <v/>
      </c>
      <c r="K1602" t="str">
        <f>IF(ROW()&lt;=vLastrow,'Match History Data'!K1602,"")</f>
        <v/>
      </c>
      <c r="L1602" t="str">
        <f>IF(ROW()&lt;=vLastrow,'Match History Data'!L1602,"")</f>
        <v/>
      </c>
      <c r="M1602" t="str">
        <f>IF(ROW()&lt;=vLastrow,'Match History Data'!M1602,"")</f>
        <v/>
      </c>
      <c r="N1602" t="str">
        <f>IF(ROW()&lt;=vLastrow,'Match History Data'!N1602,"")</f>
        <v/>
      </c>
      <c r="O1602" t="str">
        <f>IF(ROW()&lt;=vLastrow,'Match History Data'!O1602,"")</f>
        <v/>
      </c>
      <c r="Q1602" t="str">
        <f>IF(ROW()&lt;=vLastrow,VLOOKUP(MONTH(E1602),calcs!$S$2:$T$13,2,FALSE),"")</f>
        <v/>
      </c>
      <c r="R1602" t="str">
        <f>IF(ROW()&lt;=vLastrow,VLOOKUP(MONTH(F1602),calcs!$S$2:$T$13,2,FALSE),"")</f>
        <v/>
      </c>
      <c r="S1602" t="str">
        <f t="shared" si="130"/>
        <v/>
      </c>
      <c r="T1602" s="26" t="e">
        <f>IF(F1602="",DATEDIF(E1602,calcs!X$2,"Y"),"")</f>
        <v>#VALUE!</v>
      </c>
      <c r="U1602" t="str">
        <f t="shared" si="129"/>
        <v/>
      </c>
      <c r="V1602" t="str">
        <f t="shared" ref="V1602:V1665" si="131">SUBSTITUTE(N1602,"White or Caucasian","White")</f>
        <v/>
      </c>
      <c r="W1602">
        <f t="shared" ref="W1602:W1665" si="132">IF(J1602&lt;&gt;"",LEN(J1602)-LEN(SUBSTITUTE(J1602,";",""))+1,0)</f>
        <v>0</v>
      </c>
      <c r="X1602">
        <f t="shared" ref="X1602:X1665" si="133">IF(N1602&lt;&gt;"",LEN(N1602)-LEN(SUBSTITUTE(N1602,";",""))+1,0)</f>
        <v>0</v>
      </c>
    </row>
    <row r="1603" spans="1:24" x14ac:dyDescent="0.35">
      <c r="A1603" t="str">
        <f>IF(ROW()&lt;=vLastrow,'Match History Data'!A1603,"")</f>
        <v/>
      </c>
      <c r="B1603" t="str">
        <f>IF(ROW()&lt;=vLastrow,'Match History Data'!B1603,"")</f>
        <v/>
      </c>
      <c r="C1603" t="str">
        <f>IF(ROW()&lt;=vLastrow,'Match History Data'!C1603,"")</f>
        <v/>
      </c>
      <c r="D1603" t="str">
        <f>IF(ROW()&lt;=vLastrow,'Match History Data'!D1603,"")</f>
        <v/>
      </c>
      <c r="E1603" s="3" t="str">
        <f>IF(ROW()&lt;=vLastrow,IF('Match History Data'!E1603&lt;&gt;"",'Match History Data'!E1603,""),"")</f>
        <v/>
      </c>
      <c r="F1603" s="3" t="str">
        <f>IF(ROW()&lt;=vLastrow,IF('Match History Data'!F1603&lt;&gt;"",'Match History Data'!F1603,""),"")</f>
        <v/>
      </c>
      <c r="G1603" t="str">
        <f>IF(ROW()&lt;=vLastrow,'Match History Data'!G1603,"")</f>
        <v/>
      </c>
      <c r="H1603" t="str">
        <f>IF(ROW()&lt;=vLastrow,'Match History Data'!H1603,"")</f>
        <v/>
      </c>
      <c r="I1603" t="str">
        <f>IF(ROW()&lt;=vLastrow,'Match History Data'!I1603,"")</f>
        <v/>
      </c>
      <c r="J1603" t="str">
        <f>IF(ROW()&lt;=vLastrow,'Match History Data'!J1603,"")</f>
        <v/>
      </c>
      <c r="K1603" t="str">
        <f>IF(ROW()&lt;=vLastrow,'Match History Data'!K1603,"")</f>
        <v/>
      </c>
      <c r="L1603" t="str">
        <f>IF(ROW()&lt;=vLastrow,'Match History Data'!L1603,"")</f>
        <v/>
      </c>
      <c r="M1603" t="str">
        <f>IF(ROW()&lt;=vLastrow,'Match History Data'!M1603,"")</f>
        <v/>
      </c>
      <c r="N1603" t="str">
        <f>IF(ROW()&lt;=vLastrow,'Match History Data'!N1603,"")</f>
        <v/>
      </c>
      <c r="O1603" t="str">
        <f>IF(ROW()&lt;=vLastrow,'Match History Data'!O1603,"")</f>
        <v/>
      </c>
      <c r="Q1603" t="str">
        <f>IF(ROW()&lt;=vLastrow,VLOOKUP(MONTH(E1603),calcs!$S$2:$T$13,2,FALSE),"")</f>
        <v/>
      </c>
      <c r="R1603" t="str">
        <f>IF(ROW()&lt;=vLastrow,VLOOKUP(MONTH(F1603),calcs!$S$2:$T$13,2,FALSE),"")</f>
        <v/>
      </c>
      <c r="S1603" t="str">
        <f t="shared" si="130"/>
        <v/>
      </c>
      <c r="T1603" s="26" t="e">
        <f>IF(F1603="",DATEDIF(E1603,calcs!X$2,"Y"),"")</f>
        <v>#VALUE!</v>
      </c>
      <c r="U1603" t="str">
        <f t="shared" ref="U1603:U1666" si="134">SUBSTITUTE(J1603,"White or Caucasian","White")</f>
        <v/>
      </c>
      <c r="V1603" t="str">
        <f t="shared" si="131"/>
        <v/>
      </c>
      <c r="W1603">
        <f t="shared" si="132"/>
        <v>0</v>
      </c>
      <c r="X1603">
        <f t="shared" si="133"/>
        <v>0</v>
      </c>
    </row>
    <row r="1604" spans="1:24" x14ac:dyDescent="0.35">
      <c r="A1604" t="str">
        <f>IF(ROW()&lt;=vLastrow,'Match History Data'!A1604,"")</f>
        <v/>
      </c>
      <c r="B1604" t="str">
        <f>IF(ROW()&lt;=vLastrow,'Match History Data'!B1604,"")</f>
        <v/>
      </c>
      <c r="C1604" t="str">
        <f>IF(ROW()&lt;=vLastrow,'Match History Data'!C1604,"")</f>
        <v/>
      </c>
      <c r="D1604" t="str">
        <f>IF(ROW()&lt;=vLastrow,'Match History Data'!D1604,"")</f>
        <v/>
      </c>
      <c r="E1604" s="3" t="str">
        <f>IF(ROW()&lt;=vLastrow,IF('Match History Data'!E1604&lt;&gt;"",'Match History Data'!E1604,""),"")</f>
        <v/>
      </c>
      <c r="F1604" s="3" t="str">
        <f>IF(ROW()&lt;=vLastrow,IF('Match History Data'!F1604&lt;&gt;"",'Match History Data'!F1604,""),"")</f>
        <v/>
      </c>
      <c r="G1604" t="str">
        <f>IF(ROW()&lt;=vLastrow,'Match History Data'!G1604,"")</f>
        <v/>
      </c>
      <c r="H1604" t="str">
        <f>IF(ROW()&lt;=vLastrow,'Match History Data'!H1604,"")</f>
        <v/>
      </c>
      <c r="I1604" t="str">
        <f>IF(ROW()&lt;=vLastrow,'Match History Data'!I1604,"")</f>
        <v/>
      </c>
      <c r="J1604" t="str">
        <f>IF(ROW()&lt;=vLastrow,'Match History Data'!J1604,"")</f>
        <v/>
      </c>
      <c r="K1604" t="str">
        <f>IF(ROW()&lt;=vLastrow,'Match History Data'!K1604,"")</f>
        <v/>
      </c>
      <c r="L1604" t="str">
        <f>IF(ROW()&lt;=vLastrow,'Match History Data'!L1604,"")</f>
        <v/>
      </c>
      <c r="M1604" t="str">
        <f>IF(ROW()&lt;=vLastrow,'Match History Data'!M1604,"")</f>
        <v/>
      </c>
      <c r="N1604" t="str">
        <f>IF(ROW()&lt;=vLastrow,'Match History Data'!N1604,"")</f>
        <v/>
      </c>
      <c r="O1604" t="str">
        <f>IF(ROW()&lt;=vLastrow,'Match History Data'!O1604,"")</f>
        <v/>
      </c>
      <c r="Q1604" t="str">
        <f>IF(ROW()&lt;=vLastrow,VLOOKUP(MONTH(E1604),calcs!$S$2:$T$13,2,FALSE),"")</f>
        <v/>
      </c>
      <c r="R1604" t="str">
        <f>IF(ROW()&lt;=vLastrow,VLOOKUP(MONTH(F1604),calcs!$S$2:$T$13,2,FALSE),"")</f>
        <v/>
      </c>
      <c r="S1604" t="str">
        <f t="shared" si="130"/>
        <v/>
      </c>
      <c r="T1604" s="26" t="e">
        <f>IF(F1604="",DATEDIF(E1604,calcs!X$2,"Y"),"")</f>
        <v>#VALUE!</v>
      </c>
      <c r="U1604" t="str">
        <f t="shared" si="134"/>
        <v/>
      </c>
      <c r="V1604" t="str">
        <f t="shared" si="131"/>
        <v/>
      </c>
      <c r="W1604">
        <f t="shared" si="132"/>
        <v>0</v>
      </c>
      <c r="X1604">
        <f t="shared" si="133"/>
        <v>0</v>
      </c>
    </row>
    <row r="1605" spans="1:24" x14ac:dyDescent="0.35">
      <c r="A1605" t="str">
        <f>IF(ROW()&lt;=vLastrow,'Match History Data'!A1605,"")</f>
        <v/>
      </c>
      <c r="B1605" t="str">
        <f>IF(ROW()&lt;=vLastrow,'Match History Data'!B1605,"")</f>
        <v/>
      </c>
      <c r="C1605" t="str">
        <f>IF(ROW()&lt;=vLastrow,'Match History Data'!C1605,"")</f>
        <v/>
      </c>
      <c r="D1605" t="str">
        <f>IF(ROW()&lt;=vLastrow,'Match History Data'!D1605,"")</f>
        <v/>
      </c>
      <c r="E1605" s="3" t="str">
        <f>IF(ROW()&lt;=vLastrow,IF('Match History Data'!E1605&lt;&gt;"",'Match History Data'!E1605,""),"")</f>
        <v/>
      </c>
      <c r="F1605" s="3" t="str">
        <f>IF(ROW()&lt;=vLastrow,IF('Match History Data'!F1605&lt;&gt;"",'Match History Data'!F1605,""),"")</f>
        <v/>
      </c>
      <c r="G1605" t="str">
        <f>IF(ROW()&lt;=vLastrow,'Match History Data'!G1605,"")</f>
        <v/>
      </c>
      <c r="H1605" t="str">
        <f>IF(ROW()&lt;=vLastrow,'Match History Data'!H1605,"")</f>
        <v/>
      </c>
      <c r="I1605" t="str">
        <f>IF(ROW()&lt;=vLastrow,'Match History Data'!I1605,"")</f>
        <v/>
      </c>
      <c r="J1605" t="str">
        <f>IF(ROW()&lt;=vLastrow,'Match History Data'!J1605,"")</f>
        <v/>
      </c>
      <c r="K1605" t="str">
        <f>IF(ROW()&lt;=vLastrow,'Match History Data'!K1605,"")</f>
        <v/>
      </c>
      <c r="L1605" t="str">
        <f>IF(ROW()&lt;=vLastrow,'Match History Data'!L1605,"")</f>
        <v/>
      </c>
      <c r="M1605" t="str">
        <f>IF(ROW()&lt;=vLastrow,'Match History Data'!M1605,"")</f>
        <v/>
      </c>
      <c r="N1605" t="str">
        <f>IF(ROW()&lt;=vLastrow,'Match History Data'!N1605,"")</f>
        <v/>
      </c>
      <c r="O1605" t="str">
        <f>IF(ROW()&lt;=vLastrow,'Match History Data'!O1605,"")</f>
        <v/>
      </c>
      <c r="Q1605" t="str">
        <f>IF(ROW()&lt;=vLastrow,VLOOKUP(MONTH(E1605),calcs!$S$2:$T$13,2,FALSE),"")</f>
        <v/>
      </c>
      <c r="R1605" t="str">
        <f>IF(ROW()&lt;=vLastrow,VLOOKUP(MONTH(F1605),calcs!$S$2:$T$13,2,FALSE),"")</f>
        <v/>
      </c>
      <c r="S1605" t="str">
        <f t="shared" si="130"/>
        <v/>
      </c>
      <c r="T1605" s="26" t="e">
        <f>IF(F1605="",DATEDIF(E1605,calcs!X$2,"Y"),"")</f>
        <v>#VALUE!</v>
      </c>
      <c r="U1605" t="str">
        <f t="shared" si="134"/>
        <v/>
      </c>
      <c r="V1605" t="str">
        <f t="shared" si="131"/>
        <v/>
      </c>
      <c r="W1605">
        <f t="shared" si="132"/>
        <v>0</v>
      </c>
      <c r="X1605">
        <f t="shared" si="133"/>
        <v>0</v>
      </c>
    </row>
    <row r="1606" spans="1:24" x14ac:dyDescent="0.35">
      <c r="A1606" t="str">
        <f>IF(ROW()&lt;=vLastrow,'Match History Data'!A1606,"")</f>
        <v/>
      </c>
      <c r="B1606" t="str">
        <f>IF(ROW()&lt;=vLastrow,'Match History Data'!B1606,"")</f>
        <v/>
      </c>
      <c r="C1606" t="str">
        <f>IF(ROW()&lt;=vLastrow,'Match History Data'!C1606,"")</f>
        <v/>
      </c>
      <c r="D1606" t="str">
        <f>IF(ROW()&lt;=vLastrow,'Match History Data'!D1606,"")</f>
        <v/>
      </c>
      <c r="E1606" s="3" t="str">
        <f>IF(ROW()&lt;=vLastrow,IF('Match History Data'!E1606&lt;&gt;"",'Match History Data'!E1606,""),"")</f>
        <v/>
      </c>
      <c r="F1606" s="3" t="str">
        <f>IF(ROW()&lt;=vLastrow,IF('Match History Data'!F1606&lt;&gt;"",'Match History Data'!F1606,""),"")</f>
        <v/>
      </c>
      <c r="G1606" t="str">
        <f>IF(ROW()&lt;=vLastrow,'Match History Data'!G1606,"")</f>
        <v/>
      </c>
      <c r="H1606" t="str">
        <f>IF(ROW()&lt;=vLastrow,'Match History Data'!H1606,"")</f>
        <v/>
      </c>
      <c r="I1606" t="str">
        <f>IF(ROW()&lt;=vLastrow,'Match History Data'!I1606,"")</f>
        <v/>
      </c>
      <c r="J1606" t="str">
        <f>IF(ROW()&lt;=vLastrow,'Match History Data'!J1606,"")</f>
        <v/>
      </c>
      <c r="K1606" t="str">
        <f>IF(ROW()&lt;=vLastrow,'Match History Data'!K1606,"")</f>
        <v/>
      </c>
      <c r="L1606" t="str">
        <f>IF(ROW()&lt;=vLastrow,'Match History Data'!L1606,"")</f>
        <v/>
      </c>
      <c r="M1606" t="str">
        <f>IF(ROW()&lt;=vLastrow,'Match History Data'!M1606,"")</f>
        <v/>
      </c>
      <c r="N1606" t="str">
        <f>IF(ROW()&lt;=vLastrow,'Match History Data'!N1606,"")</f>
        <v/>
      </c>
      <c r="O1606" t="str">
        <f>IF(ROW()&lt;=vLastrow,'Match History Data'!O1606,"")</f>
        <v/>
      </c>
      <c r="Q1606" t="str">
        <f>IF(ROW()&lt;=vLastrow,VLOOKUP(MONTH(E1606),calcs!$S$2:$T$13,2,FALSE),"")</f>
        <v/>
      </c>
      <c r="R1606" t="str">
        <f>IF(ROW()&lt;=vLastrow,VLOOKUP(MONTH(F1606),calcs!$S$2:$T$13,2,FALSE),"")</f>
        <v/>
      </c>
      <c r="S1606" t="str">
        <f t="shared" si="130"/>
        <v/>
      </c>
      <c r="T1606" s="26" t="e">
        <f>IF(F1606="",DATEDIF(E1606,calcs!X$2,"Y"),"")</f>
        <v>#VALUE!</v>
      </c>
      <c r="U1606" t="str">
        <f t="shared" si="134"/>
        <v/>
      </c>
      <c r="V1606" t="str">
        <f t="shared" si="131"/>
        <v/>
      </c>
      <c r="W1606">
        <f t="shared" si="132"/>
        <v>0</v>
      </c>
      <c r="X1606">
        <f t="shared" si="133"/>
        <v>0</v>
      </c>
    </row>
    <row r="1607" spans="1:24" x14ac:dyDescent="0.35">
      <c r="A1607" t="str">
        <f>IF(ROW()&lt;=vLastrow,'Match History Data'!A1607,"")</f>
        <v/>
      </c>
      <c r="B1607" t="str">
        <f>IF(ROW()&lt;=vLastrow,'Match History Data'!B1607,"")</f>
        <v/>
      </c>
      <c r="C1607" t="str">
        <f>IF(ROW()&lt;=vLastrow,'Match History Data'!C1607,"")</f>
        <v/>
      </c>
      <c r="D1607" t="str">
        <f>IF(ROW()&lt;=vLastrow,'Match History Data'!D1607,"")</f>
        <v/>
      </c>
      <c r="E1607" s="3" t="str">
        <f>IF(ROW()&lt;=vLastrow,IF('Match History Data'!E1607&lt;&gt;"",'Match History Data'!E1607,""),"")</f>
        <v/>
      </c>
      <c r="F1607" s="3" t="str">
        <f>IF(ROW()&lt;=vLastrow,IF('Match History Data'!F1607&lt;&gt;"",'Match History Data'!F1607,""),"")</f>
        <v/>
      </c>
      <c r="G1607" t="str">
        <f>IF(ROW()&lt;=vLastrow,'Match History Data'!G1607,"")</f>
        <v/>
      </c>
      <c r="H1607" t="str">
        <f>IF(ROW()&lt;=vLastrow,'Match History Data'!H1607,"")</f>
        <v/>
      </c>
      <c r="I1607" t="str">
        <f>IF(ROW()&lt;=vLastrow,'Match History Data'!I1607,"")</f>
        <v/>
      </c>
      <c r="J1607" t="str">
        <f>IF(ROW()&lt;=vLastrow,'Match History Data'!J1607,"")</f>
        <v/>
      </c>
      <c r="K1607" t="str">
        <f>IF(ROW()&lt;=vLastrow,'Match History Data'!K1607,"")</f>
        <v/>
      </c>
      <c r="L1607" t="str">
        <f>IF(ROW()&lt;=vLastrow,'Match History Data'!L1607,"")</f>
        <v/>
      </c>
      <c r="M1607" t="str">
        <f>IF(ROW()&lt;=vLastrow,'Match History Data'!M1607,"")</f>
        <v/>
      </c>
      <c r="N1607" t="str">
        <f>IF(ROW()&lt;=vLastrow,'Match History Data'!N1607,"")</f>
        <v/>
      </c>
      <c r="O1607" t="str">
        <f>IF(ROW()&lt;=vLastrow,'Match History Data'!O1607,"")</f>
        <v/>
      </c>
      <c r="Q1607" t="str">
        <f>IF(ROW()&lt;=vLastrow,VLOOKUP(MONTH(E1607),calcs!$S$2:$T$13,2,FALSE),"")</f>
        <v/>
      </c>
      <c r="R1607" t="str">
        <f>IF(ROW()&lt;=vLastrow,VLOOKUP(MONTH(F1607),calcs!$S$2:$T$13,2,FALSE),"")</f>
        <v/>
      </c>
      <c r="S1607" t="str">
        <f t="shared" si="130"/>
        <v/>
      </c>
      <c r="T1607" s="26" t="e">
        <f>IF(F1607="",DATEDIF(E1607,calcs!X$2,"Y"),"")</f>
        <v>#VALUE!</v>
      </c>
      <c r="U1607" t="str">
        <f t="shared" si="134"/>
        <v/>
      </c>
      <c r="V1607" t="str">
        <f t="shared" si="131"/>
        <v/>
      </c>
      <c r="W1607">
        <f t="shared" si="132"/>
        <v>0</v>
      </c>
      <c r="X1607">
        <f t="shared" si="133"/>
        <v>0</v>
      </c>
    </row>
    <row r="1608" spans="1:24" x14ac:dyDescent="0.35">
      <c r="A1608" t="str">
        <f>IF(ROW()&lt;=vLastrow,'Match History Data'!A1608,"")</f>
        <v/>
      </c>
      <c r="B1608" t="str">
        <f>IF(ROW()&lt;=vLastrow,'Match History Data'!B1608,"")</f>
        <v/>
      </c>
      <c r="C1608" t="str">
        <f>IF(ROW()&lt;=vLastrow,'Match History Data'!C1608,"")</f>
        <v/>
      </c>
      <c r="D1608" t="str">
        <f>IF(ROW()&lt;=vLastrow,'Match History Data'!D1608,"")</f>
        <v/>
      </c>
      <c r="E1608" s="3" t="str">
        <f>IF(ROW()&lt;=vLastrow,IF('Match History Data'!E1608&lt;&gt;"",'Match History Data'!E1608,""),"")</f>
        <v/>
      </c>
      <c r="F1608" s="3" t="str">
        <f>IF(ROW()&lt;=vLastrow,IF('Match History Data'!F1608&lt;&gt;"",'Match History Data'!F1608,""),"")</f>
        <v/>
      </c>
      <c r="G1608" t="str">
        <f>IF(ROW()&lt;=vLastrow,'Match History Data'!G1608,"")</f>
        <v/>
      </c>
      <c r="H1608" t="str">
        <f>IF(ROW()&lt;=vLastrow,'Match History Data'!H1608,"")</f>
        <v/>
      </c>
      <c r="I1608" t="str">
        <f>IF(ROW()&lt;=vLastrow,'Match History Data'!I1608,"")</f>
        <v/>
      </c>
      <c r="J1608" t="str">
        <f>IF(ROW()&lt;=vLastrow,'Match History Data'!J1608,"")</f>
        <v/>
      </c>
      <c r="K1608" t="str">
        <f>IF(ROW()&lt;=vLastrow,'Match History Data'!K1608,"")</f>
        <v/>
      </c>
      <c r="L1608" t="str">
        <f>IF(ROW()&lt;=vLastrow,'Match History Data'!L1608,"")</f>
        <v/>
      </c>
      <c r="M1608" t="str">
        <f>IF(ROW()&lt;=vLastrow,'Match History Data'!M1608,"")</f>
        <v/>
      </c>
      <c r="N1608" t="str">
        <f>IF(ROW()&lt;=vLastrow,'Match History Data'!N1608,"")</f>
        <v/>
      </c>
      <c r="O1608" t="str">
        <f>IF(ROW()&lt;=vLastrow,'Match History Data'!O1608,"")</f>
        <v/>
      </c>
      <c r="Q1608" t="str">
        <f>IF(ROW()&lt;=vLastrow,VLOOKUP(MONTH(E1608),calcs!$S$2:$T$13,2,FALSE),"")</f>
        <v/>
      </c>
      <c r="R1608" t="str">
        <f>IF(ROW()&lt;=vLastrow,VLOOKUP(MONTH(F1608),calcs!$S$2:$T$13,2,FALSE),"")</f>
        <v/>
      </c>
      <c r="S1608" t="str">
        <f t="shared" si="130"/>
        <v/>
      </c>
      <c r="T1608" s="26" t="e">
        <f>IF(F1608="",DATEDIF(E1608,calcs!X$2,"Y"),"")</f>
        <v>#VALUE!</v>
      </c>
      <c r="U1608" t="str">
        <f t="shared" si="134"/>
        <v/>
      </c>
      <c r="V1608" t="str">
        <f t="shared" si="131"/>
        <v/>
      </c>
      <c r="W1608">
        <f t="shared" si="132"/>
        <v>0</v>
      </c>
      <c r="X1608">
        <f t="shared" si="133"/>
        <v>0</v>
      </c>
    </row>
    <row r="1609" spans="1:24" x14ac:dyDescent="0.35">
      <c r="A1609" t="str">
        <f>IF(ROW()&lt;=vLastrow,'Match History Data'!A1609,"")</f>
        <v/>
      </c>
      <c r="B1609" t="str">
        <f>IF(ROW()&lt;=vLastrow,'Match History Data'!B1609,"")</f>
        <v/>
      </c>
      <c r="C1609" t="str">
        <f>IF(ROW()&lt;=vLastrow,'Match History Data'!C1609,"")</f>
        <v/>
      </c>
      <c r="D1609" t="str">
        <f>IF(ROW()&lt;=vLastrow,'Match History Data'!D1609,"")</f>
        <v/>
      </c>
      <c r="E1609" s="3" t="str">
        <f>IF(ROW()&lt;=vLastrow,IF('Match History Data'!E1609&lt;&gt;"",'Match History Data'!E1609,""),"")</f>
        <v/>
      </c>
      <c r="F1609" s="3" t="str">
        <f>IF(ROW()&lt;=vLastrow,IF('Match History Data'!F1609&lt;&gt;"",'Match History Data'!F1609,""),"")</f>
        <v/>
      </c>
      <c r="G1609" t="str">
        <f>IF(ROW()&lt;=vLastrow,'Match History Data'!G1609,"")</f>
        <v/>
      </c>
      <c r="H1609" t="str">
        <f>IF(ROW()&lt;=vLastrow,'Match History Data'!H1609,"")</f>
        <v/>
      </c>
      <c r="I1609" t="str">
        <f>IF(ROW()&lt;=vLastrow,'Match History Data'!I1609,"")</f>
        <v/>
      </c>
      <c r="J1609" t="str">
        <f>IF(ROW()&lt;=vLastrow,'Match History Data'!J1609,"")</f>
        <v/>
      </c>
      <c r="K1609" t="str">
        <f>IF(ROW()&lt;=vLastrow,'Match History Data'!K1609,"")</f>
        <v/>
      </c>
      <c r="L1609" t="str">
        <f>IF(ROW()&lt;=vLastrow,'Match History Data'!L1609,"")</f>
        <v/>
      </c>
      <c r="M1609" t="str">
        <f>IF(ROW()&lt;=vLastrow,'Match History Data'!M1609,"")</f>
        <v/>
      </c>
      <c r="N1609" t="str">
        <f>IF(ROW()&lt;=vLastrow,'Match History Data'!N1609,"")</f>
        <v/>
      </c>
      <c r="O1609" t="str">
        <f>IF(ROW()&lt;=vLastrow,'Match History Data'!O1609,"")</f>
        <v/>
      </c>
      <c r="Q1609" t="str">
        <f>IF(ROW()&lt;=vLastrow,VLOOKUP(MONTH(E1609),calcs!$S$2:$T$13,2,FALSE),"")</f>
        <v/>
      </c>
      <c r="R1609" t="str">
        <f>IF(ROW()&lt;=vLastrow,VLOOKUP(MONTH(F1609),calcs!$S$2:$T$13,2,FALSE),"")</f>
        <v/>
      </c>
      <c r="S1609" t="str">
        <f t="shared" si="130"/>
        <v/>
      </c>
      <c r="T1609" s="26" t="e">
        <f>IF(F1609="",DATEDIF(E1609,calcs!X$2,"Y"),"")</f>
        <v>#VALUE!</v>
      </c>
      <c r="U1609" t="str">
        <f t="shared" si="134"/>
        <v/>
      </c>
      <c r="V1609" t="str">
        <f t="shared" si="131"/>
        <v/>
      </c>
      <c r="W1609">
        <f t="shared" si="132"/>
        <v>0</v>
      </c>
      <c r="X1609">
        <f t="shared" si="133"/>
        <v>0</v>
      </c>
    </row>
    <row r="1610" spans="1:24" x14ac:dyDescent="0.35">
      <c r="A1610" t="str">
        <f>IF(ROW()&lt;=vLastrow,'Match History Data'!A1610,"")</f>
        <v/>
      </c>
      <c r="B1610" t="str">
        <f>IF(ROW()&lt;=vLastrow,'Match History Data'!B1610,"")</f>
        <v/>
      </c>
      <c r="C1610" t="str">
        <f>IF(ROW()&lt;=vLastrow,'Match History Data'!C1610,"")</f>
        <v/>
      </c>
      <c r="D1610" t="str">
        <f>IF(ROW()&lt;=vLastrow,'Match History Data'!D1610,"")</f>
        <v/>
      </c>
      <c r="E1610" s="3" t="str">
        <f>IF(ROW()&lt;=vLastrow,IF('Match History Data'!E1610&lt;&gt;"",'Match History Data'!E1610,""),"")</f>
        <v/>
      </c>
      <c r="F1610" s="3" t="str">
        <f>IF(ROW()&lt;=vLastrow,IF('Match History Data'!F1610&lt;&gt;"",'Match History Data'!F1610,""),"")</f>
        <v/>
      </c>
      <c r="G1610" t="str">
        <f>IF(ROW()&lt;=vLastrow,'Match History Data'!G1610,"")</f>
        <v/>
      </c>
      <c r="H1610" t="str">
        <f>IF(ROW()&lt;=vLastrow,'Match History Data'!H1610,"")</f>
        <v/>
      </c>
      <c r="I1610" t="str">
        <f>IF(ROW()&lt;=vLastrow,'Match History Data'!I1610,"")</f>
        <v/>
      </c>
      <c r="J1610" t="str">
        <f>IF(ROW()&lt;=vLastrow,'Match History Data'!J1610,"")</f>
        <v/>
      </c>
      <c r="K1610" t="str">
        <f>IF(ROW()&lt;=vLastrow,'Match History Data'!K1610,"")</f>
        <v/>
      </c>
      <c r="L1610" t="str">
        <f>IF(ROW()&lt;=vLastrow,'Match History Data'!L1610,"")</f>
        <v/>
      </c>
      <c r="M1610" t="str">
        <f>IF(ROW()&lt;=vLastrow,'Match History Data'!M1610,"")</f>
        <v/>
      </c>
      <c r="N1610" t="str">
        <f>IF(ROW()&lt;=vLastrow,'Match History Data'!N1610,"")</f>
        <v/>
      </c>
      <c r="O1610" t="str">
        <f>IF(ROW()&lt;=vLastrow,'Match History Data'!O1610,"")</f>
        <v/>
      </c>
      <c r="Q1610" t="str">
        <f>IF(ROW()&lt;=vLastrow,VLOOKUP(MONTH(E1610),calcs!$S$2:$T$13,2,FALSE),"")</f>
        <v/>
      </c>
      <c r="R1610" t="str">
        <f>IF(ROW()&lt;=vLastrow,VLOOKUP(MONTH(F1610),calcs!$S$2:$T$13,2,FALSE),"")</f>
        <v/>
      </c>
      <c r="S1610" t="str">
        <f t="shared" ref="S1610:S1673" si="135">IF(F1610&lt;&gt;"",DATEDIF(E1610,F1610,"y"),"")</f>
        <v/>
      </c>
      <c r="T1610" s="26" t="e">
        <f>IF(F1610="",DATEDIF(E1610,calcs!X$2,"Y"),"")</f>
        <v>#VALUE!</v>
      </c>
      <c r="U1610" t="str">
        <f t="shared" si="134"/>
        <v/>
      </c>
      <c r="V1610" t="str">
        <f t="shared" si="131"/>
        <v/>
      </c>
      <c r="W1610">
        <f t="shared" si="132"/>
        <v>0</v>
      </c>
      <c r="X1610">
        <f t="shared" si="133"/>
        <v>0</v>
      </c>
    </row>
    <row r="1611" spans="1:24" x14ac:dyDescent="0.35">
      <c r="A1611" t="str">
        <f>IF(ROW()&lt;=vLastrow,'Match History Data'!A1611,"")</f>
        <v/>
      </c>
      <c r="B1611" t="str">
        <f>IF(ROW()&lt;=vLastrow,'Match History Data'!B1611,"")</f>
        <v/>
      </c>
      <c r="C1611" t="str">
        <f>IF(ROW()&lt;=vLastrow,'Match History Data'!C1611,"")</f>
        <v/>
      </c>
      <c r="D1611" t="str">
        <f>IF(ROW()&lt;=vLastrow,'Match History Data'!D1611,"")</f>
        <v/>
      </c>
      <c r="E1611" s="3" t="str">
        <f>IF(ROW()&lt;=vLastrow,IF('Match History Data'!E1611&lt;&gt;"",'Match History Data'!E1611,""),"")</f>
        <v/>
      </c>
      <c r="F1611" s="3" t="str">
        <f>IF(ROW()&lt;=vLastrow,IF('Match History Data'!F1611&lt;&gt;"",'Match History Data'!F1611,""),"")</f>
        <v/>
      </c>
      <c r="G1611" t="str">
        <f>IF(ROW()&lt;=vLastrow,'Match History Data'!G1611,"")</f>
        <v/>
      </c>
      <c r="H1611" t="str">
        <f>IF(ROW()&lt;=vLastrow,'Match History Data'!H1611,"")</f>
        <v/>
      </c>
      <c r="I1611" t="str">
        <f>IF(ROW()&lt;=vLastrow,'Match History Data'!I1611,"")</f>
        <v/>
      </c>
      <c r="J1611" t="str">
        <f>IF(ROW()&lt;=vLastrow,'Match History Data'!J1611,"")</f>
        <v/>
      </c>
      <c r="K1611" t="str">
        <f>IF(ROW()&lt;=vLastrow,'Match History Data'!K1611,"")</f>
        <v/>
      </c>
      <c r="L1611" t="str">
        <f>IF(ROW()&lt;=vLastrow,'Match History Data'!L1611,"")</f>
        <v/>
      </c>
      <c r="M1611" t="str">
        <f>IF(ROW()&lt;=vLastrow,'Match History Data'!M1611,"")</f>
        <v/>
      </c>
      <c r="N1611" t="str">
        <f>IF(ROW()&lt;=vLastrow,'Match History Data'!N1611,"")</f>
        <v/>
      </c>
      <c r="O1611" t="str">
        <f>IF(ROW()&lt;=vLastrow,'Match History Data'!O1611,"")</f>
        <v/>
      </c>
      <c r="Q1611" t="str">
        <f>IF(ROW()&lt;=vLastrow,VLOOKUP(MONTH(E1611),calcs!$S$2:$T$13,2,FALSE),"")</f>
        <v/>
      </c>
      <c r="R1611" t="str">
        <f>IF(ROW()&lt;=vLastrow,VLOOKUP(MONTH(F1611),calcs!$S$2:$T$13,2,FALSE),"")</f>
        <v/>
      </c>
      <c r="S1611" t="str">
        <f t="shared" si="135"/>
        <v/>
      </c>
      <c r="T1611" s="26" t="e">
        <f>IF(F1611="",DATEDIF(E1611,calcs!X$2,"Y"),"")</f>
        <v>#VALUE!</v>
      </c>
      <c r="U1611" t="str">
        <f t="shared" si="134"/>
        <v/>
      </c>
      <c r="V1611" t="str">
        <f t="shared" si="131"/>
        <v/>
      </c>
      <c r="W1611">
        <f t="shared" si="132"/>
        <v>0</v>
      </c>
      <c r="X1611">
        <f t="shared" si="133"/>
        <v>0</v>
      </c>
    </row>
    <row r="1612" spans="1:24" x14ac:dyDescent="0.35">
      <c r="A1612" t="str">
        <f>IF(ROW()&lt;=vLastrow,'Match History Data'!A1612,"")</f>
        <v/>
      </c>
      <c r="B1612" t="str">
        <f>IF(ROW()&lt;=vLastrow,'Match History Data'!B1612,"")</f>
        <v/>
      </c>
      <c r="C1612" t="str">
        <f>IF(ROW()&lt;=vLastrow,'Match History Data'!C1612,"")</f>
        <v/>
      </c>
      <c r="D1612" t="str">
        <f>IF(ROW()&lt;=vLastrow,'Match History Data'!D1612,"")</f>
        <v/>
      </c>
      <c r="E1612" s="3" t="str">
        <f>IF(ROW()&lt;=vLastrow,IF('Match History Data'!E1612&lt;&gt;"",'Match History Data'!E1612,""),"")</f>
        <v/>
      </c>
      <c r="F1612" s="3" t="str">
        <f>IF(ROW()&lt;=vLastrow,IF('Match History Data'!F1612&lt;&gt;"",'Match History Data'!F1612,""),"")</f>
        <v/>
      </c>
      <c r="G1612" t="str">
        <f>IF(ROW()&lt;=vLastrow,'Match History Data'!G1612,"")</f>
        <v/>
      </c>
      <c r="H1612" t="str">
        <f>IF(ROW()&lt;=vLastrow,'Match History Data'!H1612,"")</f>
        <v/>
      </c>
      <c r="I1612" t="str">
        <f>IF(ROW()&lt;=vLastrow,'Match History Data'!I1612,"")</f>
        <v/>
      </c>
      <c r="J1612" t="str">
        <f>IF(ROW()&lt;=vLastrow,'Match History Data'!J1612,"")</f>
        <v/>
      </c>
      <c r="K1612" t="str">
        <f>IF(ROW()&lt;=vLastrow,'Match History Data'!K1612,"")</f>
        <v/>
      </c>
      <c r="L1612" t="str">
        <f>IF(ROW()&lt;=vLastrow,'Match History Data'!L1612,"")</f>
        <v/>
      </c>
      <c r="M1612" t="str">
        <f>IF(ROW()&lt;=vLastrow,'Match History Data'!M1612,"")</f>
        <v/>
      </c>
      <c r="N1612" t="str">
        <f>IF(ROW()&lt;=vLastrow,'Match History Data'!N1612,"")</f>
        <v/>
      </c>
      <c r="O1612" t="str">
        <f>IF(ROW()&lt;=vLastrow,'Match History Data'!O1612,"")</f>
        <v/>
      </c>
      <c r="Q1612" t="str">
        <f>IF(ROW()&lt;=vLastrow,VLOOKUP(MONTH(E1612),calcs!$S$2:$T$13,2,FALSE),"")</f>
        <v/>
      </c>
      <c r="R1612" t="str">
        <f>IF(ROW()&lt;=vLastrow,VLOOKUP(MONTH(F1612),calcs!$S$2:$T$13,2,FALSE),"")</f>
        <v/>
      </c>
      <c r="S1612" t="str">
        <f t="shared" si="135"/>
        <v/>
      </c>
      <c r="T1612" s="26" t="e">
        <f>IF(F1612="",DATEDIF(E1612,calcs!X$2,"Y"),"")</f>
        <v>#VALUE!</v>
      </c>
      <c r="U1612" t="str">
        <f t="shared" si="134"/>
        <v/>
      </c>
      <c r="V1612" t="str">
        <f t="shared" si="131"/>
        <v/>
      </c>
      <c r="W1612">
        <f t="shared" si="132"/>
        <v>0</v>
      </c>
      <c r="X1612">
        <f t="shared" si="133"/>
        <v>0</v>
      </c>
    </row>
    <row r="1613" spans="1:24" x14ac:dyDescent="0.35">
      <c r="A1613" t="str">
        <f>IF(ROW()&lt;=vLastrow,'Match History Data'!A1613,"")</f>
        <v/>
      </c>
      <c r="B1613" t="str">
        <f>IF(ROW()&lt;=vLastrow,'Match History Data'!B1613,"")</f>
        <v/>
      </c>
      <c r="C1613" t="str">
        <f>IF(ROW()&lt;=vLastrow,'Match History Data'!C1613,"")</f>
        <v/>
      </c>
      <c r="D1613" t="str">
        <f>IF(ROW()&lt;=vLastrow,'Match History Data'!D1613,"")</f>
        <v/>
      </c>
      <c r="E1613" s="3" t="str">
        <f>IF(ROW()&lt;=vLastrow,IF('Match History Data'!E1613&lt;&gt;"",'Match History Data'!E1613,""),"")</f>
        <v/>
      </c>
      <c r="F1613" s="3" t="str">
        <f>IF(ROW()&lt;=vLastrow,IF('Match History Data'!F1613&lt;&gt;"",'Match History Data'!F1613,""),"")</f>
        <v/>
      </c>
      <c r="G1613" t="str">
        <f>IF(ROW()&lt;=vLastrow,'Match History Data'!G1613,"")</f>
        <v/>
      </c>
      <c r="H1613" t="str">
        <f>IF(ROW()&lt;=vLastrow,'Match History Data'!H1613,"")</f>
        <v/>
      </c>
      <c r="I1613" t="str">
        <f>IF(ROW()&lt;=vLastrow,'Match History Data'!I1613,"")</f>
        <v/>
      </c>
      <c r="J1613" t="str">
        <f>IF(ROW()&lt;=vLastrow,'Match History Data'!J1613,"")</f>
        <v/>
      </c>
      <c r="K1613" t="str">
        <f>IF(ROW()&lt;=vLastrow,'Match History Data'!K1613,"")</f>
        <v/>
      </c>
      <c r="L1613" t="str">
        <f>IF(ROW()&lt;=vLastrow,'Match History Data'!L1613,"")</f>
        <v/>
      </c>
      <c r="M1613" t="str">
        <f>IF(ROW()&lt;=vLastrow,'Match History Data'!M1613,"")</f>
        <v/>
      </c>
      <c r="N1613" t="str">
        <f>IF(ROW()&lt;=vLastrow,'Match History Data'!N1613,"")</f>
        <v/>
      </c>
      <c r="O1613" t="str">
        <f>IF(ROW()&lt;=vLastrow,'Match History Data'!O1613,"")</f>
        <v/>
      </c>
      <c r="Q1613" t="str">
        <f>IF(ROW()&lt;=vLastrow,VLOOKUP(MONTH(E1613),calcs!$S$2:$T$13,2,FALSE),"")</f>
        <v/>
      </c>
      <c r="R1613" t="str">
        <f>IF(ROW()&lt;=vLastrow,VLOOKUP(MONTH(F1613),calcs!$S$2:$T$13,2,FALSE),"")</f>
        <v/>
      </c>
      <c r="S1613" t="str">
        <f t="shared" si="135"/>
        <v/>
      </c>
      <c r="T1613" s="26" t="e">
        <f>IF(F1613="",DATEDIF(E1613,calcs!X$2,"Y"),"")</f>
        <v>#VALUE!</v>
      </c>
      <c r="U1613" t="str">
        <f t="shared" si="134"/>
        <v/>
      </c>
      <c r="V1613" t="str">
        <f t="shared" si="131"/>
        <v/>
      </c>
      <c r="W1613">
        <f t="shared" si="132"/>
        <v>0</v>
      </c>
      <c r="X1613">
        <f t="shared" si="133"/>
        <v>0</v>
      </c>
    </row>
    <row r="1614" spans="1:24" x14ac:dyDescent="0.35">
      <c r="A1614" t="str">
        <f>IF(ROW()&lt;=vLastrow,'Match History Data'!A1614,"")</f>
        <v/>
      </c>
      <c r="B1614" t="str">
        <f>IF(ROW()&lt;=vLastrow,'Match History Data'!B1614,"")</f>
        <v/>
      </c>
      <c r="C1614" t="str">
        <f>IF(ROW()&lt;=vLastrow,'Match History Data'!C1614,"")</f>
        <v/>
      </c>
      <c r="D1614" t="str">
        <f>IF(ROW()&lt;=vLastrow,'Match History Data'!D1614,"")</f>
        <v/>
      </c>
      <c r="E1614" s="3" t="str">
        <f>IF(ROW()&lt;=vLastrow,IF('Match History Data'!E1614&lt;&gt;"",'Match History Data'!E1614,""),"")</f>
        <v/>
      </c>
      <c r="F1614" s="3" t="str">
        <f>IF(ROW()&lt;=vLastrow,IF('Match History Data'!F1614&lt;&gt;"",'Match History Data'!F1614,""),"")</f>
        <v/>
      </c>
      <c r="G1614" t="str">
        <f>IF(ROW()&lt;=vLastrow,'Match History Data'!G1614,"")</f>
        <v/>
      </c>
      <c r="H1614" t="str">
        <f>IF(ROW()&lt;=vLastrow,'Match History Data'!H1614,"")</f>
        <v/>
      </c>
      <c r="I1614" t="str">
        <f>IF(ROW()&lt;=vLastrow,'Match History Data'!I1614,"")</f>
        <v/>
      </c>
      <c r="J1614" t="str">
        <f>IF(ROW()&lt;=vLastrow,'Match History Data'!J1614,"")</f>
        <v/>
      </c>
      <c r="K1614" t="str">
        <f>IF(ROW()&lt;=vLastrow,'Match History Data'!K1614,"")</f>
        <v/>
      </c>
      <c r="L1614" t="str">
        <f>IF(ROW()&lt;=vLastrow,'Match History Data'!L1614,"")</f>
        <v/>
      </c>
      <c r="M1614" t="str">
        <f>IF(ROW()&lt;=vLastrow,'Match History Data'!M1614,"")</f>
        <v/>
      </c>
      <c r="N1614" t="str">
        <f>IF(ROW()&lt;=vLastrow,'Match History Data'!N1614,"")</f>
        <v/>
      </c>
      <c r="O1614" t="str">
        <f>IF(ROW()&lt;=vLastrow,'Match History Data'!O1614,"")</f>
        <v/>
      </c>
      <c r="Q1614" t="str">
        <f>IF(ROW()&lt;=vLastrow,VLOOKUP(MONTH(E1614),calcs!$S$2:$T$13,2,FALSE),"")</f>
        <v/>
      </c>
      <c r="R1614" t="str">
        <f>IF(ROW()&lt;=vLastrow,VLOOKUP(MONTH(F1614),calcs!$S$2:$T$13,2,FALSE),"")</f>
        <v/>
      </c>
      <c r="S1614" t="str">
        <f t="shared" si="135"/>
        <v/>
      </c>
      <c r="T1614" s="26" t="e">
        <f>IF(F1614="",DATEDIF(E1614,calcs!X$2,"Y"),"")</f>
        <v>#VALUE!</v>
      </c>
      <c r="U1614" t="str">
        <f t="shared" si="134"/>
        <v/>
      </c>
      <c r="V1614" t="str">
        <f t="shared" si="131"/>
        <v/>
      </c>
      <c r="W1614">
        <f t="shared" si="132"/>
        <v>0</v>
      </c>
      <c r="X1614">
        <f t="shared" si="133"/>
        <v>0</v>
      </c>
    </row>
    <row r="1615" spans="1:24" x14ac:dyDescent="0.35">
      <c r="A1615" t="str">
        <f>IF(ROW()&lt;=vLastrow,'Match History Data'!A1615,"")</f>
        <v/>
      </c>
      <c r="B1615" t="str">
        <f>IF(ROW()&lt;=vLastrow,'Match History Data'!B1615,"")</f>
        <v/>
      </c>
      <c r="C1615" t="str">
        <f>IF(ROW()&lt;=vLastrow,'Match History Data'!C1615,"")</f>
        <v/>
      </c>
      <c r="D1615" t="str">
        <f>IF(ROW()&lt;=vLastrow,'Match History Data'!D1615,"")</f>
        <v/>
      </c>
      <c r="E1615" s="3" t="str">
        <f>IF(ROW()&lt;=vLastrow,IF('Match History Data'!E1615&lt;&gt;"",'Match History Data'!E1615,""),"")</f>
        <v/>
      </c>
      <c r="F1615" s="3" t="str">
        <f>IF(ROW()&lt;=vLastrow,IF('Match History Data'!F1615&lt;&gt;"",'Match History Data'!F1615,""),"")</f>
        <v/>
      </c>
      <c r="G1615" t="str">
        <f>IF(ROW()&lt;=vLastrow,'Match History Data'!G1615,"")</f>
        <v/>
      </c>
      <c r="H1615" t="str">
        <f>IF(ROW()&lt;=vLastrow,'Match History Data'!H1615,"")</f>
        <v/>
      </c>
      <c r="I1615" t="str">
        <f>IF(ROW()&lt;=vLastrow,'Match History Data'!I1615,"")</f>
        <v/>
      </c>
      <c r="J1615" t="str">
        <f>IF(ROW()&lt;=vLastrow,'Match History Data'!J1615,"")</f>
        <v/>
      </c>
      <c r="K1615" t="str">
        <f>IF(ROW()&lt;=vLastrow,'Match History Data'!K1615,"")</f>
        <v/>
      </c>
      <c r="L1615" t="str">
        <f>IF(ROW()&lt;=vLastrow,'Match History Data'!L1615,"")</f>
        <v/>
      </c>
      <c r="M1615" t="str">
        <f>IF(ROW()&lt;=vLastrow,'Match History Data'!M1615,"")</f>
        <v/>
      </c>
      <c r="N1615" t="str">
        <f>IF(ROW()&lt;=vLastrow,'Match History Data'!N1615,"")</f>
        <v/>
      </c>
      <c r="O1615" t="str">
        <f>IF(ROW()&lt;=vLastrow,'Match History Data'!O1615,"")</f>
        <v/>
      </c>
      <c r="Q1615" t="str">
        <f>IF(ROW()&lt;=vLastrow,VLOOKUP(MONTH(E1615),calcs!$S$2:$T$13,2,FALSE),"")</f>
        <v/>
      </c>
      <c r="R1615" t="str">
        <f>IF(ROW()&lt;=vLastrow,VLOOKUP(MONTH(F1615),calcs!$S$2:$T$13,2,FALSE),"")</f>
        <v/>
      </c>
      <c r="S1615" t="str">
        <f t="shared" si="135"/>
        <v/>
      </c>
      <c r="T1615" s="26" t="e">
        <f>IF(F1615="",DATEDIF(E1615,calcs!X$2,"Y"),"")</f>
        <v>#VALUE!</v>
      </c>
      <c r="U1615" t="str">
        <f t="shared" si="134"/>
        <v/>
      </c>
      <c r="V1615" t="str">
        <f t="shared" si="131"/>
        <v/>
      </c>
      <c r="W1615">
        <f t="shared" si="132"/>
        <v>0</v>
      </c>
      <c r="X1615">
        <f t="shared" si="133"/>
        <v>0</v>
      </c>
    </row>
    <row r="1616" spans="1:24" x14ac:dyDescent="0.35">
      <c r="A1616" t="str">
        <f>IF(ROW()&lt;=vLastrow,'Match History Data'!A1616,"")</f>
        <v/>
      </c>
      <c r="B1616" t="str">
        <f>IF(ROW()&lt;=vLastrow,'Match History Data'!B1616,"")</f>
        <v/>
      </c>
      <c r="C1616" t="str">
        <f>IF(ROW()&lt;=vLastrow,'Match History Data'!C1616,"")</f>
        <v/>
      </c>
      <c r="D1616" t="str">
        <f>IF(ROW()&lt;=vLastrow,'Match History Data'!D1616,"")</f>
        <v/>
      </c>
      <c r="E1616" s="3" t="str">
        <f>IF(ROW()&lt;=vLastrow,IF('Match History Data'!E1616&lt;&gt;"",'Match History Data'!E1616,""),"")</f>
        <v/>
      </c>
      <c r="F1616" s="3" t="str">
        <f>IF(ROW()&lt;=vLastrow,IF('Match History Data'!F1616&lt;&gt;"",'Match History Data'!F1616,""),"")</f>
        <v/>
      </c>
      <c r="G1616" t="str">
        <f>IF(ROW()&lt;=vLastrow,'Match History Data'!G1616,"")</f>
        <v/>
      </c>
      <c r="H1616" t="str">
        <f>IF(ROW()&lt;=vLastrow,'Match History Data'!H1616,"")</f>
        <v/>
      </c>
      <c r="I1616" t="str">
        <f>IF(ROW()&lt;=vLastrow,'Match History Data'!I1616,"")</f>
        <v/>
      </c>
      <c r="J1616" t="str">
        <f>IF(ROW()&lt;=vLastrow,'Match History Data'!J1616,"")</f>
        <v/>
      </c>
      <c r="K1616" t="str">
        <f>IF(ROW()&lt;=vLastrow,'Match History Data'!K1616,"")</f>
        <v/>
      </c>
      <c r="L1616" t="str">
        <f>IF(ROW()&lt;=vLastrow,'Match History Data'!L1616,"")</f>
        <v/>
      </c>
      <c r="M1616" t="str">
        <f>IF(ROW()&lt;=vLastrow,'Match History Data'!M1616,"")</f>
        <v/>
      </c>
      <c r="N1616" t="str">
        <f>IF(ROW()&lt;=vLastrow,'Match History Data'!N1616,"")</f>
        <v/>
      </c>
      <c r="O1616" t="str">
        <f>IF(ROW()&lt;=vLastrow,'Match History Data'!O1616,"")</f>
        <v/>
      </c>
      <c r="Q1616" t="str">
        <f>IF(ROW()&lt;=vLastrow,VLOOKUP(MONTH(E1616),calcs!$S$2:$T$13,2,FALSE),"")</f>
        <v/>
      </c>
      <c r="R1616" t="str">
        <f>IF(ROW()&lt;=vLastrow,VLOOKUP(MONTH(F1616),calcs!$S$2:$T$13,2,FALSE),"")</f>
        <v/>
      </c>
      <c r="S1616" t="str">
        <f t="shared" si="135"/>
        <v/>
      </c>
      <c r="T1616" s="26" t="e">
        <f>IF(F1616="",DATEDIF(E1616,calcs!X$2,"Y"),"")</f>
        <v>#VALUE!</v>
      </c>
      <c r="U1616" t="str">
        <f t="shared" si="134"/>
        <v/>
      </c>
      <c r="V1616" t="str">
        <f t="shared" si="131"/>
        <v/>
      </c>
      <c r="W1616">
        <f t="shared" si="132"/>
        <v>0</v>
      </c>
      <c r="X1616">
        <f t="shared" si="133"/>
        <v>0</v>
      </c>
    </row>
    <row r="1617" spans="1:24" x14ac:dyDescent="0.35">
      <c r="A1617" t="str">
        <f>IF(ROW()&lt;=vLastrow,'Match History Data'!A1617,"")</f>
        <v/>
      </c>
      <c r="B1617" t="str">
        <f>IF(ROW()&lt;=vLastrow,'Match History Data'!B1617,"")</f>
        <v/>
      </c>
      <c r="C1617" t="str">
        <f>IF(ROW()&lt;=vLastrow,'Match History Data'!C1617,"")</f>
        <v/>
      </c>
      <c r="D1617" t="str">
        <f>IF(ROW()&lt;=vLastrow,'Match History Data'!D1617,"")</f>
        <v/>
      </c>
      <c r="E1617" s="3" t="str">
        <f>IF(ROW()&lt;=vLastrow,IF('Match History Data'!E1617&lt;&gt;"",'Match History Data'!E1617,""),"")</f>
        <v/>
      </c>
      <c r="F1617" s="3" t="str">
        <f>IF(ROW()&lt;=vLastrow,IF('Match History Data'!F1617&lt;&gt;"",'Match History Data'!F1617,""),"")</f>
        <v/>
      </c>
      <c r="G1617" t="str">
        <f>IF(ROW()&lt;=vLastrow,'Match History Data'!G1617,"")</f>
        <v/>
      </c>
      <c r="H1617" t="str">
        <f>IF(ROW()&lt;=vLastrow,'Match History Data'!H1617,"")</f>
        <v/>
      </c>
      <c r="I1617" t="str">
        <f>IF(ROW()&lt;=vLastrow,'Match History Data'!I1617,"")</f>
        <v/>
      </c>
      <c r="J1617" t="str">
        <f>IF(ROW()&lt;=vLastrow,'Match History Data'!J1617,"")</f>
        <v/>
      </c>
      <c r="K1617" t="str">
        <f>IF(ROW()&lt;=vLastrow,'Match History Data'!K1617,"")</f>
        <v/>
      </c>
      <c r="L1617" t="str">
        <f>IF(ROW()&lt;=vLastrow,'Match History Data'!L1617,"")</f>
        <v/>
      </c>
      <c r="M1617" t="str">
        <f>IF(ROW()&lt;=vLastrow,'Match History Data'!M1617,"")</f>
        <v/>
      </c>
      <c r="N1617" t="str">
        <f>IF(ROW()&lt;=vLastrow,'Match History Data'!N1617,"")</f>
        <v/>
      </c>
      <c r="O1617" t="str">
        <f>IF(ROW()&lt;=vLastrow,'Match History Data'!O1617,"")</f>
        <v/>
      </c>
      <c r="Q1617" t="str">
        <f>IF(ROW()&lt;=vLastrow,VLOOKUP(MONTH(E1617),calcs!$S$2:$T$13,2,FALSE),"")</f>
        <v/>
      </c>
      <c r="R1617" t="str">
        <f>IF(ROW()&lt;=vLastrow,VLOOKUP(MONTH(F1617),calcs!$S$2:$T$13,2,FALSE),"")</f>
        <v/>
      </c>
      <c r="S1617" t="str">
        <f t="shared" si="135"/>
        <v/>
      </c>
      <c r="T1617" s="26" t="e">
        <f>IF(F1617="",DATEDIF(E1617,calcs!X$2,"Y"),"")</f>
        <v>#VALUE!</v>
      </c>
      <c r="U1617" t="str">
        <f t="shared" si="134"/>
        <v/>
      </c>
      <c r="V1617" t="str">
        <f t="shared" si="131"/>
        <v/>
      </c>
      <c r="W1617">
        <f t="shared" si="132"/>
        <v>0</v>
      </c>
      <c r="X1617">
        <f t="shared" si="133"/>
        <v>0</v>
      </c>
    </row>
    <row r="1618" spans="1:24" x14ac:dyDescent="0.35">
      <c r="A1618" t="str">
        <f>IF(ROW()&lt;=vLastrow,'Match History Data'!A1618,"")</f>
        <v/>
      </c>
      <c r="B1618" t="str">
        <f>IF(ROW()&lt;=vLastrow,'Match History Data'!B1618,"")</f>
        <v/>
      </c>
      <c r="C1618" t="str">
        <f>IF(ROW()&lt;=vLastrow,'Match History Data'!C1618,"")</f>
        <v/>
      </c>
      <c r="D1618" t="str">
        <f>IF(ROW()&lt;=vLastrow,'Match History Data'!D1618,"")</f>
        <v/>
      </c>
      <c r="E1618" s="3" t="str">
        <f>IF(ROW()&lt;=vLastrow,IF('Match History Data'!E1618&lt;&gt;"",'Match History Data'!E1618,""),"")</f>
        <v/>
      </c>
      <c r="F1618" s="3" t="str">
        <f>IF(ROW()&lt;=vLastrow,IF('Match History Data'!F1618&lt;&gt;"",'Match History Data'!F1618,""),"")</f>
        <v/>
      </c>
      <c r="G1618" t="str">
        <f>IF(ROW()&lt;=vLastrow,'Match History Data'!G1618,"")</f>
        <v/>
      </c>
      <c r="H1618" t="str">
        <f>IF(ROW()&lt;=vLastrow,'Match History Data'!H1618,"")</f>
        <v/>
      </c>
      <c r="I1618" t="str">
        <f>IF(ROW()&lt;=vLastrow,'Match History Data'!I1618,"")</f>
        <v/>
      </c>
      <c r="J1618" t="str">
        <f>IF(ROW()&lt;=vLastrow,'Match History Data'!J1618,"")</f>
        <v/>
      </c>
      <c r="K1618" t="str">
        <f>IF(ROW()&lt;=vLastrow,'Match History Data'!K1618,"")</f>
        <v/>
      </c>
      <c r="L1618" t="str">
        <f>IF(ROW()&lt;=vLastrow,'Match History Data'!L1618,"")</f>
        <v/>
      </c>
      <c r="M1618" t="str">
        <f>IF(ROW()&lt;=vLastrow,'Match History Data'!M1618,"")</f>
        <v/>
      </c>
      <c r="N1618" t="str">
        <f>IF(ROW()&lt;=vLastrow,'Match History Data'!N1618,"")</f>
        <v/>
      </c>
      <c r="O1618" t="str">
        <f>IF(ROW()&lt;=vLastrow,'Match History Data'!O1618,"")</f>
        <v/>
      </c>
      <c r="Q1618" t="str">
        <f>IF(ROW()&lt;=vLastrow,VLOOKUP(MONTH(E1618),calcs!$S$2:$T$13,2,FALSE),"")</f>
        <v/>
      </c>
      <c r="R1618" t="str">
        <f>IF(ROW()&lt;=vLastrow,VLOOKUP(MONTH(F1618),calcs!$S$2:$T$13,2,FALSE),"")</f>
        <v/>
      </c>
      <c r="S1618" t="str">
        <f t="shared" si="135"/>
        <v/>
      </c>
      <c r="T1618" s="26" t="e">
        <f>IF(F1618="",DATEDIF(E1618,calcs!X$2,"Y"),"")</f>
        <v>#VALUE!</v>
      </c>
      <c r="U1618" t="str">
        <f t="shared" si="134"/>
        <v/>
      </c>
      <c r="V1618" t="str">
        <f t="shared" si="131"/>
        <v/>
      </c>
      <c r="W1618">
        <f t="shared" si="132"/>
        <v>0</v>
      </c>
      <c r="X1618">
        <f t="shared" si="133"/>
        <v>0</v>
      </c>
    </row>
    <row r="1619" spans="1:24" x14ac:dyDescent="0.35">
      <c r="A1619" t="str">
        <f>IF(ROW()&lt;=vLastrow,'Match History Data'!A1619,"")</f>
        <v/>
      </c>
      <c r="B1619" t="str">
        <f>IF(ROW()&lt;=vLastrow,'Match History Data'!B1619,"")</f>
        <v/>
      </c>
      <c r="C1619" t="str">
        <f>IF(ROW()&lt;=vLastrow,'Match History Data'!C1619,"")</f>
        <v/>
      </c>
      <c r="D1619" t="str">
        <f>IF(ROW()&lt;=vLastrow,'Match History Data'!D1619,"")</f>
        <v/>
      </c>
      <c r="E1619" s="3" t="str">
        <f>IF(ROW()&lt;=vLastrow,IF('Match History Data'!E1619&lt;&gt;"",'Match History Data'!E1619,""),"")</f>
        <v/>
      </c>
      <c r="F1619" s="3" t="str">
        <f>IF(ROW()&lt;=vLastrow,IF('Match History Data'!F1619&lt;&gt;"",'Match History Data'!F1619,""),"")</f>
        <v/>
      </c>
      <c r="G1619" t="str">
        <f>IF(ROW()&lt;=vLastrow,'Match History Data'!G1619,"")</f>
        <v/>
      </c>
      <c r="H1619" t="str">
        <f>IF(ROW()&lt;=vLastrow,'Match History Data'!H1619,"")</f>
        <v/>
      </c>
      <c r="I1619" t="str">
        <f>IF(ROW()&lt;=vLastrow,'Match History Data'!I1619,"")</f>
        <v/>
      </c>
      <c r="J1619" t="str">
        <f>IF(ROW()&lt;=vLastrow,'Match History Data'!J1619,"")</f>
        <v/>
      </c>
      <c r="K1619" t="str">
        <f>IF(ROW()&lt;=vLastrow,'Match History Data'!K1619,"")</f>
        <v/>
      </c>
      <c r="L1619" t="str">
        <f>IF(ROW()&lt;=vLastrow,'Match History Data'!L1619,"")</f>
        <v/>
      </c>
      <c r="M1619" t="str">
        <f>IF(ROW()&lt;=vLastrow,'Match History Data'!M1619,"")</f>
        <v/>
      </c>
      <c r="N1619" t="str">
        <f>IF(ROW()&lt;=vLastrow,'Match History Data'!N1619,"")</f>
        <v/>
      </c>
      <c r="O1619" t="str">
        <f>IF(ROW()&lt;=vLastrow,'Match History Data'!O1619,"")</f>
        <v/>
      </c>
      <c r="Q1619" t="str">
        <f>IF(ROW()&lt;=vLastrow,VLOOKUP(MONTH(E1619),calcs!$S$2:$T$13,2,FALSE),"")</f>
        <v/>
      </c>
      <c r="R1619" t="str">
        <f>IF(ROW()&lt;=vLastrow,VLOOKUP(MONTH(F1619),calcs!$S$2:$T$13,2,FALSE),"")</f>
        <v/>
      </c>
      <c r="S1619" t="str">
        <f t="shared" si="135"/>
        <v/>
      </c>
      <c r="T1619" s="26" t="e">
        <f>IF(F1619="",DATEDIF(E1619,calcs!X$2,"Y"),"")</f>
        <v>#VALUE!</v>
      </c>
      <c r="U1619" t="str">
        <f t="shared" si="134"/>
        <v/>
      </c>
      <c r="V1619" t="str">
        <f t="shared" si="131"/>
        <v/>
      </c>
      <c r="W1619">
        <f t="shared" si="132"/>
        <v>0</v>
      </c>
      <c r="X1619">
        <f t="shared" si="133"/>
        <v>0</v>
      </c>
    </row>
    <row r="1620" spans="1:24" x14ac:dyDescent="0.35">
      <c r="A1620" t="str">
        <f>IF(ROW()&lt;=vLastrow,'Match History Data'!A1620,"")</f>
        <v/>
      </c>
      <c r="B1620" t="str">
        <f>IF(ROW()&lt;=vLastrow,'Match History Data'!B1620,"")</f>
        <v/>
      </c>
      <c r="C1620" t="str">
        <f>IF(ROW()&lt;=vLastrow,'Match History Data'!C1620,"")</f>
        <v/>
      </c>
      <c r="D1620" t="str">
        <f>IF(ROW()&lt;=vLastrow,'Match History Data'!D1620,"")</f>
        <v/>
      </c>
      <c r="E1620" s="3" t="str">
        <f>IF(ROW()&lt;=vLastrow,IF('Match History Data'!E1620&lt;&gt;"",'Match History Data'!E1620,""),"")</f>
        <v/>
      </c>
      <c r="F1620" s="3" t="str">
        <f>IF(ROW()&lt;=vLastrow,IF('Match History Data'!F1620&lt;&gt;"",'Match History Data'!F1620,""),"")</f>
        <v/>
      </c>
      <c r="G1620" t="str">
        <f>IF(ROW()&lt;=vLastrow,'Match History Data'!G1620,"")</f>
        <v/>
      </c>
      <c r="H1620" t="str">
        <f>IF(ROW()&lt;=vLastrow,'Match History Data'!H1620,"")</f>
        <v/>
      </c>
      <c r="I1620" t="str">
        <f>IF(ROW()&lt;=vLastrow,'Match History Data'!I1620,"")</f>
        <v/>
      </c>
      <c r="J1620" t="str">
        <f>IF(ROW()&lt;=vLastrow,'Match History Data'!J1620,"")</f>
        <v/>
      </c>
      <c r="K1620" t="str">
        <f>IF(ROW()&lt;=vLastrow,'Match History Data'!K1620,"")</f>
        <v/>
      </c>
      <c r="L1620" t="str">
        <f>IF(ROW()&lt;=vLastrow,'Match History Data'!L1620,"")</f>
        <v/>
      </c>
      <c r="M1620" t="str">
        <f>IF(ROW()&lt;=vLastrow,'Match History Data'!M1620,"")</f>
        <v/>
      </c>
      <c r="N1620" t="str">
        <f>IF(ROW()&lt;=vLastrow,'Match History Data'!N1620,"")</f>
        <v/>
      </c>
      <c r="O1620" t="str">
        <f>IF(ROW()&lt;=vLastrow,'Match History Data'!O1620,"")</f>
        <v/>
      </c>
      <c r="Q1620" t="str">
        <f>IF(ROW()&lt;=vLastrow,VLOOKUP(MONTH(E1620),calcs!$S$2:$T$13,2,FALSE),"")</f>
        <v/>
      </c>
      <c r="R1620" t="str">
        <f>IF(ROW()&lt;=vLastrow,VLOOKUP(MONTH(F1620),calcs!$S$2:$T$13,2,FALSE),"")</f>
        <v/>
      </c>
      <c r="S1620" t="str">
        <f t="shared" si="135"/>
        <v/>
      </c>
      <c r="T1620" s="26" t="e">
        <f>IF(F1620="",DATEDIF(E1620,calcs!X$2,"Y"),"")</f>
        <v>#VALUE!</v>
      </c>
      <c r="U1620" t="str">
        <f t="shared" si="134"/>
        <v/>
      </c>
      <c r="V1620" t="str">
        <f t="shared" si="131"/>
        <v/>
      </c>
      <c r="W1620">
        <f t="shared" si="132"/>
        <v>0</v>
      </c>
      <c r="X1620">
        <f t="shared" si="133"/>
        <v>0</v>
      </c>
    </row>
    <row r="1621" spans="1:24" x14ac:dyDescent="0.35">
      <c r="A1621" t="str">
        <f>IF(ROW()&lt;=vLastrow,'Match History Data'!A1621,"")</f>
        <v/>
      </c>
      <c r="B1621" t="str">
        <f>IF(ROW()&lt;=vLastrow,'Match History Data'!B1621,"")</f>
        <v/>
      </c>
      <c r="C1621" t="str">
        <f>IF(ROW()&lt;=vLastrow,'Match History Data'!C1621,"")</f>
        <v/>
      </c>
      <c r="D1621" t="str">
        <f>IF(ROW()&lt;=vLastrow,'Match History Data'!D1621,"")</f>
        <v/>
      </c>
      <c r="E1621" s="3" t="str">
        <f>IF(ROW()&lt;=vLastrow,IF('Match History Data'!E1621&lt;&gt;"",'Match History Data'!E1621,""),"")</f>
        <v/>
      </c>
      <c r="F1621" s="3" t="str">
        <f>IF(ROW()&lt;=vLastrow,IF('Match History Data'!F1621&lt;&gt;"",'Match History Data'!F1621,""),"")</f>
        <v/>
      </c>
      <c r="G1621" t="str">
        <f>IF(ROW()&lt;=vLastrow,'Match History Data'!G1621,"")</f>
        <v/>
      </c>
      <c r="H1621" t="str">
        <f>IF(ROW()&lt;=vLastrow,'Match History Data'!H1621,"")</f>
        <v/>
      </c>
      <c r="I1621" t="str">
        <f>IF(ROW()&lt;=vLastrow,'Match History Data'!I1621,"")</f>
        <v/>
      </c>
      <c r="J1621" t="str">
        <f>IF(ROW()&lt;=vLastrow,'Match History Data'!J1621,"")</f>
        <v/>
      </c>
      <c r="K1621" t="str">
        <f>IF(ROW()&lt;=vLastrow,'Match History Data'!K1621,"")</f>
        <v/>
      </c>
      <c r="L1621" t="str">
        <f>IF(ROW()&lt;=vLastrow,'Match History Data'!L1621,"")</f>
        <v/>
      </c>
      <c r="M1621" t="str">
        <f>IF(ROW()&lt;=vLastrow,'Match History Data'!M1621,"")</f>
        <v/>
      </c>
      <c r="N1621" t="str">
        <f>IF(ROW()&lt;=vLastrow,'Match History Data'!N1621,"")</f>
        <v/>
      </c>
      <c r="O1621" t="str">
        <f>IF(ROW()&lt;=vLastrow,'Match History Data'!O1621,"")</f>
        <v/>
      </c>
      <c r="Q1621" t="str">
        <f>IF(ROW()&lt;=vLastrow,VLOOKUP(MONTH(E1621),calcs!$S$2:$T$13,2,FALSE),"")</f>
        <v/>
      </c>
      <c r="R1621" t="str">
        <f>IF(ROW()&lt;=vLastrow,VLOOKUP(MONTH(F1621),calcs!$S$2:$T$13,2,FALSE),"")</f>
        <v/>
      </c>
      <c r="S1621" t="str">
        <f t="shared" si="135"/>
        <v/>
      </c>
      <c r="T1621" s="26" t="e">
        <f>IF(F1621="",DATEDIF(E1621,calcs!X$2,"Y"),"")</f>
        <v>#VALUE!</v>
      </c>
      <c r="U1621" t="str">
        <f t="shared" si="134"/>
        <v/>
      </c>
      <c r="V1621" t="str">
        <f t="shared" si="131"/>
        <v/>
      </c>
      <c r="W1621">
        <f t="shared" si="132"/>
        <v>0</v>
      </c>
      <c r="X1621">
        <f t="shared" si="133"/>
        <v>0</v>
      </c>
    </row>
    <row r="1622" spans="1:24" x14ac:dyDescent="0.35">
      <c r="A1622" t="str">
        <f>IF(ROW()&lt;=vLastrow,'Match History Data'!A1622,"")</f>
        <v/>
      </c>
      <c r="B1622" t="str">
        <f>IF(ROW()&lt;=vLastrow,'Match History Data'!B1622,"")</f>
        <v/>
      </c>
      <c r="C1622" t="str">
        <f>IF(ROW()&lt;=vLastrow,'Match History Data'!C1622,"")</f>
        <v/>
      </c>
      <c r="D1622" t="str">
        <f>IF(ROW()&lt;=vLastrow,'Match History Data'!D1622,"")</f>
        <v/>
      </c>
      <c r="E1622" s="3" t="str">
        <f>IF(ROW()&lt;=vLastrow,IF('Match History Data'!E1622&lt;&gt;"",'Match History Data'!E1622,""),"")</f>
        <v/>
      </c>
      <c r="F1622" s="3" t="str">
        <f>IF(ROW()&lt;=vLastrow,IF('Match History Data'!F1622&lt;&gt;"",'Match History Data'!F1622,""),"")</f>
        <v/>
      </c>
      <c r="G1622" t="str">
        <f>IF(ROW()&lt;=vLastrow,'Match History Data'!G1622,"")</f>
        <v/>
      </c>
      <c r="H1622" t="str">
        <f>IF(ROW()&lt;=vLastrow,'Match History Data'!H1622,"")</f>
        <v/>
      </c>
      <c r="I1622" t="str">
        <f>IF(ROW()&lt;=vLastrow,'Match History Data'!I1622,"")</f>
        <v/>
      </c>
      <c r="J1622" t="str">
        <f>IF(ROW()&lt;=vLastrow,'Match History Data'!J1622,"")</f>
        <v/>
      </c>
      <c r="K1622" t="str">
        <f>IF(ROW()&lt;=vLastrow,'Match History Data'!K1622,"")</f>
        <v/>
      </c>
      <c r="L1622" t="str">
        <f>IF(ROW()&lt;=vLastrow,'Match History Data'!L1622,"")</f>
        <v/>
      </c>
      <c r="M1622" t="str">
        <f>IF(ROW()&lt;=vLastrow,'Match History Data'!M1622,"")</f>
        <v/>
      </c>
      <c r="N1622" t="str">
        <f>IF(ROW()&lt;=vLastrow,'Match History Data'!N1622,"")</f>
        <v/>
      </c>
      <c r="O1622" t="str">
        <f>IF(ROW()&lt;=vLastrow,'Match History Data'!O1622,"")</f>
        <v/>
      </c>
      <c r="Q1622" t="str">
        <f>IF(ROW()&lt;=vLastrow,VLOOKUP(MONTH(E1622),calcs!$S$2:$T$13,2,FALSE),"")</f>
        <v/>
      </c>
      <c r="R1622" t="str">
        <f>IF(ROW()&lt;=vLastrow,VLOOKUP(MONTH(F1622),calcs!$S$2:$T$13,2,FALSE),"")</f>
        <v/>
      </c>
      <c r="S1622" t="str">
        <f t="shared" si="135"/>
        <v/>
      </c>
      <c r="T1622" s="26" t="e">
        <f>IF(F1622="",DATEDIF(E1622,calcs!X$2,"Y"),"")</f>
        <v>#VALUE!</v>
      </c>
      <c r="U1622" t="str">
        <f t="shared" si="134"/>
        <v/>
      </c>
      <c r="V1622" t="str">
        <f t="shared" si="131"/>
        <v/>
      </c>
      <c r="W1622">
        <f t="shared" si="132"/>
        <v>0</v>
      </c>
      <c r="X1622">
        <f t="shared" si="133"/>
        <v>0</v>
      </c>
    </row>
    <row r="1623" spans="1:24" x14ac:dyDescent="0.35">
      <c r="A1623" t="str">
        <f>IF(ROW()&lt;=vLastrow,'Match History Data'!A1623,"")</f>
        <v/>
      </c>
      <c r="B1623" t="str">
        <f>IF(ROW()&lt;=vLastrow,'Match History Data'!B1623,"")</f>
        <v/>
      </c>
      <c r="C1623" t="str">
        <f>IF(ROW()&lt;=vLastrow,'Match History Data'!C1623,"")</f>
        <v/>
      </c>
      <c r="D1623" t="str">
        <f>IF(ROW()&lt;=vLastrow,'Match History Data'!D1623,"")</f>
        <v/>
      </c>
      <c r="E1623" s="3" t="str">
        <f>IF(ROW()&lt;=vLastrow,IF('Match History Data'!E1623&lt;&gt;"",'Match History Data'!E1623,""),"")</f>
        <v/>
      </c>
      <c r="F1623" s="3" t="str">
        <f>IF(ROW()&lt;=vLastrow,IF('Match History Data'!F1623&lt;&gt;"",'Match History Data'!F1623,""),"")</f>
        <v/>
      </c>
      <c r="G1623" t="str">
        <f>IF(ROW()&lt;=vLastrow,'Match History Data'!G1623,"")</f>
        <v/>
      </c>
      <c r="H1623" t="str">
        <f>IF(ROW()&lt;=vLastrow,'Match History Data'!H1623,"")</f>
        <v/>
      </c>
      <c r="I1623" t="str">
        <f>IF(ROW()&lt;=vLastrow,'Match History Data'!I1623,"")</f>
        <v/>
      </c>
      <c r="J1623" t="str">
        <f>IF(ROW()&lt;=vLastrow,'Match History Data'!J1623,"")</f>
        <v/>
      </c>
      <c r="K1623" t="str">
        <f>IF(ROW()&lt;=vLastrow,'Match History Data'!K1623,"")</f>
        <v/>
      </c>
      <c r="L1623" t="str">
        <f>IF(ROW()&lt;=vLastrow,'Match History Data'!L1623,"")</f>
        <v/>
      </c>
      <c r="M1623" t="str">
        <f>IF(ROW()&lt;=vLastrow,'Match History Data'!M1623,"")</f>
        <v/>
      </c>
      <c r="N1623" t="str">
        <f>IF(ROW()&lt;=vLastrow,'Match History Data'!N1623,"")</f>
        <v/>
      </c>
      <c r="O1623" t="str">
        <f>IF(ROW()&lt;=vLastrow,'Match History Data'!O1623,"")</f>
        <v/>
      </c>
      <c r="Q1623" t="str">
        <f>IF(ROW()&lt;=vLastrow,VLOOKUP(MONTH(E1623),calcs!$S$2:$T$13,2,FALSE),"")</f>
        <v/>
      </c>
      <c r="R1623" t="str">
        <f>IF(ROW()&lt;=vLastrow,VLOOKUP(MONTH(F1623),calcs!$S$2:$T$13,2,FALSE),"")</f>
        <v/>
      </c>
      <c r="S1623" t="str">
        <f t="shared" si="135"/>
        <v/>
      </c>
      <c r="T1623" s="26" t="e">
        <f>IF(F1623="",DATEDIF(E1623,calcs!X$2,"Y"),"")</f>
        <v>#VALUE!</v>
      </c>
      <c r="U1623" t="str">
        <f t="shared" si="134"/>
        <v/>
      </c>
      <c r="V1623" t="str">
        <f t="shared" si="131"/>
        <v/>
      </c>
      <c r="W1623">
        <f t="shared" si="132"/>
        <v>0</v>
      </c>
      <c r="X1623">
        <f t="shared" si="133"/>
        <v>0</v>
      </c>
    </row>
    <row r="1624" spans="1:24" x14ac:dyDescent="0.35">
      <c r="A1624" t="str">
        <f>IF(ROW()&lt;=vLastrow,'Match History Data'!A1624,"")</f>
        <v/>
      </c>
      <c r="B1624" t="str">
        <f>IF(ROW()&lt;=vLastrow,'Match History Data'!B1624,"")</f>
        <v/>
      </c>
      <c r="C1624" t="str">
        <f>IF(ROW()&lt;=vLastrow,'Match History Data'!C1624,"")</f>
        <v/>
      </c>
      <c r="D1624" t="str">
        <f>IF(ROW()&lt;=vLastrow,'Match History Data'!D1624,"")</f>
        <v/>
      </c>
      <c r="E1624" s="3" t="str">
        <f>IF(ROW()&lt;=vLastrow,IF('Match History Data'!E1624&lt;&gt;"",'Match History Data'!E1624,""),"")</f>
        <v/>
      </c>
      <c r="F1624" s="3" t="str">
        <f>IF(ROW()&lt;=vLastrow,IF('Match History Data'!F1624&lt;&gt;"",'Match History Data'!F1624,""),"")</f>
        <v/>
      </c>
      <c r="G1624" t="str">
        <f>IF(ROW()&lt;=vLastrow,'Match History Data'!G1624,"")</f>
        <v/>
      </c>
      <c r="H1624" t="str">
        <f>IF(ROW()&lt;=vLastrow,'Match History Data'!H1624,"")</f>
        <v/>
      </c>
      <c r="I1624" t="str">
        <f>IF(ROW()&lt;=vLastrow,'Match History Data'!I1624,"")</f>
        <v/>
      </c>
      <c r="J1624" t="str">
        <f>IF(ROW()&lt;=vLastrow,'Match History Data'!J1624,"")</f>
        <v/>
      </c>
      <c r="K1624" t="str">
        <f>IF(ROW()&lt;=vLastrow,'Match History Data'!K1624,"")</f>
        <v/>
      </c>
      <c r="L1624" t="str">
        <f>IF(ROW()&lt;=vLastrow,'Match History Data'!L1624,"")</f>
        <v/>
      </c>
      <c r="M1624" t="str">
        <f>IF(ROW()&lt;=vLastrow,'Match History Data'!M1624,"")</f>
        <v/>
      </c>
      <c r="N1624" t="str">
        <f>IF(ROW()&lt;=vLastrow,'Match History Data'!N1624,"")</f>
        <v/>
      </c>
      <c r="O1624" t="str">
        <f>IF(ROW()&lt;=vLastrow,'Match History Data'!O1624,"")</f>
        <v/>
      </c>
      <c r="Q1624" t="str">
        <f>IF(ROW()&lt;=vLastrow,VLOOKUP(MONTH(E1624),calcs!$S$2:$T$13,2,FALSE),"")</f>
        <v/>
      </c>
      <c r="R1624" t="str">
        <f>IF(ROW()&lt;=vLastrow,VLOOKUP(MONTH(F1624),calcs!$S$2:$T$13,2,FALSE),"")</f>
        <v/>
      </c>
      <c r="S1624" t="str">
        <f t="shared" si="135"/>
        <v/>
      </c>
      <c r="T1624" s="26" t="e">
        <f>IF(F1624="",DATEDIF(E1624,calcs!X$2,"Y"),"")</f>
        <v>#VALUE!</v>
      </c>
      <c r="U1624" t="str">
        <f t="shared" si="134"/>
        <v/>
      </c>
      <c r="V1624" t="str">
        <f t="shared" si="131"/>
        <v/>
      </c>
      <c r="W1624">
        <f t="shared" si="132"/>
        <v>0</v>
      </c>
      <c r="X1624">
        <f t="shared" si="133"/>
        <v>0</v>
      </c>
    </row>
    <row r="1625" spans="1:24" x14ac:dyDescent="0.35">
      <c r="A1625" t="str">
        <f>IF(ROW()&lt;=vLastrow,'Match History Data'!A1625,"")</f>
        <v/>
      </c>
      <c r="B1625" t="str">
        <f>IF(ROW()&lt;=vLastrow,'Match History Data'!B1625,"")</f>
        <v/>
      </c>
      <c r="C1625" t="str">
        <f>IF(ROW()&lt;=vLastrow,'Match History Data'!C1625,"")</f>
        <v/>
      </c>
      <c r="D1625" t="str">
        <f>IF(ROW()&lt;=vLastrow,'Match History Data'!D1625,"")</f>
        <v/>
      </c>
      <c r="E1625" s="3" t="str">
        <f>IF(ROW()&lt;=vLastrow,IF('Match History Data'!E1625&lt;&gt;"",'Match History Data'!E1625,""),"")</f>
        <v/>
      </c>
      <c r="F1625" s="3" t="str">
        <f>IF(ROW()&lt;=vLastrow,IF('Match History Data'!F1625&lt;&gt;"",'Match History Data'!F1625,""),"")</f>
        <v/>
      </c>
      <c r="G1625" t="str">
        <f>IF(ROW()&lt;=vLastrow,'Match History Data'!G1625,"")</f>
        <v/>
      </c>
      <c r="H1625" t="str">
        <f>IF(ROW()&lt;=vLastrow,'Match History Data'!H1625,"")</f>
        <v/>
      </c>
      <c r="I1625" t="str">
        <f>IF(ROW()&lt;=vLastrow,'Match History Data'!I1625,"")</f>
        <v/>
      </c>
      <c r="J1625" t="str">
        <f>IF(ROW()&lt;=vLastrow,'Match History Data'!J1625,"")</f>
        <v/>
      </c>
      <c r="K1625" t="str">
        <f>IF(ROW()&lt;=vLastrow,'Match History Data'!K1625,"")</f>
        <v/>
      </c>
      <c r="L1625" t="str">
        <f>IF(ROW()&lt;=vLastrow,'Match History Data'!L1625,"")</f>
        <v/>
      </c>
      <c r="M1625" t="str">
        <f>IF(ROW()&lt;=vLastrow,'Match History Data'!M1625,"")</f>
        <v/>
      </c>
      <c r="N1625" t="str">
        <f>IF(ROW()&lt;=vLastrow,'Match History Data'!N1625,"")</f>
        <v/>
      </c>
      <c r="O1625" t="str">
        <f>IF(ROW()&lt;=vLastrow,'Match History Data'!O1625,"")</f>
        <v/>
      </c>
      <c r="Q1625" t="str">
        <f>IF(ROW()&lt;=vLastrow,VLOOKUP(MONTH(E1625),calcs!$S$2:$T$13,2,FALSE),"")</f>
        <v/>
      </c>
      <c r="R1625" t="str">
        <f>IF(ROW()&lt;=vLastrow,VLOOKUP(MONTH(F1625),calcs!$S$2:$T$13,2,FALSE),"")</f>
        <v/>
      </c>
      <c r="S1625" t="str">
        <f t="shared" si="135"/>
        <v/>
      </c>
      <c r="T1625" s="26" t="e">
        <f>IF(F1625="",DATEDIF(E1625,calcs!X$2,"Y"),"")</f>
        <v>#VALUE!</v>
      </c>
      <c r="U1625" t="str">
        <f t="shared" si="134"/>
        <v/>
      </c>
      <c r="V1625" t="str">
        <f t="shared" si="131"/>
        <v/>
      </c>
      <c r="W1625">
        <f t="shared" si="132"/>
        <v>0</v>
      </c>
      <c r="X1625">
        <f t="shared" si="133"/>
        <v>0</v>
      </c>
    </row>
    <row r="1626" spans="1:24" x14ac:dyDescent="0.35">
      <c r="A1626" t="str">
        <f>IF(ROW()&lt;=vLastrow,'Match History Data'!A1626,"")</f>
        <v/>
      </c>
      <c r="B1626" t="str">
        <f>IF(ROW()&lt;=vLastrow,'Match History Data'!B1626,"")</f>
        <v/>
      </c>
      <c r="C1626" t="str">
        <f>IF(ROW()&lt;=vLastrow,'Match History Data'!C1626,"")</f>
        <v/>
      </c>
      <c r="D1626" t="str">
        <f>IF(ROW()&lt;=vLastrow,'Match History Data'!D1626,"")</f>
        <v/>
      </c>
      <c r="E1626" s="3" t="str">
        <f>IF(ROW()&lt;=vLastrow,IF('Match History Data'!E1626&lt;&gt;"",'Match History Data'!E1626,""),"")</f>
        <v/>
      </c>
      <c r="F1626" s="3" t="str">
        <f>IF(ROW()&lt;=vLastrow,IF('Match History Data'!F1626&lt;&gt;"",'Match History Data'!F1626,""),"")</f>
        <v/>
      </c>
      <c r="G1626" t="str">
        <f>IF(ROW()&lt;=vLastrow,'Match History Data'!G1626,"")</f>
        <v/>
      </c>
      <c r="H1626" t="str">
        <f>IF(ROW()&lt;=vLastrow,'Match History Data'!H1626,"")</f>
        <v/>
      </c>
      <c r="I1626" t="str">
        <f>IF(ROW()&lt;=vLastrow,'Match History Data'!I1626,"")</f>
        <v/>
      </c>
      <c r="J1626" t="str">
        <f>IF(ROW()&lt;=vLastrow,'Match History Data'!J1626,"")</f>
        <v/>
      </c>
      <c r="K1626" t="str">
        <f>IF(ROW()&lt;=vLastrow,'Match History Data'!K1626,"")</f>
        <v/>
      </c>
      <c r="L1626" t="str">
        <f>IF(ROW()&lt;=vLastrow,'Match History Data'!L1626,"")</f>
        <v/>
      </c>
      <c r="M1626" t="str">
        <f>IF(ROW()&lt;=vLastrow,'Match History Data'!M1626,"")</f>
        <v/>
      </c>
      <c r="N1626" t="str">
        <f>IF(ROW()&lt;=vLastrow,'Match History Data'!N1626,"")</f>
        <v/>
      </c>
      <c r="O1626" t="str">
        <f>IF(ROW()&lt;=vLastrow,'Match History Data'!O1626,"")</f>
        <v/>
      </c>
      <c r="Q1626" t="str">
        <f>IF(ROW()&lt;=vLastrow,VLOOKUP(MONTH(E1626),calcs!$S$2:$T$13,2,FALSE),"")</f>
        <v/>
      </c>
      <c r="R1626" t="str">
        <f>IF(ROW()&lt;=vLastrow,VLOOKUP(MONTH(F1626),calcs!$S$2:$T$13,2,FALSE),"")</f>
        <v/>
      </c>
      <c r="S1626" t="str">
        <f t="shared" si="135"/>
        <v/>
      </c>
      <c r="T1626" s="26" t="e">
        <f>IF(F1626="",DATEDIF(E1626,calcs!X$2,"Y"),"")</f>
        <v>#VALUE!</v>
      </c>
      <c r="U1626" t="str">
        <f t="shared" si="134"/>
        <v/>
      </c>
      <c r="V1626" t="str">
        <f t="shared" si="131"/>
        <v/>
      </c>
      <c r="W1626">
        <f t="shared" si="132"/>
        <v>0</v>
      </c>
      <c r="X1626">
        <f t="shared" si="133"/>
        <v>0</v>
      </c>
    </row>
    <row r="1627" spans="1:24" x14ac:dyDescent="0.35">
      <c r="A1627" t="str">
        <f>IF(ROW()&lt;=vLastrow,'Match History Data'!A1627,"")</f>
        <v/>
      </c>
      <c r="B1627" t="str">
        <f>IF(ROW()&lt;=vLastrow,'Match History Data'!B1627,"")</f>
        <v/>
      </c>
      <c r="C1627" t="str">
        <f>IF(ROW()&lt;=vLastrow,'Match History Data'!C1627,"")</f>
        <v/>
      </c>
      <c r="D1627" t="str">
        <f>IF(ROW()&lt;=vLastrow,'Match History Data'!D1627,"")</f>
        <v/>
      </c>
      <c r="E1627" s="3" t="str">
        <f>IF(ROW()&lt;=vLastrow,IF('Match History Data'!E1627&lt;&gt;"",'Match History Data'!E1627,""),"")</f>
        <v/>
      </c>
      <c r="F1627" s="3" t="str">
        <f>IF(ROW()&lt;=vLastrow,IF('Match History Data'!F1627&lt;&gt;"",'Match History Data'!F1627,""),"")</f>
        <v/>
      </c>
      <c r="G1627" t="str">
        <f>IF(ROW()&lt;=vLastrow,'Match History Data'!G1627,"")</f>
        <v/>
      </c>
      <c r="H1627" t="str">
        <f>IF(ROW()&lt;=vLastrow,'Match History Data'!H1627,"")</f>
        <v/>
      </c>
      <c r="I1627" t="str">
        <f>IF(ROW()&lt;=vLastrow,'Match History Data'!I1627,"")</f>
        <v/>
      </c>
      <c r="J1627" t="str">
        <f>IF(ROW()&lt;=vLastrow,'Match History Data'!J1627,"")</f>
        <v/>
      </c>
      <c r="K1627" t="str">
        <f>IF(ROW()&lt;=vLastrow,'Match History Data'!K1627,"")</f>
        <v/>
      </c>
      <c r="L1627" t="str">
        <f>IF(ROW()&lt;=vLastrow,'Match History Data'!L1627,"")</f>
        <v/>
      </c>
      <c r="M1627" t="str">
        <f>IF(ROW()&lt;=vLastrow,'Match History Data'!M1627,"")</f>
        <v/>
      </c>
      <c r="N1627" t="str">
        <f>IF(ROW()&lt;=vLastrow,'Match History Data'!N1627,"")</f>
        <v/>
      </c>
      <c r="O1627" t="str">
        <f>IF(ROW()&lt;=vLastrow,'Match History Data'!O1627,"")</f>
        <v/>
      </c>
      <c r="Q1627" t="str">
        <f>IF(ROW()&lt;=vLastrow,VLOOKUP(MONTH(E1627),calcs!$S$2:$T$13,2,FALSE),"")</f>
        <v/>
      </c>
      <c r="R1627" t="str">
        <f>IF(ROW()&lt;=vLastrow,VLOOKUP(MONTH(F1627),calcs!$S$2:$T$13,2,FALSE),"")</f>
        <v/>
      </c>
      <c r="S1627" t="str">
        <f t="shared" si="135"/>
        <v/>
      </c>
      <c r="T1627" s="26" t="e">
        <f>IF(F1627="",DATEDIF(E1627,calcs!X$2,"Y"),"")</f>
        <v>#VALUE!</v>
      </c>
      <c r="U1627" t="str">
        <f t="shared" si="134"/>
        <v/>
      </c>
      <c r="V1627" t="str">
        <f t="shared" si="131"/>
        <v/>
      </c>
      <c r="W1627">
        <f t="shared" si="132"/>
        <v>0</v>
      </c>
      <c r="X1627">
        <f t="shared" si="133"/>
        <v>0</v>
      </c>
    </row>
    <row r="1628" spans="1:24" x14ac:dyDescent="0.35">
      <c r="A1628" t="str">
        <f>IF(ROW()&lt;=vLastrow,'Match History Data'!A1628,"")</f>
        <v/>
      </c>
      <c r="B1628" t="str">
        <f>IF(ROW()&lt;=vLastrow,'Match History Data'!B1628,"")</f>
        <v/>
      </c>
      <c r="C1628" t="str">
        <f>IF(ROW()&lt;=vLastrow,'Match History Data'!C1628,"")</f>
        <v/>
      </c>
      <c r="D1628" t="str">
        <f>IF(ROW()&lt;=vLastrow,'Match History Data'!D1628,"")</f>
        <v/>
      </c>
      <c r="E1628" s="3" t="str">
        <f>IF(ROW()&lt;=vLastrow,IF('Match History Data'!E1628&lt;&gt;"",'Match History Data'!E1628,""),"")</f>
        <v/>
      </c>
      <c r="F1628" s="3" t="str">
        <f>IF(ROW()&lt;=vLastrow,IF('Match History Data'!F1628&lt;&gt;"",'Match History Data'!F1628,""),"")</f>
        <v/>
      </c>
      <c r="G1628" t="str">
        <f>IF(ROW()&lt;=vLastrow,'Match History Data'!G1628,"")</f>
        <v/>
      </c>
      <c r="H1628" t="str">
        <f>IF(ROW()&lt;=vLastrow,'Match History Data'!H1628,"")</f>
        <v/>
      </c>
      <c r="I1628" t="str">
        <f>IF(ROW()&lt;=vLastrow,'Match History Data'!I1628,"")</f>
        <v/>
      </c>
      <c r="J1628" t="str">
        <f>IF(ROW()&lt;=vLastrow,'Match History Data'!J1628,"")</f>
        <v/>
      </c>
      <c r="K1628" t="str">
        <f>IF(ROW()&lt;=vLastrow,'Match History Data'!K1628,"")</f>
        <v/>
      </c>
      <c r="L1628" t="str">
        <f>IF(ROW()&lt;=vLastrow,'Match History Data'!L1628,"")</f>
        <v/>
      </c>
      <c r="M1628" t="str">
        <f>IF(ROW()&lt;=vLastrow,'Match History Data'!M1628,"")</f>
        <v/>
      </c>
      <c r="N1628" t="str">
        <f>IF(ROW()&lt;=vLastrow,'Match History Data'!N1628,"")</f>
        <v/>
      </c>
      <c r="O1628" t="str">
        <f>IF(ROW()&lt;=vLastrow,'Match History Data'!O1628,"")</f>
        <v/>
      </c>
      <c r="Q1628" t="str">
        <f>IF(ROW()&lt;=vLastrow,VLOOKUP(MONTH(E1628),calcs!$S$2:$T$13,2,FALSE),"")</f>
        <v/>
      </c>
      <c r="R1628" t="str">
        <f>IF(ROW()&lt;=vLastrow,VLOOKUP(MONTH(F1628),calcs!$S$2:$T$13,2,FALSE),"")</f>
        <v/>
      </c>
      <c r="S1628" t="str">
        <f t="shared" si="135"/>
        <v/>
      </c>
      <c r="T1628" s="26" t="e">
        <f>IF(F1628="",DATEDIF(E1628,calcs!X$2,"Y"),"")</f>
        <v>#VALUE!</v>
      </c>
      <c r="U1628" t="str">
        <f t="shared" si="134"/>
        <v/>
      </c>
      <c r="V1628" t="str">
        <f t="shared" si="131"/>
        <v/>
      </c>
      <c r="W1628">
        <f t="shared" si="132"/>
        <v>0</v>
      </c>
      <c r="X1628">
        <f t="shared" si="133"/>
        <v>0</v>
      </c>
    </row>
    <row r="1629" spans="1:24" x14ac:dyDescent="0.35">
      <c r="A1629" t="str">
        <f>IF(ROW()&lt;=vLastrow,'Match History Data'!A1629,"")</f>
        <v/>
      </c>
      <c r="B1629" t="str">
        <f>IF(ROW()&lt;=vLastrow,'Match History Data'!B1629,"")</f>
        <v/>
      </c>
      <c r="C1629" t="str">
        <f>IF(ROW()&lt;=vLastrow,'Match History Data'!C1629,"")</f>
        <v/>
      </c>
      <c r="D1629" t="str">
        <f>IF(ROW()&lt;=vLastrow,'Match History Data'!D1629,"")</f>
        <v/>
      </c>
      <c r="E1629" s="3" t="str">
        <f>IF(ROW()&lt;=vLastrow,IF('Match History Data'!E1629&lt;&gt;"",'Match History Data'!E1629,""),"")</f>
        <v/>
      </c>
      <c r="F1629" s="3" t="str">
        <f>IF(ROW()&lt;=vLastrow,IF('Match History Data'!F1629&lt;&gt;"",'Match History Data'!F1629,""),"")</f>
        <v/>
      </c>
      <c r="G1629" t="str">
        <f>IF(ROW()&lt;=vLastrow,'Match History Data'!G1629,"")</f>
        <v/>
      </c>
      <c r="H1629" t="str">
        <f>IF(ROW()&lt;=vLastrow,'Match History Data'!H1629,"")</f>
        <v/>
      </c>
      <c r="I1629" t="str">
        <f>IF(ROW()&lt;=vLastrow,'Match History Data'!I1629,"")</f>
        <v/>
      </c>
      <c r="J1629" t="str">
        <f>IF(ROW()&lt;=vLastrow,'Match History Data'!J1629,"")</f>
        <v/>
      </c>
      <c r="K1629" t="str">
        <f>IF(ROW()&lt;=vLastrow,'Match History Data'!K1629,"")</f>
        <v/>
      </c>
      <c r="L1629" t="str">
        <f>IF(ROW()&lt;=vLastrow,'Match History Data'!L1629,"")</f>
        <v/>
      </c>
      <c r="M1629" t="str">
        <f>IF(ROW()&lt;=vLastrow,'Match History Data'!M1629,"")</f>
        <v/>
      </c>
      <c r="N1629" t="str">
        <f>IF(ROW()&lt;=vLastrow,'Match History Data'!N1629,"")</f>
        <v/>
      </c>
      <c r="O1629" t="str">
        <f>IF(ROW()&lt;=vLastrow,'Match History Data'!O1629,"")</f>
        <v/>
      </c>
      <c r="Q1629" t="str">
        <f>IF(ROW()&lt;=vLastrow,VLOOKUP(MONTH(E1629),calcs!$S$2:$T$13,2,FALSE),"")</f>
        <v/>
      </c>
      <c r="R1629" t="str">
        <f>IF(ROW()&lt;=vLastrow,VLOOKUP(MONTH(F1629),calcs!$S$2:$T$13,2,FALSE),"")</f>
        <v/>
      </c>
      <c r="S1629" t="str">
        <f t="shared" si="135"/>
        <v/>
      </c>
      <c r="T1629" s="26" t="e">
        <f>IF(F1629="",DATEDIF(E1629,calcs!X$2,"Y"),"")</f>
        <v>#VALUE!</v>
      </c>
      <c r="U1629" t="str">
        <f t="shared" si="134"/>
        <v/>
      </c>
      <c r="V1629" t="str">
        <f t="shared" si="131"/>
        <v/>
      </c>
      <c r="W1629">
        <f t="shared" si="132"/>
        <v>0</v>
      </c>
      <c r="X1629">
        <f t="shared" si="133"/>
        <v>0</v>
      </c>
    </row>
    <row r="1630" spans="1:24" x14ac:dyDescent="0.35">
      <c r="A1630" t="str">
        <f>IF(ROW()&lt;=vLastrow,'Match History Data'!A1630,"")</f>
        <v/>
      </c>
      <c r="B1630" t="str">
        <f>IF(ROW()&lt;=vLastrow,'Match History Data'!B1630,"")</f>
        <v/>
      </c>
      <c r="C1630" t="str">
        <f>IF(ROW()&lt;=vLastrow,'Match History Data'!C1630,"")</f>
        <v/>
      </c>
      <c r="D1630" t="str">
        <f>IF(ROW()&lt;=vLastrow,'Match History Data'!D1630,"")</f>
        <v/>
      </c>
      <c r="E1630" s="3" t="str">
        <f>IF(ROW()&lt;=vLastrow,IF('Match History Data'!E1630&lt;&gt;"",'Match History Data'!E1630,""),"")</f>
        <v/>
      </c>
      <c r="F1630" s="3" t="str">
        <f>IF(ROW()&lt;=vLastrow,IF('Match History Data'!F1630&lt;&gt;"",'Match History Data'!F1630,""),"")</f>
        <v/>
      </c>
      <c r="G1630" t="str">
        <f>IF(ROW()&lt;=vLastrow,'Match History Data'!G1630,"")</f>
        <v/>
      </c>
      <c r="H1630" t="str">
        <f>IF(ROW()&lt;=vLastrow,'Match History Data'!H1630,"")</f>
        <v/>
      </c>
      <c r="I1630" t="str">
        <f>IF(ROW()&lt;=vLastrow,'Match History Data'!I1630,"")</f>
        <v/>
      </c>
      <c r="J1630" t="str">
        <f>IF(ROW()&lt;=vLastrow,'Match History Data'!J1630,"")</f>
        <v/>
      </c>
      <c r="K1630" t="str">
        <f>IF(ROW()&lt;=vLastrow,'Match History Data'!K1630,"")</f>
        <v/>
      </c>
      <c r="L1630" t="str">
        <f>IF(ROW()&lt;=vLastrow,'Match History Data'!L1630,"")</f>
        <v/>
      </c>
      <c r="M1630" t="str">
        <f>IF(ROW()&lt;=vLastrow,'Match History Data'!M1630,"")</f>
        <v/>
      </c>
      <c r="N1630" t="str">
        <f>IF(ROW()&lt;=vLastrow,'Match History Data'!N1630,"")</f>
        <v/>
      </c>
      <c r="O1630" t="str">
        <f>IF(ROW()&lt;=vLastrow,'Match History Data'!O1630,"")</f>
        <v/>
      </c>
      <c r="Q1630" t="str">
        <f>IF(ROW()&lt;=vLastrow,VLOOKUP(MONTH(E1630),calcs!$S$2:$T$13,2,FALSE),"")</f>
        <v/>
      </c>
      <c r="R1630" t="str">
        <f>IF(ROW()&lt;=vLastrow,VLOOKUP(MONTH(F1630),calcs!$S$2:$T$13,2,FALSE),"")</f>
        <v/>
      </c>
      <c r="S1630" t="str">
        <f t="shared" si="135"/>
        <v/>
      </c>
      <c r="T1630" s="26" t="e">
        <f>IF(F1630="",DATEDIF(E1630,calcs!X$2,"Y"),"")</f>
        <v>#VALUE!</v>
      </c>
      <c r="U1630" t="str">
        <f t="shared" si="134"/>
        <v/>
      </c>
      <c r="V1630" t="str">
        <f t="shared" si="131"/>
        <v/>
      </c>
      <c r="W1630">
        <f t="shared" si="132"/>
        <v>0</v>
      </c>
      <c r="X1630">
        <f t="shared" si="133"/>
        <v>0</v>
      </c>
    </row>
    <row r="1631" spans="1:24" x14ac:dyDescent="0.35">
      <c r="A1631" t="str">
        <f>IF(ROW()&lt;=vLastrow,'Match History Data'!A1631,"")</f>
        <v/>
      </c>
      <c r="B1631" t="str">
        <f>IF(ROW()&lt;=vLastrow,'Match History Data'!B1631,"")</f>
        <v/>
      </c>
      <c r="C1631" t="str">
        <f>IF(ROW()&lt;=vLastrow,'Match History Data'!C1631,"")</f>
        <v/>
      </c>
      <c r="D1631" t="str">
        <f>IF(ROW()&lt;=vLastrow,'Match History Data'!D1631,"")</f>
        <v/>
      </c>
      <c r="E1631" s="3" t="str">
        <f>IF(ROW()&lt;=vLastrow,IF('Match History Data'!E1631&lt;&gt;"",'Match History Data'!E1631,""),"")</f>
        <v/>
      </c>
      <c r="F1631" s="3" t="str">
        <f>IF(ROW()&lt;=vLastrow,IF('Match History Data'!F1631&lt;&gt;"",'Match History Data'!F1631,""),"")</f>
        <v/>
      </c>
      <c r="G1631" t="str">
        <f>IF(ROW()&lt;=vLastrow,'Match History Data'!G1631,"")</f>
        <v/>
      </c>
      <c r="H1631" t="str">
        <f>IF(ROW()&lt;=vLastrow,'Match History Data'!H1631,"")</f>
        <v/>
      </c>
      <c r="I1631" t="str">
        <f>IF(ROW()&lt;=vLastrow,'Match History Data'!I1631,"")</f>
        <v/>
      </c>
      <c r="J1631" t="str">
        <f>IF(ROW()&lt;=vLastrow,'Match History Data'!J1631,"")</f>
        <v/>
      </c>
      <c r="K1631" t="str">
        <f>IF(ROW()&lt;=vLastrow,'Match History Data'!K1631,"")</f>
        <v/>
      </c>
      <c r="L1631" t="str">
        <f>IF(ROW()&lt;=vLastrow,'Match History Data'!L1631,"")</f>
        <v/>
      </c>
      <c r="M1631" t="str">
        <f>IF(ROW()&lt;=vLastrow,'Match History Data'!M1631,"")</f>
        <v/>
      </c>
      <c r="N1631" t="str">
        <f>IF(ROW()&lt;=vLastrow,'Match History Data'!N1631,"")</f>
        <v/>
      </c>
      <c r="O1631" t="str">
        <f>IF(ROW()&lt;=vLastrow,'Match History Data'!O1631,"")</f>
        <v/>
      </c>
      <c r="Q1631" t="str">
        <f>IF(ROW()&lt;=vLastrow,VLOOKUP(MONTH(E1631),calcs!$S$2:$T$13,2,FALSE),"")</f>
        <v/>
      </c>
      <c r="R1631" t="str">
        <f>IF(ROW()&lt;=vLastrow,VLOOKUP(MONTH(F1631),calcs!$S$2:$T$13,2,FALSE),"")</f>
        <v/>
      </c>
      <c r="S1631" t="str">
        <f t="shared" si="135"/>
        <v/>
      </c>
      <c r="T1631" s="26" t="e">
        <f>IF(F1631="",DATEDIF(E1631,calcs!X$2,"Y"),"")</f>
        <v>#VALUE!</v>
      </c>
      <c r="U1631" t="str">
        <f t="shared" si="134"/>
        <v/>
      </c>
      <c r="V1631" t="str">
        <f t="shared" si="131"/>
        <v/>
      </c>
      <c r="W1631">
        <f t="shared" si="132"/>
        <v>0</v>
      </c>
      <c r="X1631">
        <f t="shared" si="133"/>
        <v>0</v>
      </c>
    </row>
    <row r="1632" spans="1:24" x14ac:dyDescent="0.35">
      <c r="A1632" t="str">
        <f>IF(ROW()&lt;=vLastrow,'Match History Data'!A1632,"")</f>
        <v/>
      </c>
      <c r="B1632" t="str">
        <f>IF(ROW()&lt;=vLastrow,'Match History Data'!B1632,"")</f>
        <v/>
      </c>
      <c r="C1632" t="str">
        <f>IF(ROW()&lt;=vLastrow,'Match History Data'!C1632,"")</f>
        <v/>
      </c>
      <c r="D1632" t="str">
        <f>IF(ROW()&lt;=vLastrow,'Match History Data'!D1632,"")</f>
        <v/>
      </c>
      <c r="E1632" s="3" t="str">
        <f>IF(ROW()&lt;=vLastrow,IF('Match History Data'!E1632&lt;&gt;"",'Match History Data'!E1632,""),"")</f>
        <v/>
      </c>
      <c r="F1632" s="3" t="str">
        <f>IF(ROW()&lt;=vLastrow,IF('Match History Data'!F1632&lt;&gt;"",'Match History Data'!F1632,""),"")</f>
        <v/>
      </c>
      <c r="G1632" t="str">
        <f>IF(ROW()&lt;=vLastrow,'Match History Data'!G1632,"")</f>
        <v/>
      </c>
      <c r="H1632" t="str">
        <f>IF(ROW()&lt;=vLastrow,'Match History Data'!H1632,"")</f>
        <v/>
      </c>
      <c r="I1632" t="str">
        <f>IF(ROW()&lt;=vLastrow,'Match History Data'!I1632,"")</f>
        <v/>
      </c>
      <c r="J1632" t="str">
        <f>IF(ROW()&lt;=vLastrow,'Match History Data'!J1632,"")</f>
        <v/>
      </c>
      <c r="K1632" t="str">
        <f>IF(ROW()&lt;=vLastrow,'Match History Data'!K1632,"")</f>
        <v/>
      </c>
      <c r="L1632" t="str">
        <f>IF(ROW()&lt;=vLastrow,'Match History Data'!L1632,"")</f>
        <v/>
      </c>
      <c r="M1632" t="str">
        <f>IF(ROW()&lt;=vLastrow,'Match History Data'!M1632,"")</f>
        <v/>
      </c>
      <c r="N1632" t="str">
        <f>IF(ROW()&lt;=vLastrow,'Match History Data'!N1632,"")</f>
        <v/>
      </c>
      <c r="O1632" t="str">
        <f>IF(ROW()&lt;=vLastrow,'Match History Data'!O1632,"")</f>
        <v/>
      </c>
      <c r="Q1632" t="str">
        <f>IF(ROW()&lt;=vLastrow,VLOOKUP(MONTH(E1632),calcs!$S$2:$T$13,2,FALSE),"")</f>
        <v/>
      </c>
      <c r="R1632" t="str">
        <f>IF(ROW()&lt;=vLastrow,VLOOKUP(MONTH(F1632),calcs!$S$2:$T$13,2,FALSE),"")</f>
        <v/>
      </c>
      <c r="S1632" t="str">
        <f t="shared" si="135"/>
        <v/>
      </c>
      <c r="T1632" s="26" t="e">
        <f>IF(F1632="",DATEDIF(E1632,calcs!X$2,"Y"),"")</f>
        <v>#VALUE!</v>
      </c>
      <c r="U1632" t="str">
        <f t="shared" si="134"/>
        <v/>
      </c>
      <c r="V1632" t="str">
        <f t="shared" si="131"/>
        <v/>
      </c>
      <c r="W1632">
        <f t="shared" si="132"/>
        <v>0</v>
      </c>
      <c r="X1632">
        <f t="shared" si="133"/>
        <v>0</v>
      </c>
    </row>
    <row r="1633" spans="1:24" x14ac:dyDescent="0.35">
      <c r="A1633" t="str">
        <f>IF(ROW()&lt;=vLastrow,'Match History Data'!A1633,"")</f>
        <v/>
      </c>
      <c r="B1633" t="str">
        <f>IF(ROW()&lt;=vLastrow,'Match History Data'!B1633,"")</f>
        <v/>
      </c>
      <c r="C1633" t="str">
        <f>IF(ROW()&lt;=vLastrow,'Match History Data'!C1633,"")</f>
        <v/>
      </c>
      <c r="D1633" t="str">
        <f>IF(ROW()&lt;=vLastrow,'Match History Data'!D1633,"")</f>
        <v/>
      </c>
      <c r="E1633" s="3" t="str">
        <f>IF(ROW()&lt;=vLastrow,IF('Match History Data'!E1633&lt;&gt;"",'Match History Data'!E1633,""),"")</f>
        <v/>
      </c>
      <c r="F1633" s="3" t="str">
        <f>IF(ROW()&lt;=vLastrow,IF('Match History Data'!F1633&lt;&gt;"",'Match History Data'!F1633,""),"")</f>
        <v/>
      </c>
      <c r="G1633" t="str">
        <f>IF(ROW()&lt;=vLastrow,'Match History Data'!G1633,"")</f>
        <v/>
      </c>
      <c r="H1633" t="str">
        <f>IF(ROW()&lt;=vLastrow,'Match History Data'!H1633,"")</f>
        <v/>
      </c>
      <c r="I1633" t="str">
        <f>IF(ROW()&lt;=vLastrow,'Match History Data'!I1633,"")</f>
        <v/>
      </c>
      <c r="J1633" t="str">
        <f>IF(ROW()&lt;=vLastrow,'Match History Data'!J1633,"")</f>
        <v/>
      </c>
      <c r="K1633" t="str">
        <f>IF(ROW()&lt;=vLastrow,'Match History Data'!K1633,"")</f>
        <v/>
      </c>
      <c r="L1633" t="str">
        <f>IF(ROW()&lt;=vLastrow,'Match History Data'!L1633,"")</f>
        <v/>
      </c>
      <c r="M1633" t="str">
        <f>IF(ROW()&lt;=vLastrow,'Match History Data'!M1633,"")</f>
        <v/>
      </c>
      <c r="N1633" t="str">
        <f>IF(ROW()&lt;=vLastrow,'Match History Data'!N1633,"")</f>
        <v/>
      </c>
      <c r="O1633" t="str">
        <f>IF(ROW()&lt;=vLastrow,'Match History Data'!O1633,"")</f>
        <v/>
      </c>
      <c r="Q1633" t="str">
        <f>IF(ROW()&lt;=vLastrow,VLOOKUP(MONTH(E1633),calcs!$S$2:$T$13,2,FALSE),"")</f>
        <v/>
      </c>
      <c r="R1633" t="str">
        <f>IF(ROW()&lt;=vLastrow,VLOOKUP(MONTH(F1633),calcs!$S$2:$T$13,2,FALSE),"")</f>
        <v/>
      </c>
      <c r="S1633" t="str">
        <f t="shared" si="135"/>
        <v/>
      </c>
      <c r="T1633" s="26" t="e">
        <f>IF(F1633="",DATEDIF(E1633,calcs!X$2,"Y"),"")</f>
        <v>#VALUE!</v>
      </c>
      <c r="U1633" t="str">
        <f t="shared" si="134"/>
        <v/>
      </c>
      <c r="V1633" t="str">
        <f t="shared" si="131"/>
        <v/>
      </c>
      <c r="W1633">
        <f t="shared" si="132"/>
        <v>0</v>
      </c>
      <c r="X1633">
        <f t="shared" si="133"/>
        <v>0</v>
      </c>
    </row>
    <row r="1634" spans="1:24" x14ac:dyDescent="0.35">
      <c r="A1634" t="str">
        <f>IF(ROW()&lt;=vLastrow,'Match History Data'!A1634,"")</f>
        <v/>
      </c>
      <c r="B1634" t="str">
        <f>IF(ROW()&lt;=vLastrow,'Match History Data'!B1634,"")</f>
        <v/>
      </c>
      <c r="C1634" t="str">
        <f>IF(ROW()&lt;=vLastrow,'Match History Data'!C1634,"")</f>
        <v/>
      </c>
      <c r="D1634" t="str">
        <f>IF(ROW()&lt;=vLastrow,'Match History Data'!D1634,"")</f>
        <v/>
      </c>
      <c r="E1634" s="3" t="str">
        <f>IF(ROW()&lt;=vLastrow,IF('Match History Data'!E1634&lt;&gt;"",'Match History Data'!E1634,""),"")</f>
        <v/>
      </c>
      <c r="F1634" s="3" t="str">
        <f>IF(ROW()&lt;=vLastrow,IF('Match History Data'!F1634&lt;&gt;"",'Match History Data'!F1634,""),"")</f>
        <v/>
      </c>
      <c r="G1634" t="str">
        <f>IF(ROW()&lt;=vLastrow,'Match History Data'!G1634,"")</f>
        <v/>
      </c>
      <c r="H1634" t="str">
        <f>IF(ROW()&lt;=vLastrow,'Match History Data'!H1634,"")</f>
        <v/>
      </c>
      <c r="I1634" t="str">
        <f>IF(ROW()&lt;=vLastrow,'Match History Data'!I1634,"")</f>
        <v/>
      </c>
      <c r="J1634" t="str">
        <f>IF(ROW()&lt;=vLastrow,'Match History Data'!J1634,"")</f>
        <v/>
      </c>
      <c r="K1634" t="str">
        <f>IF(ROW()&lt;=vLastrow,'Match History Data'!K1634,"")</f>
        <v/>
      </c>
      <c r="L1634" t="str">
        <f>IF(ROW()&lt;=vLastrow,'Match History Data'!L1634,"")</f>
        <v/>
      </c>
      <c r="M1634" t="str">
        <f>IF(ROW()&lt;=vLastrow,'Match History Data'!M1634,"")</f>
        <v/>
      </c>
      <c r="N1634" t="str">
        <f>IF(ROW()&lt;=vLastrow,'Match History Data'!N1634,"")</f>
        <v/>
      </c>
      <c r="O1634" t="str">
        <f>IF(ROW()&lt;=vLastrow,'Match History Data'!O1634,"")</f>
        <v/>
      </c>
      <c r="Q1634" t="str">
        <f>IF(ROW()&lt;=vLastrow,VLOOKUP(MONTH(E1634),calcs!$S$2:$T$13,2,FALSE),"")</f>
        <v/>
      </c>
      <c r="R1634" t="str">
        <f>IF(ROW()&lt;=vLastrow,VLOOKUP(MONTH(F1634),calcs!$S$2:$T$13,2,FALSE),"")</f>
        <v/>
      </c>
      <c r="S1634" t="str">
        <f t="shared" si="135"/>
        <v/>
      </c>
      <c r="T1634" s="26" t="e">
        <f>IF(F1634="",DATEDIF(E1634,calcs!X$2,"Y"),"")</f>
        <v>#VALUE!</v>
      </c>
      <c r="U1634" t="str">
        <f t="shared" si="134"/>
        <v/>
      </c>
      <c r="V1634" t="str">
        <f t="shared" si="131"/>
        <v/>
      </c>
      <c r="W1634">
        <f t="shared" si="132"/>
        <v>0</v>
      </c>
      <c r="X1634">
        <f t="shared" si="133"/>
        <v>0</v>
      </c>
    </row>
    <row r="1635" spans="1:24" x14ac:dyDescent="0.35">
      <c r="A1635" t="str">
        <f>IF(ROW()&lt;=vLastrow,'Match History Data'!A1635,"")</f>
        <v/>
      </c>
      <c r="B1635" t="str">
        <f>IF(ROW()&lt;=vLastrow,'Match History Data'!B1635,"")</f>
        <v/>
      </c>
      <c r="C1635" t="str">
        <f>IF(ROW()&lt;=vLastrow,'Match History Data'!C1635,"")</f>
        <v/>
      </c>
      <c r="D1635" t="str">
        <f>IF(ROW()&lt;=vLastrow,'Match History Data'!D1635,"")</f>
        <v/>
      </c>
      <c r="E1635" s="3" t="str">
        <f>IF(ROW()&lt;=vLastrow,IF('Match History Data'!E1635&lt;&gt;"",'Match History Data'!E1635,""),"")</f>
        <v/>
      </c>
      <c r="F1635" s="3" t="str">
        <f>IF(ROW()&lt;=vLastrow,IF('Match History Data'!F1635&lt;&gt;"",'Match History Data'!F1635,""),"")</f>
        <v/>
      </c>
      <c r="G1635" t="str">
        <f>IF(ROW()&lt;=vLastrow,'Match History Data'!G1635,"")</f>
        <v/>
      </c>
      <c r="H1635" t="str">
        <f>IF(ROW()&lt;=vLastrow,'Match History Data'!H1635,"")</f>
        <v/>
      </c>
      <c r="I1635" t="str">
        <f>IF(ROW()&lt;=vLastrow,'Match History Data'!I1635,"")</f>
        <v/>
      </c>
      <c r="J1635" t="str">
        <f>IF(ROW()&lt;=vLastrow,'Match History Data'!J1635,"")</f>
        <v/>
      </c>
      <c r="K1635" t="str">
        <f>IF(ROW()&lt;=vLastrow,'Match History Data'!K1635,"")</f>
        <v/>
      </c>
      <c r="L1635" t="str">
        <f>IF(ROW()&lt;=vLastrow,'Match History Data'!L1635,"")</f>
        <v/>
      </c>
      <c r="M1635" t="str">
        <f>IF(ROW()&lt;=vLastrow,'Match History Data'!M1635,"")</f>
        <v/>
      </c>
      <c r="N1635" t="str">
        <f>IF(ROW()&lt;=vLastrow,'Match History Data'!N1635,"")</f>
        <v/>
      </c>
      <c r="O1635" t="str">
        <f>IF(ROW()&lt;=vLastrow,'Match History Data'!O1635,"")</f>
        <v/>
      </c>
      <c r="Q1635" t="str">
        <f>IF(ROW()&lt;=vLastrow,VLOOKUP(MONTH(E1635),calcs!$S$2:$T$13,2,FALSE),"")</f>
        <v/>
      </c>
      <c r="R1635" t="str">
        <f>IF(ROW()&lt;=vLastrow,VLOOKUP(MONTH(F1635),calcs!$S$2:$T$13,2,FALSE),"")</f>
        <v/>
      </c>
      <c r="S1635" t="str">
        <f t="shared" si="135"/>
        <v/>
      </c>
      <c r="T1635" s="26" t="e">
        <f>IF(F1635="",DATEDIF(E1635,calcs!X$2,"Y"),"")</f>
        <v>#VALUE!</v>
      </c>
      <c r="U1635" t="str">
        <f t="shared" si="134"/>
        <v/>
      </c>
      <c r="V1635" t="str">
        <f t="shared" si="131"/>
        <v/>
      </c>
      <c r="W1635">
        <f t="shared" si="132"/>
        <v>0</v>
      </c>
      <c r="X1635">
        <f t="shared" si="133"/>
        <v>0</v>
      </c>
    </row>
    <row r="1636" spans="1:24" x14ac:dyDescent="0.35">
      <c r="A1636" t="str">
        <f>IF(ROW()&lt;=vLastrow,'Match History Data'!A1636,"")</f>
        <v/>
      </c>
      <c r="B1636" t="str">
        <f>IF(ROW()&lt;=vLastrow,'Match History Data'!B1636,"")</f>
        <v/>
      </c>
      <c r="C1636" t="str">
        <f>IF(ROW()&lt;=vLastrow,'Match History Data'!C1636,"")</f>
        <v/>
      </c>
      <c r="D1636" t="str">
        <f>IF(ROW()&lt;=vLastrow,'Match History Data'!D1636,"")</f>
        <v/>
      </c>
      <c r="E1636" s="3" t="str">
        <f>IF(ROW()&lt;=vLastrow,IF('Match History Data'!E1636&lt;&gt;"",'Match History Data'!E1636,""),"")</f>
        <v/>
      </c>
      <c r="F1636" s="3" t="str">
        <f>IF(ROW()&lt;=vLastrow,IF('Match History Data'!F1636&lt;&gt;"",'Match History Data'!F1636,""),"")</f>
        <v/>
      </c>
      <c r="G1636" t="str">
        <f>IF(ROW()&lt;=vLastrow,'Match History Data'!G1636,"")</f>
        <v/>
      </c>
      <c r="H1636" t="str">
        <f>IF(ROW()&lt;=vLastrow,'Match History Data'!H1636,"")</f>
        <v/>
      </c>
      <c r="I1636" t="str">
        <f>IF(ROW()&lt;=vLastrow,'Match History Data'!I1636,"")</f>
        <v/>
      </c>
      <c r="J1636" t="str">
        <f>IF(ROW()&lt;=vLastrow,'Match History Data'!J1636,"")</f>
        <v/>
      </c>
      <c r="K1636" t="str">
        <f>IF(ROW()&lt;=vLastrow,'Match History Data'!K1636,"")</f>
        <v/>
      </c>
      <c r="L1636" t="str">
        <f>IF(ROW()&lt;=vLastrow,'Match History Data'!L1636,"")</f>
        <v/>
      </c>
      <c r="M1636" t="str">
        <f>IF(ROW()&lt;=vLastrow,'Match History Data'!M1636,"")</f>
        <v/>
      </c>
      <c r="N1636" t="str">
        <f>IF(ROW()&lt;=vLastrow,'Match History Data'!N1636,"")</f>
        <v/>
      </c>
      <c r="O1636" t="str">
        <f>IF(ROW()&lt;=vLastrow,'Match History Data'!O1636,"")</f>
        <v/>
      </c>
      <c r="Q1636" t="str">
        <f>IF(ROW()&lt;=vLastrow,VLOOKUP(MONTH(E1636),calcs!$S$2:$T$13,2,FALSE),"")</f>
        <v/>
      </c>
      <c r="R1636" t="str">
        <f>IF(ROW()&lt;=vLastrow,VLOOKUP(MONTH(F1636),calcs!$S$2:$T$13,2,FALSE),"")</f>
        <v/>
      </c>
      <c r="S1636" t="str">
        <f t="shared" si="135"/>
        <v/>
      </c>
      <c r="T1636" s="26" t="e">
        <f>IF(F1636="",DATEDIF(E1636,calcs!X$2,"Y"),"")</f>
        <v>#VALUE!</v>
      </c>
      <c r="U1636" t="str">
        <f t="shared" si="134"/>
        <v/>
      </c>
      <c r="V1636" t="str">
        <f t="shared" si="131"/>
        <v/>
      </c>
      <c r="W1636">
        <f t="shared" si="132"/>
        <v>0</v>
      </c>
      <c r="X1636">
        <f t="shared" si="133"/>
        <v>0</v>
      </c>
    </row>
    <row r="1637" spans="1:24" x14ac:dyDescent="0.35">
      <c r="A1637" t="str">
        <f>IF(ROW()&lt;=vLastrow,'Match History Data'!A1637,"")</f>
        <v/>
      </c>
      <c r="B1637" t="str">
        <f>IF(ROW()&lt;=vLastrow,'Match History Data'!B1637,"")</f>
        <v/>
      </c>
      <c r="C1637" t="str">
        <f>IF(ROW()&lt;=vLastrow,'Match History Data'!C1637,"")</f>
        <v/>
      </c>
      <c r="D1637" t="str">
        <f>IF(ROW()&lt;=vLastrow,'Match History Data'!D1637,"")</f>
        <v/>
      </c>
      <c r="E1637" s="3" t="str">
        <f>IF(ROW()&lt;=vLastrow,IF('Match History Data'!E1637&lt;&gt;"",'Match History Data'!E1637,""),"")</f>
        <v/>
      </c>
      <c r="F1637" s="3" t="str">
        <f>IF(ROW()&lt;=vLastrow,IF('Match History Data'!F1637&lt;&gt;"",'Match History Data'!F1637,""),"")</f>
        <v/>
      </c>
      <c r="G1637" t="str">
        <f>IF(ROW()&lt;=vLastrow,'Match History Data'!G1637,"")</f>
        <v/>
      </c>
      <c r="H1637" t="str">
        <f>IF(ROW()&lt;=vLastrow,'Match History Data'!H1637,"")</f>
        <v/>
      </c>
      <c r="I1637" t="str">
        <f>IF(ROW()&lt;=vLastrow,'Match History Data'!I1637,"")</f>
        <v/>
      </c>
      <c r="J1637" t="str">
        <f>IF(ROW()&lt;=vLastrow,'Match History Data'!J1637,"")</f>
        <v/>
      </c>
      <c r="K1637" t="str">
        <f>IF(ROW()&lt;=vLastrow,'Match History Data'!K1637,"")</f>
        <v/>
      </c>
      <c r="L1637" t="str">
        <f>IF(ROW()&lt;=vLastrow,'Match History Data'!L1637,"")</f>
        <v/>
      </c>
      <c r="M1637" t="str">
        <f>IF(ROW()&lt;=vLastrow,'Match History Data'!M1637,"")</f>
        <v/>
      </c>
      <c r="N1637" t="str">
        <f>IF(ROW()&lt;=vLastrow,'Match History Data'!N1637,"")</f>
        <v/>
      </c>
      <c r="O1637" t="str">
        <f>IF(ROW()&lt;=vLastrow,'Match History Data'!O1637,"")</f>
        <v/>
      </c>
      <c r="Q1637" t="str">
        <f>IF(ROW()&lt;=vLastrow,VLOOKUP(MONTH(E1637),calcs!$S$2:$T$13,2,FALSE),"")</f>
        <v/>
      </c>
      <c r="R1637" t="str">
        <f>IF(ROW()&lt;=vLastrow,VLOOKUP(MONTH(F1637),calcs!$S$2:$T$13,2,FALSE),"")</f>
        <v/>
      </c>
      <c r="S1637" t="str">
        <f t="shared" si="135"/>
        <v/>
      </c>
      <c r="T1637" s="26" t="e">
        <f>IF(F1637="",DATEDIF(E1637,calcs!X$2,"Y"),"")</f>
        <v>#VALUE!</v>
      </c>
      <c r="U1637" t="str">
        <f t="shared" si="134"/>
        <v/>
      </c>
      <c r="V1637" t="str">
        <f t="shared" si="131"/>
        <v/>
      </c>
      <c r="W1637">
        <f t="shared" si="132"/>
        <v>0</v>
      </c>
      <c r="X1637">
        <f t="shared" si="133"/>
        <v>0</v>
      </c>
    </row>
    <row r="1638" spans="1:24" x14ac:dyDescent="0.35">
      <c r="A1638" t="str">
        <f>IF(ROW()&lt;=vLastrow,'Match History Data'!A1638,"")</f>
        <v/>
      </c>
      <c r="B1638" t="str">
        <f>IF(ROW()&lt;=vLastrow,'Match History Data'!B1638,"")</f>
        <v/>
      </c>
      <c r="C1638" t="str">
        <f>IF(ROW()&lt;=vLastrow,'Match History Data'!C1638,"")</f>
        <v/>
      </c>
      <c r="D1638" t="str">
        <f>IF(ROW()&lt;=vLastrow,'Match History Data'!D1638,"")</f>
        <v/>
      </c>
      <c r="E1638" s="3" t="str">
        <f>IF(ROW()&lt;=vLastrow,IF('Match History Data'!E1638&lt;&gt;"",'Match History Data'!E1638,""),"")</f>
        <v/>
      </c>
      <c r="F1638" s="3" t="str">
        <f>IF(ROW()&lt;=vLastrow,IF('Match History Data'!F1638&lt;&gt;"",'Match History Data'!F1638,""),"")</f>
        <v/>
      </c>
      <c r="G1638" t="str">
        <f>IF(ROW()&lt;=vLastrow,'Match History Data'!G1638,"")</f>
        <v/>
      </c>
      <c r="H1638" t="str">
        <f>IF(ROW()&lt;=vLastrow,'Match History Data'!H1638,"")</f>
        <v/>
      </c>
      <c r="I1638" t="str">
        <f>IF(ROW()&lt;=vLastrow,'Match History Data'!I1638,"")</f>
        <v/>
      </c>
      <c r="J1638" t="str">
        <f>IF(ROW()&lt;=vLastrow,'Match History Data'!J1638,"")</f>
        <v/>
      </c>
      <c r="K1638" t="str">
        <f>IF(ROW()&lt;=vLastrow,'Match History Data'!K1638,"")</f>
        <v/>
      </c>
      <c r="L1638" t="str">
        <f>IF(ROW()&lt;=vLastrow,'Match History Data'!L1638,"")</f>
        <v/>
      </c>
      <c r="M1638" t="str">
        <f>IF(ROW()&lt;=vLastrow,'Match History Data'!M1638,"")</f>
        <v/>
      </c>
      <c r="N1638" t="str">
        <f>IF(ROW()&lt;=vLastrow,'Match History Data'!N1638,"")</f>
        <v/>
      </c>
      <c r="O1638" t="str">
        <f>IF(ROW()&lt;=vLastrow,'Match History Data'!O1638,"")</f>
        <v/>
      </c>
      <c r="Q1638" t="str">
        <f>IF(ROW()&lt;=vLastrow,VLOOKUP(MONTH(E1638),calcs!$S$2:$T$13,2,FALSE),"")</f>
        <v/>
      </c>
      <c r="R1638" t="str">
        <f>IF(ROW()&lt;=vLastrow,VLOOKUP(MONTH(F1638),calcs!$S$2:$T$13,2,FALSE),"")</f>
        <v/>
      </c>
      <c r="S1638" t="str">
        <f t="shared" si="135"/>
        <v/>
      </c>
      <c r="T1638" s="26" t="e">
        <f>IF(F1638="",DATEDIF(E1638,calcs!X$2,"Y"),"")</f>
        <v>#VALUE!</v>
      </c>
      <c r="U1638" t="str">
        <f t="shared" si="134"/>
        <v/>
      </c>
      <c r="V1638" t="str">
        <f t="shared" si="131"/>
        <v/>
      </c>
      <c r="W1638">
        <f t="shared" si="132"/>
        <v>0</v>
      </c>
      <c r="X1638">
        <f t="shared" si="133"/>
        <v>0</v>
      </c>
    </row>
    <row r="1639" spans="1:24" x14ac:dyDescent="0.35">
      <c r="A1639" t="str">
        <f>IF(ROW()&lt;=vLastrow,'Match History Data'!A1639,"")</f>
        <v/>
      </c>
      <c r="B1639" t="str">
        <f>IF(ROW()&lt;=vLastrow,'Match History Data'!B1639,"")</f>
        <v/>
      </c>
      <c r="C1639" t="str">
        <f>IF(ROW()&lt;=vLastrow,'Match History Data'!C1639,"")</f>
        <v/>
      </c>
      <c r="D1639" t="str">
        <f>IF(ROW()&lt;=vLastrow,'Match History Data'!D1639,"")</f>
        <v/>
      </c>
      <c r="E1639" s="3" t="str">
        <f>IF(ROW()&lt;=vLastrow,IF('Match History Data'!E1639&lt;&gt;"",'Match History Data'!E1639,""),"")</f>
        <v/>
      </c>
      <c r="F1639" s="3" t="str">
        <f>IF(ROW()&lt;=vLastrow,IF('Match History Data'!F1639&lt;&gt;"",'Match History Data'!F1639,""),"")</f>
        <v/>
      </c>
      <c r="G1639" t="str">
        <f>IF(ROW()&lt;=vLastrow,'Match History Data'!G1639,"")</f>
        <v/>
      </c>
      <c r="H1639" t="str">
        <f>IF(ROW()&lt;=vLastrow,'Match History Data'!H1639,"")</f>
        <v/>
      </c>
      <c r="I1639" t="str">
        <f>IF(ROW()&lt;=vLastrow,'Match History Data'!I1639,"")</f>
        <v/>
      </c>
      <c r="J1639" t="str">
        <f>IF(ROW()&lt;=vLastrow,'Match History Data'!J1639,"")</f>
        <v/>
      </c>
      <c r="K1639" t="str">
        <f>IF(ROW()&lt;=vLastrow,'Match History Data'!K1639,"")</f>
        <v/>
      </c>
      <c r="L1639" t="str">
        <f>IF(ROW()&lt;=vLastrow,'Match History Data'!L1639,"")</f>
        <v/>
      </c>
      <c r="M1639" t="str">
        <f>IF(ROW()&lt;=vLastrow,'Match History Data'!M1639,"")</f>
        <v/>
      </c>
      <c r="N1639" t="str">
        <f>IF(ROW()&lt;=vLastrow,'Match History Data'!N1639,"")</f>
        <v/>
      </c>
      <c r="O1639" t="str">
        <f>IF(ROW()&lt;=vLastrow,'Match History Data'!O1639,"")</f>
        <v/>
      </c>
      <c r="Q1639" t="str">
        <f>IF(ROW()&lt;=vLastrow,VLOOKUP(MONTH(E1639),calcs!$S$2:$T$13,2,FALSE),"")</f>
        <v/>
      </c>
      <c r="R1639" t="str">
        <f>IF(ROW()&lt;=vLastrow,VLOOKUP(MONTH(F1639),calcs!$S$2:$T$13,2,FALSE),"")</f>
        <v/>
      </c>
      <c r="S1639" t="str">
        <f t="shared" si="135"/>
        <v/>
      </c>
      <c r="T1639" s="26" t="e">
        <f>IF(F1639="",DATEDIF(E1639,calcs!X$2,"Y"),"")</f>
        <v>#VALUE!</v>
      </c>
      <c r="U1639" t="str">
        <f t="shared" si="134"/>
        <v/>
      </c>
      <c r="V1639" t="str">
        <f t="shared" si="131"/>
        <v/>
      </c>
      <c r="W1639">
        <f t="shared" si="132"/>
        <v>0</v>
      </c>
      <c r="X1639">
        <f t="shared" si="133"/>
        <v>0</v>
      </c>
    </row>
    <row r="1640" spans="1:24" x14ac:dyDescent="0.35">
      <c r="A1640" t="str">
        <f>IF(ROW()&lt;=vLastrow,'Match History Data'!A1640,"")</f>
        <v/>
      </c>
      <c r="B1640" t="str">
        <f>IF(ROW()&lt;=vLastrow,'Match History Data'!B1640,"")</f>
        <v/>
      </c>
      <c r="C1640" t="str">
        <f>IF(ROW()&lt;=vLastrow,'Match History Data'!C1640,"")</f>
        <v/>
      </c>
      <c r="D1640" t="str">
        <f>IF(ROW()&lt;=vLastrow,'Match History Data'!D1640,"")</f>
        <v/>
      </c>
      <c r="E1640" s="3" t="str">
        <f>IF(ROW()&lt;=vLastrow,IF('Match History Data'!E1640&lt;&gt;"",'Match History Data'!E1640,""),"")</f>
        <v/>
      </c>
      <c r="F1640" s="3" t="str">
        <f>IF(ROW()&lt;=vLastrow,IF('Match History Data'!F1640&lt;&gt;"",'Match History Data'!F1640,""),"")</f>
        <v/>
      </c>
      <c r="G1640" t="str">
        <f>IF(ROW()&lt;=vLastrow,'Match History Data'!G1640,"")</f>
        <v/>
      </c>
      <c r="H1640" t="str">
        <f>IF(ROW()&lt;=vLastrow,'Match History Data'!H1640,"")</f>
        <v/>
      </c>
      <c r="I1640" t="str">
        <f>IF(ROW()&lt;=vLastrow,'Match History Data'!I1640,"")</f>
        <v/>
      </c>
      <c r="J1640" t="str">
        <f>IF(ROW()&lt;=vLastrow,'Match History Data'!J1640,"")</f>
        <v/>
      </c>
      <c r="K1640" t="str">
        <f>IF(ROW()&lt;=vLastrow,'Match History Data'!K1640,"")</f>
        <v/>
      </c>
      <c r="L1640" t="str">
        <f>IF(ROW()&lt;=vLastrow,'Match History Data'!L1640,"")</f>
        <v/>
      </c>
      <c r="M1640" t="str">
        <f>IF(ROW()&lt;=vLastrow,'Match History Data'!M1640,"")</f>
        <v/>
      </c>
      <c r="N1640" t="str">
        <f>IF(ROW()&lt;=vLastrow,'Match History Data'!N1640,"")</f>
        <v/>
      </c>
      <c r="O1640" t="str">
        <f>IF(ROW()&lt;=vLastrow,'Match History Data'!O1640,"")</f>
        <v/>
      </c>
      <c r="Q1640" t="str">
        <f>IF(ROW()&lt;=vLastrow,VLOOKUP(MONTH(E1640),calcs!$S$2:$T$13,2,FALSE),"")</f>
        <v/>
      </c>
      <c r="R1640" t="str">
        <f>IF(ROW()&lt;=vLastrow,VLOOKUP(MONTH(F1640),calcs!$S$2:$T$13,2,FALSE),"")</f>
        <v/>
      </c>
      <c r="S1640" t="str">
        <f t="shared" si="135"/>
        <v/>
      </c>
      <c r="T1640" s="26" t="e">
        <f>IF(F1640="",DATEDIF(E1640,calcs!X$2,"Y"),"")</f>
        <v>#VALUE!</v>
      </c>
      <c r="U1640" t="str">
        <f t="shared" si="134"/>
        <v/>
      </c>
      <c r="V1640" t="str">
        <f t="shared" si="131"/>
        <v/>
      </c>
      <c r="W1640">
        <f t="shared" si="132"/>
        <v>0</v>
      </c>
      <c r="X1640">
        <f t="shared" si="133"/>
        <v>0</v>
      </c>
    </row>
    <row r="1641" spans="1:24" x14ac:dyDescent="0.35">
      <c r="A1641" t="str">
        <f>IF(ROW()&lt;=vLastrow,'Match History Data'!A1641,"")</f>
        <v/>
      </c>
      <c r="B1641" t="str">
        <f>IF(ROW()&lt;=vLastrow,'Match History Data'!B1641,"")</f>
        <v/>
      </c>
      <c r="C1641" t="str">
        <f>IF(ROW()&lt;=vLastrow,'Match History Data'!C1641,"")</f>
        <v/>
      </c>
      <c r="D1641" t="str">
        <f>IF(ROW()&lt;=vLastrow,'Match History Data'!D1641,"")</f>
        <v/>
      </c>
      <c r="E1641" s="3" t="str">
        <f>IF(ROW()&lt;=vLastrow,IF('Match History Data'!E1641&lt;&gt;"",'Match History Data'!E1641,""),"")</f>
        <v/>
      </c>
      <c r="F1641" s="3" t="str">
        <f>IF(ROW()&lt;=vLastrow,IF('Match History Data'!F1641&lt;&gt;"",'Match History Data'!F1641,""),"")</f>
        <v/>
      </c>
      <c r="G1641" t="str">
        <f>IF(ROW()&lt;=vLastrow,'Match History Data'!G1641,"")</f>
        <v/>
      </c>
      <c r="H1641" t="str">
        <f>IF(ROW()&lt;=vLastrow,'Match History Data'!H1641,"")</f>
        <v/>
      </c>
      <c r="I1641" t="str">
        <f>IF(ROW()&lt;=vLastrow,'Match History Data'!I1641,"")</f>
        <v/>
      </c>
      <c r="J1641" t="str">
        <f>IF(ROW()&lt;=vLastrow,'Match History Data'!J1641,"")</f>
        <v/>
      </c>
      <c r="K1641" t="str">
        <f>IF(ROW()&lt;=vLastrow,'Match History Data'!K1641,"")</f>
        <v/>
      </c>
      <c r="L1641" t="str">
        <f>IF(ROW()&lt;=vLastrow,'Match History Data'!L1641,"")</f>
        <v/>
      </c>
      <c r="M1641" t="str">
        <f>IF(ROW()&lt;=vLastrow,'Match History Data'!M1641,"")</f>
        <v/>
      </c>
      <c r="N1641" t="str">
        <f>IF(ROW()&lt;=vLastrow,'Match History Data'!N1641,"")</f>
        <v/>
      </c>
      <c r="O1641" t="str">
        <f>IF(ROW()&lt;=vLastrow,'Match History Data'!O1641,"")</f>
        <v/>
      </c>
      <c r="Q1641" t="str">
        <f>IF(ROW()&lt;=vLastrow,VLOOKUP(MONTH(E1641),calcs!$S$2:$T$13,2,FALSE),"")</f>
        <v/>
      </c>
      <c r="R1641" t="str">
        <f>IF(ROW()&lt;=vLastrow,VLOOKUP(MONTH(F1641),calcs!$S$2:$T$13,2,FALSE),"")</f>
        <v/>
      </c>
      <c r="S1641" t="str">
        <f t="shared" si="135"/>
        <v/>
      </c>
      <c r="T1641" s="26" t="e">
        <f>IF(F1641="",DATEDIF(E1641,calcs!X$2,"Y"),"")</f>
        <v>#VALUE!</v>
      </c>
      <c r="U1641" t="str">
        <f t="shared" si="134"/>
        <v/>
      </c>
      <c r="V1641" t="str">
        <f t="shared" si="131"/>
        <v/>
      </c>
      <c r="W1641">
        <f t="shared" si="132"/>
        <v>0</v>
      </c>
      <c r="X1641">
        <f t="shared" si="133"/>
        <v>0</v>
      </c>
    </row>
    <row r="1642" spans="1:24" x14ac:dyDescent="0.35">
      <c r="A1642" t="str">
        <f>IF(ROW()&lt;=vLastrow,'Match History Data'!A1642,"")</f>
        <v/>
      </c>
      <c r="B1642" t="str">
        <f>IF(ROW()&lt;=vLastrow,'Match History Data'!B1642,"")</f>
        <v/>
      </c>
      <c r="C1642" t="str">
        <f>IF(ROW()&lt;=vLastrow,'Match History Data'!C1642,"")</f>
        <v/>
      </c>
      <c r="D1642" t="str">
        <f>IF(ROW()&lt;=vLastrow,'Match History Data'!D1642,"")</f>
        <v/>
      </c>
      <c r="E1642" s="3" t="str">
        <f>IF(ROW()&lt;=vLastrow,IF('Match History Data'!E1642&lt;&gt;"",'Match History Data'!E1642,""),"")</f>
        <v/>
      </c>
      <c r="F1642" s="3" t="str">
        <f>IF(ROW()&lt;=vLastrow,IF('Match History Data'!F1642&lt;&gt;"",'Match History Data'!F1642,""),"")</f>
        <v/>
      </c>
      <c r="G1642" t="str">
        <f>IF(ROW()&lt;=vLastrow,'Match History Data'!G1642,"")</f>
        <v/>
      </c>
      <c r="H1642" t="str">
        <f>IF(ROW()&lt;=vLastrow,'Match History Data'!H1642,"")</f>
        <v/>
      </c>
      <c r="I1642" t="str">
        <f>IF(ROW()&lt;=vLastrow,'Match History Data'!I1642,"")</f>
        <v/>
      </c>
      <c r="J1642" t="str">
        <f>IF(ROW()&lt;=vLastrow,'Match History Data'!J1642,"")</f>
        <v/>
      </c>
      <c r="K1642" t="str">
        <f>IF(ROW()&lt;=vLastrow,'Match History Data'!K1642,"")</f>
        <v/>
      </c>
      <c r="L1642" t="str">
        <f>IF(ROW()&lt;=vLastrow,'Match History Data'!L1642,"")</f>
        <v/>
      </c>
      <c r="M1642" t="str">
        <f>IF(ROW()&lt;=vLastrow,'Match History Data'!M1642,"")</f>
        <v/>
      </c>
      <c r="N1642" t="str">
        <f>IF(ROW()&lt;=vLastrow,'Match History Data'!N1642,"")</f>
        <v/>
      </c>
      <c r="O1642" t="str">
        <f>IF(ROW()&lt;=vLastrow,'Match History Data'!O1642,"")</f>
        <v/>
      </c>
      <c r="Q1642" t="str">
        <f>IF(ROW()&lt;=vLastrow,VLOOKUP(MONTH(E1642),calcs!$S$2:$T$13,2,FALSE),"")</f>
        <v/>
      </c>
      <c r="R1642" t="str">
        <f>IF(ROW()&lt;=vLastrow,VLOOKUP(MONTH(F1642),calcs!$S$2:$T$13,2,FALSE),"")</f>
        <v/>
      </c>
      <c r="S1642" t="str">
        <f t="shared" si="135"/>
        <v/>
      </c>
      <c r="T1642" s="26" t="e">
        <f>IF(F1642="",DATEDIF(E1642,calcs!X$2,"Y"),"")</f>
        <v>#VALUE!</v>
      </c>
      <c r="U1642" t="str">
        <f t="shared" si="134"/>
        <v/>
      </c>
      <c r="V1642" t="str">
        <f t="shared" si="131"/>
        <v/>
      </c>
      <c r="W1642">
        <f t="shared" si="132"/>
        <v>0</v>
      </c>
      <c r="X1642">
        <f t="shared" si="133"/>
        <v>0</v>
      </c>
    </row>
    <row r="1643" spans="1:24" x14ac:dyDescent="0.35">
      <c r="A1643" t="str">
        <f>IF(ROW()&lt;=vLastrow,'Match History Data'!A1643,"")</f>
        <v/>
      </c>
      <c r="B1643" t="str">
        <f>IF(ROW()&lt;=vLastrow,'Match History Data'!B1643,"")</f>
        <v/>
      </c>
      <c r="C1643" t="str">
        <f>IF(ROW()&lt;=vLastrow,'Match History Data'!C1643,"")</f>
        <v/>
      </c>
      <c r="D1643" t="str">
        <f>IF(ROW()&lt;=vLastrow,'Match History Data'!D1643,"")</f>
        <v/>
      </c>
      <c r="E1643" s="3" t="str">
        <f>IF(ROW()&lt;=vLastrow,IF('Match History Data'!E1643&lt;&gt;"",'Match History Data'!E1643,""),"")</f>
        <v/>
      </c>
      <c r="F1643" s="3" t="str">
        <f>IF(ROW()&lt;=vLastrow,IF('Match History Data'!F1643&lt;&gt;"",'Match History Data'!F1643,""),"")</f>
        <v/>
      </c>
      <c r="G1643" t="str">
        <f>IF(ROW()&lt;=vLastrow,'Match History Data'!G1643,"")</f>
        <v/>
      </c>
      <c r="H1643" t="str">
        <f>IF(ROW()&lt;=vLastrow,'Match History Data'!H1643,"")</f>
        <v/>
      </c>
      <c r="I1643" t="str">
        <f>IF(ROW()&lt;=vLastrow,'Match History Data'!I1643,"")</f>
        <v/>
      </c>
      <c r="J1643" t="str">
        <f>IF(ROW()&lt;=vLastrow,'Match History Data'!J1643,"")</f>
        <v/>
      </c>
      <c r="K1643" t="str">
        <f>IF(ROW()&lt;=vLastrow,'Match History Data'!K1643,"")</f>
        <v/>
      </c>
      <c r="L1643" t="str">
        <f>IF(ROW()&lt;=vLastrow,'Match History Data'!L1643,"")</f>
        <v/>
      </c>
      <c r="M1643" t="str">
        <f>IF(ROW()&lt;=vLastrow,'Match History Data'!M1643,"")</f>
        <v/>
      </c>
      <c r="N1643" t="str">
        <f>IF(ROW()&lt;=vLastrow,'Match History Data'!N1643,"")</f>
        <v/>
      </c>
      <c r="O1643" t="str">
        <f>IF(ROW()&lt;=vLastrow,'Match History Data'!O1643,"")</f>
        <v/>
      </c>
      <c r="Q1643" t="str">
        <f>IF(ROW()&lt;=vLastrow,VLOOKUP(MONTH(E1643),calcs!$S$2:$T$13,2,FALSE),"")</f>
        <v/>
      </c>
      <c r="R1643" t="str">
        <f>IF(ROW()&lt;=vLastrow,VLOOKUP(MONTH(F1643),calcs!$S$2:$T$13,2,FALSE),"")</f>
        <v/>
      </c>
      <c r="S1643" t="str">
        <f t="shared" si="135"/>
        <v/>
      </c>
      <c r="T1643" s="26" t="e">
        <f>IF(F1643="",DATEDIF(E1643,calcs!X$2,"Y"),"")</f>
        <v>#VALUE!</v>
      </c>
      <c r="U1643" t="str">
        <f t="shared" si="134"/>
        <v/>
      </c>
      <c r="V1643" t="str">
        <f t="shared" si="131"/>
        <v/>
      </c>
      <c r="W1643">
        <f t="shared" si="132"/>
        <v>0</v>
      </c>
      <c r="X1643">
        <f t="shared" si="133"/>
        <v>0</v>
      </c>
    </row>
    <row r="1644" spans="1:24" x14ac:dyDescent="0.35">
      <c r="A1644" t="str">
        <f>IF(ROW()&lt;=vLastrow,'Match History Data'!A1644,"")</f>
        <v/>
      </c>
      <c r="B1644" t="str">
        <f>IF(ROW()&lt;=vLastrow,'Match History Data'!B1644,"")</f>
        <v/>
      </c>
      <c r="C1644" t="str">
        <f>IF(ROW()&lt;=vLastrow,'Match History Data'!C1644,"")</f>
        <v/>
      </c>
      <c r="D1644" t="str">
        <f>IF(ROW()&lt;=vLastrow,'Match History Data'!D1644,"")</f>
        <v/>
      </c>
      <c r="E1644" s="3" t="str">
        <f>IF(ROW()&lt;=vLastrow,IF('Match History Data'!E1644&lt;&gt;"",'Match History Data'!E1644,""),"")</f>
        <v/>
      </c>
      <c r="F1644" s="3" t="str">
        <f>IF(ROW()&lt;=vLastrow,IF('Match History Data'!F1644&lt;&gt;"",'Match History Data'!F1644,""),"")</f>
        <v/>
      </c>
      <c r="G1644" t="str">
        <f>IF(ROW()&lt;=vLastrow,'Match History Data'!G1644,"")</f>
        <v/>
      </c>
      <c r="H1644" t="str">
        <f>IF(ROW()&lt;=vLastrow,'Match History Data'!H1644,"")</f>
        <v/>
      </c>
      <c r="I1644" t="str">
        <f>IF(ROW()&lt;=vLastrow,'Match History Data'!I1644,"")</f>
        <v/>
      </c>
      <c r="J1644" t="str">
        <f>IF(ROW()&lt;=vLastrow,'Match History Data'!J1644,"")</f>
        <v/>
      </c>
      <c r="K1644" t="str">
        <f>IF(ROW()&lt;=vLastrow,'Match History Data'!K1644,"")</f>
        <v/>
      </c>
      <c r="L1644" t="str">
        <f>IF(ROW()&lt;=vLastrow,'Match History Data'!L1644,"")</f>
        <v/>
      </c>
      <c r="M1644" t="str">
        <f>IF(ROW()&lt;=vLastrow,'Match History Data'!M1644,"")</f>
        <v/>
      </c>
      <c r="N1644" t="str">
        <f>IF(ROW()&lt;=vLastrow,'Match History Data'!N1644,"")</f>
        <v/>
      </c>
      <c r="O1644" t="str">
        <f>IF(ROW()&lt;=vLastrow,'Match History Data'!O1644,"")</f>
        <v/>
      </c>
      <c r="Q1644" t="str">
        <f>IF(ROW()&lt;=vLastrow,VLOOKUP(MONTH(E1644),calcs!$S$2:$T$13,2,FALSE),"")</f>
        <v/>
      </c>
      <c r="R1644" t="str">
        <f>IF(ROW()&lt;=vLastrow,VLOOKUP(MONTH(F1644),calcs!$S$2:$T$13,2,FALSE),"")</f>
        <v/>
      </c>
      <c r="S1644" t="str">
        <f t="shared" si="135"/>
        <v/>
      </c>
      <c r="T1644" s="26" t="e">
        <f>IF(F1644="",DATEDIF(E1644,calcs!X$2,"Y"),"")</f>
        <v>#VALUE!</v>
      </c>
      <c r="U1644" t="str">
        <f t="shared" si="134"/>
        <v/>
      </c>
      <c r="V1644" t="str">
        <f t="shared" si="131"/>
        <v/>
      </c>
      <c r="W1644">
        <f t="shared" si="132"/>
        <v>0</v>
      </c>
      <c r="X1644">
        <f t="shared" si="133"/>
        <v>0</v>
      </c>
    </row>
    <row r="1645" spans="1:24" x14ac:dyDescent="0.35">
      <c r="A1645" t="str">
        <f>IF(ROW()&lt;=vLastrow,'Match History Data'!A1645,"")</f>
        <v/>
      </c>
      <c r="B1645" t="str">
        <f>IF(ROW()&lt;=vLastrow,'Match History Data'!B1645,"")</f>
        <v/>
      </c>
      <c r="C1645" t="str">
        <f>IF(ROW()&lt;=vLastrow,'Match History Data'!C1645,"")</f>
        <v/>
      </c>
      <c r="D1645" t="str">
        <f>IF(ROW()&lt;=vLastrow,'Match History Data'!D1645,"")</f>
        <v/>
      </c>
      <c r="E1645" s="3" t="str">
        <f>IF(ROW()&lt;=vLastrow,IF('Match History Data'!E1645&lt;&gt;"",'Match History Data'!E1645,""),"")</f>
        <v/>
      </c>
      <c r="F1645" s="3" t="str">
        <f>IF(ROW()&lt;=vLastrow,IF('Match History Data'!F1645&lt;&gt;"",'Match History Data'!F1645,""),"")</f>
        <v/>
      </c>
      <c r="G1645" t="str">
        <f>IF(ROW()&lt;=vLastrow,'Match History Data'!G1645,"")</f>
        <v/>
      </c>
      <c r="H1645" t="str">
        <f>IF(ROW()&lt;=vLastrow,'Match History Data'!H1645,"")</f>
        <v/>
      </c>
      <c r="I1645" t="str">
        <f>IF(ROW()&lt;=vLastrow,'Match History Data'!I1645,"")</f>
        <v/>
      </c>
      <c r="J1645" t="str">
        <f>IF(ROW()&lt;=vLastrow,'Match History Data'!J1645,"")</f>
        <v/>
      </c>
      <c r="K1645" t="str">
        <f>IF(ROW()&lt;=vLastrow,'Match History Data'!K1645,"")</f>
        <v/>
      </c>
      <c r="L1645" t="str">
        <f>IF(ROW()&lt;=vLastrow,'Match History Data'!L1645,"")</f>
        <v/>
      </c>
      <c r="M1645" t="str">
        <f>IF(ROW()&lt;=vLastrow,'Match History Data'!M1645,"")</f>
        <v/>
      </c>
      <c r="N1645" t="str">
        <f>IF(ROW()&lt;=vLastrow,'Match History Data'!N1645,"")</f>
        <v/>
      </c>
      <c r="O1645" t="str">
        <f>IF(ROW()&lt;=vLastrow,'Match History Data'!O1645,"")</f>
        <v/>
      </c>
      <c r="Q1645" t="str">
        <f>IF(ROW()&lt;=vLastrow,VLOOKUP(MONTH(E1645),calcs!$S$2:$T$13,2,FALSE),"")</f>
        <v/>
      </c>
      <c r="R1645" t="str">
        <f>IF(ROW()&lt;=vLastrow,VLOOKUP(MONTH(F1645),calcs!$S$2:$T$13,2,FALSE),"")</f>
        <v/>
      </c>
      <c r="S1645" t="str">
        <f t="shared" si="135"/>
        <v/>
      </c>
      <c r="T1645" s="26" t="e">
        <f>IF(F1645="",DATEDIF(E1645,calcs!X$2,"Y"),"")</f>
        <v>#VALUE!</v>
      </c>
      <c r="U1645" t="str">
        <f t="shared" si="134"/>
        <v/>
      </c>
      <c r="V1645" t="str">
        <f t="shared" si="131"/>
        <v/>
      </c>
      <c r="W1645">
        <f t="shared" si="132"/>
        <v>0</v>
      </c>
      <c r="X1645">
        <f t="shared" si="133"/>
        <v>0</v>
      </c>
    </row>
    <row r="1646" spans="1:24" x14ac:dyDescent="0.35">
      <c r="A1646" t="str">
        <f>IF(ROW()&lt;=vLastrow,'Match History Data'!A1646,"")</f>
        <v/>
      </c>
      <c r="B1646" t="str">
        <f>IF(ROW()&lt;=vLastrow,'Match History Data'!B1646,"")</f>
        <v/>
      </c>
      <c r="C1646" t="str">
        <f>IF(ROW()&lt;=vLastrow,'Match History Data'!C1646,"")</f>
        <v/>
      </c>
      <c r="D1646" t="str">
        <f>IF(ROW()&lt;=vLastrow,'Match History Data'!D1646,"")</f>
        <v/>
      </c>
      <c r="E1646" s="3" t="str">
        <f>IF(ROW()&lt;=vLastrow,IF('Match History Data'!E1646&lt;&gt;"",'Match History Data'!E1646,""),"")</f>
        <v/>
      </c>
      <c r="F1646" s="3" t="str">
        <f>IF(ROW()&lt;=vLastrow,IF('Match History Data'!F1646&lt;&gt;"",'Match History Data'!F1646,""),"")</f>
        <v/>
      </c>
      <c r="G1646" t="str">
        <f>IF(ROW()&lt;=vLastrow,'Match History Data'!G1646,"")</f>
        <v/>
      </c>
      <c r="H1646" t="str">
        <f>IF(ROW()&lt;=vLastrow,'Match History Data'!H1646,"")</f>
        <v/>
      </c>
      <c r="I1646" t="str">
        <f>IF(ROW()&lt;=vLastrow,'Match History Data'!I1646,"")</f>
        <v/>
      </c>
      <c r="J1646" t="str">
        <f>IF(ROW()&lt;=vLastrow,'Match History Data'!J1646,"")</f>
        <v/>
      </c>
      <c r="K1646" t="str">
        <f>IF(ROW()&lt;=vLastrow,'Match History Data'!K1646,"")</f>
        <v/>
      </c>
      <c r="L1646" t="str">
        <f>IF(ROW()&lt;=vLastrow,'Match History Data'!L1646,"")</f>
        <v/>
      </c>
      <c r="M1646" t="str">
        <f>IF(ROW()&lt;=vLastrow,'Match History Data'!M1646,"")</f>
        <v/>
      </c>
      <c r="N1646" t="str">
        <f>IF(ROW()&lt;=vLastrow,'Match History Data'!N1646,"")</f>
        <v/>
      </c>
      <c r="O1646" t="str">
        <f>IF(ROW()&lt;=vLastrow,'Match History Data'!O1646,"")</f>
        <v/>
      </c>
      <c r="Q1646" t="str">
        <f>IF(ROW()&lt;=vLastrow,VLOOKUP(MONTH(E1646),calcs!$S$2:$T$13,2,FALSE),"")</f>
        <v/>
      </c>
      <c r="R1646" t="str">
        <f>IF(ROW()&lt;=vLastrow,VLOOKUP(MONTH(F1646),calcs!$S$2:$T$13,2,FALSE),"")</f>
        <v/>
      </c>
      <c r="S1646" t="str">
        <f t="shared" si="135"/>
        <v/>
      </c>
      <c r="T1646" s="26" t="e">
        <f>IF(F1646="",DATEDIF(E1646,calcs!X$2,"Y"),"")</f>
        <v>#VALUE!</v>
      </c>
      <c r="U1646" t="str">
        <f t="shared" si="134"/>
        <v/>
      </c>
      <c r="V1646" t="str">
        <f t="shared" si="131"/>
        <v/>
      </c>
      <c r="W1646">
        <f t="shared" si="132"/>
        <v>0</v>
      </c>
      <c r="X1646">
        <f t="shared" si="133"/>
        <v>0</v>
      </c>
    </row>
    <row r="1647" spans="1:24" x14ac:dyDescent="0.35">
      <c r="A1647" t="str">
        <f>IF(ROW()&lt;=vLastrow,'Match History Data'!A1647,"")</f>
        <v/>
      </c>
      <c r="B1647" t="str">
        <f>IF(ROW()&lt;=vLastrow,'Match History Data'!B1647,"")</f>
        <v/>
      </c>
      <c r="C1647" t="str">
        <f>IF(ROW()&lt;=vLastrow,'Match History Data'!C1647,"")</f>
        <v/>
      </c>
      <c r="D1647" t="str">
        <f>IF(ROW()&lt;=vLastrow,'Match History Data'!D1647,"")</f>
        <v/>
      </c>
      <c r="E1647" s="3" t="str">
        <f>IF(ROW()&lt;=vLastrow,IF('Match History Data'!E1647&lt;&gt;"",'Match History Data'!E1647,""),"")</f>
        <v/>
      </c>
      <c r="F1647" s="3" t="str">
        <f>IF(ROW()&lt;=vLastrow,IF('Match History Data'!F1647&lt;&gt;"",'Match History Data'!F1647,""),"")</f>
        <v/>
      </c>
      <c r="G1647" t="str">
        <f>IF(ROW()&lt;=vLastrow,'Match History Data'!G1647,"")</f>
        <v/>
      </c>
      <c r="H1647" t="str">
        <f>IF(ROW()&lt;=vLastrow,'Match History Data'!H1647,"")</f>
        <v/>
      </c>
      <c r="I1647" t="str">
        <f>IF(ROW()&lt;=vLastrow,'Match History Data'!I1647,"")</f>
        <v/>
      </c>
      <c r="J1647" t="str">
        <f>IF(ROW()&lt;=vLastrow,'Match History Data'!J1647,"")</f>
        <v/>
      </c>
      <c r="K1647" t="str">
        <f>IF(ROW()&lt;=vLastrow,'Match History Data'!K1647,"")</f>
        <v/>
      </c>
      <c r="L1647" t="str">
        <f>IF(ROW()&lt;=vLastrow,'Match History Data'!L1647,"")</f>
        <v/>
      </c>
      <c r="M1647" t="str">
        <f>IF(ROW()&lt;=vLastrow,'Match History Data'!M1647,"")</f>
        <v/>
      </c>
      <c r="N1647" t="str">
        <f>IF(ROW()&lt;=vLastrow,'Match History Data'!N1647,"")</f>
        <v/>
      </c>
      <c r="O1647" t="str">
        <f>IF(ROW()&lt;=vLastrow,'Match History Data'!O1647,"")</f>
        <v/>
      </c>
      <c r="Q1647" t="str">
        <f>IF(ROW()&lt;=vLastrow,VLOOKUP(MONTH(E1647),calcs!$S$2:$T$13,2,FALSE),"")</f>
        <v/>
      </c>
      <c r="R1647" t="str">
        <f>IF(ROW()&lt;=vLastrow,VLOOKUP(MONTH(F1647),calcs!$S$2:$T$13,2,FALSE),"")</f>
        <v/>
      </c>
      <c r="S1647" t="str">
        <f t="shared" si="135"/>
        <v/>
      </c>
      <c r="T1647" s="26" t="e">
        <f>IF(F1647="",DATEDIF(E1647,calcs!X$2,"Y"),"")</f>
        <v>#VALUE!</v>
      </c>
      <c r="U1647" t="str">
        <f t="shared" si="134"/>
        <v/>
      </c>
      <c r="V1647" t="str">
        <f t="shared" si="131"/>
        <v/>
      </c>
      <c r="W1647">
        <f t="shared" si="132"/>
        <v>0</v>
      </c>
      <c r="X1647">
        <f t="shared" si="133"/>
        <v>0</v>
      </c>
    </row>
    <row r="1648" spans="1:24" x14ac:dyDescent="0.35">
      <c r="A1648" t="str">
        <f>IF(ROW()&lt;=vLastrow,'Match History Data'!A1648,"")</f>
        <v/>
      </c>
      <c r="B1648" t="str">
        <f>IF(ROW()&lt;=vLastrow,'Match History Data'!B1648,"")</f>
        <v/>
      </c>
      <c r="C1648" t="str">
        <f>IF(ROW()&lt;=vLastrow,'Match History Data'!C1648,"")</f>
        <v/>
      </c>
      <c r="D1648" t="str">
        <f>IF(ROW()&lt;=vLastrow,'Match History Data'!D1648,"")</f>
        <v/>
      </c>
      <c r="E1648" s="3" t="str">
        <f>IF(ROW()&lt;=vLastrow,IF('Match History Data'!E1648&lt;&gt;"",'Match History Data'!E1648,""),"")</f>
        <v/>
      </c>
      <c r="F1648" s="3" t="str">
        <f>IF(ROW()&lt;=vLastrow,IF('Match History Data'!F1648&lt;&gt;"",'Match History Data'!F1648,""),"")</f>
        <v/>
      </c>
      <c r="G1648" t="str">
        <f>IF(ROW()&lt;=vLastrow,'Match History Data'!G1648,"")</f>
        <v/>
      </c>
      <c r="H1648" t="str">
        <f>IF(ROW()&lt;=vLastrow,'Match History Data'!H1648,"")</f>
        <v/>
      </c>
      <c r="I1648" t="str">
        <f>IF(ROW()&lt;=vLastrow,'Match History Data'!I1648,"")</f>
        <v/>
      </c>
      <c r="J1648" t="str">
        <f>IF(ROW()&lt;=vLastrow,'Match History Data'!J1648,"")</f>
        <v/>
      </c>
      <c r="K1648" t="str">
        <f>IF(ROW()&lt;=vLastrow,'Match History Data'!K1648,"")</f>
        <v/>
      </c>
      <c r="L1648" t="str">
        <f>IF(ROW()&lt;=vLastrow,'Match History Data'!L1648,"")</f>
        <v/>
      </c>
      <c r="M1648" t="str">
        <f>IF(ROW()&lt;=vLastrow,'Match History Data'!M1648,"")</f>
        <v/>
      </c>
      <c r="N1648" t="str">
        <f>IF(ROW()&lt;=vLastrow,'Match History Data'!N1648,"")</f>
        <v/>
      </c>
      <c r="O1648" t="str">
        <f>IF(ROW()&lt;=vLastrow,'Match History Data'!O1648,"")</f>
        <v/>
      </c>
      <c r="Q1648" t="str">
        <f>IF(ROW()&lt;=vLastrow,VLOOKUP(MONTH(E1648),calcs!$S$2:$T$13,2,FALSE),"")</f>
        <v/>
      </c>
      <c r="R1648" t="str">
        <f>IF(ROW()&lt;=vLastrow,VLOOKUP(MONTH(F1648),calcs!$S$2:$T$13,2,FALSE),"")</f>
        <v/>
      </c>
      <c r="S1648" t="str">
        <f t="shared" si="135"/>
        <v/>
      </c>
      <c r="T1648" s="26" t="e">
        <f>IF(F1648="",DATEDIF(E1648,calcs!X$2,"Y"),"")</f>
        <v>#VALUE!</v>
      </c>
      <c r="U1648" t="str">
        <f t="shared" si="134"/>
        <v/>
      </c>
      <c r="V1648" t="str">
        <f t="shared" si="131"/>
        <v/>
      </c>
      <c r="W1648">
        <f t="shared" si="132"/>
        <v>0</v>
      </c>
      <c r="X1648">
        <f t="shared" si="133"/>
        <v>0</v>
      </c>
    </row>
    <row r="1649" spans="1:24" x14ac:dyDescent="0.35">
      <c r="A1649" t="str">
        <f>IF(ROW()&lt;=vLastrow,'Match History Data'!A1649,"")</f>
        <v/>
      </c>
      <c r="B1649" t="str">
        <f>IF(ROW()&lt;=vLastrow,'Match History Data'!B1649,"")</f>
        <v/>
      </c>
      <c r="C1649" t="str">
        <f>IF(ROW()&lt;=vLastrow,'Match History Data'!C1649,"")</f>
        <v/>
      </c>
      <c r="D1649" t="str">
        <f>IF(ROW()&lt;=vLastrow,'Match History Data'!D1649,"")</f>
        <v/>
      </c>
      <c r="E1649" s="3" t="str">
        <f>IF(ROW()&lt;=vLastrow,IF('Match History Data'!E1649&lt;&gt;"",'Match History Data'!E1649,""),"")</f>
        <v/>
      </c>
      <c r="F1649" s="3" t="str">
        <f>IF(ROW()&lt;=vLastrow,IF('Match History Data'!F1649&lt;&gt;"",'Match History Data'!F1649,""),"")</f>
        <v/>
      </c>
      <c r="G1649" t="str">
        <f>IF(ROW()&lt;=vLastrow,'Match History Data'!G1649,"")</f>
        <v/>
      </c>
      <c r="H1649" t="str">
        <f>IF(ROW()&lt;=vLastrow,'Match History Data'!H1649,"")</f>
        <v/>
      </c>
      <c r="I1649" t="str">
        <f>IF(ROW()&lt;=vLastrow,'Match History Data'!I1649,"")</f>
        <v/>
      </c>
      <c r="J1649" t="str">
        <f>IF(ROW()&lt;=vLastrow,'Match History Data'!J1649,"")</f>
        <v/>
      </c>
      <c r="K1649" t="str">
        <f>IF(ROW()&lt;=vLastrow,'Match History Data'!K1649,"")</f>
        <v/>
      </c>
      <c r="L1649" t="str">
        <f>IF(ROW()&lt;=vLastrow,'Match History Data'!L1649,"")</f>
        <v/>
      </c>
      <c r="M1649" t="str">
        <f>IF(ROW()&lt;=vLastrow,'Match History Data'!M1649,"")</f>
        <v/>
      </c>
      <c r="N1649" t="str">
        <f>IF(ROW()&lt;=vLastrow,'Match History Data'!N1649,"")</f>
        <v/>
      </c>
      <c r="O1649" t="str">
        <f>IF(ROW()&lt;=vLastrow,'Match History Data'!O1649,"")</f>
        <v/>
      </c>
      <c r="Q1649" t="str">
        <f>IF(ROW()&lt;=vLastrow,VLOOKUP(MONTH(E1649),calcs!$S$2:$T$13,2,FALSE),"")</f>
        <v/>
      </c>
      <c r="R1649" t="str">
        <f>IF(ROW()&lt;=vLastrow,VLOOKUP(MONTH(F1649),calcs!$S$2:$T$13,2,FALSE),"")</f>
        <v/>
      </c>
      <c r="S1649" t="str">
        <f t="shared" si="135"/>
        <v/>
      </c>
      <c r="T1649" s="26" t="e">
        <f>IF(F1649="",DATEDIF(E1649,calcs!X$2,"Y"),"")</f>
        <v>#VALUE!</v>
      </c>
      <c r="U1649" t="str">
        <f t="shared" si="134"/>
        <v/>
      </c>
      <c r="V1649" t="str">
        <f t="shared" si="131"/>
        <v/>
      </c>
      <c r="W1649">
        <f t="shared" si="132"/>
        <v>0</v>
      </c>
      <c r="X1649">
        <f t="shared" si="133"/>
        <v>0</v>
      </c>
    </row>
    <row r="1650" spans="1:24" x14ac:dyDescent="0.35">
      <c r="A1650" t="str">
        <f>IF(ROW()&lt;=vLastrow,'Match History Data'!A1650,"")</f>
        <v/>
      </c>
      <c r="B1650" t="str">
        <f>IF(ROW()&lt;=vLastrow,'Match History Data'!B1650,"")</f>
        <v/>
      </c>
      <c r="C1650" t="str">
        <f>IF(ROW()&lt;=vLastrow,'Match History Data'!C1650,"")</f>
        <v/>
      </c>
      <c r="D1650" t="str">
        <f>IF(ROW()&lt;=vLastrow,'Match History Data'!D1650,"")</f>
        <v/>
      </c>
      <c r="E1650" s="3" t="str">
        <f>IF(ROW()&lt;=vLastrow,IF('Match History Data'!E1650&lt;&gt;"",'Match History Data'!E1650,""),"")</f>
        <v/>
      </c>
      <c r="F1650" s="3" t="str">
        <f>IF(ROW()&lt;=vLastrow,IF('Match History Data'!F1650&lt;&gt;"",'Match History Data'!F1650,""),"")</f>
        <v/>
      </c>
      <c r="G1650" t="str">
        <f>IF(ROW()&lt;=vLastrow,'Match History Data'!G1650,"")</f>
        <v/>
      </c>
      <c r="H1650" t="str">
        <f>IF(ROW()&lt;=vLastrow,'Match History Data'!H1650,"")</f>
        <v/>
      </c>
      <c r="I1650" t="str">
        <f>IF(ROW()&lt;=vLastrow,'Match History Data'!I1650,"")</f>
        <v/>
      </c>
      <c r="J1650" t="str">
        <f>IF(ROW()&lt;=vLastrow,'Match History Data'!J1650,"")</f>
        <v/>
      </c>
      <c r="K1650" t="str">
        <f>IF(ROW()&lt;=vLastrow,'Match History Data'!K1650,"")</f>
        <v/>
      </c>
      <c r="L1650" t="str">
        <f>IF(ROW()&lt;=vLastrow,'Match History Data'!L1650,"")</f>
        <v/>
      </c>
      <c r="M1650" t="str">
        <f>IF(ROW()&lt;=vLastrow,'Match History Data'!M1650,"")</f>
        <v/>
      </c>
      <c r="N1650" t="str">
        <f>IF(ROW()&lt;=vLastrow,'Match History Data'!N1650,"")</f>
        <v/>
      </c>
      <c r="O1650" t="str">
        <f>IF(ROW()&lt;=vLastrow,'Match History Data'!O1650,"")</f>
        <v/>
      </c>
      <c r="Q1650" t="str">
        <f>IF(ROW()&lt;=vLastrow,VLOOKUP(MONTH(E1650),calcs!$S$2:$T$13,2,FALSE),"")</f>
        <v/>
      </c>
      <c r="R1650" t="str">
        <f>IF(ROW()&lt;=vLastrow,VLOOKUP(MONTH(F1650),calcs!$S$2:$T$13,2,FALSE),"")</f>
        <v/>
      </c>
      <c r="S1650" t="str">
        <f t="shared" si="135"/>
        <v/>
      </c>
      <c r="T1650" s="26" t="e">
        <f>IF(F1650="",DATEDIF(E1650,calcs!X$2,"Y"),"")</f>
        <v>#VALUE!</v>
      </c>
      <c r="U1650" t="str">
        <f t="shared" si="134"/>
        <v/>
      </c>
      <c r="V1650" t="str">
        <f t="shared" si="131"/>
        <v/>
      </c>
      <c r="W1650">
        <f t="shared" si="132"/>
        <v>0</v>
      </c>
      <c r="X1650">
        <f t="shared" si="133"/>
        <v>0</v>
      </c>
    </row>
    <row r="1651" spans="1:24" x14ac:dyDescent="0.35">
      <c r="A1651" t="str">
        <f>IF(ROW()&lt;=vLastrow,'Match History Data'!A1651,"")</f>
        <v/>
      </c>
      <c r="B1651" t="str">
        <f>IF(ROW()&lt;=vLastrow,'Match History Data'!B1651,"")</f>
        <v/>
      </c>
      <c r="C1651" t="str">
        <f>IF(ROW()&lt;=vLastrow,'Match History Data'!C1651,"")</f>
        <v/>
      </c>
      <c r="D1651" t="str">
        <f>IF(ROW()&lt;=vLastrow,'Match History Data'!D1651,"")</f>
        <v/>
      </c>
      <c r="E1651" s="3" t="str">
        <f>IF(ROW()&lt;=vLastrow,IF('Match History Data'!E1651&lt;&gt;"",'Match History Data'!E1651,""),"")</f>
        <v/>
      </c>
      <c r="F1651" s="3" t="str">
        <f>IF(ROW()&lt;=vLastrow,IF('Match History Data'!F1651&lt;&gt;"",'Match History Data'!F1651,""),"")</f>
        <v/>
      </c>
      <c r="G1651" t="str">
        <f>IF(ROW()&lt;=vLastrow,'Match History Data'!G1651,"")</f>
        <v/>
      </c>
      <c r="H1651" t="str">
        <f>IF(ROW()&lt;=vLastrow,'Match History Data'!H1651,"")</f>
        <v/>
      </c>
      <c r="I1651" t="str">
        <f>IF(ROW()&lt;=vLastrow,'Match History Data'!I1651,"")</f>
        <v/>
      </c>
      <c r="J1651" t="str">
        <f>IF(ROW()&lt;=vLastrow,'Match History Data'!J1651,"")</f>
        <v/>
      </c>
      <c r="K1651" t="str">
        <f>IF(ROW()&lt;=vLastrow,'Match History Data'!K1651,"")</f>
        <v/>
      </c>
      <c r="L1651" t="str">
        <f>IF(ROW()&lt;=vLastrow,'Match History Data'!L1651,"")</f>
        <v/>
      </c>
      <c r="M1651" t="str">
        <f>IF(ROW()&lt;=vLastrow,'Match History Data'!M1651,"")</f>
        <v/>
      </c>
      <c r="N1651" t="str">
        <f>IF(ROW()&lt;=vLastrow,'Match History Data'!N1651,"")</f>
        <v/>
      </c>
      <c r="O1651" t="str">
        <f>IF(ROW()&lt;=vLastrow,'Match History Data'!O1651,"")</f>
        <v/>
      </c>
      <c r="Q1651" t="str">
        <f>IF(ROW()&lt;=vLastrow,VLOOKUP(MONTH(E1651),calcs!$S$2:$T$13,2,FALSE),"")</f>
        <v/>
      </c>
      <c r="R1651" t="str">
        <f>IF(ROW()&lt;=vLastrow,VLOOKUP(MONTH(F1651),calcs!$S$2:$T$13,2,FALSE),"")</f>
        <v/>
      </c>
      <c r="S1651" t="str">
        <f t="shared" si="135"/>
        <v/>
      </c>
      <c r="T1651" s="26" t="e">
        <f>IF(F1651="",DATEDIF(E1651,calcs!X$2,"Y"),"")</f>
        <v>#VALUE!</v>
      </c>
      <c r="U1651" t="str">
        <f t="shared" si="134"/>
        <v/>
      </c>
      <c r="V1651" t="str">
        <f t="shared" si="131"/>
        <v/>
      </c>
      <c r="W1651">
        <f t="shared" si="132"/>
        <v>0</v>
      </c>
      <c r="X1651">
        <f t="shared" si="133"/>
        <v>0</v>
      </c>
    </row>
    <row r="1652" spans="1:24" x14ac:dyDescent="0.35">
      <c r="A1652" t="str">
        <f>IF(ROW()&lt;=vLastrow,'Match History Data'!A1652,"")</f>
        <v/>
      </c>
      <c r="B1652" t="str">
        <f>IF(ROW()&lt;=vLastrow,'Match History Data'!B1652,"")</f>
        <v/>
      </c>
      <c r="C1652" t="str">
        <f>IF(ROW()&lt;=vLastrow,'Match History Data'!C1652,"")</f>
        <v/>
      </c>
      <c r="D1652" t="str">
        <f>IF(ROW()&lt;=vLastrow,'Match History Data'!D1652,"")</f>
        <v/>
      </c>
      <c r="E1652" s="3" t="str">
        <f>IF(ROW()&lt;=vLastrow,IF('Match History Data'!E1652&lt;&gt;"",'Match History Data'!E1652,""),"")</f>
        <v/>
      </c>
      <c r="F1652" s="3" t="str">
        <f>IF(ROW()&lt;=vLastrow,IF('Match History Data'!F1652&lt;&gt;"",'Match History Data'!F1652,""),"")</f>
        <v/>
      </c>
      <c r="G1652" t="str">
        <f>IF(ROW()&lt;=vLastrow,'Match History Data'!G1652,"")</f>
        <v/>
      </c>
      <c r="H1652" t="str">
        <f>IF(ROW()&lt;=vLastrow,'Match History Data'!H1652,"")</f>
        <v/>
      </c>
      <c r="I1652" t="str">
        <f>IF(ROW()&lt;=vLastrow,'Match History Data'!I1652,"")</f>
        <v/>
      </c>
      <c r="J1652" t="str">
        <f>IF(ROW()&lt;=vLastrow,'Match History Data'!J1652,"")</f>
        <v/>
      </c>
      <c r="K1652" t="str">
        <f>IF(ROW()&lt;=vLastrow,'Match History Data'!K1652,"")</f>
        <v/>
      </c>
      <c r="L1652" t="str">
        <f>IF(ROW()&lt;=vLastrow,'Match History Data'!L1652,"")</f>
        <v/>
      </c>
      <c r="M1652" t="str">
        <f>IF(ROW()&lt;=vLastrow,'Match History Data'!M1652,"")</f>
        <v/>
      </c>
      <c r="N1652" t="str">
        <f>IF(ROW()&lt;=vLastrow,'Match History Data'!N1652,"")</f>
        <v/>
      </c>
      <c r="O1652" t="str">
        <f>IF(ROW()&lt;=vLastrow,'Match History Data'!O1652,"")</f>
        <v/>
      </c>
      <c r="Q1652" t="str">
        <f>IF(ROW()&lt;=vLastrow,VLOOKUP(MONTH(E1652),calcs!$S$2:$T$13,2,FALSE),"")</f>
        <v/>
      </c>
      <c r="R1652" t="str">
        <f>IF(ROW()&lt;=vLastrow,VLOOKUP(MONTH(F1652),calcs!$S$2:$T$13,2,FALSE),"")</f>
        <v/>
      </c>
      <c r="S1652" t="str">
        <f t="shared" si="135"/>
        <v/>
      </c>
      <c r="T1652" s="26" t="e">
        <f>IF(F1652="",DATEDIF(E1652,calcs!X$2,"Y"),"")</f>
        <v>#VALUE!</v>
      </c>
      <c r="U1652" t="str">
        <f t="shared" si="134"/>
        <v/>
      </c>
      <c r="V1652" t="str">
        <f t="shared" si="131"/>
        <v/>
      </c>
      <c r="W1652">
        <f t="shared" si="132"/>
        <v>0</v>
      </c>
      <c r="X1652">
        <f t="shared" si="133"/>
        <v>0</v>
      </c>
    </row>
    <row r="1653" spans="1:24" x14ac:dyDescent="0.35">
      <c r="A1653" t="str">
        <f>IF(ROW()&lt;=vLastrow,'Match History Data'!A1653,"")</f>
        <v/>
      </c>
      <c r="B1653" t="str">
        <f>IF(ROW()&lt;=vLastrow,'Match History Data'!B1653,"")</f>
        <v/>
      </c>
      <c r="C1653" t="str">
        <f>IF(ROW()&lt;=vLastrow,'Match History Data'!C1653,"")</f>
        <v/>
      </c>
      <c r="D1653" t="str">
        <f>IF(ROW()&lt;=vLastrow,'Match History Data'!D1653,"")</f>
        <v/>
      </c>
      <c r="E1653" s="3" t="str">
        <f>IF(ROW()&lt;=vLastrow,IF('Match History Data'!E1653&lt;&gt;"",'Match History Data'!E1653,""),"")</f>
        <v/>
      </c>
      <c r="F1653" s="3" t="str">
        <f>IF(ROW()&lt;=vLastrow,IF('Match History Data'!F1653&lt;&gt;"",'Match History Data'!F1653,""),"")</f>
        <v/>
      </c>
      <c r="G1653" t="str">
        <f>IF(ROW()&lt;=vLastrow,'Match History Data'!G1653,"")</f>
        <v/>
      </c>
      <c r="H1653" t="str">
        <f>IF(ROW()&lt;=vLastrow,'Match History Data'!H1653,"")</f>
        <v/>
      </c>
      <c r="I1653" t="str">
        <f>IF(ROW()&lt;=vLastrow,'Match History Data'!I1653,"")</f>
        <v/>
      </c>
      <c r="J1653" t="str">
        <f>IF(ROW()&lt;=vLastrow,'Match History Data'!J1653,"")</f>
        <v/>
      </c>
      <c r="K1653" t="str">
        <f>IF(ROW()&lt;=vLastrow,'Match History Data'!K1653,"")</f>
        <v/>
      </c>
      <c r="L1653" t="str">
        <f>IF(ROW()&lt;=vLastrow,'Match History Data'!L1653,"")</f>
        <v/>
      </c>
      <c r="M1653" t="str">
        <f>IF(ROW()&lt;=vLastrow,'Match History Data'!M1653,"")</f>
        <v/>
      </c>
      <c r="N1653" t="str">
        <f>IF(ROW()&lt;=vLastrow,'Match History Data'!N1653,"")</f>
        <v/>
      </c>
      <c r="O1653" t="str">
        <f>IF(ROW()&lt;=vLastrow,'Match History Data'!O1653,"")</f>
        <v/>
      </c>
      <c r="Q1653" t="str">
        <f>IF(ROW()&lt;=vLastrow,VLOOKUP(MONTH(E1653),calcs!$S$2:$T$13,2,FALSE),"")</f>
        <v/>
      </c>
      <c r="R1653" t="str">
        <f>IF(ROW()&lt;=vLastrow,VLOOKUP(MONTH(F1653),calcs!$S$2:$T$13,2,FALSE),"")</f>
        <v/>
      </c>
      <c r="S1653" t="str">
        <f t="shared" si="135"/>
        <v/>
      </c>
      <c r="T1653" s="26" t="e">
        <f>IF(F1653="",DATEDIF(E1653,calcs!X$2,"Y"),"")</f>
        <v>#VALUE!</v>
      </c>
      <c r="U1653" t="str">
        <f t="shared" si="134"/>
        <v/>
      </c>
      <c r="V1653" t="str">
        <f t="shared" si="131"/>
        <v/>
      </c>
      <c r="W1653">
        <f t="shared" si="132"/>
        <v>0</v>
      </c>
      <c r="X1653">
        <f t="shared" si="133"/>
        <v>0</v>
      </c>
    </row>
    <row r="1654" spans="1:24" x14ac:dyDescent="0.35">
      <c r="A1654" t="str">
        <f>IF(ROW()&lt;=vLastrow,'Match History Data'!A1654,"")</f>
        <v/>
      </c>
      <c r="B1654" t="str">
        <f>IF(ROW()&lt;=vLastrow,'Match History Data'!B1654,"")</f>
        <v/>
      </c>
      <c r="C1654" t="str">
        <f>IF(ROW()&lt;=vLastrow,'Match History Data'!C1654,"")</f>
        <v/>
      </c>
      <c r="D1654" t="str">
        <f>IF(ROW()&lt;=vLastrow,'Match History Data'!D1654,"")</f>
        <v/>
      </c>
      <c r="E1654" s="3" t="str">
        <f>IF(ROW()&lt;=vLastrow,IF('Match History Data'!E1654&lt;&gt;"",'Match History Data'!E1654,""),"")</f>
        <v/>
      </c>
      <c r="F1654" s="3" t="str">
        <f>IF(ROW()&lt;=vLastrow,IF('Match History Data'!F1654&lt;&gt;"",'Match History Data'!F1654,""),"")</f>
        <v/>
      </c>
      <c r="G1654" t="str">
        <f>IF(ROW()&lt;=vLastrow,'Match History Data'!G1654,"")</f>
        <v/>
      </c>
      <c r="H1654" t="str">
        <f>IF(ROW()&lt;=vLastrow,'Match History Data'!H1654,"")</f>
        <v/>
      </c>
      <c r="I1654" t="str">
        <f>IF(ROW()&lt;=vLastrow,'Match History Data'!I1654,"")</f>
        <v/>
      </c>
      <c r="J1654" t="str">
        <f>IF(ROW()&lt;=vLastrow,'Match History Data'!J1654,"")</f>
        <v/>
      </c>
      <c r="K1654" t="str">
        <f>IF(ROW()&lt;=vLastrow,'Match History Data'!K1654,"")</f>
        <v/>
      </c>
      <c r="L1654" t="str">
        <f>IF(ROW()&lt;=vLastrow,'Match History Data'!L1654,"")</f>
        <v/>
      </c>
      <c r="M1654" t="str">
        <f>IF(ROW()&lt;=vLastrow,'Match History Data'!M1654,"")</f>
        <v/>
      </c>
      <c r="N1654" t="str">
        <f>IF(ROW()&lt;=vLastrow,'Match History Data'!N1654,"")</f>
        <v/>
      </c>
      <c r="O1654" t="str">
        <f>IF(ROW()&lt;=vLastrow,'Match History Data'!O1654,"")</f>
        <v/>
      </c>
      <c r="Q1654" t="str">
        <f>IF(ROW()&lt;=vLastrow,VLOOKUP(MONTH(E1654),calcs!$S$2:$T$13,2,FALSE),"")</f>
        <v/>
      </c>
      <c r="R1654" t="str">
        <f>IF(ROW()&lt;=vLastrow,VLOOKUP(MONTH(F1654),calcs!$S$2:$T$13,2,FALSE),"")</f>
        <v/>
      </c>
      <c r="S1654" t="str">
        <f t="shared" si="135"/>
        <v/>
      </c>
      <c r="T1654" s="26" t="e">
        <f>IF(F1654="",DATEDIF(E1654,calcs!X$2,"Y"),"")</f>
        <v>#VALUE!</v>
      </c>
      <c r="U1654" t="str">
        <f t="shared" si="134"/>
        <v/>
      </c>
      <c r="V1654" t="str">
        <f t="shared" si="131"/>
        <v/>
      </c>
      <c r="W1654">
        <f t="shared" si="132"/>
        <v>0</v>
      </c>
      <c r="X1654">
        <f t="shared" si="133"/>
        <v>0</v>
      </c>
    </row>
    <row r="1655" spans="1:24" x14ac:dyDescent="0.35">
      <c r="A1655" t="str">
        <f>IF(ROW()&lt;=vLastrow,'Match History Data'!A1655,"")</f>
        <v/>
      </c>
      <c r="B1655" t="str">
        <f>IF(ROW()&lt;=vLastrow,'Match History Data'!B1655,"")</f>
        <v/>
      </c>
      <c r="C1655" t="str">
        <f>IF(ROW()&lt;=vLastrow,'Match History Data'!C1655,"")</f>
        <v/>
      </c>
      <c r="D1655" t="str">
        <f>IF(ROW()&lt;=vLastrow,'Match History Data'!D1655,"")</f>
        <v/>
      </c>
      <c r="E1655" s="3" t="str">
        <f>IF(ROW()&lt;=vLastrow,IF('Match History Data'!E1655&lt;&gt;"",'Match History Data'!E1655,""),"")</f>
        <v/>
      </c>
      <c r="F1655" s="3" t="str">
        <f>IF(ROW()&lt;=vLastrow,IF('Match History Data'!F1655&lt;&gt;"",'Match History Data'!F1655,""),"")</f>
        <v/>
      </c>
      <c r="G1655" t="str">
        <f>IF(ROW()&lt;=vLastrow,'Match History Data'!G1655,"")</f>
        <v/>
      </c>
      <c r="H1655" t="str">
        <f>IF(ROW()&lt;=vLastrow,'Match History Data'!H1655,"")</f>
        <v/>
      </c>
      <c r="I1655" t="str">
        <f>IF(ROW()&lt;=vLastrow,'Match History Data'!I1655,"")</f>
        <v/>
      </c>
      <c r="J1655" t="str">
        <f>IF(ROW()&lt;=vLastrow,'Match History Data'!J1655,"")</f>
        <v/>
      </c>
      <c r="K1655" t="str">
        <f>IF(ROW()&lt;=vLastrow,'Match History Data'!K1655,"")</f>
        <v/>
      </c>
      <c r="L1655" t="str">
        <f>IF(ROW()&lt;=vLastrow,'Match History Data'!L1655,"")</f>
        <v/>
      </c>
      <c r="M1655" t="str">
        <f>IF(ROW()&lt;=vLastrow,'Match History Data'!M1655,"")</f>
        <v/>
      </c>
      <c r="N1655" t="str">
        <f>IF(ROW()&lt;=vLastrow,'Match History Data'!N1655,"")</f>
        <v/>
      </c>
      <c r="O1655" t="str">
        <f>IF(ROW()&lt;=vLastrow,'Match History Data'!O1655,"")</f>
        <v/>
      </c>
      <c r="Q1655" t="str">
        <f>IF(ROW()&lt;=vLastrow,VLOOKUP(MONTH(E1655),calcs!$S$2:$T$13,2,FALSE),"")</f>
        <v/>
      </c>
      <c r="R1655" t="str">
        <f>IF(ROW()&lt;=vLastrow,VLOOKUP(MONTH(F1655),calcs!$S$2:$T$13,2,FALSE),"")</f>
        <v/>
      </c>
      <c r="S1655" t="str">
        <f t="shared" si="135"/>
        <v/>
      </c>
      <c r="T1655" s="26" t="e">
        <f>IF(F1655="",DATEDIF(E1655,calcs!X$2,"Y"),"")</f>
        <v>#VALUE!</v>
      </c>
      <c r="U1655" t="str">
        <f t="shared" si="134"/>
        <v/>
      </c>
      <c r="V1655" t="str">
        <f t="shared" si="131"/>
        <v/>
      </c>
      <c r="W1655">
        <f t="shared" si="132"/>
        <v>0</v>
      </c>
      <c r="X1655">
        <f t="shared" si="133"/>
        <v>0</v>
      </c>
    </row>
    <row r="1656" spans="1:24" x14ac:dyDescent="0.35">
      <c r="A1656" t="str">
        <f>IF(ROW()&lt;=vLastrow,'Match History Data'!A1656,"")</f>
        <v/>
      </c>
      <c r="B1656" t="str">
        <f>IF(ROW()&lt;=vLastrow,'Match History Data'!B1656,"")</f>
        <v/>
      </c>
      <c r="C1656" t="str">
        <f>IF(ROW()&lt;=vLastrow,'Match History Data'!C1656,"")</f>
        <v/>
      </c>
      <c r="D1656" t="str">
        <f>IF(ROW()&lt;=vLastrow,'Match History Data'!D1656,"")</f>
        <v/>
      </c>
      <c r="E1656" s="3" t="str">
        <f>IF(ROW()&lt;=vLastrow,IF('Match History Data'!E1656&lt;&gt;"",'Match History Data'!E1656,""),"")</f>
        <v/>
      </c>
      <c r="F1656" s="3" t="str">
        <f>IF(ROW()&lt;=vLastrow,IF('Match History Data'!F1656&lt;&gt;"",'Match History Data'!F1656,""),"")</f>
        <v/>
      </c>
      <c r="G1656" t="str">
        <f>IF(ROW()&lt;=vLastrow,'Match History Data'!G1656,"")</f>
        <v/>
      </c>
      <c r="H1656" t="str">
        <f>IF(ROW()&lt;=vLastrow,'Match History Data'!H1656,"")</f>
        <v/>
      </c>
      <c r="I1656" t="str">
        <f>IF(ROW()&lt;=vLastrow,'Match History Data'!I1656,"")</f>
        <v/>
      </c>
      <c r="J1656" t="str">
        <f>IF(ROW()&lt;=vLastrow,'Match History Data'!J1656,"")</f>
        <v/>
      </c>
      <c r="K1656" t="str">
        <f>IF(ROW()&lt;=vLastrow,'Match History Data'!K1656,"")</f>
        <v/>
      </c>
      <c r="L1656" t="str">
        <f>IF(ROW()&lt;=vLastrow,'Match History Data'!L1656,"")</f>
        <v/>
      </c>
      <c r="M1656" t="str">
        <f>IF(ROW()&lt;=vLastrow,'Match History Data'!M1656,"")</f>
        <v/>
      </c>
      <c r="N1656" t="str">
        <f>IF(ROW()&lt;=vLastrow,'Match History Data'!N1656,"")</f>
        <v/>
      </c>
      <c r="O1656" t="str">
        <f>IF(ROW()&lt;=vLastrow,'Match History Data'!O1656,"")</f>
        <v/>
      </c>
      <c r="Q1656" t="str">
        <f>IF(ROW()&lt;=vLastrow,VLOOKUP(MONTH(E1656),calcs!$S$2:$T$13,2,FALSE),"")</f>
        <v/>
      </c>
      <c r="R1656" t="str">
        <f>IF(ROW()&lt;=vLastrow,VLOOKUP(MONTH(F1656),calcs!$S$2:$T$13,2,FALSE),"")</f>
        <v/>
      </c>
      <c r="S1656" t="str">
        <f t="shared" si="135"/>
        <v/>
      </c>
      <c r="T1656" s="26" t="e">
        <f>IF(F1656="",DATEDIF(E1656,calcs!X$2,"Y"),"")</f>
        <v>#VALUE!</v>
      </c>
      <c r="U1656" t="str">
        <f t="shared" si="134"/>
        <v/>
      </c>
      <c r="V1656" t="str">
        <f t="shared" si="131"/>
        <v/>
      </c>
      <c r="W1656">
        <f t="shared" si="132"/>
        <v>0</v>
      </c>
      <c r="X1656">
        <f t="shared" si="133"/>
        <v>0</v>
      </c>
    </row>
    <row r="1657" spans="1:24" x14ac:dyDescent="0.35">
      <c r="A1657" t="str">
        <f>IF(ROW()&lt;=vLastrow,'Match History Data'!A1657,"")</f>
        <v/>
      </c>
      <c r="B1657" t="str">
        <f>IF(ROW()&lt;=vLastrow,'Match History Data'!B1657,"")</f>
        <v/>
      </c>
      <c r="C1657" t="str">
        <f>IF(ROW()&lt;=vLastrow,'Match History Data'!C1657,"")</f>
        <v/>
      </c>
      <c r="D1657" t="str">
        <f>IF(ROW()&lt;=vLastrow,'Match History Data'!D1657,"")</f>
        <v/>
      </c>
      <c r="E1657" s="3" t="str">
        <f>IF(ROW()&lt;=vLastrow,IF('Match History Data'!E1657&lt;&gt;"",'Match History Data'!E1657,""),"")</f>
        <v/>
      </c>
      <c r="F1657" s="3" t="str">
        <f>IF(ROW()&lt;=vLastrow,IF('Match History Data'!F1657&lt;&gt;"",'Match History Data'!F1657,""),"")</f>
        <v/>
      </c>
      <c r="G1657" t="str">
        <f>IF(ROW()&lt;=vLastrow,'Match History Data'!G1657,"")</f>
        <v/>
      </c>
      <c r="H1657" t="str">
        <f>IF(ROW()&lt;=vLastrow,'Match History Data'!H1657,"")</f>
        <v/>
      </c>
      <c r="I1657" t="str">
        <f>IF(ROW()&lt;=vLastrow,'Match History Data'!I1657,"")</f>
        <v/>
      </c>
      <c r="J1657" t="str">
        <f>IF(ROW()&lt;=vLastrow,'Match History Data'!J1657,"")</f>
        <v/>
      </c>
      <c r="K1657" t="str">
        <f>IF(ROW()&lt;=vLastrow,'Match History Data'!K1657,"")</f>
        <v/>
      </c>
      <c r="L1657" t="str">
        <f>IF(ROW()&lt;=vLastrow,'Match History Data'!L1657,"")</f>
        <v/>
      </c>
      <c r="M1657" t="str">
        <f>IF(ROW()&lt;=vLastrow,'Match History Data'!M1657,"")</f>
        <v/>
      </c>
      <c r="N1657" t="str">
        <f>IF(ROW()&lt;=vLastrow,'Match History Data'!N1657,"")</f>
        <v/>
      </c>
      <c r="O1657" t="str">
        <f>IF(ROW()&lt;=vLastrow,'Match History Data'!O1657,"")</f>
        <v/>
      </c>
      <c r="Q1657" t="str">
        <f>IF(ROW()&lt;=vLastrow,VLOOKUP(MONTH(E1657),calcs!$S$2:$T$13,2,FALSE),"")</f>
        <v/>
      </c>
      <c r="R1657" t="str">
        <f>IF(ROW()&lt;=vLastrow,VLOOKUP(MONTH(F1657),calcs!$S$2:$T$13,2,FALSE),"")</f>
        <v/>
      </c>
      <c r="S1657" t="str">
        <f t="shared" si="135"/>
        <v/>
      </c>
      <c r="T1657" s="26" t="e">
        <f>IF(F1657="",DATEDIF(E1657,calcs!X$2,"Y"),"")</f>
        <v>#VALUE!</v>
      </c>
      <c r="U1657" t="str">
        <f t="shared" si="134"/>
        <v/>
      </c>
      <c r="V1657" t="str">
        <f t="shared" si="131"/>
        <v/>
      </c>
      <c r="W1657">
        <f t="shared" si="132"/>
        <v>0</v>
      </c>
      <c r="X1657">
        <f t="shared" si="133"/>
        <v>0</v>
      </c>
    </row>
    <row r="1658" spans="1:24" x14ac:dyDescent="0.35">
      <c r="A1658" t="str">
        <f>IF(ROW()&lt;=vLastrow,'Match History Data'!A1658,"")</f>
        <v/>
      </c>
      <c r="B1658" t="str">
        <f>IF(ROW()&lt;=vLastrow,'Match History Data'!B1658,"")</f>
        <v/>
      </c>
      <c r="C1658" t="str">
        <f>IF(ROW()&lt;=vLastrow,'Match History Data'!C1658,"")</f>
        <v/>
      </c>
      <c r="D1658" t="str">
        <f>IF(ROW()&lt;=vLastrow,'Match History Data'!D1658,"")</f>
        <v/>
      </c>
      <c r="E1658" s="3" t="str">
        <f>IF(ROW()&lt;=vLastrow,IF('Match History Data'!E1658&lt;&gt;"",'Match History Data'!E1658,""),"")</f>
        <v/>
      </c>
      <c r="F1658" s="3" t="str">
        <f>IF(ROW()&lt;=vLastrow,IF('Match History Data'!F1658&lt;&gt;"",'Match History Data'!F1658,""),"")</f>
        <v/>
      </c>
      <c r="G1658" t="str">
        <f>IF(ROW()&lt;=vLastrow,'Match History Data'!G1658,"")</f>
        <v/>
      </c>
      <c r="H1658" t="str">
        <f>IF(ROW()&lt;=vLastrow,'Match History Data'!H1658,"")</f>
        <v/>
      </c>
      <c r="I1658" t="str">
        <f>IF(ROW()&lt;=vLastrow,'Match History Data'!I1658,"")</f>
        <v/>
      </c>
      <c r="J1658" t="str">
        <f>IF(ROW()&lt;=vLastrow,'Match History Data'!J1658,"")</f>
        <v/>
      </c>
      <c r="K1658" t="str">
        <f>IF(ROW()&lt;=vLastrow,'Match History Data'!K1658,"")</f>
        <v/>
      </c>
      <c r="L1658" t="str">
        <f>IF(ROW()&lt;=vLastrow,'Match History Data'!L1658,"")</f>
        <v/>
      </c>
      <c r="M1658" t="str">
        <f>IF(ROW()&lt;=vLastrow,'Match History Data'!M1658,"")</f>
        <v/>
      </c>
      <c r="N1658" t="str">
        <f>IF(ROW()&lt;=vLastrow,'Match History Data'!N1658,"")</f>
        <v/>
      </c>
      <c r="O1658" t="str">
        <f>IF(ROW()&lt;=vLastrow,'Match History Data'!O1658,"")</f>
        <v/>
      </c>
      <c r="Q1658" t="str">
        <f>IF(ROW()&lt;=vLastrow,VLOOKUP(MONTH(E1658),calcs!$S$2:$T$13,2,FALSE),"")</f>
        <v/>
      </c>
      <c r="R1658" t="str">
        <f>IF(ROW()&lt;=vLastrow,VLOOKUP(MONTH(F1658),calcs!$S$2:$T$13,2,FALSE),"")</f>
        <v/>
      </c>
      <c r="S1658" t="str">
        <f t="shared" si="135"/>
        <v/>
      </c>
      <c r="T1658" s="26" t="e">
        <f>IF(F1658="",DATEDIF(E1658,calcs!X$2,"Y"),"")</f>
        <v>#VALUE!</v>
      </c>
      <c r="U1658" t="str">
        <f t="shared" si="134"/>
        <v/>
      </c>
      <c r="V1658" t="str">
        <f t="shared" si="131"/>
        <v/>
      </c>
      <c r="W1658">
        <f t="shared" si="132"/>
        <v>0</v>
      </c>
      <c r="X1658">
        <f t="shared" si="133"/>
        <v>0</v>
      </c>
    </row>
    <row r="1659" spans="1:24" x14ac:dyDescent="0.35">
      <c r="A1659" t="str">
        <f>IF(ROW()&lt;=vLastrow,'Match History Data'!A1659,"")</f>
        <v/>
      </c>
      <c r="B1659" t="str">
        <f>IF(ROW()&lt;=vLastrow,'Match History Data'!B1659,"")</f>
        <v/>
      </c>
      <c r="C1659" t="str">
        <f>IF(ROW()&lt;=vLastrow,'Match History Data'!C1659,"")</f>
        <v/>
      </c>
      <c r="D1659" t="str">
        <f>IF(ROW()&lt;=vLastrow,'Match History Data'!D1659,"")</f>
        <v/>
      </c>
      <c r="E1659" s="3" t="str">
        <f>IF(ROW()&lt;=vLastrow,IF('Match History Data'!E1659&lt;&gt;"",'Match History Data'!E1659,""),"")</f>
        <v/>
      </c>
      <c r="F1659" s="3" t="str">
        <f>IF(ROW()&lt;=vLastrow,IF('Match History Data'!F1659&lt;&gt;"",'Match History Data'!F1659,""),"")</f>
        <v/>
      </c>
      <c r="G1659" t="str">
        <f>IF(ROW()&lt;=vLastrow,'Match History Data'!G1659,"")</f>
        <v/>
      </c>
      <c r="H1659" t="str">
        <f>IF(ROW()&lt;=vLastrow,'Match History Data'!H1659,"")</f>
        <v/>
      </c>
      <c r="I1659" t="str">
        <f>IF(ROW()&lt;=vLastrow,'Match History Data'!I1659,"")</f>
        <v/>
      </c>
      <c r="J1659" t="str">
        <f>IF(ROW()&lt;=vLastrow,'Match History Data'!J1659,"")</f>
        <v/>
      </c>
      <c r="K1659" t="str">
        <f>IF(ROW()&lt;=vLastrow,'Match History Data'!K1659,"")</f>
        <v/>
      </c>
      <c r="L1659" t="str">
        <f>IF(ROW()&lt;=vLastrow,'Match History Data'!L1659,"")</f>
        <v/>
      </c>
      <c r="M1659" t="str">
        <f>IF(ROW()&lt;=vLastrow,'Match History Data'!M1659,"")</f>
        <v/>
      </c>
      <c r="N1659" t="str">
        <f>IF(ROW()&lt;=vLastrow,'Match History Data'!N1659,"")</f>
        <v/>
      </c>
      <c r="O1659" t="str">
        <f>IF(ROW()&lt;=vLastrow,'Match History Data'!O1659,"")</f>
        <v/>
      </c>
      <c r="Q1659" t="str">
        <f>IF(ROW()&lt;=vLastrow,VLOOKUP(MONTH(E1659),calcs!$S$2:$T$13,2,FALSE),"")</f>
        <v/>
      </c>
      <c r="R1659" t="str">
        <f>IF(ROW()&lt;=vLastrow,VLOOKUP(MONTH(F1659),calcs!$S$2:$T$13,2,FALSE),"")</f>
        <v/>
      </c>
      <c r="S1659" t="str">
        <f t="shared" si="135"/>
        <v/>
      </c>
      <c r="T1659" s="26" t="e">
        <f>IF(F1659="",DATEDIF(E1659,calcs!X$2,"Y"),"")</f>
        <v>#VALUE!</v>
      </c>
      <c r="U1659" t="str">
        <f t="shared" si="134"/>
        <v/>
      </c>
      <c r="V1659" t="str">
        <f t="shared" si="131"/>
        <v/>
      </c>
      <c r="W1659">
        <f t="shared" si="132"/>
        <v>0</v>
      </c>
      <c r="X1659">
        <f t="shared" si="133"/>
        <v>0</v>
      </c>
    </row>
    <row r="1660" spans="1:24" x14ac:dyDescent="0.35">
      <c r="A1660" t="str">
        <f>IF(ROW()&lt;=vLastrow,'Match History Data'!A1660,"")</f>
        <v/>
      </c>
      <c r="B1660" t="str">
        <f>IF(ROW()&lt;=vLastrow,'Match History Data'!B1660,"")</f>
        <v/>
      </c>
      <c r="C1660" t="str">
        <f>IF(ROW()&lt;=vLastrow,'Match History Data'!C1660,"")</f>
        <v/>
      </c>
      <c r="D1660" t="str">
        <f>IF(ROW()&lt;=vLastrow,'Match History Data'!D1660,"")</f>
        <v/>
      </c>
      <c r="E1660" s="3" t="str">
        <f>IF(ROW()&lt;=vLastrow,IF('Match History Data'!E1660&lt;&gt;"",'Match History Data'!E1660,""),"")</f>
        <v/>
      </c>
      <c r="F1660" s="3" t="str">
        <f>IF(ROW()&lt;=vLastrow,IF('Match History Data'!F1660&lt;&gt;"",'Match History Data'!F1660,""),"")</f>
        <v/>
      </c>
      <c r="G1660" t="str">
        <f>IF(ROW()&lt;=vLastrow,'Match History Data'!G1660,"")</f>
        <v/>
      </c>
      <c r="H1660" t="str">
        <f>IF(ROW()&lt;=vLastrow,'Match History Data'!H1660,"")</f>
        <v/>
      </c>
      <c r="I1660" t="str">
        <f>IF(ROW()&lt;=vLastrow,'Match History Data'!I1660,"")</f>
        <v/>
      </c>
      <c r="J1660" t="str">
        <f>IF(ROW()&lt;=vLastrow,'Match History Data'!J1660,"")</f>
        <v/>
      </c>
      <c r="K1660" t="str">
        <f>IF(ROW()&lt;=vLastrow,'Match History Data'!K1660,"")</f>
        <v/>
      </c>
      <c r="L1660" t="str">
        <f>IF(ROW()&lt;=vLastrow,'Match History Data'!L1660,"")</f>
        <v/>
      </c>
      <c r="M1660" t="str">
        <f>IF(ROW()&lt;=vLastrow,'Match History Data'!M1660,"")</f>
        <v/>
      </c>
      <c r="N1660" t="str">
        <f>IF(ROW()&lt;=vLastrow,'Match History Data'!N1660,"")</f>
        <v/>
      </c>
      <c r="O1660" t="str">
        <f>IF(ROW()&lt;=vLastrow,'Match History Data'!O1660,"")</f>
        <v/>
      </c>
      <c r="Q1660" t="str">
        <f>IF(ROW()&lt;=vLastrow,VLOOKUP(MONTH(E1660),calcs!$S$2:$T$13,2,FALSE),"")</f>
        <v/>
      </c>
      <c r="R1660" t="str">
        <f>IF(ROW()&lt;=vLastrow,VLOOKUP(MONTH(F1660),calcs!$S$2:$T$13,2,FALSE),"")</f>
        <v/>
      </c>
      <c r="S1660" t="str">
        <f t="shared" si="135"/>
        <v/>
      </c>
      <c r="T1660" s="26" t="e">
        <f>IF(F1660="",DATEDIF(E1660,calcs!X$2,"Y"),"")</f>
        <v>#VALUE!</v>
      </c>
      <c r="U1660" t="str">
        <f t="shared" si="134"/>
        <v/>
      </c>
      <c r="V1660" t="str">
        <f t="shared" si="131"/>
        <v/>
      </c>
      <c r="W1660">
        <f t="shared" si="132"/>
        <v>0</v>
      </c>
      <c r="X1660">
        <f t="shared" si="133"/>
        <v>0</v>
      </c>
    </row>
    <row r="1661" spans="1:24" x14ac:dyDescent="0.35">
      <c r="A1661" t="str">
        <f>IF(ROW()&lt;=vLastrow,'Match History Data'!A1661,"")</f>
        <v/>
      </c>
      <c r="B1661" t="str">
        <f>IF(ROW()&lt;=vLastrow,'Match History Data'!B1661,"")</f>
        <v/>
      </c>
      <c r="C1661" t="str">
        <f>IF(ROW()&lt;=vLastrow,'Match History Data'!C1661,"")</f>
        <v/>
      </c>
      <c r="D1661" t="str">
        <f>IF(ROW()&lt;=vLastrow,'Match History Data'!D1661,"")</f>
        <v/>
      </c>
      <c r="E1661" s="3" t="str">
        <f>IF(ROW()&lt;=vLastrow,IF('Match History Data'!E1661&lt;&gt;"",'Match History Data'!E1661,""),"")</f>
        <v/>
      </c>
      <c r="F1661" s="3" t="str">
        <f>IF(ROW()&lt;=vLastrow,IF('Match History Data'!F1661&lt;&gt;"",'Match History Data'!F1661,""),"")</f>
        <v/>
      </c>
      <c r="G1661" t="str">
        <f>IF(ROW()&lt;=vLastrow,'Match History Data'!G1661,"")</f>
        <v/>
      </c>
      <c r="H1661" t="str">
        <f>IF(ROW()&lt;=vLastrow,'Match History Data'!H1661,"")</f>
        <v/>
      </c>
      <c r="I1661" t="str">
        <f>IF(ROW()&lt;=vLastrow,'Match History Data'!I1661,"")</f>
        <v/>
      </c>
      <c r="J1661" t="str">
        <f>IF(ROW()&lt;=vLastrow,'Match History Data'!J1661,"")</f>
        <v/>
      </c>
      <c r="K1661" t="str">
        <f>IF(ROW()&lt;=vLastrow,'Match History Data'!K1661,"")</f>
        <v/>
      </c>
      <c r="L1661" t="str">
        <f>IF(ROW()&lt;=vLastrow,'Match History Data'!L1661,"")</f>
        <v/>
      </c>
      <c r="M1661" t="str">
        <f>IF(ROW()&lt;=vLastrow,'Match History Data'!M1661,"")</f>
        <v/>
      </c>
      <c r="N1661" t="str">
        <f>IF(ROW()&lt;=vLastrow,'Match History Data'!N1661,"")</f>
        <v/>
      </c>
      <c r="O1661" t="str">
        <f>IF(ROW()&lt;=vLastrow,'Match History Data'!O1661,"")</f>
        <v/>
      </c>
      <c r="Q1661" t="str">
        <f>IF(ROW()&lt;=vLastrow,VLOOKUP(MONTH(E1661),calcs!$S$2:$T$13,2,FALSE),"")</f>
        <v/>
      </c>
      <c r="R1661" t="str">
        <f>IF(ROW()&lt;=vLastrow,VLOOKUP(MONTH(F1661),calcs!$S$2:$T$13,2,FALSE),"")</f>
        <v/>
      </c>
      <c r="S1661" t="str">
        <f t="shared" si="135"/>
        <v/>
      </c>
      <c r="T1661" s="26" t="e">
        <f>IF(F1661="",DATEDIF(E1661,calcs!X$2,"Y"),"")</f>
        <v>#VALUE!</v>
      </c>
      <c r="U1661" t="str">
        <f t="shared" si="134"/>
        <v/>
      </c>
      <c r="V1661" t="str">
        <f t="shared" si="131"/>
        <v/>
      </c>
      <c r="W1661">
        <f t="shared" si="132"/>
        <v>0</v>
      </c>
      <c r="X1661">
        <f t="shared" si="133"/>
        <v>0</v>
      </c>
    </row>
    <row r="1662" spans="1:24" x14ac:dyDescent="0.35">
      <c r="A1662" t="str">
        <f>IF(ROW()&lt;=vLastrow,'Match History Data'!A1662,"")</f>
        <v/>
      </c>
      <c r="B1662" t="str">
        <f>IF(ROW()&lt;=vLastrow,'Match History Data'!B1662,"")</f>
        <v/>
      </c>
      <c r="C1662" t="str">
        <f>IF(ROW()&lt;=vLastrow,'Match History Data'!C1662,"")</f>
        <v/>
      </c>
      <c r="D1662" t="str">
        <f>IF(ROW()&lt;=vLastrow,'Match History Data'!D1662,"")</f>
        <v/>
      </c>
      <c r="E1662" s="3" t="str">
        <f>IF(ROW()&lt;=vLastrow,IF('Match History Data'!E1662&lt;&gt;"",'Match History Data'!E1662,""),"")</f>
        <v/>
      </c>
      <c r="F1662" s="3" t="str">
        <f>IF(ROW()&lt;=vLastrow,IF('Match History Data'!F1662&lt;&gt;"",'Match History Data'!F1662,""),"")</f>
        <v/>
      </c>
      <c r="G1662" t="str">
        <f>IF(ROW()&lt;=vLastrow,'Match History Data'!G1662,"")</f>
        <v/>
      </c>
      <c r="H1662" t="str">
        <f>IF(ROW()&lt;=vLastrow,'Match History Data'!H1662,"")</f>
        <v/>
      </c>
      <c r="I1662" t="str">
        <f>IF(ROW()&lt;=vLastrow,'Match History Data'!I1662,"")</f>
        <v/>
      </c>
      <c r="J1662" t="str">
        <f>IF(ROW()&lt;=vLastrow,'Match History Data'!J1662,"")</f>
        <v/>
      </c>
      <c r="K1662" t="str">
        <f>IF(ROW()&lt;=vLastrow,'Match History Data'!K1662,"")</f>
        <v/>
      </c>
      <c r="L1662" t="str">
        <f>IF(ROW()&lt;=vLastrow,'Match History Data'!L1662,"")</f>
        <v/>
      </c>
      <c r="M1662" t="str">
        <f>IF(ROW()&lt;=vLastrow,'Match History Data'!M1662,"")</f>
        <v/>
      </c>
      <c r="N1662" t="str">
        <f>IF(ROW()&lt;=vLastrow,'Match History Data'!N1662,"")</f>
        <v/>
      </c>
      <c r="O1662" t="str">
        <f>IF(ROW()&lt;=vLastrow,'Match History Data'!O1662,"")</f>
        <v/>
      </c>
      <c r="Q1662" t="str">
        <f>IF(ROW()&lt;=vLastrow,VLOOKUP(MONTH(E1662),calcs!$S$2:$T$13,2,FALSE),"")</f>
        <v/>
      </c>
      <c r="R1662" t="str">
        <f>IF(ROW()&lt;=vLastrow,VLOOKUP(MONTH(F1662),calcs!$S$2:$T$13,2,FALSE),"")</f>
        <v/>
      </c>
      <c r="S1662" t="str">
        <f t="shared" si="135"/>
        <v/>
      </c>
      <c r="T1662" s="26" t="e">
        <f>IF(F1662="",DATEDIF(E1662,calcs!X$2,"Y"),"")</f>
        <v>#VALUE!</v>
      </c>
      <c r="U1662" t="str">
        <f t="shared" si="134"/>
        <v/>
      </c>
      <c r="V1662" t="str">
        <f t="shared" si="131"/>
        <v/>
      </c>
      <c r="W1662">
        <f t="shared" si="132"/>
        <v>0</v>
      </c>
      <c r="X1662">
        <f t="shared" si="133"/>
        <v>0</v>
      </c>
    </row>
    <row r="1663" spans="1:24" x14ac:dyDescent="0.35">
      <c r="A1663" t="str">
        <f>IF(ROW()&lt;=vLastrow,'Match History Data'!A1663,"")</f>
        <v/>
      </c>
      <c r="B1663" t="str">
        <f>IF(ROW()&lt;=vLastrow,'Match History Data'!B1663,"")</f>
        <v/>
      </c>
      <c r="C1663" t="str">
        <f>IF(ROW()&lt;=vLastrow,'Match History Data'!C1663,"")</f>
        <v/>
      </c>
      <c r="D1663" t="str">
        <f>IF(ROW()&lt;=vLastrow,'Match History Data'!D1663,"")</f>
        <v/>
      </c>
      <c r="E1663" s="3" t="str">
        <f>IF(ROW()&lt;=vLastrow,IF('Match History Data'!E1663&lt;&gt;"",'Match History Data'!E1663,""),"")</f>
        <v/>
      </c>
      <c r="F1663" s="3" t="str">
        <f>IF(ROW()&lt;=vLastrow,IF('Match History Data'!F1663&lt;&gt;"",'Match History Data'!F1663,""),"")</f>
        <v/>
      </c>
      <c r="G1663" t="str">
        <f>IF(ROW()&lt;=vLastrow,'Match History Data'!G1663,"")</f>
        <v/>
      </c>
      <c r="H1663" t="str">
        <f>IF(ROW()&lt;=vLastrow,'Match History Data'!H1663,"")</f>
        <v/>
      </c>
      <c r="I1663" t="str">
        <f>IF(ROW()&lt;=vLastrow,'Match History Data'!I1663,"")</f>
        <v/>
      </c>
      <c r="J1663" t="str">
        <f>IF(ROW()&lt;=vLastrow,'Match History Data'!J1663,"")</f>
        <v/>
      </c>
      <c r="K1663" t="str">
        <f>IF(ROW()&lt;=vLastrow,'Match History Data'!K1663,"")</f>
        <v/>
      </c>
      <c r="L1663" t="str">
        <f>IF(ROW()&lt;=vLastrow,'Match History Data'!L1663,"")</f>
        <v/>
      </c>
      <c r="M1663" t="str">
        <f>IF(ROW()&lt;=vLastrow,'Match History Data'!M1663,"")</f>
        <v/>
      </c>
      <c r="N1663" t="str">
        <f>IF(ROW()&lt;=vLastrow,'Match History Data'!N1663,"")</f>
        <v/>
      </c>
      <c r="O1663" t="str">
        <f>IF(ROW()&lt;=vLastrow,'Match History Data'!O1663,"")</f>
        <v/>
      </c>
      <c r="Q1663" t="str">
        <f>IF(ROW()&lt;=vLastrow,VLOOKUP(MONTH(E1663),calcs!$S$2:$T$13,2,FALSE),"")</f>
        <v/>
      </c>
      <c r="R1663" t="str">
        <f>IF(ROW()&lt;=vLastrow,VLOOKUP(MONTH(F1663),calcs!$S$2:$T$13,2,FALSE),"")</f>
        <v/>
      </c>
      <c r="S1663" t="str">
        <f t="shared" si="135"/>
        <v/>
      </c>
      <c r="T1663" s="26" t="e">
        <f>IF(F1663="",DATEDIF(E1663,calcs!X$2,"Y"),"")</f>
        <v>#VALUE!</v>
      </c>
      <c r="U1663" t="str">
        <f t="shared" si="134"/>
        <v/>
      </c>
      <c r="V1663" t="str">
        <f t="shared" si="131"/>
        <v/>
      </c>
      <c r="W1663">
        <f t="shared" si="132"/>
        <v>0</v>
      </c>
      <c r="X1663">
        <f t="shared" si="133"/>
        <v>0</v>
      </c>
    </row>
    <row r="1664" spans="1:24" x14ac:dyDescent="0.35">
      <c r="A1664" t="str">
        <f>IF(ROW()&lt;=vLastrow,'Match History Data'!A1664,"")</f>
        <v/>
      </c>
      <c r="B1664" t="str">
        <f>IF(ROW()&lt;=vLastrow,'Match History Data'!B1664,"")</f>
        <v/>
      </c>
      <c r="C1664" t="str">
        <f>IF(ROW()&lt;=vLastrow,'Match History Data'!C1664,"")</f>
        <v/>
      </c>
      <c r="D1664" t="str">
        <f>IF(ROW()&lt;=vLastrow,'Match History Data'!D1664,"")</f>
        <v/>
      </c>
      <c r="E1664" s="3" t="str">
        <f>IF(ROW()&lt;=vLastrow,IF('Match History Data'!E1664&lt;&gt;"",'Match History Data'!E1664,""),"")</f>
        <v/>
      </c>
      <c r="F1664" s="3" t="str">
        <f>IF(ROW()&lt;=vLastrow,IF('Match History Data'!F1664&lt;&gt;"",'Match History Data'!F1664,""),"")</f>
        <v/>
      </c>
      <c r="G1664" t="str">
        <f>IF(ROW()&lt;=vLastrow,'Match History Data'!G1664,"")</f>
        <v/>
      </c>
      <c r="H1664" t="str">
        <f>IF(ROW()&lt;=vLastrow,'Match History Data'!H1664,"")</f>
        <v/>
      </c>
      <c r="I1664" t="str">
        <f>IF(ROW()&lt;=vLastrow,'Match History Data'!I1664,"")</f>
        <v/>
      </c>
      <c r="J1664" t="str">
        <f>IF(ROW()&lt;=vLastrow,'Match History Data'!J1664,"")</f>
        <v/>
      </c>
      <c r="K1664" t="str">
        <f>IF(ROW()&lt;=vLastrow,'Match History Data'!K1664,"")</f>
        <v/>
      </c>
      <c r="L1664" t="str">
        <f>IF(ROW()&lt;=vLastrow,'Match History Data'!L1664,"")</f>
        <v/>
      </c>
      <c r="M1664" t="str">
        <f>IF(ROW()&lt;=vLastrow,'Match History Data'!M1664,"")</f>
        <v/>
      </c>
      <c r="N1664" t="str">
        <f>IF(ROW()&lt;=vLastrow,'Match History Data'!N1664,"")</f>
        <v/>
      </c>
      <c r="O1664" t="str">
        <f>IF(ROW()&lt;=vLastrow,'Match History Data'!O1664,"")</f>
        <v/>
      </c>
      <c r="Q1664" t="str">
        <f>IF(ROW()&lt;=vLastrow,VLOOKUP(MONTH(E1664),calcs!$S$2:$T$13,2,FALSE),"")</f>
        <v/>
      </c>
      <c r="R1664" t="str">
        <f>IF(ROW()&lt;=vLastrow,VLOOKUP(MONTH(F1664),calcs!$S$2:$T$13,2,FALSE),"")</f>
        <v/>
      </c>
      <c r="S1664" t="str">
        <f t="shared" si="135"/>
        <v/>
      </c>
      <c r="T1664" s="26" t="e">
        <f>IF(F1664="",DATEDIF(E1664,calcs!X$2,"Y"),"")</f>
        <v>#VALUE!</v>
      </c>
      <c r="U1664" t="str">
        <f t="shared" si="134"/>
        <v/>
      </c>
      <c r="V1664" t="str">
        <f t="shared" si="131"/>
        <v/>
      </c>
      <c r="W1664">
        <f t="shared" si="132"/>
        <v>0</v>
      </c>
      <c r="X1664">
        <f t="shared" si="133"/>
        <v>0</v>
      </c>
    </row>
    <row r="1665" spans="1:24" x14ac:dyDescent="0.35">
      <c r="A1665" t="str">
        <f>IF(ROW()&lt;=vLastrow,'Match History Data'!A1665,"")</f>
        <v/>
      </c>
      <c r="B1665" t="str">
        <f>IF(ROW()&lt;=vLastrow,'Match History Data'!B1665,"")</f>
        <v/>
      </c>
      <c r="C1665" t="str">
        <f>IF(ROW()&lt;=vLastrow,'Match History Data'!C1665,"")</f>
        <v/>
      </c>
      <c r="D1665" t="str">
        <f>IF(ROW()&lt;=vLastrow,'Match History Data'!D1665,"")</f>
        <v/>
      </c>
      <c r="E1665" s="3" t="str">
        <f>IF(ROW()&lt;=vLastrow,IF('Match History Data'!E1665&lt;&gt;"",'Match History Data'!E1665,""),"")</f>
        <v/>
      </c>
      <c r="F1665" s="3" t="str">
        <f>IF(ROW()&lt;=vLastrow,IF('Match History Data'!F1665&lt;&gt;"",'Match History Data'!F1665,""),"")</f>
        <v/>
      </c>
      <c r="G1665" t="str">
        <f>IF(ROW()&lt;=vLastrow,'Match History Data'!G1665,"")</f>
        <v/>
      </c>
      <c r="H1665" t="str">
        <f>IF(ROW()&lt;=vLastrow,'Match History Data'!H1665,"")</f>
        <v/>
      </c>
      <c r="I1665" t="str">
        <f>IF(ROW()&lt;=vLastrow,'Match History Data'!I1665,"")</f>
        <v/>
      </c>
      <c r="J1665" t="str">
        <f>IF(ROW()&lt;=vLastrow,'Match History Data'!J1665,"")</f>
        <v/>
      </c>
      <c r="K1665" t="str">
        <f>IF(ROW()&lt;=vLastrow,'Match History Data'!K1665,"")</f>
        <v/>
      </c>
      <c r="L1665" t="str">
        <f>IF(ROW()&lt;=vLastrow,'Match History Data'!L1665,"")</f>
        <v/>
      </c>
      <c r="M1665" t="str">
        <f>IF(ROW()&lt;=vLastrow,'Match History Data'!M1665,"")</f>
        <v/>
      </c>
      <c r="N1665" t="str">
        <f>IF(ROW()&lt;=vLastrow,'Match History Data'!N1665,"")</f>
        <v/>
      </c>
      <c r="O1665" t="str">
        <f>IF(ROW()&lt;=vLastrow,'Match History Data'!O1665,"")</f>
        <v/>
      </c>
      <c r="Q1665" t="str">
        <f>IF(ROW()&lt;=vLastrow,VLOOKUP(MONTH(E1665),calcs!$S$2:$T$13,2,FALSE),"")</f>
        <v/>
      </c>
      <c r="R1665" t="str">
        <f>IF(ROW()&lt;=vLastrow,VLOOKUP(MONTH(F1665),calcs!$S$2:$T$13,2,FALSE),"")</f>
        <v/>
      </c>
      <c r="S1665" t="str">
        <f t="shared" si="135"/>
        <v/>
      </c>
      <c r="T1665" s="26" t="e">
        <f>IF(F1665="",DATEDIF(E1665,calcs!X$2,"Y"),"")</f>
        <v>#VALUE!</v>
      </c>
      <c r="U1665" t="str">
        <f t="shared" si="134"/>
        <v/>
      </c>
      <c r="V1665" t="str">
        <f t="shared" si="131"/>
        <v/>
      </c>
      <c r="W1665">
        <f t="shared" si="132"/>
        <v>0</v>
      </c>
      <c r="X1665">
        <f t="shared" si="133"/>
        <v>0</v>
      </c>
    </row>
    <row r="1666" spans="1:24" x14ac:dyDescent="0.35">
      <c r="A1666" t="str">
        <f>IF(ROW()&lt;=vLastrow,'Match History Data'!A1666,"")</f>
        <v/>
      </c>
      <c r="B1666" t="str">
        <f>IF(ROW()&lt;=vLastrow,'Match History Data'!B1666,"")</f>
        <v/>
      </c>
      <c r="C1666" t="str">
        <f>IF(ROW()&lt;=vLastrow,'Match History Data'!C1666,"")</f>
        <v/>
      </c>
      <c r="D1666" t="str">
        <f>IF(ROW()&lt;=vLastrow,'Match History Data'!D1666,"")</f>
        <v/>
      </c>
      <c r="E1666" s="3" t="str">
        <f>IF(ROW()&lt;=vLastrow,IF('Match History Data'!E1666&lt;&gt;"",'Match History Data'!E1666,""),"")</f>
        <v/>
      </c>
      <c r="F1666" s="3" t="str">
        <f>IF(ROW()&lt;=vLastrow,IF('Match History Data'!F1666&lt;&gt;"",'Match History Data'!F1666,""),"")</f>
        <v/>
      </c>
      <c r="G1666" t="str">
        <f>IF(ROW()&lt;=vLastrow,'Match History Data'!G1666,"")</f>
        <v/>
      </c>
      <c r="H1666" t="str">
        <f>IF(ROW()&lt;=vLastrow,'Match History Data'!H1666,"")</f>
        <v/>
      </c>
      <c r="I1666" t="str">
        <f>IF(ROW()&lt;=vLastrow,'Match History Data'!I1666,"")</f>
        <v/>
      </c>
      <c r="J1666" t="str">
        <f>IF(ROW()&lt;=vLastrow,'Match History Data'!J1666,"")</f>
        <v/>
      </c>
      <c r="K1666" t="str">
        <f>IF(ROW()&lt;=vLastrow,'Match History Data'!K1666,"")</f>
        <v/>
      </c>
      <c r="L1666" t="str">
        <f>IF(ROW()&lt;=vLastrow,'Match History Data'!L1666,"")</f>
        <v/>
      </c>
      <c r="M1666" t="str">
        <f>IF(ROW()&lt;=vLastrow,'Match History Data'!M1666,"")</f>
        <v/>
      </c>
      <c r="N1666" t="str">
        <f>IF(ROW()&lt;=vLastrow,'Match History Data'!N1666,"")</f>
        <v/>
      </c>
      <c r="O1666" t="str">
        <f>IF(ROW()&lt;=vLastrow,'Match History Data'!O1666,"")</f>
        <v/>
      </c>
      <c r="Q1666" t="str">
        <f>IF(ROW()&lt;=vLastrow,VLOOKUP(MONTH(E1666),calcs!$S$2:$T$13,2,FALSE),"")</f>
        <v/>
      </c>
      <c r="R1666" t="str">
        <f>IF(ROW()&lt;=vLastrow,VLOOKUP(MONTH(F1666),calcs!$S$2:$T$13,2,FALSE),"")</f>
        <v/>
      </c>
      <c r="S1666" t="str">
        <f t="shared" si="135"/>
        <v/>
      </c>
      <c r="T1666" s="26" t="e">
        <f>IF(F1666="",DATEDIF(E1666,calcs!X$2,"Y"),"")</f>
        <v>#VALUE!</v>
      </c>
      <c r="U1666" t="str">
        <f t="shared" si="134"/>
        <v/>
      </c>
      <c r="V1666" t="str">
        <f t="shared" ref="V1666:V1729" si="136">SUBSTITUTE(N1666,"White or Caucasian","White")</f>
        <v/>
      </c>
      <c r="W1666">
        <f t="shared" ref="W1666:W1729" si="137">IF(J1666&lt;&gt;"",LEN(J1666)-LEN(SUBSTITUTE(J1666,";",""))+1,0)</f>
        <v>0</v>
      </c>
      <c r="X1666">
        <f t="shared" ref="X1666:X1729" si="138">IF(N1666&lt;&gt;"",LEN(N1666)-LEN(SUBSTITUTE(N1666,";",""))+1,0)</f>
        <v>0</v>
      </c>
    </row>
    <row r="1667" spans="1:24" x14ac:dyDescent="0.35">
      <c r="A1667" t="str">
        <f>IF(ROW()&lt;=vLastrow,'Match History Data'!A1667,"")</f>
        <v/>
      </c>
      <c r="B1667" t="str">
        <f>IF(ROW()&lt;=vLastrow,'Match History Data'!B1667,"")</f>
        <v/>
      </c>
      <c r="C1667" t="str">
        <f>IF(ROW()&lt;=vLastrow,'Match History Data'!C1667,"")</f>
        <v/>
      </c>
      <c r="D1667" t="str">
        <f>IF(ROW()&lt;=vLastrow,'Match History Data'!D1667,"")</f>
        <v/>
      </c>
      <c r="E1667" s="3" t="str">
        <f>IF(ROW()&lt;=vLastrow,IF('Match History Data'!E1667&lt;&gt;"",'Match History Data'!E1667,""),"")</f>
        <v/>
      </c>
      <c r="F1667" s="3" t="str">
        <f>IF(ROW()&lt;=vLastrow,IF('Match History Data'!F1667&lt;&gt;"",'Match History Data'!F1667,""),"")</f>
        <v/>
      </c>
      <c r="G1667" t="str">
        <f>IF(ROW()&lt;=vLastrow,'Match History Data'!G1667,"")</f>
        <v/>
      </c>
      <c r="H1667" t="str">
        <f>IF(ROW()&lt;=vLastrow,'Match History Data'!H1667,"")</f>
        <v/>
      </c>
      <c r="I1667" t="str">
        <f>IF(ROW()&lt;=vLastrow,'Match History Data'!I1667,"")</f>
        <v/>
      </c>
      <c r="J1667" t="str">
        <f>IF(ROW()&lt;=vLastrow,'Match History Data'!J1667,"")</f>
        <v/>
      </c>
      <c r="K1667" t="str">
        <f>IF(ROW()&lt;=vLastrow,'Match History Data'!K1667,"")</f>
        <v/>
      </c>
      <c r="L1667" t="str">
        <f>IF(ROW()&lt;=vLastrow,'Match History Data'!L1667,"")</f>
        <v/>
      </c>
      <c r="M1667" t="str">
        <f>IF(ROW()&lt;=vLastrow,'Match History Data'!M1667,"")</f>
        <v/>
      </c>
      <c r="N1667" t="str">
        <f>IF(ROW()&lt;=vLastrow,'Match History Data'!N1667,"")</f>
        <v/>
      </c>
      <c r="O1667" t="str">
        <f>IF(ROW()&lt;=vLastrow,'Match History Data'!O1667,"")</f>
        <v/>
      </c>
      <c r="Q1667" t="str">
        <f>IF(ROW()&lt;=vLastrow,VLOOKUP(MONTH(E1667),calcs!$S$2:$T$13,2,FALSE),"")</f>
        <v/>
      </c>
      <c r="R1667" t="str">
        <f>IF(ROW()&lt;=vLastrow,VLOOKUP(MONTH(F1667),calcs!$S$2:$T$13,2,FALSE),"")</f>
        <v/>
      </c>
      <c r="S1667" t="str">
        <f t="shared" si="135"/>
        <v/>
      </c>
      <c r="T1667" s="26" t="e">
        <f>IF(F1667="",DATEDIF(E1667,calcs!X$2,"Y"),"")</f>
        <v>#VALUE!</v>
      </c>
      <c r="U1667" t="str">
        <f t="shared" ref="U1667:U1730" si="139">SUBSTITUTE(J1667,"White or Caucasian","White")</f>
        <v/>
      </c>
      <c r="V1667" t="str">
        <f t="shared" si="136"/>
        <v/>
      </c>
      <c r="W1667">
        <f t="shared" si="137"/>
        <v>0</v>
      </c>
      <c r="X1667">
        <f t="shared" si="138"/>
        <v>0</v>
      </c>
    </row>
    <row r="1668" spans="1:24" x14ac:dyDescent="0.35">
      <c r="A1668" t="str">
        <f>IF(ROW()&lt;=vLastrow,'Match History Data'!A1668,"")</f>
        <v/>
      </c>
      <c r="B1668" t="str">
        <f>IF(ROW()&lt;=vLastrow,'Match History Data'!B1668,"")</f>
        <v/>
      </c>
      <c r="C1668" t="str">
        <f>IF(ROW()&lt;=vLastrow,'Match History Data'!C1668,"")</f>
        <v/>
      </c>
      <c r="D1668" t="str">
        <f>IF(ROW()&lt;=vLastrow,'Match History Data'!D1668,"")</f>
        <v/>
      </c>
      <c r="E1668" s="3" t="str">
        <f>IF(ROW()&lt;=vLastrow,IF('Match History Data'!E1668&lt;&gt;"",'Match History Data'!E1668,""),"")</f>
        <v/>
      </c>
      <c r="F1668" s="3" t="str">
        <f>IF(ROW()&lt;=vLastrow,IF('Match History Data'!F1668&lt;&gt;"",'Match History Data'!F1668,""),"")</f>
        <v/>
      </c>
      <c r="G1668" t="str">
        <f>IF(ROW()&lt;=vLastrow,'Match History Data'!G1668,"")</f>
        <v/>
      </c>
      <c r="H1668" t="str">
        <f>IF(ROW()&lt;=vLastrow,'Match History Data'!H1668,"")</f>
        <v/>
      </c>
      <c r="I1668" t="str">
        <f>IF(ROW()&lt;=vLastrow,'Match History Data'!I1668,"")</f>
        <v/>
      </c>
      <c r="J1668" t="str">
        <f>IF(ROW()&lt;=vLastrow,'Match History Data'!J1668,"")</f>
        <v/>
      </c>
      <c r="K1668" t="str">
        <f>IF(ROW()&lt;=vLastrow,'Match History Data'!K1668,"")</f>
        <v/>
      </c>
      <c r="L1668" t="str">
        <f>IF(ROW()&lt;=vLastrow,'Match History Data'!L1668,"")</f>
        <v/>
      </c>
      <c r="M1668" t="str">
        <f>IF(ROW()&lt;=vLastrow,'Match History Data'!M1668,"")</f>
        <v/>
      </c>
      <c r="N1668" t="str">
        <f>IF(ROW()&lt;=vLastrow,'Match History Data'!N1668,"")</f>
        <v/>
      </c>
      <c r="O1668" t="str">
        <f>IF(ROW()&lt;=vLastrow,'Match History Data'!O1668,"")</f>
        <v/>
      </c>
      <c r="Q1668" t="str">
        <f>IF(ROW()&lt;=vLastrow,VLOOKUP(MONTH(E1668),calcs!$S$2:$T$13,2,FALSE),"")</f>
        <v/>
      </c>
      <c r="R1668" t="str">
        <f>IF(ROW()&lt;=vLastrow,VLOOKUP(MONTH(F1668),calcs!$S$2:$T$13,2,FALSE),"")</f>
        <v/>
      </c>
      <c r="S1668" t="str">
        <f t="shared" si="135"/>
        <v/>
      </c>
      <c r="T1668" s="26" t="e">
        <f>IF(F1668="",DATEDIF(E1668,calcs!X$2,"Y"),"")</f>
        <v>#VALUE!</v>
      </c>
      <c r="U1668" t="str">
        <f t="shared" si="139"/>
        <v/>
      </c>
      <c r="V1668" t="str">
        <f t="shared" si="136"/>
        <v/>
      </c>
      <c r="W1668">
        <f t="shared" si="137"/>
        <v>0</v>
      </c>
      <c r="X1668">
        <f t="shared" si="138"/>
        <v>0</v>
      </c>
    </row>
    <row r="1669" spans="1:24" x14ac:dyDescent="0.35">
      <c r="A1669" t="str">
        <f>IF(ROW()&lt;=vLastrow,'Match History Data'!A1669,"")</f>
        <v/>
      </c>
      <c r="B1669" t="str">
        <f>IF(ROW()&lt;=vLastrow,'Match History Data'!B1669,"")</f>
        <v/>
      </c>
      <c r="C1669" t="str">
        <f>IF(ROW()&lt;=vLastrow,'Match History Data'!C1669,"")</f>
        <v/>
      </c>
      <c r="D1669" t="str">
        <f>IF(ROW()&lt;=vLastrow,'Match History Data'!D1669,"")</f>
        <v/>
      </c>
      <c r="E1669" s="3" t="str">
        <f>IF(ROW()&lt;=vLastrow,IF('Match History Data'!E1669&lt;&gt;"",'Match History Data'!E1669,""),"")</f>
        <v/>
      </c>
      <c r="F1669" s="3" t="str">
        <f>IF(ROW()&lt;=vLastrow,IF('Match History Data'!F1669&lt;&gt;"",'Match History Data'!F1669,""),"")</f>
        <v/>
      </c>
      <c r="G1669" t="str">
        <f>IF(ROW()&lt;=vLastrow,'Match History Data'!G1669,"")</f>
        <v/>
      </c>
      <c r="H1669" t="str">
        <f>IF(ROW()&lt;=vLastrow,'Match History Data'!H1669,"")</f>
        <v/>
      </c>
      <c r="I1669" t="str">
        <f>IF(ROW()&lt;=vLastrow,'Match History Data'!I1669,"")</f>
        <v/>
      </c>
      <c r="J1669" t="str">
        <f>IF(ROW()&lt;=vLastrow,'Match History Data'!J1669,"")</f>
        <v/>
      </c>
      <c r="K1669" t="str">
        <f>IF(ROW()&lt;=vLastrow,'Match History Data'!K1669,"")</f>
        <v/>
      </c>
      <c r="L1669" t="str">
        <f>IF(ROW()&lt;=vLastrow,'Match History Data'!L1669,"")</f>
        <v/>
      </c>
      <c r="M1669" t="str">
        <f>IF(ROW()&lt;=vLastrow,'Match History Data'!M1669,"")</f>
        <v/>
      </c>
      <c r="N1669" t="str">
        <f>IF(ROW()&lt;=vLastrow,'Match History Data'!N1669,"")</f>
        <v/>
      </c>
      <c r="O1669" t="str">
        <f>IF(ROW()&lt;=vLastrow,'Match History Data'!O1669,"")</f>
        <v/>
      </c>
      <c r="Q1669" t="str">
        <f>IF(ROW()&lt;=vLastrow,VLOOKUP(MONTH(E1669),calcs!$S$2:$T$13,2,FALSE),"")</f>
        <v/>
      </c>
      <c r="R1669" t="str">
        <f>IF(ROW()&lt;=vLastrow,VLOOKUP(MONTH(F1669),calcs!$S$2:$T$13,2,FALSE),"")</f>
        <v/>
      </c>
      <c r="S1669" t="str">
        <f t="shared" si="135"/>
        <v/>
      </c>
      <c r="T1669" s="26" t="e">
        <f>IF(F1669="",DATEDIF(E1669,calcs!X$2,"Y"),"")</f>
        <v>#VALUE!</v>
      </c>
      <c r="U1669" t="str">
        <f t="shared" si="139"/>
        <v/>
      </c>
      <c r="V1669" t="str">
        <f t="shared" si="136"/>
        <v/>
      </c>
      <c r="W1669">
        <f t="shared" si="137"/>
        <v>0</v>
      </c>
      <c r="X1669">
        <f t="shared" si="138"/>
        <v>0</v>
      </c>
    </row>
    <row r="1670" spans="1:24" x14ac:dyDescent="0.35">
      <c r="A1670" t="str">
        <f>IF(ROW()&lt;=vLastrow,'Match History Data'!A1670,"")</f>
        <v/>
      </c>
      <c r="B1670" t="str">
        <f>IF(ROW()&lt;=vLastrow,'Match History Data'!B1670,"")</f>
        <v/>
      </c>
      <c r="C1670" t="str">
        <f>IF(ROW()&lt;=vLastrow,'Match History Data'!C1670,"")</f>
        <v/>
      </c>
      <c r="D1670" t="str">
        <f>IF(ROW()&lt;=vLastrow,'Match History Data'!D1670,"")</f>
        <v/>
      </c>
      <c r="E1670" s="3" t="str">
        <f>IF(ROW()&lt;=vLastrow,IF('Match History Data'!E1670&lt;&gt;"",'Match History Data'!E1670,""),"")</f>
        <v/>
      </c>
      <c r="F1670" s="3" t="str">
        <f>IF(ROW()&lt;=vLastrow,IF('Match History Data'!F1670&lt;&gt;"",'Match History Data'!F1670,""),"")</f>
        <v/>
      </c>
      <c r="G1670" t="str">
        <f>IF(ROW()&lt;=vLastrow,'Match History Data'!G1670,"")</f>
        <v/>
      </c>
      <c r="H1670" t="str">
        <f>IF(ROW()&lt;=vLastrow,'Match History Data'!H1670,"")</f>
        <v/>
      </c>
      <c r="I1670" t="str">
        <f>IF(ROW()&lt;=vLastrow,'Match History Data'!I1670,"")</f>
        <v/>
      </c>
      <c r="J1670" t="str">
        <f>IF(ROW()&lt;=vLastrow,'Match History Data'!J1670,"")</f>
        <v/>
      </c>
      <c r="K1670" t="str">
        <f>IF(ROW()&lt;=vLastrow,'Match History Data'!K1670,"")</f>
        <v/>
      </c>
      <c r="L1670" t="str">
        <f>IF(ROW()&lt;=vLastrow,'Match History Data'!L1670,"")</f>
        <v/>
      </c>
      <c r="M1670" t="str">
        <f>IF(ROW()&lt;=vLastrow,'Match History Data'!M1670,"")</f>
        <v/>
      </c>
      <c r="N1670" t="str">
        <f>IF(ROW()&lt;=vLastrow,'Match History Data'!N1670,"")</f>
        <v/>
      </c>
      <c r="O1670" t="str">
        <f>IF(ROW()&lt;=vLastrow,'Match History Data'!O1670,"")</f>
        <v/>
      </c>
      <c r="Q1670" t="str">
        <f>IF(ROW()&lt;=vLastrow,VLOOKUP(MONTH(E1670),calcs!$S$2:$T$13,2,FALSE),"")</f>
        <v/>
      </c>
      <c r="R1670" t="str">
        <f>IF(ROW()&lt;=vLastrow,VLOOKUP(MONTH(F1670),calcs!$S$2:$T$13,2,FALSE),"")</f>
        <v/>
      </c>
      <c r="S1670" t="str">
        <f t="shared" si="135"/>
        <v/>
      </c>
      <c r="T1670" s="26" t="e">
        <f>IF(F1670="",DATEDIF(E1670,calcs!X$2,"Y"),"")</f>
        <v>#VALUE!</v>
      </c>
      <c r="U1670" t="str">
        <f t="shared" si="139"/>
        <v/>
      </c>
      <c r="V1670" t="str">
        <f t="shared" si="136"/>
        <v/>
      </c>
      <c r="W1670">
        <f t="shared" si="137"/>
        <v>0</v>
      </c>
      <c r="X1670">
        <f t="shared" si="138"/>
        <v>0</v>
      </c>
    </row>
    <row r="1671" spans="1:24" x14ac:dyDescent="0.35">
      <c r="A1671" t="str">
        <f>IF(ROW()&lt;=vLastrow,'Match History Data'!A1671,"")</f>
        <v/>
      </c>
      <c r="B1671" t="str">
        <f>IF(ROW()&lt;=vLastrow,'Match History Data'!B1671,"")</f>
        <v/>
      </c>
      <c r="C1671" t="str">
        <f>IF(ROW()&lt;=vLastrow,'Match History Data'!C1671,"")</f>
        <v/>
      </c>
      <c r="D1671" t="str">
        <f>IF(ROW()&lt;=vLastrow,'Match History Data'!D1671,"")</f>
        <v/>
      </c>
      <c r="E1671" s="3" t="str">
        <f>IF(ROW()&lt;=vLastrow,IF('Match History Data'!E1671&lt;&gt;"",'Match History Data'!E1671,""),"")</f>
        <v/>
      </c>
      <c r="F1671" s="3" t="str">
        <f>IF(ROW()&lt;=vLastrow,IF('Match History Data'!F1671&lt;&gt;"",'Match History Data'!F1671,""),"")</f>
        <v/>
      </c>
      <c r="G1671" t="str">
        <f>IF(ROW()&lt;=vLastrow,'Match History Data'!G1671,"")</f>
        <v/>
      </c>
      <c r="H1671" t="str">
        <f>IF(ROW()&lt;=vLastrow,'Match History Data'!H1671,"")</f>
        <v/>
      </c>
      <c r="I1671" t="str">
        <f>IF(ROW()&lt;=vLastrow,'Match History Data'!I1671,"")</f>
        <v/>
      </c>
      <c r="J1671" t="str">
        <f>IF(ROW()&lt;=vLastrow,'Match History Data'!J1671,"")</f>
        <v/>
      </c>
      <c r="K1671" t="str">
        <f>IF(ROW()&lt;=vLastrow,'Match History Data'!K1671,"")</f>
        <v/>
      </c>
      <c r="L1671" t="str">
        <f>IF(ROW()&lt;=vLastrow,'Match History Data'!L1671,"")</f>
        <v/>
      </c>
      <c r="M1671" t="str">
        <f>IF(ROW()&lt;=vLastrow,'Match History Data'!M1671,"")</f>
        <v/>
      </c>
      <c r="N1671" t="str">
        <f>IF(ROW()&lt;=vLastrow,'Match History Data'!N1671,"")</f>
        <v/>
      </c>
      <c r="O1671" t="str">
        <f>IF(ROW()&lt;=vLastrow,'Match History Data'!O1671,"")</f>
        <v/>
      </c>
      <c r="Q1671" t="str">
        <f>IF(ROW()&lt;=vLastrow,VLOOKUP(MONTH(E1671),calcs!$S$2:$T$13,2,FALSE),"")</f>
        <v/>
      </c>
      <c r="R1671" t="str">
        <f>IF(ROW()&lt;=vLastrow,VLOOKUP(MONTH(F1671),calcs!$S$2:$T$13,2,FALSE),"")</f>
        <v/>
      </c>
      <c r="S1671" t="str">
        <f t="shared" si="135"/>
        <v/>
      </c>
      <c r="T1671" s="26" t="e">
        <f>IF(F1671="",DATEDIF(E1671,calcs!X$2,"Y"),"")</f>
        <v>#VALUE!</v>
      </c>
      <c r="U1671" t="str">
        <f t="shared" si="139"/>
        <v/>
      </c>
      <c r="V1671" t="str">
        <f t="shared" si="136"/>
        <v/>
      </c>
      <c r="W1671">
        <f t="shared" si="137"/>
        <v>0</v>
      </c>
      <c r="X1671">
        <f t="shared" si="138"/>
        <v>0</v>
      </c>
    </row>
    <row r="1672" spans="1:24" x14ac:dyDescent="0.35">
      <c r="A1672" t="str">
        <f>IF(ROW()&lt;=vLastrow,'Match History Data'!A1672,"")</f>
        <v/>
      </c>
      <c r="B1672" t="str">
        <f>IF(ROW()&lt;=vLastrow,'Match History Data'!B1672,"")</f>
        <v/>
      </c>
      <c r="C1672" t="str">
        <f>IF(ROW()&lt;=vLastrow,'Match History Data'!C1672,"")</f>
        <v/>
      </c>
      <c r="D1672" t="str">
        <f>IF(ROW()&lt;=vLastrow,'Match History Data'!D1672,"")</f>
        <v/>
      </c>
      <c r="E1672" s="3" t="str">
        <f>IF(ROW()&lt;=vLastrow,IF('Match History Data'!E1672&lt;&gt;"",'Match History Data'!E1672,""),"")</f>
        <v/>
      </c>
      <c r="F1672" s="3" t="str">
        <f>IF(ROW()&lt;=vLastrow,IF('Match History Data'!F1672&lt;&gt;"",'Match History Data'!F1672,""),"")</f>
        <v/>
      </c>
      <c r="G1672" t="str">
        <f>IF(ROW()&lt;=vLastrow,'Match History Data'!G1672,"")</f>
        <v/>
      </c>
      <c r="H1672" t="str">
        <f>IF(ROW()&lt;=vLastrow,'Match History Data'!H1672,"")</f>
        <v/>
      </c>
      <c r="I1672" t="str">
        <f>IF(ROW()&lt;=vLastrow,'Match History Data'!I1672,"")</f>
        <v/>
      </c>
      <c r="J1672" t="str">
        <f>IF(ROW()&lt;=vLastrow,'Match History Data'!J1672,"")</f>
        <v/>
      </c>
      <c r="K1672" t="str">
        <f>IF(ROW()&lt;=vLastrow,'Match History Data'!K1672,"")</f>
        <v/>
      </c>
      <c r="L1672" t="str">
        <f>IF(ROW()&lt;=vLastrow,'Match History Data'!L1672,"")</f>
        <v/>
      </c>
      <c r="M1672" t="str">
        <f>IF(ROW()&lt;=vLastrow,'Match History Data'!M1672,"")</f>
        <v/>
      </c>
      <c r="N1672" t="str">
        <f>IF(ROW()&lt;=vLastrow,'Match History Data'!N1672,"")</f>
        <v/>
      </c>
      <c r="O1672" t="str">
        <f>IF(ROW()&lt;=vLastrow,'Match History Data'!O1672,"")</f>
        <v/>
      </c>
      <c r="Q1672" t="str">
        <f>IF(ROW()&lt;=vLastrow,VLOOKUP(MONTH(E1672),calcs!$S$2:$T$13,2,FALSE),"")</f>
        <v/>
      </c>
      <c r="R1672" t="str">
        <f>IF(ROW()&lt;=vLastrow,VLOOKUP(MONTH(F1672),calcs!$S$2:$T$13,2,FALSE),"")</f>
        <v/>
      </c>
      <c r="S1672" t="str">
        <f t="shared" si="135"/>
        <v/>
      </c>
      <c r="T1672" s="26" t="e">
        <f>IF(F1672="",DATEDIF(E1672,calcs!X$2,"Y"),"")</f>
        <v>#VALUE!</v>
      </c>
      <c r="U1672" t="str">
        <f t="shared" si="139"/>
        <v/>
      </c>
      <c r="V1672" t="str">
        <f t="shared" si="136"/>
        <v/>
      </c>
      <c r="W1672">
        <f t="shared" si="137"/>
        <v>0</v>
      </c>
      <c r="X1672">
        <f t="shared" si="138"/>
        <v>0</v>
      </c>
    </row>
    <row r="1673" spans="1:24" x14ac:dyDescent="0.35">
      <c r="A1673" t="str">
        <f>IF(ROW()&lt;=vLastrow,'Match History Data'!A1673,"")</f>
        <v/>
      </c>
      <c r="B1673" t="str">
        <f>IF(ROW()&lt;=vLastrow,'Match History Data'!B1673,"")</f>
        <v/>
      </c>
      <c r="C1673" t="str">
        <f>IF(ROW()&lt;=vLastrow,'Match History Data'!C1673,"")</f>
        <v/>
      </c>
      <c r="D1673" t="str">
        <f>IF(ROW()&lt;=vLastrow,'Match History Data'!D1673,"")</f>
        <v/>
      </c>
      <c r="E1673" s="3" t="str">
        <f>IF(ROW()&lt;=vLastrow,IF('Match History Data'!E1673&lt;&gt;"",'Match History Data'!E1673,""),"")</f>
        <v/>
      </c>
      <c r="F1673" s="3" t="str">
        <f>IF(ROW()&lt;=vLastrow,IF('Match History Data'!F1673&lt;&gt;"",'Match History Data'!F1673,""),"")</f>
        <v/>
      </c>
      <c r="G1673" t="str">
        <f>IF(ROW()&lt;=vLastrow,'Match History Data'!G1673,"")</f>
        <v/>
      </c>
      <c r="H1673" t="str">
        <f>IF(ROW()&lt;=vLastrow,'Match History Data'!H1673,"")</f>
        <v/>
      </c>
      <c r="I1673" t="str">
        <f>IF(ROW()&lt;=vLastrow,'Match History Data'!I1673,"")</f>
        <v/>
      </c>
      <c r="J1673" t="str">
        <f>IF(ROW()&lt;=vLastrow,'Match History Data'!J1673,"")</f>
        <v/>
      </c>
      <c r="K1673" t="str">
        <f>IF(ROW()&lt;=vLastrow,'Match History Data'!K1673,"")</f>
        <v/>
      </c>
      <c r="L1673" t="str">
        <f>IF(ROW()&lt;=vLastrow,'Match History Data'!L1673,"")</f>
        <v/>
      </c>
      <c r="M1673" t="str">
        <f>IF(ROW()&lt;=vLastrow,'Match History Data'!M1673,"")</f>
        <v/>
      </c>
      <c r="N1673" t="str">
        <f>IF(ROW()&lt;=vLastrow,'Match History Data'!N1673,"")</f>
        <v/>
      </c>
      <c r="O1673" t="str">
        <f>IF(ROW()&lt;=vLastrow,'Match History Data'!O1673,"")</f>
        <v/>
      </c>
      <c r="Q1673" t="str">
        <f>IF(ROW()&lt;=vLastrow,VLOOKUP(MONTH(E1673),calcs!$S$2:$T$13,2,FALSE),"")</f>
        <v/>
      </c>
      <c r="R1673" t="str">
        <f>IF(ROW()&lt;=vLastrow,VLOOKUP(MONTH(F1673),calcs!$S$2:$T$13,2,FALSE),"")</f>
        <v/>
      </c>
      <c r="S1673" t="str">
        <f t="shared" si="135"/>
        <v/>
      </c>
      <c r="T1673" s="26" t="e">
        <f>IF(F1673="",DATEDIF(E1673,calcs!X$2,"Y"),"")</f>
        <v>#VALUE!</v>
      </c>
      <c r="U1673" t="str">
        <f t="shared" si="139"/>
        <v/>
      </c>
      <c r="V1673" t="str">
        <f t="shared" si="136"/>
        <v/>
      </c>
      <c r="W1673">
        <f t="shared" si="137"/>
        <v>0</v>
      </c>
      <c r="X1673">
        <f t="shared" si="138"/>
        <v>0</v>
      </c>
    </row>
    <row r="1674" spans="1:24" x14ac:dyDescent="0.35">
      <c r="A1674" t="str">
        <f>IF(ROW()&lt;=vLastrow,'Match History Data'!A1674,"")</f>
        <v/>
      </c>
      <c r="B1674" t="str">
        <f>IF(ROW()&lt;=vLastrow,'Match History Data'!B1674,"")</f>
        <v/>
      </c>
      <c r="C1674" t="str">
        <f>IF(ROW()&lt;=vLastrow,'Match History Data'!C1674,"")</f>
        <v/>
      </c>
      <c r="D1674" t="str">
        <f>IF(ROW()&lt;=vLastrow,'Match History Data'!D1674,"")</f>
        <v/>
      </c>
      <c r="E1674" s="3" t="str">
        <f>IF(ROW()&lt;=vLastrow,IF('Match History Data'!E1674&lt;&gt;"",'Match History Data'!E1674,""),"")</f>
        <v/>
      </c>
      <c r="F1674" s="3" t="str">
        <f>IF(ROW()&lt;=vLastrow,IF('Match History Data'!F1674&lt;&gt;"",'Match History Data'!F1674,""),"")</f>
        <v/>
      </c>
      <c r="G1674" t="str">
        <f>IF(ROW()&lt;=vLastrow,'Match History Data'!G1674,"")</f>
        <v/>
      </c>
      <c r="H1674" t="str">
        <f>IF(ROW()&lt;=vLastrow,'Match History Data'!H1674,"")</f>
        <v/>
      </c>
      <c r="I1674" t="str">
        <f>IF(ROW()&lt;=vLastrow,'Match History Data'!I1674,"")</f>
        <v/>
      </c>
      <c r="J1674" t="str">
        <f>IF(ROW()&lt;=vLastrow,'Match History Data'!J1674,"")</f>
        <v/>
      </c>
      <c r="K1674" t="str">
        <f>IF(ROW()&lt;=vLastrow,'Match History Data'!K1674,"")</f>
        <v/>
      </c>
      <c r="L1674" t="str">
        <f>IF(ROW()&lt;=vLastrow,'Match History Data'!L1674,"")</f>
        <v/>
      </c>
      <c r="M1674" t="str">
        <f>IF(ROW()&lt;=vLastrow,'Match History Data'!M1674,"")</f>
        <v/>
      </c>
      <c r="N1674" t="str">
        <f>IF(ROW()&lt;=vLastrow,'Match History Data'!N1674,"")</f>
        <v/>
      </c>
      <c r="O1674" t="str">
        <f>IF(ROW()&lt;=vLastrow,'Match History Data'!O1674,"")</f>
        <v/>
      </c>
      <c r="Q1674" t="str">
        <f>IF(ROW()&lt;=vLastrow,VLOOKUP(MONTH(E1674),calcs!$S$2:$T$13,2,FALSE),"")</f>
        <v/>
      </c>
      <c r="R1674" t="str">
        <f>IF(ROW()&lt;=vLastrow,VLOOKUP(MONTH(F1674),calcs!$S$2:$T$13,2,FALSE),"")</f>
        <v/>
      </c>
      <c r="S1674" t="str">
        <f t="shared" ref="S1674:S1737" si="140">IF(F1674&lt;&gt;"",DATEDIF(E1674,F1674,"y"),"")</f>
        <v/>
      </c>
      <c r="T1674" s="26" t="e">
        <f>IF(F1674="",DATEDIF(E1674,calcs!X$2,"Y"),"")</f>
        <v>#VALUE!</v>
      </c>
      <c r="U1674" t="str">
        <f t="shared" si="139"/>
        <v/>
      </c>
      <c r="V1674" t="str">
        <f t="shared" si="136"/>
        <v/>
      </c>
      <c r="W1674">
        <f t="shared" si="137"/>
        <v>0</v>
      </c>
      <c r="X1674">
        <f t="shared" si="138"/>
        <v>0</v>
      </c>
    </row>
    <row r="1675" spans="1:24" x14ac:dyDescent="0.35">
      <c r="A1675" t="str">
        <f>IF(ROW()&lt;=vLastrow,'Match History Data'!A1675,"")</f>
        <v/>
      </c>
      <c r="B1675" t="str">
        <f>IF(ROW()&lt;=vLastrow,'Match History Data'!B1675,"")</f>
        <v/>
      </c>
      <c r="C1675" t="str">
        <f>IF(ROW()&lt;=vLastrow,'Match History Data'!C1675,"")</f>
        <v/>
      </c>
      <c r="D1675" t="str">
        <f>IF(ROW()&lt;=vLastrow,'Match History Data'!D1675,"")</f>
        <v/>
      </c>
      <c r="E1675" s="3" t="str">
        <f>IF(ROW()&lt;=vLastrow,IF('Match History Data'!E1675&lt;&gt;"",'Match History Data'!E1675,""),"")</f>
        <v/>
      </c>
      <c r="F1675" s="3" t="str">
        <f>IF(ROW()&lt;=vLastrow,IF('Match History Data'!F1675&lt;&gt;"",'Match History Data'!F1675,""),"")</f>
        <v/>
      </c>
      <c r="G1675" t="str">
        <f>IF(ROW()&lt;=vLastrow,'Match History Data'!G1675,"")</f>
        <v/>
      </c>
      <c r="H1675" t="str">
        <f>IF(ROW()&lt;=vLastrow,'Match History Data'!H1675,"")</f>
        <v/>
      </c>
      <c r="I1675" t="str">
        <f>IF(ROW()&lt;=vLastrow,'Match History Data'!I1675,"")</f>
        <v/>
      </c>
      <c r="J1675" t="str">
        <f>IF(ROW()&lt;=vLastrow,'Match History Data'!J1675,"")</f>
        <v/>
      </c>
      <c r="K1675" t="str">
        <f>IF(ROW()&lt;=vLastrow,'Match History Data'!K1675,"")</f>
        <v/>
      </c>
      <c r="L1675" t="str">
        <f>IF(ROW()&lt;=vLastrow,'Match History Data'!L1675,"")</f>
        <v/>
      </c>
      <c r="M1675" t="str">
        <f>IF(ROW()&lt;=vLastrow,'Match History Data'!M1675,"")</f>
        <v/>
      </c>
      <c r="N1675" t="str">
        <f>IF(ROW()&lt;=vLastrow,'Match History Data'!N1675,"")</f>
        <v/>
      </c>
      <c r="O1675" t="str">
        <f>IF(ROW()&lt;=vLastrow,'Match History Data'!O1675,"")</f>
        <v/>
      </c>
      <c r="Q1675" t="str">
        <f>IF(ROW()&lt;=vLastrow,VLOOKUP(MONTH(E1675),calcs!$S$2:$T$13,2,FALSE),"")</f>
        <v/>
      </c>
      <c r="R1675" t="str">
        <f>IF(ROW()&lt;=vLastrow,VLOOKUP(MONTH(F1675),calcs!$S$2:$T$13,2,FALSE),"")</f>
        <v/>
      </c>
      <c r="S1675" t="str">
        <f t="shared" si="140"/>
        <v/>
      </c>
      <c r="T1675" s="26" t="e">
        <f>IF(F1675="",DATEDIF(E1675,calcs!X$2,"Y"),"")</f>
        <v>#VALUE!</v>
      </c>
      <c r="U1675" t="str">
        <f t="shared" si="139"/>
        <v/>
      </c>
      <c r="V1675" t="str">
        <f t="shared" si="136"/>
        <v/>
      </c>
      <c r="W1675">
        <f t="shared" si="137"/>
        <v>0</v>
      </c>
      <c r="X1675">
        <f t="shared" si="138"/>
        <v>0</v>
      </c>
    </row>
    <row r="1676" spans="1:24" x14ac:dyDescent="0.35">
      <c r="A1676" t="str">
        <f>IF(ROW()&lt;=vLastrow,'Match History Data'!A1676,"")</f>
        <v/>
      </c>
      <c r="B1676" t="str">
        <f>IF(ROW()&lt;=vLastrow,'Match History Data'!B1676,"")</f>
        <v/>
      </c>
      <c r="C1676" t="str">
        <f>IF(ROW()&lt;=vLastrow,'Match History Data'!C1676,"")</f>
        <v/>
      </c>
      <c r="D1676" t="str">
        <f>IF(ROW()&lt;=vLastrow,'Match History Data'!D1676,"")</f>
        <v/>
      </c>
      <c r="E1676" s="3" t="str">
        <f>IF(ROW()&lt;=vLastrow,IF('Match History Data'!E1676&lt;&gt;"",'Match History Data'!E1676,""),"")</f>
        <v/>
      </c>
      <c r="F1676" s="3" t="str">
        <f>IF(ROW()&lt;=vLastrow,IF('Match History Data'!F1676&lt;&gt;"",'Match History Data'!F1676,""),"")</f>
        <v/>
      </c>
      <c r="G1676" t="str">
        <f>IF(ROW()&lt;=vLastrow,'Match History Data'!G1676,"")</f>
        <v/>
      </c>
      <c r="H1676" t="str">
        <f>IF(ROW()&lt;=vLastrow,'Match History Data'!H1676,"")</f>
        <v/>
      </c>
      <c r="I1676" t="str">
        <f>IF(ROW()&lt;=vLastrow,'Match History Data'!I1676,"")</f>
        <v/>
      </c>
      <c r="J1676" t="str">
        <f>IF(ROW()&lt;=vLastrow,'Match History Data'!J1676,"")</f>
        <v/>
      </c>
      <c r="K1676" t="str">
        <f>IF(ROW()&lt;=vLastrow,'Match History Data'!K1676,"")</f>
        <v/>
      </c>
      <c r="L1676" t="str">
        <f>IF(ROW()&lt;=vLastrow,'Match History Data'!L1676,"")</f>
        <v/>
      </c>
      <c r="M1676" t="str">
        <f>IF(ROW()&lt;=vLastrow,'Match History Data'!M1676,"")</f>
        <v/>
      </c>
      <c r="N1676" t="str">
        <f>IF(ROW()&lt;=vLastrow,'Match History Data'!N1676,"")</f>
        <v/>
      </c>
      <c r="O1676" t="str">
        <f>IF(ROW()&lt;=vLastrow,'Match History Data'!O1676,"")</f>
        <v/>
      </c>
      <c r="Q1676" t="str">
        <f>IF(ROW()&lt;=vLastrow,VLOOKUP(MONTH(E1676),calcs!$S$2:$T$13,2,FALSE),"")</f>
        <v/>
      </c>
      <c r="R1676" t="str">
        <f>IF(ROW()&lt;=vLastrow,VLOOKUP(MONTH(F1676),calcs!$S$2:$T$13,2,FALSE),"")</f>
        <v/>
      </c>
      <c r="S1676" t="str">
        <f t="shared" si="140"/>
        <v/>
      </c>
      <c r="T1676" s="26" t="e">
        <f>IF(F1676="",DATEDIF(E1676,calcs!X$2,"Y"),"")</f>
        <v>#VALUE!</v>
      </c>
      <c r="U1676" t="str">
        <f t="shared" si="139"/>
        <v/>
      </c>
      <c r="V1676" t="str">
        <f t="shared" si="136"/>
        <v/>
      </c>
      <c r="W1676">
        <f t="shared" si="137"/>
        <v>0</v>
      </c>
      <c r="X1676">
        <f t="shared" si="138"/>
        <v>0</v>
      </c>
    </row>
    <row r="1677" spans="1:24" x14ac:dyDescent="0.35">
      <c r="A1677" t="str">
        <f>IF(ROW()&lt;=vLastrow,'Match History Data'!A1677,"")</f>
        <v/>
      </c>
      <c r="B1677" t="str">
        <f>IF(ROW()&lt;=vLastrow,'Match History Data'!B1677,"")</f>
        <v/>
      </c>
      <c r="C1677" t="str">
        <f>IF(ROW()&lt;=vLastrow,'Match History Data'!C1677,"")</f>
        <v/>
      </c>
      <c r="D1677" t="str">
        <f>IF(ROW()&lt;=vLastrow,'Match History Data'!D1677,"")</f>
        <v/>
      </c>
      <c r="E1677" s="3" t="str">
        <f>IF(ROW()&lt;=vLastrow,IF('Match History Data'!E1677&lt;&gt;"",'Match History Data'!E1677,""),"")</f>
        <v/>
      </c>
      <c r="F1677" s="3" t="str">
        <f>IF(ROW()&lt;=vLastrow,IF('Match History Data'!F1677&lt;&gt;"",'Match History Data'!F1677,""),"")</f>
        <v/>
      </c>
      <c r="G1677" t="str">
        <f>IF(ROW()&lt;=vLastrow,'Match History Data'!G1677,"")</f>
        <v/>
      </c>
      <c r="H1677" t="str">
        <f>IF(ROW()&lt;=vLastrow,'Match History Data'!H1677,"")</f>
        <v/>
      </c>
      <c r="I1677" t="str">
        <f>IF(ROW()&lt;=vLastrow,'Match History Data'!I1677,"")</f>
        <v/>
      </c>
      <c r="J1677" t="str">
        <f>IF(ROW()&lt;=vLastrow,'Match History Data'!J1677,"")</f>
        <v/>
      </c>
      <c r="K1677" t="str">
        <f>IF(ROW()&lt;=vLastrow,'Match History Data'!K1677,"")</f>
        <v/>
      </c>
      <c r="L1677" t="str">
        <f>IF(ROW()&lt;=vLastrow,'Match History Data'!L1677,"")</f>
        <v/>
      </c>
      <c r="M1677" t="str">
        <f>IF(ROW()&lt;=vLastrow,'Match History Data'!M1677,"")</f>
        <v/>
      </c>
      <c r="N1677" t="str">
        <f>IF(ROW()&lt;=vLastrow,'Match History Data'!N1677,"")</f>
        <v/>
      </c>
      <c r="O1677" t="str">
        <f>IF(ROW()&lt;=vLastrow,'Match History Data'!O1677,"")</f>
        <v/>
      </c>
      <c r="Q1677" t="str">
        <f>IF(ROW()&lt;=vLastrow,VLOOKUP(MONTH(E1677),calcs!$S$2:$T$13,2,FALSE),"")</f>
        <v/>
      </c>
      <c r="R1677" t="str">
        <f>IF(ROW()&lt;=vLastrow,VLOOKUP(MONTH(F1677),calcs!$S$2:$T$13,2,FALSE),"")</f>
        <v/>
      </c>
      <c r="S1677" t="str">
        <f t="shared" si="140"/>
        <v/>
      </c>
      <c r="T1677" s="26" t="e">
        <f>IF(F1677="",DATEDIF(E1677,calcs!X$2,"Y"),"")</f>
        <v>#VALUE!</v>
      </c>
      <c r="U1677" t="str">
        <f t="shared" si="139"/>
        <v/>
      </c>
      <c r="V1677" t="str">
        <f t="shared" si="136"/>
        <v/>
      </c>
      <c r="W1677">
        <f t="shared" si="137"/>
        <v>0</v>
      </c>
      <c r="X1677">
        <f t="shared" si="138"/>
        <v>0</v>
      </c>
    </row>
    <row r="1678" spans="1:24" x14ac:dyDescent="0.35">
      <c r="A1678" t="str">
        <f>IF(ROW()&lt;=vLastrow,'Match History Data'!A1678,"")</f>
        <v/>
      </c>
      <c r="B1678" t="str">
        <f>IF(ROW()&lt;=vLastrow,'Match History Data'!B1678,"")</f>
        <v/>
      </c>
      <c r="C1678" t="str">
        <f>IF(ROW()&lt;=vLastrow,'Match History Data'!C1678,"")</f>
        <v/>
      </c>
      <c r="D1678" t="str">
        <f>IF(ROW()&lt;=vLastrow,'Match History Data'!D1678,"")</f>
        <v/>
      </c>
      <c r="E1678" s="3" t="str">
        <f>IF(ROW()&lt;=vLastrow,IF('Match History Data'!E1678&lt;&gt;"",'Match History Data'!E1678,""),"")</f>
        <v/>
      </c>
      <c r="F1678" s="3" t="str">
        <f>IF(ROW()&lt;=vLastrow,IF('Match History Data'!F1678&lt;&gt;"",'Match History Data'!F1678,""),"")</f>
        <v/>
      </c>
      <c r="G1678" t="str">
        <f>IF(ROW()&lt;=vLastrow,'Match History Data'!G1678,"")</f>
        <v/>
      </c>
      <c r="H1678" t="str">
        <f>IF(ROW()&lt;=vLastrow,'Match History Data'!H1678,"")</f>
        <v/>
      </c>
      <c r="I1678" t="str">
        <f>IF(ROW()&lt;=vLastrow,'Match History Data'!I1678,"")</f>
        <v/>
      </c>
      <c r="J1678" t="str">
        <f>IF(ROW()&lt;=vLastrow,'Match History Data'!J1678,"")</f>
        <v/>
      </c>
      <c r="K1678" t="str">
        <f>IF(ROW()&lt;=vLastrow,'Match History Data'!K1678,"")</f>
        <v/>
      </c>
      <c r="L1678" t="str">
        <f>IF(ROW()&lt;=vLastrow,'Match History Data'!L1678,"")</f>
        <v/>
      </c>
      <c r="M1678" t="str">
        <f>IF(ROW()&lt;=vLastrow,'Match History Data'!M1678,"")</f>
        <v/>
      </c>
      <c r="N1678" t="str">
        <f>IF(ROW()&lt;=vLastrow,'Match History Data'!N1678,"")</f>
        <v/>
      </c>
      <c r="O1678" t="str">
        <f>IF(ROW()&lt;=vLastrow,'Match History Data'!O1678,"")</f>
        <v/>
      </c>
      <c r="Q1678" t="str">
        <f>IF(ROW()&lt;=vLastrow,VLOOKUP(MONTH(E1678),calcs!$S$2:$T$13,2,FALSE),"")</f>
        <v/>
      </c>
      <c r="R1678" t="str">
        <f>IF(ROW()&lt;=vLastrow,VLOOKUP(MONTH(F1678),calcs!$S$2:$T$13,2,FALSE),"")</f>
        <v/>
      </c>
      <c r="S1678" t="str">
        <f t="shared" si="140"/>
        <v/>
      </c>
      <c r="T1678" s="26" t="e">
        <f>IF(F1678="",DATEDIF(E1678,calcs!X$2,"Y"),"")</f>
        <v>#VALUE!</v>
      </c>
      <c r="U1678" t="str">
        <f t="shared" si="139"/>
        <v/>
      </c>
      <c r="V1678" t="str">
        <f t="shared" si="136"/>
        <v/>
      </c>
      <c r="W1678">
        <f t="shared" si="137"/>
        <v>0</v>
      </c>
      <c r="X1678">
        <f t="shared" si="138"/>
        <v>0</v>
      </c>
    </row>
    <row r="1679" spans="1:24" x14ac:dyDescent="0.35">
      <c r="A1679" t="str">
        <f>IF(ROW()&lt;=vLastrow,'Match History Data'!A1679,"")</f>
        <v/>
      </c>
      <c r="B1679" t="str">
        <f>IF(ROW()&lt;=vLastrow,'Match History Data'!B1679,"")</f>
        <v/>
      </c>
      <c r="C1679" t="str">
        <f>IF(ROW()&lt;=vLastrow,'Match History Data'!C1679,"")</f>
        <v/>
      </c>
      <c r="D1679" t="str">
        <f>IF(ROW()&lt;=vLastrow,'Match History Data'!D1679,"")</f>
        <v/>
      </c>
      <c r="E1679" s="3" t="str">
        <f>IF(ROW()&lt;=vLastrow,IF('Match History Data'!E1679&lt;&gt;"",'Match History Data'!E1679,""),"")</f>
        <v/>
      </c>
      <c r="F1679" s="3" t="str">
        <f>IF(ROW()&lt;=vLastrow,IF('Match History Data'!F1679&lt;&gt;"",'Match History Data'!F1679,""),"")</f>
        <v/>
      </c>
      <c r="G1679" t="str">
        <f>IF(ROW()&lt;=vLastrow,'Match History Data'!G1679,"")</f>
        <v/>
      </c>
      <c r="H1679" t="str">
        <f>IF(ROW()&lt;=vLastrow,'Match History Data'!H1679,"")</f>
        <v/>
      </c>
      <c r="I1679" t="str">
        <f>IF(ROW()&lt;=vLastrow,'Match History Data'!I1679,"")</f>
        <v/>
      </c>
      <c r="J1679" t="str">
        <f>IF(ROW()&lt;=vLastrow,'Match History Data'!J1679,"")</f>
        <v/>
      </c>
      <c r="K1679" t="str">
        <f>IF(ROW()&lt;=vLastrow,'Match History Data'!K1679,"")</f>
        <v/>
      </c>
      <c r="L1679" t="str">
        <f>IF(ROW()&lt;=vLastrow,'Match History Data'!L1679,"")</f>
        <v/>
      </c>
      <c r="M1679" t="str">
        <f>IF(ROW()&lt;=vLastrow,'Match History Data'!M1679,"")</f>
        <v/>
      </c>
      <c r="N1679" t="str">
        <f>IF(ROW()&lt;=vLastrow,'Match History Data'!N1679,"")</f>
        <v/>
      </c>
      <c r="O1679" t="str">
        <f>IF(ROW()&lt;=vLastrow,'Match History Data'!O1679,"")</f>
        <v/>
      </c>
      <c r="Q1679" t="str">
        <f>IF(ROW()&lt;=vLastrow,VLOOKUP(MONTH(E1679),calcs!$S$2:$T$13,2,FALSE),"")</f>
        <v/>
      </c>
      <c r="R1679" t="str">
        <f>IF(ROW()&lt;=vLastrow,VLOOKUP(MONTH(F1679),calcs!$S$2:$T$13,2,FALSE),"")</f>
        <v/>
      </c>
      <c r="S1679" t="str">
        <f t="shared" si="140"/>
        <v/>
      </c>
      <c r="T1679" s="26" t="e">
        <f>IF(F1679="",DATEDIF(E1679,calcs!X$2,"Y"),"")</f>
        <v>#VALUE!</v>
      </c>
      <c r="U1679" t="str">
        <f t="shared" si="139"/>
        <v/>
      </c>
      <c r="V1679" t="str">
        <f t="shared" si="136"/>
        <v/>
      </c>
      <c r="W1679">
        <f t="shared" si="137"/>
        <v>0</v>
      </c>
      <c r="X1679">
        <f t="shared" si="138"/>
        <v>0</v>
      </c>
    </row>
    <row r="1680" spans="1:24" x14ac:dyDescent="0.35">
      <c r="A1680" t="str">
        <f>IF(ROW()&lt;=vLastrow,'Match History Data'!A1680,"")</f>
        <v/>
      </c>
      <c r="B1680" t="str">
        <f>IF(ROW()&lt;=vLastrow,'Match History Data'!B1680,"")</f>
        <v/>
      </c>
      <c r="C1680" t="str">
        <f>IF(ROW()&lt;=vLastrow,'Match History Data'!C1680,"")</f>
        <v/>
      </c>
      <c r="D1680" t="str">
        <f>IF(ROW()&lt;=vLastrow,'Match History Data'!D1680,"")</f>
        <v/>
      </c>
      <c r="E1680" s="3" t="str">
        <f>IF(ROW()&lt;=vLastrow,IF('Match History Data'!E1680&lt;&gt;"",'Match History Data'!E1680,""),"")</f>
        <v/>
      </c>
      <c r="F1680" s="3" t="str">
        <f>IF(ROW()&lt;=vLastrow,IF('Match History Data'!F1680&lt;&gt;"",'Match History Data'!F1680,""),"")</f>
        <v/>
      </c>
      <c r="G1680" t="str">
        <f>IF(ROW()&lt;=vLastrow,'Match History Data'!G1680,"")</f>
        <v/>
      </c>
      <c r="H1680" t="str">
        <f>IF(ROW()&lt;=vLastrow,'Match History Data'!H1680,"")</f>
        <v/>
      </c>
      <c r="I1680" t="str">
        <f>IF(ROW()&lt;=vLastrow,'Match History Data'!I1680,"")</f>
        <v/>
      </c>
      <c r="J1680" t="str">
        <f>IF(ROW()&lt;=vLastrow,'Match History Data'!J1680,"")</f>
        <v/>
      </c>
      <c r="K1680" t="str">
        <f>IF(ROW()&lt;=vLastrow,'Match History Data'!K1680,"")</f>
        <v/>
      </c>
      <c r="L1680" t="str">
        <f>IF(ROW()&lt;=vLastrow,'Match History Data'!L1680,"")</f>
        <v/>
      </c>
      <c r="M1680" t="str">
        <f>IF(ROW()&lt;=vLastrow,'Match History Data'!M1680,"")</f>
        <v/>
      </c>
      <c r="N1680" t="str">
        <f>IF(ROW()&lt;=vLastrow,'Match History Data'!N1680,"")</f>
        <v/>
      </c>
      <c r="O1680" t="str">
        <f>IF(ROW()&lt;=vLastrow,'Match History Data'!O1680,"")</f>
        <v/>
      </c>
      <c r="Q1680" t="str">
        <f>IF(ROW()&lt;=vLastrow,VLOOKUP(MONTH(E1680),calcs!$S$2:$T$13,2,FALSE),"")</f>
        <v/>
      </c>
      <c r="R1680" t="str">
        <f>IF(ROW()&lt;=vLastrow,VLOOKUP(MONTH(F1680),calcs!$S$2:$T$13,2,FALSE),"")</f>
        <v/>
      </c>
      <c r="S1680" t="str">
        <f t="shared" si="140"/>
        <v/>
      </c>
      <c r="T1680" s="26" t="e">
        <f>IF(F1680="",DATEDIF(E1680,calcs!X$2,"Y"),"")</f>
        <v>#VALUE!</v>
      </c>
      <c r="U1680" t="str">
        <f t="shared" si="139"/>
        <v/>
      </c>
      <c r="V1680" t="str">
        <f t="shared" si="136"/>
        <v/>
      </c>
      <c r="W1680">
        <f t="shared" si="137"/>
        <v>0</v>
      </c>
      <c r="X1680">
        <f t="shared" si="138"/>
        <v>0</v>
      </c>
    </row>
    <row r="1681" spans="1:24" x14ac:dyDescent="0.35">
      <c r="A1681" t="str">
        <f>IF(ROW()&lt;=vLastrow,'Match History Data'!A1681,"")</f>
        <v/>
      </c>
      <c r="B1681" t="str">
        <f>IF(ROW()&lt;=vLastrow,'Match History Data'!B1681,"")</f>
        <v/>
      </c>
      <c r="C1681" t="str">
        <f>IF(ROW()&lt;=vLastrow,'Match History Data'!C1681,"")</f>
        <v/>
      </c>
      <c r="D1681" t="str">
        <f>IF(ROW()&lt;=vLastrow,'Match History Data'!D1681,"")</f>
        <v/>
      </c>
      <c r="E1681" s="3" t="str">
        <f>IF(ROW()&lt;=vLastrow,IF('Match History Data'!E1681&lt;&gt;"",'Match History Data'!E1681,""),"")</f>
        <v/>
      </c>
      <c r="F1681" s="3" t="str">
        <f>IF(ROW()&lt;=vLastrow,IF('Match History Data'!F1681&lt;&gt;"",'Match History Data'!F1681,""),"")</f>
        <v/>
      </c>
      <c r="G1681" t="str">
        <f>IF(ROW()&lt;=vLastrow,'Match History Data'!G1681,"")</f>
        <v/>
      </c>
      <c r="H1681" t="str">
        <f>IF(ROW()&lt;=vLastrow,'Match History Data'!H1681,"")</f>
        <v/>
      </c>
      <c r="I1681" t="str">
        <f>IF(ROW()&lt;=vLastrow,'Match History Data'!I1681,"")</f>
        <v/>
      </c>
      <c r="J1681" t="str">
        <f>IF(ROW()&lt;=vLastrow,'Match History Data'!J1681,"")</f>
        <v/>
      </c>
      <c r="K1681" t="str">
        <f>IF(ROW()&lt;=vLastrow,'Match History Data'!K1681,"")</f>
        <v/>
      </c>
      <c r="L1681" t="str">
        <f>IF(ROW()&lt;=vLastrow,'Match History Data'!L1681,"")</f>
        <v/>
      </c>
      <c r="M1681" t="str">
        <f>IF(ROW()&lt;=vLastrow,'Match History Data'!M1681,"")</f>
        <v/>
      </c>
      <c r="N1681" t="str">
        <f>IF(ROW()&lt;=vLastrow,'Match History Data'!N1681,"")</f>
        <v/>
      </c>
      <c r="O1681" t="str">
        <f>IF(ROW()&lt;=vLastrow,'Match History Data'!O1681,"")</f>
        <v/>
      </c>
      <c r="Q1681" t="str">
        <f>IF(ROW()&lt;=vLastrow,VLOOKUP(MONTH(E1681),calcs!$S$2:$T$13,2,FALSE),"")</f>
        <v/>
      </c>
      <c r="R1681" t="str">
        <f>IF(ROW()&lt;=vLastrow,VLOOKUP(MONTH(F1681),calcs!$S$2:$T$13,2,FALSE),"")</f>
        <v/>
      </c>
      <c r="S1681" t="str">
        <f t="shared" si="140"/>
        <v/>
      </c>
      <c r="T1681" s="26" t="e">
        <f>IF(F1681="",DATEDIF(E1681,calcs!X$2,"Y"),"")</f>
        <v>#VALUE!</v>
      </c>
      <c r="U1681" t="str">
        <f t="shared" si="139"/>
        <v/>
      </c>
      <c r="V1681" t="str">
        <f t="shared" si="136"/>
        <v/>
      </c>
      <c r="W1681">
        <f t="shared" si="137"/>
        <v>0</v>
      </c>
      <c r="X1681">
        <f t="shared" si="138"/>
        <v>0</v>
      </c>
    </row>
    <row r="1682" spans="1:24" x14ac:dyDescent="0.35">
      <c r="A1682" t="str">
        <f>IF(ROW()&lt;=vLastrow,'Match History Data'!A1682,"")</f>
        <v/>
      </c>
      <c r="B1682" t="str">
        <f>IF(ROW()&lt;=vLastrow,'Match History Data'!B1682,"")</f>
        <v/>
      </c>
      <c r="C1682" t="str">
        <f>IF(ROW()&lt;=vLastrow,'Match History Data'!C1682,"")</f>
        <v/>
      </c>
      <c r="D1682" t="str">
        <f>IF(ROW()&lt;=vLastrow,'Match History Data'!D1682,"")</f>
        <v/>
      </c>
      <c r="E1682" s="3" t="str">
        <f>IF(ROW()&lt;=vLastrow,IF('Match History Data'!E1682&lt;&gt;"",'Match History Data'!E1682,""),"")</f>
        <v/>
      </c>
      <c r="F1682" s="3" t="str">
        <f>IF(ROW()&lt;=vLastrow,IF('Match History Data'!F1682&lt;&gt;"",'Match History Data'!F1682,""),"")</f>
        <v/>
      </c>
      <c r="G1682" t="str">
        <f>IF(ROW()&lt;=vLastrow,'Match History Data'!G1682,"")</f>
        <v/>
      </c>
      <c r="H1682" t="str">
        <f>IF(ROW()&lt;=vLastrow,'Match History Data'!H1682,"")</f>
        <v/>
      </c>
      <c r="I1682" t="str">
        <f>IF(ROW()&lt;=vLastrow,'Match History Data'!I1682,"")</f>
        <v/>
      </c>
      <c r="J1682" t="str">
        <f>IF(ROW()&lt;=vLastrow,'Match History Data'!J1682,"")</f>
        <v/>
      </c>
      <c r="K1682" t="str">
        <f>IF(ROW()&lt;=vLastrow,'Match History Data'!K1682,"")</f>
        <v/>
      </c>
      <c r="L1682" t="str">
        <f>IF(ROW()&lt;=vLastrow,'Match History Data'!L1682,"")</f>
        <v/>
      </c>
      <c r="M1682" t="str">
        <f>IF(ROW()&lt;=vLastrow,'Match History Data'!M1682,"")</f>
        <v/>
      </c>
      <c r="N1682" t="str">
        <f>IF(ROW()&lt;=vLastrow,'Match History Data'!N1682,"")</f>
        <v/>
      </c>
      <c r="O1682" t="str">
        <f>IF(ROW()&lt;=vLastrow,'Match History Data'!O1682,"")</f>
        <v/>
      </c>
      <c r="Q1682" t="str">
        <f>IF(ROW()&lt;=vLastrow,VLOOKUP(MONTH(E1682),calcs!$S$2:$T$13,2,FALSE),"")</f>
        <v/>
      </c>
      <c r="R1682" t="str">
        <f>IF(ROW()&lt;=vLastrow,VLOOKUP(MONTH(F1682),calcs!$S$2:$T$13,2,FALSE),"")</f>
        <v/>
      </c>
      <c r="S1682" t="str">
        <f t="shared" si="140"/>
        <v/>
      </c>
      <c r="T1682" s="26" t="e">
        <f>IF(F1682="",DATEDIF(E1682,calcs!X$2,"Y"),"")</f>
        <v>#VALUE!</v>
      </c>
      <c r="U1682" t="str">
        <f t="shared" si="139"/>
        <v/>
      </c>
      <c r="V1682" t="str">
        <f t="shared" si="136"/>
        <v/>
      </c>
      <c r="W1682">
        <f t="shared" si="137"/>
        <v>0</v>
      </c>
      <c r="X1682">
        <f t="shared" si="138"/>
        <v>0</v>
      </c>
    </row>
    <row r="1683" spans="1:24" x14ac:dyDescent="0.35">
      <c r="A1683" t="str">
        <f>IF(ROW()&lt;=vLastrow,'Match History Data'!A1683,"")</f>
        <v/>
      </c>
      <c r="B1683" t="str">
        <f>IF(ROW()&lt;=vLastrow,'Match History Data'!B1683,"")</f>
        <v/>
      </c>
      <c r="C1683" t="str">
        <f>IF(ROW()&lt;=vLastrow,'Match History Data'!C1683,"")</f>
        <v/>
      </c>
      <c r="D1683" t="str">
        <f>IF(ROW()&lt;=vLastrow,'Match History Data'!D1683,"")</f>
        <v/>
      </c>
      <c r="E1683" s="3" t="str">
        <f>IF(ROW()&lt;=vLastrow,IF('Match History Data'!E1683&lt;&gt;"",'Match History Data'!E1683,""),"")</f>
        <v/>
      </c>
      <c r="F1683" s="3" t="str">
        <f>IF(ROW()&lt;=vLastrow,IF('Match History Data'!F1683&lt;&gt;"",'Match History Data'!F1683,""),"")</f>
        <v/>
      </c>
      <c r="G1683" t="str">
        <f>IF(ROW()&lt;=vLastrow,'Match History Data'!G1683,"")</f>
        <v/>
      </c>
      <c r="H1683" t="str">
        <f>IF(ROW()&lt;=vLastrow,'Match History Data'!H1683,"")</f>
        <v/>
      </c>
      <c r="I1683" t="str">
        <f>IF(ROW()&lt;=vLastrow,'Match History Data'!I1683,"")</f>
        <v/>
      </c>
      <c r="J1683" t="str">
        <f>IF(ROW()&lt;=vLastrow,'Match History Data'!J1683,"")</f>
        <v/>
      </c>
      <c r="K1683" t="str">
        <f>IF(ROW()&lt;=vLastrow,'Match History Data'!K1683,"")</f>
        <v/>
      </c>
      <c r="L1683" t="str">
        <f>IF(ROW()&lt;=vLastrow,'Match History Data'!L1683,"")</f>
        <v/>
      </c>
      <c r="M1683" t="str">
        <f>IF(ROW()&lt;=vLastrow,'Match History Data'!M1683,"")</f>
        <v/>
      </c>
      <c r="N1683" t="str">
        <f>IF(ROW()&lt;=vLastrow,'Match History Data'!N1683,"")</f>
        <v/>
      </c>
      <c r="O1683" t="str">
        <f>IF(ROW()&lt;=vLastrow,'Match History Data'!O1683,"")</f>
        <v/>
      </c>
      <c r="Q1683" t="str">
        <f>IF(ROW()&lt;=vLastrow,VLOOKUP(MONTH(E1683),calcs!$S$2:$T$13,2,FALSE),"")</f>
        <v/>
      </c>
      <c r="R1683" t="str">
        <f>IF(ROW()&lt;=vLastrow,VLOOKUP(MONTH(F1683),calcs!$S$2:$T$13,2,FALSE),"")</f>
        <v/>
      </c>
      <c r="S1683" t="str">
        <f t="shared" si="140"/>
        <v/>
      </c>
      <c r="T1683" s="26" t="e">
        <f>IF(F1683="",DATEDIF(E1683,calcs!X$2,"Y"),"")</f>
        <v>#VALUE!</v>
      </c>
      <c r="U1683" t="str">
        <f t="shared" si="139"/>
        <v/>
      </c>
      <c r="V1683" t="str">
        <f t="shared" si="136"/>
        <v/>
      </c>
      <c r="W1683">
        <f t="shared" si="137"/>
        <v>0</v>
      </c>
      <c r="X1683">
        <f t="shared" si="138"/>
        <v>0</v>
      </c>
    </row>
    <row r="1684" spans="1:24" x14ac:dyDescent="0.35">
      <c r="A1684" t="str">
        <f>IF(ROW()&lt;=vLastrow,'Match History Data'!A1684,"")</f>
        <v/>
      </c>
      <c r="B1684" t="str">
        <f>IF(ROW()&lt;=vLastrow,'Match History Data'!B1684,"")</f>
        <v/>
      </c>
      <c r="C1684" t="str">
        <f>IF(ROW()&lt;=vLastrow,'Match History Data'!C1684,"")</f>
        <v/>
      </c>
      <c r="D1684" t="str">
        <f>IF(ROW()&lt;=vLastrow,'Match History Data'!D1684,"")</f>
        <v/>
      </c>
      <c r="E1684" s="3" t="str">
        <f>IF(ROW()&lt;=vLastrow,IF('Match History Data'!E1684&lt;&gt;"",'Match History Data'!E1684,""),"")</f>
        <v/>
      </c>
      <c r="F1684" s="3" t="str">
        <f>IF(ROW()&lt;=vLastrow,IF('Match History Data'!F1684&lt;&gt;"",'Match History Data'!F1684,""),"")</f>
        <v/>
      </c>
      <c r="G1684" t="str">
        <f>IF(ROW()&lt;=vLastrow,'Match History Data'!G1684,"")</f>
        <v/>
      </c>
      <c r="H1684" t="str">
        <f>IF(ROW()&lt;=vLastrow,'Match History Data'!H1684,"")</f>
        <v/>
      </c>
      <c r="I1684" t="str">
        <f>IF(ROW()&lt;=vLastrow,'Match History Data'!I1684,"")</f>
        <v/>
      </c>
      <c r="J1684" t="str">
        <f>IF(ROW()&lt;=vLastrow,'Match History Data'!J1684,"")</f>
        <v/>
      </c>
      <c r="K1684" t="str">
        <f>IF(ROW()&lt;=vLastrow,'Match History Data'!K1684,"")</f>
        <v/>
      </c>
      <c r="L1684" t="str">
        <f>IF(ROW()&lt;=vLastrow,'Match History Data'!L1684,"")</f>
        <v/>
      </c>
      <c r="M1684" t="str">
        <f>IF(ROW()&lt;=vLastrow,'Match History Data'!M1684,"")</f>
        <v/>
      </c>
      <c r="N1684" t="str">
        <f>IF(ROW()&lt;=vLastrow,'Match History Data'!N1684,"")</f>
        <v/>
      </c>
      <c r="O1684" t="str">
        <f>IF(ROW()&lt;=vLastrow,'Match History Data'!O1684,"")</f>
        <v/>
      </c>
      <c r="Q1684" t="str">
        <f>IF(ROW()&lt;=vLastrow,VLOOKUP(MONTH(E1684),calcs!$S$2:$T$13,2,FALSE),"")</f>
        <v/>
      </c>
      <c r="R1684" t="str">
        <f>IF(ROW()&lt;=vLastrow,VLOOKUP(MONTH(F1684),calcs!$S$2:$T$13,2,FALSE),"")</f>
        <v/>
      </c>
      <c r="S1684" t="str">
        <f t="shared" si="140"/>
        <v/>
      </c>
      <c r="T1684" s="26" t="e">
        <f>IF(F1684="",DATEDIF(E1684,calcs!X$2,"Y"),"")</f>
        <v>#VALUE!</v>
      </c>
      <c r="U1684" t="str">
        <f t="shared" si="139"/>
        <v/>
      </c>
      <c r="V1684" t="str">
        <f t="shared" si="136"/>
        <v/>
      </c>
      <c r="W1684">
        <f t="shared" si="137"/>
        <v>0</v>
      </c>
      <c r="X1684">
        <f t="shared" si="138"/>
        <v>0</v>
      </c>
    </row>
    <row r="1685" spans="1:24" x14ac:dyDescent="0.35">
      <c r="A1685" t="str">
        <f>IF(ROW()&lt;=vLastrow,'Match History Data'!A1685,"")</f>
        <v/>
      </c>
      <c r="B1685" t="str">
        <f>IF(ROW()&lt;=vLastrow,'Match History Data'!B1685,"")</f>
        <v/>
      </c>
      <c r="C1685" t="str">
        <f>IF(ROW()&lt;=vLastrow,'Match History Data'!C1685,"")</f>
        <v/>
      </c>
      <c r="D1685" t="str">
        <f>IF(ROW()&lt;=vLastrow,'Match History Data'!D1685,"")</f>
        <v/>
      </c>
      <c r="E1685" s="3" t="str">
        <f>IF(ROW()&lt;=vLastrow,IF('Match History Data'!E1685&lt;&gt;"",'Match History Data'!E1685,""),"")</f>
        <v/>
      </c>
      <c r="F1685" s="3" t="str">
        <f>IF(ROW()&lt;=vLastrow,IF('Match History Data'!F1685&lt;&gt;"",'Match History Data'!F1685,""),"")</f>
        <v/>
      </c>
      <c r="G1685" t="str">
        <f>IF(ROW()&lt;=vLastrow,'Match History Data'!G1685,"")</f>
        <v/>
      </c>
      <c r="H1685" t="str">
        <f>IF(ROW()&lt;=vLastrow,'Match History Data'!H1685,"")</f>
        <v/>
      </c>
      <c r="I1685" t="str">
        <f>IF(ROW()&lt;=vLastrow,'Match History Data'!I1685,"")</f>
        <v/>
      </c>
      <c r="J1685" t="str">
        <f>IF(ROW()&lt;=vLastrow,'Match History Data'!J1685,"")</f>
        <v/>
      </c>
      <c r="K1685" t="str">
        <f>IF(ROW()&lt;=vLastrow,'Match History Data'!K1685,"")</f>
        <v/>
      </c>
      <c r="L1685" t="str">
        <f>IF(ROW()&lt;=vLastrow,'Match History Data'!L1685,"")</f>
        <v/>
      </c>
      <c r="M1685" t="str">
        <f>IF(ROW()&lt;=vLastrow,'Match History Data'!M1685,"")</f>
        <v/>
      </c>
      <c r="N1685" t="str">
        <f>IF(ROW()&lt;=vLastrow,'Match History Data'!N1685,"")</f>
        <v/>
      </c>
      <c r="O1685" t="str">
        <f>IF(ROW()&lt;=vLastrow,'Match History Data'!O1685,"")</f>
        <v/>
      </c>
      <c r="Q1685" t="str">
        <f>IF(ROW()&lt;=vLastrow,VLOOKUP(MONTH(E1685),calcs!$S$2:$T$13,2,FALSE),"")</f>
        <v/>
      </c>
      <c r="R1685" t="str">
        <f>IF(ROW()&lt;=vLastrow,VLOOKUP(MONTH(F1685),calcs!$S$2:$T$13,2,FALSE),"")</f>
        <v/>
      </c>
      <c r="S1685" t="str">
        <f t="shared" si="140"/>
        <v/>
      </c>
      <c r="T1685" s="26" t="e">
        <f>IF(F1685="",DATEDIF(E1685,calcs!X$2,"Y"),"")</f>
        <v>#VALUE!</v>
      </c>
      <c r="U1685" t="str">
        <f t="shared" si="139"/>
        <v/>
      </c>
      <c r="V1685" t="str">
        <f t="shared" si="136"/>
        <v/>
      </c>
      <c r="W1685">
        <f t="shared" si="137"/>
        <v>0</v>
      </c>
      <c r="X1685">
        <f t="shared" si="138"/>
        <v>0</v>
      </c>
    </row>
    <row r="1686" spans="1:24" x14ac:dyDescent="0.35">
      <c r="A1686" t="str">
        <f>IF(ROW()&lt;=vLastrow,'Match History Data'!A1686,"")</f>
        <v/>
      </c>
      <c r="B1686" t="str">
        <f>IF(ROW()&lt;=vLastrow,'Match History Data'!B1686,"")</f>
        <v/>
      </c>
      <c r="C1686" t="str">
        <f>IF(ROW()&lt;=vLastrow,'Match History Data'!C1686,"")</f>
        <v/>
      </c>
      <c r="D1686" t="str">
        <f>IF(ROW()&lt;=vLastrow,'Match History Data'!D1686,"")</f>
        <v/>
      </c>
      <c r="E1686" s="3" t="str">
        <f>IF(ROW()&lt;=vLastrow,IF('Match History Data'!E1686&lt;&gt;"",'Match History Data'!E1686,""),"")</f>
        <v/>
      </c>
      <c r="F1686" s="3" t="str">
        <f>IF(ROW()&lt;=vLastrow,IF('Match History Data'!F1686&lt;&gt;"",'Match History Data'!F1686,""),"")</f>
        <v/>
      </c>
      <c r="G1686" t="str">
        <f>IF(ROW()&lt;=vLastrow,'Match History Data'!G1686,"")</f>
        <v/>
      </c>
      <c r="H1686" t="str">
        <f>IF(ROW()&lt;=vLastrow,'Match History Data'!H1686,"")</f>
        <v/>
      </c>
      <c r="I1686" t="str">
        <f>IF(ROW()&lt;=vLastrow,'Match History Data'!I1686,"")</f>
        <v/>
      </c>
      <c r="J1686" t="str">
        <f>IF(ROW()&lt;=vLastrow,'Match History Data'!J1686,"")</f>
        <v/>
      </c>
      <c r="K1686" t="str">
        <f>IF(ROW()&lt;=vLastrow,'Match History Data'!K1686,"")</f>
        <v/>
      </c>
      <c r="L1686" t="str">
        <f>IF(ROW()&lt;=vLastrow,'Match History Data'!L1686,"")</f>
        <v/>
      </c>
      <c r="M1686" t="str">
        <f>IF(ROW()&lt;=vLastrow,'Match History Data'!M1686,"")</f>
        <v/>
      </c>
      <c r="N1686" t="str">
        <f>IF(ROW()&lt;=vLastrow,'Match History Data'!N1686,"")</f>
        <v/>
      </c>
      <c r="O1686" t="str">
        <f>IF(ROW()&lt;=vLastrow,'Match History Data'!O1686,"")</f>
        <v/>
      </c>
      <c r="Q1686" t="str">
        <f>IF(ROW()&lt;=vLastrow,VLOOKUP(MONTH(E1686),calcs!$S$2:$T$13,2,FALSE),"")</f>
        <v/>
      </c>
      <c r="R1686" t="str">
        <f>IF(ROW()&lt;=vLastrow,VLOOKUP(MONTH(F1686),calcs!$S$2:$T$13,2,FALSE),"")</f>
        <v/>
      </c>
      <c r="S1686" t="str">
        <f t="shared" si="140"/>
        <v/>
      </c>
      <c r="T1686" s="26" t="e">
        <f>IF(F1686="",DATEDIF(E1686,calcs!X$2,"Y"),"")</f>
        <v>#VALUE!</v>
      </c>
      <c r="U1686" t="str">
        <f t="shared" si="139"/>
        <v/>
      </c>
      <c r="V1686" t="str">
        <f t="shared" si="136"/>
        <v/>
      </c>
      <c r="W1686">
        <f t="shared" si="137"/>
        <v>0</v>
      </c>
      <c r="X1686">
        <f t="shared" si="138"/>
        <v>0</v>
      </c>
    </row>
    <row r="1687" spans="1:24" x14ac:dyDescent="0.35">
      <c r="A1687" t="str">
        <f>IF(ROW()&lt;=vLastrow,'Match History Data'!A1687,"")</f>
        <v/>
      </c>
      <c r="B1687" t="str">
        <f>IF(ROW()&lt;=vLastrow,'Match History Data'!B1687,"")</f>
        <v/>
      </c>
      <c r="C1687" t="str">
        <f>IF(ROW()&lt;=vLastrow,'Match History Data'!C1687,"")</f>
        <v/>
      </c>
      <c r="D1687" t="str">
        <f>IF(ROW()&lt;=vLastrow,'Match History Data'!D1687,"")</f>
        <v/>
      </c>
      <c r="E1687" s="3" t="str">
        <f>IF(ROW()&lt;=vLastrow,IF('Match History Data'!E1687&lt;&gt;"",'Match History Data'!E1687,""),"")</f>
        <v/>
      </c>
      <c r="F1687" s="3" t="str">
        <f>IF(ROW()&lt;=vLastrow,IF('Match History Data'!F1687&lt;&gt;"",'Match History Data'!F1687,""),"")</f>
        <v/>
      </c>
      <c r="G1687" t="str">
        <f>IF(ROW()&lt;=vLastrow,'Match History Data'!G1687,"")</f>
        <v/>
      </c>
      <c r="H1687" t="str">
        <f>IF(ROW()&lt;=vLastrow,'Match History Data'!H1687,"")</f>
        <v/>
      </c>
      <c r="I1687" t="str">
        <f>IF(ROW()&lt;=vLastrow,'Match History Data'!I1687,"")</f>
        <v/>
      </c>
      <c r="J1687" t="str">
        <f>IF(ROW()&lt;=vLastrow,'Match History Data'!J1687,"")</f>
        <v/>
      </c>
      <c r="K1687" t="str">
        <f>IF(ROW()&lt;=vLastrow,'Match History Data'!K1687,"")</f>
        <v/>
      </c>
      <c r="L1687" t="str">
        <f>IF(ROW()&lt;=vLastrow,'Match History Data'!L1687,"")</f>
        <v/>
      </c>
      <c r="M1687" t="str">
        <f>IF(ROW()&lt;=vLastrow,'Match History Data'!M1687,"")</f>
        <v/>
      </c>
      <c r="N1687" t="str">
        <f>IF(ROW()&lt;=vLastrow,'Match History Data'!N1687,"")</f>
        <v/>
      </c>
      <c r="O1687" t="str">
        <f>IF(ROW()&lt;=vLastrow,'Match History Data'!O1687,"")</f>
        <v/>
      </c>
      <c r="Q1687" t="str">
        <f>IF(ROW()&lt;=vLastrow,VLOOKUP(MONTH(E1687),calcs!$S$2:$T$13,2,FALSE),"")</f>
        <v/>
      </c>
      <c r="R1687" t="str">
        <f>IF(ROW()&lt;=vLastrow,VLOOKUP(MONTH(F1687),calcs!$S$2:$T$13,2,FALSE),"")</f>
        <v/>
      </c>
      <c r="S1687" t="str">
        <f t="shared" si="140"/>
        <v/>
      </c>
      <c r="T1687" s="26" t="e">
        <f>IF(F1687="",DATEDIF(E1687,calcs!X$2,"Y"),"")</f>
        <v>#VALUE!</v>
      </c>
      <c r="U1687" t="str">
        <f t="shared" si="139"/>
        <v/>
      </c>
      <c r="V1687" t="str">
        <f t="shared" si="136"/>
        <v/>
      </c>
      <c r="W1687">
        <f t="shared" si="137"/>
        <v>0</v>
      </c>
      <c r="X1687">
        <f t="shared" si="138"/>
        <v>0</v>
      </c>
    </row>
    <row r="1688" spans="1:24" x14ac:dyDescent="0.35">
      <c r="A1688" t="str">
        <f>IF(ROW()&lt;=vLastrow,'Match History Data'!A1688,"")</f>
        <v/>
      </c>
      <c r="B1688" t="str">
        <f>IF(ROW()&lt;=vLastrow,'Match History Data'!B1688,"")</f>
        <v/>
      </c>
      <c r="C1688" t="str">
        <f>IF(ROW()&lt;=vLastrow,'Match History Data'!C1688,"")</f>
        <v/>
      </c>
      <c r="D1688" t="str">
        <f>IF(ROW()&lt;=vLastrow,'Match History Data'!D1688,"")</f>
        <v/>
      </c>
      <c r="E1688" s="3" t="str">
        <f>IF(ROW()&lt;=vLastrow,IF('Match History Data'!E1688&lt;&gt;"",'Match History Data'!E1688,""),"")</f>
        <v/>
      </c>
      <c r="F1688" s="3" t="str">
        <f>IF(ROW()&lt;=vLastrow,IF('Match History Data'!F1688&lt;&gt;"",'Match History Data'!F1688,""),"")</f>
        <v/>
      </c>
      <c r="G1688" t="str">
        <f>IF(ROW()&lt;=vLastrow,'Match History Data'!G1688,"")</f>
        <v/>
      </c>
      <c r="H1688" t="str">
        <f>IF(ROW()&lt;=vLastrow,'Match History Data'!H1688,"")</f>
        <v/>
      </c>
      <c r="I1688" t="str">
        <f>IF(ROW()&lt;=vLastrow,'Match History Data'!I1688,"")</f>
        <v/>
      </c>
      <c r="J1688" t="str">
        <f>IF(ROW()&lt;=vLastrow,'Match History Data'!J1688,"")</f>
        <v/>
      </c>
      <c r="K1688" t="str">
        <f>IF(ROW()&lt;=vLastrow,'Match History Data'!K1688,"")</f>
        <v/>
      </c>
      <c r="L1688" t="str">
        <f>IF(ROW()&lt;=vLastrow,'Match History Data'!L1688,"")</f>
        <v/>
      </c>
      <c r="M1688" t="str">
        <f>IF(ROW()&lt;=vLastrow,'Match History Data'!M1688,"")</f>
        <v/>
      </c>
      <c r="N1688" t="str">
        <f>IF(ROW()&lt;=vLastrow,'Match History Data'!N1688,"")</f>
        <v/>
      </c>
      <c r="O1688" t="str">
        <f>IF(ROW()&lt;=vLastrow,'Match History Data'!O1688,"")</f>
        <v/>
      </c>
      <c r="Q1688" t="str">
        <f>IF(ROW()&lt;=vLastrow,VLOOKUP(MONTH(E1688),calcs!$S$2:$T$13,2,FALSE),"")</f>
        <v/>
      </c>
      <c r="R1688" t="str">
        <f>IF(ROW()&lt;=vLastrow,VLOOKUP(MONTH(F1688),calcs!$S$2:$T$13,2,FALSE),"")</f>
        <v/>
      </c>
      <c r="S1688" t="str">
        <f t="shared" si="140"/>
        <v/>
      </c>
      <c r="T1688" s="26" t="e">
        <f>IF(F1688="",DATEDIF(E1688,calcs!X$2,"Y"),"")</f>
        <v>#VALUE!</v>
      </c>
      <c r="U1688" t="str">
        <f t="shared" si="139"/>
        <v/>
      </c>
      <c r="V1688" t="str">
        <f t="shared" si="136"/>
        <v/>
      </c>
      <c r="W1688">
        <f t="shared" si="137"/>
        <v>0</v>
      </c>
      <c r="X1688">
        <f t="shared" si="138"/>
        <v>0</v>
      </c>
    </row>
    <row r="1689" spans="1:24" x14ac:dyDescent="0.35">
      <c r="A1689" t="str">
        <f>IF(ROW()&lt;=vLastrow,'Match History Data'!A1689,"")</f>
        <v/>
      </c>
      <c r="B1689" t="str">
        <f>IF(ROW()&lt;=vLastrow,'Match History Data'!B1689,"")</f>
        <v/>
      </c>
      <c r="C1689" t="str">
        <f>IF(ROW()&lt;=vLastrow,'Match History Data'!C1689,"")</f>
        <v/>
      </c>
      <c r="D1689" t="str">
        <f>IF(ROW()&lt;=vLastrow,'Match History Data'!D1689,"")</f>
        <v/>
      </c>
      <c r="E1689" s="3" t="str">
        <f>IF(ROW()&lt;=vLastrow,IF('Match History Data'!E1689&lt;&gt;"",'Match History Data'!E1689,""),"")</f>
        <v/>
      </c>
      <c r="F1689" s="3" t="str">
        <f>IF(ROW()&lt;=vLastrow,IF('Match History Data'!F1689&lt;&gt;"",'Match History Data'!F1689,""),"")</f>
        <v/>
      </c>
      <c r="G1689" t="str">
        <f>IF(ROW()&lt;=vLastrow,'Match History Data'!G1689,"")</f>
        <v/>
      </c>
      <c r="H1689" t="str">
        <f>IF(ROW()&lt;=vLastrow,'Match History Data'!H1689,"")</f>
        <v/>
      </c>
      <c r="I1689" t="str">
        <f>IF(ROW()&lt;=vLastrow,'Match History Data'!I1689,"")</f>
        <v/>
      </c>
      <c r="J1689" t="str">
        <f>IF(ROW()&lt;=vLastrow,'Match History Data'!J1689,"")</f>
        <v/>
      </c>
      <c r="K1689" t="str">
        <f>IF(ROW()&lt;=vLastrow,'Match History Data'!K1689,"")</f>
        <v/>
      </c>
      <c r="L1689" t="str">
        <f>IF(ROW()&lt;=vLastrow,'Match History Data'!L1689,"")</f>
        <v/>
      </c>
      <c r="M1689" t="str">
        <f>IF(ROW()&lt;=vLastrow,'Match History Data'!M1689,"")</f>
        <v/>
      </c>
      <c r="N1689" t="str">
        <f>IF(ROW()&lt;=vLastrow,'Match History Data'!N1689,"")</f>
        <v/>
      </c>
      <c r="O1689" t="str">
        <f>IF(ROW()&lt;=vLastrow,'Match History Data'!O1689,"")</f>
        <v/>
      </c>
      <c r="Q1689" t="str">
        <f>IF(ROW()&lt;=vLastrow,VLOOKUP(MONTH(E1689),calcs!$S$2:$T$13,2,FALSE),"")</f>
        <v/>
      </c>
      <c r="R1689" t="str">
        <f>IF(ROW()&lt;=vLastrow,VLOOKUP(MONTH(F1689),calcs!$S$2:$T$13,2,FALSE),"")</f>
        <v/>
      </c>
      <c r="S1689" t="str">
        <f t="shared" si="140"/>
        <v/>
      </c>
      <c r="T1689" s="26" t="e">
        <f>IF(F1689="",DATEDIF(E1689,calcs!X$2,"Y"),"")</f>
        <v>#VALUE!</v>
      </c>
      <c r="U1689" t="str">
        <f t="shared" si="139"/>
        <v/>
      </c>
      <c r="V1689" t="str">
        <f t="shared" si="136"/>
        <v/>
      </c>
      <c r="W1689">
        <f t="shared" si="137"/>
        <v>0</v>
      </c>
      <c r="X1689">
        <f t="shared" si="138"/>
        <v>0</v>
      </c>
    </row>
    <row r="1690" spans="1:24" x14ac:dyDescent="0.35">
      <c r="A1690" t="str">
        <f>IF(ROW()&lt;=vLastrow,'Match History Data'!A1690,"")</f>
        <v/>
      </c>
      <c r="B1690" t="str">
        <f>IF(ROW()&lt;=vLastrow,'Match History Data'!B1690,"")</f>
        <v/>
      </c>
      <c r="C1690" t="str">
        <f>IF(ROW()&lt;=vLastrow,'Match History Data'!C1690,"")</f>
        <v/>
      </c>
      <c r="D1690" t="str">
        <f>IF(ROW()&lt;=vLastrow,'Match History Data'!D1690,"")</f>
        <v/>
      </c>
      <c r="E1690" s="3" t="str">
        <f>IF(ROW()&lt;=vLastrow,IF('Match History Data'!E1690&lt;&gt;"",'Match History Data'!E1690,""),"")</f>
        <v/>
      </c>
      <c r="F1690" s="3" t="str">
        <f>IF(ROW()&lt;=vLastrow,IF('Match History Data'!F1690&lt;&gt;"",'Match History Data'!F1690,""),"")</f>
        <v/>
      </c>
      <c r="G1690" t="str">
        <f>IF(ROW()&lt;=vLastrow,'Match History Data'!G1690,"")</f>
        <v/>
      </c>
      <c r="H1690" t="str">
        <f>IF(ROW()&lt;=vLastrow,'Match History Data'!H1690,"")</f>
        <v/>
      </c>
      <c r="I1690" t="str">
        <f>IF(ROW()&lt;=vLastrow,'Match History Data'!I1690,"")</f>
        <v/>
      </c>
      <c r="J1690" t="str">
        <f>IF(ROW()&lt;=vLastrow,'Match History Data'!J1690,"")</f>
        <v/>
      </c>
      <c r="K1690" t="str">
        <f>IF(ROW()&lt;=vLastrow,'Match History Data'!K1690,"")</f>
        <v/>
      </c>
      <c r="L1690" t="str">
        <f>IF(ROW()&lt;=vLastrow,'Match History Data'!L1690,"")</f>
        <v/>
      </c>
      <c r="M1690" t="str">
        <f>IF(ROW()&lt;=vLastrow,'Match History Data'!M1690,"")</f>
        <v/>
      </c>
      <c r="N1690" t="str">
        <f>IF(ROW()&lt;=vLastrow,'Match History Data'!N1690,"")</f>
        <v/>
      </c>
      <c r="O1690" t="str">
        <f>IF(ROW()&lt;=vLastrow,'Match History Data'!O1690,"")</f>
        <v/>
      </c>
      <c r="Q1690" t="str">
        <f>IF(ROW()&lt;=vLastrow,VLOOKUP(MONTH(E1690),calcs!$S$2:$T$13,2,FALSE),"")</f>
        <v/>
      </c>
      <c r="R1690" t="str">
        <f>IF(ROW()&lt;=vLastrow,VLOOKUP(MONTH(F1690),calcs!$S$2:$T$13,2,FALSE),"")</f>
        <v/>
      </c>
      <c r="S1690" t="str">
        <f t="shared" si="140"/>
        <v/>
      </c>
      <c r="T1690" s="26" t="e">
        <f>IF(F1690="",DATEDIF(E1690,calcs!X$2,"Y"),"")</f>
        <v>#VALUE!</v>
      </c>
      <c r="U1690" t="str">
        <f t="shared" si="139"/>
        <v/>
      </c>
      <c r="V1690" t="str">
        <f t="shared" si="136"/>
        <v/>
      </c>
      <c r="W1690">
        <f t="shared" si="137"/>
        <v>0</v>
      </c>
      <c r="X1690">
        <f t="shared" si="138"/>
        <v>0</v>
      </c>
    </row>
    <row r="1691" spans="1:24" x14ac:dyDescent="0.35">
      <c r="A1691" t="str">
        <f>IF(ROW()&lt;=vLastrow,'Match History Data'!A1691,"")</f>
        <v/>
      </c>
      <c r="B1691" t="str">
        <f>IF(ROW()&lt;=vLastrow,'Match History Data'!B1691,"")</f>
        <v/>
      </c>
      <c r="C1691" t="str">
        <f>IF(ROW()&lt;=vLastrow,'Match History Data'!C1691,"")</f>
        <v/>
      </c>
      <c r="D1691" t="str">
        <f>IF(ROW()&lt;=vLastrow,'Match History Data'!D1691,"")</f>
        <v/>
      </c>
      <c r="E1691" s="3" t="str">
        <f>IF(ROW()&lt;=vLastrow,IF('Match History Data'!E1691&lt;&gt;"",'Match History Data'!E1691,""),"")</f>
        <v/>
      </c>
      <c r="F1691" s="3" t="str">
        <f>IF(ROW()&lt;=vLastrow,IF('Match History Data'!F1691&lt;&gt;"",'Match History Data'!F1691,""),"")</f>
        <v/>
      </c>
      <c r="G1691" t="str">
        <f>IF(ROW()&lt;=vLastrow,'Match History Data'!G1691,"")</f>
        <v/>
      </c>
      <c r="H1691" t="str">
        <f>IF(ROW()&lt;=vLastrow,'Match History Data'!H1691,"")</f>
        <v/>
      </c>
      <c r="I1691" t="str">
        <f>IF(ROW()&lt;=vLastrow,'Match History Data'!I1691,"")</f>
        <v/>
      </c>
      <c r="J1691" t="str">
        <f>IF(ROW()&lt;=vLastrow,'Match History Data'!J1691,"")</f>
        <v/>
      </c>
      <c r="K1691" t="str">
        <f>IF(ROW()&lt;=vLastrow,'Match History Data'!K1691,"")</f>
        <v/>
      </c>
      <c r="L1691" t="str">
        <f>IF(ROW()&lt;=vLastrow,'Match History Data'!L1691,"")</f>
        <v/>
      </c>
      <c r="M1691" t="str">
        <f>IF(ROW()&lt;=vLastrow,'Match History Data'!M1691,"")</f>
        <v/>
      </c>
      <c r="N1691" t="str">
        <f>IF(ROW()&lt;=vLastrow,'Match History Data'!N1691,"")</f>
        <v/>
      </c>
      <c r="O1691" t="str">
        <f>IF(ROW()&lt;=vLastrow,'Match History Data'!O1691,"")</f>
        <v/>
      </c>
      <c r="Q1691" t="str">
        <f>IF(ROW()&lt;=vLastrow,VLOOKUP(MONTH(E1691),calcs!$S$2:$T$13,2,FALSE),"")</f>
        <v/>
      </c>
      <c r="R1691" t="str">
        <f>IF(ROW()&lt;=vLastrow,VLOOKUP(MONTH(F1691),calcs!$S$2:$T$13,2,FALSE),"")</f>
        <v/>
      </c>
      <c r="S1691" t="str">
        <f t="shared" si="140"/>
        <v/>
      </c>
      <c r="T1691" s="26" t="e">
        <f>IF(F1691="",DATEDIF(E1691,calcs!X$2,"Y"),"")</f>
        <v>#VALUE!</v>
      </c>
      <c r="U1691" t="str">
        <f t="shared" si="139"/>
        <v/>
      </c>
      <c r="V1691" t="str">
        <f t="shared" si="136"/>
        <v/>
      </c>
      <c r="W1691">
        <f t="shared" si="137"/>
        <v>0</v>
      </c>
      <c r="X1691">
        <f t="shared" si="138"/>
        <v>0</v>
      </c>
    </row>
    <row r="1692" spans="1:24" x14ac:dyDescent="0.35">
      <c r="A1692" t="str">
        <f>IF(ROW()&lt;=vLastrow,'Match History Data'!A1692,"")</f>
        <v/>
      </c>
      <c r="B1692" t="str">
        <f>IF(ROW()&lt;=vLastrow,'Match History Data'!B1692,"")</f>
        <v/>
      </c>
      <c r="C1692" t="str">
        <f>IF(ROW()&lt;=vLastrow,'Match History Data'!C1692,"")</f>
        <v/>
      </c>
      <c r="D1692" t="str">
        <f>IF(ROW()&lt;=vLastrow,'Match History Data'!D1692,"")</f>
        <v/>
      </c>
      <c r="E1692" s="3" t="str">
        <f>IF(ROW()&lt;=vLastrow,IF('Match History Data'!E1692&lt;&gt;"",'Match History Data'!E1692,""),"")</f>
        <v/>
      </c>
      <c r="F1692" s="3" t="str">
        <f>IF(ROW()&lt;=vLastrow,IF('Match History Data'!F1692&lt;&gt;"",'Match History Data'!F1692,""),"")</f>
        <v/>
      </c>
      <c r="G1692" t="str">
        <f>IF(ROW()&lt;=vLastrow,'Match History Data'!G1692,"")</f>
        <v/>
      </c>
      <c r="H1692" t="str">
        <f>IF(ROW()&lt;=vLastrow,'Match History Data'!H1692,"")</f>
        <v/>
      </c>
      <c r="I1692" t="str">
        <f>IF(ROW()&lt;=vLastrow,'Match History Data'!I1692,"")</f>
        <v/>
      </c>
      <c r="J1692" t="str">
        <f>IF(ROW()&lt;=vLastrow,'Match History Data'!J1692,"")</f>
        <v/>
      </c>
      <c r="K1692" t="str">
        <f>IF(ROW()&lt;=vLastrow,'Match History Data'!K1692,"")</f>
        <v/>
      </c>
      <c r="L1692" t="str">
        <f>IF(ROW()&lt;=vLastrow,'Match History Data'!L1692,"")</f>
        <v/>
      </c>
      <c r="M1692" t="str">
        <f>IF(ROW()&lt;=vLastrow,'Match History Data'!M1692,"")</f>
        <v/>
      </c>
      <c r="N1692" t="str">
        <f>IF(ROW()&lt;=vLastrow,'Match History Data'!N1692,"")</f>
        <v/>
      </c>
      <c r="O1692" t="str">
        <f>IF(ROW()&lt;=vLastrow,'Match History Data'!O1692,"")</f>
        <v/>
      </c>
      <c r="Q1692" t="str">
        <f>IF(ROW()&lt;=vLastrow,VLOOKUP(MONTH(E1692),calcs!$S$2:$T$13,2,FALSE),"")</f>
        <v/>
      </c>
      <c r="R1692" t="str">
        <f>IF(ROW()&lt;=vLastrow,VLOOKUP(MONTH(F1692),calcs!$S$2:$T$13,2,FALSE),"")</f>
        <v/>
      </c>
      <c r="S1692" t="str">
        <f t="shared" si="140"/>
        <v/>
      </c>
      <c r="T1692" s="26" t="e">
        <f>IF(F1692="",DATEDIF(E1692,calcs!X$2,"Y"),"")</f>
        <v>#VALUE!</v>
      </c>
      <c r="U1692" t="str">
        <f t="shared" si="139"/>
        <v/>
      </c>
      <c r="V1692" t="str">
        <f t="shared" si="136"/>
        <v/>
      </c>
      <c r="W1692">
        <f t="shared" si="137"/>
        <v>0</v>
      </c>
      <c r="X1692">
        <f t="shared" si="138"/>
        <v>0</v>
      </c>
    </row>
    <row r="1693" spans="1:24" x14ac:dyDescent="0.35">
      <c r="A1693" t="str">
        <f>IF(ROW()&lt;=vLastrow,'Match History Data'!A1693,"")</f>
        <v/>
      </c>
      <c r="B1693" t="str">
        <f>IF(ROW()&lt;=vLastrow,'Match History Data'!B1693,"")</f>
        <v/>
      </c>
      <c r="C1693" t="str">
        <f>IF(ROW()&lt;=vLastrow,'Match History Data'!C1693,"")</f>
        <v/>
      </c>
      <c r="D1693" t="str">
        <f>IF(ROW()&lt;=vLastrow,'Match History Data'!D1693,"")</f>
        <v/>
      </c>
      <c r="E1693" s="3" t="str">
        <f>IF(ROW()&lt;=vLastrow,IF('Match History Data'!E1693&lt;&gt;"",'Match History Data'!E1693,""),"")</f>
        <v/>
      </c>
      <c r="F1693" s="3" t="str">
        <f>IF(ROW()&lt;=vLastrow,IF('Match History Data'!F1693&lt;&gt;"",'Match History Data'!F1693,""),"")</f>
        <v/>
      </c>
      <c r="G1693" t="str">
        <f>IF(ROW()&lt;=vLastrow,'Match History Data'!G1693,"")</f>
        <v/>
      </c>
      <c r="H1693" t="str">
        <f>IF(ROW()&lt;=vLastrow,'Match History Data'!H1693,"")</f>
        <v/>
      </c>
      <c r="I1693" t="str">
        <f>IF(ROW()&lt;=vLastrow,'Match History Data'!I1693,"")</f>
        <v/>
      </c>
      <c r="J1693" t="str">
        <f>IF(ROW()&lt;=vLastrow,'Match History Data'!J1693,"")</f>
        <v/>
      </c>
      <c r="K1693" t="str">
        <f>IF(ROW()&lt;=vLastrow,'Match History Data'!K1693,"")</f>
        <v/>
      </c>
      <c r="L1693" t="str">
        <f>IF(ROW()&lt;=vLastrow,'Match History Data'!L1693,"")</f>
        <v/>
      </c>
      <c r="M1693" t="str">
        <f>IF(ROW()&lt;=vLastrow,'Match History Data'!M1693,"")</f>
        <v/>
      </c>
      <c r="N1693" t="str">
        <f>IF(ROW()&lt;=vLastrow,'Match History Data'!N1693,"")</f>
        <v/>
      </c>
      <c r="O1693" t="str">
        <f>IF(ROW()&lt;=vLastrow,'Match History Data'!O1693,"")</f>
        <v/>
      </c>
      <c r="Q1693" t="str">
        <f>IF(ROW()&lt;=vLastrow,VLOOKUP(MONTH(E1693),calcs!$S$2:$T$13,2,FALSE),"")</f>
        <v/>
      </c>
      <c r="R1693" t="str">
        <f>IF(ROW()&lt;=vLastrow,VLOOKUP(MONTH(F1693),calcs!$S$2:$T$13,2,FALSE),"")</f>
        <v/>
      </c>
      <c r="S1693" t="str">
        <f t="shared" si="140"/>
        <v/>
      </c>
      <c r="T1693" s="26" t="e">
        <f>IF(F1693="",DATEDIF(E1693,calcs!X$2,"Y"),"")</f>
        <v>#VALUE!</v>
      </c>
      <c r="U1693" t="str">
        <f t="shared" si="139"/>
        <v/>
      </c>
      <c r="V1693" t="str">
        <f t="shared" si="136"/>
        <v/>
      </c>
      <c r="W1693">
        <f t="shared" si="137"/>
        <v>0</v>
      </c>
      <c r="X1693">
        <f t="shared" si="138"/>
        <v>0</v>
      </c>
    </row>
    <row r="1694" spans="1:24" x14ac:dyDescent="0.35">
      <c r="A1694" t="str">
        <f>IF(ROW()&lt;=vLastrow,'Match History Data'!A1694,"")</f>
        <v/>
      </c>
      <c r="B1694" t="str">
        <f>IF(ROW()&lt;=vLastrow,'Match History Data'!B1694,"")</f>
        <v/>
      </c>
      <c r="C1694" t="str">
        <f>IF(ROW()&lt;=vLastrow,'Match History Data'!C1694,"")</f>
        <v/>
      </c>
      <c r="D1694" t="str">
        <f>IF(ROW()&lt;=vLastrow,'Match History Data'!D1694,"")</f>
        <v/>
      </c>
      <c r="E1694" s="3" t="str">
        <f>IF(ROW()&lt;=vLastrow,IF('Match History Data'!E1694&lt;&gt;"",'Match History Data'!E1694,""),"")</f>
        <v/>
      </c>
      <c r="F1694" s="3" t="str">
        <f>IF(ROW()&lt;=vLastrow,IF('Match History Data'!F1694&lt;&gt;"",'Match History Data'!F1694,""),"")</f>
        <v/>
      </c>
      <c r="G1694" t="str">
        <f>IF(ROW()&lt;=vLastrow,'Match History Data'!G1694,"")</f>
        <v/>
      </c>
      <c r="H1694" t="str">
        <f>IF(ROW()&lt;=vLastrow,'Match History Data'!H1694,"")</f>
        <v/>
      </c>
      <c r="I1694" t="str">
        <f>IF(ROW()&lt;=vLastrow,'Match History Data'!I1694,"")</f>
        <v/>
      </c>
      <c r="J1694" t="str">
        <f>IF(ROW()&lt;=vLastrow,'Match History Data'!J1694,"")</f>
        <v/>
      </c>
      <c r="K1694" t="str">
        <f>IF(ROW()&lt;=vLastrow,'Match History Data'!K1694,"")</f>
        <v/>
      </c>
      <c r="L1694" t="str">
        <f>IF(ROW()&lt;=vLastrow,'Match History Data'!L1694,"")</f>
        <v/>
      </c>
      <c r="M1694" t="str">
        <f>IF(ROW()&lt;=vLastrow,'Match History Data'!M1694,"")</f>
        <v/>
      </c>
      <c r="N1694" t="str">
        <f>IF(ROW()&lt;=vLastrow,'Match History Data'!N1694,"")</f>
        <v/>
      </c>
      <c r="O1694" t="str">
        <f>IF(ROW()&lt;=vLastrow,'Match History Data'!O1694,"")</f>
        <v/>
      </c>
      <c r="Q1694" t="str">
        <f>IF(ROW()&lt;=vLastrow,VLOOKUP(MONTH(E1694),calcs!$S$2:$T$13,2,FALSE),"")</f>
        <v/>
      </c>
      <c r="R1694" t="str">
        <f>IF(ROW()&lt;=vLastrow,VLOOKUP(MONTH(F1694),calcs!$S$2:$T$13,2,FALSE),"")</f>
        <v/>
      </c>
      <c r="S1694" t="str">
        <f t="shared" si="140"/>
        <v/>
      </c>
      <c r="T1694" s="26" t="e">
        <f>IF(F1694="",DATEDIF(E1694,calcs!X$2,"Y"),"")</f>
        <v>#VALUE!</v>
      </c>
      <c r="U1694" t="str">
        <f t="shared" si="139"/>
        <v/>
      </c>
      <c r="V1694" t="str">
        <f t="shared" si="136"/>
        <v/>
      </c>
      <c r="W1694">
        <f t="shared" si="137"/>
        <v>0</v>
      </c>
      <c r="X1694">
        <f t="shared" si="138"/>
        <v>0</v>
      </c>
    </row>
    <row r="1695" spans="1:24" x14ac:dyDescent="0.35">
      <c r="A1695" t="str">
        <f>IF(ROW()&lt;=vLastrow,'Match History Data'!A1695,"")</f>
        <v/>
      </c>
      <c r="B1695" t="str">
        <f>IF(ROW()&lt;=vLastrow,'Match History Data'!B1695,"")</f>
        <v/>
      </c>
      <c r="C1695" t="str">
        <f>IF(ROW()&lt;=vLastrow,'Match History Data'!C1695,"")</f>
        <v/>
      </c>
      <c r="D1695" t="str">
        <f>IF(ROW()&lt;=vLastrow,'Match History Data'!D1695,"")</f>
        <v/>
      </c>
      <c r="E1695" s="3" t="str">
        <f>IF(ROW()&lt;=vLastrow,IF('Match History Data'!E1695&lt;&gt;"",'Match History Data'!E1695,""),"")</f>
        <v/>
      </c>
      <c r="F1695" s="3" t="str">
        <f>IF(ROW()&lt;=vLastrow,IF('Match History Data'!F1695&lt;&gt;"",'Match History Data'!F1695,""),"")</f>
        <v/>
      </c>
      <c r="G1695" t="str">
        <f>IF(ROW()&lt;=vLastrow,'Match History Data'!G1695,"")</f>
        <v/>
      </c>
      <c r="H1695" t="str">
        <f>IF(ROW()&lt;=vLastrow,'Match History Data'!H1695,"")</f>
        <v/>
      </c>
      <c r="I1695" t="str">
        <f>IF(ROW()&lt;=vLastrow,'Match History Data'!I1695,"")</f>
        <v/>
      </c>
      <c r="J1695" t="str">
        <f>IF(ROW()&lt;=vLastrow,'Match History Data'!J1695,"")</f>
        <v/>
      </c>
      <c r="K1695" t="str">
        <f>IF(ROW()&lt;=vLastrow,'Match History Data'!K1695,"")</f>
        <v/>
      </c>
      <c r="L1695" t="str">
        <f>IF(ROW()&lt;=vLastrow,'Match History Data'!L1695,"")</f>
        <v/>
      </c>
      <c r="M1695" t="str">
        <f>IF(ROW()&lt;=vLastrow,'Match History Data'!M1695,"")</f>
        <v/>
      </c>
      <c r="N1695" t="str">
        <f>IF(ROW()&lt;=vLastrow,'Match History Data'!N1695,"")</f>
        <v/>
      </c>
      <c r="O1695" t="str">
        <f>IF(ROW()&lt;=vLastrow,'Match History Data'!O1695,"")</f>
        <v/>
      </c>
      <c r="Q1695" t="str">
        <f>IF(ROW()&lt;=vLastrow,VLOOKUP(MONTH(E1695),calcs!$S$2:$T$13,2,FALSE),"")</f>
        <v/>
      </c>
      <c r="R1695" t="str">
        <f>IF(ROW()&lt;=vLastrow,VLOOKUP(MONTH(F1695),calcs!$S$2:$T$13,2,FALSE),"")</f>
        <v/>
      </c>
      <c r="S1695" t="str">
        <f t="shared" si="140"/>
        <v/>
      </c>
      <c r="T1695" s="26" t="e">
        <f>IF(F1695="",DATEDIF(E1695,calcs!X$2,"Y"),"")</f>
        <v>#VALUE!</v>
      </c>
      <c r="U1695" t="str">
        <f t="shared" si="139"/>
        <v/>
      </c>
      <c r="V1695" t="str">
        <f t="shared" si="136"/>
        <v/>
      </c>
      <c r="W1695">
        <f t="shared" si="137"/>
        <v>0</v>
      </c>
      <c r="X1695">
        <f t="shared" si="138"/>
        <v>0</v>
      </c>
    </row>
    <row r="1696" spans="1:24" x14ac:dyDescent="0.35">
      <c r="A1696" t="str">
        <f>IF(ROW()&lt;=vLastrow,'Match History Data'!A1696,"")</f>
        <v/>
      </c>
      <c r="B1696" t="str">
        <f>IF(ROW()&lt;=vLastrow,'Match History Data'!B1696,"")</f>
        <v/>
      </c>
      <c r="C1696" t="str">
        <f>IF(ROW()&lt;=vLastrow,'Match History Data'!C1696,"")</f>
        <v/>
      </c>
      <c r="D1696" t="str">
        <f>IF(ROW()&lt;=vLastrow,'Match History Data'!D1696,"")</f>
        <v/>
      </c>
      <c r="E1696" s="3" t="str">
        <f>IF(ROW()&lt;=vLastrow,IF('Match History Data'!E1696&lt;&gt;"",'Match History Data'!E1696,""),"")</f>
        <v/>
      </c>
      <c r="F1696" s="3" t="str">
        <f>IF(ROW()&lt;=vLastrow,IF('Match History Data'!F1696&lt;&gt;"",'Match History Data'!F1696,""),"")</f>
        <v/>
      </c>
      <c r="G1696" t="str">
        <f>IF(ROW()&lt;=vLastrow,'Match History Data'!G1696,"")</f>
        <v/>
      </c>
      <c r="H1696" t="str">
        <f>IF(ROW()&lt;=vLastrow,'Match History Data'!H1696,"")</f>
        <v/>
      </c>
      <c r="I1696" t="str">
        <f>IF(ROW()&lt;=vLastrow,'Match History Data'!I1696,"")</f>
        <v/>
      </c>
      <c r="J1696" t="str">
        <f>IF(ROW()&lt;=vLastrow,'Match History Data'!J1696,"")</f>
        <v/>
      </c>
      <c r="K1696" t="str">
        <f>IF(ROW()&lt;=vLastrow,'Match History Data'!K1696,"")</f>
        <v/>
      </c>
      <c r="L1696" t="str">
        <f>IF(ROW()&lt;=vLastrow,'Match History Data'!L1696,"")</f>
        <v/>
      </c>
      <c r="M1696" t="str">
        <f>IF(ROW()&lt;=vLastrow,'Match History Data'!M1696,"")</f>
        <v/>
      </c>
      <c r="N1696" t="str">
        <f>IF(ROW()&lt;=vLastrow,'Match History Data'!N1696,"")</f>
        <v/>
      </c>
      <c r="O1696" t="str">
        <f>IF(ROW()&lt;=vLastrow,'Match History Data'!O1696,"")</f>
        <v/>
      </c>
      <c r="Q1696" t="str">
        <f>IF(ROW()&lt;=vLastrow,VLOOKUP(MONTH(E1696),calcs!$S$2:$T$13,2,FALSE),"")</f>
        <v/>
      </c>
      <c r="R1696" t="str">
        <f>IF(ROW()&lt;=vLastrow,VLOOKUP(MONTH(F1696),calcs!$S$2:$T$13,2,FALSE),"")</f>
        <v/>
      </c>
      <c r="S1696" t="str">
        <f t="shared" si="140"/>
        <v/>
      </c>
      <c r="T1696" s="26" t="e">
        <f>IF(F1696="",DATEDIF(E1696,calcs!X$2,"Y"),"")</f>
        <v>#VALUE!</v>
      </c>
      <c r="U1696" t="str">
        <f t="shared" si="139"/>
        <v/>
      </c>
      <c r="V1696" t="str">
        <f t="shared" si="136"/>
        <v/>
      </c>
      <c r="W1696">
        <f t="shared" si="137"/>
        <v>0</v>
      </c>
      <c r="X1696">
        <f t="shared" si="138"/>
        <v>0</v>
      </c>
    </row>
    <row r="1697" spans="1:24" x14ac:dyDescent="0.35">
      <c r="A1697" t="str">
        <f>IF(ROW()&lt;=vLastrow,'Match History Data'!A1697,"")</f>
        <v/>
      </c>
      <c r="B1697" t="str">
        <f>IF(ROW()&lt;=vLastrow,'Match History Data'!B1697,"")</f>
        <v/>
      </c>
      <c r="C1697" t="str">
        <f>IF(ROW()&lt;=vLastrow,'Match History Data'!C1697,"")</f>
        <v/>
      </c>
      <c r="D1697" t="str">
        <f>IF(ROW()&lt;=vLastrow,'Match History Data'!D1697,"")</f>
        <v/>
      </c>
      <c r="E1697" s="3" t="str">
        <f>IF(ROW()&lt;=vLastrow,IF('Match History Data'!E1697&lt;&gt;"",'Match History Data'!E1697,""),"")</f>
        <v/>
      </c>
      <c r="F1697" s="3" t="str">
        <f>IF(ROW()&lt;=vLastrow,IF('Match History Data'!F1697&lt;&gt;"",'Match History Data'!F1697,""),"")</f>
        <v/>
      </c>
      <c r="G1697" t="str">
        <f>IF(ROW()&lt;=vLastrow,'Match History Data'!G1697,"")</f>
        <v/>
      </c>
      <c r="H1697" t="str">
        <f>IF(ROW()&lt;=vLastrow,'Match History Data'!H1697,"")</f>
        <v/>
      </c>
      <c r="I1697" t="str">
        <f>IF(ROW()&lt;=vLastrow,'Match History Data'!I1697,"")</f>
        <v/>
      </c>
      <c r="J1697" t="str">
        <f>IF(ROW()&lt;=vLastrow,'Match History Data'!J1697,"")</f>
        <v/>
      </c>
      <c r="K1697" t="str">
        <f>IF(ROW()&lt;=vLastrow,'Match History Data'!K1697,"")</f>
        <v/>
      </c>
      <c r="L1697" t="str">
        <f>IF(ROW()&lt;=vLastrow,'Match History Data'!L1697,"")</f>
        <v/>
      </c>
      <c r="M1697" t="str">
        <f>IF(ROW()&lt;=vLastrow,'Match History Data'!M1697,"")</f>
        <v/>
      </c>
      <c r="N1697" t="str">
        <f>IF(ROW()&lt;=vLastrow,'Match History Data'!N1697,"")</f>
        <v/>
      </c>
      <c r="O1697" t="str">
        <f>IF(ROW()&lt;=vLastrow,'Match History Data'!O1697,"")</f>
        <v/>
      </c>
      <c r="Q1697" t="str">
        <f>IF(ROW()&lt;=vLastrow,VLOOKUP(MONTH(E1697),calcs!$S$2:$T$13,2,FALSE),"")</f>
        <v/>
      </c>
      <c r="R1697" t="str">
        <f>IF(ROW()&lt;=vLastrow,VLOOKUP(MONTH(F1697),calcs!$S$2:$T$13,2,FALSE),"")</f>
        <v/>
      </c>
      <c r="S1697" t="str">
        <f t="shared" si="140"/>
        <v/>
      </c>
      <c r="T1697" s="26" t="e">
        <f>IF(F1697="",DATEDIF(E1697,calcs!X$2,"Y"),"")</f>
        <v>#VALUE!</v>
      </c>
      <c r="U1697" t="str">
        <f t="shared" si="139"/>
        <v/>
      </c>
      <c r="V1697" t="str">
        <f t="shared" si="136"/>
        <v/>
      </c>
      <c r="W1697">
        <f t="shared" si="137"/>
        <v>0</v>
      </c>
      <c r="X1697">
        <f t="shared" si="138"/>
        <v>0</v>
      </c>
    </row>
    <row r="1698" spans="1:24" x14ac:dyDescent="0.35">
      <c r="A1698" t="str">
        <f>IF(ROW()&lt;=vLastrow,'Match History Data'!A1698,"")</f>
        <v/>
      </c>
      <c r="B1698" t="str">
        <f>IF(ROW()&lt;=vLastrow,'Match History Data'!B1698,"")</f>
        <v/>
      </c>
      <c r="C1698" t="str">
        <f>IF(ROW()&lt;=vLastrow,'Match History Data'!C1698,"")</f>
        <v/>
      </c>
      <c r="D1698" t="str">
        <f>IF(ROW()&lt;=vLastrow,'Match History Data'!D1698,"")</f>
        <v/>
      </c>
      <c r="E1698" s="3" t="str">
        <f>IF(ROW()&lt;=vLastrow,IF('Match History Data'!E1698&lt;&gt;"",'Match History Data'!E1698,""),"")</f>
        <v/>
      </c>
      <c r="F1698" s="3" t="str">
        <f>IF(ROW()&lt;=vLastrow,IF('Match History Data'!F1698&lt;&gt;"",'Match History Data'!F1698,""),"")</f>
        <v/>
      </c>
      <c r="G1698" t="str">
        <f>IF(ROW()&lt;=vLastrow,'Match History Data'!G1698,"")</f>
        <v/>
      </c>
      <c r="H1698" t="str">
        <f>IF(ROW()&lt;=vLastrow,'Match History Data'!H1698,"")</f>
        <v/>
      </c>
      <c r="I1698" t="str">
        <f>IF(ROW()&lt;=vLastrow,'Match History Data'!I1698,"")</f>
        <v/>
      </c>
      <c r="J1698" t="str">
        <f>IF(ROW()&lt;=vLastrow,'Match History Data'!J1698,"")</f>
        <v/>
      </c>
      <c r="K1698" t="str">
        <f>IF(ROW()&lt;=vLastrow,'Match History Data'!K1698,"")</f>
        <v/>
      </c>
      <c r="L1698" t="str">
        <f>IF(ROW()&lt;=vLastrow,'Match History Data'!L1698,"")</f>
        <v/>
      </c>
      <c r="M1698" t="str">
        <f>IF(ROW()&lt;=vLastrow,'Match History Data'!M1698,"")</f>
        <v/>
      </c>
      <c r="N1698" t="str">
        <f>IF(ROW()&lt;=vLastrow,'Match History Data'!N1698,"")</f>
        <v/>
      </c>
      <c r="O1698" t="str">
        <f>IF(ROW()&lt;=vLastrow,'Match History Data'!O1698,"")</f>
        <v/>
      </c>
      <c r="Q1698" t="str">
        <f>IF(ROW()&lt;=vLastrow,VLOOKUP(MONTH(E1698),calcs!$S$2:$T$13,2,FALSE),"")</f>
        <v/>
      </c>
      <c r="R1698" t="str">
        <f>IF(ROW()&lt;=vLastrow,VLOOKUP(MONTH(F1698),calcs!$S$2:$T$13,2,FALSE),"")</f>
        <v/>
      </c>
      <c r="S1698" t="str">
        <f t="shared" si="140"/>
        <v/>
      </c>
      <c r="T1698" s="26" t="e">
        <f>IF(F1698="",DATEDIF(E1698,calcs!X$2,"Y"),"")</f>
        <v>#VALUE!</v>
      </c>
      <c r="U1698" t="str">
        <f t="shared" si="139"/>
        <v/>
      </c>
      <c r="V1698" t="str">
        <f t="shared" si="136"/>
        <v/>
      </c>
      <c r="W1698">
        <f t="shared" si="137"/>
        <v>0</v>
      </c>
      <c r="X1698">
        <f t="shared" si="138"/>
        <v>0</v>
      </c>
    </row>
    <row r="1699" spans="1:24" x14ac:dyDescent="0.35">
      <c r="A1699" t="str">
        <f>IF(ROW()&lt;=vLastrow,'Match History Data'!A1699,"")</f>
        <v/>
      </c>
      <c r="B1699" t="str">
        <f>IF(ROW()&lt;=vLastrow,'Match History Data'!B1699,"")</f>
        <v/>
      </c>
      <c r="C1699" t="str">
        <f>IF(ROW()&lt;=vLastrow,'Match History Data'!C1699,"")</f>
        <v/>
      </c>
      <c r="D1699" t="str">
        <f>IF(ROW()&lt;=vLastrow,'Match History Data'!D1699,"")</f>
        <v/>
      </c>
      <c r="E1699" s="3" t="str">
        <f>IF(ROW()&lt;=vLastrow,IF('Match History Data'!E1699&lt;&gt;"",'Match History Data'!E1699,""),"")</f>
        <v/>
      </c>
      <c r="F1699" s="3" t="str">
        <f>IF(ROW()&lt;=vLastrow,IF('Match History Data'!F1699&lt;&gt;"",'Match History Data'!F1699,""),"")</f>
        <v/>
      </c>
      <c r="G1699" t="str">
        <f>IF(ROW()&lt;=vLastrow,'Match History Data'!G1699,"")</f>
        <v/>
      </c>
      <c r="H1699" t="str">
        <f>IF(ROW()&lt;=vLastrow,'Match History Data'!H1699,"")</f>
        <v/>
      </c>
      <c r="I1699" t="str">
        <f>IF(ROW()&lt;=vLastrow,'Match History Data'!I1699,"")</f>
        <v/>
      </c>
      <c r="J1699" t="str">
        <f>IF(ROW()&lt;=vLastrow,'Match History Data'!J1699,"")</f>
        <v/>
      </c>
      <c r="K1699" t="str">
        <f>IF(ROW()&lt;=vLastrow,'Match History Data'!K1699,"")</f>
        <v/>
      </c>
      <c r="L1699" t="str">
        <f>IF(ROW()&lt;=vLastrow,'Match History Data'!L1699,"")</f>
        <v/>
      </c>
      <c r="M1699" t="str">
        <f>IF(ROW()&lt;=vLastrow,'Match History Data'!M1699,"")</f>
        <v/>
      </c>
      <c r="N1699" t="str">
        <f>IF(ROW()&lt;=vLastrow,'Match History Data'!N1699,"")</f>
        <v/>
      </c>
      <c r="O1699" t="str">
        <f>IF(ROW()&lt;=vLastrow,'Match History Data'!O1699,"")</f>
        <v/>
      </c>
      <c r="Q1699" t="str">
        <f>IF(ROW()&lt;=vLastrow,VLOOKUP(MONTH(E1699),calcs!$S$2:$T$13,2,FALSE),"")</f>
        <v/>
      </c>
      <c r="R1699" t="str">
        <f>IF(ROW()&lt;=vLastrow,VLOOKUP(MONTH(F1699),calcs!$S$2:$T$13,2,FALSE),"")</f>
        <v/>
      </c>
      <c r="S1699" t="str">
        <f t="shared" si="140"/>
        <v/>
      </c>
      <c r="T1699" s="26" t="e">
        <f>IF(F1699="",DATEDIF(E1699,calcs!X$2,"Y"),"")</f>
        <v>#VALUE!</v>
      </c>
      <c r="U1699" t="str">
        <f t="shared" si="139"/>
        <v/>
      </c>
      <c r="V1699" t="str">
        <f t="shared" si="136"/>
        <v/>
      </c>
      <c r="W1699">
        <f t="shared" si="137"/>
        <v>0</v>
      </c>
      <c r="X1699">
        <f t="shared" si="138"/>
        <v>0</v>
      </c>
    </row>
    <row r="1700" spans="1:24" x14ac:dyDescent="0.35">
      <c r="A1700" t="str">
        <f>IF(ROW()&lt;=vLastrow,'Match History Data'!A1700,"")</f>
        <v/>
      </c>
      <c r="B1700" t="str">
        <f>IF(ROW()&lt;=vLastrow,'Match History Data'!B1700,"")</f>
        <v/>
      </c>
      <c r="C1700" t="str">
        <f>IF(ROW()&lt;=vLastrow,'Match History Data'!C1700,"")</f>
        <v/>
      </c>
      <c r="D1700" t="str">
        <f>IF(ROW()&lt;=vLastrow,'Match History Data'!D1700,"")</f>
        <v/>
      </c>
      <c r="E1700" s="3" t="str">
        <f>IF(ROW()&lt;=vLastrow,IF('Match History Data'!E1700&lt;&gt;"",'Match History Data'!E1700,""),"")</f>
        <v/>
      </c>
      <c r="F1700" s="3" t="str">
        <f>IF(ROW()&lt;=vLastrow,IF('Match History Data'!F1700&lt;&gt;"",'Match History Data'!F1700,""),"")</f>
        <v/>
      </c>
      <c r="G1700" t="str">
        <f>IF(ROW()&lt;=vLastrow,'Match History Data'!G1700,"")</f>
        <v/>
      </c>
      <c r="H1700" t="str">
        <f>IF(ROW()&lt;=vLastrow,'Match History Data'!H1700,"")</f>
        <v/>
      </c>
      <c r="I1700" t="str">
        <f>IF(ROW()&lt;=vLastrow,'Match History Data'!I1700,"")</f>
        <v/>
      </c>
      <c r="J1700" t="str">
        <f>IF(ROW()&lt;=vLastrow,'Match History Data'!J1700,"")</f>
        <v/>
      </c>
      <c r="K1700" t="str">
        <f>IF(ROW()&lt;=vLastrow,'Match History Data'!K1700,"")</f>
        <v/>
      </c>
      <c r="L1700" t="str">
        <f>IF(ROW()&lt;=vLastrow,'Match History Data'!L1700,"")</f>
        <v/>
      </c>
      <c r="M1700" t="str">
        <f>IF(ROW()&lt;=vLastrow,'Match History Data'!M1700,"")</f>
        <v/>
      </c>
      <c r="N1700" t="str">
        <f>IF(ROW()&lt;=vLastrow,'Match History Data'!N1700,"")</f>
        <v/>
      </c>
      <c r="O1700" t="str">
        <f>IF(ROW()&lt;=vLastrow,'Match History Data'!O1700,"")</f>
        <v/>
      </c>
      <c r="Q1700" t="str">
        <f>IF(ROW()&lt;=vLastrow,VLOOKUP(MONTH(E1700),calcs!$S$2:$T$13,2,FALSE),"")</f>
        <v/>
      </c>
      <c r="R1700" t="str">
        <f>IF(ROW()&lt;=vLastrow,VLOOKUP(MONTH(F1700),calcs!$S$2:$T$13,2,FALSE),"")</f>
        <v/>
      </c>
      <c r="S1700" t="str">
        <f t="shared" si="140"/>
        <v/>
      </c>
      <c r="T1700" s="26" t="e">
        <f>IF(F1700="",DATEDIF(E1700,calcs!X$2,"Y"),"")</f>
        <v>#VALUE!</v>
      </c>
      <c r="U1700" t="str">
        <f t="shared" si="139"/>
        <v/>
      </c>
      <c r="V1700" t="str">
        <f t="shared" si="136"/>
        <v/>
      </c>
      <c r="W1700">
        <f t="shared" si="137"/>
        <v>0</v>
      </c>
      <c r="X1700">
        <f t="shared" si="138"/>
        <v>0</v>
      </c>
    </row>
    <row r="1701" spans="1:24" x14ac:dyDescent="0.35">
      <c r="A1701" t="str">
        <f>IF(ROW()&lt;=vLastrow,'Match History Data'!A1701,"")</f>
        <v/>
      </c>
      <c r="B1701" t="str">
        <f>IF(ROW()&lt;=vLastrow,'Match History Data'!B1701,"")</f>
        <v/>
      </c>
      <c r="C1701" t="str">
        <f>IF(ROW()&lt;=vLastrow,'Match History Data'!C1701,"")</f>
        <v/>
      </c>
      <c r="D1701" t="str">
        <f>IF(ROW()&lt;=vLastrow,'Match History Data'!D1701,"")</f>
        <v/>
      </c>
      <c r="E1701" s="3" t="str">
        <f>IF(ROW()&lt;=vLastrow,IF('Match History Data'!E1701&lt;&gt;"",'Match History Data'!E1701,""),"")</f>
        <v/>
      </c>
      <c r="F1701" s="3" t="str">
        <f>IF(ROW()&lt;=vLastrow,IF('Match History Data'!F1701&lt;&gt;"",'Match History Data'!F1701,""),"")</f>
        <v/>
      </c>
      <c r="G1701" t="str">
        <f>IF(ROW()&lt;=vLastrow,'Match History Data'!G1701,"")</f>
        <v/>
      </c>
      <c r="H1701" t="str">
        <f>IF(ROW()&lt;=vLastrow,'Match History Data'!H1701,"")</f>
        <v/>
      </c>
      <c r="I1701" t="str">
        <f>IF(ROW()&lt;=vLastrow,'Match History Data'!I1701,"")</f>
        <v/>
      </c>
      <c r="J1701" t="str">
        <f>IF(ROW()&lt;=vLastrow,'Match History Data'!J1701,"")</f>
        <v/>
      </c>
      <c r="K1701" t="str">
        <f>IF(ROW()&lt;=vLastrow,'Match History Data'!K1701,"")</f>
        <v/>
      </c>
      <c r="L1701" t="str">
        <f>IF(ROW()&lt;=vLastrow,'Match History Data'!L1701,"")</f>
        <v/>
      </c>
      <c r="M1701" t="str">
        <f>IF(ROW()&lt;=vLastrow,'Match History Data'!M1701,"")</f>
        <v/>
      </c>
      <c r="N1701" t="str">
        <f>IF(ROW()&lt;=vLastrow,'Match History Data'!N1701,"")</f>
        <v/>
      </c>
      <c r="O1701" t="str">
        <f>IF(ROW()&lt;=vLastrow,'Match History Data'!O1701,"")</f>
        <v/>
      </c>
      <c r="Q1701" t="str">
        <f>IF(ROW()&lt;=vLastrow,VLOOKUP(MONTH(E1701),calcs!$S$2:$T$13,2,FALSE),"")</f>
        <v/>
      </c>
      <c r="R1701" t="str">
        <f>IF(ROW()&lt;=vLastrow,VLOOKUP(MONTH(F1701),calcs!$S$2:$T$13,2,FALSE),"")</f>
        <v/>
      </c>
      <c r="S1701" t="str">
        <f t="shared" si="140"/>
        <v/>
      </c>
      <c r="T1701" s="26" t="e">
        <f>IF(F1701="",DATEDIF(E1701,calcs!X$2,"Y"),"")</f>
        <v>#VALUE!</v>
      </c>
      <c r="U1701" t="str">
        <f t="shared" si="139"/>
        <v/>
      </c>
      <c r="V1701" t="str">
        <f t="shared" si="136"/>
        <v/>
      </c>
      <c r="W1701">
        <f t="shared" si="137"/>
        <v>0</v>
      </c>
      <c r="X1701">
        <f t="shared" si="138"/>
        <v>0</v>
      </c>
    </row>
    <row r="1702" spans="1:24" x14ac:dyDescent="0.35">
      <c r="A1702" t="str">
        <f>IF(ROW()&lt;=vLastrow,'Match History Data'!A1702,"")</f>
        <v/>
      </c>
      <c r="B1702" t="str">
        <f>IF(ROW()&lt;=vLastrow,'Match History Data'!B1702,"")</f>
        <v/>
      </c>
      <c r="C1702" t="str">
        <f>IF(ROW()&lt;=vLastrow,'Match History Data'!C1702,"")</f>
        <v/>
      </c>
      <c r="D1702" t="str">
        <f>IF(ROW()&lt;=vLastrow,'Match History Data'!D1702,"")</f>
        <v/>
      </c>
      <c r="E1702" s="3" t="str">
        <f>IF(ROW()&lt;=vLastrow,IF('Match History Data'!E1702&lt;&gt;"",'Match History Data'!E1702,""),"")</f>
        <v/>
      </c>
      <c r="F1702" s="3" t="str">
        <f>IF(ROW()&lt;=vLastrow,IF('Match History Data'!F1702&lt;&gt;"",'Match History Data'!F1702,""),"")</f>
        <v/>
      </c>
      <c r="G1702" t="str">
        <f>IF(ROW()&lt;=vLastrow,'Match History Data'!G1702,"")</f>
        <v/>
      </c>
      <c r="H1702" t="str">
        <f>IF(ROW()&lt;=vLastrow,'Match History Data'!H1702,"")</f>
        <v/>
      </c>
      <c r="I1702" t="str">
        <f>IF(ROW()&lt;=vLastrow,'Match History Data'!I1702,"")</f>
        <v/>
      </c>
      <c r="J1702" t="str">
        <f>IF(ROW()&lt;=vLastrow,'Match History Data'!J1702,"")</f>
        <v/>
      </c>
      <c r="K1702" t="str">
        <f>IF(ROW()&lt;=vLastrow,'Match History Data'!K1702,"")</f>
        <v/>
      </c>
      <c r="L1702" t="str">
        <f>IF(ROW()&lt;=vLastrow,'Match History Data'!L1702,"")</f>
        <v/>
      </c>
      <c r="M1702" t="str">
        <f>IF(ROW()&lt;=vLastrow,'Match History Data'!M1702,"")</f>
        <v/>
      </c>
      <c r="N1702" t="str">
        <f>IF(ROW()&lt;=vLastrow,'Match History Data'!N1702,"")</f>
        <v/>
      </c>
      <c r="O1702" t="str">
        <f>IF(ROW()&lt;=vLastrow,'Match History Data'!O1702,"")</f>
        <v/>
      </c>
      <c r="Q1702" t="str">
        <f>IF(ROW()&lt;=vLastrow,VLOOKUP(MONTH(E1702),calcs!$S$2:$T$13,2,FALSE),"")</f>
        <v/>
      </c>
      <c r="R1702" t="str">
        <f>IF(ROW()&lt;=vLastrow,VLOOKUP(MONTH(F1702),calcs!$S$2:$T$13,2,FALSE),"")</f>
        <v/>
      </c>
      <c r="S1702" t="str">
        <f t="shared" si="140"/>
        <v/>
      </c>
      <c r="T1702" s="26" t="e">
        <f>IF(F1702="",DATEDIF(E1702,calcs!X$2,"Y"),"")</f>
        <v>#VALUE!</v>
      </c>
      <c r="U1702" t="str">
        <f t="shared" si="139"/>
        <v/>
      </c>
      <c r="V1702" t="str">
        <f t="shared" si="136"/>
        <v/>
      </c>
      <c r="W1702">
        <f t="shared" si="137"/>
        <v>0</v>
      </c>
      <c r="X1702">
        <f t="shared" si="138"/>
        <v>0</v>
      </c>
    </row>
    <row r="1703" spans="1:24" x14ac:dyDescent="0.35">
      <c r="A1703" t="str">
        <f>IF(ROW()&lt;=vLastrow,'Match History Data'!A1703,"")</f>
        <v/>
      </c>
      <c r="B1703" t="str">
        <f>IF(ROW()&lt;=vLastrow,'Match History Data'!B1703,"")</f>
        <v/>
      </c>
      <c r="C1703" t="str">
        <f>IF(ROW()&lt;=vLastrow,'Match History Data'!C1703,"")</f>
        <v/>
      </c>
      <c r="D1703" t="str">
        <f>IF(ROW()&lt;=vLastrow,'Match History Data'!D1703,"")</f>
        <v/>
      </c>
      <c r="E1703" s="3" t="str">
        <f>IF(ROW()&lt;=vLastrow,IF('Match History Data'!E1703&lt;&gt;"",'Match History Data'!E1703,""),"")</f>
        <v/>
      </c>
      <c r="F1703" s="3" t="str">
        <f>IF(ROW()&lt;=vLastrow,IF('Match History Data'!F1703&lt;&gt;"",'Match History Data'!F1703,""),"")</f>
        <v/>
      </c>
      <c r="G1703" t="str">
        <f>IF(ROW()&lt;=vLastrow,'Match History Data'!G1703,"")</f>
        <v/>
      </c>
      <c r="H1703" t="str">
        <f>IF(ROW()&lt;=vLastrow,'Match History Data'!H1703,"")</f>
        <v/>
      </c>
      <c r="I1703" t="str">
        <f>IF(ROW()&lt;=vLastrow,'Match History Data'!I1703,"")</f>
        <v/>
      </c>
      <c r="J1703" t="str">
        <f>IF(ROW()&lt;=vLastrow,'Match History Data'!J1703,"")</f>
        <v/>
      </c>
      <c r="K1703" t="str">
        <f>IF(ROW()&lt;=vLastrow,'Match History Data'!K1703,"")</f>
        <v/>
      </c>
      <c r="L1703" t="str">
        <f>IF(ROW()&lt;=vLastrow,'Match History Data'!L1703,"")</f>
        <v/>
      </c>
      <c r="M1703" t="str">
        <f>IF(ROW()&lt;=vLastrow,'Match History Data'!M1703,"")</f>
        <v/>
      </c>
      <c r="N1703" t="str">
        <f>IF(ROW()&lt;=vLastrow,'Match History Data'!N1703,"")</f>
        <v/>
      </c>
      <c r="O1703" t="str">
        <f>IF(ROW()&lt;=vLastrow,'Match History Data'!O1703,"")</f>
        <v/>
      </c>
      <c r="Q1703" t="str">
        <f>IF(ROW()&lt;=vLastrow,VLOOKUP(MONTH(E1703),calcs!$S$2:$T$13,2,FALSE),"")</f>
        <v/>
      </c>
      <c r="R1703" t="str">
        <f>IF(ROW()&lt;=vLastrow,VLOOKUP(MONTH(F1703),calcs!$S$2:$T$13,2,FALSE),"")</f>
        <v/>
      </c>
      <c r="S1703" t="str">
        <f t="shared" si="140"/>
        <v/>
      </c>
      <c r="T1703" s="26" t="e">
        <f>IF(F1703="",DATEDIF(E1703,calcs!X$2,"Y"),"")</f>
        <v>#VALUE!</v>
      </c>
      <c r="U1703" t="str">
        <f t="shared" si="139"/>
        <v/>
      </c>
      <c r="V1703" t="str">
        <f t="shared" si="136"/>
        <v/>
      </c>
      <c r="W1703">
        <f t="shared" si="137"/>
        <v>0</v>
      </c>
      <c r="X1703">
        <f t="shared" si="138"/>
        <v>0</v>
      </c>
    </row>
    <row r="1704" spans="1:24" x14ac:dyDescent="0.35">
      <c r="A1704" t="str">
        <f>IF(ROW()&lt;=vLastrow,'Match History Data'!A1704,"")</f>
        <v/>
      </c>
      <c r="B1704" t="str">
        <f>IF(ROW()&lt;=vLastrow,'Match History Data'!B1704,"")</f>
        <v/>
      </c>
      <c r="C1704" t="str">
        <f>IF(ROW()&lt;=vLastrow,'Match History Data'!C1704,"")</f>
        <v/>
      </c>
      <c r="D1704" t="str">
        <f>IF(ROW()&lt;=vLastrow,'Match History Data'!D1704,"")</f>
        <v/>
      </c>
      <c r="E1704" s="3" t="str">
        <f>IF(ROW()&lt;=vLastrow,IF('Match History Data'!E1704&lt;&gt;"",'Match History Data'!E1704,""),"")</f>
        <v/>
      </c>
      <c r="F1704" s="3" t="str">
        <f>IF(ROW()&lt;=vLastrow,IF('Match History Data'!F1704&lt;&gt;"",'Match History Data'!F1704,""),"")</f>
        <v/>
      </c>
      <c r="G1704" t="str">
        <f>IF(ROW()&lt;=vLastrow,'Match History Data'!G1704,"")</f>
        <v/>
      </c>
      <c r="H1704" t="str">
        <f>IF(ROW()&lt;=vLastrow,'Match History Data'!H1704,"")</f>
        <v/>
      </c>
      <c r="I1704" t="str">
        <f>IF(ROW()&lt;=vLastrow,'Match History Data'!I1704,"")</f>
        <v/>
      </c>
      <c r="J1704" t="str">
        <f>IF(ROW()&lt;=vLastrow,'Match History Data'!J1704,"")</f>
        <v/>
      </c>
      <c r="K1704" t="str">
        <f>IF(ROW()&lt;=vLastrow,'Match History Data'!K1704,"")</f>
        <v/>
      </c>
      <c r="L1704" t="str">
        <f>IF(ROW()&lt;=vLastrow,'Match History Data'!L1704,"")</f>
        <v/>
      </c>
      <c r="M1704" t="str">
        <f>IF(ROW()&lt;=vLastrow,'Match History Data'!M1704,"")</f>
        <v/>
      </c>
      <c r="N1704" t="str">
        <f>IF(ROW()&lt;=vLastrow,'Match History Data'!N1704,"")</f>
        <v/>
      </c>
      <c r="O1704" t="str">
        <f>IF(ROW()&lt;=vLastrow,'Match History Data'!O1704,"")</f>
        <v/>
      </c>
      <c r="Q1704" t="str">
        <f>IF(ROW()&lt;=vLastrow,VLOOKUP(MONTH(E1704),calcs!$S$2:$T$13,2,FALSE),"")</f>
        <v/>
      </c>
      <c r="R1704" t="str">
        <f>IF(ROW()&lt;=vLastrow,VLOOKUP(MONTH(F1704),calcs!$S$2:$T$13,2,FALSE),"")</f>
        <v/>
      </c>
      <c r="S1704" t="str">
        <f t="shared" si="140"/>
        <v/>
      </c>
      <c r="T1704" s="26" t="e">
        <f>IF(F1704="",DATEDIF(E1704,calcs!X$2,"Y"),"")</f>
        <v>#VALUE!</v>
      </c>
      <c r="U1704" t="str">
        <f t="shared" si="139"/>
        <v/>
      </c>
      <c r="V1704" t="str">
        <f t="shared" si="136"/>
        <v/>
      </c>
      <c r="W1704">
        <f t="shared" si="137"/>
        <v>0</v>
      </c>
      <c r="X1704">
        <f t="shared" si="138"/>
        <v>0</v>
      </c>
    </row>
    <row r="1705" spans="1:24" x14ac:dyDescent="0.35">
      <c r="A1705" t="str">
        <f>IF(ROW()&lt;=vLastrow,'Match History Data'!A1705,"")</f>
        <v/>
      </c>
      <c r="B1705" t="str">
        <f>IF(ROW()&lt;=vLastrow,'Match History Data'!B1705,"")</f>
        <v/>
      </c>
      <c r="C1705" t="str">
        <f>IF(ROW()&lt;=vLastrow,'Match History Data'!C1705,"")</f>
        <v/>
      </c>
      <c r="D1705" t="str">
        <f>IF(ROW()&lt;=vLastrow,'Match History Data'!D1705,"")</f>
        <v/>
      </c>
      <c r="E1705" s="3" t="str">
        <f>IF(ROW()&lt;=vLastrow,IF('Match History Data'!E1705&lt;&gt;"",'Match History Data'!E1705,""),"")</f>
        <v/>
      </c>
      <c r="F1705" s="3" t="str">
        <f>IF(ROW()&lt;=vLastrow,IF('Match History Data'!F1705&lt;&gt;"",'Match History Data'!F1705,""),"")</f>
        <v/>
      </c>
      <c r="G1705" t="str">
        <f>IF(ROW()&lt;=vLastrow,'Match History Data'!G1705,"")</f>
        <v/>
      </c>
      <c r="H1705" t="str">
        <f>IF(ROW()&lt;=vLastrow,'Match History Data'!H1705,"")</f>
        <v/>
      </c>
      <c r="I1705" t="str">
        <f>IF(ROW()&lt;=vLastrow,'Match History Data'!I1705,"")</f>
        <v/>
      </c>
      <c r="J1705" t="str">
        <f>IF(ROW()&lt;=vLastrow,'Match History Data'!J1705,"")</f>
        <v/>
      </c>
      <c r="K1705" t="str">
        <f>IF(ROW()&lt;=vLastrow,'Match History Data'!K1705,"")</f>
        <v/>
      </c>
      <c r="L1705" t="str">
        <f>IF(ROW()&lt;=vLastrow,'Match History Data'!L1705,"")</f>
        <v/>
      </c>
      <c r="M1705" t="str">
        <f>IF(ROW()&lt;=vLastrow,'Match History Data'!M1705,"")</f>
        <v/>
      </c>
      <c r="N1705" t="str">
        <f>IF(ROW()&lt;=vLastrow,'Match History Data'!N1705,"")</f>
        <v/>
      </c>
      <c r="O1705" t="str">
        <f>IF(ROW()&lt;=vLastrow,'Match History Data'!O1705,"")</f>
        <v/>
      </c>
      <c r="Q1705" t="str">
        <f>IF(ROW()&lt;=vLastrow,VLOOKUP(MONTH(E1705),calcs!$S$2:$T$13,2,FALSE),"")</f>
        <v/>
      </c>
      <c r="R1705" t="str">
        <f>IF(ROW()&lt;=vLastrow,VLOOKUP(MONTH(F1705),calcs!$S$2:$T$13,2,FALSE),"")</f>
        <v/>
      </c>
      <c r="S1705" t="str">
        <f t="shared" si="140"/>
        <v/>
      </c>
      <c r="T1705" s="26" t="e">
        <f>IF(F1705="",DATEDIF(E1705,calcs!X$2,"Y"),"")</f>
        <v>#VALUE!</v>
      </c>
      <c r="U1705" t="str">
        <f t="shared" si="139"/>
        <v/>
      </c>
      <c r="V1705" t="str">
        <f t="shared" si="136"/>
        <v/>
      </c>
      <c r="W1705">
        <f t="shared" si="137"/>
        <v>0</v>
      </c>
      <c r="X1705">
        <f t="shared" si="138"/>
        <v>0</v>
      </c>
    </row>
    <row r="1706" spans="1:24" x14ac:dyDescent="0.35">
      <c r="A1706" t="str">
        <f>IF(ROW()&lt;=vLastrow,'Match History Data'!A1706,"")</f>
        <v/>
      </c>
      <c r="B1706" t="str">
        <f>IF(ROW()&lt;=vLastrow,'Match History Data'!B1706,"")</f>
        <v/>
      </c>
      <c r="C1706" t="str">
        <f>IF(ROW()&lt;=vLastrow,'Match History Data'!C1706,"")</f>
        <v/>
      </c>
      <c r="D1706" t="str">
        <f>IF(ROW()&lt;=vLastrow,'Match History Data'!D1706,"")</f>
        <v/>
      </c>
      <c r="E1706" s="3" t="str">
        <f>IF(ROW()&lt;=vLastrow,IF('Match History Data'!E1706&lt;&gt;"",'Match History Data'!E1706,""),"")</f>
        <v/>
      </c>
      <c r="F1706" s="3" t="str">
        <f>IF(ROW()&lt;=vLastrow,IF('Match History Data'!F1706&lt;&gt;"",'Match History Data'!F1706,""),"")</f>
        <v/>
      </c>
      <c r="G1706" t="str">
        <f>IF(ROW()&lt;=vLastrow,'Match History Data'!G1706,"")</f>
        <v/>
      </c>
      <c r="H1706" t="str">
        <f>IF(ROW()&lt;=vLastrow,'Match History Data'!H1706,"")</f>
        <v/>
      </c>
      <c r="I1706" t="str">
        <f>IF(ROW()&lt;=vLastrow,'Match History Data'!I1706,"")</f>
        <v/>
      </c>
      <c r="J1706" t="str">
        <f>IF(ROW()&lt;=vLastrow,'Match History Data'!J1706,"")</f>
        <v/>
      </c>
      <c r="K1706" t="str">
        <f>IF(ROW()&lt;=vLastrow,'Match History Data'!K1706,"")</f>
        <v/>
      </c>
      <c r="L1706" t="str">
        <f>IF(ROW()&lt;=vLastrow,'Match History Data'!L1706,"")</f>
        <v/>
      </c>
      <c r="M1706" t="str">
        <f>IF(ROW()&lt;=vLastrow,'Match History Data'!M1706,"")</f>
        <v/>
      </c>
      <c r="N1706" t="str">
        <f>IF(ROW()&lt;=vLastrow,'Match History Data'!N1706,"")</f>
        <v/>
      </c>
      <c r="O1706" t="str">
        <f>IF(ROW()&lt;=vLastrow,'Match History Data'!O1706,"")</f>
        <v/>
      </c>
      <c r="Q1706" t="str">
        <f>IF(ROW()&lt;=vLastrow,VLOOKUP(MONTH(E1706),calcs!$S$2:$T$13,2,FALSE),"")</f>
        <v/>
      </c>
      <c r="R1706" t="str">
        <f>IF(ROW()&lt;=vLastrow,VLOOKUP(MONTH(F1706),calcs!$S$2:$T$13,2,FALSE),"")</f>
        <v/>
      </c>
      <c r="S1706" t="str">
        <f t="shared" si="140"/>
        <v/>
      </c>
      <c r="T1706" s="26" t="e">
        <f>IF(F1706="",DATEDIF(E1706,calcs!X$2,"Y"),"")</f>
        <v>#VALUE!</v>
      </c>
      <c r="U1706" t="str">
        <f t="shared" si="139"/>
        <v/>
      </c>
      <c r="V1706" t="str">
        <f t="shared" si="136"/>
        <v/>
      </c>
      <c r="W1706">
        <f t="shared" si="137"/>
        <v>0</v>
      </c>
      <c r="X1706">
        <f t="shared" si="138"/>
        <v>0</v>
      </c>
    </row>
    <row r="1707" spans="1:24" x14ac:dyDescent="0.35">
      <c r="A1707" t="str">
        <f>IF(ROW()&lt;=vLastrow,'Match History Data'!A1707,"")</f>
        <v/>
      </c>
      <c r="B1707" t="str">
        <f>IF(ROW()&lt;=vLastrow,'Match History Data'!B1707,"")</f>
        <v/>
      </c>
      <c r="C1707" t="str">
        <f>IF(ROW()&lt;=vLastrow,'Match History Data'!C1707,"")</f>
        <v/>
      </c>
      <c r="D1707" t="str">
        <f>IF(ROW()&lt;=vLastrow,'Match History Data'!D1707,"")</f>
        <v/>
      </c>
      <c r="E1707" s="3" t="str">
        <f>IF(ROW()&lt;=vLastrow,IF('Match History Data'!E1707&lt;&gt;"",'Match History Data'!E1707,""),"")</f>
        <v/>
      </c>
      <c r="F1707" s="3" t="str">
        <f>IF(ROW()&lt;=vLastrow,IF('Match History Data'!F1707&lt;&gt;"",'Match History Data'!F1707,""),"")</f>
        <v/>
      </c>
      <c r="G1707" t="str">
        <f>IF(ROW()&lt;=vLastrow,'Match History Data'!G1707,"")</f>
        <v/>
      </c>
      <c r="H1707" t="str">
        <f>IF(ROW()&lt;=vLastrow,'Match History Data'!H1707,"")</f>
        <v/>
      </c>
      <c r="I1707" t="str">
        <f>IF(ROW()&lt;=vLastrow,'Match History Data'!I1707,"")</f>
        <v/>
      </c>
      <c r="J1707" t="str">
        <f>IF(ROW()&lt;=vLastrow,'Match History Data'!J1707,"")</f>
        <v/>
      </c>
      <c r="K1707" t="str">
        <f>IF(ROW()&lt;=vLastrow,'Match History Data'!K1707,"")</f>
        <v/>
      </c>
      <c r="L1707" t="str">
        <f>IF(ROW()&lt;=vLastrow,'Match History Data'!L1707,"")</f>
        <v/>
      </c>
      <c r="M1707" t="str">
        <f>IF(ROW()&lt;=vLastrow,'Match History Data'!M1707,"")</f>
        <v/>
      </c>
      <c r="N1707" t="str">
        <f>IF(ROW()&lt;=vLastrow,'Match History Data'!N1707,"")</f>
        <v/>
      </c>
      <c r="O1707" t="str">
        <f>IF(ROW()&lt;=vLastrow,'Match History Data'!O1707,"")</f>
        <v/>
      </c>
      <c r="Q1707" t="str">
        <f>IF(ROW()&lt;=vLastrow,VLOOKUP(MONTH(E1707),calcs!$S$2:$T$13,2,FALSE),"")</f>
        <v/>
      </c>
      <c r="R1707" t="str">
        <f>IF(ROW()&lt;=vLastrow,VLOOKUP(MONTH(F1707),calcs!$S$2:$T$13,2,FALSE),"")</f>
        <v/>
      </c>
      <c r="S1707" t="str">
        <f t="shared" si="140"/>
        <v/>
      </c>
      <c r="T1707" s="26" t="e">
        <f>IF(F1707="",DATEDIF(E1707,calcs!X$2,"Y"),"")</f>
        <v>#VALUE!</v>
      </c>
      <c r="U1707" t="str">
        <f t="shared" si="139"/>
        <v/>
      </c>
      <c r="V1707" t="str">
        <f t="shared" si="136"/>
        <v/>
      </c>
      <c r="W1707">
        <f t="shared" si="137"/>
        <v>0</v>
      </c>
      <c r="X1707">
        <f t="shared" si="138"/>
        <v>0</v>
      </c>
    </row>
    <row r="1708" spans="1:24" x14ac:dyDescent="0.35">
      <c r="A1708" t="str">
        <f>IF(ROW()&lt;=vLastrow,'Match History Data'!A1708,"")</f>
        <v/>
      </c>
      <c r="B1708" t="str">
        <f>IF(ROW()&lt;=vLastrow,'Match History Data'!B1708,"")</f>
        <v/>
      </c>
      <c r="C1708" t="str">
        <f>IF(ROW()&lt;=vLastrow,'Match History Data'!C1708,"")</f>
        <v/>
      </c>
      <c r="D1708" t="str">
        <f>IF(ROW()&lt;=vLastrow,'Match History Data'!D1708,"")</f>
        <v/>
      </c>
      <c r="E1708" s="3" t="str">
        <f>IF(ROW()&lt;=vLastrow,IF('Match History Data'!E1708&lt;&gt;"",'Match History Data'!E1708,""),"")</f>
        <v/>
      </c>
      <c r="F1708" s="3" t="str">
        <f>IF(ROW()&lt;=vLastrow,IF('Match History Data'!F1708&lt;&gt;"",'Match History Data'!F1708,""),"")</f>
        <v/>
      </c>
      <c r="G1708" t="str">
        <f>IF(ROW()&lt;=vLastrow,'Match History Data'!G1708,"")</f>
        <v/>
      </c>
      <c r="H1708" t="str">
        <f>IF(ROW()&lt;=vLastrow,'Match History Data'!H1708,"")</f>
        <v/>
      </c>
      <c r="I1708" t="str">
        <f>IF(ROW()&lt;=vLastrow,'Match History Data'!I1708,"")</f>
        <v/>
      </c>
      <c r="J1708" t="str">
        <f>IF(ROW()&lt;=vLastrow,'Match History Data'!J1708,"")</f>
        <v/>
      </c>
      <c r="K1708" t="str">
        <f>IF(ROW()&lt;=vLastrow,'Match History Data'!K1708,"")</f>
        <v/>
      </c>
      <c r="L1708" t="str">
        <f>IF(ROW()&lt;=vLastrow,'Match History Data'!L1708,"")</f>
        <v/>
      </c>
      <c r="M1708" t="str">
        <f>IF(ROW()&lt;=vLastrow,'Match History Data'!M1708,"")</f>
        <v/>
      </c>
      <c r="N1708" t="str">
        <f>IF(ROW()&lt;=vLastrow,'Match History Data'!N1708,"")</f>
        <v/>
      </c>
      <c r="O1708" t="str">
        <f>IF(ROW()&lt;=vLastrow,'Match History Data'!O1708,"")</f>
        <v/>
      </c>
      <c r="Q1708" t="str">
        <f>IF(ROW()&lt;=vLastrow,VLOOKUP(MONTH(E1708),calcs!$S$2:$T$13,2,FALSE),"")</f>
        <v/>
      </c>
      <c r="R1708" t="str">
        <f>IF(ROW()&lt;=vLastrow,VLOOKUP(MONTH(F1708),calcs!$S$2:$T$13,2,FALSE),"")</f>
        <v/>
      </c>
      <c r="S1708" t="str">
        <f t="shared" si="140"/>
        <v/>
      </c>
      <c r="T1708" s="26" t="e">
        <f>IF(F1708="",DATEDIF(E1708,calcs!X$2,"Y"),"")</f>
        <v>#VALUE!</v>
      </c>
      <c r="U1708" t="str">
        <f t="shared" si="139"/>
        <v/>
      </c>
      <c r="V1708" t="str">
        <f t="shared" si="136"/>
        <v/>
      </c>
      <c r="W1708">
        <f t="shared" si="137"/>
        <v>0</v>
      </c>
      <c r="X1708">
        <f t="shared" si="138"/>
        <v>0</v>
      </c>
    </row>
    <row r="1709" spans="1:24" x14ac:dyDescent="0.35">
      <c r="A1709" t="str">
        <f>IF(ROW()&lt;=vLastrow,'Match History Data'!A1709,"")</f>
        <v/>
      </c>
      <c r="B1709" t="str">
        <f>IF(ROW()&lt;=vLastrow,'Match History Data'!B1709,"")</f>
        <v/>
      </c>
      <c r="C1709" t="str">
        <f>IF(ROW()&lt;=vLastrow,'Match History Data'!C1709,"")</f>
        <v/>
      </c>
      <c r="D1709" t="str">
        <f>IF(ROW()&lt;=vLastrow,'Match History Data'!D1709,"")</f>
        <v/>
      </c>
      <c r="E1709" s="3" t="str">
        <f>IF(ROW()&lt;=vLastrow,IF('Match History Data'!E1709&lt;&gt;"",'Match History Data'!E1709,""),"")</f>
        <v/>
      </c>
      <c r="F1709" s="3" t="str">
        <f>IF(ROW()&lt;=vLastrow,IF('Match History Data'!F1709&lt;&gt;"",'Match History Data'!F1709,""),"")</f>
        <v/>
      </c>
      <c r="G1709" t="str">
        <f>IF(ROW()&lt;=vLastrow,'Match History Data'!G1709,"")</f>
        <v/>
      </c>
      <c r="H1709" t="str">
        <f>IF(ROW()&lt;=vLastrow,'Match History Data'!H1709,"")</f>
        <v/>
      </c>
      <c r="I1709" t="str">
        <f>IF(ROW()&lt;=vLastrow,'Match History Data'!I1709,"")</f>
        <v/>
      </c>
      <c r="J1709" t="str">
        <f>IF(ROW()&lt;=vLastrow,'Match History Data'!J1709,"")</f>
        <v/>
      </c>
      <c r="K1709" t="str">
        <f>IF(ROW()&lt;=vLastrow,'Match History Data'!K1709,"")</f>
        <v/>
      </c>
      <c r="L1709" t="str">
        <f>IF(ROW()&lt;=vLastrow,'Match History Data'!L1709,"")</f>
        <v/>
      </c>
      <c r="M1709" t="str">
        <f>IF(ROW()&lt;=vLastrow,'Match History Data'!M1709,"")</f>
        <v/>
      </c>
      <c r="N1709" t="str">
        <f>IF(ROW()&lt;=vLastrow,'Match History Data'!N1709,"")</f>
        <v/>
      </c>
      <c r="O1709" t="str">
        <f>IF(ROW()&lt;=vLastrow,'Match History Data'!O1709,"")</f>
        <v/>
      </c>
      <c r="Q1709" t="str">
        <f>IF(ROW()&lt;=vLastrow,VLOOKUP(MONTH(E1709),calcs!$S$2:$T$13,2,FALSE),"")</f>
        <v/>
      </c>
      <c r="R1709" t="str">
        <f>IF(ROW()&lt;=vLastrow,VLOOKUP(MONTH(F1709),calcs!$S$2:$T$13,2,FALSE),"")</f>
        <v/>
      </c>
      <c r="S1709" t="str">
        <f t="shared" si="140"/>
        <v/>
      </c>
      <c r="T1709" s="26" t="e">
        <f>IF(F1709="",DATEDIF(E1709,calcs!X$2,"Y"),"")</f>
        <v>#VALUE!</v>
      </c>
      <c r="U1709" t="str">
        <f t="shared" si="139"/>
        <v/>
      </c>
      <c r="V1709" t="str">
        <f t="shared" si="136"/>
        <v/>
      </c>
      <c r="W1709">
        <f t="shared" si="137"/>
        <v>0</v>
      </c>
      <c r="X1709">
        <f t="shared" si="138"/>
        <v>0</v>
      </c>
    </row>
    <row r="1710" spans="1:24" x14ac:dyDescent="0.35">
      <c r="A1710" t="str">
        <f>IF(ROW()&lt;=vLastrow,'Match History Data'!A1710,"")</f>
        <v/>
      </c>
      <c r="B1710" t="str">
        <f>IF(ROW()&lt;=vLastrow,'Match History Data'!B1710,"")</f>
        <v/>
      </c>
      <c r="C1710" t="str">
        <f>IF(ROW()&lt;=vLastrow,'Match History Data'!C1710,"")</f>
        <v/>
      </c>
      <c r="D1710" t="str">
        <f>IF(ROW()&lt;=vLastrow,'Match History Data'!D1710,"")</f>
        <v/>
      </c>
      <c r="E1710" s="3" t="str">
        <f>IF(ROW()&lt;=vLastrow,IF('Match History Data'!E1710&lt;&gt;"",'Match History Data'!E1710,""),"")</f>
        <v/>
      </c>
      <c r="F1710" s="3" t="str">
        <f>IF(ROW()&lt;=vLastrow,IF('Match History Data'!F1710&lt;&gt;"",'Match History Data'!F1710,""),"")</f>
        <v/>
      </c>
      <c r="G1710" t="str">
        <f>IF(ROW()&lt;=vLastrow,'Match History Data'!G1710,"")</f>
        <v/>
      </c>
      <c r="H1710" t="str">
        <f>IF(ROW()&lt;=vLastrow,'Match History Data'!H1710,"")</f>
        <v/>
      </c>
      <c r="I1710" t="str">
        <f>IF(ROW()&lt;=vLastrow,'Match History Data'!I1710,"")</f>
        <v/>
      </c>
      <c r="J1710" t="str">
        <f>IF(ROW()&lt;=vLastrow,'Match History Data'!J1710,"")</f>
        <v/>
      </c>
      <c r="K1710" t="str">
        <f>IF(ROW()&lt;=vLastrow,'Match History Data'!K1710,"")</f>
        <v/>
      </c>
      <c r="L1710" t="str">
        <f>IF(ROW()&lt;=vLastrow,'Match History Data'!L1710,"")</f>
        <v/>
      </c>
      <c r="M1710" t="str">
        <f>IF(ROW()&lt;=vLastrow,'Match History Data'!M1710,"")</f>
        <v/>
      </c>
      <c r="N1710" t="str">
        <f>IF(ROW()&lt;=vLastrow,'Match History Data'!N1710,"")</f>
        <v/>
      </c>
      <c r="O1710" t="str">
        <f>IF(ROW()&lt;=vLastrow,'Match History Data'!O1710,"")</f>
        <v/>
      </c>
      <c r="Q1710" t="str">
        <f>IF(ROW()&lt;=vLastrow,VLOOKUP(MONTH(E1710),calcs!$S$2:$T$13,2,FALSE),"")</f>
        <v/>
      </c>
      <c r="R1710" t="str">
        <f>IF(ROW()&lt;=vLastrow,VLOOKUP(MONTH(F1710),calcs!$S$2:$T$13,2,FALSE),"")</f>
        <v/>
      </c>
      <c r="S1710" t="str">
        <f t="shared" si="140"/>
        <v/>
      </c>
      <c r="T1710" s="26" t="e">
        <f>IF(F1710="",DATEDIF(E1710,calcs!X$2,"Y"),"")</f>
        <v>#VALUE!</v>
      </c>
      <c r="U1710" t="str">
        <f t="shared" si="139"/>
        <v/>
      </c>
      <c r="V1710" t="str">
        <f t="shared" si="136"/>
        <v/>
      </c>
      <c r="W1710">
        <f t="shared" si="137"/>
        <v>0</v>
      </c>
      <c r="X1710">
        <f t="shared" si="138"/>
        <v>0</v>
      </c>
    </row>
    <row r="1711" spans="1:24" x14ac:dyDescent="0.35">
      <c r="A1711" t="str">
        <f>IF(ROW()&lt;=vLastrow,'Match History Data'!A1711,"")</f>
        <v/>
      </c>
      <c r="B1711" t="str">
        <f>IF(ROW()&lt;=vLastrow,'Match History Data'!B1711,"")</f>
        <v/>
      </c>
      <c r="C1711" t="str">
        <f>IF(ROW()&lt;=vLastrow,'Match History Data'!C1711,"")</f>
        <v/>
      </c>
      <c r="D1711" t="str">
        <f>IF(ROW()&lt;=vLastrow,'Match History Data'!D1711,"")</f>
        <v/>
      </c>
      <c r="E1711" s="3" t="str">
        <f>IF(ROW()&lt;=vLastrow,IF('Match History Data'!E1711&lt;&gt;"",'Match History Data'!E1711,""),"")</f>
        <v/>
      </c>
      <c r="F1711" s="3" t="str">
        <f>IF(ROW()&lt;=vLastrow,IF('Match History Data'!F1711&lt;&gt;"",'Match History Data'!F1711,""),"")</f>
        <v/>
      </c>
      <c r="G1711" t="str">
        <f>IF(ROW()&lt;=vLastrow,'Match History Data'!G1711,"")</f>
        <v/>
      </c>
      <c r="H1711" t="str">
        <f>IF(ROW()&lt;=vLastrow,'Match History Data'!H1711,"")</f>
        <v/>
      </c>
      <c r="I1711" t="str">
        <f>IF(ROW()&lt;=vLastrow,'Match History Data'!I1711,"")</f>
        <v/>
      </c>
      <c r="J1711" t="str">
        <f>IF(ROW()&lt;=vLastrow,'Match History Data'!J1711,"")</f>
        <v/>
      </c>
      <c r="K1711" t="str">
        <f>IF(ROW()&lt;=vLastrow,'Match History Data'!K1711,"")</f>
        <v/>
      </c>
      <c r="L1711" t="str">
        <f>IF(ROW()&lt;=vLastrow,'Match History Data'!L1711,"")</f>
        <v/>
      </c>
      <c r="M1711" t="str">
        <f>IF(ROW()&lt;=vLastrow,'Match History Data'!M1711,"")</f>
        <v/>
      </c>
      <c r="N1711" t="str">
        <f>IF(ROW()&lt;=vLastrow,'Match History Data'!N1711,"")</f>
        <v/>
      </c>
      <c r="O1711" t="str">
        <f>IF(ROW()&lt;=vLastrow,'Match History Data'!O1711,"")</f>
        <v/>
      </c>
      <c r="Q1711" t="str">
        <f>IF(ROW()&lt;=vLastrow,VLOOKUP(MONTH(E1711),calcs!$S$2:$T$13,2,FALSE),"")</f>
        <v/>
      </c>
      <c r="R1711" t="str">
        <f>IF(ROW()&lt;=vLastrow,VLOOKUP(MONTH(F1711),calcs!$S$2:$T$13,2,FALSE),"")</f>
        <v/>
      </c>
      <c r="S1711" t="str">
        <f t="shared" si="140"/>
        <v/>
      </c>
      <c r="T1711" s="26" t="e">
        <f>IF(F1711="",DATEDIF(E1711,calcs!X$2,"Y"),"")</f>
        <v>#VALUE!</v>
      </c>
      <c r="U1711" t="str">
        <f t="shared" si="139"/>
        <v/>
      </c>
      <c r="V1711" t="str">
        <f t="shared" si="136"/>
        <v/>
      </c>
      <c r="W1711">
        <f t="shared" si="137"/>
        <v>0</v>
      </c>
      <c r="X1711">
        <f t="shared" si="138"/>
        <v>0</v>
      </c>
    </row>
    <row r="1712" spans="1:24" x14ac:dyDescent="0.35">
      <c r="A1712" t="str">
        <f>IF(ROW()&lt;=vLastrow,'Match History Data'!A1712,"")</f>
        <v/>
      </c>
      <c r="B1712" t="str">
        <f>IF(ROW()&lt;=vLastrow,'Match History Data'!B1712,"")</f>
        <v/>
      </c>
      <c r="C1712" t="str">
        <f>IF(ROW()&lt;=vLastrow,'Match History Data'!C1712,"")</f>
        <v/>
      </c>
      <c r="D1712" t="str">
        <f>IF(ROW()&lt;=vLastrow,'Match History Data'!D1712,"")</f>
        <v/>
      </c>
      <c r="E1712" s="3" t="str">
        <f>IF(ROW()&lt;=vLastrow,IF('Match History Data'!E1712&lt;&gt;"",'Match History Data'!E1712,""),"")</f>
        <v/>
      </c>
      <c r="F1712" s="3" t="str">
        <f>IF(ROW()&lt;=vLastrow,IF('Match History Data'!F1712&lt;&gt;"",'Match History Data'!F1712,""),"")</f>
        <v/>
      </c>
      <c r="G1712" t="str">
        <f>IF(ROW()&lt;=vLastrow,'Match History Data'!G1712,"")</f>
        <v/>
      </c>
      <c r="H1712" t="str">
        <f>IF(ROW()&lt;=vLastrow,'Match History Data'!H1712,"")</f>
        <v/>
      </c>
      <c r="I1712" t="str">
        <f>IF(ROW()&lt;=vLastrow,'Match History Data'!I1712,"")</f>
        <v/>
      </c>
      <c r="J1712" t="str">
        <f>IF(ROW()&lt;=vLastrow,'Match History Data'!J1712,"")</f>
        <v/>
      </c>
      <c r="K1712" t="str">
        <f>IF(ROW()&lt;=vLastrow,'Match History Data'!K1712,"")</f>
        <v/>
      </c>
      <c r="L1712" t="str">
        <f>IF(ROW()&lt;=vLastrow,'Match History Data'!L1712,"")</f>
        <v/>
      </c>
      <c r="M1712" t="str">
        <f>IF(ROW()&lt;=vLastrow,'Match History Data'!M1712,"")</f>
        <v/>
      </c>
      <c r="N1712" t="str">
        <f>IF(ROW()&lt;=vLastrow,'Match History Data'!N1712,"")</f>
        <v/>
      </c>
      <c r="O1712" t="str">
        <f>IF(ROW()&lt;=vLastrow,'Match History Data'!O1712,"")</f>
        <v/>
      </c>
      <c r="Q1712" t="str">
        <f>IF(ROW()&lt;=vLastrow,VLOOKUP(MONTH(E1712),calcs!$S$2:$T$13,2,FALSE),"")</f>
        <v/>
      </c>
      <c r="R1712" t="str">
        <f>IF(ROW()&lt;=vLastrow,VLOOKUP(MONTH(F1712),calcs!$S$2:$T$13,2,FALSE),"")</f>
        <v/>
      </c>
      <c r="S1712" t="str">
        <f t="shared" si="140"/>
        <v/>
      </c>
      <c r="T1712" s="26" t="e">
        <f>IF(F1712="",DATEDIF(E1712,calcs!X$2,"Y"),"")</f>
        <v>#VALUE!</v>
      </c>
      <c r="U1712" t="str">
        <f t="shared" si="139"/>
        <v/>
      </c>
      <c r="V1712" t="str">
        <f t="shared" si="136"/>
        <v/>
      </c>
      <c r="W1712">
        <f t="shared" si="137"/>
        <v>0</v>
      </c>
      <c r="X1712">
        <f t="shared" si="138"/>
        <v>0</v>
      </c>
    </row>
    <row r="1713" spans="1:24" x14ac:dyDescent="0.35">
      <c r="A1713" t="str">
        <f>IF(ROW()&lt;=vLastrow,'Match History Data'!A1713,"")</f>
        <v/>
      </c>
      <c r="B1713" t="str">
        <f>IF(ROW()&lt;=vLastrow,'Match History Data'!B1713,"")</f>
        <v/>
      </c>
      <c r="C1713" t="str">
        <f>IF(ROW()&lt;=vLastrow,'Match History Data'!C1713,"")</f>
        <v/>
      </c>
      <c r="D1713" t="str">
        <f>IF(ROW()&lt;=vLastrow,'Match History Data'!D1713,"")</f>
        <v/>
      </c>
      <c r="E1713" s="3" t="str">
        <f>IF(ROW()&lt;=vLastrow,IF('Match History Data'!E1713&lt;&gt;"",'Match History Data'!E1713,""),"")</f>
        <v/>
      </c>
      <c r="F1713" s="3" t="str">
        <f>IF(ROW()&lt;=vLastrow,IF('Match History Data'!F1713&lt;&gt;"",'Match History Data'!F1713,""),"")</f>
        <v/>
      </c>
      <c r="G1713" t="str">
        <f>IF(ROW()&lt;=vLastrow,'Match History Data'!G1713,"")</f>
        <v/>
      </c>
      <c r="H1713" t="str">
        <f>IF(ROW()&lt;=vLastrow,'Match History Data'!H1713,"")</f>
        <v/>
      </c>
      <c r="I1713" t="str">
        <f>IF(ROW()&lt;=vLastrow,'Match History Data'!I1713,"")</f>
        <v/>
      </c>
      <c r="J1713" t="str">
        <f>IF(ROW()&lt;=vLastrow,'Match History Data'!J1713,"")</f>
        <v/>
      </c>
      <c r="K1713" t="str">
        <f>IF(ROW()&lt;=vLastrow,'Match History Data'!K1713,"")</f>
        <v/>
      </c>
      <c r="L1713" t="str">
        <f>IF(ROW()&lt;=vLastrow,'Match History Data'!L1713,"")</f>
        <v/>
      </c>
      <c r="M1713" t="str">
        <f>IF(ROW()&lt;=vLastrow,'Match History Data'!M1713,"")</f>
        <v/>
      </c>
      <c r="N1713" t="str">
        <f>IF(ROW()&lt;=vLastrow,'Match History Data'!N1713,"")</f>
        <v/>
      </c>
      <c r="O1713" t="str">
        <f>IF(ROW()&lt;=vLastrow,'Match History Data'!O1713,"")</f>
        <v/>
      </c>
      <c r="Q1713" t="str">
        <f>IF(ROW()&lt;=vLastrow,VLOOKUP(MONTH(E1713),calcs!$S$2:$T$13,2,FALSE),"")</f>
        <v/>
      </c>
      <c r="R1713" t="str">
        <f>IF(ROW()&lt;=vLastrow,VLOOKUP(MONTH(F1713),calcs!$S$2:$T$13,2,FALSE),"")</f>
        <v/>
      </c>
      <c r="S1713" t="str">
        <f t="shared" si="140"/>
        <v/>
      </c>
      <c r="T1713" s="26" t="e">
        <f>IF(F1713="",DATEDIF(E1713,calcs!X$2,"Y"),"")</f>
        <v>#VALUE!</v>
      </c>
      <c r="U1713" t="str">
        <f t="shared" si="139"/>
        <v/>
      </c>
      <c r="V1713" t="str">
        <f t="shared" si="136"/>
        <v/>
      </c>
      <c r="W1713">
        <f t="shared" si="137"/>
        <v>0</v>
      </c>
      <c r="X1713">
        <f t="shared" si="138"/>
        <v>0</v>
      </c>
    </row>
    <row r="1714" spans="1:24" x14ac:dyDescent="0.35">
      <c r="A1714" t="str">
        <f>IF(ROW()&lt;=vLastrow,'Match History Data'!A1714,"")</f>
        <v/>
      </c>
      <c r="B1714" t="str">
        <f>IF(ROW()&lt;=vLastrow,'Match History Data'!B1714,"")</f>
        <v/>
      </c>
      <c r="C1714" t="str">
        <f>IF(ROW()&lt;=vLastrow,'Match History Data'!C1714,"")</f>
        <v/>
      </c>
      <c r="D1714" t="str">
        <f>IF(ROW()&lt;=vLastrow,'Match History Data'!D1714,"")</f>
        <v/>
      </c>
      <c r="E1714" s="3" t="str">
        <f>IF(ROW()&lt;=vLastrow,IF('Match History Data'!E1714&lt;&gt;"",'Match History Data'!E1714,""),"")</f>
        <v/>
      </c>
      <c r="F1714" s="3" t="str">
        <f>IF(ROW()&lt;=vLastrow,IF('Match History Data'!F1714&lt;&gt;"",'Match History Data'!F1714,""),"")</f>
        <v/>
      </c>
      <c r="G1714" t="str">
        <f>IF(ROW()&lt;=vLastrow,'Match History Data'!G1714,"")</f>
        <v/>
      </c>
      <c r="H1714" t="str">
        <f>IF(ROW()&lt;=vLastrow,'Match History Data'!H1714,"")</f>
        <v/>
      </c>
      <c r="I1714" t="str">
        <f>IF(ROW()&lt;=vLastrow,'Match History Data'!I1714,"")</f>
        <v/>
      </c>
      <c r="J1714" t="str">
        <f>IF(ROW()&lt;=vLastrow,'Match History Data'!J1714,"")</f>
        <v/>
      </c>
      <c r="K1714" t="str">
        <f>IF(ROW()&lt;=vLastrow,'Match History Data'!K1714,"")</f>
        <v/>
      </c>
      <c r="L1714" t="str">
        <f>IF(ROW()&lt;=vLastrow,'Match History Data'!L1714,"")</f>
        <v/>
      </c>
      <c r="M1714" t="str">
        <f>IF(ROW()&lt;=vLastrow,'Match History Data'!M1714,"")</f>
        <v/>
      </c>
      <c r="N1714" t="str">
        <f>IF(ROW()&lt;=vLastrow,'Match History Data'!N1714,"")</f>
        <v/>
      </c>
      <c r="O1714" t="str">
        <f>IF(ROW()&lt;=vLastrow,'Match History Data'!O1714,"")</f>
        <v/>
      </c>
      <c r="Q1714" t="str">
        <f>IF(ROW()&lt;=vLastrow,VLOOKUP(MONTH(E1714),calcs!$S$2:$T$13,2,FALSE),"")</f>
        <v/>
      </c>
      <c r="R1714" t="str">
        <f>IF(ROW()&lt;=vLastrow,VLOOKUP(MONTH(F1714),calcs!$S$2:$T$13,2,FALSE),"")</f>
        <v/>
      </c>
      <c r="S1714" t="str">
        <f t="shared" si="140"/>
        <v/>
      </c>
      <c r="T1714" s="26" t="e">
        <f>IF(F1714="",DATEDIF(E1714,calcs!X$2,"Y"),"")</f>
        <v>#VALUE!</v>
      </c>
      <c r="U1714" t="str">
        <f t="shared" si="139"/>
        <v/>
      </c>
      <c r="V1714" t="str">
        <f t="shared" si="136"/>
        <v/>
      </c>
      <c r="W1714">
        <f t="shared" si="137"/>
        <v>0</v>
      </c>
      <c r="X1714">
        <f t="shared" si="138"/>
        <v>0</v>
      </c>
    </row>
    <row r="1715" spans="1:24" x14ac:dyDescent="0.35">
      <c r="A1715" t="str">
        <f>IF(ROW()&lt;=vLastrow,'Match History Data'!A1715,"")</f>
        <v/>
      </c>
      <c r="B1715" t="str">
        <f>IF(ROW()&lt;=vLastrow,'Match History Data'!B1715,"")</f>
        <v/>
      </c>
      <c r="C1715" t="str">
        <f>IF(ROW()&lt;=vLastrow,'Match History Data'!C1715,"")</f>
        <v/>
      </c>
      <c r="D1715" t="str">
        <f>IF(ROW()&lt;=vLastrow,'Match History Data'!D1715,"")</f>
        <v/>
      </c>
      <c r="E1715" s="3" t="str">
        <f>IF(ROW()&lt;=vLastrow,IF('Match History Data'!E1715&lt;&gt;"",'Match History Data'!E1715,""),"")</f>
        <v/>
      </c>
      <c r="F1715" s="3" t="str">
        <f>IF(ROW()&lt;=vLastrow,IF('Match History Data'!F1715&lt;&gt;"",'Match History Data'!F1715,""),"")</f>
        <v/>
      </c>
      <c r="G1715" t="str">
        <f>IF(ROW()&lt;=vLastrow,'Match History Data'!G1715,"")</f>
        <v/>
      </c>
      <c r="H1715" t="str">
        <f>IF(ROW()&lt;=vLastrow,'Match History Data'!H1715,"")</f>
        <v/>
      </c>
      <c r="I1715" t="str">
        <f>IF(ROW()&lt;=vLastrow,'Match History Data'!I1715,"")</f>
        <v/>
      </c>
      <c r="J1715" t="str">
        <f>IF(ROW()&lt;=vLastrow,'Match History Data'!J1715,"")</f>
        <v/>
      </c>
      <c r="K1715" t="str">
        <f>IF(ROW()&lt;=vLastrow,'Match History Data'!K1715,"")</f>
        <v/>
      </c>
      <c r="L1715" t="str">
        <f>IF(ROW()&lt;=vLastrow,'Match History Data'!L1715,"")</f>
        <v/>
      </c>
      <c r="M1715" t="str">
        <f>IF(ROW()&lt;=vLastrow,'Match History Data'!M1715,"")</f>
        <v/>
      </c>
      <c r="N1715" t="str">
        <f>IF(ROW()&lt;=vLastrow,'Match History Data'!N1715,"")</f>
        <v/>
      </c>
      <c r="O1715" t="str">
        <f>IF(ROW()&lt;=vLastrow,'Match History Data'!O1715,"")</f>
        <v/>
      </c>
      <c r="Q1715" t="str">
        <f>IF(ROW()&lt;=vLastrow,VLOOKUP(MONTH(E1715),calcs!$S$2:$T$13,2,FALSE),"")</f>
        <v/>
      </c>
      <c r="R1715" t="str">
        <f>IF(ROW()&lt;=vLastrow,VLOOKUP(MONTH(F1715),calcs!$S$2:$T$13,2,FALSE),"")</f>
        <v/>
      </c>
      <c r="S1715" t="str">
        <f t="shared" si="140"/>
        <v/>
      </c>
      <c r="T1715" s="26" t="e">
        <f>IF(F1715="",DATEDIF(E1715,calcs!X$2,"Y"),"")</f>
        <v>#VALUE!</v>
      </c>
      <c r="U1715" t="str">
        <f t="shared" si="139"/>
        <v/>
      </c>
      <c r="V1715" t="str">
        <f t="shared" si="136"/>
        <v/>
      </c>
      <c r="W1715">
        <f t="shared" si="137"/>
        <v>0</v>
      </c>
      <c r="X1715">
        <f t="shared" si="138"/>
        <v>0</v>
      </c>
    </row>
    <row r="1716" spans="1:24" x14ac:dyDescent="0.35">
      <c r="A1716" t="str">
        <f>IF(ROW()&lt;=vLastrow,'Match History Data'!A1716,"")</f>
        <v/>
      </c>
      <c r="B1716" t="str">
        <f>IF(ROW()&lt;=vLastrow,'Match History Data'!B1716,"")</f>
        <v/>
      </c>
      <c r="C1716" t="str">
        <f>IF(ROW()&lt;=vLastrow,'Match History Data'!C1716,"")</f>
        <v/>
      </c>
      <c r="D1716" t="str">
        <f>IF(ROW()&lt;=vLastrow,'Match History Data'!D1716,"")</f>
        <v/>
      </c>
      <c r="E1716" s="3" t="str">
        <f>IF(ROW()&lt;=vLastrow,IF('Match History Data'!E1716&lt;&gt;"",'Match History Data'!E1716,""),"")</f>
        <v/>
      </c>
      <c r="F1716" s="3" t="str">
        <f>IF(ROW()&lt;=vLastrow,IF('Match History Data'!F1716&lt;&gt;"",'Match History Data'!F1716,""),"")</f>
        <v/>
      </c>
      <c r="G1716" t="str">
        <f>IF(ROW()&lt;=vLastrow,'Match History Data'!G1716,"")</f>
        <v/>
      </c>
      <c r="H1716" t="str">
        <f>IF(ROW()&lt;=vLastrow,'Match History Data'!H1716,"")</f>
        <v/>
      </c>
      <c r="I1716" t="str">
        <f>IF(ROW()&lt;=vLastrow,'Match History Data'!I1716,"")</f>
        <v/>
      </c>
      <c r="J1716" t="str">
        <f>IF(ROW()&lt;=vLastrow,'Match History Data'!J1716,"")</f>
        <v/>
      </c>
      <c r="K1716" t="str">
        <f>IF(ROW()&lt;=vLastrow,'Match History Data'!K1716,"")</f>
        <v/>
      </c>
      <c r="L1716" t="str">
        <f>IF(ROW()&lt;=vLastrow,'Match History Data'!L1716,"")</f>
        <v/>
      </c>
      <c r="M1716" t="str">
        <f>IF(ROW()&lt;=vLastrow,'Match History Data'!M1716,"")</f>
        <v/>
      </c>
      <c r="N1716" t="str">
        <f>IF(ROW()&lt;=vLastrow,'Match History Data'!N1716,"")</f>
        <v/>
      </c>
      <c r="O1716" t="str">
        <f>IF(ROW()&lt;=vLastrow,'Match History Data'!O1716,"")</f>
        <v/>
      </c>
      <c r="Q1716" t="str">
        <f>IF(ROW()&lt;=vLastrow,VLOOKUP(MONTH(E1716),calcs!$S$2:$T$13,2,FALSE),"")</f>
        <v/>
      </c>
      <c r="R1716" t="str">
        <f>IF(ROW()&lt;=vLastrow,VLOOKUP(MONTH(F1716),calcs!$S$2:$T$13,2,FALSE),"")</f>
        <v/>
      </c>
      <c r="S1716" t="str">
        <f t="shared" si="140"/>
        <v/>
      </c>
      <c r="T1716" s="26" t="e">
        <f>IF(F1716="",DATEDIF(E1716,calcs!X$2,"Y"),"")</f>
        <v>#VALUE!</v>
      </c>
      <c r="U1716" t="str">
        <f t="shared" si="139"/>
        <v/>
      </c>
      <c r="V1716" t="str">
        <f t="shared" si="136"/>
        <v/>
      </c>
      <c r="W1716">
        <f t="shared" si="137"/>
        <v>0</v>
      </c>
      <c r="X1716">
        <f t="shared" si="138"/>
        <v>0</v>
      </c>
    </row>
    <row r="1717" spans="1:24" x14ac:dyDescent="0.35">
      <c r="A1717" t="str">
        <f>IF(ROW()&lt;=vLastrow,'Match History Data'!A1717,"")</f>
        <v/>
      </c>
      <c r="B1717" t="str">
        <f>IF(ROW()&lt;=vLastrow,'Match History Data'!B1717,"")</f>
        <v/>
      </c>
      <c r="C1717" t="str">
        <f>IF(ROW()&lt;=vLastrow,'Match History Data'!C1717,"")</f>
        <v/>
      </c>
      <c r="D1717" t="str">
        <f>IF(ROW()&lt;=vLastrow,'Match History Data'!D1717,"")</f>
        <v/>
      </c>
      <c r="E1717" s="3" t="str">
        <f>IF(ROW()&lt;=vLastrow,IF('Match History Data'!E1717&lt;&gt;"",'Match History Data'!E1717,""),"")</f>
        <v/>
      </c>
      <c r="F1717" s="3" t="str">
        <f>IF(ROW()&lt;=vLastrow,IF('Match History Data'!F1717&lt;&gt;"",'Match History Data'!F1717,""),"")</f>
        <v/>
      </c>
      <c r="G1717" t="str">
        <f>IF(ROW()&lt;=vLastrow,'Match History Data'!G1717,"")</f>
        <v/>
      </c>
      <c r="H1717" t="str">
        <f>IF(ROW()&lt;=vLastrow,'Match History Data'!H1717,"")</f>
        <v/>
      </c>
      <c r="I1717" t="str">
        <f>IF(ROW()&lt;=vLastrow,'Match History Data'!I1717,"")</f>
        <v/>
      </c>
      <c r="J1717" t="str">
        <f>IF(ROW()&lt;=vLastrow,'Match History Data'!J1717,"")</f>
        <v/>
      </c>
      <c r="K1717" t="str">
        <f>IF(ROW()&lt;=vLastrow,'Match History Data'!K1717,"")</f>
        <v/>
      </c>
      <c r="L1717" t="str">
        <f>IF(ROW()&lt;=vLastrow,'Match History Data'!L1717,"")</f>
        <v/>
      </c>
      <c r="M1717" t="str">
        <f>IF(ROW()&lt;=vLastrow,'Match History Data'!M1717,"")</f>
        <v/>
      </c>
      <c r="N1717" t="str">
        <f>IF(ROW()&lt;=vLastrow,'Match History Data'!N1717,"")</f>
        <v/>
      </c>
      <c r="O1717" t="str">
        <f>IF(ROW()&lt;=vLastrow,'Match History Data'!O1717,"")</f>
        <v/>
      </c>
      <c r="Q1717" t="str">
        <f>IF(ROW()&lt;=vLastrow,VLOOKUP(MONTH(E1717),calcs!$S$2:$T$13,2,FALSE),"")</f>
        <v/>
      </c>
      <c r="R1717" t="str">
        <f>IF(ROW()&lt;=vLastrow,VLOOKUP(MONTH(F1717),calcs!$S$2:$T$13,2,FALSE),"")</f>
        <v/>
      </c>
      <c r="S1717" t="str">
        <f t="shared" si="140"/>
        <v/>
      </c>
      <c r="T1717" s="26" t="e">
        <f>IF(F1717="",DATEDIF(E1717,calcs!X$2,"Y"),"")</f>
        <v>#VALUE!</v>
      </c>
      <c r="U1717" t="str">
        <f t="shared" si="139"/>
        <v/>
      </c>
      <c r="V1717" t="str">
        <f t="shared" si="136"/>
        <v/>
      </c>
      <c r="W1717">
        <f t="shared" si="137"/>
        <v>0</v>
      </c>
      <c r="X1717">
        <f t="shared" si="138"/>
        <v>0</v>
      </c>
    </row>
    <row r="1718" spans="1:24" x14ac:dyDescent="0.35">
      <c r="A1718" t="str">
        <f>IF(ROW()&lt;=vLastrow,'Match History Data'!A1718,"")</f>
        <v/>
      </c>
      <c r="B1718" t="str">
        <f>IF(ROW()&lt;=vLastrow,'Match History Data'!B1718,"")</f>
        <v/>
      </c>
      <c r="C1718" t="str">
        <f>IF(ROW()&lt;=vLastrow,'Match History Data'!C1718,"")</f>
        <v/>
      </c>
      <c r="D1718" t="str">
        <f>IF(ROW()&lt;=vLastrow,'Match History Data'!D1718,"")</f>
        <v/>
      </c>
      <c r="E1718" s="3" t="str">
        <f>IF(ROW()&lt;=vLastrow,IF('Match History Data'!E1718&lt;&gt;"",'Match History Data'!E1718,""),"")</f>
        <v/>
      </c>
      <c r="F1718" s="3" t="str">
        <f>IF(ROW()&lt;=vLastrow,IF('Match History Data'!F1718&lt;&gt;"",'Match History Data'!F1718,""),"")</f>
        <v/>
      </c>
      <c r="G1718" t="str">
        <f>IF(ROW()&lt;=vLastrow,'Match History Data'!G1718,"")</f>
        <v/>
      </c>
      <c r="H1718" t="str">
        <f>IF(ROW()&lt;=vLastrow,'Match History Data'!H1718,"")</f>
        <v/>
      </c>
      <c r="I1718" t="str">
        <f>IF(ROW()&lt;=vLastrow,'Match History Data'!I1718,"")</f>
        <v/>
      </c>
      <c r="J1718" t="str">
        <f>IF(ROW()&lt;=vLastrow,'Match History Data'!J1718,"")</f>
        <v/>
      </c>
      <c r="K1718" t="str">
        <f>IF(ROW()&lt;=vLastrow,'Match History Data'!K1718,"")</f>
        <v/>
      </c>
      <c r="L1718" t="str">
        <f>IF(ROW()&lt;=vLastrow,'Match History Data'!L1718,"")</f>
        <v/>
      </c>
      <c r="M1718" t="str">
        <f>IF(ROW()&lt;=vLastrow,'Match History Data'!M1718,"")</f>
        <v/>
      </c>
      <c r="N1718" t="str">
        <f>IF(ROW()&lt;=vLastrow,'Match History Data'!N1718,"")</f>
        <v/>
      </c>
      <c r="O1718" t="str">
        <f>IF(ROW()&lt;=vLastrow,'Match History Data'!O1718,"")</f>
        <v/>
      </c>
      <c r="Q1718" t="str">
        <f>IF(ROW()&lt;=vLastrow,VLOOKUP(MONTH(E1718),calcs!$S$2:$T$13,2,FALSE),"")</f>
        <v/>
      </c>
      <c r="R1718" t="str">
        <f>IF(ROW()&lt;=vLastrow,VLOOKUP(MONTH(F1718),calcs!$S$2:$T$13,2,FALSE),"")</f>
        <v/>
      </c>
      <c r="S1718" t="str">
        <f t="shared" si="140"/>
        <v/>
      </c>
      <c r="T1718" s="26" t="e">
        <f>IF(F1718="",DATEDIF(E1718,calcs!X$2,"Y"),"")</f>
        <v>#VALUE!</v>
      </c>
      <c r="U1718" t="str">
        <f t="shared" si="139"/>
        <v/>
      </c>
      <c r="V1718" t="str">
        <f t="shared" si="136"/>
        <v/>
      </c>
      <c r="W1718">
        <f t="shared" si="137"/>
        <v>0</v>
      </c>
      <c r="X1718">
        <f t="shared" si="138"/>
        <v>0</v>
      </c>
    </row>
    <row r="1719" spans="1:24" x14ac:dyDescent="0.35">
      <c r="A1719" t="str">
        <f>IF(ROW()&lt;=vLastrow,'Match History Data'!A1719,"")</f>
        <v/>
      </c>
      <c r="B1719" t="str">
        <f>IF(ROW()&lt;=vLastrow,'Match History Data'!B1719,"")</f>
        <v/>
      </c>
      <c r="C1719" t="str">
        <f>IF(ROW()&lt;=vLastrow,'Match History Data'!C1719,"")</f>
        <v/>
      </c>
      <c r="D1719" t="str">
        <f>IF(ROW()&lt;=vLastrow,'Match History Data'!D1719,"")</f>
        <v/>
      </c>
      <c r="E1719" s="3" t="str">
        <f>IF(ROW()&lt;=vLastrow,IF('Match History Data'!E1719&lt;&gt;"",'Match History Data'!E1719,""),"")</f>
        <v/>
      </c>
      <c r="F1719" s="3" t="str">
        <f>IF(ROW()&lt;=vLastrow,IF('Match History Data'!F1719&lt;&gt;"",'Match History Data'!F1719,""),"")</f>
        <v/>
      </c>
      <c r="G1719" t="str">
        <f>IF(ROW()&lt;=vLastrow,'Match History Data'!G1719,"")</f>
        <v/>
      </c>
      <c r="H1719" t="str">
        <f>IF(ROW()&lt;=vLastrow,'Match History Data'!H1719,"")</f>
        <v/>
      </c>
      <c r="I1719" t="str">
        <f>IF(ROW()&lt;=vLastrow,'Match History Data'!I1719,"")</f>
        <v/>
      </c>
      <c r="J1719" t="str">
        <f>IF(ROW()&lt;=vLastrow,'Match History Data'!J1719,"")</f>
        <v/>
      </c>
      <c r="K1719" t="str">
        <f>IF(ROW()&lt;=vLastrow,'Match History Data'!K1719,"")</f>
        <v/>
      </c>
      <c r="L1719" t="str">
        <f>IF(ROW()&lt;=vLastrow,'Match History Data'!L1719,"")</f>
        <v/>
      </c>
      <c r="M1719" t="str">
        <f>IF(ROW()&lt;=vLastrow,'Match History Data'!M1719,"")</f>
        <v/>
      </c>
      <c r="N1719" t="str">
        <f>IF(ROW()&lt;=vLastrow,'Match History Data'!N1719,"")</f>
        <v/>
      </c>
      <c r="O1719" t="str">
        <f>IF(ROW()&lt;=vLastrow,'Match History Data'!O1719,"")</f>
        <v/>
      </c>
      <c r="Q1719" t="str">
        <f>IF(ROW()&lt;=vLastrow,VLOOKUP(MONTH(E1719),calcs!$S$2:$T$13,2,FALSE),"")</f>
        <v/>
      </c>
      <c r="R1719" t="str">
        <f>IF(ROW()&lt;=vLastrow,VLOOKUP(MONTH(F1719),calcs!$S$2:$T$13,2,FALSE),"")</f>
        <v/>
      </c>
      <c r="S1719" t="str">
        <f t="shared" si="140"/>
        <v/>
      </c>
      <c r="T1719" s="26" t="e">
        <f>IF(F1719="",DATEDIF(E1719,calcs!X$2,"Y"),"")</f>
        <v>#VALUE!</v>
      </c>
      <c r="U1719" t="str">
        <f t="shared" si="139"/>
        <v/>
      </c>
      <c r="V1719" t="str">
        <f t="shared" si="136"/>
        <v/>
      </c>
      <c r="W1719">
        <f t="shared" si="137"/>
        <v>0</v>
      </c>
      <c r="X1719">
        <f t="shared" si="138"/>
        <v>0</v>
      </c>
    </row>
    <row r="1720" spans="1:24" x14ac:dyDescent="0.35">
      <c r="A1720" t="str">
        <f>IF(ROW()&lt;=vLastrow,'Match History Data'!A1720,"")</f>
        <v/>
      </c>
      <c r="B1720" t="str">
        <f>IF(ROW()&lt;=vLastrow,'Match History Data'!B1720,"")</f>
        <v/>
      </c>
      <c r="C1720" t="str">
        <f>IF(ROW()&lt;=vLastrow,'Match History Data'!C1720,"")</f>
        <v/>
      </c>
      <c r="D1720" t="str">
        <f>IF(ROW()&lt;=vLastrow,'Match History Data'!D1720,"")</f>
        <v/>
      </c>
      <c r="E1720" s="3" t="str">
        <f>IF(ROW()&lt;=vLastrow,IF('Match History Data'!E1720&lt;&gt;"",'Match History Data'!E1720,""),"")</f>
        <v/>
      </c>
      <c r="F1720" s="3" t="str">
        <f>IF(ROW()&lt;=vLastrow,IF('Match History Data'!F1720&lt;&gt;"",'Match History Data'!F1720,""),"")</f>
        <v/>
      </c>
      <c r="G1720" t="str">
        <f>IF(ROW()&lt;=vLastrow,'Match History Data'!G1720,"")</f>
        <v/>
      </c>
      <c r="H1720" t="str">
        <f>IF(ROW()&lt;=vLastrow,'Match History Data'!H1720,"")</f>
        <v/>
      </c>
      <c r="I1720" t="str">
        <f>IF(ROW()&lt;=vLastrow,'Match History Data'!I1720,"")</f>
        <v/>
      </c>
      <c r="J1720" t="str">
        <f>IF(ROW()&lt;=vLastrow,'Match History Data'!J1720,"")</f>
        <v/>
      </c>
      <c r="K1720" t="str">
        <f>IF(ROW()&lt;=vLastrow,'Match History Data'!K1720,"")</f>
        <v/>
      </c>
      <c r="L1720" t="str">
        <f>IF(ROW()&lt;=vLastrow,'Match History Data'!L1720,"")</f>
        <v/>
      </c>
      <c r="M1720" t="str">
        <f>IF(ROW()&lt;=vLastrow,'Match History Data'!M1720,"")</f>
        <v/>
      </c>
      <c r="N1720" t="str">
        <f>IF(ROW()&lt;=vLastrow,'Match History Data'!N1720,"")</f>
        <v/>
      </c>
      <c r="O1720" t="str">
        <f>IF(ROW()&lt;=vLastrow,'Match History Data'!O1720,"")</f>
        <v/>
      </c>
      <c r="Q1720" t="str">
        <f>IF(ROW()&lt;=vLastrow,VLOOKUP(MONTH(E1720),calcs!$S$2:$T$13,2,FALSE),"")</f>
        <v/>
      </c>
      <c r="R1720" t="str">
        <f>IF(ROW()&lt;=vLastrow,VLOOKUP(MONTH(F1720),calcs!$S$2:$T$13,2,FALSE),"")</f>
        <v/>
      </c>
      <c r="S1720" t="str">
        <f t="shared" si="140"/>
        <v/>
      </c>
      <c r="T1720" s="26" t="e">
        <f>IF(F1720="",DATEDIF(E1720,calcs!X$2,"Y"),"")</f>
        <v>#VALUE!</v>
      </c>
      <c r="U1720" t="str">
        <f t="shared" si="139"/>
        <v/>
      </c>
      <c r="V1720" t="str">
        <f t="shared" si="136"/>
        <v/>
      </c>
      <c r="W1720">
        <f t="shared" si="137"/>
        <v>0</v>
      </c>
      <c r="X1720">
        <f t="shared" si="138"/>
        <v>0</v>
      </c>
    </row>
    <row r="1721" spans="1:24" x14ac:dyDescent="0.35">
      <c r="A1721" t="str">
        <f>IF(ROW()&lt;=vLastrow,'Match History Data'!A1721,"")</f>
        <v/>
      </c>
      <c r="B1721" t="str">
        <f>IF(ROW()&lt;=vLastrow,'Match History Data'!B1721,"")</f>
        <v/>
      </c>
      <c r="C1721" t="str">
        <f>IF(ROW()&lt;=vLastrow,'Match History Data'!C1721,"")</f>
        <v/>
      </c>
      <c r="D1721" t="str">
        <f>IF(ROW()&lt;=vLastrow,'Match History Data'!D1721,"")</f>
        <v/>
      </c>
      <c r="E1721" s="3" t="str">
        <f>IF(ROW()&lt;=vLastrow,IF('Match History Data'!E1721&lt;&gt;"",'Match History Data'!E1721,""),"")</f>
        <v/>
      </c>
      <c r="F1721" s="3" t="str">
        <f>IF(ROW()&lt;=vLastrow,IF('Match History Data'!F1721&lt;&gt;"",'Match History Data'!F1721,""),"")</f>
        <v/>
      </c>
      <c r="G1721" t="str">
        <f>IF(ROW()&lt;=vLastrow,'Match History Data'!G1721,"")</f>
        <v/>
      </c>
      <c r="H1721" t="str">
        <f>IF(ROW()&lt;=vLastrow,'Match History Data'!H1721,"")</f>
        <v/>
      </c>
      <c r="I1721" t="str">
        <f>IF(ROW()&lt;=vLastrow,'Match History Data'!I1721,"")</f>
        <v/>
      </c>
      <c r="J1721" t="str">
        <f>IF(ROW()&lt;=vLastrow,'Match History Data'!J1721,"")</f>
        <v/>
      </c>
      <c r="K1721" t="str">
        <f>IF(ROW()&lt;=vLastrow,'Match History Data'!K1721,"")</f>
        <v/>
      </c>
      <c r="L1721" t="str">
        <f>IF(ROW()&lt;=vLastrow,'Match History Data'!L1721,"")</f>
        <v/>
      </c>
      <c r="M1721" t="str">
        <f>IF(ROW()&lt;=vLastrow,'Match History Data'!M1721,"")</f>
        <v/>
      </c>
      <c r="N1721" t="str">
        <f>IF(ROW()&lt;=vLastrow,'Match History Data'!N1721,"")</f>
        <v/>
      </c>
      <c r="O1721" t="str">
        <f>IF(ROW()&lt;=vLastrow,'Match History Data'!O1721,"")</f>
        <v/>
      </c>
      <c r="Q1721" t="str">
        <f>IF(ROW()&lt;=vLastrow,VLOOKUP(MONTH(E1721),calcs!$S$2:$T$13,2,FALSE),"")</f>
        <v/>
      </c>
      <c r="R1721" t="str">
        <f>IF(ROW()&lt;=vLastrow,VLOOKUP(MONTH(F1721),calcs!$S$2:$T$13,2,FALSE),"")</f>
        <v/>
      </c>
      <c r="S1721" t="str">
        <f t="shared" si="140"/>
        <v/>
      </c>
      <c r="T1721" s="26" t="e">
        <f>IF(F1721="",DATEDIF(E1721,calcs!X$2,"Y"),"")</f>
        <v>#VALUE!</v>
      </c>
      <c r="U1721" t="str">
        <f t="shared" si="139"/>
        <v/>
      </c>
      <c r="V1721" t="str">
        <f t="shared" si="136"/>
        <v/>
      </c>
      <c r="W1721">
        <f t="shared" si="137"/>
        <v>0</v>
      </c>
      <c r="X1721">
        <f t="shared" si="138"/>
        <v>0</v>
      </c>
    </row>
    <row r="1722" spans="1:24" x14ac:dyDescent="0.35">
      <c r="A1722" t="str">
        <f>IF(ROW()&lt;=vLastrow,'Match History Data'!A1722,"")</f>
        <v/>
      </c>
      <c r="B1722" t="str">
        <f>IF(ROW()&lt;=vLastrow,'Match History Data'!B1722,"")</f>
        <v/>
      </c>
      <c r="C1722" t="str">
        <f>IF(ROW()&lt;=vLastrow,'Match History Data'!C1722,"")</f>
        <v/>
      </c>
      <c r="D1722" t="str">
        <f>IF(ROW()&lt;=vLastrow,'Match History Data'!D1722,"")</f>
        <v/>
      </c>
      <c r="E1722" s="3" t="str">
        <f>IF(ROW()&lt;=vLastrow,IF('Match History Data'!E1722&lt;&gt;"",'Match History Data'!E1722,""),"")</f>
        <v/>
      </c>
      <c r="F1722" s="3" t="str">
        <f>IF(ROW()&lt;=vLastrow,IF('Match History Data'!F1722&lt;&gt;"",'Match History Data'!F1722,""),"")</f>
        <v/>
      </c>
      <c r="G1722" t="str">
        <f>IF(ROW()&lt;=vLastrow,'Match History Data'!G1722,"")</f>
        <v/>
      </c>
      <c r="H1722" t="str">
        <f>IF(ROW()&lt;=vLastrow,'Match History Data'!H1722,"")</f>
        <v/>
      </c>
      <c r="I1722" t="str">
        <f>IF(ROW()&lt;=vLastrow,'Match History Data'!I1722,"")</f>
        <v/>
      </c>
      <c r="J1722" t="str">
        <f>IF(ROW()&lt;=vLastrow,'Match History Data'!J1722,"")</f>
        <v/>
      </c>
      <c r="K1722" t="str">
        <f>IF(ROW()&lt;=vLastrow,'Match History Data'!K1722,"")</f>
        <v/>
      </c>
      <c r="L1722" t="str">
        <f>IF(ROW()&lt;=vLastrow,'Match History Data'!L1722,"")</f>
        <v/>
      </c>
      <c r="M1722" t="str">
        <f>IF(ROW()&lt;=vLastrow,'Match History Data'!M1722,"")</f>
        <v/>
      </c>
      <c r="N1722" t="str">
        <f>IF(ROW()&lt;=vLastrow,'Match History Data'!N1722,"")</f>
        <v/>
      </c>
      <c r="O1722" t="str">
        <f>IF(ROW()&lt;=vLastrow,'Match History Data'!O1722,"")</f>
        <v/>
      </c>
      <c r="Q1722" t="str">
        <f>IF(ROW()&lt;=vLastrow,VLOOKUP(MONTH(E1722),calcs!$S$2:$T$13,2,FALSE),"")</f>
        <v/>
      </c>
      <c r="R1722" t="str">
        <f>IF(ROW()&lt;=vLastrow,VLOOKUP(MONTH(F1722),calcs!$S$2:$T$13,2,FALSE),"")</f>
        <v/>
      </c>
      <c r="S1722" t="str">
        <f t="shared" si="140"/>
        <v/>
      </c>
      <c r="T1722" s="26" t="e">
        <f>IF(F1722="",DATEDIF(E1722,calcs!X$2,"Y"),"")</f>
        <v>#VALUE!</v>
      </c>
      <c r="U1722" t="str">
        <f t="shared" si="139"/>
        <v/>
      </c>
      <c r="V1722" t="str">
        <f t="shared" si="136"/>
        <v/>
      </c>
      <c r="W1722">
        <f t="shared" si="137"/>
        <v>0</v>
      </c>
      <c r="X1722">
        <f t="shared" si="138"/>
        <v>0</v>
      </c>
    </row>
    <row r="1723" spans="1:24" x14ac:dyDescent="0.35">
      <c r="A1723" t="str">
        <f>IF(ROW()&lt;=vLastrow,'Match History Data'!A1723,"")</f>
        <v/>
      </c>
      <c r="B1723" t="str">
        <f>IF(ROW()&lt;=vLastrow,'Match History Data'!B1723,"")</f>
        <v/>
      </c>
      <c r="C1723" t="str">
        <f>IF(ROW()&lt;=vLastrow,'Match History Data'!C1723,"")</f>
        <v/>
      </c>
      <c r="D1723" t="str">
        <f>IF(ROW()&lt;=vLastrow,'Match History Data'!D1723,"")</f>
        <v/>
      </c>
      <c r="E1723" s="3" t="str">
        <f>IF(ROW()&lt;=vLastrow,IF('Match History Data'!E1723&lt;&gt;"",'Match History Data'!E1723,""),"")</f>
        <v/>
      </c>
      <c r="F1723" s="3" t="str">
        <f>IF(ROW()&lt;=vLastrow,IF('Match History Data'!F1723&lt;&gt;"",'Match History Data'!F1723,""),"")</f>
        <v/>
      </c>
      <c r="G1723" t="str">
        <f>IF(ROW()&lt;=vLastrow,'Match History Data'!G1723,"")</f>
        <v/>
      </c>
      <c r="H1723" t="str">
        <f>IF(ROW()&lt;=vLastrow,'Match History Data'!H1723,"")</f>
        <v/>
      </c>
      <c r="I1723" t="str">
        <f>IF(ROW()&lt;=vLastrow,'Match History Data'!I1723,"")</f>
        <v/>
      </c>
      <c r="J1723" t="str">
        <f>IF(ROW()&lt;=vLastrow,'Match History Data'!J1723,"")</f>
        <v/>
      </c>
      <c r="K1723" t="str">
        <f>IF(ROW()&lt;=vLastrow,'Match History Data'!K1723,"")</f>
        <v/>
      </c>
      <c r="L1723" t="str">
        <f>IF(ROW()&lt;=vLastrow,'Match History Data'!L1723,"")</f>
        <v/>
      </c>
      <c r="M1723" t="str">
        <f>IF(ROW()&lt;=vLastrow,'Match History Data'!M1723,"")</f>
        <v/>
      </c>
      <c r="N1723" t="str">
        <f>IF(ROW()&lt;=vLastrow,'Match History Data'!N1723,"")</f>
        <v/>
      </c>
      <c r="O1723" t="str">
        <f>IF(ROW()&lt;=vLastrow,'Match History Data'!O1723,"")</f>
        <v/>
      </c>
      <c r="Q1723" t="str">
        <f>IF(ROW()&lt;=vLastrow,VLOOKUP(MONTH(E1723),calcs!$S$2:$T$13,2,FALSE),"")</f>
        <v/>
      </c>
      <c r="R1723" t="str">
        <f>IF(ROW()&lt;=vLastrow,VLOOKUP(MONTH(F1723),calcs!$S$2:$T$13,2,FALSE),"")</f>
        <v/>
      </c>
      <c r="S1723" t="str">
        <f t="shared" si="140"/>
        <v/>
      </c>
      <c r="T1723" s="26" t="e">
        <f>IF(F1723="",DATEDIF(E1723,calcs!X$2,"Y"),"")</f>
        <v>#VALUE!</v>
      </c>
      <c r="U1723" t="str">
        <f t="shared" si="139"/>
        <v/>
      </c>
      <c r="V1723" t="str">
        <f t="shared" si="136"/>
        <v/>
      </c>
      <c r="W1723">
        <f t="shared" si="137"/>
        <v>0</v>
      </c>
      <c r="X1723">
        <f t="shared" si="138"/>
        <v>0</v>
      </c>
    </row>
    <row r="1724" spans="1:24" x14ac:dyDescent="0.35">
      <c r="A1724" t="str">
        <f>IF(ROW()&lt;=vLastrow,'Match History Data'!A1724,"")</f>
        <v/>
      </c>
      <c r="B1724" t="str">
        <f>IF(ROW()&lt;=vLastrow,'Match History Data'!B1724,"")</f>
        <v/>
      </c>
      <c r="C1724" t="str">
        <f>IF(ROW()&lt;=vLastrow,'Match History Data'!C1724,"")</f>
        <v/>
      </c>
      <c r="D1724" t="str">
        <f>IF(ROW()&lt;=vLastrow,'Match History Data'!D1724,"")</f>
        <v/>
      </c>
      <c r="E1724" s="3" t="str">
        <f>IF(ROW()&lt;=vLastrow,IF('Match History Data'!E1724&lt;&gt;"",'Match History Data'!E1724,""),"")</f>
        <v/>
      </c>
      <c r="F1724" s="3" t="str">
        <f>IF(ROW()&lt;=vLastrow,IF('Match History Data'!F1724&lt;&gt;"",'Match History Data'!F1724,""),"")</f>
        <v/>
      </c>
      <c r="G1724" t="str">
        <f>IF(ROW()&lt;=vLastrow,'Match History Data'!G1724,"")</f>
        <v/>
      </c>
      <c r="H1724" t="str">
        <f>IF(ROW()&lt;=vLastrow,'Match History Data'!H1724,"")</f>
        <v/>
      </c>
      <c r="I1724" t="str">
        <f>IF(ROW()&lt;=vLastrow,'Match History Data'!I1724,"")</f>
        <v/>
      </c>
      <c r="J1724" t="str">
        <f>IF(ROW()&lt;=vLastrow,'Match History Data'!J1724,"")</f>
        <v/>
      </c>
      <c r="K1724" t="str">
        <f>IF(ROW()&lt;=vLastrow,'Match History Data'!K1724,"")</f>
        <v/>
      </c>
      <c r="L1724" t="str">
        <f>IF(ROW()&lt;=vLastrow,'Match History Data'!L1724,"")</f>
        <v/>
      </c>
      <c r="M1724" t="str">
        <f>IF(ROW()&lt;=vLastrow,'Match History Data'!M1724,"")</f>
        <v/>
      </c>
      <c r="N1724" t="str">
        <f>IF(ROW()&lt;=vLastrow,'Match History Data'!N1724,"")</f>
        <v/>
      </c>
      <c r="O1724" t="str">
        <f>IF(ROW()&lt;=vLastrow,'Match History Data'!O1724,"")</f>
        <v/>
      </c>
      <c r="Q1724" t="str">
        <f>IF(ROW()&lt;=vLastrow,VLOOKUP(MONTH(E1724),calcs!$S$2:$T$13,2,FALSE),"")</f>
        <v/>
      </c>
      <c r="R1724" t="str">
        <f>IF(ROW()&lt;=vLastrow,VLOOKUP(MONTH(F1724),calcs!$S$2:$T$13,2,FALSE),"")</f>
        <v/>
      </c>
      <c r="S1724" t="str">
        <f t="shared" si="140"/>
        <v/>
      </c>
      <c r="T1724" s="26" t="e">
        <f>IF(F1724="",DATEDIF(E1724,calcs!X$2,"Y"),"")</f>
        <v>#VALUE!</v>
      </c>
      <c r="U1724" t="str">
        <f t="shared" si="139"/>
        <v/>
      </c>
      <c r="V1724" t="str">
        <f t="shared" si="136"/>
        <v/>
      </c>
      <c r="W1724">
        <f t="shared" si="137"/>
        <v>0</v>
      </c>
      <c r="X1724">
        <f t="shared" si="138"/>
        <v>0</v>
      </c>
    </row>
    <row r="1725" spans="1:24" x14ac:dyDescent="0.35">
      <c r="A1725" t="str">
        <f>IF(ROW()&lt;=vLastrow,'Match History Data'!A1725,"")</f>
        <v/>
      </c>
      <c r="B1725" t="str">
        <f>IF(ROW()&lt;=vLastrow,'Match History Data'!B1725,"")</f>
        <v/>
      </c>
      <c r="C1725" t="str">
        <f>IF(ROW()&lt;=vLastrow,'Match History Data'!C1725,"")</f>
        <v/>
      </c>
      <c r="D1725" t="str">
        <f>IF(ROW()&lt;=vLastrow,'Match History Data'!D1725,"")</f>
        <v/>
      </c>
      <c r="E1725" s="3" t="str">
        <f>IF(ROW()&lt;=vLastrow,IF('Match History Data'!E1725&lt;&gt;"",'Match History Data'!E1725,""),"")</f>
        <v/>
      </c>
      <c r="F1725" s="3" t="str">
        <f>IF(ROW()&lt;=vLastrow,IF('Match History Data'!F1725&lt;&gt;"",'Match History Data'!F1725,""),"")</f>
        <v/>
      </c>
      <c r="G1725" t="str">
        <f>IF(ROW()&lt;=vLastrow,'Match History Data'!G1725,"")</f>
        <v/>
      </c>
      <c r="H1725" t="str">
        <f>IF(ROW()&lt;=vLastrow,'Match History Data'!H1725,"")</f>
        <v/>
      </c>
      <c r="I1725" t="str">
        <f>IF(ROW()&lt;=vLastrow,'Match History Data'!I1725,"")</f>
        <v/>
      </c>
      <c r="J1725" t="str">
        <f>IF(ROW()&lt;=vLastrow,'Match History Data'!J1725,"")</f>
        <v/>
      </c>
      <c r="K1725" t="str">
        <f>IF(ROW()&lt;=vLastrow,'Match History Data'!K1725,"")</f>
        <v/>
      </c>
      <c r="L1725" t="str">
        <f>IF(ROW()&lt;=vLastrow,'Match History Data'!L1725,"")</f>
        <v/>
      </c>
      <c r="M1725" t="str">
        <f>IF(ROW()&lt;=vLastrow,'Match History Data'!M1725,"")</f>
        <v/>
      </c>
      <c r="N1725" t="str">
        <f>IF(ROW()&lt;=vLastrow,'Match History Data'!N1725,"")</f>
        <v/>
      </c>
      <c r="O1725" t="str">
        <f>IF(ROW()&lt;=vLastrow,'Match History Data'!O1725,"")</f>
        <v/>
      </c>
      <c r="Q1725" t="str">
        <f>IF(ROW()&lt;=vLastrow,VLOOKUP(MONTH(E1725),calcs!$S$2:$T$13,2,FALSE),"")</f>
        <v/>
      </c>
      <c r="R1725" t="str">
        <f>IF(ROW()&lt;=vLastrow,VLOOKUP(MONTH(F1725),calcs!$S$2:$T$13,2,FALSE),"")</f>
        <v/>
      </c>
      <c r="S1725" t="str">
        <f t="shared" si="140"/>
        <v/>
      </c>
      <c r="T1725" s="26" t="e">
        <f>IF(F1725="",DATEDIF(E1725,calcs!X$2,"Y"),"")</f>
        <v>#VALUE!</v>
      </c>
      <c r="U1725" t="str">
        <f t="shared" si="139"/>
        <v/>
      </c>
      <c r="V1725" t="str">
        <f t="shared" si="136"/>
        <v/>
      </c>
      <c r="W1725">
        <f t="shared" si="137"/>
        <v>0</v>
      </c>
      <c r="X1725">
        <f t="shared" si="138"/>
        <v>0</v>
      </c>
    </row>
    <row r="1726" spans="1:24" x14ac:dyDescent="0.35">
      <c r="A1726" t="str">
        <f>IF(ROW()&lt;=vLastrow,'Match History Data'!A1726,"")</f>
        <v/>
      </c>
      <c r="B1726" t="str">
        <f>IF(ROW()&lt;=vLastrow,'Match History Data'!B1726,"")</f>
        <v/>
      </c>
      <c r="C1726" t="str">
        <f>IF(ROW()&lt;=vLastrow,'Match History Data'!C1726,"")</f>
        <v/>
      </c>
      <c r="D1726" t="str">
        <f>IF(ROW()&lt;=vLastrow,'Match History Data'!D1726,"")</f>
        <v/>
      </c>
      <c r="E1726" s="3" t="str">
        <f>IF(ROW()&lt;=vLastrow,IF('Match History Data'!E1726&lt;&gt;"",'Match History Data'!E1726,""),"")</f>
        <v/>
      </c>
      <c r="F1726" s="3" t="str">
        <f>IF(ROW()&lt;=vLastrow,IF('Match History Data'!F1726&lt;&gt;"",'Match History Data'!F1726,""),"")</f>
        <v/>
      </c>
      <c r="G1726" t="str">
        <f>IF(ROW()&lt;=vLastrow,'Match History Data'!G1726,"")</f>
        <v/>
      </c>
      <c r="H1726" t="str">
        <f>IF(ROW()&lt;=vLastrow,'Match History Data'!H1726,"")</f>
        <v/>
      </c>
      <c r="I1726" t="str">
        <f>IF(ROW()&lt;=vLastrow,'Match History Data'!I1726,"")</f>
        <v/>
      </c>
      <c r="J1726" t="str">
        <f>IF(ROW()&lt;=vLastrow,'Match History Data'!J1726,"")</f>
        <v/>
      </c>
      <c r="K1726" t="str">
        <f>IF(ROW()&lt;=vLastrow,'Match History Data'!K1726,"")</f>
        <v/>
      </c>
      <c r="L1726" t="str">
        <f>IF(ROW()&lt;=vLastrow,'Match History Data'!L1726,"")</f>
        <v/>
      </c>
      <c r="M1726" t="str">
        <f>IF(ROW()&lt;=vLastrow,'Match History Data'!M1726,"")</f>
        <v/>
      </c>
      <c r="N1726" t="str">
        <f>IF(ROW()&lt;=vLastrow,'Match History Data'!N1726,"")</f>
        <v/>
      </c>
      <c r="O1726" t="str">
        <f>IF(ROW()&lt;=vLastrow,'Match History Data'!O1726,"")</f>
        <v/>
      </c>
      <c r="Q1726" t="str">
        <f>IF(ROW()&lt;=vLastrow,VLOOKUP(MONTH(E1726),calcs!$S$2:$T$13,2,FALSE),"")</f>
        <v/>
      </c>
      <c r="R1726" t="str">
        <f>IF(ROW()&lt;=vLastrow,VLOOKUP(MONTH(F1726),calcs!$S$2:$T$13,2,FALSE),"")</f>
        <v/>
      </c>
      <c r="S1726" t="str">
        <f t="shared" si="140"/>
        <v/>
      </c>
      <c r="T1726" s="26" t="e">
        <f>IF(F1726="",DATEDIF(E1726,calcs!X$2,"Y"),"")</f>
        <v>#VALUE!</v>
      </c>
      <c r="U1726" t="str">
        <f t="shared" si="139"/>
        <v/>
      </c>
      <c r="V1726" t="str">
        <f t="shared" si="136"/>
        <v/>
      </c>
      <c r="W1726">
        <f t="shared" si="137"/>
        <v>0</v>
      </c>
      <c r="X1726">
        <f t="shared" si="138"/>
        <v>0</v>
      </c>
    </row>
    <row r="1727" spans="1:24" x14ac:dyDescent="0.35">
      <c r="A1727" t="str">
        <f>IF(ROW()&lt;=vLastrow,'Match History Data'!A1727,"")</f>
        <v/>
      </c>
      <c r="B1727" t="str">
        <f>IF(ROW()&lt;=vLastrow,'Match History Data'!B1727,"")</f>
        <v/>
      </c>
      <c r="C1727" t="str">
        <f>IF(ROW()&lt;=vLastrow,'Match History Data'!C1727,"")</f>
        <v/>
      </c>
      <c r="D1727" t="str">
        <f>IF(ROW()&lt;=vLastrow,'Match History Data'!D1727,"")</f>
        <v/>
      </c>
      <c r="E1727" s="3" t="str">
        <f>IF(ROW()&lt;=vLastrow,IF('Match History Data'!E1727&lt;&gt;"",'Match History Data'!E1727,""),"")</f>
        <v/>
      </c>
      <c r="F1727" s="3" t="str">
        <f>IF(ROW()&lt;=vLastrow,IF('Match History Data'!F1727&lt;&gt;"",'Match History Data'!F1727,""),"")</f>
        <v/>
      </c>
      <c r="G1727" t="str">
        <f>IF(ROW()&lt;=vLastrow,'Match History Data'!G1727,"")</f>
        <v/>
      </c>
      <c r="H1727" t="str">
        <f>IF(ROW()&lt;=vLastrow,'Match History Data'!H1727,"")</f>
        <v/>
      </c>
      <c r="I1727" t="str">
        <f>IF(ROW()&lt;=vLastrow,'Match History Data'!I1727,"")</f>
        <v/>
      </c>
      <c r="J1727" t="str">
        <f>IF(ROW()&lt;=vLastrow,'Match History Data'!J1727,"")</f>
        <v/>
      </c>
      <c r="K1727" t="str">
        <f>IF(ROW()&lt;=vLastrow,'Match History Data'!K1727,"")</f>
        <v/>
      </c>
      <c r="L1727" t="str">
        <f>IF(ROW()&lt;=vLastrow,'Match History Data'!L1727,"")</f>
        <v/>
      </c>
      <c r="M1727" t="str">
        <f>IF(ROW()&lt;=vLastrow,'Match History Data'!M1727,"")</f>
        <v/>
      </c>
      <c r="N1727" t="str">
        <f>IF(ROW()&lt;=vLastrow,'Match History Data'!N1727,"")</f>
        <v/>
      </c>
      <c r="O1727" t="str">
        <f>IF(ROW()&lt;=vLastrow,'Match History Data'!O1727,"")</f>
        <v/>
      </c>
      <c r="Q1727" t="str">
        <f>IF(ROW()&lt;=vLastrow,VLOOKUP(MONTH(E1727),calcs!$S$2:$T$13,2,FALSE),"")</f>
        <v/>
      </c>
      <c r="R1727" t="str">
        <f>IF(ROW()&lt;=vLastrow,VLOOKUP(MONTH(F1727),calcs!$S$2:$T$13,2,FALSE),"")</f>
        <v/>
      </c>
      <c r="S1727" t="str">
        <f t="shared" si="140"/>
        <v/>
      </c>
      <c r="T1727" s="26" t="e">
        <f>IF(F1727="",DATEDIF(E1727,calcs!X$2,"Y"),"")</f>
        <v>#VALUE!</v>
      </c>
      <c r="U1727" t="str">
        <f t="shared" si="139"/>
        <v/>
      </c>
      <c r="V1727" t="str">
        <f t="shared" si="136"/>
        <v/>
      </c>
      <c r="W1727">
        <f t="shared" si="137"/>
        <v>0</v>
      </c>
      <c r="X1727">
        <f t="shared" si="138"/>
        <v>0</v>
      </c>
    </row>
    <row r="1728" spans="1:24" x14ac:dyDescent="0.35">
      <c r="A1728" t="str">
        <f>IF(ROW()&lt;=vLastrow,'Match History Data'!A1728,"")</f>
        <v/>
      </c>
      <c r="B1728" t="str">
        <f>IF(ROW()&lt;=vLastrow,'Match History Data'!B1728,"")</f>
        <v/>
      </c>
      <c r="C1728" t="str">
        <f>IF(ROW()&lt;=vLastrow,'Match History Data'!C1728,"")</f>
        <v/>
      </c>
      <c r="D1728" t="str">
        <f>IF(ROW()&lt;=vLastrow,'Match History Data'!D1728,"")</f>
        <v/>
      </c>
      <c r="E1728" s="3" t="str">
        <f>IF(ROW()&lt;=vLastrow,IF('Match History Data'!E1728&lt;&gt;"",'Match History Data'!E1728,""),"")</f>
        <v/>
      </c>
      <c r="F1728" s="3" t="str">
        <f>IF(ROW()&lt;=vLastrow,IF('Match History Data'!F1728&lt;&gt;"",'Match History Data'!F1728,""),"")</f>
        <v/>
      </c>
      <c r="G1728" t="str">
        <f>IF(ROW()&lt;=vLastrow,'Match History Data'!G1728,"")</f>
        <v/>
      </c>
      <c r="H1728" t="str">
        <f>IF(ROW()&lt;=vLastrow,'Match History Data'!H1728,"")</f>
        <v/>
      </c>
      <c r="I1728" t="str">
        <f>IF(ROW()&lt;=vLastrow,'Match History Data'!I1728,"")</f>
        <v/>
      </c>
      <c r="J1728" t="str">
        <f>IF(ROW()&lt;=vLastrow,'Match History Data'!J1728,"")</f>
        <v/>
      </c>
      <c r="K1728" t="str">
        <f>IF(ROW()&lt;=vLastrow,'Match History Data'!K1728,"")</f>
        <v/>
      </c>
      <c r="L1728" t="str">
        <f>IF(ROW()&lt;=vLastrow,'Match History Data'!L1728,"")</f>
        <v/>
      </c>
      <c r="M1728" t="str">
        <f>IF(ROW()&lt;=vLastrow,'Match History Data'!M1728,"")</f>
        <v/>
      </c>
      <c r="N1728" t="str">
        <f>IF(ROW()&lt;=vLastrow,'Match History Data'!N1728,"")</f>
        <v/>
      </c>
      <c r="O1728" t="str">
        <f>IF(ROW()&lt;=vLastrow,'Match History Data'!O1728,"")</f>
        <v/>
      </c>
      <c r="Q1728" t="str">
        <f>IF(ROW()&lt;=vLastrow,VLOOKUP(MONTH(E1728),calcs!$S$2:$T$13,2,FALSE),"")</f>
        <v/>
      </c>
      <c r="R1728" t="str">
        <f>IF(ROW()&lt;=vLastrow,VLOOKUP(MONTH(F1728),calcs!$S$2:$T$13,2,FALSE),"")</f>
        <v/>
      </c>
      <c r="S1728" t="str">
        <f t="shared" si="140"/>
        <v/>
      </c>
      <c r="T1728" s="26" t="e">
        <f>IF(F1728="",DATEDIF(E1728,calcs!X$2,"Y"),"")</f>
        <v>#VALUE!</v>
      </c>
      <c r="U1728" t="str">
        <f t="shared" si="139"/>
        <v/>
      </c>
      <c r="V1728" t="str">
        <f t="shared" si="136"/>
        <v/>
      </c>
      <c r="W1728">
        <f t="shared" si="137"/>
        <v>0</v>
      </c>
      <c r="X1728">
        <f t="shared" si="138"/>
        <v>0</v>
      </c>
    </row>
    <row r="1729" spans="1:24" x14ac:dyDescent="0.35">
      <c r="A1729" t="str">
        <f>IF(ROW()&lt;=vLastrow,'Match History Data'!A1729,"")</f>
        <v/>
      </c>
      <c r="B1729" t="str">
        <f>IF(ROW()&lt;=vLastrow,'Match History Data'!B1729,"")</f>
        <v/>
      </c>
      <c r="C1729" t="str">
        <f>IF(ROW()&lt;=vLastrow,'Match History Data'!C1729,"")</f>
        <v/>
      </c>
      <c r="D1729" t="str">
        <f>IF(ROW()&lt;=vLastrow,'Match History Data'!D1729,"")</f>
        <v/>
      </c>
      <c r="E1729" s="3" t="str">
        <f>IF(ROW()&lt;=vLastrow,IF('Match History Data'!E1729&lt;&gt;"",'Match History Data'!E1729,""),"")</f>
        <v/>
      </c>
      <c r="F1729" s="3" t="str">
        <f>IF(ROW()&lt;=vLastrow,IF('Match History Data'!F1729&lt;&gt;"",'Match History Data'!F1729,""),"")</f>
        <v/>
      </c>
      <c r="G1729" t="str">
        <f>IF(ROW()&lt;=vLastrow,'Match History Data'!G1729,"")</f>
        <v/>
      </c>
      <c r="H1729" t="str">
        <f>IF(ROW()&lt;=vLastrow,'Match History Data'!H1729,"")</f>
        <v/>
      </c>
      <c r="I1729" t="str">
        <f>IF(ROW()&lt;=vLastrow,'Match History Data'!I1729,"")</f>
        <v/>
      </c>
      <c r="J1729" t="str">
        <f>IF(ROW()&lt;=vLastrow,'Match History Data'!J1729,"")</f>
        <v/>
      </c>
      <c r="K1729" t="str">
        <f>IF(ROW()&lt;=vLastrow,'Match History Data'!K1729,"")</f>
        <v/>
      </c>
      <c r="L1729" t="str">
        <f>IF(ROW()&lt;=vLastrow,'Match History Data'!L1729,"")</f>
        <v/>
      </c>
      <c r="M1729" t="str">
        <f>IF(ROW()&lt;=vLastrow,'Match History Data'!M1729,"")</f>
        <v/>
      </c>
      <c r="N1729" t="str">
        <f>IF(ROW()&lt;=vLastrow,'Match History Data'!N1729,"")</f>
        <v/>
      </c>
      <c r="O1729" t="str">
        <f>IF(ROW()&lt;=vLastrow,'Match History Data'!O1729,"")</f>
        <v/>
      </c>
      <c r="Q1729" t="str">
        <f>IF(ROW()&lt;=vLastrow,VLOOKUP(MONTH(E1729),calcs!$S$2:$T$13,2,FALSE),"")</f>
        <v/>
      </c>
      <c r="R1729" t="str">
        <f>IF(ROW()&lt;=vLastrow,VLOOKUP(MONTH(F1729),calcs!$S$2:$T$13,2,FALSE),"")</f>
        <v/>
      </c>
      <c r="S1729" t="str">
        <f t="shared" si="140"/>
        <v/>
      </c>
      <c r="T1729" s="26" t="e">
        <f>IF(F1729="",DATEDIF(E1729,calcs!X$2,"Y"),"")</f>
        <v>#VALUE!</v>
      </c>
      <c r="U1729" t="str">
        <f t="shared" si="139"/>
        <v/>
      </c>
      <c r="V1729" t="str">
        <f t="shared" si="136"/>
        <v/>
      </c>
      <c r="W1729">
        <f t="shared" si="137"/>
        <v>0</v>
      </c>
      <c r="X1729">
        <f t="shared" si="138"/>
        <v>0</v>
      </c>
    </row>
    <row r="1730" spans="1:24" x14ac:dyDescent="0.35">
      <c r="A1730" t="str">
        <f>IF(ROW()&lt;=vLastrow,'Match History Data'!A1730,"")</f>
        <v/>
      </c>
      <c r="B1730" t="str">
        <f>IF(ROW()&lt;=vLastrow,'Match History Data'!B1730,"")</f>
        <v/>
      </c>
      <c r="C1730" t="str">
        <f>IF(ROW()&lt;=vLastrow,'Match History Data'!C1730,"")</f>
        <v/>
      </c>
      <c r="D1730" t="str">
        <f>IF(ROW()&lt;=vLastrow,'Match History Data'!D1730,"")</f>
        <v/>
      </c>
      <c r="E1730" s="3" t="str">
        <f>IF(ROW()&lt;=vLastrow,IF('Match History Data'!E1730&lt;&gt;"",'Match History Data'!E1730,""),"")</f>
        <v/>
      </c>
      <c r="F1730" s="3" t="str">
        <f>IF(ROW()&lt;=vLastrow,IF('Match History Data'!F1730&lt;&gt;"",'Match History Data'!F1730,""),"")</f>
        <v/>
      </c>
      <c r="G1730" t="str">
        <f>IF(ROW()&lt;=vLastrow,'Match History Data'!G1730,"")</f>
        <v/>
      </c>
      <c r="H1730" t="str">
        <f>IF(ROW()&lt;=vLastrow,'Match History Data'!H1730,"")</f>
        <v/>
      </c>
      <c r="I1730" t="str">
        <f>IF(ROW()&lt;=vLastrow,'Match History Data'!I1730,"")</f>
        <v/>
      </c>
      <c r="J1730" t="str">
        <f>IF(ROW()&lt;=vLastrow,'Match History Data'!J1730,"")</f>
        <v/>
      </c>
      <c r="K1730" t="str">
        <f>IF(ROW()&lt;=vLastrow,'Match History Data'!K1730,"")</f>
        <v/>
      </c>
      <c r="L1730" t="str">
        <f>IF(ROW()&lt;=vLastrow,'Match History Data'!L1730,"")</f>
        <v/>
      </c>
      <c r="M1730" t="str">
        <f>IF(ROW()&lt;=vLastrow,'Match History Data'!M1730,"")</f>
        <v/>
      </c>
      <c r="N1730" t="str">
        <f>IF(ROW()&lt;=vLastrow,'Match History Data'!N1730,"")</f>
        <v/>
      </c>
      <c r="O1730" t="str">
        <f>IF(ROW()&lt;=vLastrow,'Match History Data'!O1730,"")</f>
        <v/>
      </c>
      <c r="Q1730" t="str">
        <f>IF(ROW()&lt;=vLastrow,VLOOKUP(MONTH(E1730),calcs!$S$2:$T$13,2,FALSE),"")</f>
        <v/>
      </c>
      <c r="R1730" t="str">
        <f>IF(ROW()&lt;=vLastrow,VLOOKUP(MONTH(F1730),calcs!$S$2:$T$13,2,FALSE),"")</f>
        <v/>
      </c>
      <c r="S1730" t="str">
        <f t="shared" si="140"/>
        <v/>
      </c>
      <c r="T1730" s="26" t="e">
        <f>IF(F1730="",DATEDIF(E1730,calcs!X$2,"Y"),"")</f>
        <v>#VALUE!</v>
      </c>
      <c r="U1730" t="str">
        <f t="shared" si="139"/>
        <v/>
      </c>
      <c r="V1730" t="str">
        <f t="shared" ref="V1730:V1793" si="141">SUBSTITUTE(N1730,"White or Caucasian","White")</f>
        <v/>
      </c>
      <c r="W1730">
        <f t="shared" ref="W1730:W1793" si="142">IF(J1730&lt;&gt;"",LEN(J1730)-LEN(SUBSTITUTE(J1730,";",""))+1,0)</f>
        <v>0</v>
      </c>
      <c r="X1730">
        <f t="shared" ref="X1730:X1793" si="143">IF(N1730&lt;&gt;"",LEN(N1730)-LEN(SUBSTITUTE(N1730,";",""))+1,0)</f>
        <v>0</v>
      </c>
    </row>
    <row r="1731" spans="1:24" x14ac:dyDescent="0.35">
      <c r="A1731" t="str">
        <f>IF(ROW()&lt;=vLastrow,'Match History Data'!A1731,"")</f>
        <v/>
      </c>
      <c r="B1731" t="str">
        <f>IF(ROW()&lt;=vLastrow,'Match History Data'!B1731,"")</f>
        <v/>
      </c>
      <c r="C1731" t="str">
        <f>IF(ROW()&lt;=vLastrow,'Match History Data'!C1731,"")</f>
        <v/>
      </c>
      <c r="D1731" t="str">
        <f>IF(ROW()&lt;=vLastrow,'Match History Data'!D1731,"")</f>
        <v/>
      </c>
      <c r="E1731" s="3" t="str">
        <f>IF(ROW()&lt;=vLastrow,IF('Match History Data'!E1731&lt;&gt;"",'Match History Data'!E1731,""),"")</f>
        <v/>
      </c>
      <c r="F1731" s="3" t="str">
        <f>IF(ROW()&lt;=vLastrow,IF('Match History Data'!F1731&lt;&gt;"",'Match History Data'!F1731,""),"")</f>
        <v/>
      </c>
      <c r="G1731" t="str">
        <f>IF(ROW()&lt;=vLastrow,'Match History Data'!G1731,"")</f>
        <v/>
      </c>
      <c r="H1731" t="str">
        <f>IF(ROW()&lt;=vLastrow,'Match History Data'!H1731,"")</f>
        <v/>
      </c>
      <c r="I1731" t="str">
        <f>IF(ROW()&lt;=vLastrow,'Match History Data'!I1731,"")</f>
        <v/>
      </c>
      <c r="J1731" t="str">
        <f>IF(ROW()&lt;=vLastrow,'Match History Data'!J1731,"")</f>
        <v/>
      </c>
      <c r="K1731" t="str">
        <f>IF(ROW()&lt;=vLastrow,'Match History Data'!K1731,"")</f>
        <v/>
      </c>
      <c r="L1731" t="str">
        <f>IF(ROW()&lt;=vLastrow,'Match History Data'!L1731,"")</f>
        <v/>
      </c>
      <c r="M1731" t="str">
        <f>IF(ROW()&lt;=vLastrow,'Match History Data'!M1731,"")</f>
        <v/>
      </c>
      <c r="N1731" t="str">
        <f>IF(ROW()&lt;=vLastrow,'Match History Data'!N1731,"")</f>
        <v/>
      </c>
      <c r="O1731" t="str">
        <f>IF(ROW()&lt;=vLastrow,'Match History Data'!O1731,"")</f>
        <v/>
      </c>
      <c r="Q1731" t="str">
        <f>IF(ROW()&lt;=vLastrow,VLOOKUP(MONTH(E1731),calcs!$S$2:$T$13,2,FALSE),"")</f>
        <v/>
      </c>
      <c r="R1731" t="str">
        <f>IF(ROW()&lt;=vLastrow,VLOOKUP(MONTH(F1731),calcs!$S$2:$T$13,2,FALSE),"")</f>
        <v/>
      </c>
      <c r="S1731" t="str">
        <f t="shared" si="140"/>
        <v/>
      </c>
      <c r="T1731" s="26" t="e">
        <f>IF(F1731="",DATEDIF(E1731,calcs!X$2,"Y"),"")</f>
        <v>#VALUE!</v>
      </c>
      <c r="U1731" t="str">
        <f t="shared" ref="U1731:U1794" si="144">SUBSTITUTE(J1731,"White or Caucasian","White")</f>
        <v/>
      </c>
      <c r="V1731" t="str">
        <f t="shared" si="141"/>
        <v/>
      </c>
      <c r="W1731">
        <f t="shared" si="142"/>
        <v>0</v>
      </c>
      <c r="X1731">
        <f t="shared" si="143"/>
        <v>0</v>
      </c>
    </row>
    <row r="1732" spans="1:24" x14ac:dyDescent="0.35">
      <c r="A1732" t="str">
        <f>IF(ROW()&lt;=vLastrow,'Match History Data'!A1732,"")</f>
        <v/>
      </c>
      <c r="B1732" t="str">
        <f>IF(ROW()&lt;=vLastrow,'Match History Data'!B1732,"")</f>
        <v/>
      </c>
      <c r="C1732" t="str">
        <f>IF(ROW()&lt;=vLastrow,'Match History Data'!C1732,"")</f>
        <v/>
      </c>
      <c r="D1732" t="str">
        <f>IF(ROW()&lt;=vLastrow,'Match History Data'!D1732,"")</f>
        <v/>
      </c>
      <c r="E1732" s="3" t="str">
        <f>IF(ROW()&lt;=vLastrow,IF('Match History Data'!E1732&lt;&gt;"",'Match History Data'!E1732,""),"")</f>
        <v/>
      </c>
      <c r="F1732" s="3" t="str">
        <f>IF(ROW()&lt;=vLastrow,IF('Match History Data'!F1732&lt;&gt;"",'Match History Data'!F1732,""),"")</f>
        <v/>
      </c>
      <c r="G1732" t="str">
        <f>IF(ROW()&lt;=vLastrow,'Match History Data'!G1732,"")</f>
        <v/>
      </c>
      <c r="H1732" t="str">
        <f>IF(ROW()&lt;=vLastrow,'Match History Data'!H1732,"")</f>
        <v/>
      </c>
      <c r="I1732" t="str">
        <f>IF(ROW()&lt;=vLastrow,'Match History Data'!I1732,"")</f>
        <v/>
      </c>
      <c r="J1732" t="str">
        <f>IF(ROW()&lt;=vLastrow,'Match History Data'!J1732,"")</f>
        <v/>
      </c>
      <c r="K1732" t="str">
        <f>IF(ROW()&lt;=vLastrow,'Match History Data'!K1732,"")</f>
        <v/>
      </c>
      <c r="L1732" t="str">
        <f>IF(ROW()&lt;=vLastrow,'Match History Data'!L1732,"")</f>
        <v/>
      </c>
      <c r="M1732" t="str">
        <f>IF(ROW()&lt;=vLastrow,'Match History Data'!M1732,"")</f>
        <v/>
      </c>
      <c r="N1732" t="str">
        <f>IF(ROW()&lt;=vLastrow,'Match History Data'!N1732,"")</f>
        <v/>
      </c>
      <c r="O1732" t="str">
        <f>IF(ROW()&lt;=vLastrow,'Match History Data'!O1732,"")</f>
        <v/>
      </c>
      <c r="Q1732" t="str">
        <f>IF(ROW()&lt;=vLastrow,VLOOKUP(MONTH(E1732),calcs!$S$2:$T$13,2,FALSE),"")</f>
        <v/>
      </c>
      <c r="R1732" t="str">
        <f>IF(ROW()&lt;=vLastrow,VLOOKUP(MONTH(F1732),calcs!$S$2:$T$13,2,FALSE),"")</f>
        <v/>
      </c>
      <c r="S1732" t="str">
        <f t="shared" si="140"/>
        <v/>
      </c>
      <c r="T1732" s="26" t="e">
        <f>IF(F1732="",DATEDIF(E1732,calcs!X$2,"Y"),"")</f>
        <v>#VALUE!</v>
      </c>
      <c r="U1732" t="str">
        <f t="shared" si="144"/>
        <v/>
      </c>
      <c r="V1732" t="str">
        <f t="shared" si="141"/>
        <v/>
      </c>
      <c r="W1732">
        <f t="shared" si="142"/>
        <v>0</v>
      </c>
      <c r="X1732">
        <f t="shared" si="143"/>
        <v>0</v>
      </c>
    </row>
    <row r="1733" spans="1:24" x14ac:dyDescent="0.35">
      <c r="A1733" t="str">
        <f>IF(ROW()&lt;=vLastrow,'Match History Data'!A1733,"")</f>
        <v/>
      </c>
      <c r="B1733" t="str">
        <f>IF(ROW()&lt;=vLastrow,'Match History Data'!B1733,"")</f>
        <v/>
      </c>
      <c r="C1733" t="str">
        <f>IF(ROW()&lt;=vLastrow,'Match History Data'!C1733,"")</f>
        <v/>
      </c>
      <c r="D1733" t="str">
        <f>IF(ROW()&lt;=vLastrow,'Match History Data'!D1733,"")</f>
        <v/>
      </c>
      <c r="E1733" s="3" t="str">
        <f>IF(ROW()&lt;=vLastrow,IF('Match History Data'!E1733&lt;&gt;"",'Match History Data'!E1733,""),"")</f>
        <v/>
      </c>
      <c r="F1733" s="3" t="str">
        <f>IF(ROW()&lt;=vLastrow,IF('Match History Data'!F1733&lt;&gt;"",'Match History Data'!F1733,""),"")</f>
        <v/>
      </c>
      <c r="G1733" t="str">
        <f>IF(ROW()&lt;=vLastrow,'Match History Data'!G1733,"")</f>
        <v/>
      </c>
      <c r="H1733" t="str">
        <f>IF(ROW()&lt;=vLastrow,'Match History Data'!H1733,"")</f>
        <v/>
      </c>
      <c r="I1733" t="str">
        <f>IF(ROW()&lt;=vLastrow,'Match History Data'!I1733,"")</f>
        <v/>
      </c>
      <c r="J1733" t="str">
        <f>IF(ROW()&lt;=vLastrow,'Match History Data'!J1733,"")</f>
        <v/>
      </c>
      <c r="K1733" t="str">
        <f>IF(ROW()&lt;=vLastrow,'Match History Data'!K1733,"")</f>
        <v/>
      </c>
      <c r="L1733" t="str">
        <f>IF(ROW()&lt;=vLastrow,'Match History Data'!L1733,"")</f>
        <v/>
      </c>
      <c r="M1733" t="str">
        <f>IF(ROW()&lt;=vLastrow,'Match History Data'!M1733,"")</f>
        <v/>
      </c>
      <c r="N1733" t="str">
        <f>IF(ROW()&lt;=vLastrow,'Match History Data'!N1733,"")</f>
        <v/>
      </c>
      <c r="O1733" t="str">
        <f>IF(ROW()&lt;=vLastrow,'Match History Data'!O1733,"")</f>
        <v/>
      </c>
      <c r="Q1733" t="str">
        <f>IF(ROW()&lt;=vLastrow,VLOOKUP(MONTH(E1733),calcs!$S$2:$T$13,2,FALSE),"")</f>
        <v/>
      </c>
      <c r="R1733" t="str">
        <f>IF(ROW()&lt;=vLastrow,VLOOKUP(MONTH(F1733),calcs!$S$2:$T$13,2,FALSE),"")</f>
        <v/>
      </c>
      <c r="S1733" t="str">
        <f t="shared" si="140"/>
        <v/>
      </c>
      <c r="T1733" s="26" t="e">
        <f>IF(F1733="",DATEDIF(E1733,calcs!X$2,"Y"),"")</f>
        <v>#VALUE!</v>
      </c>
      <c r="U1733" t="str">
        <f t="shared" si="144"/>
        <v/>
      </c>
      <c r="V1733" t="str">
        <f t="shared" si="141"/>
        <v/>
      </c>
      <c r="W1733">
        <f t="shared" si="142"/>
        <v>0</v>
      </c>
      <c r="X1733">
        <f t="shared" si="143"/>
        <v>0</v>
      </c>
    </row>
    <row r="1734" spans="1:24" x14ac:dyDescent="0.35">
      <c r="A1734" t="str">
        <f>IF(ROW()&lt;=vLastrow,'Match History Data'!A1734,"")</f>
        <v/>
      </c>
      <c r="B1734" t="str">
        <f>IF(ROW()&lt;=vLastrow,'Match History Data'!B1734,"")</f>
        <v/>
      </c>
      <c r="C1734" t="str">
        <f>IF(ROW()&lt;=vLastrow,'Match History Data'!C1734,"")</f>
        <v/>
      </c>
      <c r="D1734" t="str">
        <f>IF(ROW()&lt;=vLastrow,'Match History Data'!D1734,"")</f>
        <v/>
      </c>
      <c r="E1734" s="3" t="str">
        <f>IF(ROW()&lt;=vLastrow,IF('Match History Data'!E1734&lt;&gt;"",'Match History Data'!E1734,""),"")</f>
        <v/>
      </c>
      <c r="F1734" s="3" t="str">
        <f>IF(ROW()&lt;=vLastrow,IF('Match History Data'!F1734&lt;&gt;"",'Match History Data'!F1734,""),"")</f>
        <v/>
      </c>
      <c r="G1734" t="str">
        <f>IF(ROW()&lt;=vLastrow,'Match History Data'!G1734,"")</f>
        <v/>
      </c>
      <c r="H1734" t="str">
        <f>IF(ROW()&lt;=vLastrow,'Match History Data'!H1734,"")</f>
        <v/>
      </c>
      <c r="I1734" t="str">
        <f>IF(ROW()&lt;=vLastrow,'Match History Data'!I1734,"")</f>
        <v/>
      </c>
      <c r="J1734" t="str">
        <f>IF(ROW()&lt;=vLastrow,'Match History Data'!J1734,"")</f>
        <v/>
      </c>
      <c r="K1734" t="str">
        <f>IF(ROW()&lt;=vLastrow,'Match History Data'!K1734,"")</f>
        <v/>
      </c>
      <c r="L1734" t="str">
        <f>IF(ROW()&lt;=vLastrow,'Match History Data'!L1734,"")</f>
        <v/>
      </c>
      <c r="M1734" t="str">
        <f>IF(ROW()&lt;=vLastrow,'Match History Data'!M1734,"")</f>
        <v/>
      </c>
      <c r="N1734" t="str">
        <f>IF(ROW()&lt;=vLastrow,'Match History Data'!N1734,"")</f>
        <v/>
      </c>
      <c r="O1734" t="str">
        <f>IF(ROW()&lt;=vLastrow,'Match History Data'!O1734,"")</f>
        <v/>
      </c>
      <c r="Q1734" t="str">
        <f>IF(ROW()&lt;=vLastrow,VLOOKUP(MONTH(E1734),calcs!$S$2:$T$13,2,FALSE),"")</f>
        <v/>
      </c>
      <c r="R1734" t="str">
        <f>IF(ROW()&lt;=vLastrow,VLOOKUP(MONTH(F1734),calcs!$S$2:$T$13,2,FALSE),"")</f>
        <v/>
      </c>
      <c r="S1734" t="str">
        <f t="shared" si="140"/>
        <v/>
      </c>
      <c r="T1734" s="26" t="e">
        <f>IF(F1734="",DATEDIF(E1734,calcs!X$2,"Y"),"")</f>
        <v>#VALUE!</v>
      </c>
      <c r="U1734" t="str">
        <f t="shared" si="144"/>
        <v/>
      </c>
      <c r="V1734" t="str">
        <f t="shared" si="141"/>
        <v/>
      </c>
      <c r="W1734">
        <f t="shared" si="142"/>
        <v>0</v>
      </c>
      <c r="X1734">
        <f t="shared" si="143"/>
        <v>0</v>
      </c>
    </row>
    <row r="1735" spans="1:24" x14ac:dyDescent="0.35">
      <c r="A1735" t="str">
        <f>IF(ROW()&lt;=vLastrow,'Match History Data'!A1735,"")</f>
        <v/>
      </c>
      <c r="B1735" t="str">
        <f>IF(ROW()&lt;=vLastrow,'Match History Data'!B1735,"")</f>
        <v/>
      </c>
      <c r="C1735" t="str">
        <f>IF(ROW()&lt;=vLastrow,'Match History Data'!C1735,"")</f>
        <v/>
      </c>
      <c r="D1735" t="str">
        <f>IF(ROW()&lt;=vLastrow,'Match History Data'!D1735,"")</f>
        <v/>
      </c>
      <c r="E1735" s="3" t="str">
        <f>IF(ROW()&lt;=vLastrow,IF('Match History Data'!E1735&lt;&gt;"",'Match History Data'!E1735,""),"")</f>
        <v/>
      </c>
      <c r="F1735" s="3" t="str">
        <f>IF(ROW()&lt;=vLastrow,IF('Match History Data'!F1735&lt;&gt;"",'Match History Data'!F1735,""),"")</f>
        <v/>
      </c>
      <c r="G1735" t="str">
        <f>IF(ROW()&lt;=vLastrow,'Match History Data'!G1735,"")</f>
        <v/>
      </c>
      <c r="H1735" t="str">
        <f>IF(ROW()&lt;=vLastrow,'Match History Data'!H1735,"")</f>
        <v/>
      </c>
      <c r="I1735" t="str">
        <f>IF(ROW()&lt;=vLastrow,'Match History Data'!I1735,"")</f>
        <v/>
      </c>
      <c r="J1735" t="str">
        <f>IF(ROW()&lt;=vLastrow,'Match History Data'!J1735,"")</f>
        <v/>
      </c>
      <c r="K1735" t="str">
        <f>IF(ROW()&lt;=vLastrow,'Match History Data'!K1735,"")</f>
        <v/>
      </c>
      <c r="L1735" t="str">
        <f>IF(ROW()&lt;=vLastrow,'Match History Data'!L1735,"")</f>
        <v/>
      </c>
      <c r="M1735" t="str">
        <f>IF(ROW()&lt;=vLastrow,'Match History Data'!M1735,"")</f>
        <v/>
      </c>
      <c r="N1735" t="str">
        <f>IF(ROW()&lt;=vLastrow,'Match History Data'!N1735,"")</f>
        <v/>
      </c>
      <c r="O1735" t="str">
        <f>IF(ROW()&lt;=vLastrow,'Match History Data'!O1735,"")</f>
        <v/>
      </c>
      <c r="Q1735" t="str">
        <f>IF(ROW()&lt;=vLastrow,VLOOKUP(MONTH(E1735),calcs!$S$2:$T$13,2,FALSE),"")</f>
        <v/>
      </c>
      <c r="R1735" t="str">
        <f>IF(ROW()&lt;=vLastrow,VLOOKUP(MONTH(F1735),calcs!$S$2:$T$13,2,FALSE),"")</f>
        <v/>
      </c>
      <c r="S1735" t="str">
        <f t="shared" si="140"/>
        <v/>
      </c>
      <c r="T1735" s="26" t="e">
        <f>IF(F1735="",DATEDIF(E1735,calcs!X$2,"Y"),"")</f>
        <v>#VALUE!</v>
      </c>
      <c r="U1735" t="str">
        <f t="shared" si="144"/>
        <v/>
      </c>
      <c r="V1735" t="str">
        <f t="shared" si="141"/>
        <v/>
      </c>
      <c r="W1735">
        <f t="shared" si="142"/>
        <v>0</v>
      </c>
      <c r="X1735">
        <f t="shared" si="143"/>
        <v>0</v>
      </c>
    </row>
    <row r="1736" spans="1:24" x14ac:dyDescent="0.35">
      <c r="A1736" t="str">
        <f>IF(ROW()&lt;=vLastrow,'Match History Data'!A1736,"")</f>
        <v/>
      </c>
      <c r="B1736" t="str">
        <f>IF(ROW()&lt;=vLastrow,'Match History Data'!B1736,"")</f>
        <v/>
      </c>
      <c r="C1736" t="str">
        <f>IF(ROW()&lt;=vLastrow,'Match History Data'!C1736,"")</f>
        <v/>
      </c>
      <c r="D1736" t="str">
        <f>IF(ROW()&lt;=vLastrow,'Match History Data'!D1736,"")</f>
        <v/>
      </c>
      <c r="E1736" s="3" t="str">
        <f>IF(ROW()&lt;=vLastrow,IF('Match History Data'!E1736&lt;&gt;"",'Match History Data'!E1736,""),"")</f>
        <v/>
      </c>
      <c r="F1736" s="3" t="str">
        <f>IF(ROW()&lt;=vLastrow,IF('Match History Data'!F1736&lt;&gt;"",'Match History Data'!F1736,""),"")</f>
        <v/>
      </c>
      <c r="G1736" t="str">
        <f>IF(ROW()&lt;=vLastrow,'Match History Data'!G1736,"")</f>
        <v/>
      </c>
      <c r="H1736" t="str">
        <f>IF(ROW()&lt;=vLastrow,'Match History Data'!H1736,"")</f>
        <v/>
      </c>
      <c r="I1736" t="str">
        <f>IF(ROW()&lt;=vLastrow,'Match History Data'!I1736,"")</f>
        <v/>
      </c>
      <c r="J1736" t="str">
        <f>IF(ROW()&lt;=vLastrow,'Match History Data'!J1736,"")</f>
        <v/>
      </c>
      <c r="K1736" t="str">
        <f>IF(ROW()&lt;=vLastrow,'Match History Data'!K1736,"")</f>
        <v/>
      </c>
      <c r="L1736" t="str">
        <f>IF(ROW()&lt;=vLastrow,'Match History Data'!L1736,"")</f>
        <v/>
      </c>
      <c r="M1736" t="str">
        <f>IF(ROW()&lt;=vLastrow,'Match History Data'!M1736,"")</f>
        <v/>
      </c>
      <c r="N1736" t="str">
        <f>IF(ROW()&lt;=vLastrow,'Match History Data'!N1736,"")</f>
        <v/>
      </c>
      <c r="O1736" t="str">
        <f>IF(ROW()&lt;=vLastrow,'Match History Data'!O1736,"")</f>
        <v/>
      </c>
      <c r="Q1736" t="str">
        <f>IF(ROW()&lt;=vLastrow,VLOOKUP(MONTH(E1736),calcs!$S$2:$T$13,2,FALSE),"")</f>
        <v/>
      </c>
      <c r="R1736" t="str">
        <f>IF(ROW()&lt;=vLastrow,VLOOKUP(MONTH(F1736),calcs!$S$2:$T$13,2,FALSE),"")</f>
        <v/>
      </c>
      <c r="S1736" t="str">
        <f t="shared" si="140"/>
        <v/>
      </c>
      <c r="T1736" s="26" t="e">
        <f>IF(F1736="",DATEDIF(E1736,calcs!X$2,"Y"),"")</f>
        <v>#VALUE!</v>
      </c>
      <c r="U1736" t="str">
        <f t="shared" si="144"/>
        <v/>
      </c>
      <c r="V1736" t="str">
        <f t="shared" si="141"/>
        <v/>
      </c>
      <c r="W1736">
        <f t="shared" si="142"/>
        <v>0</v>
      </c>
      <c r="X1736">
        <f t="shared" si="143"/>
        <v>0</v>
      </c>
    </row>
    <row r="1737" spans="1:24" x14ac:dyDescent="0.35">
      <c r="A1737" t="str">
        <f>IF(ROW()&lt;=vLastrow,'Match History Data'!A1737,"")</f>
        <v/>
      </c>
      <c r="B1737" t="str">
        <f>IF(ROW()&lt;=vLastrow,'Match History Data'!B1737,"")</f>
        <v/>
      </c>
      <c r="C1737" t="str">
        <f>IF(ROW()&lt;=vLastrow,'Match History Data'!C1737,"")</f>
        <v/>
      </c>
      <c r="D1737" t="str">
        <f>IF(ROW()&lt;=vLastrow,'Match History Data'!D1737,"")</f>
        <v/>
      </c>
      <c r="E1737" s="3" t="str">
        <f>IF(ROW()&lt;=vLastrow,IF('Match History Data'!E1737&lt;&gt;"",'Match History Data'!E1737,""),"")</f>
        <v/>
      </c>
      <c r="F1737" s="3" t="str">
        <f>IF(ROW()&lt;=vLastrow,IF('Match History Data'!F1737&lt;&gt;"",'Match History Data'!F1737,""),"")</f>
        <v/>
      </c>
      <c r="G1737" t="str">
        <f>IF(ROW()&lt;=vLastrow,'Match History Data'!G1737,"")</f>
        <v/>
      </c>
      <c r="H1737" t="str">
        <f>IF(ROW()&lt;=vLastrow,'Match History Data'!H1737,"")</f>
        <v/>
      </c>
      <c r="I1737" t="str">
        <f>IF(ROW()&lt;=vLastrow,'Match History Data'!I1737,"")</f>
        <v/>
      </c>
      <c r="J1737" t="str">
        <f>IF(ROW()&lt;=vLastrow,'Match History Data'!J1737,"")</f>
        <v/>
      </c>
      <c r="K1737" t="str">
        <f>IF(ROW()&lt;=vLastrow,'Match History Data'!K1737,"")</f>
        <v/>
      </c>
      <c r="L1737" t="str">
        <f>IF(ROW()&lt;=vLastrow,'Match History Data'!L1737,"")</f>
        <v/>
      </c>
      <c r="M1737" t="str">
        <f>IF(ROW()&lt;=vLastrow,'Match History Data'!M1737,"")</f>
        <v/>
      </c>
      <c r="N1737" t="str">
        <f>IF(ROW()&lt;=vLastrow,'Match History Data'!N1737,"")</f>
        <v/>
      </c>
      <c r="O1737" t="str">
        <f>IF(ROW()&lt;=vLastrow,'Match History Data'!O1737,"")</f>
        <v/>
      </c>
      <c r="Q1737" t="str">
        <f>IF(ROW()&lt;=vLastrow,VLOOKUP(MONTH(E1737),calcs!$S$2:$T$13,2,FALSE),"")</f>
        <v/>
      </c>
      <c r="R1737" t="str">
        <f>IF(ROW()&lt;=vLastrow,VLOOKUP(MONTH(F1737),calcs!$S$2:$T$13,2,FALSE),"")</f>
        <v/>
      </c>
      <c r="S1737" t="str">
        <f t="shared" si="140"/>
        <v/>
      </c>
      <c r="T1737" s="26" t="e">
        <f>IF(F1737="",DATEDIF(E1737,calcs!X$2,"Y"),"")</f>
        <v>#VALUE!</v>
      </c>
      <c r="U1737" t="str">
        <f t="shared" si="144"/>
        <v/>
      </c>
      <c r="V1737" t="str">
        <f t="shared" si="141"/>
        <v/>
      </c>
      <c r="W1737">
        <f t="shared" si="142"/>
        <v>0</v>
      </c>
      <c r="X1737">
        <f t="shared" si="143"/>
        <v>0</v>
      </c>
    </row>
    <row r="1738" spans="1:24" x14ac:dyDescent="0.35">
      <c r="A1738" t="str">
        <f>IF(ROW()&lt;=vLastrow,'Match History Data'!A1738,"")</f>
        <v/>
      </c>
      <c r="B1738" t="str">
        <f>IF(ROW()&lt;=vLastrow,'Match History Data'!B1738,"")</f>
        <v/>
      </c>
      <c r="C1738" t="str">
        <f>IF(ROW()&lt;=vLastrow,'Match History Data'!C1738,"")</f>
        <v/>
      </c>
      <c r="D1738" t="str">
        <f>IF(ROW()&lt;=vLastrow,'Match History Data'!D1738,"")</f>
        <v/>
      </c>
      <c r="E1738" s="3" t="str">
        <f>IF(ROW()&lt;=vLastrow,IF('Match History Data'!E1738&lt;&gt;"",'Match History Data'!E1738,""),"")</f>
        <v/>
      </c>
      <c r="F1738" s="3" t="str">
        <f>IF(ROW()&lt;=vLastrow,IF('Match History Data'!F1738&lt;&gt;"",'Match History Data'!F1738,""),"")</f>
        <v/>
      </c>
      <c r="G1738" t="str">
        <f>IF(ROW()&lt;=vLastrow,'Match History Data'!G1738,"")</f>
        <v/>
      </c>
      <c r="H1738" t="str">
        <f>IF(ROW()&lt;=vLastrow,'Match History Data'!H1738,"")</f>
        <v/>
      </c>
      <c r="I1738" t="str">
        <f>IF(ROW()&lt;=vLastrow,'Match History Data'!I1738,"")</f>
        <v/>
      </c>
      <c r="J1738" t="str">
        <f>IF(ROW()&lt;=vLastrow,'Match History Data'!J1738,"")</f>
        <v/>
      </c>
      <c r="K1738" t="str">
        <f>IF(ROW()&lt;=vLastrow,'Match History Data'!K1738,"")</f>
        <v/>
      </c>
      <c r="L1738" t="str">
        <f>IF(ROW()&lt;=vLastrow,'Match History Data'!L1738,"")</f>
        <v/>
      </c>
      <c r="M1738" t="str">
        <f>IF(ROW()&lt;=vLastrow,'Match History Data'!M1738,"")</f>
        <v/>
      </c>
      <c r="N1738" t="str">
        <f>IF(ROW()&lt;=vLastrow,'Match History Data'!N1738,"")</f>
        <v/>
      </c>
      <c r="O1738" t="str">
        <f>IF(ROW()&lt;=vLastrow,'Match History Data'!O1738,"")</f>
        <v/>
      </c>
      <c r="Q1738" t="str">
        <f>IF(ROW()&lt;=vLastrow,VLOOKUP(MONTH(E1738),calcs!$S$2:$T$13,2,FALSE),"")</f>
        <v/>
      </c>
      <c r="R1738" t="str">
        <f>IF(ROW()&lt;=vLastrow,VLOOKUP(MONTH(F1738),calcs!$S$2:$T$13,2,FALSE),"")</f>
        <v/>
      </c>
      <c r="S1738" t="str">
        <f t="shared" ref="S1738:S1801" si="145">IF(F1738&lt;&gt;"",DATEDIF(E1738,F1738,"y"),"")</f>
        <v/>
      </c>
      <c r="T1738" s="26" t="e">
        <f>IF(F1738="",DATEDIF(E1738,calcs!X$2,"Y"),"")</f>
        <v>#VALUE!</v>
      </c>
      <c r="U1738" t="str">
        <f t="shared" si="144"/>
        <v/>
      </c>
      <c r="V1738" t="str">
        <f t="shared" si="141"/>
        <v/>
      </c>
      <c r="W1738">
        <f t="shared" si="142"/>
        <v>0</v>
      </c>
      <c r="X1738">
        <f t="shared" si="143"/>
        <v>0</v>
      </c>
    </row>
    <row r="1739" spans="1:24" x14ac:dyDescent="0.35">
      <c r="A1739" t="str">
        <f>IF(ROW()&lt;=vLastrow,'Match History Data'!A1739,"")</f>
        <v/>
      </c>
      <c r="B1739" t="str">
        <f>IF(ROW()&lt;=vLastrow,'Match History Data'!B1739,"")</f>
        <v/>
      </c>
      <c r="C1739" t="str">
        <f>IF(ROW()&lt;=vLastrow,'Match History Data'!C1739,"")</f>
        <v/>
      </c>
      <c r="D1739" t="str">
        <f>IF(ROW()&lt;=vLastrow,'Match History Data'!D1739,"")</f>
        <v/>
      </c>
      <c r="E1739" s="3" t="str">
        <f>IF(ROW()&lt;=vLastrow,IF('Match History Data'!E1739&lt;&gt;"",'Match History Data'!E1739,""),"")</f>
        <v/>
      </c>
      <c r="F1739" s="3" t="str">
        <f>IF(ROW()&lt;=vLastrow,IF('Match History Data'!F1739&lt;&gt;"",'Match History Data'!F1739,""),"")</f>
        <v/>
      </c>
      <c r="G1739" t="str">
        <f>IF(ROW()&lt;=vLastrow,'Match History Data'!G1739,"")</f>
        <v/>
      </c>
      <c r="H1739" t="str">
        <f>IF(ROW()&lt;=vLastrow,'Match History Data'!H1739,"")</f>
        <v/>
      </c>
      <c r="I1739" t="str">
        <f>IF(ROW()&lt;=vLastrow,'Match History Data'!I1739,"")</f>
        <v/>
      </c>
      <c r="J1739" t="str">
        <f>IF(ROW()&lt;=vLastrow,'Match History Data'!J1739,"")</f>
        <v/>
      </c>
      <c r="K1739" t="str">
        <f>IF(ROW()&lt;=vLastrow,'Match History Data'!K1739,"")</f>
        <v/>
      </c>
      <c r="L1739" t="str">
        <f>IF(ROW()&lt;=vLastrow,'Match History Data'!L1739,"")</f>
        <v/>
      </c>
      <c r="M1739" t="str">
        <f>IF(ROW()&lt;=vLastrow,'Match History Data'!M1739,"")</f>
        <v/>
      </c>
      <c r="N1739" t="str">
        <f>IF(ROW()&lt;=vLastrow,'Match History Data'!N1739,"")</f>
        <v/>
      </c>
      <c r="O1739" t="str">
        <f>IF(ROW()&lt;=vLastrow,'Match History Data'!O1739,"")</f>
        <v/>
      </c>
      <c r="Q1739" t="str">
        <f>IF(ROW()&lt;=vLastrow,VLOOKUP(MONTH(E1739),calcs!$S$2:$T$13,2,FALSE),"")</f>
        <v/>
      </c>
      <c r="R1739" t="str">
        <f>IF(ROW()&lt;=vLastrow,VLOOKUP(MONTH(F1739),calcs!$S$2:$T$13,2,FALSE),"")</f>
        <v/>
      </c>
      <c r="S1739" t="str">
        <f t="shared" si="145"/>
        <v/>
      </c>
      <c r="T1739" s="26" t="e">
        <f>IF(F1739="",DATEDIF(E1739,calcs!X$2,"Y"),"")</f>
        <v>#VALUE!</v>
      </c>
      <c r="U1739" t="str">
        <f t="shared" si="144"/>
        <v/>
      </c>
      <c r="V1739" t="str">
        <f t="shared" si="141"/>
        <v/>
      </c>
      <c r="W1739">
        <f t="shared" si="142"/>
        <v>0</v>
      </c>
      <c r="X1739">
        <f t="shared" si="143"/>
        <v>0</v>
      </c>
    </row>
    <row r="1740" spans="1:24" x14ac:dyDescent="0.35">
      <c r="A1740" t="str">
        <f>IF(ROW()&lt;=vLastrow,'Match History Data'!A1740,"")</f>
        <v/>
      </c>
      <c r="B1740" t="str">
        <f>IF(ROW()&lt;=vLastrow,'Match History Data'!B1740,"")</f>
        <v/>
      </c>
      <c r="C1740" t="str">
        <f>IF(ROW()&lt;=vLastrow,'Match History Data'!C1740,"")</f>
        <v/>
      </c>
      <c r="D1740" t="str">
        <f>IF(ROW()&lt;=vLastrow,'Match History Data'!D1740,"")</f>
        <v/>
      </c>
      <c r="E1740" s="3" t="str">
        <f>IF(ROW()&lt;=vLastrow,IF('Match History Data'!E1740&lt;&gt;"",'Match History Data'!E1740,""),"")</f>
        <v/>
      </c>
      <c r="F1740" s="3" t="str">
        <f>IF(ROW()&lt;=vLastrow,IF('Match History Data'!F1740&lt;&gt;"",'Match History Data'!F1740,""),"")</f>
        <v/>
      </c>
      <c r="G1740" t="str">
        <f>IF(ROW()&lt;=vLastrow,'Match History Data'!G1740,"")</f>
        <v/>
      </c>
      <c r="H1740" t="str">
        <f>IF(ROW()&lt;=vLastrow,'Match History Data'!H1740,"")</f>
        <v/>
      </c>
      <c r="I1740" t="str">
        <f>IF(ROW()&lt;=vLastrow,'Match History Data'!I1740,"")</f>
        <v/>
      </c>
      <c r="J1740" t="str">
        <f>IF(ROW()&lt;=vLastrow,'Match History Data'!J1740,"")</f>
        <v/>
      </c>
      <c r="K1740" t="str">
        <f>IF(ROW()&lt;=vLastrow,'Match History Data'!K1740,"")</f>
        <v/>
      </c>
      <c r="L1740" t="str">
        <f>IF(ROW()&lt;=vLastrow,'Match History Data'!L1740,"")</f>
        <v/>
      </c>
      <c r="M1740" t="str">
        <f>IF(ROW()&lt;=vLastrow,'Match History Data'!M1740,"")</f>
        <v/>
      </c>
      <c r="N1740" t="str">
        <f>IF(ROW()&lt;=vLastrow,'Match History Data'!N1740,"")</f>
        <v/>
      </c>
      <c r="O1740" t="str">
        <f>IF(ROW()&lt;=vLastrow,'Match History Data'!O1740,"")</f>
        <v/>
      </c>
      <c r="Q1740" t="str">
        <f>IF(ROW()&lt;=vLastrow,VLOOKUP(MONTH(E1740),calcs!$S$2:$T$13,2,FALSE),"")</f>
        <v/>
      </c>
      <c r="R1740" t="str">
        <f>IF(ROW()&lt;=vLastrow,VLOOKUP(MONTH(F1740),calcs!$S$2:$T$13,2,FALSE),"")</f>
        <v/>
      </c>
      <c r="S1740" t="str">
        <f t="shared" si="145"/>
        <v/>
      </c>
      <c r="T1740" s="26" t="e">
        <f>IF(F1740="",DATEDIF(E1740,calcs!X$2,"Y"),"")</f>
        <v>#VALUE!</v>
      </c>
      <c r="U1740" t="str">
        <f t="shared" si="144"/>
        <v/>
      </c>
      <c r="V1740" t="str">
        <f t="shared" si="141"/>
        <v/>
      </c>
      <c r="W1740">
        <f t="shared" si="142"/>
        <v>0</v>
      </c>
      <c r="X1740">
        <f t="shared" si="143"/>
        <v>0</v>
      </c>
    </row>
    <row r="1741" spans="1:24" x14ac:dyDescent="0.35">
      <c r="A1741" t="str">
        <f>IF(ROW()&lt;=vLastrow,'Match History Data'!A1741,"")</f>
        <v/>
      </c>
      <c r="B1741" t="str">
        <f>IF(ROW()&lt;=vLastrow,'Match History Data'!B1741,"")</f>
        <v/>
      </c>
      <c r="C1741" t="str">
        <f>IF(ROW()&lt;=vLastrow,'Match History Data'!C1741,"")</f>
        <v/>
      </c>
      <c r="D1741" t="str">
        <f>IF(ROW()&lt;=vLastrow,'Match History Data'!D1741,"")</f>
        <v/>
      </c>
      <c r="E1741" s="3" t="str">
        <f>IF(ROW()&lt;=vLastrow,IF('Match History Data'!E1741&lt;&gt;"",'Match History Data'!E1741,""),"")</f>
        <v/>
      </c>
      <c r="F1741" s="3" t="str">
        <f>IF(ROW()&lt;=vLastrow,IF('Match History Data'!F1741&lt;&gt;"",'Match History Data'!F1741,""),"")</f>
        <v/>
      </c>
      <c r="G1741" t="str">
        <f>IF(ROW()&lt;=vLastrow,'Match History Data'!G1741,"")</f>
        <v/>
      </c>
      <c r="H1741" t="str">
        <f>IF(ROW()&lt;=vLastrow,'Match History Data'!H1741,"")</f>
        <v/>
      </c>
      <c r="I1741" t="str">
        <f>IF(ROW()&lt;=vLastrow,'Match History Data'!I1741,"")</f>
        <v/>
      </c>
      <c r="J1741" t="str">
        <f>IF(ROW()&lt;=vLastrow,'Match History Data'!J1741,"")</f>
        <v/>
      </c>
      <c r="K1741" t="str">
        <f>IF(ROW()&lt;=vLastrow,'Match History Data'!K1741,"")</f>
        <v/>
      </c>
      <c r="L1741" t="str">
        <f>IF(ROW()&lt;=vLastrow,'Match History Data'!L1741,"")</f>
        <v/>
      </c>
      <c r="M1741" t="str">
        <f>IF(ROW()&lt;=vLastrow,'Match History Data'!M1741,"")</f>
        <v/>
      </c>
      <c r="N1741" t="str">
        <f>IF(ROW()&lt;=vLastrow,'Match History Data'!N1741,"")</f>
        <v/>
      </c>
      <c r="O1741" t="str">
        <f>IF(ROW()&lt;=vLastrow,'Match History Data'!O1741,"")</f>
        <v/>
      </c>
      <c r="Q1741" t="str">
        <f>IF(ROW()&lt;=vLastrow,VLOOKUP(MONTH(E1741),calcs!$S$2:$T$13,2,FALSE),"")</f>
        <v/>
      </c>
      <c r="R1741" t="str">
        <f>IF(ROW()&lt;=vLastrow,VLOOKUP(MONTH(F1741),calcs!$S$2:$T$13,2,FALSE),"")</f>
        <v/>
      </c>
      <c r="S1741" t="str">
        <f t="shared" si="145"/>
        <v/>
      </c>
      <c r="T1741" s="26" t="e">
        <f>IF(F1741="",DATEDIF(E1741,calcs!X$2,"Y"),"")</f>
        <v>#VALUE!</v>
      </c>
      <c r="U1741" t="str">
        <f t="shared" si="144"/>
        <v/>
      </c>
      <c r="V1741" t="str">
        <f t="shared" si="141"/>
        <v/>
      </c>
      <c r="W1741">
        <f t="shared" si="142"/>
        <v>0</v>
      </c>
      <c r="X1741">
        <f t="shared" si="143"/>
        <v>0</v>
      </c>
    </row>
    <row r="1742" spans="1:24" x14ac:dyDescent="0.35">
      <c r="A1742" t="str">
        <f>IF(ROW()&lt;=vLastrow,'Match History Data'!A1742,"")</f>
        <v/>
      </c>
      <c r="B1742" t="str">
        <f>IF(ROW()&lt;=vLastrow,'Match History Data'!B1742,"")</f>
        <v/>
      </c>
      <c r="C1742" t="str">
        <f>IF(ROW()&lt;=vLastrow,'Match History Data'!C1742,"")</f>
        <v/>
      </c>
      <c r="D1742" t="str">
        <f>IF(ROW()&lt;=vLastrow,'Match History Data'!D1742,"")</f>
        <v/>
      </c>
      <c r="E1742" s="3" t="str">
        <f>IF(ROW()&lt;=vLastrow,IF('Match History Data'!E1742&lt;&gt;"",'Match History Data'!E1742,""),"")</f>
        <v/>
      </c>
      <c r="F1742" s="3" t="str">
        <f>IF(ROW()&lt;=vLastrow,IF('Match History Data'!F1742&lt;&gt;"",'Match History Data'!F1742,""),"")</f>
        <v/>
      </c>
      <c r="G1742" t="str">
        <f>IF(ROW()&lt;=vLastrow,'Match History Data'!G1742,"")</f>
        <v/>
      </c>
      <c r="H1742" t="str">
        <f>IF(ROW()&lt;=vLastrow,'Match History Data'!H1742,"")</f>
        <v/>
      </c>
      <c r="I1742" t="str">
        <f>IF(ROW()&lt;=vLastrow,'Match History Data'!I1742,"")</f>
        <v/>
      </c>
      <c r="J1742" t="str">
        <f>IF(ROW()&lt;=vLastrow,'Match History Data'!J1742,"")</f>
        <v/>
      </c>
      <c r="K1742" t="str">
        <f>IF(ROW()&lt;=vLastrow,'Match History Data'!K1742,"")</f>
        <v/>
      </c>
      <c r="L1742" t="str">
        <f>IF(ROW()&lt;=vLastrow,'Match History Data'!L1742,"")</f>
        <v/>
      </c>
      <c r="M1742" t="str">
        <f>IF(ROW()&lt;=vLastrow,'Match History Data'!M1742,"")</f>
        <v/>
      </c>
      <c r="N1742" t="str">
        <f>IF(ROW()&lt;=vLastrow,'Match History Data'!N1742,"")</f>
        <v/>
      </c>
      <c r="O1742" t="str">
        <f>IF(ROW()&lt;=vLastrow,'Match History Data'!O1742,"")</f>
        <v/>
      </c>
      <c r="Q1742" t="str">
        <f>IF(ROW()&lt;=vLastrow,VLOOKUP(MONTH(E1742),calcs!$S$2:$T$13,2,FALSE),"")</f>
        <v/>
      </c>
      <c r="R1742" t="str">
        <f>IF(ROW()&lt;=vLastrow,VLOOKUP(MONTH(F1742),calcs!$S$2:$T$13,2,FALSE),"")</f>
        <v/>
      </c>
      <c r="S1742" t="str">
        <f t="shared" si="145"/>
        <v/>
      </c>
      <c r="T1742" s="26" t="e">
        <f>IF(F1742="",DATEDIF(E1742,calcs!X$2,"Y"),"")</f>
        <v>#VALUE!</v>
      </c>
      <c r="U1742" t="str">
        <f t="shared" si="144"/>
        <v/>
      </c>
      <c r="V1742" t="str">
        <f t="shared" si="141"/>
        <v/>
      </c>
      <c r="W1742">
        <f t="shared" si="142"/>
        <v>0</v>
      </c>
      <c r="X1742">
        <f t="shared" si="143"/>
        <v>0</v>
      </c>
    </row>
    <row r="1743" spans="1:24" x14ac:dyDescent="0.35">
      <c r="A1743" t="str">
        <f>IF(ROW()&lt;=vLastrow,'Match History Data'!A1743,"")</f>
        <v/>
      </c>
      <c r="B1743" t="str">
        <f>IF(ROW()&lt;=vLastrow,'Match History Data'!B1743,"")</f>
        <v/>
      </c>
      <c r="C1743" t="str">
        <f>IF(ROW()&lt;=vLastrow,'Match History Data'!C1743,"")</f>
        <v/>
      </c>
      <c r="D1743" t="str">
        <f>IF(ROW()&lt;=vLastrow,'Match History Data'!D1743,"")</f>
        <v/>
      </c>
      <c r="E1743" s="3" t="str">
        <f>IF(ROW()&lt;=vLastrow,IF('Match History Data'!E1743&lt;&gt;"",'Match History Data'!E1743,""),"")</f>
        <v/>
      </c>
      <c r="F1743" s="3" t="str">
        <f>IF(ROW()&lt;=vLastrow,IF('Match History Data'!F1743&lt;&gt;"",'Match History Data'!F1743,""),"")</f>
        <v/>
      </c>
      <c r="G1743" t="str">
        <f>IF(ROW()&lt;=vLastrow,'Match History Data'!G1743,"")</f>
        <v/>
      </c>
      <c r="H1743" t="str">
        <f>IF(ROW()&lt;=vLastrow,'Match History Data'!H1743,"")</f>
        <v/>
      </c>
      <c r="I1743" t="str">
        <f>IF(ROW()&lt;=vLastrow,'Match History Data'!I1743,"")</f>
        <v/>
      </c>
      <c r="J1743" t="str">
        <f>IF(ROW()&lt;=vLastrow,'Match History Data'!J1743,"")</f>
        <v/>
      </c>
      <c r="K1743" t="str">
        <f>IF(ROW()&lt;=vLastrow,'Match History Data'!K1743,"")</f>
        <v/>
      </c>
      <c r="L1743" t="str">
        <f>IF(ROW()&lt;=vLastrow,'Match History Data'!L1743,"")</f>
        <v/>
      </c>
      <c r="M1743" t="str">
        <f>IF(ROW()&lt;=vLastrow,'Match History Data'!M1743,"")</f>
        <v/>
      </c>
      <c r="N1743" t="str">
        <f>IF(ROW()&lt;=vLastrow,'Match History Data'!N1743,"")</f>
        <v/>
      </c>
      <c r="O1743" t="str">
        <f>IF(ROW()&lt;=vLastrow,'Match History Data'!O1743,"")</f>
        <v/>
      </c>
      <c r="Q1743" t="str">
        <f>IF(ROW()&lt;=vLastrow,VLOOKUP(MONTH(E1743),calcs!$S$2:$T$13,2,FALSE),"")</f>
        <v/>
      </c>
      <c r="R1743" t="str">
        <f>IF(ROW()&lt;=vLastrow,VLOOKUP(MONTH(F1743),calcs!$S$2:$T$13,2,FALSE),"")</f>
        <v/>
      </c>
      <c r="S1743" t="str">
        <f t="shared" si="145"/>
        <v/>
      </c>
      <c r="T1743" s="26" t="e">
        <f>IF(F1743="",DATEDIF(E1743,calcs!X$2,"Y"),"")</f>
        <v>#VALUE!</v>
      </c>
      <c r="U1743" t="str">
        <f t="shared" si="144"/>
        <v/>
      </c>
      <c r="V1743" t="str">
        <f t="shared" si="141"/>
        <v/>
      </c>
      <c r="W1743">
        <f t="shared" si="142"/>
        <v>0</v>
      </c>
      <c r="X1743">
        <f t="shared" si="143"/>
        <v>0</v>
      </c>
    </row>
    <row r="1744" spans="1:24" x14ac:dyDescent="0.35">
      <c r="A1744" t="str">
        <f>IF(ROW()&lt;=vLastrow,'Match History Data'!A1744,"")</f>
        <v/>
      </c>
      <c r="B1744" t="str">
        <f>IF(ROW()&lt;=vLastrow,'Match History Data'!B1744,"")</f>
        <v/>
      </c>
      <c r="C1744" t="str">
        <f>IF(ROW()&lt;=vLastrow,'Match History Data'!C1744,"")</f>
        <v/>
      </c>
      <c r="D1744" t="str">
        <f>IF(ROW()&lt;=vLastrow,'Match History Data'!D1744,"")</f>
        <v/>
      </c>
      <c r="E1744" s="3" t="str">
        <f>IF(ROW()&lt;=vLastrow,IF('Match History Data'!E1744&lt;&gt;"",'Match History Data'!E1744,""),"")</f>
        <v/>
      </c>
      <c r="F1744" s="3" t="str">
        <f>IF(ROW()&lt;=vLastrow,IF('Match History Data'!F1744&lt;&gt;"",'Match History Data'!F1744,""),"")</f>
        <v/>
      </c>
      <c r="G1744" t="str">
        <f>IF(ROW()&lt;=vLastrow,'Match History Data'!G1744,"")</f>
        <v/>
      </c>
      <c r="H1744" t="str">
        <f>IF(ROW()&lt;=vLastrow,'Match History Data'!H1744,"")</f>
        <v/>
      </c>
      <c r="I1744" t="str">
        <f>IF(ROW()&lt;=vLastrow,'Match History Data'!I1744,"")</f>
        <v/>
      </c>
      <c r="J1744" t="str">
        <f>IF(ROW()&lt;=vLastrow,'Match History Data'!J1744,"")</f>
        <v/>
      </c>
      <c r="K1744" t="str">
        <f>IF(ROW()&lt;=vLastrow,'Match History Data'!K1744,"")</f>
        <v/>
      </c>
      <c r="L1744" t="str">
        <f>IF(ROW()&lt;=vLastrow,'Match History Data'!L1744,"")</f>
        <v/>
      </c>
      <c r="M1744" t="str">
        <f>IF(ROW()&lt;=vLastrow,'Match History Data'!M1744,"")</f>
        <v/>
      </c>
      <c r="N1744" t="str">
        <f>IF(ROW()&lt;=vLastrow,'Match History Data'!N1744,"")</f>
        <v/>
      </c>
      <c r="O1744" t="str">
        <f>IF(ROW()&lt;=vLastrow,'Match History Data'!O1744,"")</f>
        <v/>
      </c>
      <c r="Q1744" t="str">
        <f>IF(ROW()&lt;=vLastrow,VLOOKUP(MONTH(E1744),calcs!$S$2:$T$13,2,FALSE),"")</f>
        <v/>
      </c>
      <c r="R1744" t="str">
        <f>IF(ROW()&lt;=vLastrow,VLOOKUP(MONTH(F1744),calcs!$S$2:$T$13,2,FALSE),"")</f>
        <v/>
      </c>
      <c r="S1744" t="str">
        <f t="shared" si="145"/>
        <v/>
      </c>
      <c r="T1744" s="26" t="e">
        <f>IF(F1744="",DATEDIF(E1744,calcs!X$2,"Y"),"")</f>
        <v>#VALUE!</v>
      </c>
      <c r="U1744" t="str">
        <f t="shared" si="144"/>
        <v/>
      </c>
      <c r="V1744" t="str">
        <f t="shared" si="141"/>
        <v/>
      </c>
      <c r="W1744">
        <f t="shared" si="142"/>
        <v>0</v>
      </c>
      <c r="X1744">
        <f t="shared" si="143"/>
        <v>0</v>
      </c>
    </row>
    <row r="1745" spans="1:24" x14ac:dyDescent="0.35">
      <c r="A1745" t="str">
        <f>IF(ROW()&lt;=vLastrow,'Match History Data'!A1745,"")</f>
        <v/>
      </c>
      <c r="B1745" t="str">
        <f>IF(ROW()&lt;=vLastrow,'Match History Data'!B1745,"")</f>
        <v/>
      </c>
      <c r="C1745" t="str">
        <f>IF(ROW()&lt;=vLastrow,'Match History Data'!C1745,"")</f>
        <v/>
      </c>
      <c r="D1745" t="str">
        <f>IF(ROW()&lt;=vLastrow,'Match History Data'!D1745,"")</f>
        <v/>
      </c>
      <c r="E1745" s="3" t="str">
        <f>IF(ROW()&lt;=vLastrow,IF('Match History Data'!E1745&lt;&gt;"",'Match History Data'!E1745,""),"")</f>
        <v/>
      </c>
      <c r="F1745" s="3" t="str">
        <f>IF(ROW()&lt;=vLastrow,IF('Match History Data'!F1745&lt;&gt;"",'Match History Data'!F1745,""),"")</f>
        <v/>
      </c>
      <c r="G1745" t="str">
        <f>IF(ROW()&lt;=vLastrow,'Match History Data'!G1745,"")</f>
        <v/>
      </c>
      <c r="H1745" t="str">
        <f>IF(ROW()&lt;=vLastrow,'Match History Data'!H1745,"")</f>
        <v/>
      </c>
      <c r="I1745" t="str">
        <f>IF(ROW()&lt;=vLastrow,'Match History Data'!I1745,"")</f>
        <v/>
      </c>
      <c r="J1745" t="str">
        <f>IF(ROW()&lt;=vLastrow,'Match History Data'!J1745,"")</f>
        <v/>
      </c>
      <c r="K1745" t="str">
        <f>IF(ROW()&lt;=vLastrow,'Match History Data'!K1745,"")</f>
        <v/>
      </c>
      <c r="L1745" t="str">
        <f>IF(ROW()&lt;=vLastrow,'Match History Data'!L1745,"")</f>
        <v/>
      </c>
      <c r="M1745" t="str">
        <f>IF(ROW()&lt;=vLastrow,'Match History Data'!M1745,"")</f>
        <v/>
      </c>
      <c r="N1745" t="str">
        <f>IF(ROW()&lt;=vLastrow,'Match History Data'!N1745,"")</f>
        <v/>
      </c>
      <c r="O1745" t="str">
        <f>IF(ROW()&lt;=vLastrow,'Match History Data'!O1745,"")</f>
        <v/>
      </c>
      <c r="Q1745" t="str">
        <f>IF(ROW()&lt;=vLastrow,VLOOKUP(MONTH(E1745),calcs!$S$2:$T$13,2,FALSE),"")</f>
        <v/>
      </c>
      <c r="R1745" t="str">
        <f>IF(ROW()&lt;=vLastrow,VLOOKUP(MONTH(F1745),calcs!$S$2:$T$13,2,FALSE),"")</f>
        <v/>
      </c>
      <c r="S1745" t="str">
        <f t="shared" si="145"/>
        <v/>
      </c>
      <c r="T1745" s="26" t="e">
        <f>IF(F1745="",DATEDIF(E1745,calcs!X$2,"Y"),"")</f>
        <v>#VALUE!</v>
      </c>
      <c r="U1745" t="str">
        <f t="shared" si="144"/>
        <v/>
      </c>
      <c r="V1745" t="str">
        <f t="shared" si="141"/>
        <v/>
      </c>
      <c r="W1745">
        <f t="shared" si="142"/>
        <v>0</v>
      </c>
      <c r="X1745">
        <f t="shared" si="143"/>
        <v>0</v>
      </c>
    </row>
    <row r="1746" spans="1:24" x14ac:dyDescent="0.35">
      <c r="A1746" t="str">
        <f>IF(ROW()&lt;=vLastrow,'Match History Data'!A1746,"")</f>
        <v/>
      </c>
      <c r="B1746" t="str">
        <f>IF(ROW()&lt;=vLastrow,'Match History Data'!B1746,"")</f>
        <v/>
      </c>
      <c r="C1746" t="str">
        <f>IF(ROW()&lt;=vLastrow,'Match History Data'!C1746,"")</f>
        <v/>
      </c>
      <c r="D1746" t="str">
        <f>IF(ROW()&lt;=vLastrow,'Match History Data'!D1746,"")</f>
        <v/>
      </c>
      <c r="E1746" s="3" t="str">
        <f>IF(ROW()&lt;=vLastrow,IF('Match History Data'!E1746&lt;&gt;"",'Match History Data'!E1746,""),"")</f>
        <v/>
      </c>
      <c r="F1746" s="3" t="str">
        <f>IF(ROW()&lt;=vLastrow,IF('Match History Data'!F1746&lt;&gt;"",'Match History Data'!F1746,""),"")</f>
        <v/>
      </c>
      <c r="G1746" t="str">
        <f>IF(ROW()&lt;=vLastrow,'Match History Data'!G1746,"")</f>
        <v/>
      </c>
      <c r="H1746" t="str">
        <f>IF(ROW()&lt;=vLastrow,'Match History Data'!H1746,"")</f>
        <v/>
      </c>
      <c r="I1746" t="str">
        <f>IF(ROW()&lt;=vLastrow,'Match History Data'!I1746,"")</f>
        <v/>
      </c>
      <c r="J1746" t="str">
        <f>IF(ROW()&lt;=vLastrow,'Match History Data'!J1746,"")</f>
        <v/>
      </c>
      <c r="K1746" t="str">
        <f>IF(ROW()&lt;=vLastrow,'Match History Data'!K1746,"")</f>
        <v/>
      </c>
      <c r="L1746" t="str">
        <f>IF(ROW()&lt;=vLastrow,'Match History Data'!L1746,"")</f>
        <v/>
      </c>
      <c r="M1746" t="str">
        <f>IF(ROW()&lt;=vLastrow,'Match History Data'!M1746,"")</f>
        <v/>
      </c>
      <c r="N1746" t="str">
        <f>IF(ROW()&lt;=vLastrow,'Match History Data'!N1746,"")</f>
        <v/>
      </c>
      <c r="O1746" t="str">
        <f>IF(ROW()&lt;=vLastrow,'Match History Data'!O1746,"")</f>
        <v/>
      </c>
      <c r="Q1746" t="str">
        <f>IF(ROW()&lt;=vLastrow,VLOOKUP(MONTH(E1746),calcs!$S$2:$T$13,2,FALSE),"")</f>
        <v/>
      </c>
      <c r="R1746" t="str">
        <f>IF(ROW()&lt;=vLastrow,VLOOKUP(MONTH(F1746),calcs!$S$2:$T$13,2,FALSE),"")</f>
        <v/>
      </c>
      <c r="S1746" t="str">
        <f t="shared" si="145"/>
        <v/>
      </c>
      <c r="T1746" s="26" t="e">
        <f>IF(F1746="",DATEDIF(E1746,calcs!X$2,"Y"),"")</f>
        <v>#VALUE!</v>
      </c>
      <c r="U1746" t="str">
        <f t="shared" si="144"/>
        <v/>
      </c>
      <c r="V1746" t="str">
        <f t="shared" si="141"/>
        <v/>
      </c>
      <c r="W1746">
        <f t="shared" si="142"/>
        <v>0</v>
      </c>
      <c r="X1746">
        <f t="shared" si="143"/>
        <v>0</v>
      </c>
    </row>
    <row r="1747" spans="1:24" x14ac:dyDescent="0.35">
      <c r="A1747" t="str">
        <f>IF(ROW()&lt;=vLastrow,'Match History Data'!A1747,"")</f>
        <v/>
      </c>
      <c r="B1747" t="str">
        <f>IF(ROW()&lt;=vLastrow,'Match History Data'!B1747,"")</f>
        <v/>
      </c>
      <c r="C1747" t="str">
        <f>IF(ROW()&lt;=vLastrow,'Match History Data'!C1747,"")</f>
        <v/>
      </c>
      <c r="D1747" t="str">
        <f>IF(ROW()&lt;=vLastrow,'Match History Data'!D1747,"")</f>
        <v/>
      </c>
      <c r="E1747" s="3" t="str">
        <f>IF(ROW()&lt;=vLastrow,IF('Match History Data'!E1747&lt;&gt;"",'Match History Data'!E1747,""),"")</f>
        <v/>
      </c>
      <c r="F1747" s="3" t="str">
        <f>IF(ROW()&lt;=vLastrow,IF('Match History Data'!F1747&lt;&gt;"",'Match History Data'!F1747,""),"")</f>
        <v/>
      </c>
      <c r="G1747" t="str">
        <f>IF(ROW()&lt;=vLastrow,'Match History Data'!G1747,"")</f>
        <v/>
      </c>
      <c r="H1747" t="str">
        <f>IF(ROW()&lt;=vLastrow,'Match History Data'!H1747,"")</f>
        <v/>
      </c>
      <c r="I1747" t="str">
        <f>IF(ROW()&lt;=vLastrow,'Match History Data'!I1747,"")</f>
        <v/>
      </c>
      <c r="J1747" t="str">
        <f>IF(ROW()&lt;=vLastrow,'Match History Data'!J1747,"")</f>
        <v/>
      </c>
      <c r="K1747" t="str">
        <f>IF(ROW()&lt;=vLastrow,'Match History Data'!K1747,"")</f>
        <v/>
      </c>
      <c r="L1747" t="str">
        <f>IF(ROW()&lt;=vLastrow,'Match History Data'!L1747,"")</f>
        <v/>
      </c>
      <c r="M1747" t="str">
        <f>IF(ROW()&lt;=vLastrow,'Match History Data'!M1747,"")</f>
        <v/>
      </c>
      <c r="N1747" t="str">
        <f>IF(ROW()&lt;=vLastrow,'Match History Data'!N1747,"")</f>
        <v/>
      </c>
      <c r="O1747" t="str">
        <f>IF(ROW()&lt;=vLastrow,'Match History Data'!O1747,"")</f>
        <v/>
      </c>
      <c r="Q1747" t="str">
        <f>IF(ROW()&lt;=vLastrow,VLOOKUP(MONTH(E1747),calcs!$S$2:$T$13,2,FALSE),"")</f>
        <v/>
      </c>
      <c r="R1747" t="str">
        <f>IF(ROW()&lt;=vLastrow,VLOOKUP(MONTH(F1747),calcs!$S$2:$T$13,2,FALSE),"")</f>
        <v/>
      </c>
      <c r="S1747" t="str">
        <f t="shared" si="145"/>
        <v/>
      </c>
      <c r="T1747" s="26" t="e">
        <f>IF(F1747="",DATEDIF(E1747,calcs!X$2,"Y"),"")</f>
        <v>#VALUE!</v>
      </c>
      <c r="U1747" t="str">
        <f t="shared" si="144"/>
        <v/>
      </c>
      <c r="V1747" t="str">
        <f t="shared" si="141"/>
        <v/>
      </c>
      <c r="W1747">
        <f t="shared" si="142"/>
        <v>0</v>
      </c>
      <c r="X1747">
        <f t="shared" si="143"/>
        <v>0</v>
      </c>
    </row>
    <row r="1748" spans="1:24" x14ac:dyDescent="0.35">
      <c r="A1748" t="str">
        <f>IF(ROW()&lt;=vLastrow,'Match History Data'!A1748,"")</f>
        <v/>
      </c>
      <c r="B1748" t="str">
        <f>IF(ROW()&lt;=vLastrow,'Match History Data'!B1748,"")</f>
        <v/>
      </c>
      <c r="C1748" t="str">
        <f>IF(ROW()&lt;=vLastrow,'Match History Data'!C1748,"")</f>
        <v/>
      </c>
      <c r="D1748" t="str">
        <f>IF(ROW()&lt;=vLastrow,'Match History Data'!D1748,"")</f>
        <v/>
      </c>
      <c r="E1748" s="3" t="str">
        <f>IF(ROW()&lt;=vLastrow,IF('Match History Data'!E1748&lt;&gt;"",'Match History Data'!E1748,""),"")</f>
        <v/>
      </c>
      <c r="F1748" s="3" t="str">
        <f>IF(ROW()&lt;=vLastrow,IF('Match History Data'!F1748&lt;&gt;"",'Match History Data'!F1748,""),"")</f>
        <v/>
      </c>
      <c r="G1748" t="str">
        <f>IF(ROW()&lt;=vLastrow,'Match History Data'!G1748,"")</f>
        <v/>
      </c>
      <c r="H1748" t="str">
        <f>IF(ROW()&lt;=vLastrow,'Match History Data'!H1748,"")</f>
        <v/>
      </c>
      <c r="I1748" t="str">
        <f>IF(ROW()&lt;=vLastrow,'Match History Data'!I1748,"")</f>
        <v/>
      </c>
      <c r="J1748" t="str">
        <f>IF(ROW()&lt;=vLastrow,'Match History Data'!J1748,"")</f>
        <v/>
      </c>
      <c r="K1748" t="str">
        <f>IF(ROW()&lt;=vLastrow,'Match History Data'!K1748,"")</f>
        <v/>
      </c>
      <c r="L1748" t="str">
        <f>IF(ROW()&lt;=vLastrow,'Match History Data'!L1748,"")</f>
        <v/>
      </c>
      <c r="M1748" t="str">
        <f>IF(ROW()&lt;=vLastrow,'Match History Data'!M1748,"")</f>
        <v/>
      </c>
      <c r="N1748" t="str">
        <f>IF(ROW()&lt;=vLastrow,'Match History Data'!N1748,"")</f>
        <v/>
      </c>
      <c r="O1748" t="str">
        <f>IF(ROW()&lt;=vLastrow,'Match History Data'!O1748,"")</f>
        <v/>
      </c>
      <c r="Q1748" t="str">
        <f>IF(ROW()&lt;=vLastrow,VLOOKUP(MONTH(E1748),calcs!$S$2:$T$13,2,FALSE),"")</f>
        <v/>
      </c>
      <c r="R1748" t="str">
        <f>IF(ROW()&lt;=vLastrow,VLOOKUP(MONTH(F1748),calcs!$S$2:$T$13,2,FALSE),"")</f>
        <v/>
      </c>
      <c r="S1748" t="str">
        <f t="shared" si="145"/>
        <v/>
      </c>
      <c r="T1748" s="26" t="e">
        <f>IF(F1748="",DATEDIF(E1748,calcs!X$2,"Y"),"")</f>
        <v>#VALUE!</v>
      </c>
      <c r="U1748" t="str">
        <f t="shared" si="144"/>
        <v/>
      </c>
      <c r="V1748" t="str">
        <f t="shared" si="141"/>
        <v/>
      </c>
      <c r="W1748">
        <f t="shared" si="142"/>
        <v>0</v>
      </c>
      <c r="X1748">
        <f t="shared" si="143"/>
        <v>0</v>
      </c>
    </row>
    <row r="1749" spans="1:24" x14ac:dyDescent="0.35">
      <c r="A1749" t="str">
        <f>IF(ROW()&lt;=vLastrow,'Match History Data'!A1749,"")</f>
        <v/>
      </c>
      <c r="B1749" t="str">
        <f>IF(ROW()&lt;=vLastrow,'Match History Data'!B1749,"")</f>
        <v/>
      </c>
      <c r="C1749" t="str">
        <f>IF(ROW()&lt;=vLastrow,'Match History Data'!C1749,"")</f>
        <v/>
      </c>
      <c r="D1749" t="str">
        <f>IF(ROW()&lt;=vLastrow,'Match History Data'!D1749,"")</f>
        <v/>
      </c>
      <c r="E1749" s="3" t="str">
        <f>IF(ROW()&lt;=vLastrow,IF('Match History Data'!E1749&lt;&gt;"",'Match History Data'!E1749,""),"")</f>
        <v/>
      </c>
      <c r="F1749" s="3" t="str">
        <f>IF(ROW()&lt;=vLastrow,IF('Match History Data'!F1749&lt;&gt;"",'Match History Data'!F1749,""),"")</f>
        <v/>
      </c>
      <c r="G1749" t="str">
        <f>IF(ROW()&lt;=vLastrow,'Match History Data'!G1749,"")</f>
        <v/>
      </c>
      <c r="H1749" t="str">
        <f>IF(ROW()&lt;=vLastrow,'Match History Data'!H1749,"")</f>
        <v/>
      </c>
      <c r="I1749" t="str">
        <f>IF(ROW()&lt;=vLastrow,'Match History Data'!I1749,"")</f>
        <v/>
      </c>
      <c r="J1749" t="str">
        <f>IF(ROW()&lt;=vLastrow,'Match History Data'!J1749,"")</f>
        <v/>
      </c>
      <c r="K1749" t="str">
        <f>IF(ROW()&lt;=vLastrow,'Match History Data'!K1749,"")</f>
        <v/>
      </c>
      <c r="L1749" t="str">
        <f>IF(ROW()&lt;=vLastrow,'Match History Data'!L1749,"")</f>
        <v/>
      </c>
      <c r="M1749" t="str">
        <f>IF(ROW()&lt;=vLastrow,'Match History Data'!M1749,"")</f>
        <v/>
      </c>
      <c r="N1749" t="str">
        <f>IF(ROW()&lt;=vLastrow,'Match History Data'!N1749,"")</f>
        <v/>
      </c>
      <c r="O1749" t="str">
        <f>IF(ROW()&lt;=vLastrow,'Match History Data'!O1749,"")</f>
        <v/>
      </c>
      <c r="Q1749" t="str">
        <f>IF(ROW()&lt;=vLastrow,VLOOKUP(MONTH(E1749),calcs!$S$2:$T$13,2,FALSE),"")</f>
        <v/>
      </c>
      <c r="R1749" t="str">
        <f>IF(ROW()&lt;=vLastrow,VLOOKUP(MONTH(F1749),calcs!$S$2:$T$13,2,FALSE),"")</f>
        <v/>
      </c>
      <c r="S1749" t="str">
        <f t="shared" si="145"/>
        <v/>
      </c>
      <c r="T1749" s="26" t="e">
        <f>IF(F1749="",DATEDIF(E1749,calcs!X$2,"Y"),"")</f>
        <v>#VALUE!</v>
      </c>
      <c r="U1749" t="str">
        <f t="shared" si="144"/>
        <v/>
      </c>
      <c r="V1749" t="str">
        <f t="shared" si="141"/>
        <v/>
      </c>
      <c r="W1749">
        <f t="shared" si="142"/>
        <v>0</v>
      </c>
      <c r="X1749">
        <f t="shared" si="143"/>
        <v>0</v>
      </c>
    </row>
    <row r="1750" spans="1:24" x14ac:dyDescent="0.35">
      <c r="A1750" t="str">
        <f>IF(ROW()&lt;=vLastrow,'Match History Data'!A1750,"")</f>
        <v/>
      </c>
      <c r="B1750" t="str">
        <f>IF(ROW()&lt;=vLastrow,'Match History Data'!B1750,"")</f>
        <v/>
      </c>
      <c r="C1750" t="str">
        <f>IF(ROW()&lt;=vLastrow,'Match History Data'!C1750,"")</f>
        <v/>
      </c>
      <c r="D1750" t="str">
        <f>IF(ROW()&lt;=vLastrow,'Match History Data'!D1750,"")</f>
        <v/>
      </c>
      <c r="E1750" s="3" t="str">
        <f>IF(ROW()&lt;=vLastrow,IF('Match History Data'!E1750&lt;&gt;"",'Match History Data'!E1750,""),"")</f>
        <v/>
      </c>
      <c r="F1750" s="3" t="str">
        <f>IF(ROW()&lt;=vLastrow,IF('Match History Data'!F1750&lt;&gt;"",'Match History Data'!F1750,""),"")</f>
        <v/>
      </c>
      <c r="G1750" t="str">
        <f>IF(ROW()&lt;=vLastrow,'Match History Data'!G1750,"")</f>
        <v/>
      </c>
      <c r="H1750" t="str">
        <f>IF(ROW()&lt;=vLastrow,'Match History Data'!H1750,"")</f>
        <v/>
      </c>
      <c r="I1750" t="str">
        <f>IF(ROW()&lt;=vLastrow,'Match History Data'!I1750,"")</f>
        <v/>
      </c>
      <c r="J1750" t="str">
        <f>IF(ROW()&lt;=vLastrow,'Match History Data'!J1750,"")</f>
        <v/>
      </c>
      <c r="K1750" t="str">
        <f>IF(ROW()&lt;=vLastrow,'Match History Data'!K1750,"")</f>
        <v/>
      </c>
      <c r="L1750" t="str">
        <f>IF(ROW()&lt;=vLastrow,'Match History Data'!L1750,"")</f>
        <v/>
      </c>
      <c r="M1750" t="str">
        <f>IF(ROW()&lt;=vLastrow,'Match History Data'!M1750,"")</f>
        <v/>
      </c>
      <c r="N1750" t="str">
        <f>IF(ROW()&lt;=vLastrow,'Match History Data'!N1750,"")</f>
        <v/>
      </c>
      <c r="O1750" t="str">
        <f>IF(ROW()&lt;=vLastrow,'Match History Data'!O1750,"")</f>
        <v/>
      </c>
      <c r="Q1750" t="str">
        <f>IF(ROW()&lt;=vLastrow,VLOOKUP(MONTH(E1750),calcs!$S$2:$T$13,2,FALSE),"")</f>
        <v/>
      </c>
      <c r="R1750" t="str">
        <f>IF(ROW()&lt;=vLastrow,VLOOKUP(MONTH(F1750),calcs!$S$2:$T$13,2,FALSE),"")</f>
        <v/>
      </c>
      <c r="S1750" t="str">
        <f t="shared" si="145"/>
        <v/>
      </c>
      <c r="T1750" s="26" t="e">
        <f>IF(F1750="",DATEDIF(E1750,calcs!X$2,"Y"),"")</f>
        <v>#VALUE!</v>
      </c>
      <c r="U1750" t="str">
        <f t="shared" si="144"/>
        <v/>
      </c>
      <c r="V1750" t="str">
        <f t="shared" si="141"/>
        <v/>
      </c>
      <c r="W1750">
        <f t="shared" si="142"/>
        <v>0</v>
      </c>
      <c r="X1750">
        <f t="shared" si="143"/>
        <v>0</v>
      </c>
    </row>
    <row r="1751" spans="1:24" x14ac:dyDescent="0.35">
      <c r="A1751" t="str">
        <f>IF(ROW()&lt;=vLastrow,'Match History Data'!A1751,"")</f>
        <v/>
      </c>
      <c r="B1751" t="str">
        <f>IF(ROW()&lt;=vLastrow,'Match History Data'!B1751,"")</f>
        <v/>
      </c>
      <c r="C1751" t="str">
        <f>IF(ROW()&lt;=vLastrow,'Match History Data'!C1751,"")</f>
        <v/>
      </c>
      <c r="D1751" t="str">
        <f>IF(ROW()&lt;=vLastrow,'Match History Data'!D1751,"")</f>
        <v/>
      </c>
      <c r="E1751" s="3" t="str">
        <f>IF(ROW()&lt;=vLastrow,IF('Match History Data'!E1751&lt;&gt;"",'Match History Data'!E1751,""),"")</f>
        <v/>
      </c>
      <c r="F1751" s="3" t="str">
        <f>IF(ROW()&lt;=vLastrow,IF('Match History Data'!F1751&lt;&gt;"",'Match History Data'!F1751,""),"")</f>
        <v/>
      </c>
      <c r="G1751" t="str">
        <f>IF(ROW()&lt;=vLastrow,'Match History Data'!G1751,"")</f>
        <v/>
      </c>
      <c r="H1751" t="str">
        <f>IF(ROW()&lt;=vLastrow,'Match History Data'!H1751,"")</f>
        <v/>
      </c>
      <c r="I1751" t="str">
        <f>IF(ROW()&lt;=vLastrow,'Match History Data'!I1751,"")</f>
        <v/>
      </c>
      <c r="J1751" t="str">
        <f>IF(ROW()&lt;=vLastrow,'Match History Data'!J1751,"")</f>
        <v/>
      </c>
      <c r="K1751" t="str">
        <f>IF(ROW()&lt;=vLastrow,'Match History Data'!K1751,"")</f>
        <v/>
      </c>
      <c r="L1751" t="str">
        <f>IF(ROW()&lt;=vLastrow,'Match History Data'!L1751,"")</f>
        <v/>
      </c>
      <c r="M1751" t="str">
        <f>IF(ROW()&lt;=vLastrow,'Match History Data'!M1751,"")</f>
        <v/>
      </c>
      <c r="N1751" t="str">
        <f>IF(ROW()&lt;=vLastrow,'Match History Data'!N1751,"")</f>
        <v/>
      </c>
      <c r="O1751" t="str">
        <f>IF(ROW()&lt;=vLastrow,'Match History Data'!O1751,"")</f>
        <v/>
      </c>
      <c r="Q1751" t="str">
        <f>IF(ROW()&lt;=vLastrow,VLOOKUP(MONTH(E1751),calcs!$S$2:$T$13,2,FALSE),"")</f>
        <v/>
      </c>
      <c r="R1751" t="str">
        <f>IF(ROW()&lt;=vLastrow,VLOOKUP(MONTH(F1751),calcs!$S$2:$T$13,2,FALSE),"")</f>
        <v/>
      </c>
      <c r="S1751" t="str">
        <f t="shared" si="145"/>
        <v/>
      </c>
      <c r="T1751" s="26" t="e">
        <f>IF(F1751="",DATEDIF(E1751,calcs!X$2,"Y"),"")</f>
        <v>#VALUE!</v>
      </c>
      <c r="U1751" t="str">
        <f t="shared" si="144"/>
        <v/>
      </c>
      <c r="V1751" t="str">
        <f t="shared" si="141"/>
        <v/>
      </c>
      <c r="W1751">
        <f t="shared" si="142"/>
        <v>0</v>
      </c>
      <c r="X1751">
        <f t="shared" si="143"/>
        <v>0</v>
      </c>
    </row>
    <row r="1752" spans="1:24" x14ac:dyDescent="0.35">
      <c r="A1752" t="str">
        <f>IF(ROW()&lt;=vLastrow,'Match History Data'!A1752,"")</f>
        <v/>
      </c>
      <c r="B1752" t="str">
        <f>IF(ROW()&lt;=vLastrow,'Match History Data'!B1752,"")</f>
        <v/>
      </c>
      <c r="C1752" t="str">
        <f>IF(ROW()&lt;=vLastrow,'Match History Data'!C1752,"")</f>
        <v/>
      </c>
      <c r="D1752" t="str">
        <f>IF(ROW()&lt;=vLastrow,'Match History Data'!D1752,"")</f>
        <v/>
      </c>
      <c r="E1752" s="3" t="str">
        <f>IF(ROW()&lt;=vLastrow,IF('Match History Data'!E1752&lt;&gt;"",'Match History Data'!E1752,""),"")</f>
        <v/>
      </c>
      <c r="F1752" s="3" t="str">
        <f>IF(ROW()&lt;=vLastrow,IF('Match History Data'!F1752&lt;&gt;"",'Match History Data'!F1752,""),"")</f>
        <v/>
      </c>
      <c r="G1752" t="str">
        <f>IF(ROW()&lt;=vLastrow,'Match History Data'!G1752,"")</f>
        <v/>
      </c>
      <c r="H1752" t="str">
        <f>IF(ROW()&lt;=vLastrow,'Match History Data'!H1752,"")</f>
        <v/>
      </c>
      <c r="I1752" t="str">
        <f>IF(ROW()&lt;=vLastrow,'Match History Data'!I1752,"")</f>
        <v/>
      </c>
      <c r="J1752" t="str">
        <f>IF(ROW()&lt;=vLastrow,'Match History Data'!J1752,"")</f>
        <v/>
      </c>
      <c r="K1752" t="str">
        <f>IF(ROW()&lt;=vLastrow,'Match History Data'!K1752,"")</f>
        <v/>
      </c>
      <c r="L1752" t="str">
        <f>IF(ROW()&lt;=vLastrow,'Match History Data'!L1752,"")</f>
        <v/>
      </c>
      <c r="M1752" t="str">
        <f>IF(ROW()&lt;=vLastrow,'Match History Data'!M1752,"")</f>
        <v/>
      </c>
      <c r="N1752" t="str">
        <f>IF(ROW()&lt;=vLastrow,'Match History Data'!N1752,"")</f>
        <v/>
      </c>
      <c r="O1752" t="str">
        <f>IF(ROW()&lt;=vLastrow,'Match History Data'!O1752,"")</f>
        <v/>
      </c>
      <c r="Q1752" t="str">
        <f>IF(ROW()&lt;=vLastrow,VLOOKUP(MONTH(E1752),calcs!$S$2:$T$13,2,FALSE),"")</f>
        <v/>
      </c>
      <c r="R1752" t="str">
        <f>IF(ROW()&lt;=vLastrow,VLOOKUP(MONTH(F1752),calcs!$S$2:$T$13,2,FALSE),"")</f>
        <v/>
      </c>
      <c r="S1752" t="str">
        <f t="shared" si="145"/>
        <v/>
      </c>
      <c r="T1752" s="26" t="e">
        <f>IF(F1752="",DATEDIF(E1752,calcs!X$2,"Y"),"")</f>
        <v>#VALUE!</v>
      </c>
      <c r="U1752" t="str">
        <f t="shared" si="144"/>
        <v/>
      </c>
      <c r="V1752" t="str">
        <f t="shared" si="141"/>
        <v/>
      </c>
      <c r="W1752">
        <f t="shared" si="142"/>
        <v>0</v>
      </c>
      <c r="X1752">
        <f t="shared" si="143"/>
        <v>0</v>
      </c>
    </row>
    <row r="1753" spans="1:24" x14ac:dyDescent="0.35">
      <c r="A1753" t="str">
        <f>IF(ROW()&lt;=vLastrow,'Match History Data'!A1753,"")</f>
        <v/>
      </c>
      <c r="B1753" t="str">
        <f>IF(ROW()&lt;=vLastrow,'Match History Data'!B1753,"")</f>
        <v/>
      </c>
      <c r="C1753" t="str">
        <f>IF(ROW()&lt;=vLastrow,'Match History Data'!C1753,"")</f>
        <v/>
      </c>
      <c r="D1753" t="str">
        <f>IF(ROW()&lt;=vLastrow,'Match History Data'!D1753,"")</f>
        <v/>
      </c>
      <c r="E1753" s="3" t="str">
        <f>IF(ROW()&lt;=vLastrow,IF('Match History Data'!E1753&lt;&gt;"",'Match History Data'!E1753,""),"")</f>
        <v/>
      </c>
      <c r="F1753" s="3" t="str">
        <f>IF(ROW()&lt;=vLastrow,IF('Match History Data'!F1753&lt;&gt;"",'Match History Data'!F1753,""),"")</f>
        <v/>
      </c>
      <c r="G1753" t="str">
        <f>IF(ROW()&lt;=vLastrow,'Match History Data'!G1753,"")</f>
        <v/>
      </c>
      <c r="H1753" t="str">
        <f>IF(ROW()&lt;=vLastrow,'Match History Data'!H1753,"")</f>
        <v/>
      </c>
      <c r="I1753" t="str">
        <f>IF(ROW()&lt;=vLastrow,'Match History Data'!I1753,"")</f>
        <v/>
      </c>
      <c r="J1753" t="str">
        <f>IF(ROW()&lt;=vLastrow,'Match History Data'!J1753,"")</f>
        <v/>
      </c>
      <c r="K1753" t="str">
        <f>IF(ROW()&lt;=vLastrow,'Match History Data'!K1753,"")</f>
        <v/>
      </c>
      <c r="L1753" t="str">
        <f>IF(ROW()&lt;=vLastrow,'Match History Data'!L1753,"")</f>
        <v/>
      </c>
      <c r="M1753" t="str">
        <f>IF(ROW()&lt;=vLastrow,'Match History Data'!M1753,"")</f>
        <v/>
      </c>
      <c r="N1753" t="str">
        <f>IF(ROW()&lt;=vLastrow,'Match History Data'!N1753,"")</f>
        <v/>
      </c>
      <c r="O1753" t="str">
        <f>IF(ROW()&lt;=vLastrow,'Match History Data'!O1753,"")</f>
        <v/>
      </c>
      <c r="Q1753" t="str">
        <f>IF(ROW()&lt;=vLastrow,VLOOKUP(MONTH(E1753),calcs!$S$2:$T$13,2,FALSE),"")</f>
        <v/>
      </c>
      <c r="R1753" t="str">
        <f>IF(ROW()&lt;=vLastrow,VLOOKUP(MONTH(F1753),calcs!$S$2:$T$13,2,FALSE),"")</f>
        <v/>
      </c>
      <c r="S1753" t="str">
        <f t="shared" si="145"/>
        <v/>
      </c>
      <c r="T1753" s="26" t="e">
        <f>IF(F1753="",DATEDIF(E1753,calcs!X$2,"Y"),"")</f>
        <v>#VALUE!</v>
      </c>
      <c r="U1753" t="str">
        <f t="shared" si="144"/>
        <v/>
      </c>
      <c r="V1753" t="str">
        <f t="shared" si="141"/>
        <v/>
      </c>
      <c r="W1753">
        <f t="shared" si="142"/>
        <v>0</v>
      </c>
      <c r="X1753">
        <f t="shared" si="143"/>
        <v>0</v>
      </c>
    </row>
    <row r="1754" spans="1:24" x14ac:dyDescent="0.35">
      <c r="A1754" t="str">
        <f>IF(ROW()&lt;=vLastrow,'Match History Data'!A1754,"")</f>
        <v/>
      </c>
      <c r="B1754" t="str">
        <f>IF(ROW()&lt;=vLastrow,'Match History Data'!B1754,"")</f>
        <v/>
      </c>
      <c r="C1754" t="str">
        <f>IF(ROW()&lt;=vLastrow,'Match History Data'!C1754,"")</f>
        <v/>
      </c>
      <c r="D1754" t="str">
        <f>IF(ROW()&lt;=vLastrow,'Match History Data'!D1754,"")</f>
        <v/>
      </c>
      <c r="E1754" s="3" t="str">
        <f>IF(ROW()&lt;=vLastrow,IF('Match History Data'!E1754&lt;&gt;"",'Match History Data'!E1754,""),"")</f>
        <v/>
      </c>
      <c r="F1754" s="3" t="str">
        <f>IF(ROW()&lt;=vLastrow,IF('Match History Data'!F1754&lt;&gt;"",'Match History Data'!F1754,""),"")</f>
        <v/>
      </c>
      <c r="G1754" t="str">
        <f>IF(ROW()&lt;=vLastrow,'Match History Data'!G1754,"")</f>
        <v/>
      </c>
      <c r="H1754" t="str">
        <f>IF(ROW()&lt;=vLastrow,'Match History Data'!H1754,"")</f>
        <v/>
      </c>
      <c r="I1754" t="str">
        <f>IF(ROW()&lt;=vLastrow,'Match History Data'!I1754,"")</f>
        <v/>
      </c>
      <c r="J1754" t="str">
        <f>IF(ROW()&lt;=vLastrow,'Match History Data'!J1754,"")</f>
        <v/>
      </c>
      <c r="K1754" t="str">
        <f>IF(ROW()&lt;=vLastrow,'Match History Data'!K1754,"")</f>
        <v/>
      </c>
      <c r="L1754" t="str">
        <f>IF(ROW()&lt;=vLastrow,'Match History Data'!L1754,"")</f>
        <v/>
      </c>
      <c r="M1754" t="str">
        <f>IF(ROW()&lt;=vLastrow,'Match History Data'!M1754,"")</f>
        <v/>
      </c>
      <c r="N1754" t="str">
        <f>IF(ROW()&lt;=vLastrow,'Match History Data'!N1754,"")</f>
        <v/>
      </c>
      <c r="O1754" t="str">
        <f>IF(ROW()&lt;=vLastrow,'Match History Data'!O1754,"")</f>
        <v/>
      </c>
      <c r="Q1754" t="str">
        <f>IF(ROW()&lt;=vLastrow,VLOOKUP(MONTH(E1754),calcs!$S$2:$T$13,2,FALSE),"")</f>
        <v/>
      </c>
      <c r="R1754" t="str">
        <f>IF(ROW()&lt;=vLastrow,VLOOKUP(MONTH(F1754),calcs!$S$2:$T$13,2,FALSE),"")</f>
        <v/>
      </c>
      <c r="S1754" t="str">
        <f t="shared" si="145"/>
        <v/>
      </c>
      <c r="T1754" s="26" t="e">
        <f>IF(F1754="",DATEDIF(E1754,calcs!X$2,"Y"),"")</f>
        <v>#VALUE!</v>
      </c>
      <c r="U1754" t="str">
        <f t="shared" si="144"/>
        <v/>
      </c>
      <c r="V1754" t="str">
        <f t="shared" si="141"/>
        <v/>
      </c>
      <c r="W1754">
        <f t="shared" si="142"/>
        <v>0</v>
      </c>
      <c r="X1754">
        <f t="shared" si="143"/>
        <v>0</v>
      </c>
    </row>
    <row r="1755" spans="1:24" x14ac:dyDescent="0.35">
      <c r="A1755" t="str">
        <f>IF(ROW()&lt;=vLastrow,'Match History Data'!A1755,"")</f>
        <v/>
      </c>
      <c r="B1755" t="str">
        <f>IF(ROW()&lt;=vLastrow,'Match History Data'!B1755,"")</f>
        <v/>
      </c>
      <c r="C1755" t="str">
        <f>IF(ROW()&lt;=vLastrow,'Match History Data'!C1755,"")</f>
        <v/>
      </c>
      <c r="D1755" t="str">
        <f>IF(ROW()&lt;=vLastrow,'Match History Data'!D1755,"")</f>
        <v/>
      </c>
      <c r="E1755" s="3" t="str">
        <f>IF(ROW()&lt;=vLastrow,IF('Match History Data'!E1755&lt;&gt;"",'Match History Data'!E1755,""),"")</f>
        <v/>
      </c>
      <c r="F1755" s="3" t="str">
        <f>IF(ROW()&lt;=vLastrow,IF('Match History Data'!F1755&lt;&gt;"",'Match History Data'!F1755,""),"")</f>
        <v/>
      </c>
      <c r="G1755" t="str">
        <f>IF(ROW()&lt;=vLastrow,'Match History Data'!G1755,"")</f>
        <v/>
      </c>
      <c r="H1755" t="str">
        <f>IF(ROW()&lt;=vLastrow,'Match History Data'!H1755,"")</f>
        <v/>
      </c>
      <c r="I1755" t="str">
        <f>IF(ROW()&lt;=vLastrow,'Match History Data'!I1755,"")</f>
        <v/>
      </c>
      <c r="J1755" t="str">
        <f>IF(ROW()&lt;=vLastrow,'Match History Data'!J1755,"")</f>
        <v/>
      </c>
      <c r="K1755" t="str">
        <f>IF(ROW()&lt;=vLastrow,'Match History Data'!K1755,"")</f>
        <v/>
      </c>
      <c r="L1755" t="str">
        <f>IF(ROW()&lt;=vLastrow,'Match History Data'!L1755,"")</f>
        <v/>
      </c>
      <c r="M1755" t="str">
        <f>IF(ROW()&lt;=vLastrow,'Match History Data'!M1755,"")</f>
        <v/>
      </c>
      <c r="N1755" t="str">
        <f>IF(ROW()&lt;=vLastrow,'Match History Data'!N1755,"")</f>
        <v/>
      </c>
      <c r="O1755" t="str">
        <f>IF(ROW()&lt;=vLastrow,'Match History Data'!O1755,"")</f>
        <v/>
      </c>
      <c r="Q1755" t="str">
        <f>IF(ROW()&lt;=vLastrow,VLOOKUP(MONTH(E1755),calcs!$S$2:$T$13,2,FALSE),"")</f>
        <v/>
      </c>
      <c r="R1755" t="str">
        <f>IF(ROW()&lt;=vLastrow,VLOOKUP(MONTH(F1755),calcs!$S$2:$T$13,2,FALSE),"")</f>
        <v/>
      </c>
      <c r="S1755" t="str">
        <f t="shared" si="145"/>
        <v/>
      </c>
      <c r="T1755" s="26" t="e">
        <f>IF(F1755="",DATEDIF(E1755,calcs!X$2,"Y"),"")</f>
        <v>#VALUE!</v>
      </c>
      <c r="U1755" t="str">
        <f t="shared" si="144"/>
        <v/>
      </c>
      <c r="V1755" t="str">
        <f t="shared" si="141"/>
        <v/>
      </c>
      <c r="W1755">
        <f t="shared" si="142"/>
        <v>0</v>
      </c>
      <c r="X1755">
        <f t="shared" si="143"/>
        <v>0</v>
      </c>
    </row>
    <row r="1756" spans="1:24" x14ac:dyDescent="0.35">
      <c r="A1756" t="str">
        <f>IF(ROW()&lt;=vLastrow,'Match History Data'!A1756,"")</f>
        <v/>
      </c>
      <c r="B1756" t="str">
        <f>IF(ROW()&lt;=vLastrow,'Match History Data'!B1756,"")</f>
        <v/>
      </c>
      <c r="C1756" t="str">
        <f>IF(ROW()&lt;=vLastrow,'Match History Data'!C1756,"")</f>
        <v/>
      </c>
      <c r="D1756" t="str">
        <f>IF(ROW()&lt;=vLastrow,'Match History Data'!D1756,"")</f>
        <v/>
      </c>
      <c r="E1756" s="3" t="str">
        <f>IF(ROW()&lt;=vLastrow,IF('Match History Data'!E1756&lt;&gt;"",'Match History Data'!E1756,""),"")</f>
        <v/>
      </c>
      <c r="F1756" s="3" t="str">
        <f>IF(ROW()&lt;=vLastrow,IF('Match History Data'!F1756&lt;&gt;"",'Match History Data'!F1756,""),"")</f>
        <v/>
      </c>
      <c r="G1756" t="str">
        <f>IF(ROW()&lt;=vLastrow,'Match History Data'!G1756,"")</f>
        <v/>
      </c>
      <c r="H1756" t="str">
        <f>IF(ROW()&lt;=vLastrow,'Match History Data'!H1756,"")</f>
        <v/>
      </c>
      <c r="I1756" t="str">
        <f>IF(ROW()&lt;=vLastrow,'Match History Data'!I1756,"")</f>
        <v/>
      </c>
      <c r="J1756" t="str">
        <f>IF(ROW()&lt;=vLastrow,'Match History Data'!J1756,"")</f>
        <v/>
      </c>
      <c r="K1756" t="str">
        <f>IF(ROW()&lt;=vLastrow,'Match History Data'!K1756,"")</f>
        <v/>
      </c>
      <c r="L1756" t="str">
        <f>IF(ROW()&lt;=vLastrow,'Match History Data'!L1756,"")</f>
        <v/>
      </c>
      <c r="M1756" t="str">
        <f>IF(ROW()&lt;=vLastrow,'Match History Data'!M1756,"")</f>
        <v/>
      </c>
      <c r="N1756" t="str">
        <f>IF(ROW()&lt;=vLastrow,'Match History Data'!N1756,"")</f>
        <v/>
      </c>
      <c r="O1756" t="str">
        <f>IF(ROW()&lt;=vLastrow,'Match History Data'!O1756,"")</f>
        <v/>
      </c>
      <c r="Q1756" t="str">
        <f>IF(ROW()&lt;=vLastrow,VLOOKUP(MONTH(E1756),calcs!$S$2:$T$13,2,FALSE),"")</f>
        <v/>
      </c>
      <c r="R1756" t="str">
        <f>IF(ROW()&lt;=vLastrow,VLOOKUP(MONTH(F1756),calcs!$S$2:$T$13,2,FALSE),"")</f>
        <v/>
      </c>
      <c r="S1756" t="str">
        <f t="shared" si="145"/>
        <v/>
      </c>
      <c r="T1756" s="26" t="e">
        <f>IF(F1756="",DATEDIF(E1756,calcs!X$2,"Y"),"")</f>
        <v>#VALUE!</v>
      </c>
      <c r="U1756" t="str">
        <f t="shared" si="144"/>
        <v/>
      </c>
      <c r="V1756" t="str">
        <f t="shared" si="141"/>
        <v/>
      </c>
      <c r="W1756">
        <f t="shared" si="142"/>
        <v>0</v>
      </c>
      <c r="X1756">
        <f t="shared" si="143"/>
        <v>0</v>
      </c>
    </row>
    <row r="1757" spans="1:24" x14ac:dyDescent="0.35">
      <c r="A1757" t="str">
        <f>IF(ROW()&lt;=vLastrow,'Match History Data'!A1757,"")</f>
        <v/>
      </c>
      <c r="B1757" t="str">
        <f>IF(ROW()&lt;=vLastrow,'Match History Data'!B1757,"")</f>
        <v/>
      </c>
      <c r="C1757" t="str">
        <f>IF(ROW()&lt;=vLastrow,'Match History Data'!C1757,"")</f>
        <v/>
      </c>
      <c r="D1757" t="str">
        <f>IF(ROW()&lt;=vLastrow,'Match History Data'!D1757,"")</f>
        <v/>
      </c>
      <c r="E1757" s="3" t="str">
        <f>IF(ROW()&lt;=vLastrow,IF('Match History Data'!E1757&lt;&gt;"",'Match History Data'!E1757,""),"")</f>
        <v/>
      </c>
      <c r="F1757" s="3" t="str">
        <f>IF(ROW()&lt;=vLastrow,IF('Match History Data'!F1757&lt;&gt;"",'Match History Data'!F1757,""),"")</f>
        <v/>
      </c>
      <c r="G1757" t="str">
        <f>IF(ROW()&lt;=vLastrow,'Match History Data'!G1757,"")</f>
        <v/>
      </c>
      <c r="H1757" t="str">
        <f>IF(ROW()&lt;=vLastrow,'Match History Data'!H1757,"")</f>
        <v/>
      </c>
      <c r="I1757" t="str">
        <f>IF(ROW()&lt;=vLastrow,'Match History Data'!I1757,"")</f>
        <v/>
      </c>
      <c r="J1757" t="str">
        <f>IF(ROW()&lt;=vLastrow,'Match History Data'!J1757,"")</f>
        <v/>
      </c>
      <c r="K1757" t="str">
        <f>IF(ROW()&lt;=vLastrow,'Match History Data'!K1757,"")</f>
        <v/>
      </c>
      <c r="L1757" t="str">
        <f>IF(ROW()&lt;=vLastrow,'Match History Data'!L1757,"")</f>
        <v/>
      </c>
      <c r="M1757" t="str">
        <f>IF(ROW()&lt;=vLastrow,'Match History Data'!M1757,"")</f>
        <v/>
      </c>
      <c r="N1757" t="str">
        <f>IF(ROW()&lt;=vLastrow,'Match History Data'!N1757,"")</f>
        <v/>
      </c>
      <c r="O1757" t="str">
        <f>IF(ROW()&lt;=vLastrow,'Match History Data'!O1757,"")</f>
        <v/>
      </c>
      <c r="Q1757" t="str">
        <f>IF(ROW()&lt;=vLastrow,VLOOKUP(MONTH(E1757),calcs!$S$2:$T$13,2,FALSE),"")</f>
        <v/>
      </c>
      <c r="R1757" t="str">
        <f>IF(ROW()&lt;=vLastrow,VLOOKUP(MONTH(F1757),calcs!$S$2:$T$13,2,FALSE),"")</f>
        <v/>
      </c>
      <c r="S1757" t="str">
        <f t="shared" si="145"/>
        <v/>
      </c>
      <c r="T1757" s="26" t="e">
        <f>IF(F1757="",DATEDIF(E1757,calcs!X$2,"Y"),"")</f>
        <v>#VALUE!</v>
      </c>
      <c r="U1757" t="str">
        <f t="shared" si="144"/>
        <v/>
      </c>
      <c r="V1757" t="str">
        <f t="shared" si="141"/>
        <v/>
      </c>
      <c r="W1757">
        <f t="shared" si="142"/>
        <v>0</v>
      </c>
      <c r="X1757">
        <f t="shared" si="143"/>
        <v>0</v>
      </c>
    </row>
    <row r="1758" spans="1:24" x14ac:dyDescent="0.35">
      <c r="A1758" t="str">
        <f>IF(ROW()&lt;=vLastrow,'Match History Data'!A1758,"")</f>
        <v/>
      </c>
      <c r="B1758" t="str">
        <f>IF(ROW()&lt;=vLastrow,'Match History Data'!B1758,"")</f>
        <v/>
      </c>
      <c r="C1758" t="str">
        <f>IF(ROW()&lt;=vLastrow,'Match History Data'!C1758,"")</f>
        <v/>
      </c>
      <c r="D1758" t="str">
        <f>IF(ROW()&lt;=vLastrow,'Match History Data'!D1758,"")</f>
        <v/>
      </c>
      <c r="E1758" s="3" t="str">
        <f>IF(ROW()&lt;=vLastrow,IF('Match History Data'!E1758&lt;&gt;"",'Match History Data'!E1758,""),"")</f>
        <v/>
      </c>
      <c r="F1758" s="3" t="str">
        <f>IF(ROW()&lt;=vLastrow,IF('Match History Data'!F1758&lt;&gt;"",'Match History Data'!F1758,""),"")</f>
        <v/>
      </c>
      <c r="G1758" t="str">
        <f>IF(ROW()&lt;=vLastrow,'Match History Data'!G1758,"")</f>
        <v/>
      </c>
      <c r="H1758" t="str">
        <f>IF(ROW()&lt;=vLastrow,'Match History Data'!H1758,"")</f>
        <v/>
      </c>
      <c r="I1758" t="str">
        <f>IF(ROW()&lt;=vLastrow,'Match History Data'!I1758,"")</f>
        <v/>
      </c>
      <c r="J1758" t="str">
        <f>IF(ROW()&lt;=vLastrow,'Match History Data'!J1758,"")</f>
        <v/>
      </c>
      <c r="K1758" t="str">
        <f>IF(ROW()&lt;=vLastrow,'Match History Data'!K1758,"")</f>
        <v/>
      </c>
      <c r="L1758" t="str">
        <f>IF(ROW()&lt;=vLastrow,'Match History Data'!L1758,"")</f>
        <v/>
      </c>
      <c r="M1758" t="str">
        <f>IF(ROW()&lt;=vLastrow,'Match History Data'!M1758,"")</f>
        <v/>
      </c>
      <c r="N1758" t="str">
        <f>IF(ROW()&lt;=vLastrow,'Match History Data'!N1758,"")</f>
        <v/>
      </c>
      <c r="O1758" t="str">
        <f>IF(ROW()&lt;=vLastrow,'Match History Data'!O1758,"")</f>
        <v/>
      </c>
      <c r="Q1758" t="str">
        <f>IF(ROW()&lt;=vLastrow,VLOOKUP(MONTH(E1758),calcs!$S$2:$T$13,2,FALSE),"")</f>
        <v/>
      </c>
      <c r="R1758" t="str">
        <f>IF(ROW()&lt;=vLastrow,VLOOKUP(MONTH(F1758),calcs!$S$2:$T$13,2,FALSE),"")</f>
        <v/>
      </c>
      <c r="S1758" t="str">
        <f t="shared" si="145"/>
        <v/>
      </c>
      <c r="T1758" s="26" t="e">
        <f>IF(F1758="",DATEDIF(E1758,calcs!X$2,"Y"),"")</f>
        <v>#VALUE!</v>
      </c>
      <c r="U1758" t="str">
        <f t="shared" si="144"/>
        <v/>
      </c>
      <c r="V1758" t="str">
        <f t="shared" si="141"/>
        <v/>
      </c>
      <c r="W1758">
        <f t="shared" si="142"/>
        <v>0</v>
      </c>
      <c r="X1758">
        <f t="shared" si="143"/>
        <v>0</v>
      </c>
    </row>
    <row r="1759" spans="1:24" x14ac:dyDescent="0.35">
      <c r="A1759" t="str">
        <f>IF(ROW()&lt;=vLastrow,'Match History Data'!A1759,"")</f>
        <v/>
      </c>
      <c r="B1759" t="str">
        <f>IF(ROW()&lt;=vLastrow,'Match History Data'!B1759,"")</f>
        <v/>
      </c>
      <c r="C1759" t="str">
        <f>IF(ROW()&lt;=vLastrow,'Match History Data'!C1759,"")</f>
        <v/>
      </c>
      <c r="D1759" t="str">
        <f>IF(ROW()&lt;=vLastrow,'Match History Data'!D1759,"")</f>
        <v/>
      </c>
      <c r="E1759" s="3" t="str">
        <f>IF(ROW()&lt;=vLastrow,IF('Match History Data'!E1759&lt;&gt;"",'Match History Data'!E1759,""),"")</f>
        <v/>
      </c>
      <c r="F1759" s="3" t="str">
        <f>IF(ROW()&lt;=vLastrow,IF('Match History Data'!F1759&lt;&gt;"",'Match History Data'!F1759,""),"")</f>
        <v/>
      </c>
      <c r="G1759" t="str">
        <f>IF(ROW()&lt;=vLastrow,'Match History Data'!G1759,"")</f>
        <v/>
      </c>
      <c r="H1759" t="str">
        <f>IF(ROW()&lt;=vLastrow,'Match History Data'!H1759,"")</f>
        <v/>
      </c>
      <c r="I1759" t="str">
        <f>IF(ROW()&lt;=vLastrow,'Match History Data'!I1759,"")</f>
        <v/>
      </c>
      <c r="J1759" t="str">
        <f>IF(ROW()&lt;=vLastrow,'Match History Data'!J1759,"")</f>
        <v/>
      </c>
      <c r="K1759" t="str">
        <f>IF(ROW()&lt;=vLastrow,'Match History Data'!K1759,"")</f>
        <v/>
      </c>
      <c r="L1759" t="str">
        <f>IF(ROW()&lt;=vLastrow,'Match History Data'!L1759,"")</f>
        <v/>
      </c>
      <c r="M1759" t="str">
        <f>IF(ROW()&lt;=vLastrow,'Match History Data'!M1759,"")</f>
        <v/>
      </c>
      <c r="N1759" t="str">
        <f>IF(ROW()&lt;=vLastrow,'Match History Data'!N1759,"")</f>
        <v/>
      </c>
      <c r="O1759" t="str">
        <f>IF(ROW()&lt;=vLastrow,'Match History Data'!O1759,"")</f>
        <v/>
      </c>
      <c r="Q1759" t="str">
        <f>IF(ROW()&lt;=vLastrow,VLOOKUP(MONTH(E1759),calcs!$S$2:$T$13,2,FALSE),"")</f>
        <v/>
      </c>
      <c r="R1759" t="str">
        <f>IF(ROW()&lt;=vLastrow,VLOOKUP(MONTH(F1759),calcs!$S$2:$T$13,2,FALSE),"")</f>
        <v/>
      </c>
      <c r="S1759" t="str">
        <f t="shared" si="145"/>
        <v/>
      </c>
      <c r="T1759" s="26" t="e">
        <f>IF(F1759="",DATEDIF(E1759,calcs!X$2,"Y"),"")</f>
        <v>#VALUE!</v>
      </c>
      <c r="U1759" t="str">
        <f t="shared" si="144"/>
        <v/>
      </c>
      <c r="V1759" t="str">
        <f t="shared" si="141"/>
        <v/>
      </c>
      <c r="W1759">
        <f t="shared" si="142"/>
        <v>0</v>
      </c>
      <c r="X1759">
        <f t="shared" si="143"/>
        <v>0</v>
      </c>
    </row>
    <row r="1760" spans="1:24" x14ac:dyDescent="0.35">
      <c r="A1760" t="str">
        <f>IF(ROW()&lt;=vLastrow,'Match History Data'!A1760,"")</f>
        <v/>
      </c>
      <c r="B1760" t="str">
        <f>IF(ROW()&lt;=vLastrow,'Match History Data'!B1760,"")</f>
        <v/>
      </c>
      <c r="C1760" t="str">
        <f>IF(ROW()&lt;=vLastrow,'Match History Data'!C1760,"")</f>
        <v/>
      </c>
      <c r="D1760" t="str">
        <f>IF(ROW()&lt;=vLastrow,'Match History Data'!D1760,"")</f>
        <v/>
      </c>
      <c r="E1760" s="3" t="str">
        <f>IF(ROW()&lt;=vLastrow,IF('Match History Data'!E1760&lt;&gt;"",'Match History Data'!E1760,""),"")</f>
        <v/>
      </c>
      <c r="F1760" s="3" t="str">
        <f>IF(ROW()&lt;=vLastrow,IF('Match History Data'!F1760&lt;&gt;"",'Match History Data'!F1760,""),"")</f>
        <v/>
      </c>
      <c r="G1760" t="str">
        <f>IF(ROW()&lt;=vLastrow,'Match History Data'!G1760,"")</f>
        <v/>
      </c>
      <c r="H1760" t="str">
        <f>IF(ROW()&lt;=vLastrow,'Match History Data'!H1760,"")</f>
        <v/>
      </c>
      <c r="I1760" t="str">
        <f>IF(ROW()&lt;=vLastrow,'Match History Data'!I1760,"")</f>
        <v/>
      </c>
      <c r="J1760" t="str">
        <f>IF(ROW()&lt;=vLastrow,'Match History Data'!J1760,"")</f>
        <v/>
      </c>
      <c r="K1760" t="str">
        <f>IF(ROW()&lt;=vLastrow,'Match History Data'!K1760,"")</f>
        <v/>
      </c>
      <c r="L1760" t="str">
        <f>IF(ROW()&lt;=vLastrow,'Match History Data'!L1760,"")</f>
        <v/>
      </c>
      <c r="M1760" t="str">
        <f>IF(ROW()&lt;=vLastrow,'Match History Data'!M1760,"")</f>
        <v/>
      </c>
      <c r="N1760" t="str">
        <f>IF(ROW()&lt;=vLastrow,'Match History Data'!N1760,"")</f>
        <v/>
      </c>
      <c r="O1760" t="str">
        <f>IF(ROW()&lt;=vLastrow,'Match History Data'!O1760,"")</f>
        <v/>
      </c>
      <c r="Q1760" t="str">
        <f>IF(ROW()&lt;=vLastrow,VLOOKUP(MONTH(E1760),calcs!$S$2:$T$13,2,FALSE),"")</f>
        <v/>
      </c>
      <c r="R1760" t="str">
        <f>IF(ROW()&lt;=vLastrow,VLOOKUP(MONTH(F1760),calcs!$S$2:$T$13,2,FALSE),"")</f>
        <v/>
      </c>
      <c r="S1760" t="str">
        <f t="shared" si="145"/>
        <v/>
      </c>
      <c r="T1760" s="26" t="e">
        <f>IF(F1760="",DATEDIF(E1760,calcs!X$2,"Y"),"")</f>
        <v>#VALUE!</v>
      </c>
      <c r="U1760" t="str">
        <f t="shared" si="144"/>
        <v/>
      </c>
      <c r="V1760" t="str">
        <f t="shared" si="141"/>
        <v/>
      </c>
      <c r="W1760">
        <f t="shared" si="142"/>
        <v>0</v>
      </c>
      <c r="X1760">
        <f t="shared" si="143"/>
        <v>0</v>
      </c>
    </row>
    <row r="1761" spans="1:24" x14ac:dyDescent="0.35">
      <c r="A1761" t="str">
        <f>IF(ROW()&lt;=vLastrow,'Match History Data'!A1761,"")</f>
        <v/>
      </c>
      <c r="B1761" t="str">
        <f>IF(ROW()&lt;=vLastrow,'Match History Data'!B1761,"")</f>
        <v/>
      </c>
      <c r="C1761" t="str">
        <f>IF(ROW()&lt;=vLastrow,'Match History Data'!C1761,"")</f>
        <v/>
      </c>
      <c r="D1761" t="str">
        <f>IF(ROW()&lt;=vLastrow,'Match History Data'!D1761,"")</f>
        <v/>
      </c>
      <c r="E1761" s="3" t="str">
        <f>IF(ROW()&lt;=vLastrow,IF('Match History Data'!E1761&lt;&gt;"",'Match History Data'!E1761,""),"")</f>
        <v/>
      </c>
      <c r="F1761" s="3" t="str">
        <f>IF(ROW()&lt;=vLastrow,IF('Match History Data'!F1761&lt;&gt;"",'Match History Data'!F1761,""),"")</f>
        <v/>
      </c>
      <c r="G1761" t="str">
        <f>IF(ROW()&lt;=vLastrow,'Match History Data'!G1761,"")</f>
        <v/>
      </c>
      <c r="H1761" t="str">
        <f>IF(ROW()&lt;=vLastrow,'Match History Data'!H1761,"")</f>
        <v/>
      </c>
      <c r="I1761" t="str">
        <f>IF(ROW()&lt;=vLastrow,'Match History Data'!I1761,"")</f>
        <v/>
      </c>
      <c r="J1761" t="str">
        <f>IF(ROW()&lt;=vLastrow,'Match History Data'!J1761,"")</f>
        <v/>
      </c>
      <c r="K1761" t="str">
        <f>IF(ROW()&lt;=vLastrow,'Match History Data'!K1761,"")</f>
        <v/>
      </c>
      <c r="L1761" t="str">
        <f>IF(ROW()&lt;=vLastrow,'Match History Data'!L1761,"")</f>
        <v/>
      </c>
      <c r="M1761" t="str">
        <f>IF(ROW()&lt;=vLastrow,'Match History Data'!M1761,"")</f>
        <v/>
      </c>
      <c r="N1761" t="str">
        <f>IF(ROW()&lt;=vLastrow,'Match History Data'!N1761,"")</f>
        <v/>
      </c>
      <c r="O1761" t="str">
        <f>IF(ROW()&lt;=vLastrow,'Match History Data'!O1761,"")</f>
        <v/>
      </c>
      <c r="Q1761" t="str">
        <f>IF(ROW()&lt;=vLastrow,VLOOKUP(MONTH(E1761),calcs!$S$2:$T$13,2,FALSE),"")</f>
        <v/>
      </c>
      <c r="R1761" t="str">
        <f>IF(ROW()&lt;=vLastrow,VLOOKUP(MONTH(F1761),calcs!$S$2:$T$13,2,FALSE),"")</f>
        <v/>
      </c>
      <c r="S1761" t="str">
        <f t="shared" si="145"/>
        <v/>
      </c>
      <c r="T1761" s="26" t="e">
        <f>IF(F1761="",DATEDIF(E1761,calcs!X$2,"Y"),"")</f>
        <v>#VALUE!</v>
      </c>
      <c r="U1761" t="str">
        <f t="shared" si="144"/>
        <v/>
      </c>
      <c r="V1761" t="str">
        <f t="shared" si="141"/>
        <v/>
      </c>
      <c r="W1761">
        <f t="shared" si="142"/>
        <v>0</v>
      </c>
      <c r="X1761">
        <f t="shared" si="143"/>
        <v>0</v>
      </c>
    </row>
    <row r="1762" spans="1:24" x14ac:dyDescent="0.35">
      <c r="A1762" t="str">
        <f>IF(ROW()&lt;=vLastrow,'Match History Data'!A1762,"")</f>
        <v/>
      </c>
      <c r="B1762" t="str">
        <f>IF(ROW()&lt;=vLastrow,'Match History Data'!B1762,"")</f>
        <v/>
      </c>
      <c r="C1762" t="str">
        <f>IF(ROW()&lt;=vLastrow,'Match History Data'!C1762,"")</f>
        <v/>
      </c>
      <c r="D1762" t="str">
        <f>IF(ROW()&lt;=vLastrow,'Match History Data'!D1762,"")</f>
        <v/>
      </c>
      <c r="E1762" s="3" t="str">
        <f>IF(ROW()&lt;=vLastrow,IF('Match History Data'!E1762&lt;&gt;"",'Match History Data'!E1762,""),"")</f>
        <v/>
      </c>
      <c r="F1762" s="3" t="str">
        <f>IF(ROW()&lt;=vLastrow,IF('Match History Data'!F1762&lt;&gt;"",'Match History Data'!F1762,""),"")</f>
        <v/>
      </c>
      <c r="G1762" t="str">
        <f>IF(ROW()&lt;=vLastrow,'Match History Data'!G1762,"")</f>
        <v/>
      </c>
      <c r="H1762" t="str">
        <f>IF(ROW()&lt;=vLastrow,'Match History Data'!H1762,"")</f>
        <v/>
      </c>
      <c r="I1762" t="str">
        <f>IF(ROW()&lt;=vLastrow,'Match History Data'!I1762,"")</f>
        <v/>
      </c>
      <c r="J1762" t="str">
        <f>IF(ROW()&lt;=vLastrow,'Match History Data'!J1762,"")</f>
        <v/>
      </c>
      <c r="K1762" t="str">
        <f>IF(ROW()&lt;=vLastrow,'Match History Data'!K1762,"")</f>
        <v/>
      </c>
      <c r="L1762" t="str">
        <f>IF(ROW()&lt;=vLastrow,'Match History Data'!L1762,"")</f>
        <v/>
      </c>
      <c r="M1762" t="str">
        <f>IF(ROW()&lt;=vLastrow,'Match History Data'!M1762,"")</f>
        <v/>
      </c>
      <c r="N1762" t="str">
        <f>IF(ROW()&lt;=vLastrow,'Match History Data'!N1762,"")</f>
        <v/>
      </c>
      <c r="O1762" t="str">
        <f>IF(ROW()&lt;=vLastrow,'Match History Data'!O1762,"")</f>
        <v/>
      </c>
      <c r="Q1762" t="str">
        <f>IF(ROW()&lt;=vLastrow,VLOOKUP(MONTH(E1762),calcs!$S$2:$T$13,2,FALSE),"")</f>
        <v/>
      </c>
      <c r="R1762" t="str">
        <f>IF(ROW()&lt;=vLastrow,VLOOKUP(MONTH(F1762),calcs!$S$2:$T$13,2,FALSE),"")</f>
        <v/>
      </c>
      <c r="S1762" t="str">
        <f t="shared" si="145"/>
        <v/>
      </c>
      <c r="T1762" s="26" t="e">
        <f>IF(F1762="",DATEDIF(E1762,calcs!X$2,"Y"),"")</f>
        <v>#VALUE!</v>
      </c>
      <c r="U1762" t="str">
        <f t="shared" si="144"/>
        <v/>
      </c>
      <c r="V1762" t="str">
        <f t="shared" si="141"/>
        <v/>
      </c>
      <c r="W1762">
        <f t="shared" si="142"/>
        <v>0</v>
      </c>
      <c r="X1762">
        <f t="shared" si="143"/>
        <v>0</v>
      </c>
    </row>
    <row r="1763" spans="1:24" x14ac:dyDescent="0.35">
      <c r="A1763" t="str">
        <f>IF(ROW()&lt;=vLastrow,'Match History Data'!A1763,"")</f>
        <v/>
      </c>
      <c r="B1763" t="str">
        <f>IF(ROW()&lt;=vLastrow,'Match History Data'!B1763,"")</f>
        <v/>
      </c>
      <c r="C1763" t="str">
        <f>IF(ROW()&lt;=vLastrow,'Match History Data'!C1763,"")</f>
        <v/>
      </c>
      <c r="D1763" t="str">
        <f>IF(ROW()&lt;=vLastrow,'Match History Data'!D1763,"")</f>
        <v/>
      </c>
      <c r="E1763" s="3" t="str">
        <f>IF(ROW()&lt;=vLastrow,IF('Match History Data'!E1763&lt;&gt;"",'Match History Data'!E1763,""),"")</f>
        <v/>
      </c>
      <c r="F1763" s="3" t="str">
        <f>IF(ROW()&lt;=vLastrow,IF('Match History Data'!F1763&lt;&gt;"",'Match History Data'!F1763,""),"")</f>
        <v/>
      </c>
      <c r="G1763" t="str">
        <f>IF(ROW()&lt;=vLastrow,'Match History Data'!G1763,"")</f>
        <v/>
      </c>
      <c r="H1763" t="str">
        <f>IF(ROW()&lt;=vLastrow,'Match History Data'!H1763,"")</f>
        <v/>
      </c>
      <c r="I1763" t="str">
        <f>IF(ROW()&lt;=vLastrow,'Match History Data'!I1763,"")</f>
        <v/>
      </c>
      <c r="J1763" t="str">
        <f>IF(ROW()&lt;=vLastrow,'Match History Data'!J1763,"")</f>
        <v/>
      </c>
      <c r="K1763" t="str">
        <f>IF(ROW()&lt;=vLastrow,'Match History Data'!K1763,"")</f>
        <v/>
      </c>
      <c r="L1763" t="str">
        <f>IF(ROW()&lt;=vLastrow,'Match History Data'!L1763,"")</f>
        <v/>
      </c>
      <c r="M1763" t="str">
        <f>IF(ROW()&lt;=vLastrow,'Match History Data'!M1763,"")</f>
        <v/>
      </c>
      <c r="N1763" t="str">
        <f>IF(ROW()&lt;=vLastrow,'Match History Data'!N1763,"")</f>
        <v/>
      </c>
      <c r="O1763" t="str">
        <f>IF(ROW()&lt;=vLastrow,'Match History Data'!O1763,"")</f>
        <v/>
      </c>
      <c r="Q1763" t="str">
        <f>IF(ROW()&lt;=vLastrow,VLOOKUP(MONTH(E1763),calcs!$S$2:$T$13,2,FALSE),"")</f>
        <v/>
      </c>
      <c r="R1763" t="str">
        <f>IF(ROW()&lt;=vLastrow,VLOOKUP(MONTH(F1763),calcs!$S$2:$T$13,2,FALSE),"")</f>
        <v/>
      </c>
      <c r="S1763" t="str">
        <f t="shared" si="145"/>
        <v/>
      </c>
      <c r="T1763" s="26" t="e">
        <f>IF(F1763="",DATEDIF(E1763,calcs!X$2,"Y"),"")</f>
        <v>#VALUE!</v>
      </c>
      <c r="U1763" t="str">
        <f t="shared" si="144"/>
        <v/>
      </c>
      <c r="V1763" t="str">
        <f t="shared" si="141"/>
        <v/>
      </c>
      <c r="W1763">
        <f t="shared" si="142"/>
        <v>0</v>
      </c>
      <c r="X1763">
        <f t="shared" si="143"/>
        <v>0</v>
      </c>
    </row>
    <row r="1764" spans="1:24" x14ac:dyDescent="0.35">
      <c r="A1764" t="str">
        <f>IF(ROW()&lt;=vLastrow,'Match History Data'!A1764,"")</f>
        <v/>
      </c>
      <c r="B1764" t="str">
        <f>IF(ROW()&lt;=vLastrow,'Match History Data'!B1764,"")</f>
        <v/>
      </c>
      <c r="C1764" t="str">
        <f>IF(ROW()&lt;=vLastrow,'Match History Data'!C1764,"")</f>
        <v/>
      </c>
      <c r="D1764" t="str">
        <f>IF(ROW()&lt;=vLastrow,'Match History Data'!D1764,"")</f>
        <v/>
      </c>
      <c r="E1764" s="3" t="str">
        <f>IF(ROW()&lt;=vLastrow,IF('Match History Data'!E1764&lt;&gt;"",'Match History Data'!E1764,""),"")</f>
        <v/>
      </c>
      <c r="F1764" s="3" t="str">
        <f>IF(ROW()&lt;=vLastrow,IF('Match History Data'!F1764&lt;&gt;"",'Match History Data'!F1764,""),"")</f>
        <v/>
      </c>
      <c r="G1764" t="str">
        <f>IF(ROW()&lt;=vLastrow,'Match History Data'!G1764,"")</f>
        <v/>
      </c>
      <c r="H1764" t="str">
        <f>IF(ROW()&lt;=vLastrow,'Match History Data'!H1764,"")</f>
        <v/>
      </c>
      <c r="I1764" t="str">
        <f>IF(ROW()&lt;=vLastrow,'Match History Data'!I1764,"")</f>
        <v/>
      </c>
      <c r="J1764" t="str">
        <f>IF(ROW()&lt;=vLastrow,'Match History Data'!J1764,"")</f>
        <v/>
      </c>
      <c r="K1764" t="str">
        <f>IF(ROW()&lt;=vLastrow,'Match History Data'!K1764,"")</f>
        <v/>
      </c>
      <c r="L1764" t="str">
        <f>IF(ROW()&lt;=vLastrow,'Match History Data'!L1764,"")</f>
        <v/>
      </c>
      <c r="M1764" t="str">
        <f>IF(ROW()&lt;=vLastrow,'Match History Data'!M1764,"")</f>
        <v/>
      </c>
      <c r="N1764" t="str">
        <f>IF(ROW()&lt;=vLastrow,'Match History Data'!N1764,"")</f>
        <v/>
      </c>
      <c r="O1764" t="str">
        <f>IF(ROW()&lt;=vLastrow,'Match History Data'!O1764,"")</f>
        <v/>
      </c>
      <c r="Q1764" t="str">
        <f>IF(ROW()&lt;=vLastrow,VLOOKUP(MONTH(E1764),calcs!$S$2:$T$13,2,FALSE),"")</f>
        <v/>
      </c>
      <c r="R1764" t="str">
        <f>IF(ROW()&lt;=vLastrow,VLOOKUP(MONTH(F1764),calcs!$S$2:$T$13,2,FALSE),"")</f>
        <v/>
      </c>
      <c r="S1764" t="str">
        <f t="shared" si="145"/>
        <v/>
      </c>
      <c r="T1764" s="26" t="e">
        <f>IF(F1764="",DATEDIF(E1764,calcs!X$2,"Y"),"")</f>
        <v>#VALUE!</v>
      </c>
      <c r="U1764" t="str">
        <f t="shared" si="144"/>
        <v/>
      </c>
      <c r="V1764" t="str">
        <f t="shared" si="141"/>
        <v/>
      </c>
      <c r="W1764">
        <f t="shared" si="142"/>
        <v>0</v>
      </c>
      <c r="X1764">
        <f t="shared" si="143"/>
        <v>0</v>
      </c>
    </row>
    <row r="1765" spans="1:24" x14ac:dyDescent="0.35">
      <c r="A1765" t="str">
        <f>IF(ROW()&lt;=vLastrow,'Match History Data'!A1765,"")</f>
        <v/>
      </c>
      <c r="B1765" t="str">
        <f>IF(ROW()&lt;=vLastrow,'Match History Data'!B1765,"")</f>
        <v/>
      </c>
      <c r="C1765" t="str">
        <f>IF(ROW()&lt;=vLastrow,'Match History Data'!C1765,"")</f>
        <v/>
      </c>
      <c r="D1765" t="str">
        <f>IF(ROW()&lt;=vLastrow,'Match History Data'!D1765,"")</f>
        <v/>
      </c>
      <c r="E1765" s="3" t="str">
        <f>IF(ROW()&lt;=vLastrow,IF('Match History Data'!E1765&lt;&gt;"",'Match History Data'!E1765,""),"")</f>
        <v/>
      </c>
      <c r="F1765" s="3" t="str">
        <f>IF(ROW()&lt;=vLastrow,IF('Match History Data'!F1765&lt;&gt;"",'Match History Data'!F1765,""),"")</f>
        <v/>
      </c>
      <c r="G1765" t="str">
        <f>IF(ROW()&lt;=vLastrow,'Match History Data'!G1765,"")</f>
        <v/>
      </c>
      <c r="H1765" t="str">
        <f>IF(ROW()&lt;=vLastrow,'Match History Data'!H1765,"")</f>
        <v/>
      </c>
      <c r="I1765" t="str">
        <f>IF(ROW()&lt;=vLastrow,'Match History Data'!I1765,"")</f>
        <v/>
      </c>
      <c r="J1765" t="str">
        <f>IF(ROW()&lt;=vLastrow,'Match History Data'!J1765,"")</f>
        <v/>
      </c>
      <c r="K1765" t="str">
        <f>IF(ROW()&lt;=vLastrow,'Match History Data'!K1765,"")</f>
        <v/>
      </c>
      <c r="L1765" t="str">
        <f>IF(ROW()&lt;=vLastrow,'Match History Data'!L1765,"")</f>
        <v/>
      </c>
      <c r="M1765" t="str">
        <f>IF(ROW()&lt;=vLastrow,'Match History Data'!M1765,"")</f>
        <v/>
      </c>
      <c r="N1765" t="str">
        <f>IF(ROW()&lt;=vLastrow,'Match History Data'!N1765,"")</f>
        <v/>
      </c>
      <c r="O1765" t="str">
        <f>IF(ROW()&lt;=vLastrow,'Match History Data'!O1765,"")</f>
        <v/>
      </c>
      <c r="Q1765" t="str">
        <f>IF(ROW()&lt;=vLastrow,VLOOKUP(MONTH(E1765),calcs!$S$2:$T$13,2,FALSE),"")</f>
        <v/>
      </c>
      <c r="R1765" t="str">
        <f>IF(ROW()&lt;=vLastrow,VLOOKUP(MONTH(F1765),calcs!$S$2:$T$13,2,FALSE),"")</f>
        <v/>
      </c>
      <c r="S1765" t="str">
        <f t="shared" si="145"/>
        <v/>
      </c>
      <c r="T1765" s="26" t="e">
        <f>IF(F1765="",DATEDIF(E1765,calcs!X$2,"Y"),"")</f>
        <v>#VALUE!</v>
      </c>
      <c r="U1765" t="str">
        <f t="shared" si="144"/>
        <v/>
      </c>
      <c r="V1765" t="str">
        <f t="shared" si="141"/>
        <v/>
      </c>
      <c r="W1765">
        <f t="shared" si="142"/>
        <v>0</v>
      </c>
      <c r="X1765">
        <f t="shared" si="143"/>
        <v>0</v>
      </c>
    </row>
    <row r="1766" spans="1:24" x14ac:dyDescent="0.35">
      <c r="A1766" t="str">
        <f>IF(ROW()&lt;=vLastrow,'Match History Data'!A1766,"")</f>
        <v/>
      </c>
      <c r="B1766" t="str">
        <f>IF(ROW()&lt;=vLastrow,'Match History Data'!B1766,"")</f>
        <v/>
      </c>
      <c r="C1766" t="str">
        <f>IF(ROW()&lt;=vLastrow,'Match History Data'!C1766,"")</f>
        <v/>
      </c>
      <c r="D1766" t="str">
        <f>IF(ROW()&lt;=vLastrow,'Match History Data'!D1766,"")</f>
        <v/>
      </c>
      <c r="E1766" s="3" t="str">
        <f>IF(ROW()&lt;=vLastrow,IF('Match History Data'!E1766&lt;&gt;"",'Match History Data'!E1766,""),"")</f>
        <v/>
      </c>
      <c r="F1766" s="3" t="str">
        <f>IF(ROW()&lt;=vLastrow,IF('Match History Data'!F1766&lt;&gt;"",'Match History Data'!F1766,""),"")</f>
        <v/>
      </c>
      <c r="G1766" t="str">
        <f>IF(ROW()&lt;=vLastrow,'Match History Data'!G1766,"")</f>
        <v/>
      </c>
      <c r="H1766" t="str">
        <f>IF(ROW()&lt;=vLastrow,'Match History Data'!H1766,"")</f>
        <v/>
      </c>
      <c r="I1766" t="str">
        <f>IF(ROW()&lt;=vLastrow,'Match History Data'!I1766,"")</f>
        <v/>
      </c>
      <c r="J1766" t="str">
        <f>IF(ROW()&lt;=vLastrow,'Match History Data'!J1766,"")</f>
        <v/>
      </c>
      <c r="K1766" t="str">
        <f>IF(ROW()&lt;=vLastrow,'Match History Data'!K1766,"")</f>
        <v/>
      </c>
      <c r="L1766" t="str">
        <f>IF(ROW()&lt;=vLastrow,'Match History Data'!L1766,"")</f>
        <v/>
      </c>
      <c r="M1766" t="str">
        <f>IF(ROW()&lt;=vLastrow,'Match History Data'!M1766,"")</f>
        <v/>
      </c>
      <c r="N1766" t="str">
        <f>IF(ROW()&lt;=vLastrow,'Match History Data'!N1766,"")</f>
        <v/>
      </c>
      <c r="O1766" t="str">
        <f>IF(ROW()&lt;=vLastrow,'Match History Data'!O1766,"")</f>
        <v/>
      </c>
      <c r="Q1766" t="str">
        <f>IF(ROW()&lt;=vLastrow,VLOOKUP(MONTH(E1766),calcs!$S$2:$T$13,2,FALSE),"")</f>
        <v/>
      </c>
      <c r="R1766" t="str">
        <f>IF(ROW()&lt;=vLastrow,VLOOKUP(MONTH(F1766),calcs!$S$2:$T$13,2,FALSE),"")</f>
        <v/>
      </c>
      <c r="S1766" t="str">
        <f t="shared" si="145"/>
        <v/>
      </c>
      <c r="T1766" s="26" t="e">
        <f>IF(F1766="",DATEDIF(E1766,calcs!X$2,"Y"),"")</f>
        <v>#VALUE!</v>
      </c>
      <c r="U1766" t="str">
        <f t="shared" si="144"/>
        <v/>
      </c>
      <c r="V1766" t="str">
        <f t="shared" si="141"/>
        <v/>
      </c>
      <c r="W1766">
        <f t="shared" si="142"/>
        <v>0</v>
      </c>
      <c r="X1766">
        <f t="shared" si="143"/>
        <v>0</v>
      </c>
    </row>
    <row r="1767" spans="1:24" x14ac:dyDescent="0.35">
      <c r="A1767" t="str">
        <f>IF(ROW()&lt;=vLastrow,'Match History Data'!A1767,"")</f>
        <v/>
      </c>
      <c r="B1767" t="str">
        <f>IF(ROW()&lt;=vLastrow,'Match History Data'!B1767,"")</f>
        <v/>
      </c>
      <c r="C1767" t="str">
        <f>IF(ROW()&lt;=vLastrow,'Match History Data'!C1767,"")</f>
        <v/>
      </c>
      <c r="D1767" t="str">
        <f>IF(ROW()&lt;=vLastrow,'Match History Data'!D1767,"")</f>
        <v/>
      </c>
      <c r="E1767" s="3" t="str">
        <f>IF(ROW()&lt;=vLastrow,IF('Match History Data'!E1767&lt;&gt;"",'Match History Data'!E1767,""),"")</f>
        <v/>
      </c>
      <c r="F1767" s="3" t="str">
        <f>IF(ROW()&lt;=vLastrow,IF('Match History Data'!F1767&lt;&gt;"",'Match History Data'!F1767,""),"")</f>
        <v/>
      </c>
      <c r="G1767" t="str">
        <f>IF(ROW()&lt;=vLastrow,'Match History Data'!G1767,"")</f>
        <v/>
      </c>
      <c r="H1767" t="str">
        <f>IF(ROW()&lt;=vLastrow,'Match History Data'!H1767,"")</f>
        <v/>
      </c>
      <c r="I1767" t="str">
        <f>IF(ROW()&lt;=vLastrow,'Match History Data'!I1767,"")</f>
        <v/>
      </c>
      <c r="J1767" t="str">
        <f>IF(ROW()&lt;=vLastrow,'Match History Data'!J1767,"")</f>
        <v/>
      </c>
      <c r="K1767" t="str">
        <f>IF(ROW()&lt;=vLastrow,'Match History Data'!K1767,"")</f>
        <v/>
      </c>
      <c r="L1767" t="str">
        <f>IF(ROW()&lt;=vLastrow,'Match History Data'!L1767,"")</f>
        <v/>
      </c>
      <c r="M1767" t="str">
        <f>IF(ROW()&lt;=vLastrow,'Match History Data'!M1767,"")</f>
        <v/>
      </c>
      <c r="N1767" t="str">
        <f>IF(ROW()&lt;=vLastrow,'Match History Data'!N1767,"")</f>
        <v/>
      </c>
      <c r="O1767" t="str">
        <f>IF(ROW()&lt;=vLastrow,'Match History Data'!O1767,"")</f>
        <v/>
      </c>
      <c r="Q1767" t="str">
        <f>IF(ROW()&lt;=vLastrow,VLOOKUP(MONTH(E1767),calcs!$S$2:$T$13,2,FALSE),"")</f>
        <v/>
      </c>
      <c r="R1767" t="str">
        <f>IF(ROW()&lt;=vLastrow,VLOOKUP(MONTH(F1767),calcs!$S$2:$T$13,2,FALSE),"")</f>
        <v/>
      </c>
      <c r="S1767" t="str">
        <f t="shared" si="145"/>
        <v/>
      </c>
      <c r="T1767" s="26" t="e">
        <f>IF(F1767="",DATEDIF(E1767,calcs!X$2,"Y"),"")</f>
        <v>#VALUE!</v>
      </c>
      <c r="U1767" t="str">
        <f t="shared" si="144"/>
        <v/>
      </c>
      <c r="V1767" t="str">
        <f t="shared" si="141"/>
        <v/>
      </c>
      <c r="W1767">
        <f t="shared" si="142"/>
        <v>0</v>
      </c>
      <c r="X1767">
        <f t="shared" si="143"/>
        <v>0</v>
      </c>
    </row>
    <row r="1768" spans="1:24" x14ac:dyDescent="0.35">
      <c r="A1768" t="str">
        <f>IF(ROW()&lt;=vLastrow,'Match History Data'!A1768,"")</f>
        <v/>
      </c>
      <c r="B1768" t="str">
        <f>IF(ROW()&lt;=vLastrow,'Match History Data'!B1768,"")</f>
        <v/>
      </c>
      <c r="C1768" t="str">
        <f>IF(ROW()&lt;=vLastrow,'Match History Data'!C1768,"")</f>
        <v/>
      </c>
      <c r="D1768" t="str">
        <f>IF(ROW()&lt;=vLastrow,'Match History Data'!D1768,"")</f>
        <v/>
      </c>
      <c r="E1768" s="3" t="str">
        <f>IF(ROW()&lt;=vLastrow,IF('Match History Data'!E1768&lt;&gt;"",'Match History Data'!E1768,""),"")</f>
        <v/>
      </c>
      <c r="F1768" s="3" t="str">
        <f>IF(ROW()&lt;=vLastrow,IF('Match History Data'!F1768&lt;&gt;"",'Match History Data'!F1768,""),"")</f>
        <v/>
      </c>
      <c r="G1768" t="str">
        <f>IF(ROW()&lt;=vLastrow,'Match History Data'!G1768,"")</f>
        <v/>
      </c>
      <c r="H1768" t="str">
        <f>IF(ROW()&lt;=vLastrow,'Match History Data'!H1768,"")</f>
        <v/>
      </c>
      <c r="I1768" t="str">
        <f>IF(ROW()&lt;=vLastrow,'Match History Data'!I1768,"")</f>
        <v/>
      </c>
      <c r="J1768" t="str">
        <f>IF(ROW()&lt;=vLastrow,'Match History Data'!J1768,"")</f>
        <v/>
      </c>
      <c r="K1768" t="str">
        <f>IF(ROW()&lt;=vLastrow,'Match History Data'!K1768,"")</f>
        <v/>
      </c>
      <c r="L1768" t="str">
        <f>IF(ROW()&lt;=vLastrow,'Match History Data'!L1768,"")</f>
        <v/>
      </c>
      <c r="M1768" t="str">
        <f>IF(ROW()&lt;=vLastrow,'Match History Data'!M1768,"")</f>
        <v/>
      </c>
      <c r="N1768" t="str">
        <f>IF(ROW()&lt;=vLastrow,'Match History Data'!N1768,"")</f>
        <v/>
      </c>
      <c r="O1768" t="str">
        <f>IF(ROW()&lt;=vLastrow,'Match History Data'!O1768,"")</f>
        <v/>
      </c>
      <c r="Q1768" t="str">
        <f>IF(ROW()&lt;=vLastrow,VLOOKUP(MONTH(E1768),calcs!$S$2:$T$13,2,FALSE),"")</f>
        <v/>
      </c>
      <c r="R1768" t="str">
        <f>IF(ROW()&lt;=vLastrow,VLOOKUP(MONTH(F1768),calcs!$S$2:$T$13,2,FALSE),"")</f>
        <v/>
      </c>
      <c r="S1768" t="str">
        <f t="shared" si="145"/>
        <v/>
      </c>
      <c r="T1768" s="26" t="e">
        <f>IF(F1768="",DATEDIF(E1768,calcs!X$2,"Y"),"")</f>
        <v>#VALUE!</v>
      </c>
      <c r="U1768" t="str">
        <f t="shared" si="144"/>
        <v/>
      </c>
      <c r="V1768" t="str">
        <f t="shared" si="141"/>
        <v/>
      </c>
      <c r="W1768">
        <f t="shared" si="142"/>
        <v>0</v>
      </c>
      <c r="X1768">
        <f t="shared" si="143"/>
        <v>0</v>
      </c>
    </row>
    <row r="1769" spans="1:24" x14ac:dyDescent="0.35">
      <c r="A1769" t="str">
        <f>IF(ROW()&lt;=vLastrow,'Match History Data'!A1769,"")</f>
        <v/>
      </c>
      <c r="B1769" t="str">
        <f>IF(ROW()&lt;=vLastrow,'Match History Data'!B1769,"")</f>
        <v/>
      </c>
      <c r="C1769" t="str">
        <f>IF(ROW()&lt;=vLastrow,'Match History Data'!C1769,"")</f>
        <v/>
      </c>
      <c r="D1769" t="str">
        <f>IF(ROW()&lt;=vLastrow,'Match History Data'!D1769,"")</f>
        <v/>
      </c>
      <c r="E1769" s="3" t="str">
        <f>IF(ROW()&lt;=vLastrow,IF('Match History Data'!E1769&lt;&gt;"",'Match History Data'!E1769,""),"")</f>
        <v/>
      </c>
      <c r="F1769" s="3" t="str">
        <f>IF(ROW()&lt;=vLastrow,IF('Match History Data'!F1769&lt;&gt;"",'Match History Data'!F1769,""),"")</f>
        <v/>
      </c>
      <c r="G1769" t="str">
        <f>IF(ROW()&lt;=vLastrow,'Match History Data'!G1769,"")</f>
        <v/>
      </c>
      <c r="H1769" t="str">
        <f>IF(ROW()&lt;=vLastrow,'Match History Data'!H1769,"")</f>
        <v/>
      </c>
      <c r="I1769" t="str">
        <f>IF(ROW()&lt;=vLastrow,'Match History Data'!I1769,"")</f>
        <v/>
      </c>
      <c r="J1769" t="str">
        <f>IF(ROW()&lt;=vLastrow,'Match History Data'!J1769,"")</f>
        <v/>
      </c>
      <c r="K1769" t="str">
        <f>IF(ROW()&lt;=vLastrow,'Match History Data'!K1769,"")</f>
        <v/>
      </c>
      <c r="L1769" t="str">
        <f>IF(ROW()&lt;=vLastrow,'Match History Data'!L1769,"")</f>
        <v/>
      </c>
      <c r="M1769" t="str">
        <f>IF(ROW()&lt;=vLastrow,'Match History Data'!M1769,"")</f>
        <v/>
      </c>
      <c r="N1769" t="str">
        <f>IF(ROW()&lt;=vLastrow,'Match History Data'!N1769,"")</f>
        <v/>
      </c>
      <c r="O1769" t="str">
        <f>IF(ROW()&lt;=vLastrow,'Match History Data'!O1769,"")</f>
        <v/>
      </c>
      <c r="Q1769" t="str">
        <f>IF(ROW()&lt;=vLastrow,VLOOKUP(MONTH(E1769),calcs!$S$2:$T$13,2,FALSE),"")</f>
        <v/>
      </c>
      <c r="R1769" t="str">
        <f>IF(ROW()&lt;=vLastrow,VLOOKUP(MONTH(F1769),calcs!$S$2:$T$13,2,FALSE),"")</f>
        <v/>
      </c>
      <c r="S1769" t="str">
        <f t="shared" si="145"/>
        <v/>
      </c>
      <c r="T1769" s="26" t="e">
        <f>IF(F1769="",DATEDIF(E1769,calcs!X$2,"Y"),"")</f>
        <v>#VALUE!</v>
      </c>
      <c r="U1769" t="str">
        <f t="shared" si="144"/>
        <v/>
      </c>
      <c r="V1769" t="str">
        <f t="shared" si="141"/>
        <v/>
      </c>
      <c r="W1769">
        <f t="shared" si="142"/>
        <v>0</v>
      </c>
      <c r="X1769">
        <f t="shared" si="143"/>
        <v>0</v>
      </c>
    </row>
    <row r="1770" spans="1:24" x14ac:dyDescent="0.35">
      <c r="A1770" t="str">
        <f>IF(ROW()&lt;=vLastrow,'Match History Data'!A1770,"")</f>
        <v/>
      </c>
      <c r="B1770" t="str">
        <f>IF(ROW()&lt;=vLastrow,'Match History Data'!B1770,"")</f>
        <v/>
      </c>
      <c r="C1770" t="str">
        <f>IF(ROW()&lt;=vLastrow,'Match History Data'!C1770,"")</f>
        <v/>
      </c>
      <c r="D1770" t="str">
        <f>IF(ROW()&lt;=vLastrow,'Match History Data'!D1770,"")</f>
        <v/>
      </c>
      <c r="E1770" s="3" t="str">
        <f>IF(ROW()&lt;=vLastrow,IF('Match History Data'!E1770&lt;&gt;"",'Match History Data'!E1770,""),"")</f>
        <v/>
      </c>
      <c r="F1770" s="3" t="str">
        <f>IF(ROW()&lt;=vLastrow,IF('Match History Data'!F1770&lt;&gt;"",'Match History Data'!F1770,""),"")</f>
        <v/>
      </c>
      <c r="G1770" t="str">
        <f>IF(ROW()&lt;=vLastrow,'Match History Data'!G1770,"")</f>
        <v/>
      </c>
      <c r="H1770" t="str">
        <f>IF(ROW()&lt;=vLastrow,'Match History Data'!H1770,"")</f>
        <v/>
      </c>
      <c r="I1770" t="str">
        <f>IF(ROW()&lt;=vLastrow,'Match History Data'!I1770,"")</f>
        <v/>
      </c>
      <c r="J1770" t="str">
        <f>IF(ROW()&lt;=vLastrow,'Match History Data'!J1770,"")</f>
        <v/>
      </c>
      <c r="K1770" t="str">
        <f>IF(ROW()&lt;=vLastrow,'Match History Data'!K1770,"")</f>
        <v/>
      </c>
      <c r="L1770" t="str">
        <f>IF(ROW()&lt;=vLastrow,'Match History Data'!L1770,"")</f>
        <v/>
      </c>
      <c r="M1770" t="str">
        <f>IF(ROW()&lt;=vLastrow,'Match History Data'!M1770,"")</f>
        <v/>
      </c>
      <c r="N1770" t="str">
        <f>IF(ROW()&lt;=vLastrow,'Match History Data'!N1770,"")</f>
        <v/>
      </c>
      <c r="O1770" t="str">
        <f>IF(ROW()&lt;=vLastrow,'Match History Data'!O1770,"")</f>
        <v/>
      </c>
      <c r="Q1770" t="str">
        <f>IF(ROW()&lt;=vLastrow,VLOOKUP(MONTH(E1770),calcs!$S$2:$T$13,2,FALSE),"")</f>
        <v/>
      </c>
      <c r="R1770" t="str">
        <f>IF(ROW()&lt;=vLastrow,VLOOKUP(MONTH(F1770),calcs!$S$2:$T$13,2,FALSE),"")</f>
        <v/>
      </c>
      <c r="S1770" t="str">
        <f t="shared" si="145"/>
        <v/>
      </c>
      <c r="T1770" s="26" t="e">
        <f>IF(F1770="",DATEDIF(E1770,calcs!X$2,"Y"),"")</f>
        <v>#VALUE!</v>
      </c>
      <c r="U1770" t="str">
        <f t="shared" si="144"/>
        <v/>
      </c>
      <c r="V1770" t="str">
        <f t="shared" si="141"/>
        <v/>
      </c>
      <c r="W1770">
        <f t="shared" si="142"/>
        <v>0</v>
      </c>
      <c r="X1770">
        <f t="shared" si="143"/>
        <v>0</v>
      </c>
    </row>
    <row r="1771" spans="1:24" x14ac:dyDescent="0.35">
      <c r="A1771" t="str">
        <f>IF(ROW()&lt;=vLastrow,'Match History Data'!A1771,"")</f>
        <v/>
      </c>
      <c r="B1771" t="str">
        <f>IF(ROW()&lt;=vLastrow,'Match History Data'!B1771,"")</f>
        <v/>
      </c>
      <c r="C1771" t="str">
        <f>IF(ROW()&lt;=vLastrow,'Match History Data'!C1771,"")</f>
        <v/>
      </c>
      <c r="D1771" t="str">
        <f>IF(ROW()&lt;=vLastrow,'Match History Data'!D1771,"")</f>
        <v/>
      </c>
      <c r="E1771" s="3" t="str">
        <f>IF(ROW()&lt;=vLastrow,IF('Match History Data'!E1771&lt;&gt;"",'Match History Data'!E1771,""),"")</f>
        <v/>
      </c>
      <c r="F1771" s="3" t="str">
        <f>IF(ROW()&lt;=vLastrow,IF('Match History Data'!F1771&lt;&gt;"",'Match History Data'!F1771,""),"")</f>
        <v/>
      </c>
      <c r="G1771" t="str">
        <f>IF(ROW()&lt;=vLastrow,'Match History Data'!G1771,"")</f>
        <v/>
      </c>
      <c r="H1771" t="str">
        <f>IF(ROW()&lt;=vLastrow,'Match History Data'!H1771,"")</f>
        <v/>
      </c>
      <c r="I1771" t="str">
        <f>IF(ROW()&lt;=vLastrow,'Match History Data'!I1771,"")</f>
        <v/>
      </c>
      <c r="J1771" t="str">
        <f>IF(ROW()&lt;=vLastrow,'Match History Data'!J1771,"")</f>
        <v/>
      </c>
      <c r="K1771" t="str">
        <f>IF(ROW()&lt;=vLastrow,'Match History Data'!K1771,"")</f>
        <v/>
      </c>
      <c r="L1771" t="str">
        <f>IF(ROW()&lt;=vLastrow,'Match History Data'!L1771,"")</f>
        <v/>
      </c>
      <c r="M1771" t="str">
        <f>IF(ROW()&lt;=vLastrow,'Match History Data'!M1771,"")</f>
        <v/>
      </c>
      <c r="N1771" t="str">
        <f>IF(ROW()&lt;=vLastrow,'Match History Data'!N1771,"")</f>
        <v/>
      </c>
      <c r="O1771" t="str">
        <f>IF(ROW()&lt;=vLastrow,'Match History Data'!O1771,"")</f>
        <v/>
      </c>
      <c r="Q1771" t="str">
        <f>IF(ROW()&lt;=vLastrow,VLOOKUP(MONTH(E1771),calcs!$S$2:$T$13,2,FALSE),"")</f>
        <v/>
      </c>
      <c r="R1771" t="str">
        <f>IF(ROW()&lt;=vLastrow,VLOOKUP(MONTH(F1771),calcs!$S$2:$T$13,2,FALSE),"")</f>
        <v/>
      </c>
      <c r="S1771" t="str">
        <f t="shared" si="145"/>
        <v/>
      </c>
      <c r="T1771" s="26" t="e">
        <f>IF(F1771="",DATEDIF(E1771,calcs!X$2,"Y"),"")</f>
        <v>#VALUE!</v>
      </c>
      <c r="U1771" t="str">
        <f t="shared" si="144"/>
        <v/>
      </c>
      <c r="V1771" t="str">
        <f t="shared" si="141"/>
        <v/>
      </c>
      <c r="W1771">
        <f t="shared" si="142"/>
        <v>0</v>
      </c>
      <c r="X1771">
        <f t="shared" si="143"/>
        <v>0</v>
      </c>
    </row>
    <row r="1772" spans="1:24" x14ac:dyDescent="0.35">
      <c r="A1772" t="str">
        <f>IF(ROW()&lt;=vLastrow,'Match History Data'!A1772,"")</f>
        <v/>
      </c>
      <c r="B1772" t="str">
        <f>IF(ROW()&lt;=vLastrow,'Match History Data'!B1772,"")</f>
        <v/>
      </c>
      <c r="C1772" t="str">
        <f>IF(ROW()&lt;=vLastrow,'Match History Data'!C1772,"")</f>
        <v/>
      </c>
      <c r="D1772" t="str">
        <f>IF(ROW()&lt;=vLastrow,'Match History Data'!D1772,"")</f>
        <v/>
      </c>
      <c r="E1772" s="3" t="str">
        <f>IF(ROW()&lt;=vLastrow,IF('Match History Data'!E1772&lt;&gt;"",'Match History Data'!E1772,""),"")</f>
        <v/>
      </c>
      <c r="F1772" s="3" t="str">
        <f>IF(ROW()&lt;=vLastrow,IF('Match History Data'!F1772&lt;&gt;"",'Match History Data'!F1772,""),"")</f>
        <v/>
      </c>
      <c r="G1772" t="str">
        <f>IF(ROW()&lt;=vLastrow,'Match History Data'!G1772,"")</f>
        <v/>
      </c>
      <c r="H1772" t="str">
        <f>IF(ROW()&lt;=vLastrow,'Match History Data'!H1772,"")</f>
        <v/>
      </c>
      <c r="I1772" t="str">
        <f>IF(ROW()&lt;=vLastrow,'Match History Data'!I1772,"")</f>
        <v/>
      </c>
      <c r="J1772" t="str">
        <f>IF(ROW()&lt;=vLastrow,'Match History Data'!J1772,"")</f>
        <v/>
      </c>
      <c r="K1772" t="str">
        <f>IF(ROW()&lt;=vLastrow,'Match History Data'!K1772,"")</f>
        <v/>
      </c>
      <c r="L1772" t="str">
        <f>IF(ROW()&lt;=vLastrow,'Match History Data'!L1772,"")</f>
        <v/>
      </c>
      <c r="M1772" t="str">
        <f>IF(ROW()&lt;=vLastrow,'Match History Data'!M1772,"")</f>
        <v/>
      </c>
      <c r="N1772" t="str">
        <f>IF(ROW()&lt;=vLastrow,'Match History Data'!N1772,"")</f>
        <v/>
      </c>
      <c r="O1772" t="str">
        <f>IF(ROW()&lt;=vLastrow,'Match History Data'!O1772,"")</f>
        <v/>
      </c>
      <c r="Q1772" t="str">
        <f>IF(ROW()&lt;=vLastrow,VLOOKUP(MONTH(E1772),calcs!$S$2:$T$13,2,FALSE),"")</f>
        <v/>
      </c>
      <c r="R1772" t="str">
        <f>IF(ROW()&lt;=vLastrow,VLOOKUP(MONTH(F1772),calcs!$S$2:$T$13,2,FALSE),"")</f>
        <v/>
      </c>
      <c r="S1772" t="str">
        <f t="shared" si="145"/>
        <v/>
      </c>
      <c r="T1772" s="26" t="e">
        <f>IF(F1772="",DATEDIF(E1772,calcs!X$2,"Y"),"")</f>
        <v>#VALUE!</v>
      </c>
      <c r="U1772" t="str">
        <f t="shared" si="144"/>
        <v/>
      </c>
      <c r="V1772" t="str">
        <f t="shared" si="141"/>
        <v/>
      </c>
      <c r="W1772">
        <f t="shared" si="142"/>
        <v>0</v>
      </c>
      <c r="X1772">
        <f t="shared" si="143"/>
        <v>0</v>
      </c>
    </row>
    <row r="1773" spans="1:24" x14ac:dyDescent="0.35">
      <c r="A1773" t="str">
        <f>IF(ROW()&lt;=vLastrow,'Match History Data'!A1773,"")</f>
        <v/>
      </c>
      <c r="B1773" t="str">
        <f>IF(ROW()&lt;=vLastrow,'Match History Data'!B1773,"")</f>
        <v/>
      </c>
      <c r="C1773" t="str">
        <f>IF(ROW()&lt;=vLastrow,'Match History Data'!C1773,"")</f>
        <v/>
      </c>
      <c r="D1773" t="str">
        <f>IF(ROW()&lt;=vLastrow,'Match History Data'!D1773,"")</f>
        <v/>
      </c>
      <c r="E1773" s="3" t="str">
        <f>IF(ROW()&lt;=vLastrow,IF('Match History Data'!E1773&lt;&gt;"",'Match History Data'!E1773,""),"")</f>
        <v/>
      </c>
      <c r="F1773" s="3" t="str">
        <f>IF(ROW()&lt;=vLastrow,IF('Match History Data'!F1773&lt;&gt;"",'Match History Data'!F1773,""),"")</f>
        <v/>
      </c>
      <c r="G1773" t="str">
        <f>IF(ROW()&lt;=vLastrow,'Match History Data'!G1773,"")</f>
        <v/>
      </c>
      <c r="H1773" t="str">
        <f>IF(ROW()&lt;=vLastrow,'Match History Data'!H1773,"")</f>
        <v/>
      </c>
      <c r="I1773" t="str">
        <f>IF(ROW()&lt;=vLastrow,'Match History Data'!I1773,"")</f>
        <v/>
      </c>
      <c r="J1773" t="str">
        <f>IF(ROW()&lt;=vLastrow,'Match History Data'!J1773,"")</f>
        <v/>
      </c>
      <c r="K1773" t="str">
        <f>IF(ROW()&lt;=vLastrow,'Match History Data'!K1773,"")</f>
        <v/>
      </c>
      <c r="L1773" t="str">
        <f>IF(ROW()&lt;=vLastrow,'Match History Data'!L1773,"")</f>
        <v/>
      </c>
      <c r="M1773" t="str">
        <f>IF(ROW()&lt;=vLastrow,'Match History Data'!M1773,"")</f>
        <v/>
      </c>
      <c r="N1773" t="str">
        <f>IF(ROW()&lt;=vLastrow,'Match History Data'!N1773,"")</f>
        <v/>
      </c>
      <c r="O1773" t="str">
        <f>IF(ROW()&lt;=vLastrow,'Match History Data'!O1773,"")</f>
        <v/>
      </c>
      <c r="Q1773" t="str">
        <f>IF(ROW()&lt;=vLastrow,VLOOKUP(MONTH(E1773),calcs!$S$2:$T$13,2,FALSE),"")</f>
        <v/>
      </c>
      <c r="R1773" t="str">
        <f>IF(ROW()&lt;=vLastrow,VLOOKUP(MONTH(F1773),calcs!$S$2:$T$13,2,FALSE),"")</f>
        <v/>
      </c>
      <c r="S1773" t="str">
        <f t="shared" si="145"/>
        <v/>
      </c>
      <c r="T1773" s="26" t="e">
        <f>IF(F1773="",DATEDIF(E1773,calcs!X$2,"Y"),"")</f>
        <v>#VALUE!</v>
      </c>
      <c r="U1773" t="str">
        <f t="shared" si="144"/>
        <v/>
      </c>
      <c r="V1773" t="str">
        <f t="shared" si="141"/>
        <v/>
      </c>
      <c r="W1773">
        <f t="shared" si="142"/>
        <v>0</v>
      </c>
      <c r="X1773">
        <f t="shared" si="143"/>
        <v>0</v>
      </c>
    </row>
    <row r="1774" spans="1:24" x14ac:dyDescent="0.35">
      <c r="A1774" t="str">
        <f>IF(ROW()&lt;=vLastrow,'Match History Data'!A1774,"")</f>
        <v/>
      </c>
      <c r="B1774" t="str">
        <f>IF(ROW()&lt;=vLastrow,'Match History Data'!B1774,"")</f>
        <v/>
      </c>
      <c r="C1774" t="str">
        <f>IF(ROW()&lt;=vLastrow,'Match History Data'!C1774,"")</f>
        <v/>
      </c>
      <c r="D1774" t="str">
        <f>IF(ROW()&lt;=vLastrow,'Match History Data'!D1774,"")</f>
        <v/>
      </c>
      <c r="E1774" s="3" t="str">
        <f>IF(ROW()&lt;=vLastrow,IF('Match History Data'!E1774&lt;&gt;"",'Match History Data'!E1774,""),"")</f>
        <v/>
      </c>
      <c r="F1774" s="3" t="str">
        <f>IF(ROW()&lt;=vLastrow,IF('Match History Data'!F1774&lt;&gt;"",'Match History Data'!F1774,""),"")</f>
        <v/>
      </c>
      <c r="G1774" t="str">
        <f>IF(ROW()&lt;=vLastrow,'Match History Data'!G1774,"")</f>
        <v/>
      </c>
      <c r="H1774" t="str">
        <f>IF(ROW()&lt;=vLastrow,'Match History Data'!H1774,"")</f>
        <v/>
      </c>
      <c r="I1774" t="str">
        <f>IF(ROW()&lt;=vLastrow,'Match History Data'!I1774,"")</f>
        <v/>
      </c>
      <c r="J1774" t="str">
        <f>IF(ROW()&lt;=vLastrow,'Match History Data'!J1774,"")</f>
        <v/>
      </c>
      <c r="K1774" t="str">
        <f>IF(ROW()&lt;=vLastrow,'Match History Data'!K1774,"")</f>
        <v/>
      </c>
      <c r="L1774" t="str">
        <f>IF(ROW()&lt;=vLastrow,'Match History Data'!L1774,"")</f>
        <v/>
      </c>
      <c r="M1774" t="str">
        <f>IF(ROW()&lt;=vLastrow,'Match History Data'!M1774,"")</f>
        <v/>
      </c>
      <c r="N1774" t="str">
        <f>IF(ROW()&lt;=vLastrow,'Match History Data'!N1774,"")</f>
        <v/>
      </c>
      <c r="O1774" t="str">
        <f>IF(ROW()&lt;=vLastrow,'Match History Data'!O1774,"")</f>
        <v/>
      </c>
      <c r="Q1774" t="str">
        <f>IF(ROW()&lt;=vLastrow,VLOOKUP(MONTH(E1774),calcs!$S$2:$T$13,2,FALSE),"")</f>
        <v/>
      </c>
      <c r="R1774" t="str">
        <f>IF(ROW()&lt;=vLastrow,VLOOKUP(MONTH(F1774),calcs!$S$2:$T$13,2,FALSE),"")</f>
        <v/>
      </c>
      <c r="S1774" t="str">
        <f t="shared" si="145"/>
        <v/>
      </c>
      <c r="T1774" s="26" t="e">
        <f>IF(F1774="",DATEDIF(E1774,calcs!X$2,"Y"),"")</f>
        <v>#VALUE!</v>
      </c>
      <c r="U1774" t="str">
        <f t="shared" si="144"/>
        <v/>
      </c>
      <c r="V1774" t="str">
        <f t="shared" si="141"/>
        <v/>
      </c>
      <c r="W1774">
        <f t="shared" si="142"/>
        <v>0</v>
      </c>
      <c r="X1774">
        <f t="shared" si="143"/>
        <v>0</v>
      </c>
    </row>
    <row r="1775" spans="1:24" x14ac:dyDescent="0.35">
      <c r="A1775" t="str">
        <f>IF(ROW()&lt;=vLastrow,'Match History Data'!A1775,"")</f>
        <v/>
      </c>
      <c r="B1775" t="str">
        <f>IF(ROW()&lt;=vLastrow,'Match History Data'!B1775,"")</f>
        <v/>
      </c>
      <c r="C1775" t="str">
        <f>IF(ROW()&lt;=vLastrow,'Match History Data'!C1775,"")</f>
        <v/>
      </c>
      <c r="D1775" t="str">
        <f>IF(ROW()&lt;=vLastrow,'Match History Data'!D1775,"")</f>
        <v/>
      </c>
      <c r="E1775" s="3" t="str">
        <f>IF(ROW()&lt;=vLastrow,IF('Match History Data'!E1775&lt;&gt;"",'Match History Data'!E1775,""),"")</f>
        <v/>
      </c>
      <c r="F1775" s="3" t="str">
        <f>IF(ROW()&lt;=vLastrow,IF('Match History Data'!F1775&lt;&gt;"",'Match History Data'!F1775,""),"")</f>
        <v/>
      </c>
      <c r="G1775" t="str">
        <f>IF(ROW()&lt;=vLastrow,'Match History Data'!G1775,"")</f>
        <v/>
      </c>
      <c r="H1775" t="str">
        <f>IF(ROW()&lt;=vLastrow,'Match History Data'!H1775,"")</f>
        <v/>
      </c>
      <c r="I1775" t="str">
        <f>IF(ROW()&lt;=vLastrow,'Match History Data'!I1775,"")</f>
        <v/>
      </c>
      <c r="J1775" t="str">
        <f>IF(ROW()&lt;=vLastrow,'Match History Data'!J1775,"")</f>
        <v/>
      </c>
      <c r="K1775" t="str">
        <f>IF(ROW()&lt;=vLastrow,'Match History Data'!K1775,"")</f>
        <v/>
      </c>
      <c r="L1775" t="str">
        <f>IF(ROW()&lt;=vLastrow,'Match History Data'!L1775,"")</f>
        <v/>
      </c>
      <c r="M1775" t="str">
        <f>IF(ROW()&lt;=vLastrow,'Match History Data'!M1775,"")</f>
        <v/>
      </c>
      <c r="N1775" t="str">
        <f>IF(ROW()&lt;=vLastrow,'Match History Data'!N1775,"")</f>
        <v/>
      </c>
      <c r="O1775" t="str">
        <f>IF(ROW()&lt;=vLastrow,'Match History Data'!O1775,"")</f>
        <v/>
      </c>
      <c r="Q1775" t="str">
        <f>IF(ROW()&lt;=vLastrow,VLOOKUP(MONTH(E1775),calcs!$S$2:$T$13,2,FALSE),"")</f>
        <v/>
      </c>
      <c r="R1775" t="str">
        <f>IF(ROW()&lt;=vLastrow,VLOOKUP(MONTH(F1775),calcs!$S$2:$T$13,2,FALSE),"")</f>
        <v/>
      </c>
      <c r="S1775" t="str">
        <f t="shared" si="145"/>
        <v/>
      </c>
      <c r="T1775" s="26" t="e">
        <f>IF(F1775="",DATEDIF(E1775,calcs!X$2,"Y"),"")</f>
        <v>#VALUE!</v>
      </c>
      <c r="U1775" t="str">
        <f t="shared" si="144"/>
        <v/>
      </c>
      <c r="V1775" t="str">
        <f t="shared" si="141"/>
        <v/>
      </c>
      <c r="W1775">
        <f t="shared" si="142"/>
        <v>0</v>
      </c>
      <c r="X1775">
        <f t="shared" si="143"/>
        <v>0</v>
      </c>
    </row>
    <row r="1776" spans="1:24" x14ac:dyDescent="0.35">
      <c r="A1776" t="str">
        <f>IF(ROW()&lt;=vLastrow,'Match History Data'!A1776,"")</f>
        <v/>
      </c>
      <c r="B1776" t="str">
        <f>IF(ROW()&lt;=vLastrow,'Match History Data'!B1776,"")</f>
        <v/>
      </c>
      <c r="C1776" t="str">
        <f>IF(ROW()&lt;=vLastrow,'Match History Data'!C1776,"")</f>
        <v/>
      </c>
      <c r="D1776" t="str">
        <f>IF(ROW()&lt;=vLastrow,'Match History Data'!D1776,"")</f>
        <v/>
      </c>
      <c r="E1776" s="3" t="str">
        <f>IF(ROW()&lt;=vLastrow,IF('Match History Data'!E1776&lt;&gt;"",'Match History Data'!E1776,""),"")</f>
        <v/>
      </c>
      <c r="F1776" s="3" t="str">
        <f>IF(ROW()&lt;=vLastrow,IF('Match History Data'!F1776&lt;&gt;"",'Match History Data'!F1776,""),"")</f>
        <v/>
      </c>
      <c r="G1776" t="str">
        <f>IF(ROW()&lt;=vLastrow,'Match History Data'!G1776,"")</f>
        <v/>
      </c>
      <c r="H1776" t="str">
        <f>IF(ROW()&lt;=vLastrow,'Match History Data'!H1776,"")</f>
        <v/>
      </c>
      <c r="I1776" t="str">
        <f>IF(ROW()&lt;=vLastrow,'Match History Data'!I1776,"")</f>
        <v/>
      </c>
      <c r="J1776" t="str">
        <f>IF(ROW()&lt;=vLastrow,'Match History Data'!J1776,"")</f>
        <v/>
      </c>
      <c r="K1776" t="str">
        <f>IF(ROW()&lt;=vLastrow,'Match History Data'!K1776,"")</f>
        <v/>
      </c>
      <c r="L1776" t="str">
        <f>IF(ROW()&lt;=vLastrow,'Match History Data'!L1776,"")</f>
        <v/>
      </c>
      <c r="M1776" t="str">
        <f>IF(ROW()&lt;=vLastrow,'Match History Data'!M1776,"")</f>
        <v/>
      </c>
      <c r="N1776" t="str">
        <f>IF(ROW()&lt;=vLastrow,'Match History Data'!N1776,"")</f>
        <v/>
      </c>
      <c r="O1776" t="str">
        <f>IF(ROW()&lt;=vLastrow,'Match History Data'!O1776,"")</f>
        <v/>
      </c>
      <c r="Q1776" t="str">
        <f>IF(ROW()&lt;=vLastrow,VLOOKUP(MONTH(E1776),calcs!$S$2:$T$13,2,FALSE),"")</f>
        <v/>
      </c>
      <c r="R1776" t="str">
        <f>IF(ROW()&lt;=vLastrow,VLOOKUP(MONTH(F1776),calcs!$S$2:$T$13,2,FALSE),"")</f>
        <v/>
      </c>
      <c r="S1776" t="str">
        <f t="shared" si="145"/>
        <v/>
      </c>
      <c r="T1776" s="26" t="e">
        <f>IF(F1776="",DATEDIF(E1776,calcs!X$2,"Y"),"")</f>
        <v>#VALUE!</v>
      </c>
      <c r="U1776" t="str">
        <f t="shared" si="144"/>
        <v/>
      </c>
      <c r="V1776" t="str">
        <f t="shared" si="141"/>
        <v/>
      </c>
      <c r="W1776">
        <f t="shared" si="142"/>
        <v>0</v>
      </c>
      <c r="X1776">
        <f t="shared" si="143"/>
        <v>0</v>
      </c>
    </row>
    <row r="1777" spans="1:24" x14ac:dyDescent="0.35">
      <c r="A1777" t="str">
        <f>IF(ROW()&lt;=vLastrow,'Match History Data'!A1777,"")</f>
        <v/>
      </c>
      <c r="B1777" t="str">
        <f>IF(ROW()&lt;=vLastrow,'Match History Data'!B1777,"")</f>
        <v/>
      </c>
      <c r="C1777" t="str">
        <f>IF(ROW()&lt;=vLastrow,'Match History Data'!C1777,"")</f>
        <v/>
      </c>
      <c r="D1777" t="str">
        <f>IF(ROW()&lt;=vLastrow,'Match History Data'!D1777,"")</f>
        <v/>
      </c>
      <c r="E1777" s="3" t="str">
        <f>IF(ROW()&lt;=vLastrow,IF('Match History Data'!E1777&lt;&gt;"",'Match History Data'!E1777,""),"")</f>
        <v/>
      </c>
      <c r="F1777" s="3" t="str">
        <f>IF(ROW()&lt;=vLastrow,IF('Match History Data'!F1777&lt;&gt;"",'Match History Data'!F1777,""),"")</f>
        <v/>
      </c>
      <c r="G1777" t="str">
        <f>IF(ROW()&lt;=vLastrow,'Match History Data'!G1777,"")</f>
        <v/>
      </c>
      <c r="H1777" t="str">
        <f>IF(ROW()&lt;=vLastrow,'Match History Data'!H1777,"")</f>
        <v/>
      </c>
      <c r="I1777" t="str">
        <f>IF(ROW()&lt;=vLastrow,'Match History Data'!I1777,"")</f>
        <v/>
      </c>
      <c r="J1777" t="str">
        <f>IF(ROW()&lt;=vLastrow,'Match History Data'!J1777,"")</f>
        <v/>
      </c>
      <c r="K1777" t="str">
        <f>IF(ROW()&lt;=vLastrow,'Match History Data'!K1777,"")</f>
        <v/>
      </c>
      <c r="L1777" t="str">
        <f>IF(ROW()&lt;=vLastrow,'Match History Data'!L1777,"")</f>
        <v/>
      </c>
      <c r="M1777" t="str">
        <f>IF(ROW()&lt;=vLastrow,'Match History Data'!M1777,"")</f>
        <v/>
      </c>
      <c r="N1777" t="str">
        <f>IF(ROW()&lt;=vLastrow,'Match History Data'!N1777,"")</f>
        <v/>
      </c>
      <c r="O1777" t="str">
        <f>IF(ROW()&lt;=vLastrow,'Match History Data'!O1777,"")</f>
        <v/>
      </c>
      <c r="Q1777" t="str">
        <f>IF(ROW()&lt;=vLastrow,VLOOKUP(MONTH(E1777),calcs!$S$2:$T$13,2,FALSE),"")</f>
        <v/>
      </c>
      <c r="R1777" t="str">
        <f>IF(ROW()&lt;=vLastrow,VLOOKUP(MONTH(F1777),calcs!$S$2:$T$13,2,FALSE),"")</f>
        <v/>
      </c>
      <c r="S1777" t="str">
        <f t="shared" si="145"/>
        <v/>
      </c>
      <c r="T1777" s="26" t="e">
        <f>IF(F1777="",DATEDIF(E1777,calcs!X$2,"Y"),"")</f>
        <v>#VALUE!</v>
      </c>
      <c r="U1777" t="str">
        <f t="shared" si="144"/>
        <v/>
      </c>
      <c r="V1777" t="str">
        <f t="shared" si="141"/>
        <v/>
      </c>
      <c r="W1777">
        <f t="shared" si="142"/>
        <v>0</v>
      </c>
      <c r="X1777">
        <f t="shared" si="143"/>
        <v>0</v>
      </c>
    </row>
    <row r="1778" spans="1:24" x14ac:dyDescent="0.35">
      <c r="A1778" t="str">
        <f>IF(ROW()&lt;=vLastrow,'Match History Data'!A1778,"")</f>
        <v/>
      </c>
      <c r="B1778" t="str">
        <f>IF(ROW()&lt;=vLastrow,'Match History Data'!B1778,"")</f>
        <v/>
      </c>
      <c r="C1778" t="str">
        <f>IF(ROW()&lt;=vLastrow,'Match History Data'!C1778,"")</f>
        <v/>
      </c>
      <c r="D1778" t="str">
        <f>IF(ROW()&lt;=vLastrow,'Match History Data'!D1778,"")</f>
        <v/>
      </c>
      <c r="E1778" s="3" t="str">
        <f>IF(ROW()&lt;=vLastrow,IF('Match History Data'!E1778&lt;&gt;"",'Match History Data'!E1778,""),"")</f>
        <v/>
      </c>
      <c r="F1778" s="3" t="str">
        <f>IF(ROW()&lt;=vLastrow,IF('Match History Data'!F1778&lt;&gt;"",'Match History Data'!F1778,""),"")</f>
        <v/>
      </c>
      <c r="G1778" t="str">
        <f>IF(ROW()&lt;=vLastrow,'Match History Data'!G1778,"")</f>
        <v/>
      </c>
      <c r="H1778" t="str">
        <f>IF(ROW()&lt;=vLastrow,'Match History Data'!H1778,"")</f>
        <v/>
      </c>
      <c r="I1778" t="str">
        <f>IF(ROW()&lt;=vLastrow,'Match History Data'!I1778,"")</f>
        <v/>
      </c>
      <c r="J1778" t="str">
        <f>IF(ROW()&lt;=vLastrow,'Match History Data'!J1778,"")</f>
        <v/>
      </c>
      <c r="K1778" t="str">
        <f>IF(ROW()&lt;=vLastrow,'Match History Data'!K1778,"")</f>
        <v/>
      </c>
      <c r="L1778" t="str">
        <f>IF(ROW()&lt;=vLastrow,'Match History Data'!L1778,"")</f>
        <v/>
      </c>
      <c r="M1778" t="str">
        <f>IF(ROW()&lt;=vLastrow,'Match History Data'!M1778,"")</f>
        <v/>
      </c>
      <c r="N1778" t="str">
        <f>IF(ROW()&lt;=vLastrow,'Match History Data'!N1778,"")</f>
        <v/>
      </c>
      <c r="O1778" t="str">
        <f>IF(ROW()&lt;=vLastrow,'Match History Data'!O1778,"")</f>
        <v/>
      </c>
      <c r="Q1778" t="str">
        <f>IF(ROW()&lt;=vLastrow,VLOOKUP(MONTH(E1778),calcs!$S$2:$T$13,2,FALSE),"")</f>
        <v/>
      </c>
      <c r="R1778" t="str">
        <f>IF(ROW()&lt;=vLastrow,VLOOKUP(MONTH(F1778),calcs!$S$2:$T$13,2,FALSE),"")</f>
        <v/>
      </c>
      <c r="S1778" t="str">
        <f t="shared" si="145"/>
        <v/>
      </c>
      <c r="T1778" s="26" t="e">
        <f>IF(F1778="",DATEDIF(E1778,calcs!X$2,"Y"),"")</f>
        <v>#VALUE!</v>
      </c>
      <c r="U1778" t="str">
        <f t="shared" si="144"/>
        <v/>
      </c>
      <c r="V1778" t="str">
        <f t="shared" si="141"/>
        <v/>
      </c>
      <c r="W1778">
        <f t="shared" si="142"/>
        <v>0</v>
      </c>
      <c r="X1778">
        <f t="shared" si="143"/>
        <v>0</v>
      </c>
    </row>
    <row r="1779" spans="1:24" x14ac:dyDescent="0.35">
      <c r="A1779" t="str">
        <f>IF(ROW()&lt;=vLastrow,'Match History Data'!A1779,"")</f>
        <v/>
      </c>
      <c r="B1779" t="str">
        <f>IF(ROW()&lt;=vLastrow,'Match History Data'!B1779,"")</f>
        <v/>
      </c>
      <c r="C1779" t="str">
        <f>IF(ROW()&lt;=vLastrow,'Match History Data'!C1779,"")</f>
        <v/>
      </c>
      <c r="D1779" t="str">
        <f>IF(ROW()&lt;=vLastrow,'Match History Data'!D1779,"")</f>
        <v/>
      </c>
      <c r="E1779" s="3" t="str">
        <f>IF(ROW()&lt;=vLastrow,IF('Match History Data'!E1779&lt;&gt;"",'Match History Data'!E1779,""),"")</f>
        <v/>
      </c>
      <c r="F1779" s="3" t="str">
        <f>IF(ROW()&lt;=vLastrow,IF('Match History Data'!F1779&lt;&gt;"",'Match History Data'!F1779,""),"")</f>
        <v/>
      </c>
      <c r="G1779" t="str">
        <f>IF(ROW()&lt;=vLastrow,'Match History Data'!G1779,"")</f>
        <v/>
      </c>
      <c r="H1779" t="str">
        <f>IF(ROW()&lt;=vLastrow,'Match History Data'!H1779,"")</f>
        <v/>
      </c>
      <c r="I1779" t="str">
        <f>IF(ROW()&lt;=vLastrow,'Match History Data'!I1779,"")</f>
        <v/>
      </c>
      <c r="J1779" t="str">
        <f>IF(ROW()&lt;=vLastrow,'Match History Data'!J1779,"")</f>
        <v/>
      </c>
      <c r="K1779" t="str">
        <f>IF(ROW()&lt;=vLastrow,'Match History Data'!K1779,"")</f>
        <v/>
      </c>
      <c r="L1779" t="str">
        <f>IF(ROW()&lt;=vLastrow,'Match History Data'!L1779,"")</f>
        <v/>
      </c>
      <c r="M1779" t="str">
        <f>IF(ROW()&lt;=vLastrow,'Match History Data'!M1779,"")</f>
        <v/>
      </c>
      <c r="N1779" t="str">
        <f>IF(ROW()&lt;=vLastrow,'Match History Data'!N1779,"")</f>
        <v/>
      </c>
      <c r="O1779" t="str">
        <f>IF(ROW()&lt;=vLastrow,'Match History Data'!O1779,"")</f>
        <v/>
      </c>
      <c r="Q1779" t="str">
        <f>IF(ROW()&lt;=vLastrow,VLOOKUP(MONTH(E1779),calcs!$S$2:$T$13,2,FALSE),"")</f>
        <v/>
      </c>
      <c r="R1779" t="str">
        <f>IF(ROW()&lt;=vLastrow,VLOOKUP(MONTH(F1779),calcs!$S$2:$T$13,2,FALSE),"")</f>
        <v/>
      </c>
      <c r="S1779" t="str">
        <f t="shared" si="145"/>
        <v/>
      </c>
      <c r="T1779" s="26" t="e">
        <f>IF(F1779="",DATEDIF(E1779,calcs!X$2,"Y"),"")</f>
        <v>#VALUE!</v>
      </c>
      <c r="U1779" t="str">
        <f t="shared" si="144"/>
        <v/>
      </c>
      <c r="V1779" t="str">
        <f t="shared" si="141"/>
        <v/>
      </c>
      <c r="W1779">
        <f t="shared" si="142"/>
        <v>0</v>
      </c>
      <c r="X1779">
        <f t="shared" si="143"/>
        <v>0</v>
      </c>
    </row>
    <row r="1780" spans="1:24" x14ac:dyDescent="0.35">
      <c r="A1780" t="str">
        <f>IF(ROW()&lt;=vLastrow,'Match History Data'!A1780,"")</f>
        <v/>
      </c>
      <c r="B1780" t="str">
        <f>IF(ROW()&lt;=vLastrow,'Match History Data'!B1780,"")</f>
        <v/>
      </c>
      <c r="C1780" t="str">
        <f>IF(ROW()&lt;=vLastrow,'Match History Data'!C1780,"")</f>
        <v/>
      </c>
      <c r="D1780" t="str">
        <f>IF(ROW()&lt;=vLastrow,'Match History Data'!D1780,"")</f>
        <v/>
      </c>
      <c r="E1780" s="3" t="str">
        <f>IF(ROW()&lt;=vLastrow,IF('Match History Data'!E1780&lt;&gt;"",'Match History Data'!E1780,""),"")</f>
        <v/>
      </c>
      <c r="F1780" s="3" t="str">
        <f>IF(ROW()&lt;=vLastrow,IF('Match History Data'!F1780&lt;&gt;"",'Match History Data'!F1780,""),"")</f>
        <v/>
      </c>
      <c r="G1780" t="str">
        <f>IF(ROW()&lt;=vLastrow,'Match History Data'!G1780,"")</f>
        <v/>
      </c>
      <c r="H1780" t="str">
        <f>IF(ROW()&lt;=vLastrow,'Match History Data'!H1780,"")</f>
        <v/>
      </c>
      <c r="I1780" t="str">
        <f>IF(ROW()&lt;=vLastrow,'Match History Data'!I1780,"")</f>
        <v/>
      </c>
      <c r="J1780" t="str">
        <f>IF(ROW()&lt;=vLastrow,'Match History Data'!J1780,"")</f>
        <v/>
      </c>
      <c r="K1780" t="str">
        <f>IF(ROW()&lt;=vLastrow,'Match History Data'!K1780,"")</f>
        <v/>
      </c>
      <c r="L1780" t="str">
        <f>IF(ROW()&lt;=vLastrow,'Match History Data'!L1780,"")</f>
        <v/>
      </c>
      <c r="M1780" t="str">
        <f>IF(ROW()&lt;=vLastrow,'Match History Data'!M1780,"")</f>
        <v/>
      </c>
      <c r="N1780" t="str">
        <f>IF(ROW()&lt;=vLastrow,'Match History Data'!N1780,"")</f>
        <v/>
      </c>
      <c r="O1780" t="str">
        <f>IF(ROW()&lt;=vLastrow,'Match History Data'!O1780,"")</f>
        <v/>
      </c>
      <c r="Q1780" t="str">
        <f>IF(ROW()&lt;=vLastrow,VLOOKUP(MONTH(E1780),calcs!$S$2:$T$13,2,FALSE),"")</f>
        <v/>
      </c>
      <c r="R1780" t="str">
        <f>IF(ROW()&lt;=vLastrow,VLOOKUP(MONTH(F1780),calcs!$S$2:$T$13,2,FALSE),"")</f>
        <v/>
      </c>
      <c r="S1780" t="str">
        <f t="shared" si="145"/>
        <v/>
      </c>
      <c r="T1780" s="26" t="e">
        <f>IF(F1780="",DATEDIF(E1780,calcs!X$2,"Y"),"")</f>
        <v>#VALUE!</v>
      </c>
      <c r="U1780" t="str">
        <f t="shared" si="144"/>
        <v/>
      </c>
      <c r="V1780" t="str">
        <f t="shared" si="141"/>
        <v/>
      </c>
      <c r="W1780">
        <f t="shared" si="142"/>
        <v>0</v>
      </c>
      <c r="X1780">
        <f t="shared" si="143"/>
        <v>0</v>
      </c>
    </row>
    <row r="1781" spans="1:24" x14ac:dyDescent="0.35">
      <c r="A1781" t="str">
        <f>IF(ROW()&lt;=vLastrow,'Match History Data'!A1781,"")</f>
        <v/>
      </c>
      <c r="B1781" t="str">
        <f>IF(ROW()&lt;=vLastrow,'Match History Data'!B1781,"")</f>
        <v/>
      </c>
      <c r="C1781" t="str">
        <f>IF(ROW()&lt;=vLastrow,'Match History Data'!C1781,"")</f>
        <v/>
      </c>
      <c r="D1781" t="str">
        <f>IF(ROW()&lt;=vLastrow,'Match History Data'!D1781,"")</f>
        <v/>
      </c>
      <c r="E1781" s="3" t="str">
        <f>IF(ROW()&lt;=vLastrow,IF('Match History Data'!E1781&lt;&gt;"",'Match History Data'!E1781,""),"")</f>
        <v/>
      </c>
      <c r="F1781" s="3" t="str">
        <f>IF(ROW()&lt;=vLastrow,IF('Match History Data'!F1781&lt;&gt;"",'Match History Data'!F1781,""),"")</f>
        <v/>
      </c>
      <c r="G1781" t="str">
        <f>IF(ROW()&lt;=vLastrow,'Match History Data'!G1781,"")</f>
        <v/>
      </c>
      <c r="H1781" t="str">
        <f>IF(ROW()&lt;=vLastrow,'Match History Data'!H1781,"")</f>
        <v/>
      </c>
      <c r="I1781" t="str">
        <f>IF(ROW()&lt;=vLastrow,'Match History Data'!I1781,"")</f>
        <v/>
      </c>
      <c r="J1781" t="str">
        <f>IF(ROW()&lt;=vLastrow,'Match History Data'!J1781,"")</f>
        <v/>
      </c>
      <c r="K1781" t="str">
        <f>IF(ROW()&lt;=vLastrow,'Match History Data'!K1781,"")</f>
        <v/>
      </c>
      <c r="L1781" t="str">
        <f>IF(ROW()&lt;=vLastrow,'Match History Data'!L1781,"")</f>
        <v/>
      </c>
      <c r="M1781" t="str">
        <f>IF(ROW()&lt;=vLastrow,'Match History Data'!M1781,"")</f>
        <v/>
      </c>
      <c r="N1781" t="str">
        <f>IF(ROW()&lt;=vLastrow,'Match History Data'!N1781,"")</f>
        <v/>
      </c>
      <c r="O1781" t="str">
        <f>IF(ROW()&lt;=vLastrow,'Match History Data'!O1781,"")</f>
        <v/>
      </c>
      <c r="Q1781" t="str">
        <f>IF(ROW()&lt;=vLastrow,VLOOKUP(MONTH(E1781),calcs!$S$2:$T$13,2,FALSE),"")</f>
        <v/>
      </c>
      <c r="R1781" t="str">
        <f>IF(ROW()&lt;=vLastrow,VLOOKUP(MONTH(F1781),calcs!$S$2:$T$13,2,FALSE),"")</f>
        <v/>
      </c>
      <c r="S1781" t="str">
        <f t="shared" si="145"/>
        <v/>
      </c>
      <c r="T1781" s="26" t="e">
        <f>IF(F1781="",DATEDIF(E1781,calcs!X$2,"Y"),"")</f>
        <v>#VALUE!</v>
      </c>
      <c r="U1781" t="str">
        <f t="shared" si="144"/>
        <v/>
      </c>
      <c r="V1781" t="str">
        <f t="shared" si="141"/>
        <v/>
      </c>
      <c r="W1781">
        <f t="shared" si="142"/>
        <v>0</v>
      </c>
      <c r="X1781">
        <f t="shared" si="143"/>
        <v>0</v>
      </c>
    </row>
    <row r="1782" spans="1:24" x14ac:dyDescent="0.35">
      <c r="A1782" t="str">
        <f>IF(ROW()&lt;=vLastrow,'Match History Data'!A1782,"")</f>
        <v/>
      </c>
      <c r="B1782" t="str">
        <f>IF(ROW()&lt;=vLastrow,'Match History Data'!B1782,"")</f>
        <v/>
      </c>
      <c r="C1782" t="str">
        <f>IF(ROW()&lt;=vLastrow,'Match History Data'!C1782,"")</f>
        <v/>
      </c>
      <c r="D1782" t="str">
        <f>IF(ROW()&lt;=vLastrow,'Match History Data'!D1782,"")</f>
        <v/>
      </c>
      <c r="E1782" s="3" t="str">
        <f>IF(ROW()&lt;=vLastrow,IF('Match History Data'!E1782&lt;&gt;"",'Match History Data'!E1782,""),"")</f>
        <v/>
      </c>
      <c r="F1782" s="3" t="str">
        <f>IF(ROW()&lt;=vLastrow,IF('Match History Data'!F1782&lt;&gt;"",'Match History Data'!F1782,""),"")</f>
        <v/>
      </c>
      <c r="G1782" t="str">
        <f>IF(ROW()&lt;=vLastrow,'Match History Data'!G1782,"")</f>
        <v/>
      </c>
      <c r="H1782" t="str">
        <f>IF(ROW()&lt;=vLastrow,'Match History Data'!H1782,"")</f>
        <v/>
      </c>
      <c r="I1782" t="str">
        <f>IF(ROW()&lt;=vLastrow,'Match History Data'!I1782,"")</f>
        <v/>
      </c>
      <c r="J1782" t="str">
        <f>IF(ROW()&lt;=vLastrow,'Match History Data'!J1782,"")</f>
        <v/>
      </c>
      <c r="K1782" t="str">
        <f>IF(ROW()&lt;=vLastrow,'Match History Data'!K1782,"")</f>
        <v/>
      </c>
      <c r="L1782" t="str">
        <f>IF(ROW()&lt;=vLastrow,'Match History Data'!L1782,"")</f>
        <v/>
      </c>
      <c r="M1782" t="str">
        <f>IF(ROW()&lt;=vLastrow,'Match History Data'!M1782,"")</f>
        <v/>
      </c>
      <c r="N1782" t="str">
        <f>IF(ROW()&lt;=vLastrow,'Match History Data'!N1782,"")</f>
        <v/>
      </c>
      <c r="O1782" t="str">
        <f>IF(ROW()&lt;=vLastrow,'Match History Data'!O1782,"")</f>
        <v/>
      </c>
      <c r="Q1782" t="str">
        <f>IF(ROW()&lt;=vLastrow,VLOOKUP(MONTH(E1782),calcs!$S$2:$T$13,2,FALSE),"")</f>
        <v/>
      </c>
      <c r="R1782" t="str">
        <f>IF(ROW()&lt;=vLastrow,VLOOKUP(MONTH(F1782),calcs!$S$2:$T$13,2,FALSE),"")</f>
        <v/>
      </c>
      <c r="S1782" t="str">
        <f t="shared" si="145"/>
        <v/>
      </c>
      <c r="T1782" s="26" t="e">
        <f>IF(F1782="",DATEDIF(E1782,calcs!X$2,"Y"),"")</f>
        <v>#VALUE!</v>
      </c>
      <c r="U1782" t="str">
        <f t="shared" si="144"/>
        <v/>
      </c>
      <c r="V1782" t="str">
        <f t="shared" si="141"/>
        <v/>
      </c>
      <c r="W1782">
        <f t="shared" si="142"/>
        <v>0</v>
      </c>
      <c r="X1782">
        <f t="shared" si="143"/>
        <v>0</v>
      </c>
    </row>
    <row r="1783" spans="1:24" x14ac:dyDescent="0.35">
      <c r="A1783" t="str">
        <f>IF(ROW()&lt;=vLastrow,'Match History Data'!A1783,"")</f>
        <v/>
      </c>
      <c r="B1783" t="str">
        <f>IF(ROW()&lt;=vLastrow,'Match History Data'!B1783,"")</f>
        <v/>
      </c>
      <c r="C1783" t="str">
        <f>IF(ROW()&lt;=vLastrow,'Match History Data'!C1783,"")</f>
        <v/>
      </c>
      <c r="D1783" t="str">
        <f>IF(ROW()&lt;=vLastrow,'Match History Data'!D1783,"")</f>
        <v/>
      </c>
      <c r="E1783" s="3" t="str">
        <f>IF(ROW()&lt;=vLastrow,IF('Match History Data'!E1783&lt;&gt;"",'Match History Data'!E1783,""),"")</f>
        <v/>
      </c>
      <c r="F1783" s="3" t="str">
        <f>IF(ROW()&lt;=vLastrow,IF('Match History Data'!F1783&lt;&gt;"",'Match History Data'!F1783,""),"")</f>
        <v/>
      </c>
      <c r="G1783" t="str">
        <f>IF(ROW()&lt;=vLastrow,'Match History Data'!G1783,"")</f>
        <v/>
      </c>
      <c r="H1783" t="str">
        <f>IF(ROW()&lt;=vLastrow,'Match History Data'!H1783,"")</f>
        <v/>
      </c>
      <c r="I1783" t="str">
        <f>IF(ROW()&lt;=vLastrow,'Match History Data'!I1783,"")</f>
        <v/>
      </c>
      <c r="J1783" t="str">
        <f>IF(ROW()&lt;=vLastrow,'Match History Data'!J1783,"")</f>
        <v/>
      </c>
      <c r="K1783" t="str">
        <f>IF(ROW()&lt;=vLastrow,'Match History Data'!K1783,"")</f>
        <v/>
      </c>
      <c r="L1783" t="str">
        <f>IF(ROW()&lt;=vLastrow,'Match History Data'!L1783,"")</f>
        <v/>
      </c>
      <c r="M1783" t="str">
        <f>IF(ROW()&lt;=vLastrow,'Match History Data'!M1783,"")</f>
        <v/>
      </c>
      <c r="N1783" t="str">
        <f>IF(ROW()&lt;=vLastrow,'Match History Data'!N1783,"")</f>
        <v/>
      </c>
      <c r="O1783" t="str">
        <f>IF(ROW()&lt;=vLastrow,'Match History Data'!O1783,"")</f>
        <v/>
      </c>
      <c r="Q1783" t="str">
        <f>IF(ROW()&lt;=vLastrow,VLOOKUP(MONTH(E1783),calcs!$S$2:$T$13,2,FALSE),"")</f>
        <v/>
      </c>
      <c r="R1783" t="str">
        <f>IF(ROW()&lt;=vLastrow,VLOOKUP(MONTH(F1783),calcs!$S$2:$T$13,2,FALSE),"")</f>
        <v/>
      </c>
      <c r="S1783" t="str">
        <f t="shared" si="145"/>
        <v/>
      </c>
      <c r="T1783" s="26" t="e">
        <f>IF(F1783="",DATEDIF(E1783,calcs!X$2,"Y"),"")</f>
        <v>#VALUE!</v>
      </c>
      <c r="U1783" t="str">
        <f t="shared" si="144"/>
        <v/>
      </c>
      <c r="V1783" t="str">
        <f t="shared" si="141"/>
        <v/>
      </c>
      <c r="W1783">
        <f t="shared" si="142"/>
        <v>0</v>
      </c>
      <c r="X1783">
        <f t="shared" si="143"/>
        <v>0</v>
      </c>
    </row>
    <row r="1784" spans="1:24" x14ac:dyDescent="0.35">
      <c r="A1784" t="str">
        <f>IF(ROW()&lt;=vLastrow,'Match History Data'!A1784,"")</f>
        <v/>
      </c>
      <c r="B1784" t="str">
        <f>IF(ROW()&lt;=vLastrow,'Match History Data'!B1784,"")</f>
        <v/>
      </c>
      <c r="C1784" t="str">
        <f>IF(ROW()&lt;=vLastrow,'Match History Data'!C1784,"")</f>
        <v/>
      </c>
      <c r="D1784" t="str">
        <f>IF(ROW()&lt;=vLastrow,'Match History Data'!D1784,"")</f>
        <v/>
      </c>
      <c r="E1784" s="3" t="str">
        <f>IF(ROW()&lt;=vLastrow,IF('Match History Data'!E1784&lt;&gt;"",'Match History Data'!E1784,""),"")</f>
        <v/>
      </c>
      <c r="F1784" s="3" t="str">
        <f>IF(ROW()&lt;=vLastrow,IF('Match History Data'!F1784&lt;&gt;"",'Match History Data'!F1784,""),"")</f>
        <v/>
      </c>
      <c r="G1784" t="str">
        <f>IF(ROW()&lt;=vLastrow,'Match History Data'!G1784,"")</f>
        <v/>
      </c>
      <c r="H1784" t="str">
        <f>IF(ROW()&lt;=vLastrow,'Match History Data'!H1784,"")</f>
        <v/>
      </c>
      <c r="I1784" t="str">
        <f>IF(ROW()&lt;=vLastrow,'Match History Data'!I1784,"")</f>
        <v/>
      </c>
      <c r="J1784" t="str">
        <f>IF(ROW()&lt;=vLastrow,'Match History Data'!J1784,"")</f>
        <v/>
      </c>
      <c r="K1784" t="str">
        <f>IF(ROW()&lt;=vLastrow,'Match History Data'!K1784,"")</f>
        <v/>
      </c>
      <c r="L1784" t="str">
        <f>IF(ROW()&lt;=vLastrow,'Match History Data'!L1784,"")</f>
        <v/>
      </c>
      <c r="M1784" t="str">
        <f>IF(ROW()&lt;=vLastrow,'Match History Data'!M1784,"")</f>
        <v/>
      </c>
      <c r="N1784" t="str">
        <f>IF(ROW()&lt;=vLastrow,'Match History Data'!N1784,"")</f>
        <v/>
      </c>
      <c r="O1784" t="str">
        <f>IF(ROW()&lt;=vLastrow,'Match History Data'!O1784,"")</f>
        <v/>
      </c>
      <c r="Q1784" t="str">
        <f>IF(ROW()&lt;=vLastrow,VLOOKUP(MONTH(E1784),calcs!$S$2:$T$13,2,FALSE),"")</f>
        <v/>
      </c>
      <c r="R1784" t="str">
        <f>IF(ROW()&lt;=vLastrow,VLOOKUP(MONTH(F1784),calcs!$S$2:$T$13,2,FALSE),"")</f>
        <v/>
      </c>
      <c r="S1784" t="str">
        <f t="shared" si="145"/>
        <v/>
      </c>
      <c r="T1784" s="26" t="e">
        <f>IF(F1784="",DATEDIF(E1784,calcs!X$2,"Y"),"")</f>
        <v>#VALUE!</v>
      </c>
      <c r="U1784" t="str">
        <f t="shared" si="144"/>
        <v/>
      </c>
      <c r="V1784" t="str">
        <f t="shared" si="141"/>
        <v/>
      </c>
      <c r="W1784">
        <f t="shared" si="142"/>
        <v>0</v>
      </c>
      <c r="X1784">
        <f t="shared" si="143"/>
        <v>0</v>
      </c>
    </row>
    <row r="1785" spans="1:24" x14ac:dyDescent="0.35">
      <c r="A1785" t="str">
        <f>IF(ROW()&lt;=vLastrow,'Match History Data'!A1785,"")</f>
        <v/>
      </c>
      <c r="B1785" t="str">
        <f>IF(ROW()&lt;=vLastrow,'Match History Data'!B1785,"")</f>
        <v/>
      </c>
      <c r="C1785" t="str">
        <f>IF(ROW()&lt;=vLastrow,'Match History Data'!C1785,"")</f>
        <v/>
      </c>
      <c r="D1785" t="str">
        <f>IF(ROW()&lt;=vLastrow,'Match History Data'!D1785,"")</f>
        <v/>
      </c>
      <c r="E1785" s="3" t="str">
        <f>IF(ROW()&lt;=vLastrow,IF('Match History Data'!E1785&lt;&gt;"",'Match History Data'!E1785,""),"")</f>
        <v/>
      </c>
      <c r="F1785" s="3" t="str">
        <f>IF(ROW()&lt;=vLastrow,IF('Match History Data'!F1785&lt;&gt;"",'Match History Data'!F1785,""),"")</f>
        <v/>
      </c>
      <c r="G1785" t="str">
        <f>IF(ROW()&lt;=vLastrow,'Match History Data'!G1785,"")</f>
        <v/>
      </c>
      <c r="H1785" t="str">
        <f>IF(ROW()&lt;=vLastrow,'Match History Data'!H1785,"")</f>
        <v/>
      </c>
      <c r="I1785" t="str">
        <f>IF(ROW()&lt;=vLastrow,'Match History Data'!I1785,"")</f>
        <v/>
      </c>
      <c r="J1785" t="str">
        <f>IF(ROW()&lt;=vLastrow,'Match History Data'!J1785,"")</f>
        <v/>
      </c>
      <c r="K1785" t="str">
        <f>IF(ROW()&lt;=vLastrow,'Match History Data'!K1785,"")</f>
        <v/>
      </c>
      <c r="L1785" t="str">
        <f>IF(ROW()&lt;=vLastrow,'Match History Data'!L1785,"")</f>
        <v/>
      </c>
      <c r="M1785" t="str">
        <f>IF(ROW()&lt;=vLastrow,'Match History Data'!M1785,"")</f>
        <v/>
      </c>
      <c r="N1785" t="str">
        <f>IF(ROW()&lt;=vLastrow,'Match History Data'!N1785,"")</f>
        <v/>
      </c>
      <c r="O1785" t="str">
        <f>IF(ROW()&lt;=vLastrow,'Match History Data'!O1785,"")</f>
        <v/>
      </c>
      <c r="Q1785" t="str">
        <f>IF(ROW()&lt;=vLastrow,VLOOKUP(MONTH(E1785),calcs!$S$2:$T$13,2,FALSE),"")</f>
        <v/>
      </c>
      <c r="R1785" t="str">
        <f>IF(ROW()&lt;=vLastrow,VLOOKUP(MONTH(F1785),calcs!$S$2:$T$13,2,FALSE),"")</f>
        <v/>
      </c>
      <c r="S1785" t="str">
        <f t="shared" si="145"/>
        <v/>
      </c>
      <c r="T1785" s="26" t="e">
        <f>IF(F1785="",DATEDIF(E1785,calcs!X$2,"Y"),"")</f>
        <v>#VALUE!</v>
      </c>
      <c r="U1785" t="str">
        <f t="shared" si="144"/>
        <v/>
      </c>
      <c r="V1785" t="str">
        <f t="shared" si="141"/>
        <v/>
      </c>
      <c r="W1785">
        <f t="shared" si="142"/>
        <v>0</v>
      </c>
      <c r="X1785">
        <f t="shared" si="143"/>
        <v>0</v>
      </c>
    </row>
    <row r="1786" spans="1:24" x14ac:dyDescent="0.35">
      <c r="A1786" t="str">
        <f>IF(ROW()&lt;=vLastrow,'Match History Data'!A1786,"")</f>
        <v/>
      </c>
      <c r="B1786" t="str">
        <f>IF(ROW()&lt;=vLastrow,'Match History Data'!B1786,"")</f>
        <v/>
      </c>
      <c r="C1786" t="str">
        <f>IF(ROW()&lt;=vLastrow,'Match History Data'!C1786,"")</f>
        <v/>
      </c>
      <c r="D1786" t="str">
        <f>IF(ROW()&lt;=vLastrow,'Match History Data'!D1786,"")</f>
        <v/>
      </c>
      <c r="E1786" s="3" t="str">
        <f>IF(ROW()&lt;=vLastrow,IF('Match History Data'!E1786&lt;&gt;"",'Match History Data'!E1786,""),"")</f>
        <v/>
      </c>
      <c r="F1786" s="3" t="str">
        <f>IF(ROW()&lt;=vLastrow,IF('Match History Data'!F1786&lt;&gt;"",'Match History Data'!F1786,""),"")</f>
        <v/>
      </c>
      <c r="G1786" t="str">
        <f>IF(ROW()&lt;=vLastrow,'Match History Data'!G1786,"")</f>
        <v/>
      </c>
      <c r="H1786" t="str">
        <f>IF(ROW()&lt;=vLastrow,'Match History Data'!H1786,"")</f>
        <v/>
      </c>
      <c r="I1786" t="str">
        <f>IF(ROW()&lt;=vLastrow,'Match History Data'!I1786,"")</f>
        <v/>
      </c>
      <c r="J1786" t="str">
        <f>IF(ROW()&lt;=vLastrow,'Match History Data'!J1786,"")</f>
        <v/>
      </c>
      <c r="K1786" t="str">
        <f>IF(ROW()&lt;=vLastrow,'Match History Data'!K1786,"")</f>
        <v/>
      </c>
      <c r="L1786" t="str">
        <f>IF(ROW()&lt;=vLastrow,'Match History Data'!L1786,"")</f>
        <v/>
      </c>
      <c r="M1786" t="str">
        <f>IF(ROW()&lt;=vLastrow,'Match History Data'!M1786,"")</f>
        <v/>
      </c>
      <c r="N1786" t="str">
        <f>IF(ROW()&lt;=vLastrow,'Match History Data'!N1786,"")</f>
        <v/>
      </c>
      <c r="O1786" t="str">
        <f>IF(ROW()&lt;=vLastrow,'Match History Data'!O1786,"")</f>
        <v/>
      </c>
      <c r="Q1786" t="str">
        <f>IF(ROW()&lt;=vLastrow,VLOOKUP(MONTH(E1786),calcs!$S$2:$T$13,2,FALSE),"")</f>
        <v/>
      </c>
      <c r="R1786" t="str">
        <f>IF(ROW()&lt;=vLastrow,VLOOKUP(MONTH(F1786),calcs!$S$2:$T$13,2,FALSE),"")</f>
        <v/>
      </c>
      <c r="S1786" t="str">
        <f t="shared" si="145"/>
        <v/>
      </c>
      <c r="T1786" s="26" t="e">
        <f>IF(F1786="",DATEDIF(E1786,calcs!X$2,"Y"),"")</f>
        <v>#VALUE!</v>
      </c>
      <c r="U1786" t="str">
        <f t="shared" si="144"/>
        <v/>
      </c>
      <c r="V1786" t="str">
        <f t="shared" si="141"/>
        <v/>
      </c>
      <c r="W1786">
        <f t="shared" si="142"/>
        <v>0</v>
      </c>
      <c r="X1786">
        <f t="shared" si="143"/>
        <v>0</v>
      </c>
    </row>
    <row r="1787" spans="1:24" x14ac:dyDescent="0.35">
      <c r="A1787" t="str">
        <f>IF(ROW()&lt;=vLastrow,'Match History Data'!A1787,"")</f>
        <v/>
      </c>
      <c r="B1787" t="str">
        <f>IF(ROW()&lt;=vLastrow,'Match History Data'!B1787,"")</f>
        <v/>
      </c>
      <c r="C1787" t="str">
        <f>IF(ROW()&lt;=vLastrow,'Match History Data'!C1787,"")</f>
        <v/>
      </c>
      <c r="D1787" t="str">
        <f>IF(ROW()&lt;=vLastrow,'Match History Data'!D1787,"")</f>
        <v/>
      </c>
      <c r="E1787" s="3" t="str">
        <f>IF(ROW()&lt;=vLastrow,IF('Match History Data'!E1787&lt;&gt;"",'Match History Data'!E1787,""),"")</f>
        <v/>
      </c>
      <c r="F1787" s="3" t="str">
        <f>IF(ROW()&lt;=vLastrow,IF('Match History Data'!F1787&lt;&gt;"",'Match History Data'!F1787,""),"")</f>
        <v/>
      </c>
      <c r="G1787" t="str">
        <f>IF(ROW()&lt;=vLastrow,'Match History Data'!G1787,"")</f>
        <v/>
      </c>
      <c r="H1787" t="str">
        <f>IF(ROW()&lt;=vLastrow,'Match History Data'!H1787,"")</f>
        <v/>
      </c>
      <c r="I1787" t="str">
        <f>IF(ROW()&lt;=vLastrow,'Match History Data'!I1787,"")</f>
        <v/>
      </c>
      <c r="J1787" t="str">
        <f>IF(ROW()&lt;=vLastrow,'Match History Data'!J1787,"")</f>
        <v/>
      </c>
      <c r="K1787" t="str">
        <f>IF(ROW()&lt;=vLastrow,'Match History Data'!K1787,"")</f>
        <v/>
      </c>
      <c r="L1787" t="str">
        <f>IF(ROW()&lt;=vLastrow,'Match History Data'!L1787,"")</f>
        <v/>
      </c>
      <c r="M1787" t="str">
        <f>IF(ROW()&lt;=vLastrow,'Match History Data'!M1787,"")</f>
        <v/>
      </c>
      <c r="N1787" t="str">
        <f>IF(ROW()&lt;=vLastrow,'Match History Data'!N1787,"")</f>
        <v/>
      </c>
      <c r="O1787" t="str">
        <f>IF(ROW()&lt;=vLastrow,'Match History Data'!O1787,"")</f>
        <v/>
      </c>
      <c r="Q1787" t="str">
        <f>IF(ROW()&lt;=vLastrow,VLOOKUP(MONTH(E1787),calcs!$S$2:$T$13,2,FALSE),"")</f>
        <v/>
      </c>
      <c r="R1787" t="str">
        <f>IF(ROW()&lt;=vLastrow,VLOOKUP(MONTH(F1787),calcs!$S$2:$T$13,2,FALSE),"")</f>
        <v/>
      </c>
      <c r="S1787" t="str">
        <f t="shared" si="145"/>
        <v/>
      </c>
      <c r="T1787" s="26" t="e">
        <f>IF(F1787="",DATEDIF(E1787,calcs!X$2,"Y"),"")</f>
        <v>#VALUE!</v>
      </c>
      <c r="U1787" t="str">
        <f t="shared" si="144"/>
        <v/>
      </c>
      <c r="V1787" t="str">
        <f t="shared" si="141"/>
        <v/>
      </c>
      <c r="W1787">
        <f t="shared" si="142"/>
        <v>0</v>
      </c>
      <c r="X1787">
        <f t="shared" si="143"/>
        <v>0</v>
      </c>
    </row>
    <row r="1788" spans="1:24" x14ac:dyDescent="0.35">
      <c r="A1788" t="str">
        <f>IF(ROW()&lt;=vLastrow,'Match History Data'!A1788,"")</f>
        <v/>
      </c>
      <c r="B1788" t="str">
        <f>IF(ROW()&lt;=vLastrow,'Match History Data'!B1788,"")</f>
        <v/>
      </c>
      <c r="C1788" t="str">
        <f>IF(ROW()&lt;=vLastrow,'Match History Data'!C1788,"")</f>
        <v/>
      </c>
      <c r="D1788" t="str">
        <f>IF(ROW()&lt;=vLastrow,'Match History Data'!D1788,"")</f>
        <v/>
      </c>
      <c r="E1788" s="3" t="str">
        <f>IF(ROW()&lt;=vLastrow,IF('Match History Data'!E1788&lt;&gt;"",'Match History Data'!E1788,""),"")</f>
        <v/>
      </c>
      <c r="F1788" s="3" t="str">
        <f>IF(ROW()&lt;=vLastrow,IF('Match History Data'!F1788&lt;&gt;"",'Match History Data'!F1788,""),"")</f>
        <v/>
      </c>
      <c r="G1788" t="str">
        <f>IF(ROW()&lt;=vLastrow,'Match History Data'!G1788,"")</f>
        <v/>
      </c>
      <c r="H1788" t="str">
        <f>IF(ROW()&lt;=vLastrow,'Match History Data'!H1788,"")</f>
        <v/>
      </c>
      <c r="I1788" t="str">
        <f>IF(ROW()&lt;=vLastrow,'Match History Data'!I1788,"")</f>
        <v/>
      </c>
      <c r="J1788" t="str">
        <f>IF(ROW()&lt;=vLastrow,'Match History Data'!J1788,"")</f>
        <v/>
      </c>
      <c r="K1788" t="str">
        <f>IF(ROW()&lt;=vLastrow,'Match History Data'!K1788,"")</f>
        <v/>
      </c>
      <c r="L1788" t="str">
        <f>IF(ROW()&lt;=vLastrow,'Match History Data'!L1788,"")</f>
        <v/>
      </c>
      <c r="M1788" t="str">
        <f>IF(ROW()&lt;=vLastrow,'Match History Data'!M1788,"")</f>
        <v/>
      </c>
      <c r="N1788" t="str">
        <f>IF(ROW()&lt;=vLastrow,'Match History Data'!N1788,"")</f>
        <v/>
      </c>
      <c r="O1788" t="str">
        <f>IF(ROW()&lt;=vLastrow,'Match History Data'!O1788,"")</f>
        <v/>
      </c>
      <c r="Q1788" t="str">
        <f>IF(ROW()&lt;=vLastrow,VLOOKUP(MONTH(E1788),calcs!$S$2:$T$13,2,FALSE),"")</f>
        <v/>
      </c>
      <c r="R1788" t="str">
        <f>IF(ROW()&lt;=vLastrow,VLOOKUP(MONTH(F1788),calcs!$S$2:$T$13,2,FALSE),"")</f>
        <v/>
      </c>
      <c r="S1788" t="str">
        <f t="shared" si="145"/>
        <v/>
      </c>
      <c r="T1788" s="26" t="e">
        <f>IF(F1788="",DATEDIF(E1788,calcs!X$2,"Y"),"")</f>
        <v>#VALUE!</v>
      </c>
      <c r="U1788" t="str">
        <f t="shared" si="144"/>
        <v/>
      </c>
      <c r="V1788" t="str">
        <f t="shared" si="141"/>
        <v/>
      </c>
      <c r="W1788">
        <f t="shared" si="142"/>
        <v>0</v>
      </c>
      <c r="X1788">
        <f t="shared" si="143"/>
        <v>0</v>
      </c>
    </row>
    <row r="1789" spans="1:24" x14ac:dyDescent="0.35">
      <c r="A1789" t="str">
        <f>IF(ROW()&lt;=vLastrow,'Match History Data'!A1789,"")</f>
        <v/>
      </c>
      <c r="B1789" t="str">
        <f>IF(ROW()&lt;=vLastrow,'Match History Data'!B1789,"")</f>
        <v/>
      </c>
      <c r="C1789" t="str">
        <f>IF(ROW()&lt;=vLastrow,'Match History Data'!C1789,"")</f>
        <v/>
      </c>
      <c r="D1789" t="str">
        <f>IF(ROW()&lt;=vLastrow,'Match History Data'!D1789,"")</f>
        <v/>
      </c>
      <c r="E1789" s="3" t="str">
        <f>IF(ROW()&lt;=vLastrow,IF('Match History Data'!E1789&lt;&gt;"",'Match History Data'!E1789,""),"")</f>
        <v/>
      </c>
      <c r="F1789" s="3" t="str">
        <f>IF(ROW()&lt;=vLastrow,IF('Match History Data'!F1789&lt;&gt;"",'Match History Data'!F1789,""),"")</f>
        <v/>
      </c>
      <c r="G1789" t="str">
        <f>IF(ROW()&lt;=vLastrow,'Match History Data'!G1789,"")</f>
        <v/>
      </c>
      <c r="H1789" t="str">
        <f>IF(ROW()&lt;=vLastrow,'Match History Data'!H1789,"")</f>
        <v/>
      </c>
      <c r="I1789" t="str">
        <f>IF(ROW()&lt;=vLastrow,'Match History Data'!I1789,"")</f>
        <v/>
      </c>
      <c r="J1789" t="str">
        <f>IF(ROW()&lt;=vLastrow,'Match History Data'!J1789,"")</f>
        <v/>
      </c>
      <c r="K1789" t="str">
        <f>IF(ROW()&lt;=vLastrow,'Match History Data'!K1789,"")</f>
        <v/>
      </c>
      <c r="L1789" t="str">
        <f>IF(ROW()&lt;=vLastrow,'Match History Data'!L1789,"")</f>
        <v/>
      </c>
      <c r="M1789" t="str">
        <f>IF(ROW()&lt;=vLastrow,'Match History Data'!M1789,"")</f>
        <v/>
      </c>
      <c r="N1789" t="str">
        <f>IF(ROW()&lt;=vLastrow,'Match History Data'!N1789,"")</f>
        <v/>
      </c>
      <c r="O1789" t="str">
        <f>IF(ROW()&lt;=vLastrow,'Match History Data'!O1789,"")</f>
        <v/>
      </c>
      <c r="Q1789" t="str">
        <f>IF(ROW()&lt;=vLastrow,VLOOKUP(MONTH(E1789),calcs!$S$2:$T$13,2,FALSE),"")</f>
        <v/>
      </c>
      <c r="R1789" t="str">
        <f>IF(ROW()&lt;=vLastrow,VLOOKUP(MONTH(F1789),calcs!$S$2:$T$13,2,FALSE),"")</f>
        <v/>
      </c>
      <c r="S1789" t="str">
        <f t="shared" si="145"/>
        <v/>
      </c>
      <c r="T1789" s="26" t="e">
        <f>IF(F1789="",DATEDIF(E1789,calcs!X$2,"Y"),"")</f>
        <v>#VALUE!</v>
      </c>
      <c r="U1789" t="str">
        <f t="shared" si="144"/>
        <v/>
      </c>
      <c r="V1789" t="str">
        <f t="shared" si="141"/>
        <v/>
      </c>
      <c r="W1789">
        <f t="shared" si="142"/>
        <v>0</v>
      </c>
      <c r="X1789">
        <f t="shared" si="143"/>
        <v>0</v>
      </c>
    </row>
    <row r="1790" spans="1:24" x14ac:dyDescent="0.35">
      <c r="A1790" t="str">
        <f>IF(ROW()&lt;=vLastrow,'Match History Data'!A1790,"")</f>
        <v/>
      </c>
      <c r="B1790" t="str">
        <f>IF(ROW()&lt;=vLastrow,'Match History Data'!B1790,"")</f>
        <v/>
      </c>
      <c r="C1790" t="str">
        <f>IF(ROW()&lt;=vLastrow,'Match History Data'!C1790,"")</f>
        <v/>
      </c>
      <c r="D1790" t="str">
        <f>IF(ROW()&lt;=vLastrow,'Match History Data'!D1790,"")</f>
        <v/>
      </c>
      <c r="E1790" s="3" t="str">
        <f>IF(ROW()&lt;=vLastrow,IF('Match History Data'!E1790&lt;&gt;"",'Match History Data'!E1790,""),"")</f>
        <v/>
      </c>
      <c r="F1790" s="3" t="str">
        <f>IF(ROW()&lt;=vLastrow,IF('Match History Data'!F1790&lt;&gt;"",'Match History Data'!F1790,""),"")</f>
        <v/>
      </c>
      <c r="G1790" t="str">
        <f>IF(ROW()&lt;=vLastrow,'Match History Data'!G1790,"")</f>
        <v/>
      </c>
      <c r="H1790" t="str">
        <f>IF(ROW()&lt;=vLastrow,'Match History Data'!H1790,"")</f>
        <v/>
      </c>
      <c r="I1790" t="str">
        <f>IF(ROW()&lt;=vLastrow,'Match History Data'!I1790,"")</f>
        <v/>
      </c>
      <c r="J1790" t="str">
        <f>IF(ROW()&lt;=vLastrow,'Match History Data'!J1790,"")</f>
        <v/>
      </c>
      <c r="K1790" t="str">
        <f>IF(ROW()&lt;=vLastrow,'Match History Data'!K1790,"")</f>
        <v/>
      </c>
      <c r="L1790" t="str">
        <f>IF(ROW()&lt;=vLastrow,'Match History Data'!L1790,"")</f>
        <v/>
      </c>
      <c r="M1790" t="str">
        <f>IF(ROW()&lt;=vLastrow,'Match History Data'!M1790,"")</f>
        <v/>
      </c>
      <c r="N1790" t="str">
        <f>IF(ROW()&lt;=vLastrow,'Match History Data'!N1790,"")</f>
        <v/>
      </c>
      <c r="O1790" t="str">
        <f>IF(ROW()&lt;=vLastrow,'Match History Data'!O1790,"")</f>
        <v/>
      </c>
      <c r="Q1790" t="str">
        <f>IF(ROW()&lt;=vLastrow,VLOOKUP(MONTH(E1790),calcs!$S$2:$T$13,2,FALSE),"")</f>
        <v/>
      </c>
      <c r="R1790" t="str">
        <f>IF(ROW()&lt;=vLastrow,VLOOKUP(MONTH(F1790),calcs!$S$2:$T$13,2,FALSE),"")</f>
        <v/>
      </c>
      <c r="S1790" t="str">
        <f t="shared" si="145"/>
        <v/>
      </c>
      <c r="T1790" s="26" t="e">
        <f>IF(F1790="",DATEDIF(E1790,calcs!X$2,"Y"),"")</f>
        <v>#VALUE!</v>
      </c>
      <c r="U1790" t="str">
        <f t="shared" si="144"/>
        <v/>
      </c>
      <c r="V1790" t="str">
        <f t="shared" si="141"/>
        <v/>
      </c>
      <c r="W1790">
        <f t="shared" si="142"/>
        <v>0</v>
      </c>
      <c r="X1790">
        <f t="shared" si="143"/>
        <v>0</v>
      </c>
    </row>
    <row r="1791" spans="1:24" x14ac:dyDescent="0.35">
      <c r="A1791" t="str">
        <f>IF(ROW()&lt;=vLastrow,'Match History Data'!A1791,"")</f>
        <v/>
      </c>
      <c r="B1791" t="str">
        <f>IF(ROW()&lt;=vLastrow,'Match History Data'!B1791,"")</f>
        <v/>
      </c>
      <c r="C1791" t="str">
        <f>IF(ROW()&lt;=vLastrow,'Match History Data'!C1791,"")</f>
        <v/>
      </c>
      <c r="D1791" t="str">
        <f>IF(ROW()&lt;=vLastrow,'Match History Data'!D1791,"")</f>
        <v/>
      </c>
      <c r="E1791" s="3" t="str">
        <f>IF(ROW()&lt;=vLastrow,IF('Match History Data'!E1791&lt;&gt;"",'Match History Data'!E1791,""),"")</f>
        <v/>
      </c>
      <c r="F1791" s="3" t="str">
        <f>IF(ROW()&lt;=vLastrow,IF('Match History Data'!F1791&lt;&gt;"",'Match History Data'!F1791,""),"")</f>
        <v/>
      </c>
      <c r="G1791" t="str">
        <f>IF(ROW()&lt;=vLastrow,'Match History Data'!G1791,"")</f>
        <v/>
      </c>
      <c r="H1791" t="str">
        <f>IF(ROW()&lt;=vLastrow,'Match History Data'!H1791,"")</f>
        <v/>
      </c>
      <c r="I1791" t="str">
        <f>IF(ROW()&lt;=vLastrow,'Match History Data'!I1791,"")</f>
        <v/>
      </c>
      <c r="J1791" t="str">
        <f>IF(ROW()&lt;=vLastrow,'Match History Data'!J1791,"")</f>
        <v/>
      </c>
      <c r="K1791" t="str">
        <f>IF(ROW()&lt;=vLastrow,'Match History Data'!K1791,"")</f>
        <v/>
      </c>
      <c r="L1791" t="str">
        <f>IF(ROW()&lt;=vLastrow,'Match History Data'!L1791,"")</f>
        <v/>
      </c>
      <c r="M1791" t="str">
        <f>IF(ROW()&lt;=vLastrow,'Match History Data'!M1791,"")</f>
        <v/>
      </c>
      <c r="N1791" t="str">
        <f>IF(ROW()&lt;=vLastrow,'Match History Data'!N1791,"")</f>
        <v/>
      </c>
      <c r="O1791" t="str">
        <f>IF(ROW()&lt;=vLastrow,'Match History Data'!O1791,"")</f>
        <v/>
      </c>
      <c r="Q1791" t="str">
        <f>IF(ROW()&lt;=vLastrow,VLOOKUP(MONTH(E1791),calcs!$S$2:$T$13,2,FALSE),"")</f>
        <v/>
      </c>
      <c r="R1791" t="str">
        <f>IF(ROW()&lt;=vLastrow,VLOOKUP(MONTH(F1791),calcs!$S$2:$T$13,2,FALSE),"")</f>
        <v/>
      </c>
      <c r="S1791" t="str">
        <f t="shared" si="145"/>
        <v/>
      </c>
      <c r="T1791" s="26" t="e">
        <f>IF(F1791="",DATEDIF(E1791,calcs!X$2,"Y"),"")</f>
        <v>#VALUE!</v>
      </c>
      <c r="U1791" t="str">
        <f t="shared" si="144"/>
        <v/>
      </c>
      <c r="V1791" t="str">
        <f t="shared" si="141"/>
        <v/>
      </c>
      <c r="W1791">
        <f t="shared" si="142"/>
        <v>0</v>
      </c>
      <c r="X1791">
        <f t="shared" si="143"/>
        <v>0</v>
      </c>
    </row>
    <row r="1792" spans="1:24" x14ac:dyDescent="0.35">
      <c r="A1792" t="str">
        <f>IF(ROW()&lt;=vLastrow,'Match History Data'!A1792,"")</f>
        <v/>
      </c>
      <c r="B1792" t="str">
        <f>IF(ROW()&lt;=vLastrow,'Match History Data'!B1792,"")</f>
        <v/>
      </c>
      <c r="C1792" t="str">
        <f>IF(ROW()&lt;=vLastrow,'Match History Data'!C1792,"")</f>
        <v/>
      </c>
      <c r="D1792" t="str">
        <f>IF(ROW()&lt;=vLastrow,'Match History Data'!D1792,"")</f>
        <v/>
      </c>
      <c r="E1792" s="3" t="str">
        <f>IF(ROW()&lt;=vLastrow,IF('Match History Data'!E1792&lt;&gt;"",'Match History Data'!E1792,""),"")</f>
        <v/>
      </c>
      <c r="F1792" s="3" t="str">
        <f>IF(ROW()&lt;=vLastrow,IF('Match History Data'!F1792&lt;&gt;"",'Match History Data'!F1792,""),"")</f>
        <v/>
      </c>
      <c r="G1792" t="str">
        <f>IF(ROW()&lt;=vLastrow,'Match History Data'!G1792,"")</f>
        <v/>
      </c>
      <c r="H1792" t="str">
        <f>IF(ROW()&lt;=vLastrow,'Match History Data'!H1792,"")</f>
        <v/>
      </c>
      <c r="I1792" t="str">
        <f>IF(ROW()&lt;=vLastrow,'Match History Data'!I1792,"")</f>
        <v/>
      </c>
      <c r="J1792" t="str">
        <f>IF(ROW()&lt;=vLastrow,'Match History Data'!J1792,"")</f>
        <v/>
      </c>
      <c r="K1792" t="str">
        <f>IF(ROW()&lt;=vLastrow,'Match History Data'!K1792,"")</f>
        <v/>
      </c>
      <c r="L1792" t="str">
        <f>IF(ROW()&lt;=vLastrow,'Match History Data'!L1792,"")</f>
        <v/>
      </c>
      <c r="M1792" t="str">
        <f>IF(ROW()&lt;=vLastrow,'Match History Data'!M1792,"")</f>
        <v/>
      </c>
      <c r="N1792" t="str">
        <f>IF(ROW()&lt;=vLastrow,'Match History Data'!N1792,"")</f>
        <v/>
      </c>
      <c r="O1792" t="str">
        <f>IF(ROW()&lt;=vLastrow,'Match History Data'!O1792,"")</f>
        <v/>
      </c>
      <c r="Q1792" t="str">
        <f>IF(ROW()&lt;=vLastrow,VLOOKUP(MONTH(E1792),calcs!$S$2:$T$13,2,FALSE),"")</f>
        <v/>
      </c>
      <c r="R1792" t="str">
        <f>IF(ROW()&lt;=vLastrow,VLOOKUP(MONTH(F1792),calcs!$S$2:$T$13,2,FALSE),"")</f>
        <v/>
      </c>
      <c r="S1792" t="str">
        <f t="shared" si="145"/>
        <v/>
      </c>
      <c r="T1792" s="26" t="e">
        <f>IF(F1792="",DATEDIF(E1792,calcs!X$2,"Y"),"")</f>
        <v>#VALUE!</v>
      </c>
      <c r="U1792" t="str">
        <f t="shared" si="144"/>
        <v/>
      </c>
      <c r="V1792" t="str">
        <f t="shared" si="141"/>
        <v/>
      </c>
      <c r="W1792">
        <f t="shared" si="142"/>
        <v>0</v>
      </c>
      <c r="X1792">
        <f t="shared" si="143"/>
        <v>0</v>
      </c>
    </row>
    <row r="1793" spans="1:24" x14ac:dyDescent="0.35">
      <c r="A1793" t="str">
        <f>IF(ROW()&lt;=vLastrow,'Match History Data'!A1793,"")</f>
        <v/>
      </c>
      <c r="B1793" t="str">
        <f>IF(ROW()&lt;=vLastrow,'Match History Data'!B1793,"")</f>
        <v/>
      </c>
      <c r="C1793" t="str">
        <f>IF(ROW()&lt;=vLastrow,'Match History Data'!C1793,"")</f>
        <v/>
      </c>
      <c r="D1793" t="str">
        <f>IF(ROW()&lt;=vLastrow,'Match History Data'!D1793,"")</f>
        <v/>
      </c>
      <c r="E1793" s="3" t="str">
        <f>IF(ROW()&lt;=vLastrow,IF('Match History Data'!E1793&lt;&gt;"",'Match History Data'!E1793,""),"")</f>
        <v/>
      </c>
      <c r="F1793" s="3" t="str">
        <f>IF(ROW()&lt;=vLastrow,IF('Match History Data'!F1793&lt;&gt;"",'Match History Data'!F1793,""),"")</f>
        <v/>
      </c>
      <c r="G1793" t="str">
        <f>IF(ROW()&lt;=vLastrow,'Match History Data'!G1793,"")</f>
        <v/>
      </c>
      <c r="H1793" t="str">
        <f>IF(ROW()&lt;=vLastrow,'Match History Data'!H1793,"")</f>
        <v/>
      </c>
      <c r="I1793" t="str">
        <f>IF(ROW()&lt;=vLastrow,'Match History Data'!I1793,"")</f>
        <v/>
      </c>
      <c r="J1793" t="str">
        <f>IF(ROW()&lt;=vLastrow,'Match History Data'!J1793,"")</f>
        <v/>
      </c>
      <c r="K1793" t="str">
        <f>IF(ROW()&lt;=vLastrow,'Match History Data'!K1793,"")</f>
        <v/>
      </c>
      <c r="L1793" t="str">
        <f>IF(ROW()&lt;=vLastrow,'Match History Data'!L1793,"")</f>
        <v/>
      </c>
      <c r="M1793" t="str">
        <f>IF(ROW()&lt;=vLastrow,'Match History Data'!M1793,"")</f>
        <v/>
      </c>
      <c r="N1793" t="str">
        <f>IF(ROW()&lt;=vLastrow,'Match History Data'!N1793,"")</f>
        <v/>
      </c>
      <c r="O1793" t="str">
        <f>IF(ROW()&lt;=vLastrow,'Match History Data'!O1793,"")</f>
        <v/>
      </c>
      <c r="Q1793" t="str">
        <f>IF(ROW()&lt;=vLastrow,VLOOKUP(MONTH(E1793),calcs!$S$2:$T$13,2,FALSE),"")</f>
        <v/>
      </c>
      <c r="R1793" t="str">
        <f>IF(ROW()&lt;=vLastrow,VLOOKUP(MONTH(F1793),calcs!$S$2:$T$13,2,FALSE),"")</f>
        <v/>
      </c>
      <c r="S1793" t="str">
        <f t="shared" si="145"/>
        <v/>
      </c>
      <c r="T1793" s="26" t="e">
        <f>IF(F1793="",DATEDIF(E1793,calcs!X$2,"Y"),"")</f>
        <v>#VALUE!</v>
      </c>
      <c r="U1793" t="str">
        <f t="shared" si="144"/>
        <v/>
      </c>
      <c r="V1793" t="str">
        <f t="shared" si="141"/>
        <v/>
      </c>
      <c r="W1793">
        <f t="shared" si="142"/>
        <v>0</v>
      </c>
      <c r="X1793">
        <f t="shared" si="143"/>
        <v>0</v>
      </c>
    </row>
    <row r="1794" spans="1:24" x14ac:dyDescent="0.35">
      <c r="A1794" t="str">
        <f>IF(ROW()&lt;=vLastrow,'Match History Data'!A1794,"")</f>
        <v/>
      </c>
      <c r="B1794" t="str">
        <f>IF(ROW()&lt;=vLastrow,'Match History Data'!B1794,"")</f>
        <v/>
      </c>
      <c r="C1794" t="str">
        <f>IF(ROW()&lt;=vLastrow,'Match History Data'!C1794,"")</f>
        <v/>
      </c>
      <c r="D1794" t="str">
        <f>IF(ROW()&lt;=vLastrow,'Match History Data'!D1794,"")</f>
        <v/>
      </c>
      <c r="E1794" s="3" t="str">
        <f>IF(ROW()&lt;=vLastrow,IF('Match History Data'!E1794&lt;&gt;"",'Match History Data'!E1794,""),"")</f>
        <v/>
      </c>
      <c r="F1794" s="3" t="str">
        <f>IF(ROW()&lt;=vLastrow,IF('Match History Data'!F1794&lt;&gt;"",'Match History Data'!F1794,""),"")</f>
        <v/>
      </c>
      <c r="G1794" t="str">
        <f>IF(ROW()&lt;=vLastrow,'Match History Data'!G1794,"")</f>
        <v/>
      </c>
      <c r="H1794" t="str">
        <f>IF(ROW()&lt;=vLastrow,'Match History Data'!H1794,"")</f>
        <v/>
      </c>
      <c r="I1794" t="str">
        <f>IF(ROW()&lt;=vLastrow,'Match History Data'!I1794,"")</f>
        <v/>
      </c>
      <c r="J1794" t="str">
        <f>IF(ROW()&lt;=vLastrow,'Match History Data'!J1794,"")</f>
        <v/>
      </c>
      <c r="K1794" t="str">
        <f>IF(ROW()&lt;=vLastrow,'Match History Data'!K1794,"")</f>
        <v/>
      </c>
      <c r="L1794" t="str">
        <f>IF(ROW()&lt;=vLastrow,'Match History Data'!L1794,"")</f>
        <v/>
      </c>
      <c r="M1794" t="str">
        <f>IF(ROW()&lt;=vLastrow,'Match History Data'!M1794,"")</f>
        <v/>
      </c>
      <c r="N1794" t="str">
        <f>IF(ROW()&lt;=vLastrow,'Match History Data'!N1794,"")</f>
        <v/>
      </c>
      <c r="O1794" t="str">
        <f>IF(ROW()&lt;=vLastrow,'Match History Data'!O1794,"")</f>
        <v/>
      </c>
      <c r="Q1794" t="str">
        <f>IF(ROW()&lt;=vLastrow,VLOOKUP(MONTH(E1794),calcs!$S$2:$T$13,2,FALSE),"")</f>
        <v/>
      </c>
      <c r="R1794" t="str">
        <f>IF(ROW()&lt;=vLastrow,VLOOKUP(MONTH(F1794),calcs!$S$2:$T$13,2,FALSE),"")</f>
        <v/>
      </c>
      <c r="S1794" t="str">
        <f t="shared" si="145"/>
        <v/>
      </c>
      <c r="T1794" s="26" t="e">
        <f>IF(F1794="",DATEDIF(E1794,calcs!X$2,"Y"),"")</f>
        <v>#VALUE!</v>
      </c>
      <c r="U1794" t="str">
        <f t="shared" si="144"/>
        <v/>
      </c>
      <c r="V1794" t="str">
        <f t="shared" ref="V1794:V1857" si="146">SUBSTITUTE(N1794,"White or Caucasian","White")</f>
        <v/>
      </c>
      <c r="W1794">
        <f t="shared" ref="W1794:W1857" si="147">IF(J1794&lt;&gt;"",LEN(J1794)-LEN(SUBSTITUTE(J1794,";",""))+1,0)</f>
        <v>0</v>
      </c>
      <c r="X1794">
        <f t="shared" ref="X1794:X1857" si="148">IF(N1794&lt;&gt;"",LEN(N1794)-LEN(SUBSTITUTE(N1794,";",""))+1,0)</f>
        <v>0</v>
      </c>
    </row>
    <row r="1795" spans="1:24" x14ac:dyDescent="0.35">
      <c r="A1795" t="str">
        <f>IF(ROW()&lt;=vLastrow,'Match History Data'!A1795,"")</f>
        <v/>
      </c>
      <c r="B1795" t="str">
        <f>IF(ROW()&lt;=vLastrow,'Match History Data'!B1795,"")</f>
        <v/>
      </c>
      <c r="C1795" t="str">
        <f>IF(ROW()&lt;=vLastrow,'Match History Data'!C1795,"")</f>
        <v/>
      </c>
      <c r="D1795" t="str">
        <f>IF(ROW()&lt;=vLastrow,'Match History Data'!D1795,"")</f>
        <v/>
      </c>
      <c r="E1795" s="3" t="str">
        <f>IF(ROW()&lt;=vLastrow,IF('Match History Data'!E1795&lt;&gt;"",'Match History Data'!E1795,""),"")</f>
        <v/>
      </c>
      <c r="F1795" s="3" t="str">
        <f>IF(ROW()&lt;=vLastrow,IF('Match History Data'!F1795&lt;&gt;"",'Match History Data'!F1795,""),"")</f>
        <v/>
      </c>
      <c r="G1795" t="str">
        <f>IF(ROW()&lt;=vLastrow,'Match History Data'!G1795,"")</f>
        <v/>
      </c>
      <c r="H1795" t="str">
        <f>IF(ROW()&lt;=vLastrow,'Match History Data'!H1795,"")</f>
        <v/>
      </c>
      <c r="I1795" t="str">
        <f>IF(ROW()&lt;=vLastrow,'Match History Data'!I1795,"")</f>
        <v/>
      </c>
      <c r="J1795" t="str">
        <f>IF(ROW()&lt;=vLastrow,'Match History Data'!J1795,"")</f>
        <v/>
      </c>
      <c r="K1795" t="str">
        <f>IF(ROW()&lt;=vLastrow,'Match History Data'!K1795,"")</f>
        <v/>
      </c>
      <c r="L1795" t="str">
        <f>IF(ROW()&lt;=vLastrow,'Match History Data'!L1795,"")</f>
        <v/>
      </c>
      <c r="M1795" t="str">
        <f>IF(ROW()&lt;=vLastrow,'Match History Data'!M1795,"")</f>
        <v/>
      </c>
      <c r="N1795" t="str">
        <f>IF(ROW()&lt;=vLastrow,'Match History Data'!N1795,"")</f>
        <v/>
      </c>
      <c r="O1795" t="str">
        <f>IF(ROW()&lt;=vLastrow,'Match History Data'!O1795,"")</f>
        <v/>
      </c>
      <c r="Q1795" t="str">
        <f>IF(ROW()&lt;=vLastrow,VLOOKUP(MONTH(E1795),calcs!$S$2:$T$13,2,FALSE),"")</f>
        <v/>
      </c>
      <c r="R1795" t="str">
        <f>IF(ROW()&lt;=vLastrow,VLOOKUP(MONTH(F1795),calcs!$S$2:$T$13,2,FALSE),"")</f>
        <v/>
      </c>
      <c r="S1795" t="str">
        <f t="shared" si="145"/>
        <v/>
      </c>
      <c r="T1795" s="26" t="e">
        <f>IF(F1795="",DATEDIF(E1795,calcs!X$2,"Y"),"")</f>
        <v>#VALUE!</v>
      </c>
      <c r="U1795" t="str">
        <f t="shared" ref="U1795:U1858" si="149">SUBSTITUTE(J1795,"White or Caucasian","White")</f>
        <v/>
      </c>
      <c r="V1795" t="str">
        <f t="shared" si="146"/>
        <v/>
      </c>
      <c r="W1795">
        <f t="shared" si="147"/>
        <v>0</v>
      </c>
      <c r="X1795">
        <f t="shared" si="148"/>
        <v>0</v>
      </c>
    </row>
    <row r="1796" spans="1:24" x14ac:dyDescent="0.35">
      <c r="A1796" t="str">
        <f>IF(ROW()&lt;=vLastrow,'Match History Data'!A1796,"")</f>
        <v/>
      </c>
      <c r="B1796" t="str">
        <f>IF(ROW()&lt;=vLastrow,'Match History Data'!B1796,"")</f>
        <v/>
      </c>
      <c r="C1796" t="str">
        <f>IF(ROW()&lt;=vLastrow,'Match History Data'!C1796,"")</f>
        <v/>
      </c>
      <c r="D1796" t="str">
        <f>IF(ROW()&lt;=vLastrow,'Match History Data'!D1796,"")</f>
        <v/>
      </c>
      <c r="E1796" s="3" t="str">
        <f>IF(ROW()&lt;=vLastrow,IF('Match History Data'!E1796&lt;&gt;"",'Match History Data'!E1796,""),"")</f>
        <v/>
      </c>
      <c r="F1796" s="3" t="str">
        <f>IF(ROW()&lt;=vLastrow,IF('Match History Data'!F1796&lt;&gt;"",'Match History Data'!F1796,""),"")</f>
        <v/>
      </c>
      <c r="G1796" t="str">
        <f>IF(ROW()&lt;=vLastrow,'Match History Data'!G1796,"")</f>
        <v/>
      </c>
      <c r="H1796" t="str">
        <f>IF(ROW()&lt;=vLastrow,'Match History Data'!H1796,"")</f>
        <v/>
      </c>
      <c r="I1796" t="str">
        <f>IF(ROW()&lt;=vLastrow,'Match History Data'!I1796,"")</f>
        <v/>
      </c>
      <c r="J1796" t="str">
        <f>IF(ROW()&lt;=vLastrow,'Match History Data'!J1796,"")</f>
        <v/>
      </c>
      <c r="K1796" t="str">
        <f>IF(ROW()&lt;=vLastrow,'Match History Data'!K1796,"")</f>
        <v/>
      </c>
      <c r="L1796" t="str">
        <f>IF(ROW()&lt;=vLastrow,'Match History Data'!L1796,"")</f>
        <v/>
      </c>
      <c r="M1796" t="str">
        <f>IF(ROW()&lt;=vLastrow,'Match History Data'!M1796,"")</f>
        <v/>
      </c>
      <c r="N1796" t="str">
        <f>IF(ROW()&lt;=vLastrow,'Match History Data'!N1796,"")</f>
        <v/>
      </c>
      <c r="O1796" t="str">
        <f>IF(ROW()&lt;=vLastrow,'Match History Data'!O1796,"")</f>
        <v/>
      </c>
      <c r="Q1796" t="str">
        <f>IF(ROW()&lt;=vLastrow,VLOOKUP(MONTH(E1796),calcs!$S$2:$T$13,2,FALSE),"")</f>
        <v/>
      </c>
      <c r="R1796" t="str">
        <f>IF(ROW()&lt;=vLastrow,VLOOKUP(MONTH(F1796),calcs!$S$2:$T$13,2,FALSE),"")</f>
        <v/>
      </c>
      <c r="S1796" t="str">
        <f t="shared" si="145"/>
        <v/>
      </c>
      <c r="T1796" s="26" t="e">
        <f>IF(F1796="",DATEDIF(E1796,calcs!X$2,"Y"),"")</f>
        <v>#VALUE!</v>
      </c>
      <c r="U1796" t="str">
        <f t="shared" si="149"/>
        <v/>
      </c>
      <c r="V1796" t="str">
        <f t="shared" si="146"/>
        <v/>
      </c>
      <c r="W1796">
        <f t="shared" si="147"/>
        <v>0</v>
      </c>
      <c r="X1796">
        <f t="shared" si="148"/>
        <v>0</v>
      </c>
    </row>
    <row r="1797" spans="1:24" x14ac:dyDescent="0.35">
      <c r="A1797" t="str">
        <f>IF(ROW()&lt;=vLastrow,'Match History Data'!A1797,"")</f>
        <v/>
      </c>
      <c r="B1797" t="str">
        <f>IF(ROW()&lt;=vLastrow,'Match History Data'!B1797,"")</f>
        <v/>
      </c>
      <c r="C1797" t="str">
        <f>IF(ROW()&lt;=vLastrow,'Match History Data'!C1797,"")</f>
        <v/>
      </c>
      <c r="D1797" t="str">
        <f>IF(ROW()&lt;=vLastrow,'Match History Data'!D1797,"")</f>
        <v/>
      </c>
      <c r="E1797" s="3" t="str">
        <f>IF(ROW()&lt;=vLastrow,IF('Match History Data'!E1797&lt;&gt;"",'Match History Data'!E1797,""),"")</f>
        <v/>
      </c>
      <c r="F1797" s="3" t="str">
        <f>IF(ROW()&lt;=vLastrow,IF('Match History Data'!F1797&lt;&gt;"",'Match History Data'!F1797,""),"")</f>
        <v/>
      </c>
      <c r="G1797" t="str">
        <f>IF(ROW()&lt;=vLastrow,'Match History Data'!G1797,"")</f>
        <v/>
      </c>
      <c r="H1797" t="str">
        <f>IF(ROW()&lt;=vLastrow,'Match History Data'!H1797,"")</f>
        <v/>
      </c>
      <c r="I1797" t="str">
        <f>IF(ROW()&lt;=vLastrow,'Match History Data'!I1797,"")</f>
        <v/>
      </c>
      <c r="J1797" t="str">
        <f>IF(ROW()&lt;=vLastrow,'Match History Data'!J1797,"")</f>
        <v/>
      </c>
      <c r="K1797" t="str">
        <f>IF(ROW()&lt;=vLastrow,'Match History Data'!K1797,"")</f>
        <v/>
      </c>
      <c r="L1797" t="str">
        <f>IF(ROW()&lt;=vLastrow,'Match History Data'!L1797,"")</f>
        <v/>
      </c>
      <c r="M1797" t="str">
        <f>IF(ROW()&lt;=vLastrow,'Match History Data'!M1797,"")</f>
        <v/>
      </c>
      <c r="N1797" t="str">
        <f>IF(ROW()&lt;=vLastrow,'Match History Data'!N1797,"")</f>
        <v/>
      </c>
      <c r="O1797" t="str">
        <f>IF(ROW()&lt;=vLastrow,'Match History Data'!O1797,"")</f>
        <v/>
      </c>
      <c r="Q1797" t="str">
        <f>IF(ROW()&lt;=vLastrow,VLOOKUP(MONTH(E1797),calcs!$S$2:$T$13,2,FALSE),"")</f>
        <v/>
      </c>
      <c r="R1797" t="str">
        <f>IF(ROW()&lt;=vLastrow,VLOOKUP(MONTH(F1797),calcs!$S$2:$T$13,2,FALSE),"")</f>
        <v/>
      </c>
      <c r="S1797" t="str">
        <f t="shared" si="145"/>
        <v/>
      </c>
      <c r="T1797" s="26" t="e">
        <f>IF(F1797="",DATEDIF(E1797,calcs!X$2,"Y"),"")</f>
        <v>#VALUE!</v>
      </c>
      <c r="U1797" t="str">
        <f t="shared" si="149"/>
        <v/>
      </c>
      <c r="V1797" t="str">
        <f t="shared" si="146"/>
        <v/>
      </c>
      <c r="W1797">
        <f t="shared" si="147"/>
        <v>0</v>
      </c>
      <c r="X1797">
        <f t="shared" si="148"/>
        <v>0</v>
      </c>
    </row>
    <row r="1798" spans="1:24" x14ac:dyDescent="0.35">
      <c r="A1798" t="str">
        <f>IF(ROW()&lt;=vLastrow,'Match History Data'!A1798,"")</f>
        <v/>
      </c>
      <c r="B1798" t="str">
        <f>IF(ROW()&lt;=vLastrow,'Match History Data'!B1798,"")</f>
        <v/>
      </c>
      <c r="C1798" t="str">
        <f>IF(ROW()&lt;=vLastrow,'Match History Data'!C1798,"")</f>
        <v/>
      </c>
      <c r="D1798" t="str">
        <f>IF(ROW()&lt;=vLastrow,'Match History Data'!D1798,"")</f>
        <v/>
      </c>
      <c r="E1798" s="3" t="str">
        <f>IF(ROW()&lt;=vLastrow,IF('Match History Data'!E1798&lt;&gt;"",'Match History Data'!E1798,""),"")</f>
        <v/>
      </c>
      <c r="F1798" s="3" t="str">
        <f>IF(ROW()&lt;=vLastrow,IF('Match History Data'!F1798&lt;&gt;"",'Match History Data'!F1798,""),"")</f>
        <v/>
      </c>
      <c r="G1798" t="str">
        <f>IF(ROW()&lt;=vLastrow,'Match History Data'!G1798,"")</f>
        <v/>
      </c>
      <c r="H1798" t="str">
        <f>IF(ROW()&lt;=vLastrow,'Match History Data'!H1798,"")</f>
        <v/>
      </c>
      <c r="I1798" t="str">
        <f>IF(ROW()&lt;=vLastrow,'Match History Data'!I1798,"")</f>
        <v/>
      </c>
      <c r="J1798" t="str">
        <f>IF(ROW()&lt;=vLastrow,'Match History Data'!J1798,"")</f>
        <v/>
      </c>
      <c r="K1798" t="str">
        <f>IF(ROW()&lt;=vLastrow,'Match History Data'!K1798,"")</f>
        <v/>
      </c>
      <c r="L1798" t="str">
        <f>IF(ROW()&lt;=vLastrow,'Match History Data'!L1798,"")</f>
        <v/>
      </c>
      <c r="M1798" t="str">
        <f>IF(ROW()&lt;=vLastrow,'Match History Data'!M1798,"")</f>
        <v/>
      </c>
      <c r="N1798" t="str">
        <f>IF(ROW()&lt;=vLastrow,'Match History Data'!N1798,"")</f>
        <v/>
      </c>
      <c r="O1798" t="str">
        <f>IF(ROW()&lt;=vLastrow,'Match History Data'!O1798,"")</f>
        <v/>
      </c>
      <c r="Q1798" t="str">
        <f>IF(ROW()&lt;=vLastrow,VLOOKUP(MONTH(E1798),calcs!$S$2:$T$13,2,FALSE),"")</f>
        <v/>
      </c>
      <c r="R1798" t="str">
        <f>IF(ROW()&lt;=vLastrow,VLOOKUP(MONTH(F1798),calcs!$S$2:$T$13,2,FALSE),"")</f>
        <v/>
      </c>
      <c r="S1798" t="str">
        <f t="shared" si="145"/>
        <v/>
      </c>
      <c r="T1798" s="26" t="e">
        <f>IF(F1798="",DATEDIF(E1798,calcs!X$2,"Y"),"")</f>
        <v>#VALUE!</v>
      </c>
      <c r="U1798" t="str">
        <f t="shared" si="149"/>
        <v/>
      </c>
      <c r="V1798" t="str">
        <f t="shared" si="146"/>
        <v/>
      </c>
      <c r="W1798">
        <f t="shared" si="147"/>
        <v>0</v>
      </c>
      <c r="X1798">
        <f t="shared" si="148"/>
        <v>0</v>
      </c>
    </row>
    <row r="1799" spans="1:24" x14ac:dyDescent="0.35">
      <c r="A1799" t="str">
        <f>IF(ROW()&lt;=vLastrow,'Match History Data'!A1799,"")</f>
        <v/>
      </c>
      <c r="B1799" t="str">
        <f>IF(ROW()&lt;=vLastrow,'Match History Data'!B1799,"")</f>
        <v/>
      </c>
      <c r="C1799" t="str">
        <f>IF(ROW()&lt;=vLastrow,'Match History Data'!C1799,"")</f>
        <v/>
      </c>
      <c r="D1799" t="str">
        <f>IF(ROW()&lt;=vLastrow,'Match History Data'!D1799,"")</f>
        <v/>
      </c>
      <c r="E1799" s="3" t="str">
        <f>IF(ROW()&lt;=vLastrow,IF('Match History Data'!E1799&lt;&gt;"",'Match History Data'!E1799,""),"")</f>
        <v/>
      </c>
      <c r="F1799" s="3" t="str">
        <f>IF(ROW()&lt;=vLastrow,IF('Match History Data'!F1799&lt;&gt;"",'Match History Data'!F1799,""),"")</f>
        <v/>
      </c>
      <c r="G1799" t="str">
        <f>IF(ROW()&lt;=vLastrow,'Match History Data'!G1799,"")</f>
        <v/>
      </c>
      <c r="H1799" t="str">
        <f>IF(ROW()&lt;=vLastrow,'Match History Data'!H1799,"")</f>
        <v/>
      </c>
      <c r="I1799" t="str">
        <f>IF(ROW()&lt;=vLastrow,'Match History Data'!I1799,"")</f>
        <v/>
      </c>
      <c r="J1799" t="str">
        <f>IF(ROW()&lt;=vLastrow,'Match History Data'!J1799,"")</f>
        <v/>
      </c>
      <c r="K1799" t="str">
        <f>IF(ROW()&lt;=vLastrow,'Match History Data'!K1799,"")</f>
        <v/>
      </c>
      <c r="L1799" t="str">
        <f>IF(ROW()&lt;=vLastrow,'Match History Data'!L1799,"")</f>
        <v/>
      </c>
      <c r="M1799" t="str">
        <f>IF(ROW()&lt;=vLastrow,'Match History Data'!M1799,"")</f>
        <v/>
      </c>
      <c r="N1799" t="str">
        <f>IF(ROW()&lt;=vLastrow,'Match History Data'!N1799,"")</f>
        <v/>
      </c>
      <c r="O1799" t="str">
        <f>IF(ROW()&lt;=vLastrow,'Match History Data'!O1799,"")</f>
        <v/>
      </c>
      <c r="Q1799" t="str">
        <f>IF(ROW()&lt;=vLastrow,VLOOKUP(MONTH(E1799),calcs!$S$2:$T$13,2,FALSE),"")</f>
        <v/>
      </c>
      <c r="R1799" t="str">
        <f>IF(ROW()&lt;=vLastrow,VLOOKUP(MONTH(F1799),calcs!$S$2:$T$13,2,FALSE),"")</f>
        <v/>
      </c>
      <c r="S1799" t="str">
        <f t="shared" si="145"/>
        <v/>
      </c>
      <c r="T1799" s="26" t="e">
        <f>IF(F1799="",DATEDIF(E1799,calcs!X$2,"Y"),"")</f>
        <v>#VALUE!</v>
      </c>
      <c r="U1799" t="str">
        <f t="shared" si="149"/>
        <v/>
      </c>
      <c r="V1799" t="str">
        <f t="shared" si="146"/>
        <v/>
      </c>
      <c r="W1799">
        <f t="shared" si="147"/>
        <v>0</v>
      </c>
      <c r="X1799">
        <f t="shared" si="148"/>
        <v>0</v>
      </c>
    </row>
    <row r="1800" spans="1:24" x14ac:dyDescent="0.35">
      <c r="A1800" t="str">
        <f>IF(ROW()&lt;=vLastrow,'Match History Data'!A1800,"")</f>
        <v/>
      </c>
      <c r="B1800" t="str">
        <f>IF(ROW()&lt;=vLastrow,'Match History Data'!B1800,"")</f>
        <v/>
      </c>
      <c r="C1800" t="str">
        <f>IF(ROW()&lt;=vLastrow,'Match History Data'!C1800,"")</f>
        <v/>
      </c>
      <c r="D1800" t="str">
        <f>IF(ROW()&lt;=vLastrow,'Match History Data'!D1800,"")</f>
        <v/>
      </c>
      <c r="E1800" s="3" t="str">
        <f>IF(ROW()&lt;=vLastrow,IF('Match History Data'!E1800&lt;&gt;"",'Match History Data'!E1800,""),"")</f>
        <v/>
      </c>
      <c r="F1800" s="3" t="str">
        <f>IF(ROW()&lt;=vLastrow,IF('Match History Data'!F1800&lt;&gt;"",'Match History Data'!F1800,""),"")</f>
        <v/>
      </c>
      <c r="G1800" t="str">
        <f>IF(ROW()&lt;=vLastrow,'Match History Data'!G1800,"")</f>
        <v/>
      </c>
      <c r="H1800" t="str">
        <f>IF(ROW()&lt;=vLastrow,'Match History Data'!H1800,"")</f>
        <v/>
      </c>
      <c r="I1800" t="str">
        <f>IF(ROW()&lt;=vLastrow,'Match History Data'!I1800,"")</f>
        <v/>
      </c>
      <c r="J1800" t="str">
        <f>IF(ROW()&lt;=vLastrow,'Match History Data'!J1800,"")</f>
        <v/>
      </c>
      <c r="K1800" t="str">
        <f>IF(ROW()&lt;=vLastrow,'Match History Data'!K1800,"")</f>
        <v/>
      </c>
      <c r="L1800" t="str">
        <f>IF(ROW()&lt;=vLastrow,'Match History Data'!L1800,"")</f>
        <v/>
      </c>
      <c r="M1800" t="str">
        <f>IF(ROW()&lt;=vLastrow,'Match History Data'!M1800,"")</f>
        <v/>
      </c>
      <c r="N1800" t="str">
        <f>IF(ROW()&lt;=vLastrow,'Match History Data'!N1800,"")</f>
        <v/>
      </c>
      <c r="O1800" t="str">
        <f>IF(ROW()&lt;=vLastrow,'Match History Data'!O1800,"")</f>
        <v/>
      </c>
      <c r="Q1800" t="str">
        <f>IF(ROW()&lt;=vLastrow,VLOOKUP(MONTH(E1800),calcs!$S$2:$T$13,2,FALSE),"")</f>
        <v/>
      </c>
      <c r="R1800" t="str">
        <f>IF(ROW()&lt;=vLastrow,VLOOKUP(MONTH(F1800),calcs!$S$2:$T$13,2,FALSE),"")</f>
        <v/>
      </c>
      <c r="S1800" t="str">
        <f t="shared" si="145"/>
        <v/>
      </c>
      <c r="T1800" s="26" t="e">
        <f>IF(F1800="",DATEDIF(E1800,calcs!X$2,"Y"),"")</f>
        <v>#VALUE!</v>
      </c>
      <c r="U1800" t="str">
        <f t="shared" si="149"/>
        <v/>
      </c>
      <c r="V1800" t="str">
        <f t="shared" si="146"/>
        <v/>
      </c>
      <c r="W1800">
        <f t="shared" si="147"/>
        <v>0</v>
      </c>
      <c r="X1800">
        <f t="shared" si="148"/>
        <v>0</v>
      </c>
    </row>
    <row r="1801" spans="1:24" x14ac:dyDescent="0.35">
      <c r="A1801" t="str">
        <f>IF(ROW()&lt;=vLastrow,'Match History Data'!A1801,"")</f>
        <v/>
      </c>
      <c r="B1801" t="str">
        <f>IF(ROW()&lt;=vLastrow,'Match History Data'!B1801,"")</f>
        <v/>
      </c>
      <c r="C1801" t="str">
        <f>IF(ROW()&lt;=vLastrow,'Match History Data'!C1801,"")</f>
        <v/>
      </c>
      <c r="D1801" t="str">
        <f>IF(ROW()&lt;=vLastrow,'Match History Data'!D1801,"")</f>
        <v/>
      </c>
      <c r="E1801" s="3" t="str">
        <f>IF(ROW()&lt;=vLastrow,IF('Match History Data'!E1801&lt;&gt;"",'Match History Data'!E1801,""),"")</f>
        <v/>
      </c>
      <c r="F1801" s="3" t="str">
        <f>IF(ROW()&lt;=vLastrow,IF('Match History Data'!F1801&lt;&gt;"",'Match History Data'!F1801,""),"")</f>
        <v/>
      </c>
      <c r="G1801" t="str">
        <f>IF(ROW()&lt;=vLastrow,'Match History Data'!G1801,"")</f>
        <v/>
      </c>
      <c r="H1801" t="str">
        <f>IF(ROW()&lt;=vLastrow,'Match History Data'!H1801,"")</f>
        <v/>
      </c>
      <c r="I1801" t="str">
        <f>IF(ROW()&lt;=vLastrow,'Match History Data'!I1801,"")</f>
        <v/>
      </c>
      <c r="J1801" t="str">
        <f>IF(ROW()&lt;=vLastrow,'Match History Data'!J1801,"")</f>
        <v/>
      </c>
      <c r="K1801" t="str">
        <f>IF(ROW()&lt;=vLastrow,'Match History Data'!K1801,"")</f>
        <v/>
      </c>
      <c r="L1801" t="str">
        <f>IF(ROW()&lt;=vLastrow,'Match History Data'!L1801,"")</f>
        <v/>
      </c>
      <c r="M1801" t="str">
        <f>IF(ROW()&lt;=vLastrow,'Match History Data'!M1801,"")</f>
        <v/>
      </c>
      <c r="N1801" t="str">
        <f>IF(ROW()&lt;=vLastrow,'Match History Data'!N1801,"")</f>
        <v/>
      </c>
      <c r="O1801" t="str">
        <f>IF(ROW()&lt;=vLastrow,'Match History Data'!O1801,"")</f>
        <v/>
      </c>
      <c r="Q1801" t="str">
        <f>IF(ROW()&lt;=vLastrow,VLOOKUP(MONTH(E1801),calcs!$S$2:$T$13,2,FALSE),"")</f>
        <v/>
      </c>
      <c r="R1801" t="str">
        <f>IF(ROW()&lt;=vLastrow,VLOOKUP(MONTH(F1801),calcs!$S$2:$T$13,2,FALSE),"")</f>
        <v/>
      </c>
      <c r="S1801" t="str">
        <f t="shared" si="145"/>
        <v/>
      </c>
      <c r="T1801" s="26" t="e">
        <f>IF(F1801="",DATEDIF(E1801,calcs!X$2,"Y"),"")</f>
        <v>#VALUE!</v>
      </c>
      <c r="U1801" t="str">
        <f t="shared" si="149"/>
        <v/>
      </c>
      <c r="V1801" t="str">
        <f t="shared" si="146"/>
        <v/>
      </c>
      <c r="W1801">
        <f t="shared" si="147"/>
        <v>0</v>
      </c>
      <c r="X1801">
        <f t="shared" si="148"/>
        <v>0</v>
      </c>
    </row>
    <row r="1802" spans="1:24" x14ac:dyDescent="0.35">
      <c r="A1802" t="str">
        <f>IF(ROW()&lt;=vLastrow,'Match History Data'!A1802,"")</f>
        <v/>
      </c>
      <c r="B1802" t="str">
        <f>IF(ROW()&lt;=vLastrow,'Match History Data'!B1802,"")</f>
        <v/>
      </c>
      <c r="C1802" t="str">
        <f>IF(ROW()&lt;=vLastrow,'Match History Data'!C1802,"")</f>
        <v/>
      </c>
      <c r="D1802" t="str">
        <f>IF(ROW()&lt;=vLastrow,'Match History Data'!D1802,"")</f>
        <v/>
      </c>
      <c r="E1802" s="3" t="str">
        <f>IF(ROW()&lt;=vLastrow,IF('Match History Data'!E1802&lt;&gt;"",'Match History Data'!E1802,""),"")</f>
        <v/>
      </c>
      <c r="F1802" s="3" t="str">
        <f>IF(ROW()&lt;=vLastrow,IF('Match History Data'!F1802&lt;&gt;"",'Match History Data'!F1802,""),"")</f>
        <v/>
      </c>
      <c r="G1802" t="str">
        <f>IF(ROW()&lt;=vLastrow,'Match History Data'!G1802,"")</f>
        <v/>
      </c>
      <c r="H1802" t="str">
        <f>IF(ROW()&lt;=vLastrow,'Match History Data'!H1802,"")</f>
        <v/>
      </c>
      <c r="I1802" t="str">
        <f>IF(ROW()&lt;=vLastrow,'Match History Data'!I1802,"")</f>
        <v/>
      </c>
      <c r="J1802" t="str">
        <f>IF(ROW()&lt;=vLastrow,'Match History Data'!J1802,"")</f>
        <v/>
      </c>
      <c r="K1802" t="str">
        <f>IF(ROW()&lt;=vLastrow,'Match History Data'!K1802,"")</f>
        <v/>
      </c>
      <c r="L1802" t="str">
        <f>IF(ROW()&lt;=vLastrow,'Match History Data'!L1802,"")</f>
        <v/>
      </c>
      <c r="M1802" t="str">
        <f>IF(ROW()&lt;=vLastrow,'Match History Data'!M1802,"")</f>
        <v/>
      </c>
      <c r="N1802" t="str">
        <f>IF(ROW()&lt;=vLastrow,'Match History Data'!N1802,"")</f>
        <v/>
      </c>
      <c r="O1802" t="str">
        <f>IF(ROW()&lt;=vLastrow,'Match History Data'!O1802,"")</f>
        <v/>
      </c>
      <c r="Q1802" t="str">
        <f>IF(ROW()&lt;=vLastrow,VLOOKUP(MONTH(E1802),calcs!$S$2:$T$13,2,FALSE),"")</f>
        <v/>
      </c>
      <c r="R1802" t="str">
        <f>IF(ROW()&lt;=vLastrow,VLOOKUP(MONTH(F1802),calcs!$S$2:$T$13,2,FALSE),"")</f>
        <v/>
      </c>
      <c r="S1802" t="str">
        <f t="shared" ref="S1802:S1865" si="150">IF(F1802&lt;&gt;"",DATEDIF(E1802,F1802,"y"),"")</f>
        <v/>
      </c>
      <c r="T1802" s="26" t="e">
        <f>IF(F1802="",DATEDIF(E1802,calcs!X$2,"Y"),"")</f>
        <v>#VALUE!</v>
      </c>
      <c r="U1802" t="str">
        <f t="shared" si="149"/>
        <v/>
      </c>
      <c r="V1802" t="str">
        <f t="shared" si="146"/>
        <v/>
      </c>
      <c r="W1802">
        <f t="shared" si="147"/>
        <v>0</v>
      </c>
      <c r="X1802">
        <f t="shared" si="148"/>
        <v>0</v>
      </c>
    </row>
    <row r="1803" spans="1:24" x14ac:dyDescent="0.35">
      <c r="A1803" t="str">
        <f>IF(ROW()&lt;=vLastrow,'Match History Data'!A1803,"")</f>
        <v/>
      </c>
      <c r="B1803" t="str">
        <f>IF(ROW()&lt;=vLastrow,'Match History Data'!B1803,"")</f>
        <v/>
      </c>
      <c r="C1803" t="str">
        <f>IF(ROW()&lt;=vLastrow,'Match History Data'!C1803,"")</f>
        <v/>
      </c>
      <c r="D1803" t="str">
        <f>IF(ROW()&lt;=vLastrow,'Match History Data'!D1803,"")</f>
        <v/>
      </c>
      <c r="E1803" s="3" t="str">
        <f>IF(ROW()&lt;=vLastrow,IF('Match History Data'!E1803&lt;&gt;"",'Match History Data'!E1803,""),"")</f>
        <v/>
      </c>
      <c r="F1803" s="3" t="str">
        <f>IF(ROW()&lt;=vLastrow,IF('Match History Data'!F1803&lt;&gt;"",'Match History Data'!F1803,""),"")</f>
        <v/>
      </c>
      <c r="G1803" t="str">
        <f>IF(ROW()&lt;=vLastrow,'Match History Data'!G1803,"")</f>
        <v/>
      </c>
      <c r="H1803" t="str">
        <f>IF(ROW()&lt;=vLastrow,'Match History Data'!H1803,"")</f>
        <v/>
      </c>
      <c r="I1803" t="str">
        <f>IF(ROW()&lt;=vLastrow,'Match History Data'!I1803,"")</f>
        <v/>
      </c>
      <c r="J1803" t="str">
        <f>IF(ROW()&lt;=vLastrow,'Match History Data'!J1803,"")</f>
        <v/>
      </c>
      <c r="K1803" t="str">
        <f>IF(ROW()&lt;=vLastrow,'Match History Data'!K1803,"")</f>
        <v/>
      </c>
      <c r="L1803" t="str">
        <f>IF(ROW()&lt;=vLastrow,'Match History Data'!L1803,"")</f>
        <v/>
      </c>
      <c r="M1803" t="str">
        <f>IF(ROW()&lt;=vLastrow,'Match History Data'!M1803,"")</f>
        <v/>
      </c>
      <c r="N1803" t="str">
        <f>IF(ROW()&lt;=vLastrow,'Match History Data'!N1803,"")</f>
        <v/>
      </c>
      <c r="O1803" t="str">
        <f>IF(ROW()&lt;=vLastrow,'Match History Data'!O1803,"")</f>
        <v/>
      </c>
      <c r="Q1803" t="str">
        <f>IF(ROW()&lt;=vLastrow,VLOOKUP(MONTH(E1803),calcs!$S$2:$T$13,2,FALSE),"")</f>
        <v/>
      </c>
      <c r="R1803" t="str">
        <f>IF(ROW()&lt;=vLastrow,VLOOKUP(MONTH(F1803),calcs!$S$2:$T$13,2,FALSE),"")</f>
        <v/>
      </c>
      <c r="S1803" t="str">
        <f t="shared" si="150"/>
        <v/>
      </c>
      <c r="T1803" s="26" t="e">
        <f>IF(F1803="",DATEDIF(E1803,calcs!X$2,"Y"),"")</f>
        <v>#VALUE!</v>
      </c>
      <c r="U1803" t="str">
        <f t="shared" si="149"/>
        <v/>
      </c>
      <c r="V1803" t="str">
        <f t="shared" si="146"/>
        <v/>
      </c>
      <c r="W1803">
        <f t="shared" si="147"/>
        <v>0</v>
      </c>
      <c r="X1803">
        <f t="shared" si="148"/>
        <v>0</v>
      </c>
    </row>
    <row r="1804" spans="1:24" x14ac:dyDescent="0.35">
      <c r="A1804" t="str">
        <f>IF(ROW()&lt;=vLastrow,'Match History Data'!A1804,"")</f>
        <v/>
      </c>
      <c r="B1804" t="str">
        <f>IF(ROW()&lt;=vLastrow,'Match History Data'!B1804,"")</f>
        <v/>
      </c>
      <c r="C1804" t="str">
        <f>IF(ROW()&lt;=vLastrow,'Match History Data'!C1804,"")</f>
        <v/>
      </c>
      <c r="D1804" t="str">
        <f>IF(ROW()&lt;=vLastrow,'Match History Data'!D1804,"")</f>
        <v/>
      </c>
      <c r="E1804" s="3" t="str">
        <f>IF(ROW()&lt;=vLastrow,IF('Match History Data'!E1804&lt;&gt;"",'Match History Data'!E1804,""),"")</f>
        <v/>
      </c>
      <c r="F1804" s="3" t="str">
        <f>IF(ROW()&lt;=vLastrow,IF('Match History Data'!F1804&lt;&gt;"",'Match History Data'!F1804,""),"")</f>
        <v/>
      </c>
      <c r="G1804" t="str">
        <f>IF(ROW()&lt;=vLastrow,'Match History Data'!G1804,"")</f>
        <v/>
      </c>
      <c r="H1804" t="str">
        <f>IF(ROW()&lt;=vLastrow,'Match History Data'!H1804,"")</f>
        <v/>
      </c>
      <c r="I1804" t="str">
        <f>IF(ROW()&lt;=vLastrow,'Match History Data'!I1804,"")</f>
        <v/>
      </c>
      <c r="J1804" t="str">
        <f>IF(ROW()&lt;=vLastrow,'Match History Data'!J1804,"")</f>
        <v/>
      </c>
      <c r="K1804" t="str">
        <f>IF(ROW()&lt;=vLastrow,'Match History Data'!K1804,"")</f>
        <v/>
      </c>
      <c r="L1804" t="str">
        <f>IF(ROW()&lt;=vLastrow,'Match History Data'!L1804,"")</f>
        <v/>
      </c>
      <c r="M1804" t="str">
        <f>IF(ROW()&lt;=vLastrow,'Match History Data'!M1804,"")</f>
        <v/>
      </c>
      <c r="N1804" t="str">
        <f>IF(ROW()&lt;=vLastrow,'Match History Data'!N1804,"")</f>
        <v/>
      </c>
      <c r="O1804" t="str">
        <f>IF(ROW()&lt;=vLastrow,'Match History Data'!O1804,"")</f>
        <v/>
      </c>
      <c r="Q1804" t="str">
        <f>IF(ROW()&lt;=vLastrow,VLOOKUP(MONTH(E1804),calcs!$S$2:$T$13,2,FALSE),"")</f>
        <v/>
      </c>
      <c r="R1804" t="str">
        <f>IF(ROW()&lt;=vLastrow,VLOOKUP(MONTH(F1804),calcs!$S$2:$T$13,2,FALSE),"")</f>
        <v/>
      </c>
      <c r="S1804" t="str">
        <f t="shared" si="150"/>
        <v/>
      </c>
      <c r="T1804" s="26" t="e">
        <f>IF(F1804="",DATEDIF(E1804,calcs!X$2,"Y"),"")</f>
        <v>#VALUE!</v>
      </c>
      <c r="U1804" t="str">
        <f t="shared" si="149"/>
        <v/>
      </c>
      <c r="V1804" t="str">
        <f t="shared" si="146"/>
        <v/>
      </c>
      <c r="W1804">
        <f t="shared" si="147"/>
        <v>0</v>
      </c>
      <c r="X1804">
        <f t="shared" si="148"/>
        <v>0</v>
      </c>
    </row>
    <row r="1805" spans="1:24" x14ac:dyDescent="0.35">
      <c r="A1805" t="str">
        <f>IF(ROW()&lt;=vLastrow,'Match History Data'!A1805,"")</f>
        <v/>
      </c>
      <c r="B1805" t="str">
        <f>IF(ROW()&lt;=vLastrow,'Match History Data'!B1805,"")</f>
        <v/>
      </c>
      <c r="C1805" t="str">
        <f>IF(ROW()&lt;=vLastrow,'Match History Data'!C1805,"")</f>
        <v/>
      </c>
      <c r="D1805" t="str">
        <f>IF(ROW()&lt;=vLastrow,'Match History Data'!D1805,"")</f>
        <v/>
      </c>
      <c r="E1805" s="3" t="str">
        <f>IF(ROW()&lt;=vLastrow,IF('Match History Data'!E1805&lt;&gt;"",'Match History Data'!E1805,""),"")</f>
        <v/>
      </c>
      <c r="F1805" s="3" t="str">
        <f>IF(ROW()&lt;=vLastrow,IF('Match History Data'!F1805&lt;&gt;"",'Match History Data'!F1805,""),"")</f>
        <v/>
      </c>
      <c r="G1805" t="str">
        <f>IF(ROW()&lt;=vLastrow,'Match History Data'!G1805,"")</f>
        <v/>
      </c>
      <c r="H1805" t="str">
        <f>IF(ROW()&lt;=vLastrow,'Match History Data'!H1805,"")</f>
        <v/>
      </c>
      <c r="I1805" t="str">
        <f>IF(ROW()&lt;=vLastrow,'Match History Data'!I1805,"")</f>
        <v/>
      </c>
      <c r="J1805" t="str">
        <f>IF(ROW()&lt;=vLastrow,'Match History Data'!J1805,"")</f>
        <v/>
      </c>
      <c r="K1805" t="str">
        <f>IF(ROW()&lt;=vLastrow,'Match History Data'!K1805,"")</f>
        <v/>
      </c>
      <c r="L1805" t="str">
        <f>IF(ROW()&lt;=vLastrow,'Match History Data'!L1805,"")</f>
        <v/>
      </c>
      <c r="M1805" t="str">
        <f>IF(ROW()&lt;=vLastrow,'Match History Data'!M1805,"")</f>
        <v/>
      </c>
      <c r="N1805" t="str">
        <f>IF(ROW()&lt;=vLastrow,'Match History Data'!N1805,"")</f>
        <v/>
      </c>
      <c r="O1805" t="str">
        <f>IF(ROW()&lt;=vLastrow,'Match History Data'!O1805,"")</f>
        <v/>
      </c>
      <c r="Q1805" t="str">
        <f>IF(ROW()&lt;=vLastrow,VLOOKUP(MONTH(E1805),calcs!$S$2:$T$13,2,FALSE),"")</f>
        <v/>
      </c>
      <c r="R1805" t="str">
        <f>IF(ROW()&lt;=vLastrow,VLOOKUP(MONTH(F1805),calcs!$S$2:$T$13,2,FALSE),"")</f>
        <v/>
      </c>
      <c r="S1805" t="str">
        <f t="shared" si="150"/>
        <v/>
      </c>
      <c r="T1805" s="26" t="e">
        <f>IF(F1805="",DATEDIF(E1805,calcs!X$2,"Y"),"")</f>
        <v>#VALUE!</v>
      </c>
      <c r="U1805" t="str">
        <f t="shared" si="149"/>
        <v/>
      </c>
      <c r="V1805" t="str">
        <f t="shared" si="146"/>
        <v/>
      </c>
      <c r="W1805">
        <f t="shared" si="147"/>
        <v>0</v>
      </c>
      <c r="X1805">
        <f t="shared" si="148"/>
        <v>0</v>
      </c>
    </row>
    <row r="1806" spans="1:24" x14ac:dyDescent="0.35">
      <c r="A1806" t="str">
        <f>IF(ROW()&lt;=vLastrow,'Match History Data'!A1806,"")</f>
        <v/>
      </c>
      <c r="B1806" t="str">
        <f>IF(ROW()&lt;=vLastrow,'Match History Data'!B1806,"")</f>
        <v/>
      </c>
      <c r="C1806" t="str">
        <f>IF(ROW()&lt;=vLastrow,'Match History Data'!C1806,"")</f>
        <v/>
      </c>
      <c r="D1806" t="str">
        <f>IF(ROW()&lt;=vLastrow,'Match History Data'!D1806,"")</f>
        <v/>
      </c>
      <c r="E1806" s="3" t="str">
        <f>IF(ROW()&lt;=vLastrow,IF('Match History Data'!E1806&lt;&gt;"",'Match History Data'!E1806,""),"")</f>
        <v/>
      </c>
      <c r="F1806" s="3" t="str">
        <f>IF(ROW()&lt;=vLastrow,IF('Match History Data'!F1806&lt;&gt;"",'Match History Data'!F1806,""),"")</f>
        <v/>
      </c>
      <c r="G1806" t="str">
        <f>IF(ROW()&lt;=vLastrow,'Match History Data'!G1806,"")</f>
        <v/>
      </c>
      <c r="H1806" t="str">
        <f>IF(ROW()&lt;=vLastrow,'Match History Data'!H1806,"")</f>
        <v/>
      </c>
      <c r="I1806" t="str">
        <f>IF(ROW()&lt;=vLastrow,'Match History Data'!I1806,"")</f>
        <v/>
      </c>
      <c r="J1806" t="str">
        <f>IF(ROW()&lt;=vLastrow,'Match History Data'!J1806,"")</f>
        <v/>
      </c>
      <c r="K1806" t="str">
        <f>IF(ROW()&lt;=vLastrow,'Match History Data'!K1806,"")</f>
        <v/>
      </c>
      <c r="L1806" t="str">
        <f>IF(ROW()&lt;=vLastrow,'Match History Data'!L1806,"")</f>
        <v/>
      </c>
      <c r="M1806" t="str">
        <f>IF(ROW()&lt;=vLastrow,'Match History Data'!M1806,"")</f>
        <v/>
      </c>
      <c r="N1806" t="str">
        <f>IF(ROW()&lt;=vLastrow,'Match History Data'!N1806,"")</f>
        <v/>
      </c>
      <c r="O1806" t="str">
        <f>IF(ROW()&lt;=vLastrow,'Match History Data'!O1806,"")</f>
        <v/>
      </c>
      <c r="Q1806" t="str">
        <f>IF(ROW()&lt;=vLastrow,VLOOKUP(MONTH(E1806),calcs!$S$2:$T$13,2,FALSE),"")</f>
        <v/>
      </c>
      <c r="R1806" t="str">
        <f>IF(ROW()&lt;=vLastrow,VLOOKUP(MONTH(F1806),calcs!$S$2:$T$13,2,FALSE),"")</f>
        <v/>
      </c>
      <c r="S1806" t="str">
        <f t="shared" si="150"/>
        <v/>
      </c>
      <c r="T1806" s="26" t="e">
        <f>IF(F1806="",DATEDIF(E1806,calcs!X$2,"Y"),"")</f>
        <v>#VALUE!</v>
      </c>
      <c r="U1806" t="str">
        <f t="shared" si="149"/>
        <v/>
      </c>
      <c r="V1806" t="str">
        <f t="shared" si="146"/>
        <v/>
      </c>
      <c r="W1806">
        <f t="shared" si="147"/>
        <v>0</v>
      </c>
      <c r="X1806">
        <f t="shared" si="148"/>
        <v>0</v>
      </c>
    </row>
    <row r="1807" spans="1:24" x14ac:dyDescent="0.35">
      <c r="A1807" t="str">
        <f>IF(ROW()&lt;=vLastrow,'Match History Data'!A1807,"")</f>
        <v/>
      </c>
      <c r="B1807" t="str">
        <f>IF(ROW()&lt;=vLastrow,'Match History Data'!B1807,"")</f>
        <v/>
      </c>
      <c r="C1807" t="str">
        <f>IF(ROW()&lt;=vLastrow,'Match History Data'!C1807,"")</f>
        <v/>
      </c>
      <c r="D1807" t="str">
        <f>IF(ROW()&lt;=vLastrow,'Match History Data'!D1807,"")</f>
        <v/>
      </c>
      <c r="E1807" s="3" t="str">
        <f>IF(ROW()&lt;=vLastrow,IF('Match History Data'!E1807&lt;&gt;"",'Match History Data'!E1807,""),"")</f>
        <v/>
      </c>
      <c r="F1807" s="3" t="str">
        <f>IF(ROW()&lt;=vLastrow,IF('Match History Data'!F1807&lt;&gt;"",'Match History Data'!F1807,""),"")</f>
        <v/>
      </c>
      <c r="G1807" t="str">
        <f>IF(ROW()&lt;=vLastrow,'Match History Data'!G1807,"")</f>
        <v/>
      </c>
      <c r="H1807" t="str">
        <f>IF(ROW()&lt;=vLastrow,'Match History Data'!H1807,"")</f>
        <v/>
      </c>
      <c r="I1807" t="str">
        <f>IF(ROW()&lt;=vLastrow,'Match History Data'!I1807,"")</f>
        <v/>
      </c>
      <c r="J1807" t="str">
        <f>IF(ROW()&lt;=vLastrow,'Match History Data'!J1807,"")</f>
        <v/>
      </c>
      <c r="K1807" t="str">
        <f>IF(ROW()&lt;=vLastrow,'Match History Data'!K1807,"")</f>
        <v/>
      </c>
      <c r="L1807" t="str">
        <f>IF(ROW()&lt;=vLastrow,'Match History Data'!L1807,"")</f>
        <v/>
      </c>
      <c r="M1807" t="str">
        <f>IF(ROW()&lt;=vLastrow,'Match History Data'!M1807,"")</f>
        <v/>
      </c>
      <c r="N1807" t="str">
        <f>IF(ROW()&lt;=vLastrow,'Match History Data'!N1807,"")</f>
        <v/>
      </c>
      <c r="O1807" t="str">
        <f>IF(ROW()&lt;=vLastrow,'Match History Data'!O1807,"")</f>
        <v/>
      </c>
      <c r="Q1807" t="str">
        <f>IF(ROW()&lt;=vLastrow,VLOOKUP(MONTH(E1807),calcs!$S$2:$T$13,2,FALSE),"")</f>
        <v/>
      </c>
      <c r="R1807" t="str">
        <f>IF(ROW()&lt;=vLastrow,VLOOKUP(MONTH(F1807),calcs!$S$2:$T$13,2,FALSE),"")</f>
        <v/>
      </c>
      <c r="S1807" t="str">
        <f t="shared" si="150"/>
        <v/>
      </c>
      <c r="T1807" s="26" t="e">
        <f>IF(F1807="",DATEDIF(E1807,calcs!X$2,"Y"),"")</f>
        <v>#VALUE!</v>
      </c>
      <c r="U1807" t="str">
        <f t="shared" si="149"/>
        <v/>
      </c>
      <c r="V1807" t="str">
        <f t="shared" si="146"/>
        <v/>
      </c>
      <c r="W1807">
        <f t="shared" si="147"/>
        <v>0</v>
      </c>
      <c r="X1807">
        <f t="shared" si="148"/>
        <v>0</v>
      </c>
    </row>
    <row r="1808" spans="1:24" x14ac:dyDescent="0.35">
      <c r="A1808" t="str">
        <f>IF(ROW()&lt;=vLastrow,'Match History Data'!A1808,"")</f>
        <v/>
      </c>
      <c r="B1808" t="str">
        <f>IF(ROW()&lt;=vLastrow,'Match History Data'!B1808,"")</f>
        <v/>
      </c>
      <c r="C1808" t="str">
        <f>IF(ROW()&lt;=vLastrow,'Match History Data'!C1808,"")</f>
        <v/>
      </c>
      <c r="D1808" t="str">
        <f>IF(ROW()&lt;=vLastrow,'Match History Data'!D1808,"")</f>
        <v/>
      </c>
      <c r="E1808" s="3" t="str">
        <f>IF(ROW()&lt;=vLastrow,IF('Match History Data'!E1808&lt;&gt;"",'Match History Data'!E1808,""),"")</f>
        <v/>
      </c>
      <c r="F1808" s="3" t="str">
        <f>IF(ROW()&lt;=vLastrow,IF('Match History Data'!F1808&lt;&gt;"",'Match History Data'!F1808,""),"")</f>
        <v/>
      </c>
      <c r="G1808" t="str">
        <f>IF(ROW()&lt;=vLastrow,'Match History Data'!G1808,"")</f>
        <v/>
      </c>
      <c r="H1808" t="str">
        <f>IF(ROW()&lt;=vLastrow,'Match History Data'!H1808,"")</f>
        <v/>
      </c>
      <c r="I1808" t="str">
        <f>IF(ROW()&lt;=vLastrow,'Match History Data'!I1808,"")</f>
        <v/>
      </c>
      <c r="J1808" t="str">
        <f>IF(ROW()&lt;=vLastrow,'Match History Data'!J1808,"")</f>
        <v/>
      </c>
      <c r="K1808" t="str">
        <f>IF(ROW()&lt;=vLastrow,'Match History Data'!K1808,"")</f>
        <v/>
      </c>
      <c r="L1808" t="str">
        <f>IF(ROW()&lt;=vLastrow,'Match History Data'!L1808,"")</f>
        <v/>
      </c>
      <c r="M1808" t="str">
        <f>IF(ROW()&lt;=vLastrow,'Match History Data'!M1808,"")</f>
        <v/>
      </c>
      <c r="N1808" t="str">
        <f>IF(ROW()&lt;=vLastrow,'Match History Data'!N1808,"")</f>
        <v/>
      </c>
      <c r="O1808" t="str">
        <f>IF(ROW()&lt;=vLastrow,'Match History Data'!O1808,"")</f>
        <v/>
      </c>
      <c r="Q1808" t="str">
        <f>IF(ROW()&lt;=vLastrow,VLOOKUP(MONTH(E1808),calcs!$S$2:$T$13,2,FALSE),"")</f>
        <v/>
      </c>
      <c r="R1808" t="str">
        <f>IF(ROW()&lt;=vLastrow,VLOOKUP(MONTH(F1808),calcs!$S$2:$T$13,2,FALSE),"")</f>
        <v/>
      </c>
      <c r="S1808" t="str">
        <f t="shared" si="150"/>
        <v/>
      </c>
      <c r="T1808" s="26" t="e">
        <f>IF(F1808="",DATEDIF(E1808,calcs!X$2,"Y"),"")</f>
        <v>#VALUE!</v>
      </c>
      <c r="U1808" t="str">
        <f t="shared" si="149"/>
        <v/>
      </c>
      <c r="V1808" t="str">
        <f t="shared" si="146"/>
        <v/>
      </c>
      <c r="W1808">
        <f t="shared" si="147"/>
        <v>0</v>
      </c>
      <c r="X1808">
        <f t="shared" si="148"/>
        <v>0</v>
      </c>
    </row>
    <row r="1809" spans="1:24" x14ac:dyDescent="0.35">
      <c r="A1809" t="str">
        <f>IF(ROW()&lt;=vLastrow,'Match History Data'!A1809,"")</f>
        <v/>
      </c>
      <c r="B1809" t="str">
        <f>IF(ROW()&lt;=vLastrow,'Match History Data'!B1809,"")</f>
        <v/>
      </c>
      <c r="C1809" t="str">
        <f>IF(ROW()&lt;=vLastrow,'Match History Data'!C1809,"")</f>
        <v/>
      </c>
      <c r="D1809" t="str">
        <f>IF(ROW()&lt;=vLastrow,'Match History Data'!D1809,"")</f>
        <v/>
      </c>
      <c r="E1809" s="3" t="str">
        <f>IF(ROW()&lt;=vLastrow,IF('Match History Data'!E1809&lt;&gt;"",'Match History Data'!E1809,""),"")</f>
        <v/>
      </c>
      <c r="F1809" s="3" t="str">
        <f>IF(ROW()&lt;=vLastrow,IF('Match History Data'!F1809&lt;&gt;"",'Match History Data'!F1809,""),"")</f>
        <v/>
      </c>
      <c r="G1809" t="str">
        <f>IF(ROW()&lt;=vLastrow,'Match History Data'!G1809,"")</f>
        <v/>
      </c>
      <c r="H1809" t="str">
        <f>IF(ROW()&lt;=vLastrow,'Match History Data'!H1809,"")</f>
        <v/>
      </c>
      <c r="I1809" t="str">
        <f>IF(ROW()&lt;=vLastrow,'Match History Data'!I1809,"")</f>
        <v/>
      </c>
      <c r="J1809" t="str">
        <f>IF(ROW()&lt;=vLastrow,'Match History Data'!J1809,"")</f>
        <v/>
      </c>
      <c r="K1809" t="str">
        <f>IF(ROW()&lt;=vLastrow,'Match History Data'!K1809,"")</f>
        <v/>
      </c>
      <c r="L1809" t="str">
        <f>IF(ROW()&lt;=vLastrow,'Match History Data'!L1809,"")</f>
        <v/>
      </c>
      <c r="M1809" t="str">
        <f>IF(ROW()&lt;=vLastrow,'Match History Data'!M1809,"")</f>
        <v/>
      </c>
      <c r="N1809" t="str">
        <f>IF(ROW()&lt;=vLastrow,'Match History Data'!N1809,"")</f>
        <v/>
      </c>
      <c r="O1809" t="str">
        <f>IF(ROW()&lt;=vLastrow,'Match History Data'!O1809,"")</f>
        <v/>
      </c>
      <c r="Q1809" t="str">
        <f>IF(ROW()&lt;=vLastrow,VLOOKUP(MONTH(E1809),calcs!$S$2:$T$13,2,FALSE),"")</f>
        <v/>
      </c>
      <c r="R1809" t="str">
        <f>IF(ROW()&lt;=vLastrow,VLOOKUP(MONTH(F1809),calcs!$S$2:$T$13,2,FALSE),"")</f>
        <v/>
      </c>
      <c r="S1809" t="str">
        <f t="shared" si="150"/>
        <v/>
      </c>
      <c r="T1809" s="26" t="e">
        <f>IF(F1809="",DATEDIF(E1809,calcs!X$2,"Y"),"")</f>
        <v>#VALUE!</v>
      </c>
      <c r="U1809" t="str">
        <f t="shared" si="149"/>
        <v/>
      </c>
      <c r="V1809" t="str">
        <f t="shared" si="146"/>
        <v/>
      </c>
      <c r="W1809">
        <f t="shared" si="147"/>
        <v>0</v>
      </c>
      <c r="X1809">
        <f t="shared" si="148"/>
        <v>0</v>
      </c>
    </row>
    <row r="1810" spans="1:24" x14ac:dyDescent="0.35">
      <c r="A1810" t="str">
        <f>IF(ROW()&lt;=vLastrow,'Match History Data'!A1810,"")</f>
        <v/>
      </c>
      <c r="B1810" t="str">
        <f>IF(ROW()&lt;=vLastrow,'Match History Data'!B1810,"")</f>
        <v/>
      </c>
      <c r="C1810" t="str">
        <f>IF(ROW()&lt;=vLastrow,'Match History Data'!C1810,"")</f>
        <v/>
      </c>
      <c r="D1810" t="str">
        <f>IF(ROW()&lt;=vLastrow,'Match History Data'!D1810,"")</f>
        <v/>
      </c>
      <c r="E1810" s="3" t="str">
        <f>IF(ROW()&lt;=vLastrow,IF('Match History Data'!E1810&lt;&gt;"",'Match History Data'!E1810,""),"")</f>
        <v/>
      </c>
      <c r="F1810" s="3" t="str">
        <f>IF(ROW()&lt;=vLastrow,IF('Match History Data'!F1810&lt;&gt;"",'Match History Data'!F1810,""),"")</f>
        <v/>
      </c>
      <c r="G1810" t="str">
        <f>IF(ROW()&lt;=vLastrow,'Match History Data'!G1810,"")</f>
        <v/>
      </c>
      <c r="H1810" t="str">
        <f>IF(ROW()&lt;=vLastrow,'Match History Data'!H1810,"")</f>
        <v/>
      </c>
      <c r="I1810" t="str">
        <f>IF(ROW()&lt;=vLastrow,'Match History Data'!I1810,"")</f>
        <v/>
      </c>
      <c r="J1810" t="str">
        <f>IF(ROW()&lt;=vLastrow,'Match History Data'!J1810,"")</f>
        <v/>
      </c>
      <c r="K1810" t="str">
        <f>IF(ROW()&lt;=vLastrow,'Match History Data'!K1810,"")</f>
        <v/>
      </c>
      <c r="L1810" t="str">
        <f>IF(ROW()&lt;=vLastrow,'Match History Data'!L1810,"")</f>
        <v/>
      </c>
      <c r="M1810" t="str">
        <f>IF(ROW()&lt;=vLastrow,'Match History Data'!M1810,"")</f>
        <v/>
      </c>
      <c r="N1810" t="str">
        <f>IF(ROW()&lt;=vLastrow,'Match History Data'!N1810,"")</f>
        <v/>
      </c>
      <c r="O1810" t="str">
        <f>IF(ROW()&lt;=vLastrow,'Match History Data'!O1810,"")</f>
        <v/>
      </c>
      <c r="Q1810" t="str">
        <f>IF(ROW()&lt;=vLastrow,VLOOKUP(MONTH(E1810),calcs!$S$2:$T$13,2,FALSE),"")</f>
        <v/>
      </c>
      <c r="R1810" t="str">
        <f>IF(ROW()&lt;=vLastrow,VLOOKUP(MONTH(F1810),calcs!$S$2:$T$13,2,FALSE),"")</f>
        <v/>
      </c>
      <c r="S1810" t="str">
        <f t="shared" si="150"/>
        <v/>
      </c>
      <c r="T1810" s="26" t="e">
        <f>IF(F1810="",DATEDIF(E1810,calcs!X$2,"Y"),"")</f>
        <v>#VALUE!</v>
      </c>
      <c r="U1810" t="str">
        <f t="shared" si="149"/>
        <v/>
      </c>
      <c r="V1810" t="str">
        <f t="shared" si="146"/>
        <v/>
      </c>
      <c r="W1810">
        <f t="shared" si="147"/>
        <v>0</v>
      </c>
      <c r="X1810">
        <f t="shared" si="148"/>
        <v>0</v>
      </c>
    </row>
    <row r="1811" spans="1:24" x14ac:dyDescent="0.35">
      <c r="A1811" t="str">
        <f>IF(ROW()&lt;=vLastrow,'Match History Data'!A1811,"")</f>
        <v/>
      </c>
      <c r="B1811" t="str">
        <f>IF(ROW()&lt;=vLastrow,'Match History Data'!B1811,"")</f>
        <v/>
      </c>
      <c r="C1811" t="str">
        <f>IF(ROW()&lt;=vLastrow,'Match History Data'!C1811,"")</f>
        <v/>
      </c>
      <c r="D1811" t="str">
        <f>IF(ROW()&lt;=vLastrow,'Match History Data'!D1811,"")</f>
        <v/>
      </c>
      <c r="E1811" s="3" t="str">
        <f>IF(ROW()&lt;=vLastrow,IF('Match History Data'!E1811&lt;&gt;"",'Match History Data'!E1811,""),"")</f>
        <v/>
      </c>
      <c r="F1811" s="3" t="str">
        <f>IF(ROW()&lt;=vLastrow,IF('Match History Data'!F1811&lt;&gt;"",'Match History Data'!F1811,""),"")</f>
        <v/>
      </c>
      <c r="G1811" t="str">
        <f>IF(ROW()&lt;=vLastrow,'Match History Data'!G1811,"")</f>
        <v/>
      </c>
      <c r="H1811" t="str">
        <f>IF(ROW()&lt;=vLastrow,'Match History Data'!H1811,"")</f>
        <v/>
      </c>
      <c r="I1811" t="str">
        <f>IF(ROW()&lt;=vLastrow,'Match History Data'!I1811,"")</f>
        <v/>
      </c>
      <c r="J1811" t="str">
        <f>IF(ROW()&lt;=vLastrow,'Match History Data'!J1811,"")</f>
        <v/>
      </c>
      <c r="K1811" t="str">
        <f>IF(ROW()&lt;=vLastrow,'Match History Data'!K1811,"")</f>
        <v/>
      </c>
      <c r="L1811" t="str">
        <f>IF(ROW()&lt;=vLastrow,'Match History Data'!L1811,"")</f>
        <v/>
      </c>
      <c r="M1811" t="str">
        <f>IF(ROW()&lt;=vLastrow,'Match History Data'!M1811,"")</f>
        <v/>
      </c>
      <c r="N1811" t="str">
        <f>IF(ROW()&lt;=vLastrow,'Match History Data'!N1811,"")</f>
        <v/>
      </c>
      <c r="O1811" t="str">
        <f>IF(ROW()&lt;=vLastrow,'Match History Data'!O1811,"")</f>
        <v/>
      </c>
      <c r="Q1811" t="str">
        <f>IF(ROW()&lt;=vLastrow,VLOOKUP(MONTH(E1811),calcs!$S$2:$T$13,2,FALSE),"")</f>
        <v/>
      </c>
      <c r="R1811" t="str">
        <f>IF(ROW()&lt;=vLastrow,VLOOKUP(MONTH(F1811),calcs!$S$2:$T$13,2,FALSE),"")</f>
        <v/>
      </c>
      <c r="S1811" t="str">
        <f t="shared" si="150"/>
        <v/>
      </c>
      <c r="T1811" s="26" t="e">
        <f>IF(F1811="",DATEDIF(E1811,calcs!X$2,"Y"),"")</f>
        <v>#VALUE!</v>
      </c>
      <c r="U1811" t="str">
        <f t="shared" si="149"/>
        <v/>
      </c>
      <c r="V1811" t="str">
        <f t="shared" si="146"/>
        <v/>
      </c>
      <c r="W1811">
        <f t="shared" si="147"/>
        <v>0</v>
      </c>
      <c r="X1811">
        <f t="shared" si="148"/>
        <v>0</v>
      </c>
    </row>
    <row r="1812" spans="1:24" x14ac:dyDescent="0.35">
      <c r="A1812" t="str">
        <f>IF(ROW()&lt;=vLastrow,'Match History Data'!A1812,"")</f>
        <v/>
      </c>
      <c r="B1812" t="str">
        <f>IF(ROW()&lt;=vLastrow,'Match History Data'!B1812,"")</f>
        <v/>
      </c>
      <c r="C1812" t="str">
        <f>IF(ROW()&lt;=vLastrow,'Match History Data'!C1812,"")</f>
        <v/>
      </c>
      <c r="D1812" t="str">
        <f>IF(ROW()&lt;=vLastrow,'Match History Data'!D1812,"")</f>
        <v/>
      </c>
      <c r="E1812" s="3" t="str">
        <f>IF(ROW()&lt;=vLastrow,IF('Match History Data'!E1812&lt;&gt;"",'Match History Data'!E1812,""),"")</f>
        <v/>
      </c>
      <c r="F1812" s="3" t="str">
        <f>IF(ROW()&lt;=vLastrow,IF('Match History Data'!F1812&lt;&gt;"",'Match History Data'!F1812,""),"")</f>
        <v/>
      </c>
      <c r="G1812" t="str">
        <f>IF(ROW()&lt;=vLastrow,'Match History Data'!G1812,"")</f>
        <v/>
      </c>
      <c r="H1812" t="str">
        <f>IF(ROW()&lt;=vLastrow,'Match History Data'!H1812,"")</f>
        <v/>
      </c>
      <c r="I1812" t="str">
        <f>IF(ROW()&lt;=vLastrow,'Match History Data'!I1812,"")</f>
        <v/>
      </c>
      <c r="J1812" t="str">
        <f>IF(ROW()&lt;=vLastrow,'Match History Data'!J1812,"")</f>
        <v/>
      </c>
      <c r="K1812" t="str">
        <f>IF(ROW()&lt;=vLastrow,'Match History Data'!K1812,"")</f>
        <v/>
      </c>
      <c r="L1812" t="str">
        <f>IF(ROW()&lt;=vLastrow,'Match History Data'!L1812,"")</f>
        <v/>
      </c>
      <c r="M1812" t="str">
        <f>IF(ROW()&lt;=vLastrow,'Match History Data'!M1812,"")</f>
        <v/>
      </c>
      <c r="N1812" t="str">
        <f>IF(ROW()&lt;=vLastrow,'Match History Data'!N1812,"")</f>
        <v/>
      </c>
      <c r="O1812" t="str">
        <f>IF(ROW()&lt;=vLastrow,'Match History Data'!O1812,"")</f>
        <v/>
      </c>
      <c r="Q1812" t="str">
        <f>IF(ROW()&lt;=vLastrow,VLOOKUP(MONTH(E1812),calcs!$S$2:$T$13,2,FALSE),"")</f>
        <v/>
      </c>
      <c r="R1812" t="str">
        <f>IF(ROW()&lt;=vLastrow,VLOOKUP(MONTH(F1812),calcs!$S$2:$T$13,2,FALSE),"")</f>
        <v/>
      </c>
      <c r="S1812" t="str">
        <f t="shared" si="150"/>
        <v/>
      </c>
      <c r="T1812" s="26" t="e">
        <f>IF(F1812="",DATEDIF(E1812,calcs!X$2,"Y"),"")</f>
        <v>#VALUE!</v>
      </c>
      <c r="U1812" t="str">
        <f t="shared" si="149"/>
        <v/>
      </c>
      <c r="V1812" t="str">
        <f t="shared" si="146"/>
        <v/>
      </c>
      <c r="W1812">
        <f t="shared" si="147"/>
        <v>0</v>
      </c>
      <c r="X1812">
        <f t="shared" si="148"/>
        <v>0</v>
      </c>
    </row>
    <row r="1813" spans="1:24" x14ac:dyDescent="0.35">
      <c r="A1813" t="str">
        <f>IF(ROW()&lt;=vLastrow,'Match History Data'!A1813,"")</f>
        <v/>
      </c>
      <c r="B1813" t="str">
        <f>IF(ROW()&lt;=vLastrow,'Match History Data'!B1813,"")</f>
        <v/>
      </c>
      <c r="C1813" t="str">
        <f>IF(ROW()&lt;=vLastrow,'Match History Data'!C1813,"")</f>
        <v/>
      </c>
      <c r="D1813" t="str">
        <f>IF(ROW()&lt;=vLastrow,'Match History Data'!D1813,"")</f>
        <v/>
      </c>
      <c r="E1813" s="3" t="str">
        <f>IF(ROW()&lt;=vLastrow,IF('Match History Data'!E1813&lt;&gt;"",'Match History Data'!E1813,""),"")</f>
        <v/>
      </c>
      <c r="F1813" s="3" t="str">
        <f>IF(ROW()&lt;=vLastrow,IF('Match History Data'!F1813&lt;&gt;"",'Match History Data'!F1813,""),"")</f>
        <v/>
      </c>
      <c r="G1813" t="str">
        <f>IF(ROW()&lt;=vLastrow,'Match History Data'!G1813,"")</f>
        <v/>
      </c>
      <c r="H1813" t="str">
        <f>IF(ROW()&lt;=vLastrow,'Match History Data'!H1813,"")</f>
        <v/>
      </c>
      <c r="I1813" t="str">
        <f>IF(ROW()&lt;=vLastrow,'Match History Data'!I1813,"")</f>
        <v/>
      </c>
      <c r="J1813" t="str">
        <f>IF(ROW()&lt;=vLastrow,'Match History Data'!J1813,"")</f>
        <v/>
      </c>
      <c r="K1813" t="str">
        <f>IF(ROW()&lt;=vLastrow,'Match History Data'!K1813,"")</f>
        <v/>
      </c>
      <c r="L1813" t="str">
        <f>IF(ROW()&lt;=vLastrow,'Match History Data'!L1813,"")</f>
        <v/>
      </c>
      <c r="M1813" t="str">
        <f>IF(ROW()&lt;=vLastrow,'Match History Data'!M1813,"")</f>
        <v/>
      </c>
      <c r="N1813" t="str">
        <f>IF(ROW()&lt;=vLastrow,'Match History Data'!N1813,"")</f>
        <v/>
      </c>
      <c r="O1813" t="str">
        <f>IF(ROW()&lt;=vLastrow,'Match History Data'!O1813,"")</f>
        <v/>
      </c>
      <c r="Q1813" t="str">
        <f>IF(ROW()&lt;=vLastrow,VLOOKUP(MONTH(E1813),calcs!$S$2:$T$13,2,FALSE),"")</f>
        <v/>
      </c>
      <c r="R1813" t="str">
        <f>IF(ROW()&lt;=vLastrow,VLOOKUP(MONTH(F1813),calcs!$S$2:$T$13,2,FALSE),"")</f>
        <v/>
      </c>
      <c r="S1813" t="str">
        <f t="shared" si="150"/>
        <v/>
      </c>
      <c r="T1813" s="26" t="e">
        <f>IF(F1813="",DATEDIF(E1813,calcs!X$2,"Y"),"")</f>
        <v>#VALUE!</v>
      </c>
      <c r="U1813" t="str">
        <f t="shared" si="149"/>
        <v/>
      </c>
      <c r="V1813" t="str">
        <f t="shared" si="146"/>
        <v/>
      </c>
      <c r="W1813">
        <f t="shared" si="147"/>
        <v>0</v>
      </c>
      <c r="X1813">
        <f t="shared" si="148"/>
        <v>0</v>
      </c>
    </row>
    <row r="1814" spans="1:24" x14ac:dyDescent="0.35">
      <c r="A1814" t="str">
        <f>IF(ROW()&lt;=vLastrow,'Match History Data'!A1814,"")</f>
        <v/>
      </c>
      <c r="B1814" t="str">
        <f>IF(ROW()&lt;=vLastrow,'Match History Data'!B1814,"")</f>
        <v/>
      </c>
      <c r="C1814" t="str">
        <f>IF(ROW()&lt;=vLastrow,'Match History Data'!C1814,"")</f>
        <v/>
      </c>
      <c r="D1814" t="str">
        <f>IF(ROW()&lt;=vLastrow,'Match History Data'!D1814,"")</f>
        <v/>
      </c>
      <c r="E1814" s="3" t="str">
        <f>IF(ROW()&lt;=vLastrow,IF('Match History Data'!E1814&lt;&gt;"",'Match History Data'!E1814,""),"")</f>
        <v/>
      </c>
      <c r="F1814" s="3" t="str">
        <f>IF(ROW()&lt;=vLastrow,IF('Match History Data'!F1814&lt;&gt;"",'Match History Data'!F1814,""),"")</f>
        <v/>
      </c>
      <c r="G1814" t="str">
        <f>IF(ROW()&lt;=vLastrow,'Match History Data'!G1814,"")</f>
        <v/>
      </c>
      <c r="H1814" t="str">
        <f>IF(ROW()&lt;=vLastrow,'Match History Data'!H1814,"")</f>
        <v/>
      </c>
      <c r="I1814" t="str">
        <f>IF(ROW()&lt;=vLastrow,'Match History Data'!I1814,"")</f>
        <v/>
      </c>
      <c r="J1814" t="str">
        <f>IF(ROW()&lt;=vLastrow,'Match History Data'!J1814,"")</f>
        <v/>
      </c>
      <c r="K1814" t="str">
        <f>IF(ROW()&lt;=vLastrow,'Match History Data'!K1814,"")</f>
        <v/>
      </c>
      <c r="L1814" t="str">
        <f>IF(ROW()&lt;=vLastrow,'Match History Data'!L1814,"")</f>
        <v/>
      </c>
      <c r="M1814" t="str">
        <f>IF(ROW()&lt;=vLastrow,'Match History Data'!M1814,"")</f>
        <v/>
      </c>
      <c r="N1814" t="str">
        <f>IF(ROW()&lt;=vLastrow,'Match History Data'!N1814,"")</f>
        <v/>
      </c>
      <c r="O1814" t="str">
        <f>IF(ROW()&lt;=vLastrow,'Match History Data'!O1814,"")</f>
        <v/>
      </c>
      <c r="Q1814" t="str">
        <f>IF(ROW()&lt;=vLastrow,VLOOKUP(MONTH(E1814),calcs!$S$2:$T$13,2,FALSE),"")</f>
        <v/>
      </c>
      <c r="R1814" t="str">
        <f>IF(ROW()&lt;=vLastrow,VLOOKUP(MONTH(F1814),calcs!$S$2:$T$13,2,FALSE),"")</f>
        <v/>
      </c>
      <c r="S1814" t="str">
        <f t="shared" si="150"/>
        <v/>
      </c>
      <c r="T1814" s="26" t="e">
        <f>IF(F1814="",DATEDIF(E1814,calcs!X$2,"Y"),"")</f>
        <v>#VALUE!</v>
      </c>
      <c r="U1814" t="str">
        <f t="shared" si="149"/>
        <v/>
      </c>
      <c r="V1814" t="str">
        <f t="shared" si="146"/>
        <v/>
      </c>
      <c r="W1814">
        <f t="shared" si="147"/>
        <v>0</v>
      </c>
      <c r="X1814">
        <f t="shared" si="148"/>
        <v>0</v>
      </c>
    </row>
    <row r="1815" spans="1:24" x14ac:dyDescent="0.35">
      <c r="A1815" t="str">
        <f>IF(ROW()&lt;=vLastrow,'Match History Data'!A1815,"")</f>
        <v/>
      </c>
      <c r="B1815" t="str">
        <f>IF(ROW()&lt;=vLastrow,'Match History Data'!B1815,"")</f>
        <v/>
      </c>
      <c r="C1815" t="str">
        <f>IF(ROW()&lt;=vLastrow,'Match History Data'!C1815,"")</f>
        <v/>
      </c>
      <c r="D1815" t="str">
        <f>IF(ROW()&lt;=vLastrow,'Match History Data'!D1815,"")</f>
        <v/>
      </c>
      <c r="E1815" s="3" t="str">
        <f>IF(ROW()&lt;=vLastrow,IF('Match History Data'!E1815&lt;&gt;"",'Match History Data'!E1815,""),"")</f>
        <v/>
      </c>
      <c r="F1815" s="3" t="str">
        <f>IF(ROW()&lt;=vLastrow,IF('Match History Data'!F1815&lt;&gt;"",'Match History Data'!F1815,""),"")</f>
        <v/>
      </c>
      <c r="G1815" t="str">
        <f>IF(ROW()&lt;=vLastrow,'Match History Data'!G1815,"")</f>
        <v/>
      </c>
      <c r="H1815" t="str">
        <f>IF(ROW()&lt;=vLastrow,'Match History Data'!H1815,"")</f>
        <v/>
      </c>
      <c r="I1815" t="str">
        <f>IF(ROW()&lt;=vLastrow,'Match History Data'!I1815,"")</f>
        <v/>
      </c>
      <c r="J1815" t="str">
        <f>IF(ROW()&lt;=vLastrow,'Match History Data'!J1815,"")</f>
        <v/>
      </c>
      <c r="K1815" t="str">
        <f>IF(ROW()&lt;=vLastrow,'Match History Data'!K1815,"")</f>
        <v/>
      </c>
      <c r="L1815" t="str">
        <f>IF(ROW()&lt;=vLastrow,'Match History Data'!L1815,"")</f>
        <v/>
      </c>
      <c r="M1815" t="str">
        <f>IF(ROW()&lt;=vLastrow,'Match History Data'!M1815,"")</f>
        <v/>
      </c>
      <c r="N1815" t="str">
        <f>IF(ROW()&lt;=vLastrow,'Match History Data'!N1815,"")</f>
        <v/>
      </c>
      <c r="O1815" t="str">
        <f>IF(ROW()&lt;=vLastrow,'Match History Data'!O1815,"")</f>
        <v/>
      </c>
      <c r="Q1815" t="str">
        <f>IF(ROW()&lt;=vLastrow,VLOOKUP(MONTH(E1815),calcs!$S$2:$T$13,2,FALSE),"")</f>
        <v/>
      </c>
      <c r="R1815" t="str">
        <f>IF(ROW()&lt;=vLastrow,VLOOKUP(MONTH(F1815),calcs!$S$2:$T$13,2,FALSE),"")</f>
        <v/>
      </c>
      <c r="S1815" t="str">
        <f t="shared" si="150"/>
        <v/>
      </c>
      <c r="T1815" s="26" t="e">
        <f>IF(F1815="",DATEDIF(E1815,calcs!X$2,"Y"),"")</f>
        <v>#VALUE!</v>
      </c>
      <c r="U1815" t="str">
        <f t="shared" si="149"/>
        <v/>
      </c>
      <c r="V1815" t="str">
        <f t="shared" si="146"/>
        <v/>
      </c>
      <c r="W1815">
        <f t="shared" si="147"/>
        <v>0</v>
      </c>
      <c r="X1815">
        <f t="shared" si="148"/>
        <v>0</v>
      </c>
    </row>
    <row r="1816" spans="1:24" x14ac:dyDescent="0.35">
      <c r="A1816" t="str">
        <f>IF(ROW()&lt;=vLastrow,'Match History Data'!A1816,"")</f>
        <v/>
      </c>
      <c r="B1816" t="str">
        <f>IF(ROW()&lt;=vLastrow,'Match History Data'!B1816,"")</f>
        <v/>
      </c>
      <c r="C1816" t="str">
        <f>IF(ROW()&lt;=vLastrow,'Match History Data'!C1816,"")</f>
        <v/>
      </c>
      <c r="D1816" t="str">
        <f>IF(ROW()&lt;=vLastrow,'Match History Data'!D1816,"")</f>
        <v/>
      </c>
      <c r="E1816" s="3" t="str">
        <f>IF(ROW()&lt;=vLastrow,IF('Match History Data'!E1816&lt;&gt;"",'Match History Data'!E1816,""),"")</f>
        <v/>
      </c>
      <c r="F1816" s="3" t="str">
        <f>IF(ROW()&lt;=vLastrow,IF('Match History Data'!F1816&lt;&gt;"",'Match History Data'!F1816,""),"")</f>
        <v/>
      </c>
      <c r="G1816" t="str">
        <f>IF(ROW()&lt;=vLastrow,'Match History Data'!G1816,"")</f>
        <v/>
      </c>
      <c r="H1816" t="str">
        <f>IF(ROW()&lt;=vLastrow,'Match History Data'!H1816,"")</f>
        <v/>
      </c>
      <c r="I1816" t="str">
        <f>IF(ROW()&lt;=vLastrow,'Match History Data'!I1816,"")</f>
        <v/>
      </c>
      <c r="J1816" t="str">
        <f>IF(ROW()&lt;=vLastrow,'Match History Data'!J1816,"")</f>
        <v/>
      </c>
      <c r="K1816" t="str">
        <f>IF(ROW()&lt;=vLastrow,'Match History Data'!K1816,"")</f>
        <v/>
      </c>
      <c r="L1816" t="str">
        <f>IF(ROW()&lt;=vLastrow,'Match History Data'!L1816,"")</f>
        <v/>
      </c>
      <c r="M1816" t="str">
        <f>IF(ROW()&lt;=vLastrow,'Match History Data'!M1816,"")</f>
        <v/>
      </c>
      <c r="N1816" t="str">
        <f>IF(ROW()&lt;=vLastrow,'Match History Data'!N1816,"")</f>
        <v/>
      </c>
      <c r="O1816" t="str">
        <f>IF(ROW()&lt;=vLastrow,'Match History Data'!O1816,"")</f>
        <v/>
      </c>
      <c r="Q1816" t="str">
        <f>IF(ROW()&lt;=vLastrow,VLOOKUP(MONTH(E1816),calcs!$S$2:$T$13,2,FALSE),"")</f>
        <v/>
      </c>
      <c r="R1816" t="str">
        <f>IF(ROW()&lt;=vLastrow,VLOOKUP(MONTH(F1816),calcs!$S$2:$T$13,2,FALSE),"")</f>
        <v/>
      </c>
      <c r="S1816" t="str">
        <f t="shared" si="150"/>
        <v/>
      </c>
      <c r="T1816" s="26" t="e">
        <f>IF(F1816="",DATEDIF(E1816,calcs!X$2,"Y"),"")</f>
        <v>#VALUE!</v>
      </c>
      <c r="U1816" t="str">
        <f t="shared" si="149"/>
        <v/>
      </c>
      <c r="V1816" t="str">
        <f t="shared" si="146"/>
        <v/>
      </c>
      <c r="W1816">
        <f t="shared" si="147"/>
        <v>0</v>
      </c>
      <c r="X1816">
        <f t="shared" si="148"/>
        <v>0</v>
      </c>
    </row>
    <row r="1817" spans="1:24" x14ac:dyDescent="0.35">
      <c r="A1817" t="str">
        <f>IF(ROW()&lt;=vLastrow,'Match History Data'!A1817,"")</f>
        <v/>
      </c>
      <c r="B1817" t="str">
        <f>IF(ROW()&lt;=vLastrow,'Match History Data'!B1817,"")</f>
        <v/>
      </c>
      <c r="C1817" t="str">
        <f>IF(ROW()&lt;=vLastrow,'Match History Data'!C1817,"")</f>
        <v/>
      </c>
      <c r="D1817" t="str">
        <f>IF(ROW()&lt;=vLastrow,'Match History Data'!D1817,"")</f>
        <v/>
      </c>
      <c r="E1817" s="3" t="str">
        <f>IF(ROW()&lt;=vLastrow,IF('Match History Data'!E1817&lt;&gt;"",'Match History Data'!E1817,""),"")</f>
        <v/>
      </c>
      <c r="F1817" s="3" t="str">
        <f>IF(ROW()&lt;=vLastrow,IF('Match History Data'!F1817&lt;&gt;"",'Match History Data'!F1817,""),"")</f>
        <v/>
      </c>
      <c r="G1817" t="str">
        <f>IF(ROW()&lt;=vLastrow,'Match History Data'!G1817,"")</f>
        <v/>
      </c>
      <c r="H1817" t="str">
        <f>IF(ROW()&lt;=vLastrow,'Match History Data'!H1817,"")</f>
        <v/>
      </c>
      <c r="I1817" t="str">
        <f>IF(ROW()&lt;=vLastrow,'Match History Data'!I1817,"")</f>
        <v/>
      </c>
      <c r="J1817" t="str">
        <f>IF(ROW()&lt;=vLastrow,'Match History Data'!J1817,"")</f>
        <v/>
      </c>
      <c r="K1817" t="str">
        <f>IF(ROW()&lt;=vLastrow,'Match History Data'!K1817,"")</f>
        <v/>
      </c>
      <c r="L1817" t="str">
        <f>IF(ROW()&lt;=vLastrow,'Match History Data'!L1817,"")</f>
        <v/>
      </c>
      <c r="M1817" t="str">
        <f>IF(ROW()&lt;=vLastrow,'Match History Data'!M1817,"")</f>
        <v/>
      </c>
      <c r="N1817" t="str">
        <f>IF(ROW()&lt;=vLastrow,'Match History Data'!N1817,"")</f>
        <v/>
      </c>
      <c r="O1817" t="str">
        <f>IF(ROW()&lt;=vLastrow,'Match History Data'!O1817,"")</f>
        <v/>
      </c>
      <c r="Q1817" t="str">
        <f>IF(ROW()&lt;=vLastrow,VLOOKUP(MONTH(E1817),calcs!$S$2:$T$13,2,FALSE),"")</f>
        <v/>
      </c>
      <c r="R1817" t="str">
        <f>IF(ROW()&lt;=vLastrow,VLOOKUP(MONTH(F1817),calcs!$S$2:$T$13,2,FALSE),"")</f>
        <v/>
      </c>
      <c r="S1817" t="str">
        <f t="shared" si="150"/>
        <v/>
      </c>
      <c r="T1817" s="26" t="e">
        <f>IF(F1817="",DATEDIF(E1817,calcs!X$2,"Y"),"")</f>
        <v>#VALUE!</v>
      </c>
      <c r="U1817" t="str">
        <f t="shared" si="149"/>
        <v/>
      </c>
      <c r="V1817" t="str">
        <f t="shared" si="146"/>
        <v/>
      </c>
      <c r="W1817">
        <f t="shared" si="147"/>
        <v>0</v>
      </c>
      <c r="X1817">
        <f t="shared" si="148"/>
        <v>0</v>
      </c>
    </row>
    <row r="1818" spans="1:24" x14ac:dyDescent="0.35">
      <c r="A1818" t="str">
        <f>IF(ROW()&lt;=vLastrow,'Match History Data'!A1818,"")</f>
        <v/>
      </c>
      <c r="B1818" t="str">
        <f>IF(ROW()&lt;=vLastrow,'Match History Data'!B1818,"")</f>
        <v/>
      </c>
      <c r="C1818" t="str">
        <f>IF(ROW()&lt;=vLastrow,'Match History Data'!C1818,"")</f>
        <v/>
      </c>
      <c r="D1818" t="str">
        <f>IF(ROW()&lt;=vLastrow,'Match History Data'!D1818,"")</f>
        <v/>
      </c>
      <c r="E1818" s="3" t="str">
        <f>IF(ROW()&lt;=vLastrow,IF('Match History Data'!E1818&lt;&gt;"",'Match History Data'!E1818,""),"")</f>
        <v/>
      </c>
      <c r="F1818" s="3" t="str">
        <f>IF(ROW()&lt;=vLastrow,IF('Match History Data'!F1818&lt;&gt;"",'Match History Data'!F1818,""),"")</f>
        <v/>
      </c>
      <c r="G1818" t="str">
        <f>IF(ROW()&lt;=vLastrow,'Match History Data'!G1818,"")</f>
        <v/>
      </c>
      <c r="H1818" t="str">
        <f>IF(ROW()&lt;=vLastrow,'Match History Data'!H1818,"")</f>
        <v/>
      </c>
      <c r="I1818" t="str">
        <f>IF(ROW()&lt;=vLastrow,'Match History Data'!I1818,"")</f>
        <v/>
      </c>
      <c r="J1818" t="str">
        <f>IF(ROW()&lt;=vLastrow,'Match History Data'!J1818,"")</f>
        <v/>
      </c>
      <c r="K1818" t="str">
        <f>IF(ROW()&lt;=vLastrow,'Match History Data'!K1818,"")</f>
        <v/>
      </c>
      <c r="L1818" t="str">
        <f>IF(ROW()&lt;=vLastrow,'Match History Data'!L1818,"")</f>
        <v/>
      </c>
      <c r="M1818" t="str">
        <f>IF(ROW()&lt;=vLastrow,'Match History Data'!M1818,"")</f>
        <v/>
      </c>
      <c r="N1818" t="str">
        <f>IF(ROW()&lt;=vLastrow,'Match History Data'!N1818,"")</f>
        <v/>
      </c>
      <c r="O1818" t="str">
        <f>IF(ROW()&lt;=vLastrow,'Match History Data'!O1818,"")</f>
        <v/>
      </c>
      <c r="Q1818" t="str">
        <f>IF(ROW()&lt;=vLastrow,VLOOKUP(MONTH(E1818),calcs!$S$2:$T$13,2,FALSE),"")</f>
        <v/>
      </c>
      <c r="R1818" t="str">
        <f>IF(ROW()&lt;=vLastrow,VLOOKUP(MONTH(F1818),calcs!$S$2:$T$13,2,FALSE),"")</f>
        <v/>
      </c>
      <c r="S1818" t="str">
        <f t="shared" si="150"/>
        <v/>
      </c>
      <c r="T1818" s="26" t="e">
        <f>IF(F1818="",DATEDIF(E1818,calcs!X$2,"Y"),"")</f>
        <v>#VALUE!</v>
      </c>
      <c r="U1818" t="str">
        <f t="shared" si="149"/>
        <v/>
      </c>
      <c r="V1818" t="str">
        <f t="shared" si="146"/>
        <v/>
      </c>
      <c r="W1818">
        <f t="shared" si="147"/>
        <v>0</v>
      </c>
      <c r="X1818">
        <f t="shared" si="148"/>
        <v>0</v>
      </c>
    </row>
    <row r="1819" spans="1:24" x14ac:dyDescent="0.35">
      <c r="A1819" t="str">
        <f>IF(ROW()&lt;=vLastrow,'Match History Data'!A1819,"")</f>
        <v/>
      </c>
      <c r="B1819" t="str">
        <f>IF(ROW()&lt;=vLastrow,'Match History Data'!B1819,"")</f>
        <v/>
      </c>
      <c r="C1819" t="str">
        <f>IF(ROW()&lt;=vLastrow,'Match History Data'!C1819,"")</f>
        <v/>
      </c>
      <c r="D1819" t="str">
        <f>IF(ROW()&lt;=vLastrow,'Match History Data'!D1819,"")</f>
        <v/>
      </c>
      <c r="E1819" s="3" t="str">
        <f>IF(ROW()&lt;=vLastrow,IF('Match History Data'!E1819&lt;&gt;"",'Match History Data'!E1819,""),"")</f>
        <v/>
      </c>
      <c r="F1819" s="3" t="str">
        <f>IF(ROW()&lt;=vLastrow,IF('Match History Data'!F1819&lt;&gt;"",'Match History Data'!F1819,""),"")</f>
        <v/>
      </c>
      <c r="G1819" t="str">
        <f>IF(ROW()&lt;=vLastrow,'Match History Data'!G1819,"")</f>
        <v/>
      </c>
      <c r="H1819" t="str">
        <f>IF(ROW()&lt;=vLastrow,'Match History Data'!H1819,"")</f>
        <v/>
      </c>
      <c r="I1819" t="str">
        <f>IF(ROW()&lt;=vLastrow,'Match History Data'!I1819,"")</f>
        <v/>
      </c>
      <c r="J1819" t="str">
        <f>IF(ROW()&lt;=vLastrow,'Match History Data'!J1819,"")</f>
        <v/>
      </c>
      <c r="K1819" t="str">
        <f>IF(ROW()&lt;=vLastrow,'Match History Data'!K1819,"")</f>
        <v/>
      </c>
      <c r="L1819" t="str">
        <f>IF(ROW()&lt;=vLastrow,'Match History Data'!L1819,"")</f>
        <v/>
      </c>
      <c r="M1819" t="str">
        <f>IF(ROW()&lt;=vLastrow,'Match History Data'!M1819,"")</f>
        <v/>
      </c>
      <c r="N1819" t="str">
        <f>IF(ROW()&lt;=vLastrow,'Match History Data'!N1819,"")</f>
        <v/>
      </c>
      <c r="O1819" t="str">
        <f>IF(ROW()&lt;=vLastrow,'Match History Data'!O1819,"")</f>
        <v/>
      </c>
      <c r="Q1819" t="str">
        <f>IF(ROW()&lt;=vLastrow,VLOOKUP(MONTH(E1819),calcs!$S$2:$T$13,2,FALSE),"")</f>
        <v/>
      </c>
      <c r="R1819" t="str">
        <f>IF(ROW()&lt;=vLastrow,VLOOKUP(MONTH(F1819),calcs!$S$2:$T$13,2,FALSE),"")</f>
        <v/>
      </c>
      <c r="S1819" t="str">
        <f t="shared" si="150"/>
        <v/>
      </c>
      <c r="T1819" s="26" t="e">
        <f>IF(F1819="",DATEDIF(E1819,calcs!X$2,"Y"),"")</f>
        <v>#VALUE!</v>
      </c>
      <c r="U1819" t="str">
        <f t="shared" si="149"/>
        <v/>
      </c>
      <c r="V1819" t="str">
        <f t="shared" si="146"/>
        <v/>
      </c>
      <c r="W1819">
        <f t="shared" si="147"/>
        <v>0</v>
      </c>
      <c r="X1819">
        <f t="shared" si="148"/>
        <v>0</v>
      </c>
    </row>
    <row r="1820" spans="1:24" x14ac:dyDescent="0.35">
      <c r="A1820" t="str">
        <f>IF(ROW()&lt;=vLastrow,'Match History Data'!A1820,"")</f>
        <v/>
      </c>
      <c r="B1820" t="str">
        <f>IF(ROW()&lt;=vLastrow,'Match History Data'!B1820,"")</f>
        <v/>
      </c>
      <c r="C1820" t="str">
        <f>IF(ROW()&lt;=vLastrow,'Match History Data'!C1820,"")</f>
        <v/>
      </c>
      <c r="D1820" t="str">
        <f>IF(ROW()&lt;=vLastrow,'Match History Data'!D1820,"")</f>
        <v/>
      </c>
      <c r="E1820" s="3" t="str">
        <f>IF(ROW()&lt;=vLastrow,IF('Match History Data'!E1820&lt;&gt;"",'Match History Data'!E1820,""),"")</f>
        <v/>
      </c>
      <c r="F1820" s="3" t="str">
        <f>IF(ROW()&lt;=vLastrow,IF('Match History Data'!F1820&lt;&gt;"",'Match History Data'!F1820,""),"")</f>
        <v/>
      </c>
      <c r="G1820" t="str">
        <f>IF(ROW()&lt;=vLastrow,'Match History Data'!G1820,"")</f>
        <v/>
      </c>
      <c r="H1820" t="str">
        <f>IF(ROW()&lt;=vLastrow,'Match History Data'!H1820,"")</f>
        <v/>
      </c>
      <c r="I1820" t="str">
        <f>IF(ROW()&lt;=vLastrow,'Match History Data'!I1820,"")</f>
        <v/>
      </c>
      <c r="J1820" t="str">
        <f>IF(ROW()&lt;=vLastrow,'Match History Data'!J1820,"")</f>
        <v/>
      </c>
      <c r="K1820" t="str">
        <f>IF(ROW()&lt;=vLastrow,'Match History Data'!K1820,"")</f>
        <v/>
      </c>
      <c r="L1820" t="str">
        <f>IF(ROW()&lt;=vLastrow,'Match History Data'!L1820,"")</f>
        <v/>
      </c>
      <c r="M1820" t="str">
        <f>IF(ROW()&lt;=vLastrow,'Match History Data'!M1820,"")</f>
        <v/>
      </c>
      <c r="N1820" t="str">
        <f>IF(ROW()&lt;=vLastrow,'Match History Data'!N1820,"")</f>
        <v/>
      </c>
      <c r="O1820" t="str">
        <f>IF(ROW()&lt;=vLastrow,'Match History Data'!O1820,"")</f>
        <v/>
      </c>
      <c r="Q1820" t="str">
        <f>IF(ROW()&lt;=vLastrow,VLOOKUP(MONTH(E1820),calcs!$S$2:$T$13,2,FALSE),"")</f>
        <v/>
      </c>
      <c r="R1820" t="str">
        <f>IF(ROW()&lt;=vLastrow,VLOOKUP(MONTH(F1820),calcs!$S$2:$T$13,2,FALSE),"")</f>
        <v/>
      </c>
      <c r="S1820" t="str">
        <f t="shared" si="150"/>
        <v/>
      </c>
      <c r="T1820" s="26" t="e">
        <f>IF(F1820="",DATEDIF(E1820,calcs!X$2,"Y"),"")</f>
        <v>#VALUE!</v>
      </c>
      <c r="U1820" t="str">
        <f t="shared" si="149"/>
        <v/>
      </c>
      <c r="V1820" t="str">
        <f t="shared" si="146"/>
        <v/>
      </c>
      <c r="W1820">
        <f t="shared" si="147"/>
        <v>0</v>
      </c>
      <c r="X1820">
        <f t="shared" si="148"/>
        <v>0</v>
      </c>
    </row>
    <row r="1821" spans="1:24" x14ac:dyDescent="0.35">
      <c r="A1821" t="str">
        <f>IF(ROW()&lt;=vLastrow,'Match History Data'!A1821,"")</f>
        <v/>
      </c>
      <c r="B1821" t="str">
        <f>IF(ROW()&lt;=vLastrow,'Match History Data'!B1821,"")</f>
        <v/>
      </c>
      <c r="C1821" t="str">
        <f>IF(ROW()&lt;=vLastrow,'Match History Data'!C1821,"")</f>
        <v/>
      </c>
      <c r="D1821" t="str">
        <f>IF(ROW()&lt;=vLastrow,'Match History Data'!D1821,"")</f>
        <v/>
      </c>
      <c r="E1821" s="3" t="str">
        <f>IF(ROW()&lt;=vLastrow,IF('Match History Data'!E1821&lt;&gt;"",'Match History Data'!E1821,""),"")</f>
        <v/>
      </c>
      <c r="F1821" s="3" t="str">
        <f>IF(ROW()&lt;=vLastrow,IF('Match History Data'!F1821&lt;&gt;"",'Match History Data'!F1821,""),"")</f>
        <v/>
      </c>
      <c r="G1821" t="str">
        <f>IF(ROW()&lt;=vLastrow,'Match History Data'!G1821,"")</f>
        <v/>
      </c>
      <c r="H1821" t="str">
        <f>IF(ROW()&lt;=vLastrow,'Match History Data'!H1821,"")</f>
        <v/>
      </c>
      <c r="I1821" t="str">
        <f>IF(ROW()&lt;=vLastrow,'Match History Data'!I1821,"")</f>
        <v/>
      </c>
      <c r="J1821" t="str">
        <f>IF(ROW()&lt;=vLastrow,'Match History Data'!J1821,"")</f>
        <v/>
      </c>
      <c r="K1821" t="str">
        <f>IF(ROW()&lt;=vLastrow,'Match History Data'!K1821,"")</f>
        <v/>
      </c>
      <c r="L1821" t="str">
        <f>IF(ROW()&lt;=vLastrow,'Match History Data'!L1821,"")</f>
        <v/>
      </c>
      <c r="M1821" t="str">
        <f>IF(ROW()&lt;=vLastrow,'Match History Data'!M1821,"")</f>
        <v/>
      </c>
      <c r="N1821" t="str">
        <f>IF(ROW()&lt;=vLastrow,'Match History Data'!N1821,"")</f>
        <v/>
      </c>
      <c r="O1821" t="str">
        <f>IF(ROW()&lt;=vLastrow,'Match History Data'!O1821,"")</f>
        <v/>
      </c>
      <c r="Q1821" t="str">
        <f>IF(ROW()&lt;=vLastrow,VLOOKUP(MONTH(E1821),calcs!$S$2:$T$13,2,FALSE),"")</f>
        <v/>
      </c>
      <c r="R1821" t="str">
        <f>IF(ROW()&lt;=vLastrow,VLOOKUP(MONTH(F1821),calcs!$S$2:$T$13,2,FALSE),"")</f>
        <v/>
      </c>
      <c r="S1821" t="str">
        <f t="shared" si="150"/>
        <v/>
      </c>
      <c r="T1821" s="26" t="e">
        <f>IF(F1821="",DATEDIF(E1821,calcs!X$2,"Y"),"")</f>
        <v>#VALUE!</v>
      </c>
      <c r="U1821" t="str">
        <f t="shared" si="149"/>
        <v/>
      </c>
      <c r="V1821" t="str">
        <f t="shared" si="146"/>
        <v/>
      </c>
      <c r="W1821">
        <f t="shared" si="147"/>
        <v>0</v>
      </c>
      <c r="X1821">
        <f t="shared" si="148"/>
        <v>0</v>
      </c>
    </row>
    <row r="1822" spans="1:24" x14ac:dyDescent="0.35">
      <c r="A1822" t="str">
        <f>IF(ROW()&lt;=vLastrow,'Match History Data'!A1822,"")</f>
        <v/>
      </c>
      <c r="B1822" t="str">
        <f>IF(ROW()&lt;=vLastrow,'Match History Data'!B1822,"")</f>
        <v/>
      </c>
      <c r="C1822" t="str">
        <f>IF(ROW()&lt;=vLastrow,'Match History Data'!C1822,"")</f>
        <v/>
      </c>
      <c r="D1822" t="str">
        <f>IF(ROW()&lt;=vLastrow,'Match History Data'!D1822,"")</f>
        <v/>
      </c>
      <c r="E1822" s="3" t="str">
        <f>IF(ROW()&lt;=vLastrow,IF('Match History Data'!E1822&lt;&gt;"",'Match History Data'!E1822,""),"")</f>
        <v/>
      </c>
      <c r="F1822" s="3" t="str">
        <f>IF(ROW()&lt;=vLastrow,IF('Match History Data'!F1822&lt;&gt;"",'Match History Data'!F1822,""),"")</f>
        <v/>
      </c>
      <c r="G1822" t="str">
        <f>IF(ROW()&lt;=vLastrow,'Match History Data'!G1822,"")</f>
        <v/>
      </c>
      <c r="H1822" t="str">
        <f>IF(ROW()&lt;=vLastrow,'Match History Data'!H1822,"")</f>
        <v/>
      </c>
      <c r="I1822" t="str">
        <f>IF(ROW()&lt;=vLastrow,'Match History Data'!I1822,"")</f>
        <v/>
      </c>
      <c r="J1822" t="str">
        <f>IF(ROW()&lt;=vLastrow,'Match History Data'!J1822,"")</f>
        <v/>
      </c>
      <c r="K1822" t="str">
        <f>IF(ROW()&lt;=vLastrow,'Match History Data'!K1822,"")</f>
        <v/>
      </c>
      <c r="L1822" t="str">
        <f>IF(ROW()&lt;=vLastrow,'Match History Data'!L1822,"")</f>
        <v/>
      </c>
      <c r="M1822" t="str">
        <f>IF(ROW()&lt;=vLastrow,'Match History Data'!M1822,"")</f>
        <v/>
      </c>
      <c r="N1822" t="str">
        <f>IF(ROW()&lt;=vLastrow,'Match History Data'!N1822,"")</f>
        <v/>
      </c>
      <c r="O1822" t="str">
        <f>IF(ROW()&lt;=vLastrow,'Match History Data'!O1822,"")</f>
        <v/>
      </c>
      <c r="Q1822" t="str">
        <f>IF(ROW()&lt;=vLastrow,VLOOKUP(MONTH(E1822),calcs!$S$2:$T$13,2,FALSE),"")</f>
        <v/>
      </c>
      <c r="R1822" t="str">
        <f>IF(ROW()&lt;=vLastrow,VLOOKUP(MONTH(F1822),calcs!$S$2:$T$13,2,FALSE),"")</f>
        <v/>
      </c>
      <c r="S1822" t="str">
        <f t="shared" si="150"/>
        <v/>
      </c>
      <c r="T1822" s="26" t="e">
        <f>IF(F1822="",DATEDIF(E1822,calcs!X$2,"Y"),"")</f>
        <v>#VALUE!</v>
      </c>
      <c r="U1822" t="str">
        <f t="shared" si="149"/>
        <v/>
      </c>
      <c r="V1822" t="str">
        <f t="shared" si="146"/>
        <v/>
      </c>
      <c r="W1822">
        <f t="shared" si="147"/>
        <v>0</v>
      </c>
      <c r="X1822">
        <f t="shared" si="148"/>
        <v>0</v>
      </c>
    </row>
    <row r="1823" spans="1:24" x14ac:dyDescent="0.35">
      <c r="A1823" t="str">
        <f>IF(ROW()&lt;=vLastrow,'Match History Data'!A1823,"")</f>
        <v/>
      </c>
      <c r="B1823" t="str">
        <f>IF(ROW()&lt;=vLastrow,'Match History Data'!B1823,"")</f>
        <v/>
      </c>
      <c r="C1823" t="str">
        <f>IF(ROW()&lt;=vLastrow,'Match History Data'!C1823,"")</f>
        <v/>
      </c>
      <c r="D1823" t="str">
        <f>IF(ROW()&lt;=vLastrow,'Match History Data'!D1823,"")</f>
        <v/>
      </c>
      <c r="E1823" s="3" t="str">
        <f>IF(ROW()&lt;=vLastrow,IF('Match History Data'!E1823&lt;&gt;"",'Match History Data'!E1823,""),"")</f>
        <v/>
      </c>
      <c r="F1823" s="3" t="str">
        <f>IF(ROW()&lt;=vLastrow,IF('Match History Data'!F1823&lt;&gt;"",'Match History Data'!F1823,""),"")</f>
        <v/>
      </c>
      <c r="G1823" t="str">
        <f>IF(ROW()&lt;=vLastrow,'Match History Data'!G1823,"")</f>
        <v/>
      </c>
      <c r="H1823" t="str">
        <f>IF(ROW()&lt;=vLastrow,'Match History Data'!H1823,"")</f>
        <v/>
      </c>
      <c r="I1823" t="str">
        <f>IF(ROW()&lt;=vLastrow,'Match History Data'!I1823,"")</f>
        <v/>
      </c>
      <c r="J1823" t="str">
        <f>IF(ROW()&lt;=vLastrow,'Match History Data'!J1823,"")</f>
        <v/>
      </c>
      <c r="K1823" t="str">
        <f>IF(ROW()&lt;=vLastrow,'Match History Data'!K1823,"")</f>
        <v/>
      </c>
      <c r="L1823" t="str">
        <f>IF(ROW()&lt;=vLastrow,'Match History Data'!L1823,"")</f>
        <v/>
      </c>
      <c r="M1823" t="str">
        <f>IF(ROW()&lt;=vLastrow,'Match History Data'!M1823,"")</f>
        <v/>
      </c>
      <c r="N1823" t="str">
        <f>IF(ROW()&lt;=vLastrow,'Match History Data'!N1823,"")</f>
        <v/>
      </c>
      <c r="O1823" t="str">
        <f>IF(ROW()&lt;=vLastrow,'Match History Data'!O1823,"")</f>
        <v/>
      </c>
      <c r="Q1823" t="str">
        <f>IF(ROW()&lt;=vLastrow,VLOOKUP(MONTH(E1823),calcs!$S$2:$T$13,2,FALSE),"")</f>
        <v/>
      </c>
      <c r="R1823" t="str">
        <f>IF(ROW()&lt;=vLastrow,VLOOKUP(MONTH(F1823),calcs!$S$2:$T$13,2,FALSE),"")</f>
        <v/>
      </c>
      <c r="S1823" t="str">
        <f t="shared" si="150"/>
        <v/>
      </c>
      <c r="T1823" s="26" t="e">
        <f>IF(F1823="",DATEDIF(E1823,calcs!X$2,"Y"),"")</f>
        <v>#VALUE!</v>
      </c>
      <c r="U1823" t="str">
        <f t="shared" si="149"/>
        <v/>
      </c>
      <c r="V1823" t="str">
        <f t="shared" si="146"/>
        <v/>
      </c>
      <c r="W1823">
        <f t="shared" si="147"/>
        <v>0</v>
      </c>
      <c r="X1823">
        <f t="shared" si="148"/>
        <v>0</v>
      </c>
    </row>
    <row r="1824" spans="1:24" x14ac:dyDescent="0.35">
      <c r="A1824" t="str">
        <f>IF(ROW()&lt;=vLastrow,'Match History Data'!A1824,"")</f>
        <v/>
      </c>
      <c r="B1824" t="str">
        <f>IF(ROW()&lt;=vLastrow,'Match History Data'!B1824,"")</f>
        <v/>
      </c>
      <c r="C1824" t="str">
        <f>IF(ROW()&lt;=vLastrow,'Match History Data'!C1824,"")</f>
        <v/>
      </c>
      <c r="D1824" t="str">
        <f>IF(ROW()&lt;=vLastrow,'Match History Data'!D1824,"")</f>
        <v/>
      </c>
      <c r="E1824" s="3" t="str">
        <f>IF(ROW()&lt;=vLastrow,IF('Match History Data'!E1824&lt;&gt;"",'Match History Data'!E1824,""),"")</f>
        <v/>
      </c>
      <c r="F1824" s="3" t="str">
        <f>IF(ROW()&lt;=vLastrow,IF('Match History Data'!F1824&lt;&gt;"",'Match History Data'!F1824,""),"")</f>
        <v/>
      </c>
      <c r="G1824" t="str">
        <f>IF(ROW()&lt;=vLastrow,'Match History Data'!G1824,"")</f>
        <v/>
      </c>
      <c r="H1824" t="str">
        <f>IF(ROW()&lt;=vLastrow,'Match History Data'!H1824,"")</f>
        <v/>
      </c>
      <c r="I1824" t="str">
        <f>IF(ROW()&lt;=vLastrow,'Match History Data'!I1824,"")</f>
        <v/>
      </c>
      <c r="J1824" t="str">
        <f>IF(ROW()&lt;=vLastrow,'Match History Data'!J1824,"")</f>
        <v/>
      </c>
      <c r="K1824" t="str">
        <f>IF(ROW()&lt;=vLastrow,'Match History Data'!K1824,"")</f>
        <v/>
      </c>
      <c r="L1824" t="str">
        <f>IF(ROW()&lt;=vLastrow,'Match History Data'!L1824,"")</f>
        <v/>
      </c>
      <c r="M1824" t="str">
        <f>IF(ROW()&lt;=vLastrow,'Match History Data'!M1824,"")</f>
        <v/>
      </c>
      <c r="N1824" t="str">
        <f>IF(ROW()&lt;=vLastrow,'Match History Data'!N1824,"")</f>
        <v/>
      </c>
      <c r="O1824" t="str">
        <f>IF(ROW()&lt;=vLastrow,'Match History Data'!O1824,"")</f>
        <v/>
      </c>
      <c r="Q1824" t="str">
        <f>IF(ROW()&lt;=vLastrow,VLOOKUP(MONTH(E1824),calcs!$S$2:$T$13,2,FALSE),"")</f>
        <v/>
      </c>
      <c r="R1824" t="str">
        <f>IF(ROW()&lt;=vLastrow,VLOOKUP(MONTH(F1824),calcs!$S$2:$T$13,2,FALSE),"")</f>
        <v/>
      </c>
      <c r="S1824" t="str">
        <f t="shared" si="150"/>
        <v/>
      </c>
      <c r="T1824" s="26" t="e">
        <f>IF(F1824="",DATEDIF(E1824,calcs!X$2,"Y"),"")</f>
        <v>#VALUE!</v>
      </c>
      <c r="U1824" t="str">
        <f t="shared" si="149"/>
        <v/>
      </c>
      <c r="V1824" t="str">
        <f t="shared" si="146"/>
        <v/>
      </c>
      <c r="W1824">
        <f t="shared" si="147"/>
        <v>0</v>
      </c>
      <c r="X1824">
        <f t="shared" si="148"/>
        <v>0</v>
      </c>
    </row>
    <row r="1825" spans="1:24" x14ac:dyDescent="0.35">
      <c r="A1825" t="str">
        <f>IF(ROW()&lt;=vLastrow,'Match History Data'!A1825,"")</f>
        <v/>
      </c>
      <c r="B1825" t="str">
        <f>IF(ROW()&lt;=vLastrow,'Match History Data'!B1825,"")</f>
        <v/>
      </c>
      <c r="C1825" t="str">
        <f>IF(ROW()&lt;=vLastrow,'Match History Data'!C1825,"")</f>
        <v/>
      </c>
      <c r="D1825" t="str">
        <f>IF(ROW()&lt;=vLastrow,'Match History Data'!D1825,"")</f>
        <v/>
      </c>
      <c r="E1825" s="3" t="str">
        <f>IF(ROW()&lt;=vLastrow,IF('Match History Data'!E1825&lt;&gt;"",'Match History Data'!E1825,""),"")</f>
        <v/>
      </c>
      <c r="F1825" s="3" t="str">
        <f>IF(ROW()&lt;=vLastrow,IF('Match History Data'!F1825&lt;&gt;"",'Match History Data'!F1825,""),"")</f>
        <v/>
      </c>
      <c r="G1825" t="str">
        <f>IF(ROW()&lt;=vLastrow,'Match History Data'!G1825,"")</f>
        <v/>
      </c>
      <c r="H1825" t="str">
        <f>IF(ROW()&lt;=vLastrow,'Match History Data'!H1825,"")</f>
        <v/>
      </c>
      <c r="I1825" t="str">
        <f>IF(ROW()&lt;=vLastrow,'Match History Data'!I1825,"")</f>
        <v/>
      </c>
      <c r="J1825" t="str">
        <f>IF(ROW()&lt;=vLastrow,'Match History Data'!J1825,"")</f>
        <v/>
      </c>
      <c r="K1825" t="str">
        <f>IF(ROW()&lt;=vLastrow,'Match History Data'!K1825,"")</f>
        <v/>
      </c>
      <c r="L1825" t="str">
        <f>IF(ROW()&lt;=vLastrow,'Match History Data'!L1825,"")</f>
        <v/>
      </c>
      <c r="M1825" t="str">
        <f>IF(ROW()&lt;=vLastrow,'Match History Data'!M1825,"")</f>
        <v/>
      </c>
      <c r="N1825" t="str">
        <f>IF(ROW()&lt;=vLastrow,'Match History Data'!N1825,"")</f>
        <v/>
      </c>
      <c r="O1825" t="str">
        <f>IF(ROW()&lt;=vLastrow,'Match History Data'!O1825,"")</f>
        <v/>
      </c>
      <c r="Q1825" t="str">
        <f>IF(ROW()&lt;=vLastrow,VLOOKUP(MONTH(E1825),calcs!$S$2:$T$13,2,FALSE),"")</f>
        <v/>
      </c>
      <c r="R1825" t="str">
        <f>IF(ROW()&lt;=vLastrow,VLOOKUP(MONTH(F1825),calcs!$S$2:$T$13,2,FALSE),"")</f>
        <v/>
      </c>
      <c r="S1825" t="str">
        <f t="shared" si="150"/>
        <v/>
      </c>
      <c r="T1825" s="26" t="e">
        <f>IF(F1825="",DATEDIF(E1825,calcs!X$2,"Y"),"")</f>
        <v>#VALUE!</v>
      </c>
      <c r="U1825" t="str">
        <f t="shared" si="149"/>
        <v/>
      </c>
      <c r="V1825" t="str">
        <f t="shared" si="146"/>
        <v/>
      </c>
      <c r="W1825">
        <f t="shared" si="147"/>
        <v>0</v>
      </c>
      <c r="X1825">
        <f t="shared" si="148"/>
        <v>0</v>
      </c>
    </row>
    <row r="1826" spans="1:24" x14ac:dyDescent="0.35">
      <c r="A1826" t="str">
        <f>IF(ROW()&lt;=vLastrow,'Match History Data'!A1826,"")</f>
        <v/>
      </c>
      <c r="B1826" t="str">
        <f>IF(ROW()&lt;=vLastrow,'Match History Data'!B1826,"")</f>
        <v/>
      </c>
      <c r="C1826" t="str">
        <f>IF(ROW()&lt;=vLastrow,'Match History Data'!C1826,"")</f>
        <v/>
      </c>
      <c r="D1826" t="str">
        <f>IF(ROW()&lt;=vLastrow,'Match History Data'!D1826,"")</f>
        <v/>
      </c>
      <c r="E1826" s="3" t="str">
        <f>IF(ROW()&lt;=vLastrow,IF('Match History Data'!E1826&lt;&gt;"",'Match History Data'!E1826,""),"")</f>
        <v/>
      </c>
      <c r="F1826" s="3" t="str">
        <f>IF(ROW()&lt;=vLastrow,IF('Match History Data'!F1826&lt;&gt;"",'Match History Data'!F1826,""),"")</f>
        <v/>
      </c>
      <c r="G1826" t="str">
        <f>IF(ROW()&lt;=vLastrow,'Match History Data'!G1826,"")</f>
        <v/>
      </c>
      <c r="H1826" t="str">
        <f>IF(ROW()&lt;=vLastrow,'Match History Data'!H1826,"")</f>
        <v/>
      </c>
      <c r="I1826" t="str">
        <f>IF(ROW()&lt;=vLastrow,'Match History Data'!I1826,"")</f>
        <v/>
      </c>
      <c r="J1826" t="str">
        <f>IF(ROW()&lt;=vLastrow,'Match History Data'!J1826,"")</f>
        <v/>
      </c>
      <c r="K1826" t="str">
        <f>IF(ROW()&lt;=vLastrow,'Match History Data'!K1826,"")</f>
        <v/>
      </c>
      <c r="L1826" t="str">
        <f>IF(ROW()&lt;=vLastrow,'Match History Data'!L1826,"")</f>
        <v/>
      </c>
      <c r="M1826" t="str">
        <f>IF(ROW()&lt;=vLastrow,'Match History Data'!M1826,"")</f>
        <v/>
      </c>
      <c r="N1826" t="str">
        <f>IF(ROW()&lt;=vLastrow,'Match History Data'!N1826,"")</f>
        <v/>
      </c>
      <c r="O1826" t="str">
        <f>IF(ROW()&lt;=vLastrow,'Match History Data'!O1826,"")</f>
        <v/>
      </c>
      <c r="Q1826" t="str">
        <f>IF(ROW()&lt;=vLastrow,VLOOKUP(MONTH(E1826),calcs!$S$2:$T$13,2,FALSE),"")</f>
        <v/>
      </c>
      <c r="R1826" t="str">
        <f>IF(ROW()&lt;=vLastrow,VLOOKUP(MONTH(F1826),calcs!$S$2:$T$13,2,FALSE),"")</f>
        <v/>
      </c>
      <c r="S1826" t="str">
        <f t="shared" si="150"/>
        <v/>
      </c>
      <c r="T1826" s="26" t="e">
        <f>IF(F1826="",DATEDIF(E1826,calcs!X$2,"Y"),"")</f>
        <v>#VALUE!</v>
      </c>
      <c r="U1826" t="str">
        <f t="shared" si="149"/>
        <v/>
      </c>
      <c r="V1826" t="str">
        <f t="shared" si="146"/>
        <v/>
      </c>
      <c r="W1826">
        <f t="shared" si="147"/>
        <v>0</v>
      </c>
      <c r="X1826">
        <f t="shared" si="148"/>
        <v>0</v>
      </c>
    </row>
    <row r="1827" spans="1:24" x14ac:dyDescent="0.35">
      <c r="A1827" t="str">
        <f>IF(ROW()&lt;=vLastrow,'Match History Data'!A1827,"")</f>
        <v/>
      </c>
      <c r="B1827" t="str">
        <f>IF(ROW()&lt;=vLastrow,'Match History Data'!B1827,"")</f>
        <v/>
      </c>
      <c r="C1827" t="str">
        <f>IF(ROW()&lt;=vLastrow,'Match History Data'!C1827,"")</f>
        <v/>
      </c>
      <c r="D1827" t="str">
        <f>IF(ROW()&lt;=vLastrow,'Match History Data'!D1827,"")</f>
        <v/>
      </c>
      <c r="E1827" s="3" t="str">
        <f>IF(ROW()&lt;=vLastrow,IF('Match History Data'!E1827&lt;&gt;"",'Match History Data'!E1827,""),"")</f>
        <v/>
      </c>
      <c r="F1827" s="3" t="str">
        <f>IF(ROW()&lt;=vLastrow,IF('Match History Data'!F1827&lt;&gt;"",'Match History Data'!F1827,""),"")</f>
        <v/>
      </c>
      <c r="G1827" t="str">
        <f>IF(ROW()&lt;=vLastrow,'Match History Data'!G1827,"")</f>
        <v/>
      </c>
      <c r="H1827" t="str">
        <f>IF(ROW()&lt;=vLastrow,'Match History Data'!H1827,"")</f>
        <v/>
      </c>
      <c r="I1827" t="str">
        <f>IF(ROW()&lt;=vLastrow,'Match History Data'!I1827,"")</f>
        <v/>
      </c>
      <c r="J1827" t="str">
        <f>IF(ROW()&lt;=vLastrow,'Match History Data'!J1827,"")</f>
        <v/>
      </c>
      <c r="K1827" t="str">
        <f>IF(ROW()&lt;=vLastrow,'Match History Data'!K1827,"")</f>
        <v/>
      </c>
      <c r="L1827" t="str">
        <f>IF(ROW()&lt;=vLastrow,'Match History Data'!L1827,"")</f>
        <v/>
      </c>
      <c r="M1827" t="str">
        <f>IF(ROW()&lt;=vLastrow,'Match History Data'!M1827,"")</f>
        <v/>
      </c>
      <c r="N1827" t="str">
        <f>IF(ROW()&lt;=vLastrow,'Match History Data'!N1827,"")</f>
        <v/>
      </c>
      <c r="O1827" t="str">
        <f>IF(ROW()&lt;=vLastrow,'Match History Data'!O1827,"")</f>
        <v/>
      </c>
      <c r="Q1827" t="str">
        <f>IF(ROW()&lt;=vLastrow,VLOOKUP(MONTH(E1827),calcs!$S$2:$T$13,2,FALSE),"")</f>
        <v/>
      </c>
      <c r="R1827" t="str">
        <f>IF(ROW()&lt;=vLastrow,VLOOKUP(MONTH(F1827),calcs!$S$2:$T$13,2,FALSE),"")</f>
        <v/>
      </c>
      <c r="S1827" t="str">
        <f t="shared" si="150"/>
        <v/>
      </c>
      <c r="T1827" s="26" t="e">
        <f>IF(F1827="",DATEDIF(E1827,calcs!X$2,"Y"),"")</f>
        <v>#VALUE!</v>
      </c>
      <c r="U1827" t="str">
        <f t="shared" si="149"/>
        <v/>
      </c>
      <c r="V1827" t="str">
        <f t="shared" si="146"/>
        <v/>
      </c>
      <c r="W1827">
        <f t="shared" si="147"/>
        <v>0</v>
      </c>
      <c r="X1827">
        <f t="shared" si="148"/>
        <v>0</v>
      </c>
    </row>
    <row r="1828" spans="1:24" x14ac:dyDescent="0.35">
      <c r="A1828" t="str">
        <f>IF(ROW()&lt;=vLastrow,'Match History Data'!A1828,"")</f>
        <v/>
      </c>
      <c r="B1828" t="str">
        <f>IF(ROW()&lt;=vLastrow,'Match History Data'!B1828,"")</f>
        <v/>
      </c>
      <c r="C1828" t="str">
        <f>IF(ROW()&lt;=vLastrow,'Match History Data'!C1828,"")</f>
        <v/>
      </c>
      <c r="D1828" t="str">
        <f>IF(ROW()&lt;=vLastrow,'Match History Data'!D1828,"")</f>
        <v/>
      </c>
      <c r="E1828" s="3" t="str">
        <f>IF(ROW()&lt;=vLastrow,IF('Match History Data'!E1828&lt;&gt;"",'Match History Data'!E1828,""),"")</f>
        <v/>
      </c>
      <c r="F1828" s="3" t="str">
        <f>IF(ROW()&lt;=vLastrow,IF('Match History Data'!F1828&lt;&gt;"",'Match History Data'!F1828,""),"")</f>
        <v/>
      </c>
      <c r="G1828" t="str">
        <f>IF(ROW()&lt;=vLastrow,'Match History Data'!G1828,"")</f>
        <v/>
      </c>
      <c r="H1828" t="str">
        <f>IF(ROW()&lt;=vLastrow,'Match History Data'!H1828,"")</f>
        <v/>
      </c>
      <c r="I1828" t="str">
        <f>IF(ROW()&lt;=vLastrow,'Match History Data'!I1828,"")</f>
        <v/>
      </c>
      <c r="J1828" t="str">
        <f>IF(ROW()&lt;=vLastrow,'Match History Data'!J1828,"")</f>
        <v/>
      </c>
      <c r="K1828" t="str">
        <f>IF(ROW()&lt;=vLastrow,'Match History Data'!K1828,"")</f>
        <v/>
      </c>
      <c r="L1828" t="str">
        <f>IF(ROW()&lt;=vLastrow,'Match History Data'!L1828,"")</f>
        <v/>
      </c>
      <c r="M1828" t="str">
        <f>IF(ROW()&lt;=vLastrow,'Match History Data'!M1828,"")</f>
        <v/>
      </c>
      <c r="N1828" t="str">
        <f>IF(ROW()&lt;=vLastrow,'Match History Data'!N1828,"")</f>
        <v/>
      </c>
      <c r="O1828" t="str">
        <f>IF(ROW()&lt;=vLastrow,'Match History Data'!O1828,"")</f>
        <v/>
      </c>
      <c r="Q1828" t="str">
        <f>IF(ROW()&lt;=vLastrow,VLOOKUP(MONTH(E1828),calcs!$S$2:$T$13,2,FALSE),"")</f>
        <v/>
      </c>
      <c r="R1828" t="str">
        <f>IF(ROW()&lt;=vLastrow,VLOOKUP(MONTH(F1828),calcs!$S$2:$T$13,2,FALSE),"")</f>
        <v/>
      </c>
      <c r="S1828" t="str">
        <f t="shared" si="150"/>
        <v/>
      </c>
      <c r="T1828" s="26" t="e">
        <f>IF(F1828="",DATEDIF(E1828,calcs!X$2,"Y"),"")</f>
        <v>#VALUE!</v>
      </c>
      <c r="U1828" t="str">
        <f t="shared" si="149"/>
        <v/>
      </c>
      <c r="V1828" t="str">
        <f t="shared" si="146"/>
        <v/>
      </c>
      <c r="W1828">
        <f t="shared" si="147"/>
        <v>0</v>
      </c>
      <c r="X1828">
        <f t="shared" si="148"/>
        <v>0</v>
      </c>
    </row>
    <row r="1829" spans="1:24" x14ac:dyDescent="0.35">
      <c r="A1829" t="str">
        <f>IF(ROW()&lt;=vLastrow,'Match History Data'!A1829,"")</f>
        <v/>
      </c>
      <c r="B1829" t="str">
        <f>IF(ROW()&lt;=vLastrow,'Match History Data'!B1829,"")</f>
        <v/>
      </c>
      <c r="C1829" t="str">
        <f>IF(ROW()&lt;=vLastrow,'Match History Data'!C1829,"")</f>
        <v/>
      </c>
      <c r="D1829" t="str">
        <f>IF(ROW()&lt;=vLastrow,'Match History Data'!D1829,"")</f>
        <v/>
      </c>
      <c r="E1829" s="3" t="str">
        <f>IF(ROW()&lt;=vLastrow,IF('Match History Data'!E1829&lt;&gt;"",'Match History Data'!E1829,""),"")</f>
        <v/>
      </c>
      <c r="F1829" s="3" t="str">
        <f>IF(ROW()&lt;=vLastrow,IF('Match History Data'!F1829&lt;&gt;"",'Match History Data'!F1829,""),"")</f>
        <v/>
      </c>
      <c r="G1829" t="str">
        <f>IF(ROW()&lt;=vLastrow,'Match History Data'!G1829,"")</f>
        <v/>
      </c>
      <c r="H1829" t="str">
        <f>IF(ROW()&lt;=vLastrow,'Match History Data'!H1829,"")</f>
        <v/>
      </c>
      <c r="I1829" t="str">
        <f>IF(ROW()&lt;=vLastrow,'Match History Data'!I1829,"")</f>
        <v/>
      </c>
      <c r="J1829" t="str">
        <f>IF(ROW()&lt;=vLastrow,'Match History Data'!J1829,"")</f>
        <v/>
      </c>
      <c r="K1829" t="str">
        <f>IF(ROW()&lt;=vLastrow,'Match History Data'!K1829,"")</f>
        <v/>
      </c>
      <c r="L1829" t="str">
        <f>IF(ROW()&lt;=vLastrow,'Match History Data'!L1829,"")</f>
        <v/>
      </c>
      <c r="M1829" t="str">
        <f>IF(ROW()&lt;=vLastrow,'Match History Data'!M1829,"")</f>
        <v/>
      </c>
      <c r="N1829" t="str">
        <f>IF(ROW()&lt;=vLastrow,'Match History Data'!N1829,"")</f>
        <v/>
      </c>
      <c r="O1829" t="str">
        <f>IF(ROW()&lt;=vLastrow,'Match History Data'!O1829,"")</f>
        <v/>
      </c>
      <c r="Q1829" t="str">
        <f>IF(ROW()&lt;=vLastrow,VLOOKUP(MONTH(E1829),calcs!$S$2:$T$13,2,FALSE),"")</f>
        <v/>
      </c>
      <c r="R1829" t="str">
        <f>IF(ROW()&lt;=vLastrow,VLOOKUP(MONTH(F1829),calcs!$S$2:$T$13,2,FALSE),"")</f>
        <v/>
      </c>
      <c r="S1829" t="str">
        <f t="shared" si="150"/>
        <v/>
      </c>
      <c r="T1829" s="26" t="e">
        <f>IF(F1829="",DATEDIF(E1829,calcs!X$2,"Y"),"")</f>
        <v>#VALUE!</v>
      </c>
      <c r="U1829" t="str">
        <f t="shared" si="149"/>
        <v/>
      </c>
      <c r="V1829" t="str">
        <f t="shared" si="146"/>
        <v/>
      </c>
      <c r="W1829">
        <f t="shared" si="147"/>
        <v>0</v>
      </c>
      <c r="X1829">
        <f t="shared" si="148"/>
        <v>0</v>
      </c>
    </row>
    <row r="1830" spans="1:24" x14ac:dyDescent="0.35">
      <c r="A1830" t="str">
        <f>IF(ROW()&lt;=vLastrow,'Match History Data'!A1830,"")</f>
        <v/>
      </c>
      <c r="B1830" t="str">
        <f>IF(ROW()&lt;=vLastrow,'Match History Data'!B1830,"")</f>
        <v/>
      </c>
      <c r="C1830" t="str">
        <f>IF(ROW()&lt;=vLastrow,'Match History Data'!C1830,"")</f>
        <v/>
      </c>
      <c r="D1830" t="str">
        <f>IF(ROW()&lt;=vLastrow,'Match History Data'!D1830,"")</f>
        <v/>
      </c>
      <c r="E1830" s="3" t="str">
        <f>IF(ROW()&lt;=vLastrow,IF('Match History Data'!E1830&lt;&gt;"",'Match History Data'!E1830,""),"")</f>
        <v/>
      </c>
      <c r="F1830" s="3" t="str">
        <f>IF(ROW()&lt;=vLastrow,IF('Match History Data'!F1830&lt;&gt;"",'Match History Data'!F1830,""),"")</f>
        <v/>
      </c>
      <c r="G1830" t="str">
        <f>IF(ROW()&lt;=vLastrow,'Match History Data'!G1830,"")</f>
        <v/>
      </c>
      <c r="H1830" t="str">
        <f>IF(ROW()&lt;=vLastrow,'Match History Data'!H1830,"")</f>
        <v/>
      </c>
      <c r="I1830" t="str">
        <f>IF(ROW()&lt;=vLastrow,'Match History Data'!I1830,"")</f>
        <v/>
      </c>
      <c r="J1830" t="str">
        <f>IF(ROW()&lt;=vLastrow,'Match History Data'!J1830,"")</f>
        <v/>
      </c>
      <c r="K1830" t="str">
        <f>IF(ROW()&lt;=vLastrow,'Match History Data'!K1830,"")</f>
        <v/>
      </c>
      <c r="L1830" t="str">
        <f>IF(ROW()&lt;=vLastrow,'Match History Data'!L1830,"")</f>
        <v/>
      </c>
      <c r="M1830" t="str">
        <f>IF(ROW()&lt;=vLastrow,'Match History Data'!M1830,"")</f>
        <v/>
      </c>
      <c r="N1830" t="str">
        <f>IF(ROW()&lt;=vLastrow,'Match History Data'!N1830,"")</f>
        <v/>
      </c>
      <c r="O1830" t="str">
        <f>IF(ROW()&lt;=vLastrow,'Match History Data'!O1830,"")</f>
        <v/>
      </c>
      <c r="Q1830" t="str">
        <f>IF(ROW()&lt;=vLastrow,VLOOKUP(MONTH(E1830),calcs!$S$2:$T$13,2,FALSE),"")</f>
        <v/>
      </c>
      <c r="R1830" t="str">
        <f>IF(ROW()&lt;=vLastrow,VLOOKUP(MONTH(F1830),calcs!$S$2:$T$13,2,FALSE),"")</f>
        <v/>
      </c>
      <c r="S1830" t="str">
        <f t="shared" si="150"/>
        <v/>
      </c>
      <c r="T1830" s="26" t="e">
        <f>IF(F1830="",DATEDIF(E1830,calcs!X$2,"Y"),"")</f>
        <v>#VALUE!</v>
      </c>
      <c r="U1830" t="str">
        <f t="shared" si="149"/>
        <v/>
      </c>
      <c r="V1830" t="str">
        <f t="shared" si="146"/>
        <v/>
      </c>
      <c r="W1830">
        <f t="shared" si="147"/>
        <v>0</v>
      </c>
      <c r="X1830">
        <f t="shared" si="148"/>
        <v>0</v>
      </c>
    </row>
    <row r="1831" spans="1:24" x14ac:dyDescent="0.35">
      <c r="A1831" t="str">
        <f>IF(ROW()&lt;=vLastrow,'Match History Data'!A1831,"")</f>
        <v/>
      </c>
      <c r="B1831" t="str">
        <f>IF(ROW()&lt;=vLastrow,'Match History Data'!B1831,"")</f>
        <v/>
      </c>
      <c r="C1831" t="str">
        <f>IF(ROW()&lt;=vLastrow,'Match History Data'!C1831,"")</f>
        <v/>
      </c>
      <c r="D1831" t="str">
        <f>IF(ROW()&lt;=vLastrow,'Match History Data'!D1831,"")</f>
        <v/>
      </c>
      <c r="E1831" s="3" t="str">
        <f>IF(ROW()&lt;=vLastrow,IF('Match History Data'!E1831&lt;&gt;"",'Match History Data'!E1831,""),"")</f>
        <v/>
      </c>
      <c r="F1831" s="3" t="str">
        <f>IF(ROW()&lt;=vLastrow,IF('Match History Data'!F1831&lt;&gt;"",'Match History Data'!F1831,""),"")</f>
        <v/>
      </c>
      <c r="G1831" t="str">
        <f>IF(ROW()&lt;=vLastrow,'Match History Data'!G1831,"")</f>
        <v/>
      </c>
      <c r="H1831" t="str">
        <f>IF(ROW()&lt;=vLastrow,'Match History Data'!H1831,"")</f>
        <v/>
      </c>
      <c r="I1831" t="str">
        <f>IF(ROW()&lt;=vLastrow,'Match History Data'!I1831,"")</f>
        <v/>
      </c>
      <c r="J1831" t="str">
        <f>IF(ROW()&lt;=vLastrow,'Match History Data'!J1831,"")</f>
        <v/>
      </c>
      <c r="K1831" t="str">
        <f>IF(ROW()&lt;=vLastrow,'Match History Data'!K1831,"")</f>
        <v/>
      </c>
      <c r="L1831" t="str">
        <f>IF(ROW()&lt;=vLastrow,'Match History Data'!L1831,"")</f>
        <v/>
      </c>
      <c r="M1831" t="str">
        <f>IF(ROW()&lt;=vLastrow,'Match History Data'!M1831,"")</f>
        <v/>
      </c>
      <c r="N1831" t="str">
        <f>IF(ROW()&lt;=vLastrow,'Match History Data'!N1831,"")</f>
        <v/>
      </c>
      <c r="O1831" t="str">
        <f>IF(ROW()&lt;=vLastrow,'Match History Data'!O1831,"")</f>
        <v/>
      </c>
      <c r="Q1831" t="str">
        <f>IF(ROW()&lt;=vLastrow,VLOOKUP(MONTH(E1831),calcs!$S$2:$T$13,2,FALSE),"")</f>
        <v/>
      </c>
      <c r="R1831" t="str">
        <f>IF(ROW()&lt;=vLastrow,VLOOKUP(MONTH(F1831),calcs!$S$2:$T$13,2,FALSE),"")</f>
        <v/>
      </c>
      <c r="S1831" t="str">
        <f t="shared" si="150"/>
        <v/>
      </c>
      <c r="T1831" s="26" t="e">
        <f>IF(F1831="",DATEDIF(E1831,calcs!X$2,"Y"),"")</f>
        <v>#VALUE!</v>
      </c>
      <c r="U1831" t="str">
        <f t="shared" si="149"/>
        <v/>
      </c>
      <c r="V1831" t="str">
        <f t="shared" si="146"/>
        <v/>
      </c>
      <c r="W1831">
        <f t="shared" si="147"/>
        <v>0</v>
      </c>
      <c r="X1831">
        <f t="shared" si="148"/>
        <v>0</v>
      </c>
    </row>
    <row r="1832" spans="1:24" x14ac:dyDescent="0.35">
      <c r="A1832" t="str">
        <f>IF(ROW()&lt;=vLastrow,'Match History Data'!A1832,"")</f>
        <v/>
      </c>
      <c r="B1832" t="str">
        <f>IF(ROW()&lt;=vLastrow,'Match History Data'!B1832,"")</f>
        <v/>
      </c>
      <c r="C1832" t="str">
        <f>IF(ROW()&lt;=vLastrow,'Match History Data'!C1832,"")</f>
        <v/>
      </c>
      <c r="D1832" t="str">
        <f>IF(ROW()&lt;=vLastrow,'Match History Data'!D1832,"")</f>
        <v/>
      </c>
      <c r="E1832" s="3" t="str">
        <f>IF(ROW()&lt;=vLastrow,IF('Match History Data'!E1832&lt;&gt;"",'Match History Data'!E1832,""),"")</f>
        <v/>
      </c>
      <c r="F1832" s="3" t="str">
        <f>IF(ROW()&lt;=vLastrow,IF('Match History Data'!F1832&lt;&gt;"",'Match History Data'!F1832,""),"")</f>
        <v/>
      </c>
      <c r="G1832" t="str">
        <f>IF(ROW()&lt;=vLastrow,'Match History Data'!G1832,"")</f>
        <v/>
      </c>
      <c r="H1832" t="str">
        <f>IF(ROW()&lt;=vLastrow,'Match History Data'!H1832,"")</f>
        <v/>
      </c>
      <c r="I1832" t="str">
        <f>IF(ROW()&lt;=vLastrow,'Match History Data'!I1832,"")</f>
        <v/>
      </c>
      <c r="J1832" t="str">
        <f>IF(ROW()&lt;=vLastrow,'Match History Data'!J1832,"")</f>
        <v/>
      </c>
      <c r="K1832" t="str">
        <f>IF(ROW()&lt;=vLastrow,'Match History Data'!K1832,"")</f>
        <v/>
      </c>
      <c r="L1832" t="str">
        <f>IF(ROW()&lt;=vLastrow,'Match History Data'!L1832,"")</f>
        <v/>
      </c>
      <c r="M1832" t="str">
        <f>IF(ROW()&lt;=vLastrow,'Match History Data'!M1832,"")</f>
        <v/>
      </c>
      <c r="N1832" t="str">
        <f>IF(ROW()&lt;=vLastrow,'Match History Data'!N1832,"")</f>
        <v/>
      </c>
      <c r="O1832" t="str">
        <f>IF(ROW()&lt;=vLastrow,'Match History Data'!O1832,"")</f>
        <v/>
      </c>
      <c r="Q1832" t="str">
        <f>IF(ROW()&lt;=vLastrow,VLOOKUP(MONTH(E1832),calcs!$S$2:$T$13,2,FALSE),"")</f>
        <v/>
      </c>
      <c r="R1832" t="str">
        <f>IF(ROW()&lt;=vLastrow,VLOOKUP(MONTH(F1832),calcs!$S$2:$T$13,2,FALSE),"")</f>
        <v/>
      </c>
      <c r="S1832" t="str">
        <f t="shared" si="150"/>
        <v/>
      </c>
      <c r="T1832" s="26" t="e">
        <f>IF(F1832="",DATEDIF(E1832,calcs!X$2,"Y"),"")</f>
        <v>#VALUE!</v>
      </c>
      <c r="U1832" t="str">
        <f t="shared" si="149"/>
        <v/>
      </c>
      <c r="V1832" t="str">
        <f t="shared" si="146"/>
        <v/>
      </c>
      <c r="W1832">
        <f t="shared" si="147"/>
        <v>0</v>
      </c>
      <c r="X1832">
        <f t="shared" si="148"/>
        <v>0</v>
      </c>
    </row>
    <row r="1833" spans="1:24" x14ac:dyDescent="0.35">
      <c r="A1833" t="str">
        <f>IF(ROW()&lt;=vLastrow,'Match History Data'!A1833,"")</f>
        <v/>
      </c>
      <c r="B1833" t="str">
        <f>IF(ROW()&lt;=vLastrow,'Match History Data'!B1833,"")</f>
        <v/>
      </c>
      <c r="C1833" t="str">
        <f>IF(ROW()&lt;=vLastrow,'Match History Data'!C1833,"")</f>
        <v/>
      </c>
      <c r="D1833" t="str">
        <f>IF(ROW()&lt;=vLastrow,'Match History Data'!D1833,"")</f>
        <v/>
      </c>
      <c r="E1833" s="3" t="str">
        <f>IF(ROW()&lt;=vLastrow,IF('Match History Data'!E1833&lt;&gt;"",'Match History Data'!E1833,""),"")</f>
        <v/>
      </c>
      <c r="F1833" s="3" t="str">
        <f>IF(ROW()&lt;=vLastrow,IF('Match History Data'!F1833&lt;&gt;"",'Match History Data'!F1833,""),"")</f>
        <v/>
      </c>
      <c r="G1833" t="str">
        <f>IF(ROW()&lt;=vLastrow,'Match History Data'!G1833,"")</f>
        <v/>
      </c>
      <c r="H1833" t="str">
        <f>IF(ROW()&lt;=vLastrow,'Match History Data'!H1833,"")</f>
        <v/>
      </c>
      <c r="I1833" t="str">
        <f>IF(ROW()&lt;=vLastrow,'Match History Data'!I1833,"")</f>
        <v/>
      </c>
      <c r="J1833" t="str">
        <f>IF(ROW()&lt;=vLastrow,'Match History Data'!J1833,"")</f>
        <v/>
      </c>
      <c r="K1833" t="str">
        <f>IF(ROW()&lt;=vLastrow,'Match History Data'!K1833,"")</f>
        <v/>
      </c>
      <c r="L1833" t="str">
        <f>IF(ROW()&lt;=vLastrow,'Match History Data'!L1833,"")</f>
        <v/>
      </c>
      <c r="M1833" t="str">
        <f>IF(ROW()&lt;=vLastrow,'Match History Data'!M1833,"")</f>
        <v/>
      </c>
      <c r="N1833" t="str">
        <f>IF(ROW()&lt;=vLastrow,'Match History Data'!N1833,"")</f>
        <v/>
      </c>
      <c r="O1833" t="str">
        <f>IF(ROW()&lt;=vLastrow,'Match History Data'!O1833,"")</f>
        <v/>
      </c>
      <c r="Q1833" t="str">
        <f>IF(ROW()&lt;=vLastrow,VLOOKUP(MONTH(E1833),calcs!$S$2:$T$13,2,FALSE),"")</f>
        <v/>
      </c>
      <c r="R1833" t="str">
        <f>IF(ROW()&lt;=vLastrow,VLOOKUP(MONTH(F1833),calcs!$S$2:$T$13,2,FALSE),"")</f>
        <v/>
      </c>
      <c r="S1833" t="str">
        <f t="shared" si="150"/>
        <v/>
      </c>
      <c r="T1833" s="26" t="e">
        <f>IF(F1833="",DATEDIF(E1833,calcs!X$2,"Y"),"")</f>
        <v>#VALUE!</v>
      </c>
      <c r="U1833" t="str">
        <f t="shared" si="149"/>
        <v/>
      </c>
      <c r="V1833" t="str">
        <f t="shared" si="146"/>
        <v/>
      </c>
      <c r="W1833">
        <f t="shared" si="147"/>
        <v>0</v>
      </c>
      <c r="X1833">
        <f t="shared" si="148"/>
        <v>0</v>
      </c>
    </row>
    <row r="1834" spans="1:24" x14ac:dyDescent="0.35">
      <c r="A1834" t="str">
        <f>IF(ROW()&lt;=vLastrow,'Match History Data'!A1834,"")</f>
        <v/>
      </c>
      <c r="B1834" t="str">
        <f>IF(ROW()&lt;=vLastrow,'Match History Data'!B1834,"")</f>
        <v/>
      </c>
      <c r="C1834" t="str">
        <f>IF(ROW()&lt;=vLastrow,'Match History Data'!C1834,"")</f>
        <v/>
      </c>
      <c r="D1834" t="str">
        <f>IF(ROW()&lt;=vLastrow,'Match History Data'!D1834,"")</f>
        <v/>
      </c>
      <c r="E1834" s="3" t="str">
        <f>IF(ROW()&lt;=vLastrow,IF('Match History Data'!E1834&lt;&gt;"",'Match History Data'!E1834,""),"")</f>
        <v/>
      </c>
      <c r="F1834" s="3" t="str">
        <f>IF(ROW()&lt;=vLastrow,IF('Match History Data'!F1834&lt;&gt;"",'Match History Data'!F1834,""),"")</f>
        <v/>
      </c>
      <c r="G1834" t="str">
        <f>IF(ROW()&lt;=vLastrow,'Match History Data'!G1834,"")</f>
        <v/>
      </c>
      <c r="H1834" t="str">
        <f>IF(ROW()&lt;=vLastrow,'Match History Data'!H1834,"")</f>
        <v/>
      </c>
      <c r="I1834" t="str">
        <f>IF(ROW()&lt;=vLastrow,'Match History Data'!I1834,"")</f>
        <v/>
      </c>
      <c r="J1834" t="str">
        <f>IF(ROW()&lt;=vLastrow,'Match History Data'!J1834,"")</f>
        <v/>
      </c>
      <c r="K1834" t="str">
        <f>IF(ROW()&lt;=vLastrow,'Match History Data'!K1834,"")</f>
        <v/>
      </c>
      <c r="L1834" t="str">
        <f>IF(ROW()&lt;=vLastrow,'Match History Data'!L1834,"")</f>
        <v/>
      </c>
      <c r="M1834" t="str">
        <f>IF(ROW()&lt;=vLastrow,'Match History Data'!M1834,"")</f>
        <v/>
      </c>
      <c r="N1834" t="str">
        <f>IF(ROW()&lt;=vLastrow,'Match History Data'!N1834,"")</f>
        <v/>
      </c>
      <c r="O1834" t="str">
        <f>IF(ROW()&lt;=vLastrow,'Match History Data'!O1834,"")</f>
        <v/>
      </c>
      <c r="Q1834" t="str">
        <f>IF(ROW()&lt;=vLastrow,VLOOKUP(MONTH(E1834),calcs!$S$2:$T$13,2,FALSE),"")</f>
        <v/>
      </c>
      <c r="R1834" t="str">
        <f>IF(ROW()&lt;=vLastrow,VLOOKUP(MONTH(F1834),calcs!$S$2:$T$13,2,FALSE),"")</f>
        <v/>
      </c>
      <c r="S1834" t="str">
        <f t="shared" si="150"/>
        <v/>
      </c>
      <c r="T1834" s="26" t="e">
        <f>IF(F1834="",DATEDIF(E1834,calcs!X$2,"Y"),"")</f>
        <v>#VALUE!</v>
      </c>
      <c r="U1834" t="str">
        <f t="shared" si="149"/>
        <v/>
      </c>
      <c r="V1834" t="str">
        <f t="shared" si="146"/>
        <v/>
      </c>
      <c r="W1834">
        <f t="shared" si="147"/>
        <v>0</v>
      </c>
      <c r="X1834">
        <f t="shared" si="148"/>
        <v>0</v>
      </c>
    </row>
    <row r="1835" spans="1:24" x14ac:dyDescent="0.35">
      <c r="A1835" t="str">
        <f>IF(ROW()&lt;=vLastrow,'Match History Data'!A1835,"")</f>
        <v/>
      </c>
      <c r="B1835" t="str">
        <f>IF(ROW()&lt;=vLastrow,'Match History Data'!B1835,"")</f>
        <v/>
      </c>
      <c r="C1835" t="str">
        <f>IF(ROW()&lt;=vLastrow,'Match History Data'!C1835,"")</f>
        <v/>
      </c>
      <c r="D1835" t="str">
        <f>IF(ROW()&lt;=vLastrow,'Match History Data'!D1835,"")</f>
        <v/>
      </c>
      <c r="E1835" s="3" t="str">
        <f>IF(ROW()&lt;=vLastrow,IF('Match History Data'!E1835&lt;&gt;"",'Match History Data'!E1835,""),"")</f>
        <v/>
      </c>
      <c r="F1835" s="3" t="str">
        <f>IF(ROW()&lt;=vLastrow,IF('Match History Data'!F1835&lt;&gt;"",'Match History Data'!F1835,""),"")</f>
        <v/>
      </c>
      <c r="G1835" t="str">
        <f>IF(ROW()&lt;=vLastrow,'Match History Data'!G1835,"")</f>
        <v/>
      </c>
      <c r="H1835" t="str">
        <f>IF(ROW()&lt;=vLastrow,'Match History Data'!H1835,"")</f>
        <v/>
      </c>
      <c r="I1835" t="str">
        <f>IF(ROW()&lt;=vLastrow,'Match History Data'!I1835,"")</f>
        <v/>
      </c>
      <c r="J1835" t="str">
        <f>IF(ROW()&lt;=vLastrow,'Match History Data'!J1835,"")</f>
        <v/>
      </c>
      <c r="K1835" t="str">
        <f>IF(ROW()&lt;=vLastrow,'Match History Data'!K1835,"")</f>
        <v/>
      </c>
      <c r="L1835" t="str">
        <f>IF(ROW()&lt;=vLastrow,'Match History Data'!L1835,"")</f>
        <v/>
      </c>
      <c r="M1835" t="str">
        <f>IF(ROW()&lt;=vLastrow,'Match History Data'!M1835,"")</f>
        <v/>
      </c>
      <c r="N1835" t="str">
        <f>IF(ROW()&lt;=vLastrow,'Match History Data'!N1835,"")</f>
        <v/>
      </c>
      <c r="O1835" t="str">
        <f>IF(ROW()&lt;=vLastrow,'Match History Data'!O1835,"")</f>
        <v/>
      </c>
      <c r="Q1835" t="str">
        <f>IF(ROW()&lt;=vLastrow,VLOOKUP(MONTH(E1835),calcs!$S$2:$T$13,2,FALSE),"")</f>
        <v/>
      </c>
      <c r="R1835" t="str">
        <f>IF(ROW()&lt;=vLastrow,VLOOKUP(MONTH(F1835),calcs!$S$2:$T$13,2,FALSE),"")</f>
        <v/>
      </c>
      <c r="S1835" t="str">
        <f t="shared" si="150"/>
        <v/>
      </c>
      <c r="T1835" s="26" t="e">
        <f>IF(F1835="",DATEDIF(E1835,calcs!X$2,"Y"),"")</f>
        <v>#VALUE!</v>
      </c>
      <c r="U1835" t="str">
        <f t="shared" si="149"/>
        <v/>
      </c>
      <c r="V1835" t="str">
        <f t="shared" si="146"/>
        <v/>
      </c>
      <c r="W1835">
        <f t="shared" si="147"/>
        <v>0</v>
      </c>
      <c r="X1835">
        <f t="shared" si="148"/>
        <v>0</v>
      </c>
    </row>
    <row r="1836" spans="1:24" x14ac:dyDescent="0.35">
      <c r="A1836" t="str">
        <f>IF(ROW()&lt;=vLastrow,'Match History Data'!A1836,"")</f>
        <v/>
      </c>
      <c r="B1836" t="str">
        <f>IF(ROW()&lt;=vLastrow,'Match History Data'!B1836,"")</f>
        <v/>
      </c>
      <c r="C1836" t="str">
        <f>IF(ROW()&lt;=vLastrow,'Match History Data'!C1836,"")</f>
        <v/>
      </c>
      <c r="D1836" t="str">
        <f>IF(ROW()&lt;=vLastrow,'Match History Data'!D1836,"")</f>
        <v/>
      </c>
      <c r="E1836" s="3" t="str">
        <f>IF(ROW()&lt;=vLastrow,IF('Match History Data'!E1836&lt;&gt;"",'Match History Data'!E1836,""),"")</f>
        <v/>
      </c>
      <c r="F1836" s="3" t="str">
        <f>IF(ROW()&lt;=vLastrow,IF('Match History Data'!F1836&lt;&gt;"",'Match History Data'!F1836,""),"")</f>
        <v/>
      </c>
      <c r="G1836" t="str">
        <f>IF(ROW()&lt;=vLastrow,'Match History Data'!G1836,"")</f>
        <v/>
      </c>
      <c r="H1836" t="str">
        <f>IF(ROW()&lt;=vLastrow,'Match History Data'!H1836,"")</f>
        <v/>
      </c>
      <c r="I1836" t="str">
        <f>IF(ROW()&lt;=vLastrow,'Match History Data'!I1836,"")</f>
        <v/>
      </c>
      <c r="J1836" t="str">
        <f>IF(ROW()&lt;=vLastrow,'Match History Data'!J1836,"")</f>
        <v/>
      </c>
      <c r="K1836" t="str">
        <f>IF(ROW()&lt;=vLastrow,'Match History Data'!K1836,"")</f>
        <v/>
      </c>
      <c r="L1836" t="str">
        <f>IF(ROW()&lt;=vLastrow,'Match History Data'!L1836,"")</f>
        <v/>
      </c>
      <c r="M1836" t="str">
        <f>IF(ROW()&lt;=vLastrow,'Match History Data'!M1836,"")</f>
        <v/>
      </c>
      <c r="N1836" t="str">
        <f>IF(ROW()&lt;=vLastrow,'Match History Data'!N1836,"")</f>
        <v/>
      </c>
      <c r="O1836" t="str">
        <f>IF(ROW()&lt;=vLastrow,'Match History Data'!O1836,"")</f>
        <v/>
      </c>
      <c r="Q1836" t="str">
        <f>IF(ROW()&lt;=vLastrow,VLOOKUP(MONTH(E1836),calcs!$S$2:$T$13,2,FALSE),"")</f>
        <v/>
      </c>
      <c r="R1836" t="str">
        <f>IF(ROW()&lt;=vLastrow,VLOOKUP(MONTH(F1836),calcs!$S$2:$T$13,2,FALSE),"")</f>
        <v/>
      </c>
      <c r="S1836" t="str">
        <f t="shared" si="150"/>
        <v/>
      </c>
      <c r="T1836" s="26" t="e">
        <f>IF(F1836="",DATEDIF(E1836,calcs!X$2,"Y"),"")</f>
        <v>#VALUE!</v>
      </c>
      <c r="U1836" t="str">
        <f t="shared" si="149"/>
        <v/>
      </c>
      <c r="V1836" t="str">
        <f t="shared" si="146"/>
        <v/>
      </c>
      <c r="W1836">
        <f t="shared" si="147"/>
        <v>0</v>
      </c>
      <c r="X1836">
        <f t="shared" si="148"/>
        <v>0</v>
      </c>
    </row>
    <row r="1837" spans="1:24" x14ac:dyDescent="0.35">
      <c r="A1837" t="str">
        <f>IF(ROW()&lt;=vLastrow,'Match History Data'!A1837,"")</f>
        <v/>
      </c>
      <c r="B1837" t="str">
        <f>IF(ROW()&lt;=vLastrow,'Match History Data'!B1837,"")</f>
        <v/>
      </c>
      <c r="C1837" t="str">
        <f>IF(ROW()&lt;=vLastrow,'Match History Data'!C1837,"")</f>
        <v/>
      </c>
      <c r="D1837" t="str">
        <f>IF(ROW()&lt;=vLastrow,'Match History Data'!D1837,"")</f>
        <v/>
      </c>
      <c r="E1837" s="3" t="str">
        <f>IF(ROW()&lt;=vLastrow,IF('Match History Data'!E1837&lt;&gt;"",'Match History Data'!E1837,""),"")</f>
        <v/>
      </c>
      <c r="F1837" s="3" t="str">
        <f>IF(ROW()&lt;=vLastrow,IF('Match History Data'!F1837&lt;&gt;"",'Match History Data'!F1837,""),"")</f>
        <v/>
      </c>
      <c r="G1837" t="str">
        <f>IF(ROW()&lt;=vLastrow,'Match History Data'!G1837,"")</f>
        <v/>
      </c>
      <c r="H1837" t="str">
        <f>IF(ROW()&lt;=vLastrow,'Match History Data'!H1837,"")</f>
        <v/>
      </c>
      <c r="I1837" t="str">
        <f>IF(ROW()&lt;=vLastrow,'Match History Data'!I1837,"")</f>
        <v/>
      </c>
      <c r="J1837" t="str">
        <f>IF(ROW()&lt;=vLastrow,'Match History Data'!J1837,"")</f>
        <v/>
      </c>
      <c r="K1837" t="str">
        <f>IF(ROW()&lt;=vLastrow,'Match History Data'!K1837,"")</f>
        <v/>
      </c>
      <c r="L1837" t="str">
        <f>IF(ROW()&lt;=vLastrow,'Match History Data'!L1837,"")</f>
        <v/>
      </c>
      <c r="M1837" t="str">
        <f>IF(ROW()&lt;=vLastrow,'Match History Data'!M1837,"")</f>
        <v/>
      </c>
      <c r="N1837" t="str">
        <f>IF(ROW()&lt;=vLastrow,'Match History Data'!N1837,"")</f>
        <v/>
      </c>
      <c r="O1837" t="str">
        <f>IF(ROW()&lt;=vLastrow,'Match History Data'!O1837,"")</f>
        <v/>
      </c>
      <c r="Q1837" t="str">
        <f>IF(ROW()&lt;=vLastrow,VLOOKUP(MONTH(E1837),calcs!$S$2:$T$13,2,FALSE),"")</f>
        <v/>
      </c>
      <c r="R1837" t="str">
        <f>IF(ROW()&lt;=vLastrow,VLOOKUP(MONTH(F1837),calcs!$S$2:$T$13,2,FALSE),"")</f>
        <v/>
      </c>
      <c r="S1837" t="str">
        <f t="shared" si="150"/>
        <v/>
      </c>
      <c r="T1837" s="26" t="e">
        <f>IF(F1837="",DATEDIF(E1837,calcs!X$2,"Y"),"")</f>
        <v>#VALUE!</v>
      </c>
      <c r="U1837" t="str">
        <f t="shared" si="149"/>
        <v/>
      </c>
      <c r="V1837" t="str">
        <f t="shared" si="146"/>
        <v/>
      </c>
      <c r="W1837">
        <f t="shared" si="147"/>
        <v>0</v>
      </c>
      <c r="X1837">
        <f t="shared" si="148"/>
        <v>0</v>
      </c>
    </row>
    <row r="1838" spans="1:24" x14ac:dyDescent="0.35">
      <c r="A1838" t="str">
        <f>IF(ROW()&lt;=vLastrow,'Match History Data'!A1838,"")</f>
        <v/>
      </c>
      <c r="B1838" t="str">
        <f>IF(ROW()&lt;=vLastrow,'Match History Data'!B1838,"")</f>
        <v/>
      </c>
      <c r="C1838" t="str">
        <f>IF(ROW()&lt;=vLastrow,'Match History Data'!C1838,"")</f>
        <v/>
      </c>
      <c r="D1838" t="str">
        <f>IF(ROW()&lt;=vLastrow,'Match History Data'!D1838,"")</f>
        <v/>
      </c>
      <c r="E1838" s="3" t="str">
        <f>IF(ROW()&lt;=vLastrow,IF('Match History Data'!E1838&lt;&gt;"",'Match History Data'!E1838,""),"")</f>
        <v/>
      </c>
      <c r="F1838" s="3" t="str">
        <f>IF(ROW()&lt;=vLastrow,IF('Match History Data'!F1838&lt;&gt;"",'Match History Data'!F1838,""),"")</f>
        <v/>
      </c>
      <c r="G1838" t="str">
        <f>IF(ROW()&lt;=vLastrow,'Match History Data'!G1838,"")</f>
        <v/>
      </c>
      <c r="H1838" t="str">
        <f>IF(ROW()&lt;=vLastrow,'Match History Data'!H1838,"")</f>
        <v/>
      </c>
      <c r="I1838" t="str">
        <f>IF(ROW()&lt;=vLastrow,'Match History Data'!I1838,"")</f>
        <v/>
      </c>
      <c r="J1838" t="str">
        <f>IF(ROW()&lt;=vLastrow,'Match History Data'!J1838,"")</f>
        <v/>
      </c>
      <c r="K1838" t="str">
        <f>IF(ROW()&lt;=vLastrow,'Match History Data'!K1838,"")</f>
        <v/>
      </c>
      <c r="L1838" t="str">
        <f>IF(ROW()&lt;=vLastrow,'Match History Data'!L1838,"")</f>
        <v/>
      </c>
      <c r="M1838" t="str">
        <f>IF(ROW()&lt;=vLastrow,'Match History Data'!M1838,"")</f>
        <v/>
      </c>
      <c r="N1838" t="str">
        <f>IF(ROW()&lt;=vLastrow,'Match History Data'!N1838,"")</f>
        <v/>
      </c>
      <c r="O1838" t="str">
        <f>IF(ROW()&lt;=vLastrow,'Match History Data'!O1838,"")</f>
        <v/>
      </c>
      <c r="Q1838" t="str">
        <f>IF(ROW()&lt;=vLastrow,VLOOKUP(MONTH(E1838),calcs!$S$2:$T$13,2,FALSE),"")</f>
        <v/>
      </c>
      <c r="R1838" t="str">
        <f>IF(ROW()&lt;=vLastrow,VLOOKUP(MONTH(F1838),calcs!$S$2:$T$13,2,FALSE),"")</f>
        <v/>
      </c>
      <c r="S1838" t="str">
        <f t="shared" si="150"/>
        <v/>
      </c>
      <c r="T1838" s="26" t="e">
        <f>IF(F1838="",DATEDIF(E1838,calcs!X$2,"Y"),"")</f>
        <v>#VALUE!</v>
      </c>
      <c r="U1838" t="str">
        <f t="shared" si="149"/>
        <v/>
      </c>
      <c r="V1838" t="str">
        <f t="shared" si="146"/>
        <v/>
      </c>
      <c r="W1838">
        <f t="shared" si="147"/>
        <v>0</v>
      </c>
      <c r="X1838">
        <f t="shared" si="148"/>
        <v>0</v>
      </c>
    </row>
    <row r="1839" spans="1:24" x14ac:dyDescent="0.35">
      <c r="A1839" t="str">
        <f>IF(ROW()&lt;=vLastrow,'Match History Data'!A1839,"")</f>
        <v/>
      </c>
      <c r="B1839" t="str">
        <f>IF(ROW()&lt;=vLastrow,'Match History Data'!B1839,"")</f>
        <v/>
      </c>
      <c r="C1839" t="str">
        <f>IF(ROW()&lt;=vLastrow,'Match History Data'!C1839,"")</f>
        <v/>
      </c>
      <c r="D1839" t="str">
        <f>IF(ROW()&lt;=vLastrow,'Match History Data'!D1839,"")</f>
        <v/>
      </c>
      <c r="E1839" s="3" t="str">
        <f>IF(ROW()&lt;=vLastrow,IF('Match History Data'!E1839&lt;&gt;"",'Match History Data'!E1839,""),"")</f>
        <v/>
      </c>
      <c r="F1839" s="3" t="str">
        <f>IF(ROW()&lt;=vLastrow,IF('Match History Data'!F1839&lt;&gt;"",'Match History Data'!F1839,""),"")</f>
        <v/>
      </c>
      <c r="G1839" t="str">
        <f>IF(ROW()&lt;=vLastrow,'Match History Data'!G1839,"")</f>
        <v/>
      </c>
      <c r="H1839" t="str">
        <f>IF(ROW()&lt;=vLastrow,'Match History Data'!H1839,"")</f>
        <v/>
      </c>
      <c r="I1839" t="str">
        <f>IF(ROW()&lt;=vLastrow,'Match History Data'!I1839,"")</f>
        <v/>
      </c>
      <c r="J1839" t="str">
        <f>IF(ROW()&lt;=vLastrow,'Match History Data'!J1839,"")</f>
        <v/>
      </c>
      <c r="K1839" t="str">
        <f>IF(ROW()&lt;=vLastrow,'Match History Data'!K1839,"")</f>
        <v/>
      </c>
      <c r="L1839" t="str">
        <f>IF(ROW()&lt;=vLastrow,'Match History Data'!L1839,"")</f>
        <v/>
      </c>
      <c r="M1839" t="str">
        <f>IF(ROW()&lt;=vLastrow,'Match History Data'!M1839,"")</f>
        <v/>
      </c>
      <c r="N1839" t="str">
        <f>IF(ROW()&lt;=vLastrow,'Match History Data'!N1839,"")</f>
        <v/>
      </c>
      <c r="O1839" t="str">
        <f>IF(ROW()&lt;=vLastrow,'Match History Data'!O1839,"")</f>
        <v/>
      </c>
      <c r="Q1839" t="str">
        <f>IF(ROW()&lt;=vLastrow,VLOOKUP(MONTH(E1839),calcs!$S$2:$T$13,2,FALSE),"")</f>
        <v/>
      </c>
      <c r="R1839" t="str">
        <f>IF(ROW()&lt;=vLastrow,VLOOKUP(MONTH(F1839),calcs!$S$2:$T$13,2,FALSE),"")</f>
        <v/>
      </c>
      <c r="S1839" t="str">
        <f t="shared" si="150"/>
        <v/>
      </c>
      <c r="T1839" s="26" t="e">
        <f>IF(F1839="",DATEDIF(E1839,calcs!X$2,"Y"),"")</f>
        <v>#VALUE!</v>
      </c>
      <c r="U1839" t="str">
        <f t="shared" si="149"/>
        <v/>
      </c>
      <c r="V1839" t="str">
        <f t="shared" si="146"/>
        <v/>
      </c>
      <c r="W1839">
        <f t="shared" si="147"/>
        <v>0</v>
      </c>
      <c r="X1839">
        <f t="shared" si="148"/>
        <v>0</v>
      </c>
    </row>
    <row r="1840" spans="1:24" x14ac:dyDescent="0.35">
      <c r="A1840" t="str">
        <f>IF(ROW()&lt;=vLastrow,'Match History Data'!A1840,"")</f>
        <v/>
      </c>
      <c r="B1840" t="str">
        <f>IF(ROW()&lt;=vLastrow,'Match History Data'!B1840,"")</f>
        <v/>
      </c>
      <c r="C1840" t="str">
        <f>IF(ROW()&lt;=vLastrow,'Match History Data'!C1840,"")</f>
        <v/>
      </c>
      <c r="D1840" t="str">
        <f>IF(ROW()&lt;=vLastrow,'Match History Data'!D1840,"")</f>
        <v/>
      </c>
      <c r="E1840" s="3" t="str">
        <f>IF(ROW()&lt;=vLastrow,IF('Match History Data'!E1840&lt;&gt;"",'Match History Data'!E1840,""),"")</f>
        <v/>
      </c>
      <c r="F1840" s="3" t="str">
        <f>IF(ROW()&lt;=vLastrow,IF('Match History Data'!F1840&lt;&gt;"",'Match History Data'!F1840,""),"")</f>
        <v/>
      </c>
      <c r="G1840" t="str">
        <f>IF(ROW()&lt;=vLastrow,'Match History Data'!G1840,"")</f>
        <v/>
      </c>
      <c r="H1840" t="str">
        <f>IF(ROW()&lt;=vLastrow,'Match History Data'!H1840,"")</f>
        <v/>
      </c>
      <c r="I1840" t="str">
        <f>IF(ROW()&lt;=vLastrow,'Match History Data'!I1840,"")</f>
        <v/>
      </c>
      <c r="J1840" t="str">
        <f>IF(ROW()&lt;=vLastrow,'Match History Data'!J1840,"")</f>
        <v/>
      </c>
      <c r="K1840" t="str">
        <f>IF(ROW()&lt;=vLastrow,'Match History Data'!K1840,"")</f>
        <v/>
      </c>
      <c r="L1840" t="str">
        <f>IF(ROW()&lt;=vLastrow,'Match History Data'!L1840,"")</f>
        <v/>
      </c>
      <c r="M1840" t="str">
        <f>IF(ROW()&lt;=vLastrow,'Match History Data'!M1840,"")</f>
        <v/>
      </c>
      <c r="N1840" t="str">
        <f>IF(ROW()&lt;=vLastrow,'Match History Data'!N1840,"")</f>
        <v/>
      </c>
      <c r="O1840" t="str">
        <f>IF(ROW()&lt;=vLastrow,'Match History Data'!O1840,"")</f>
        <v/>
      </c>
      <c r="Q1840" t="str">
        <f>IF(ROW()&lt;=vLastrow,VLOOKUP(MONTH(E1840),calcs!$S$2:$T$13,2,FALSE),"")</f>
        <v/>
      </c>
      <c r="R1840" t="str">
        <f>IF(ROW()&lt;=vLastrow,VLOOKUP(MONTH(F1840),calcs!$S$2:$T$13,2,FALSE),"")</f>
        <v/>
      </c>
      <c r="S1840" t="str">
        <f t="shared" si="150"/>
        <v/>
      </c>
      <c r="T1840" s="26" t="e">
        <f>IF(F1840="",DATEDIF(E1840,calcs!X$2,"Y"),"")</f>
        <v>#VALUE!</v>
      </c>
      <c r="U1840" t="str">
        <f t="shared" si="149"/>
        <v/>
      </c>
      <c r="V1840" t="str">
        <f t="shared" si="146"/>
        <v/>
      </c>
      <c r="W1840">
        <f t="shared" si="147"/>
        <v>0</v>
      </c>
      <c r="X1840">
        <f t="shared" si="148"/>
        <v>0</v>
      </c>
    </row>
    <row r="1841" spans="1:24" x14ac:dyDescent="0.35">
      <c r="A1841" t="str">
        <f>IF(ROW()&lt;=vLastrow,'Match History Data'!A1841,"")</f>
        <v/>
      </c>
      <c r="B1841" t="str">
        <f>IF(ROW()&lt;=vLastrow,'Match History Data'!B1841,"")</f>
        <v/>
      </c>
      <c r="C1841" t="str">
        <f>IF(ROW()&lt;=vLastrow,'Match History Data'!C1841,"")</f>
        <v/>
      </c>
      <c r="D1841" t="str">
        <f>IF(ROW()&lt;=vLastrow,'Match History Data'!D1841,"")</f>
        <v/>
      </c>
      <c r="E1841" s="3" t="str">
        <f>IF(ROW()&lt;=vLastrow,IF('Match History Data'!E1841&lt;&gt;"",'Match History Data'!E1841,""),"")</f>
        <v/>
      </c>
      <c r="F1841" s="3" t="str">
        <f>IF(ROW()&lt;=vLastrow,IF('Match History Data'!F1841&lt;&gt;"",'Match History Data'!F1841,""),"")</f>
        <v/>
      </c>
      <c r="G1841" t="str">
        <f>IF(ROW()&lt;=vLastrow,'Match History Data'!G1841,"")</f>
        <v/>
      </c>
      <c r="H1841" t="str">
        <f>IF(ROW()&lt;=vLastrow,'Match History Data'!H1841,"")</f>
        <v/>
      </c>
      <c r="I1841" t="str">
        <f>IF(ROW()&lt;=vLastrow,'Match History Data'!I1841,"")</f>
        <v/>
      </c>
      <c r="J1841" t="str">
        <f>IF(ROW()&lt;=vLastrow,'Match History Data'!J1841,"")</f>
        <v/>
      </c>
      <c r="K1841" t="str">
        <f>IF(ROW()&lt;=vLastrow,'Match History Data'!K1841,"")</f>
        <v/>
      </c>
      <c r="L1841" t="str">
        <f>IF(ROW()&lt;=vLastrow,'Match History Data'!L1841,"")</f>
        <v/>
      </c>
      <c r="M1841" t="str">
        <f>IF(ROW()&lt;=vLastrow,'Match History Data'!M1841,"")</f>
        <v/>
      </c>
      <c r="N1841" t="str">
        <f>IF(ROW()&lt;=vLastrow,'Match History Data'!N1841,"")</f>
        <v/>
      </c>
      <c r="O1841" t="str">
        <f>IF(ROW()&lt;=vLastrow,'Match History Data'!O1841,"")</f>
        <v/>
      </c>
      <c r="Q1841" t="str">
        <f>IF(ROW()&lt;=vLastrow,VLOOKUP(MONTH(E1841),calcs!$S$2:$T$13,2,FALSE),"")</f>
        <v/>
      </c>
      <c r="R1841" t="str">
        <f>IF(ROW()&lt;=vLastrow,VLOOKUP(MONTH(F1841),calcs!$S$2:$T$13,2,FALSE),"")</f>
        <v/>
      </c>
      <c r="S1841" t="str">
        <f t="shared" si="150"/>
        <v/>
      </c>
      <c r="T1841" s="26" t="e">
        <f>IF(F1841="",DATEDIF(E1841,calcs!X$2,"Y"),"")</f>
        <v>#VALUE!</v>
      </c>
      <c r="U1841" t="str">
        <f t="shared" si="149"/>
        <v/>
      </c>
      <c r="V1841" t="str">
        <f t="shared" si="146"/>
        <v/>
      </c>
      <c r="W1841">
        <f t="shared" si="147"/>
        <v>0</v>
      </c>
      <c r="X1841">
        <f t="shared" si="148"/>
        <v>0</v>
      </c>
    </row>
    <row r="1842" spans="1:24" x14ac:dyDescent="0.35">
      <c r="A1842" t="str">
        <f>IF(ROW()&lt;=vLastrow,'Match History Data'!A1842,"")</f>
        <v/>
      </c>
      <c r="B1842" t="str">
        <f>IF(ROW()&lt;=vLastrow,'Match History Data'!B1842,"")</f>
        <v/>
      </c>
      <c r="C1842" t="str">
        <f>IF(ROW()&lt;=vLastrow,'Match History Data'!C1842,"")</f>
        <v/>
      </c>
      <c r="D1842" t="str">
        <f>IF(ROW()&lt;=vLastrow,'Match History Data'!D1842,"")</f>
        <v/>
      </c>
      <c r="E1842" s="3" t="str">
        <f>IF(ROW()&lt;=vLastrow,IF('Match History Data'!E1842&lt;&gt;"",'Match History Data'!E1842,""),"")</f>
        <v/>
      </c>
      <c r="F1842" s="3" t="str">
        <f>IF(ROW()&lt;=vLastrow,IF('Match History Data'!F1842&lt;&gt;"",'Match History Data'!F1842,""),"")</f>
        <v/>
      </c>
      <c r="G1842" t="str">
        <f>IF(ROW()&lt;=vLastrow,'Match History Data'!G1842,"")</f>
        <v/>
      </c>
      <c r="H1842" t="str">
        <f>IF(ROW()&lt;=vLastrow,'Match History Data'!H1842,"")</f>
        <v/>
      </c>
      <c r="I1842" t="str">
        <f>IF(ROW()&lt;=vLastrow,'Match History Data'!I1842,"")</f>
        <v/>
      </c>
      <c r="J1842" t="str">
        <f>IF(ROW()&lt;=vLastrow,'Match History Data'!J1842,"")</f>
        <v/>
      </c>
      <c r="K1842" t="str">
        <f>IF(ROW()&lt;=vLastrow,'Match History Data'!K1842,"")</f>
        <v/>
      </c>
      <c r="L1842" t="str">
        <f>IF(ROW()&lt;=vLastrow,'Match History Data'!L1842,"")</f>
        <v/>
      </c>
      <c r="M1842" t="str">
        <f>IF(ROW()&lt;=vLastrow,'Match History Data'!M1842,"")</f>
        <v/>
      </c>
      <c r="N1842" t="str">
        <f>IF(ROW()&lt;=vLastrow,'Match History Data'!N1842,"")</f>
        <v/>
      </c>
      <c r="O1842" t="str">
        <f>IF(ROW()&lt;=vLastrow,'Match History Data'!O1842,"")</f>
        <v/>
      </c>
      <c r="Q1842" t="str">
        <f>IF(ROW()&lt;=vLastrow,VLOOKUP(MONTH(E1842),calcs!$S$2:$T$13,2,FALSE),"")</f>
        <v/>
      </c>
      <c r="R1842" t="str">
        <f>IF(ROW()&lt;=vLastrow,VLOOKUP(MONTH(F1842),calcs!$S$2:$T$13,2,FALSE),"")</f>
        <v/>
      </c>
      <c r="S1842" t="str">
        <f t="shared" si="150"/>
        <v/>
      </c>
      <c r="T1842" s="26" t="e">
        <f>IF(F1842="",DATEDIF(E1842,calcs!X$2,"Y"),"")</f>
        <v>#VALUE!</v>
      </c>
      <c r="U1842" t="str">
        <f t="shared" si="149"/>
        <v/>
      </c>
      <c r="V1842" t="str">
        <f t="shared" si="146"/>
        <v/>
      </c>
      <c r="W1842">
        <f t="shared" si="147"/>
        <v>0</v>
      </c>
      <c r="X1842">
        <f t="shared" si="148"/>
        <v>0</v>
      </c>
    </row>
    <row r="1843" spans="1:24" x14ac:dyDescent="0.35">
      <c r="A1843" t="str">
        <f>IF(ROW()&lt;=vLastrow,'Match History Data'!A1843,"")</f>
        <v/>
      </c>
      <c r="B1843" t="str">
        <f>IF(ROW()&lt;=vLastrow,'Match History Data'!B1843,"")</f>
        <v/>
      </c>
      <c r="C1843" t="str">
        <f>IF(ROW()&lt;=vLastrow,'Match History Data'!C1843,"")</f>
        <v/>
      </c>
      <c r="D1843" t="str">
        <f>IF(ROW()&lt;=vLastrow,'Match History Data'!D1843,"")</f>
        <v/>
      </c>
      <c r="E1843" s="3" t="str">
        <f>IF(ROW()&lt;=vLastrow,IF('Match History Data'!E1843&lt;&gt;"",'Match History Data'!E1843,""),"")</f>
        <v/>
      </c>
      <c r="F1843" s="3" t="str">
        <f>IF(ROW()&lt;=vLastrow,IF('Match History Data'!F1843&lt;&gt;"",'Match History Data'!F1843,""),"")</f>
        <v/>
      </c>
      <c r="G1843" t="str">
        <f>IF(ROW()&lt;=vLastrow,'Match History Data'!G1843,"")</f>
        <v/>
      </c>
      <c r="H1843" t="str">
        <f>IF(ROW()&lt;=vLastrow,'Match History Data'!H1843,"")</f>
        <v/>
      </c>
      <c r="I1843" t="str">
        <f>IF(ROW()&lt;=vLastrow,'Match History Data'!I1843,"")</f>
        <v/>
      </c>
      <c r="J1843" t="str">
        <f>IF(ROW()&lt;=vLastrow,'Match History Data'!J1843,"")</f>
        <v/>
      </c>
      <c r="K1843" t="str">
        <f>IF(ROW()&lt;=vLastrow,'Match History Data'!K1843,"")</f>
        <v/>
      </c>
      <c r="L1843" t="str">
        <f>IF(ROW()&lt;=vLastrow,'Match History Data'!L1843,"")</f>
        <v/>
      </c>
      <c r="M1843" t="str">
        <f>IF(ROW()&lt;=vLastrow,'Match History Data'!M1843,"")</f>
        <v/>
      </c>
      <c r="N1843" t="str">
        <f>IF(ROW()&lt;=vLastrow,'Match History Data'!N1843,"")</f>
        <v/>
      </c>
      <c r="O1843" t="str">
        <f>IF(ROW()&lt;=vLastrow,'Match History Data'!O1843,"")</f>
        <v/>
      </c>
      <c r="Q1843" t="str">
        <f>IF(ROW()&lt;=vLastrow,VLOOKUP(MONTH(E1843),calcs!$S$2:$T$13,2,FALSE),"")</f>
        <v/>
      </c>
      <c r="R1843" t="str">
        <f>IF(ROW()&lt;=vLastrow,VLOOKUP(MONTH(F1843),calcs!$S$2:$T$13,2,FALSE),"")</f>
        <v/>
      </c>
      <c r="S1843" t="str">
        <f t="shared" si="150"/>
        <v/>
      </c>
      <c r="T1843" s="26" t="e">
        <f>IF(F1843="",DATEDIF(E1843,calcs!X$2,"Y"),"")</f>
        <v>#VALUE!</v>
      </c>
      <c r="U1843" t="str">
        <f t="shared" si="149"/>
        <v/>
      </c>
      <c r="V1843" t="str">
        <f t="shared" si="146"/>
        <v/>
      </c>
      <c r="W1843">
        <f t="shared" si="147"/>
        <v>0</v>
      </c>
      <c r="X1843">
        <f t="shared" si="148"/>
        <v>0</v>
      </c>
    </row>
    <row r="1844" spans="1:24" x14ac:dyDescent="0.35">
      <c r="A1844" t="str">
        <f>IF(ROW()&lt;=vLastrow,'Match History Data'!A1844,"")</f>
        <v/>
      </c>
      <c r="B1844" t="str">
        <f>IF(ROW()&lt;=vLastrow,'Match History Data'!B1844,"")</f>
        <v/>
      </c>
      <c r="C1844" t="str">
        <f>IF(ROW()&lt;=vLastrow,'Match History Data'!C1844,"")</f>
        <v/>
      </c>
      <c r="D1844" t="str">
        <f>IF(ROW()&lt;=vLastrow,'Match History Data'!D1844,"")</f>
        <v/>
      </c>
      <c r="E1844" s="3" t="str">
        <f>IF(ROW()&lt;=vLastrow,IF('Match History Data'!E1844&lt;&gt;"",'Match History Data'!E1844,""),"")</f>
        <v/>
      </c>
      <c r="F1844" s="3" t="str">
        <f>IF(ROW()&lt;=vLastrow,IF('Match History Data'!F1844&lt;&gt;"",'Match History Data'!F1844,""),"")</f>
        <v/>
      </c>
      <c r="G1844" t="str">
        <f>IF(ROW()&lt;=vLastrow,'Match History Data'!G1844,"")</f>
        <v/>
      </c>
      <c r="H1844" t="str">
        <f>IF(ROW()&lt;=vLastrow,'Match History Data'!H1844,"")</f>
        <v/>
      </c>
      <c r="I1844" t="str">
        <f>IF(ROW()&lt;=vLastrow,'Match History Data'!I1844,"")</f>
        <v/>
      </c>
      <c r="J1844" t="str">
        <f>IF(ROW()&lt;=vLastrow,'Match History Data'!J1844,"")</f>
        <v/>
      </c>
      <c r="K1844" t="str">
        <f>IF(ROW()&lt;=vLastrow,'Match History Data'!K1844,"")</f>
        <v/>
      </c>
      <c r="L1844" t="str">
        <f>IF(ROW()&lt;=vLastrow,'Match History Data'!L1844,"")</f>
        <v/>
      </c>
      <c r="M1844" t="str">
        <f>IF(ROW()&lt;=vLastrow,'Match History Data'!M1844,"")</f>
        <v/>
      </c>
      <c r="N1844" t="str">
        <f>IF(ROW()&lt;=vLastrow,'Match History Data'!N1844,"")</f>
        <v/>
      </c>
      <c r="O1844" t="str">
        <f>IF(ROW()&lt;=vLastrow,'Match History Data'!O1844,"")</f>
        <v/>
      </c>
      <c r="Q1844" t="str">
        <f>IF(ROW()&lt;=vLastrow,VLOOKUP(MONTH(E1844),calcs!$S$2:$T$13,2,FALSE),"")</f>
        <v/>
      </c>
      <c r="R1844" t="str">
        <f>IF(ROW()&lt;=vLastrow,VLOOKUP(MONTH(F1844),calcs!$S$2:$T$13,2,FALSE),"")</f>
        <v/>
      </c>
      <c r="S1844" t="str">
        <f t="shared" si="150"/>
        <v/>
      </c>
      <c r="T1844" s="26" t="e">
        <f>IF(F1844="",DATEDIF(E1844,calcs!X$2,"Y"),"")</f>
        <v>#VALUE!</v>
      </c>
      <c r="U1844" t="str">
        <f t="shared" si="149"/>
        <v/>
      </c>
      <c r="V1844" t="str">
        <f t="shared" si="146"/>
        <v/>
      </c>
      <c r="W1844">
        <f t="shared" si="147"/>
        <v>0</v>
      </c>
      <c r="X1844">
        <f t="shared" si="148"/>
        <v>0</v>
      </c>
    </row>
    <row r="1845" spans="1:24" x14ac:dyDescent="0.35">
      <c r="A1845" t="str">
        <f>IF(ROW()&lt;=vLastrow,'Match History Data'!A1845,"")</f>
        <v/>
      </c>
      <c r="B1845" t="str">
        <f>IF(ROW()&lt;=vLastrow,'Match History Data'!B1845,"")</f>
        <v/>
      </c>
      <c r="C1845" t="str">
        <f>IF(ROW()&lt;=vLastrow,'Match History Data'!C1845,"")</f>
        <v/>
      </c>
      <c r="D1845" t="str">
        <f>IF(ROW()&lt;=vLastrow,'Match History Data'!D1845,"")</f>
        <v/>
      </c>
      <c r="E1845" s="3" t="str">
        <f>IF(ROW()&lt;=vLastrow,IF('Match History Data'!E1845&lt;&gt;"",'Match History Data'!E1845,""),"")</f>
        <v/>
      </c>
      <c r="F1845" s="3" t="str">
        <f>IF(ROW()&lt;=vLastrow,IF('Match History Data'!F1845&lt;&gt;"",'Match History Data'!F1845,""),"")</f>
        <v/>
      </c>
      <c r="G1845" t="str">
        <f>IF(ROW()&lt;=vLastrow,'Match History Data'!G1845,"")</f>
        <v/>
      </c>
      <c r="H1845" t="str">
        <f>IF(ROW()&lt;=vLastrow,'Match History Data'!H1845,"")</f>
        <v/>
      </c>
      <c r="I1845" t="str">
        <f>IF(ROW()&lt;=vLastrow,'Match History Data'!I1845,"")</f>
        <v/>
      </c>
      <c r="J1845" t="str">
        <f>IF(ROW()&lt;=vLastrow,'Match History Data'!J1845,"")</f>
        <v/>
      </c>
      <c r="K1845" t="str">
        <f>IF(ROW()&lt;=vLastrow,'Match History Data'!K1845,"")</f>
        <v/>
      </c>
      <c r="L1845" t="str">
        <f>IF(ROW()&lt;=vLastrow,'Match History Data'!L1845,"")</f>
        <v/>
      </c>
      <c r="M1845" t="str">
        <f>IF(ROW()&lt;=vLastrow,'Match History Data'!M1845,"")</f>
        <v/>
      </c>
      <c r="N1845" t="str">
        <f>IF(ROW()&lt;=vLastrow,'Match History Data'!N1845,"")</f>
        <v/>
      </c>
      <c r="O1845" t="str">
        <f>IF(ROW()&lt;=vLastrow,'Match History Data'!O1845,"")</f>
        <v/>
      </c>
      <c r="Q1845" t="str">
        <f>IF(ROW()&lt;=vLastrow,VLOOKUP(MONTH(E1845),calcs!$S$2:$T$13,2,FALSE),"")</f>
        <v/>
      </c>
      <c r="R1845" t="str">
        <f>IF(ROW()&lt;=vLastrow,VLOOKUP(MONTH(F1845),calcs!$S$2:$T$13,2,FALSE),"")</f>
        <v/>
      </c>
      <c r="S1845" t="str">
        <f t="shared" si="150"/>
        <v/>
      </c>
      <c r="T1845" s="26" t="e">
        <f>IF(F1845="",DATEDIF(E1845,calcs!X$2,"Y"),"")</f>
        <v>#VALUE!</v>
      </c>
      <c r="U1845" t="str">
        <f t="shared" si="149"/>
        <v/>
      </c>
      <c r="V1845" t="str">
        <f t="shared" si="146"/>
        <v/>
      </c>
      <c r="W1845">
        <f t="shared" si="147"/>
        <v>0</v>
      </c>
      <c r="X1845">
        <f t="shared" si="148"/>
        <v>0</v>
      </c>
    </row>
    <row r="1846" spans="1:24" x14ac:dyDescent="0.35">
      <c r="A1846" t="str">
        <f>IF(ROW()&lt;=vLastrow,'Match History Data'!A1846,"")</f>
        <v/>
      </c>
      <c r="B1846" t="str">
        <f>IF(ROW()&lt;=vLastrow,'Match History Data'!B1846,"")</f>
        <v/>
      </c>
      <c r="C1846" t="str">
        <f>IF(ROW()&lt;=vLastrow,'Match History Data'!C1846,"")</f>
        <v/>
      </c>
      <c r="D1846" t="str">
        <f>IF(ROW()&lt;=vLastrow,'Match History Data'!D1846,"")</f>
        <v/>
      </c>
      <c r="E1846" s="3" t="str">
        <f>IF(ROW()&lt;=vLastrow,IF('Match History Data'!E1846&lt;&gt;"",'Match History Data'!E1846,""),"")</f>
        <v/>
      </c>
      <c r="F1846" s="3" t="str">
        <f>IF(ROW()&lt;=vLastrow,IF('Match History Data'!F1846&lt;&gt;"",'Match History Data'!F1846,""),"")</f>
        <v/>
      </c>
      <c r="G1846" t="str">
        <f>IF(ROW()&lt;=vLastrow,'Match History Data'!G1846,"")</f>
        <v/>
      </c>
      <c r="H1846" t="str">
        <f>IF(ROW()&lt;=vLastrow,'Match History Data'!H1846,"")</f>
        <v/>
      </c>
      <c r="I1846" t="str">
        <f>IF(ROW()&lt;=vLastrow,'Match History Data'!I1846,"")</f>
        <v/>
      </c>
      <c r="J1846" t="str">
        <f>IF(ROW()&lt;=vLastrow,'Match History Data'!J1846,"")</f>
        <v/>
      </c>
      <c r="K1846" t="str">
        <f>IF(ROW()&lt;=vLastrow,'Match History Data'!K1846,"")</f>
        <v/>
      </c>
      <c r="L1846" t="str">
        <f>IF(ROW()&lt;=vLastrow,'Match History Data'!L1846,"")</f>
        <v/>
      </c>
      <c r="M1846" t="str">
        <f>IF(ROW()&lt;=vLastrow,'Match History Data'!M1846,"")</f>
        <v/>
      </c>
      <c r="N1846" t="str">
        <f>IF(ROW()&lt;=vLastrow,'Match History Data'!N1846,"")</f>
        <v/>
      </c>
      <c r="O1846" t="str">
        <f>IF(ROW()&lt;=vLastrow,'Match History Data'!O1846,"")</f>
        <v/>
      </c>
      <c r="Q1846" t="str">
        <f>IF(ROW()&lt;=vLastrow,VLOOKUP(MONTH(E1846),calcs!$S$2:$T$13,2,FALSE),"")</f>
        <v/>
      </c>
      <c r="R1846" t="str">
        <f>IF(ROW()&lt;=vLastrow,VLOOKUP(MONTH(F1846),calcs!$S$2:$T$13,2,FALSE),"")</f>
        <v/>
      </c>
      <c r="S1846" t="str">
        <f t="shared" si="150"/>
        <v/>
      </c>
      <c r="T1846" s="26" t="e">
        <f>IF(F1846="",DATEDIF(E1846,calcs!X$2,"Y"),"")</f>
        <v>#VALUE!</v>
      </c>
      <c r="U1846" t="str">
        <f t="shared" si="149"/>
        <v/>
      </c>
      <c r="V1846" t="str">
        <f t="shared" si="146"/>
        <v/>
      </c>
      <c r="W1846">
        <f t="shared" si="147"/>
        <v>0</v>
      </c>
      <c r="X1846">
        <f t="shared" si="148"/>
        <v>0</v>
      </c>
    </row>
    <row r="1847" spans="1:24" x14ac:dyDescent="0.35">
      <c r="A1847" t="str">
        <f>IF(ROW()&lt;=vLastrow,'Match History Data'!A1847,"")</f>
        <v/>
      </c>
      <c r="B1847" t="str">
        <f>IF(ROW()&lt;=vLastrow,'Match History Data'!B1847,"")</f>
        <v/>
      </c>
      <c r="C1847" t="str">
        <f>IF(ROW()&lt;=vLastrow,'Match History Data'!C1847,"")</f>
        <v/>
      </c>
      <c r="D1847" t="str">
        <f>IF(ROW()&lt;=vLastrow,'Match History Data'!D1847,"")</f>
        <v/>
      </c>
      <c r="E1847" s="3" t="str">
        <f>IF(ROW()&lt;=vLastrow,IF('Match History Data'!E1847&lt;&gt;"",'Match History Data'!E1847,""),"")</f>
        <v/>
      </c>
      <c r="F1847" s="3" t="str">
        <f>IF(ROW()&lt;=vLastrow,IF('Match History Data'!F1847&lt;&gt;"",'Match History Data'!F1847,""),"")</f>
        <v/>
      </c>
      <c r="G1847" t="str">
        <f>IF(ROW()&lt;=vLastrow,'Match History Data'!G1847,"")</f>
        <v/>
      </c>
      <c r="H1847" t="str">
        <f>IF(ROW()&lt;=vLastrow,'Match History Data'!H1847,"")</f>
        <v/>
      </c>
      <c r="I1847" t="str">
        <f>IF(ROW()&lt;=vLastrow,'Match History Data'!I1847,"")</f>
        <v/>
      </c>
      <c r="J1847" t="str">
        <f>IF(ROW()&lt;=vLastrow,'Match History Data'!J1847,"")</f>
        <v/>
      </c>
      <c r="K1847" t="str">
        <f>IF(ROW()&lt;=vLastrow,'Match History Data'!K1847,"")</f>
        <v/>
      </c>
      <c r="L1847" t="str">
        <f>IF(ROW()&lt;=vLastrow,'Match History Data'!L1847,"")</f>
        <v/>
      </c>
      <c r="M1847" t="str">
        <f>IF(ROW()&lt;=vLastrow,'Match History Data'!M1847,"")</f>
        <v/>
      </c>
      <c r="N1847" t="str">
        <f>IF(ROW()&lt;=vLastrow,'Match History Data'!N1847,"")</f>
        <v/>
      </c>
      <c r="O1847" t="str">
        <f>IF(ROW()&lt;=vLastrow,'Match History Data'!O1847,"")</f>
        <v/>
      </c>
      <c r="Q1847" t="str">
        <f>IF(ROW()&lt;=vLastrow,VLOOKUP(MONTH(E1847),calcs!$S$2:$T$13,2,FALSE),"")</f>
        <v/>
      </c>
      <c r="R1847" t="str">
        <f>IF(ROW()&lt;=vLastrow,VLOOKUP(MONTH(F1847),calcs!$S$2:$T$13,2,FALSE),"")</f>
        <v/>
      </c>
      <c r="S1847" t="str">
        <f t="shared" si="150"/>
        <v/>
      </c>
      <c r="T1847" s="26" t="e">
        <f>IF(F1847="",DATEDIF(E1847,calcs!X$2,"Y"),"")</f>
        <v>#VALUE!</v>
      </c>
      <c r="U1847" t="str">
        <f t="shared" si="149"/>
        <v/>
      </c>
      <c r="V1847" t="str">
        <f t="shared" si="146"/>
        <v/>
      </c>
      <c r="W1847">
        <f t="shared" si="147"/>
        <v>0</v>
      </c>
      <c r="X1847">
        <f t="shared" si="148"/>
        <v>0</v>
      </c>
    </row>
    <row r="1848" spans="1:24" x14ac:dyDescent="0.35">
      <c r="A1848" t="str">
        <f>IF(ROW()&lt;=vLastrow,'Match History Data'!A1848,"")</f>
        <v/>
      </c>
      <c r="B1848" t="str">
        <f>IF(ROW()&lt;=vLastrow,'Match History Data'!B1848,"")</f>
        <v/>
      </c>
      <c r="C1848" t="str">
        <f>IF(ROW()&lt;=vLastrow,'Match History Data'!C1848,"")</f>
        <v/>
      </c>
      <c r="D1848" t="str">
        <f>IF(ROW()&lt;=vLastrow,'Match History Data'!D1848,"")</f>
        <v/>
      </c>
      <c r="E1848" s="3" t="str">
        <f>IF(ROW()&lt;=vLastrow,IF('Match History Data'!E1848&lt;&gt;"",'Match History Data'!E1848,""),"")</f>
        <v/>
      </c>
      <c r="F1848" s="3" t="str">
        <f>IF(ROW()&lt;=vLastrow,IF('Match History Data'!F1848&lt;&gt;"",'Match History Data'!F1848,""),"")</f>
        <v/>
      </c>
      <c r="G1848" t="str">
        <f>IF(ROW()&lt;=vLastrow,'Match History Data'!G1848,"")</f>
        <v/>
      </c>
      <c r="H1848" t="str">
        <f>IF(ROW()&lt;=vLastrow,'Match History Data'!H1848,"")</f>
        <v/>
      </c>
      <c r="I1848" t="str">
        <f>IF(ROW()&lt;=vLastrow,'Match History Data'!I1848,"")</f>
        <v/>
      </c>
      <c r="J1848" t="str">
        <f>IF(ROW()&lt;=vLastrow,'Match History Data'!J1848,"")</f>
        <v/>
      </c>
      <c r="K1848" t="str">
        <f>IF(ROW()&lt;=vLastrow,'Match History Data'!K1848,"")</f>
        <v/>
      </c>
      <c r="L1848" t="str">
        <f>IF(ROW()&lt;=vLastrow,'Match History Data'!L1848,"")</f>
        <v/>
      </c>
      <c r="M1848" t="str">
        <f>IF(ROW()&lt;=vLastrow,'Match History Data'!M1848,"")</f>
        <v/>
      </c>
      <c r="N1848" t="str">
        <f>IF(ROW()&lt;=vLastrow,'Match History Data'!N1848,"")</f>
        <v/>
      </c>
      <c r="O1848" t="str">
        <f>IF(ROW()&lt;=vLastrow,'Match History Data'!O1848,"")</f>
        <v/>
      </c>
      <c r="Q1848" t="str">
        <f>IF(ROW()&lt;=vLastrow,VLOOKUP(MONTH(E1848),calcs!$S$2:$T$13,2,FALSE),"")</f>
        <v/>
      </c>
      <c r="R1848" t="str">
        <f>IF(ROW()&lt;=vLastrow,VLOOKUP(MONTH(F1848),calcs!$S$2:$T$13,2,FALSE),"")</f>
        <v/>
      </c>
      <c r="S1848" t="str">
        <f t="shared" si="150"/>
        <v/>
      </c>
      <c r="T1848" s="26" t="e">
        <f>IF(F1848="",DATEDIF(E1848,calcs!X$2,"Y"),"")</f>
        <v>#VALUE!</v>
      </c>
      <c r="U1848" t="str">
        <f t="shared" si="149"/>
        <v/>
      </c>
      <c r="V1848" t="str">
        <f t="shared" si="146"/>
        <v/>
      </c>
      <c r="W1848">
        <f t="shared" si="147"/>
        <v>0</v>
      </c>
      <c r="X1848">
        <f t="shared" si="148"/>
        <v>0</v>
      </c>
    </row>
    <row r="1849" spans="1:24" x14ac:dyDescent="0.35">
      <c r="A1849" t="str">
        <f>IF(ROW()&lt;=vLastrow,'Match History Data'!A1849,"")</f>
        <v/>
      </c>
      <c r="B1849" t="str">
        <f>IF(ROW()&lt;=vLastrow,'Match History Data'!B1849,"")</f>
        <v/>
      </c>
      <c r="C1849" t="str">
        <f>IF(ROW()&lt;=vLastrow,'Match History Data'!C1849,"")</f>
        <v/>
      </c>
      <c r="D1849" t="str">
        <f>IF(ROW()&lt;=vLastrow,'Match History Data'!D1849,"")</f>
        <v/>
      </c>
      <c r="E1849" s="3" t="str">
        <f>IF(ROW()&lt;=vLastrow,IF('Match History Data'!E1849&lt;&gt;"",'Match History Data'!E1849,""),"")</f>
        <v/>
      </c>
      <c r="F1849" s="3" t="str">
        <f>IF(ROW()&lt;=vLastrow,IF('Match History Data'!F1849&lt;&gt;"",'Match History Data'!F1849,""),"")</f>
        <v/>
      </c>
      <c r="G1849" t="str">
        <f>IF(ROW()&lt;=vLastrow,'Match History Data'!G1849,"")</f>
        <v/>
      </c>
      <c r="H1849" t="str">
        <f>IF(ROW()&lt;=vLastrow,'Match History Data'!H1849,"")</f>
        <v/>
      </c>
      <c r="I1849" t="str">
        <f>IF(ROW()&lt;=vLastrow,'Match History Data'!I1849,"")</f>
        <v/>
      </c>
      <c r="J1849" t="str">
        <f>IF(ROW()&lt;=vLastrow,'Match History Data'!J1849,"")</f>
        <v/>
      </c>
      <c r="K1849" t="str">
        <f>IF(ROW()&lt;=vLastrow,'Match History Data'!K1849,"")</f>
        <v/>
      </c>
      <c r="L1849" t="str">
        <f>IF(ROW()&lt;=vLastrow,'Match History Data'!L1849,"")</f>
        <v/>
      </c>
      <c r="M1849" t="str">
        <f>IF(ROW()&lt;=vLastrow,'Match History Data'!M1849,"")</f>
        <v/>
      </c>
      <c r="N1849" t="str">
        <f>IF(ROW()&lt;=vLastrow,'Match History Data'!N1849,"")</f>
        <v/>
      </c>
      <c r="O1849" t="str">
        <f>IF(ROW()&lt;=vLastrow,'Match History Data'!O1849,"")</f>
        <v/>
      </c>
      <c r="Q1849" t="str">
        <f>IF(ROW()&lt;=vLastrow,VLOOKUP(MONTH(E1849),calcs!$S$2:$T$13,2,FALSE),"")</f>
        <v/>
      </c>
      <c r="R1849" t="str">
        <f>IF(ROW()&lt;=vLastrow,VLOOKUP(MONTH(F1849),calcs!$S$2:$T$13,2,FALSE),"")</f>
        <v/>
      </c>
      <c r="S1849" t="str">
        <f t="shared" si="150"/>
        <v/>
      </c>
      <c r="T1849" s="26" t="e">
        <f>IF(F1849="",DATEDIF(E1849,calcs!X$2,"Y"),"")</f>
        <v>#VALUE!</v>
      </c>
      <c r="U1849" t="str">
        <f t="shared" si="149"/>
        <v/>
      </c>
      <c r="V1849" t="str">
        <f t="shared" si="146"/>
        <v/>
      </c>
      <c r="W1849">
        <f t="shared" si="147"/>
        <v>0</v>
      </c>
      <c r="X1849">
        <f t="shared" si="148"/>
        <v>0</v>
      </c>
    </row>
    <row r="1850" spans="1:24" x14ac:dyDescent="0.35">
      <c r="A1850" t="str">
        <f>IF(ROW()&lt;=vLastrow,'Match History Data'!A1850,"")</f>
        <v/>
      </c>
      <c r="B1850" t="str">
        <f>IF(ROW()&lt;=vLastrow,'Match History Data'!B1850,"")</f>
        <v/>
      </c>
      <c r="C1850" t="str">
        <f>IF(ROW()&lt;=vLastrow,'Match History Data'!C1850,"")</f>
        <v/>
      </c>
      <c r="D1850" t="str">
        <f>IF(ROW()&lt;=vLastrow,'Match History Data'!D1850,"")</f>
        <v/>
      </c>
      <c r="E1850" s="3" t="str">
        <f>IF(ROW()&lt;=vLastrow,IF('Match History Data'!E1850&lt;&gt;"",'Match History Data'!E1850,""),"")</f>
        <v/>
      </c>
      <c r="F1850" s="3" t="str">
        <f>IF(ROW()&lt;=vLastrow,IF('Match History Data'!F1850&lt;&gt;"",'Match History Data'!F1850,""),"")</f>
        <v/>
      </c>
      <c r="G1850" t="str">
        <f>IF(ROW()&lt;=vLastrow,'Match History Data'!G1850,"")</f>
        <v/>
      </c>
      <c r="H1850" t="str">
        <f>IF(ROW()&lt;=vLastrow,'Match History Data'!H1850,"")</f>
        <v/>
      </c>
      <c r="I1850" t="str">
        <f>IF(ROW()&lt;=vLastrow,'Match History Data'!I1850,"")</f>
        <v/>
      </c>
      <c r="J1850" t="str">
        <f>IF(ROW()&lt;=vLastrow,'Match History Data'!J1850,"")</f>
        <v/>
      </c>
      <c r="K1850" t="str">
        <f>IF(ROW()&lt;=vLastrow,'Match History Data'!K1850,"")</f>
        <v/>
      </c>
      <c r="L1850" t="str">
        <f>IF(ROW()&lt;=vLastrow,'Match History Data'!L1850,"")</f>
        <v/>
      </c>
      <c r="M1850" t="str">
        <f>IF(ROW()&lt;=vLastrow,'Match History Data'!M1850,"")</f>
        <v/>
      </c>
      <c r="N1850" t="str">
        <f>IF(ROW()&lt;=vLastrow,'Match History Data'!N1850,"")</f>
        <v/>
      </c>
      <c r="O1850" t="str">
        <f>IF(ROW()&lt;=vLastrow,'Match History Data'!O1850,"")</f>
        <v/>
      </c>
      <c r="Q1850" t="str">
        <f>IF(ROW()&lt;=vLastrow,VLOOKUP(MONTH(E1850),calcs!$S$2:$T$13,2,FALSE),"")</f>
        <v/>
      </c>
      <c r="R1850" t="str">
        <f>IF(ROW()&lt;=vLastrow,VLOOKUP(MONTH(F1850),calcs!$S$2:$T$13,2,FALSE),"")</f>
        <v/>
      </c>
      <c r="S1850" t="str">
        <f t="shared" si="150"/>
        <v/>
      </c>
      <c r="T1850" s="26" t="e">
        <f>IF(F1850="",DATEDIF(E1850,calcs!X$2,"Y"),"")</f>
        <v>#VALUE!</v>
      </c>
      <c r="U1850" t="str">
        <f t="shared" si="149"/>
        <v/>
      </c>
      <c r="V1850" t="str">
        <f t="shared" si="146"/>
        <v/>
      </c>
      <c r="W1850">
        <f t="shared" si="147"/>
        <v>0</v>
      </c>
      <c r="X1850">
        <f t="shared" si="148"/>
        <v>0</v>
      </c>
    </row>
    <row r="1851" spans="1:24" x14ac:dyDescent="0.35">
      <c r="A1851" t="str">
        <f>IF(ROW()&lt;=vLastrow,'Match History Data'!A1851,"")</f>
        <v/>
      </c>
      <c r="B1851" t="str">
        <f>IF(ROW()&lt;=vLastrow,'Match History Data'!B1851,"")</f>
        <v/>
      </c>
      <c r="C1851" t="str">
        <f>IF(ROW()&lt;=vLastrow,'Match History Data'!C1851,"")</f>
        <v/>
      </c>
      <c r="D1851" t="str">
        <f>IF(ROW()&lt;=vLastrow,'Match History Data'!D1851,"")</f>
        <v/>
      </c>
      <c r="E1851" s="3" t="str">
        <f>IF(ROW()&lt;=vLastrow,IF('Match History Data'!E1851&lt;&gt;"",'Match History Data'!E1851,""),"")</f>
        <v/>
      </c>
      <c r="F1851" s="3" t="str">
        <f>IF(ROW()&lt;=vLastrow,IF('Match History Data'!F1851&lt;&gt;"",'Match History Data'!F1851,""),"")</f>
        <v/>
      </c>
      <c r="G1851" t="str">
        <f>IF(ROW()&lt;=vLastrow,'Match History Data'!G1851,"")</f>
        <v/>
      </c>
      <c r="H1851" t="str">
        <f>IF(ROW()&lt;=vLastrow,'Match History Data'!H1851,"")</f>
        <v/>
      </c>
      <c r="I1851" t="str">
        <f>IF(ROW()&lt;=vLastrow,'Match History Data'!I1851,"")</f>
        <v/>
      </c>
      <c r="J1851" t="str">
        <f>IF(ROW()&lt;=vLastrow,'Match History Data'!J1851,"")</f>
        <v/>
      </c>
      <c r="K1851" t="str">
        <f>IF(ROW()&lt;=vLastrow,'Match History Data'!K1851,"")</f>
        <v/>
      </c>
      <c r="L1851" t="str">
        <f>IF(ROW()&lt;=vLastrow,'Match History Data'!L1851,"")</f>
        <v/>
      </c>
      <c r="M1851" t="str">
        <f>IF(ROW()&lt;=vLastrow,'Match History Data'!M1851,"")</f>
        <v/>
      </c>
      <c r="N1851" t="str">
        <f>IF(ROW()&lt;=vLastrow,'Match History Data'!N1851,"")</f>
        <v/>
      </c>
      <c r="O1851" t="str">
        <f>IF(ROW()&lt;=vLastrow,'Match History Data'!O1851,"")</f>
        <v/>
      </c>
      <c r="Q1851" t="str">
        <f>IF(ROW()&lt;=vLastrow,VLOOKUP(MONTH(E1851),calcs!$S$2:$T$13,2,FALSE),"")</f>
        <v/>
      </c>
      <c r="R1851" t="str">
        <f>IF(ROW()&lt;=vLastrow,VLOOKUP(MONTH(F1851),calcs!$S$2:$T$13,2,FALSE),"")</f>
        <v/>
      </c>
      <c r="S1851" t="str">
        <f t="shared" si="150"/>
        <v/>
      </c>
      <c r="T1851" s="26" t="e">
        <f>IF(F1851="",DATEDIF(E1851,calcs!X$2,"Y"),"")</f>
        <v>#VALUE!</v>
      </c>
      <c r="U1851" t="str">
        <f t="shared" si="149"/>
        <v/>
      </c>
      <c r="V1851" t="str">
        <f t="shared" si="146"/>
        <v/>
      </c>
      <c r="W1851">
        <f t="shared" si="147"/>
        <v>0</v>
      </c>
      <c r="X1851">
        <f t="shared" si="148"/>
        <v>0</v>
      </c>
    </row>
    <row r="1852" spans="1:24" x14ac:dyDescent="0.35">
      <c r="A1852" t="str">
        <f>IF(ROW()&lt;=vLastrow,'Match History Data'!A1852,"")</f>
        <v/>
      </c>
      <c r="B1852" t="str">
        <f>IF(ROW()&lt;=vLastrow,'Match History Data'!B1852,"")</f>
        <v/>
      </c>
      <c r="C1852" t="str">
        <f>IF(ROW()&lt;=vLastrow,'Match History Data'!C1852,"")</f>
        <v/>
      </c>
      <c r="D1852" t="str">
        <f>IF(ROW()&lt;=vLastrow,'Match History Data'!D1852,"")</f>
        <v/>
      </c>
      <c r="E1852" s="3" t="str">
        <f>IF(ROW()&lt;=vLastrow,IF('Match History Data'!E1852&lt;&gt;"",'Match History Data'!E1852,""),"")</f>
        <v/>
      </c>
      <c r="F1852" s="3" t="str">
        <f>IF(ROW()&lt;=vLastrow,IF('Match History Data'!F1852&lt;&gt;"",'Match History Data'!F1852,""),"")</f>
        <v/>
      </c>
      <c r="G1852" t="str">
        <f>IF(ROW()&lt;=vLastrow,'Match History Data'!G1852,"")</f>
        <v/>
      </c>
      <c r="H1852" t="str">
        <f>IF(ROW()&lt;=vLastrow,'Match History Data'!H1852,"")</f>
        <v/>
      </c>
      <c r="I1852" t="str">
        <f>IF(ROW()&lt;=vLastrow,'Match History Data'!I1852,"")</f>
        <v/>
      </c>
      <c r="J1852" t="str">
        <f>IF(ROW()&lt;=vLastrow,'Match History Data'!J1852,"")</f>
        <v/>
      </c>
      <c r="K1852" t="str">
        <f>IF(ROW()&lt;=vLastrow,'Match History Data'!K1852,"")</f>
        <v/>
      </c>
      <c r="L1852" t="str">
        <f>IF(ROW()&lt;=vLastrow,'Match History Data'!L1852,"")</f>
        <v/>
      </c>
      <c r="M1852" t="str">
        <f>IF(ROW()&lt;=vLastrow,'Match History Data'!M1852,"")</f>
        <v/>
      </c>
      <c r="N1852" t="str">
        <f>IF(ROW()&lt;=vLastrow,'Match History Data'!N1852,"")</f>
        <v/>
      </c>
      <c r="O1852" t="str">
        <f>IF(ROW()&lt;=vLastrow,'Match History Data'!O1852,"")</f>
        <v/>
      </c>
      <c r="Q1852" t="str">
        <f>IF(ROW()&lt;=vLastrow,VLOOKUP(MONTH(E1852),calcs!$S$2:$T$13,2,FALSE),"")</f>
        <v/>
      </c>
      <c r="R1852" t="str">
        <f>IF(ROW()&lt;=vLastrow,VLOOKUP(MONTH(F1852),calcs!$S$2:$T$13,2,FALSE),"")</f>
        <v/>
      </c>
      <c r="S1852" t="str">
        <f t="shared" si="150"/>
        <v/>
      </c>
      <c r="T1852" s="26" t="e">
        <f>IF(F1852="",DATEDIF(E1852,calcs!X$2,"Y"),"")</f>
        <v>#VALUE!</v>
      </c>
      <c r="U1852" t="str">
        <f t="shared" si="149"/>
        <v/>
      </c>
      <c r="V1852" t="str">
        <f t="shared" si="146"/>
        <v/>
      </c>
      <c r="W1852">
        <f t="shared" si="147"/>
        <v>0</v>
      </c>
      <c r="X1852">
        <f t="shared" si="148"/>
        <v>0</v>
      </c>
    </row>
    <row r="1853" spans="1:24" x14ac:dyDescent="0.35">
      <c r="A1853" t="str">
        <f>IF(ROW()&lt;=vLastrow,'Match History Data'!A1853,"")</f>
        <v/>
      </c>
      <c r="B1853" t="str">
        <f>IF(ROW()&lt;=vLastrow,'Match History Data'!B1853,"")</f>
        <v/>
      </c>
      <c r="C1853" t="str">
        <f>IF(ROW()&lt;=vLastrow,'Match History Data'!C1853,"")</f>
        <v/>
      </c>
      <c r="D1853" t="str">
        <f>IF(ROW()&lt;=vLastrow,'Match History Data'!D1853,"")</f>
        <v/>
      </c>
      <c r="E1853" s="3" t="str">
        <f>IF(ROW()&lt;=vLastrow,IF('Match History Data'!E1853&lt;&gt;"",'Match History Data'!E1853,""),"")</f>
        <v/>
      </c>
      <c r="F1853" s="3" t="str">
        <f>IF(ROW()&lt;=vLastrow,IF('Match History Data'!F1853&lt;&gt;"",'Match History Data'!F1853,""),"")</f>
        <v/>
      </c>
      <c r="G1853" t="str">
        <f>IF(ROW()&lt;=vLastrow,'Match History Data'!G1853,"")</f>
        <v/>
      </c>
      <c r="H1853" t="str">
        <f>IF(ROW()&lt;=vLastrow,'Match History Data'!H1853,"")</f>
        <v/>
      </c>
      <c r="I1853" t="str">
        <f>IF(ROW()&lt;=vLastrow,'Match History Data'!I1853,"")</f>
        <v/>
      </c>
      <c r="J1853" t="str">
        <f>IF(ROW()&lt;=vLastrow,'Match History Data'!J1853,"")</f>
        <v/>
      </c>
      <c r="K1853" t="str">
        <f>IF(ROW()&lt;=vLastrow,'Match History Data'!K1853,"")</f>
        <v/>
      </c>
      <c r="L1853" t="str">
        <f>IF(ROW()&lt;=vLastrow,'Match History Data'!L1853,"")</f>
        <v/>
      </c>
      <c r="M1853" t="str">
        <f>IF(ROW()&lt;=vLastrow,'Match History Data'!M1853,"")</f>
        <v/>
      </c>
      <c r="N1853" t="str">
        <f>IF(ROW()&lt;=vLastrow,'Match History Data'!N1853,"")</f>
        <v/>
      </c>
      <c r="O1853" t="str">
        <f>IF(ROW()&lt;=vLastrow,'Match History Data'!O1853,"")</f>
        <v/>
      </c>
      <c r="Q1853" t="str">
        <f>IF(ROW()&lt;=vLastrow,VLOOKUP(MONTH(E1853),calcs!$S$2:$T$13,2,FALSE),"")</f>
        <v/>
      </c>
      <c r="R1853" t="str">
        <f>IF(ROW()&lt;=vLastrow,VLOOKUP(MONTH(F1853),calcs!$S$2:$T$13,2,FALSE),"")</f>
        <v/>
      </c>
      <c r="S1853" t="str">
        <f t="shared" si="150"/>
        <v/>
      </c>
      <c r="T1853" s="26" t="e">
        <f>IF(F1853="",DATEDIF(E1853,calcs!X$2,"Y"),"")</f>
        <v>#VALUE!</v>
      </c>
      <c r="U1853" t="str">
        <f t="shared" si="149"/>
        <v/>
      </c>
      <c r="V1853" t="str">
        <f t="shared" si="146"/>
        <v/>
      </c>
      <c r="W1853">
        <f t="shared" si="147"/>
        <v>0</v>
      </c>
      <c r="X1853">
        <f t="shared" si="148"/>
        <v>0</v>
      </c>
    </row>
    <row r="1854" spans="1:24" x14ac:dyDescent="0.35">
      <c r="A1854" t="str">
        <f>IF(ROW()&lt;=vLastrow,'Match History Data'!A1854,"")</f>
        <v/>
      </c>
      <c r="B1854" t="str">
        <f>IF(ROW()&lt;=vLastrow,'Match History Data'!B1854,"")</f>
        <v/>
      </c>
      <c r="C1854" t="str">
        <f>IF(ROW()&lt;=vLastrow,'Match History Data'!C1854,"")</f>
        <v/>
      </c>
      <c r="D1854" t="str">
        <f>IF(ROW()&lt;=vLastrow,'Match History Data'!D1854,"")</f>
        <v/>
      </c>
      <c r="E1854" s="3" t="str">
        <f>IF(ROW()&lt;=vLastrow,IF('Match History Data'!E1854&lt;&gt;"",'Match History Data'!E1854,""),"")</f>
        <v/>
      </c>
      <c r="F1854" s="3" t="str">
        <f>IF(ROW()&lt;=vLastrow,IF('Match History Data'!F1854&lt;&gt;"",'Match History Data'!F1854,""),"")</f>
        <v/>
      </c>
      <c r="G1854" t="str">
        <f>IF(ROW()&lt;=vLastrow,'Match History Data'!G1854,"")</f>
        <v/>
      </c>
      <c r="H1854" t="str">
        <f>IF(ROW()&lt;=vLastrow,'Match History Data'!H1854,"")</f>
        <v/>
      </c>
      <c r="I1854" t="str">
        <f>IF(ROW()&lt;=vLastrow,'Match History Data'!I1854,"")</f>
        <v/>
      </c>
      <c r="J1854" t="str">
        <f>IF(ROW()&lt;=vLastrow,'Match History Data'!J1854,"")</f>
        <v/>
      </c>
      <c r="K1854" t="str">
        <f>IF(ROW()&lt;=vLastrow,'Match History Data'!K1854,"")</f>
        <v/>
      </c>
      <c r="L1854" t="str">
        <f>IF(ROW()&lt;=vLastrow,'Match History Data'!L1854,"")</f>
        <v/>
      </c>
      <c r="M1854" t="str">
        <f>IF(ROW()&lt;=vLastrow,'Match History Data'!M1854,"")</f>
        <v/>
      </c>
      <c r="N1854" t="str">
        <f>IF(ROW()&lt;=vLastrow,'Match History Data'!N1854,"")</f>
        <v/>
      </c>
      <c r="O1854" t="str">
        <f>IF(ROW()&lt;=vLastrow,'Match History Data'!O1854,"")</f>
        <v/>
      </c>
      <c r="Q1854" t="str">
        <f>IF(ROW()&lt;=vLastrow,VLOOKUP(MONTH(E1854),calcs!$S$2:$T$13,2,FALSE),"")</f>
        <v/>
      </c>
      <c r="R1854" t="str">
        <f>IF(ROW()&lt;=vLastrow,VLOOKUP(MONTH(F1854),calcs!$S$2:$T$13,2,FALSE),"")</f>
        <v/>
      </c>
      <c r="S1854" t="str">
        <f t="shared" si="150"/>
        <v/>
      </c>
      <c r="T1854" s="26" t="e">
        <f>IF(F1854="",DATEDIF(E1854,calcs!X$2,"Y"),"")</f>
        <v>#VALUE!</v>
      </c>
      <c r="U1854" t="str">
        <f t="shared" si="149"/>
        <v/>
      </c>
      <c r="V1854" t="str">
        <f t="shared" si="146"/>
        <v/>
      </c>
      <c r="W1854">
        <f t="shared" si="147"/>
        <v>0</v>
      </c>
      <c r="X1854">
        <f t="shared" si="148"/>
        <v>0</v>
      </c>
    </row>
    <row r="1855" spans="1:24" x14ac:dyDescent="0.35">
      <c r="A1855" t="str">
        <f>IF(ROW()&lt;=vLastrow,'Match History Data'!A1855,"")</f>
        <v/>
      </c>
      <c r="B1855" t="str">
        <f>IF(ROW()&lt;=vLastrow,'Match History Data'!B1855,"")</f>
        <v/>
      </c>
      <c r="C1855" t="str">
        <f>IF(ROW()&lt;=vLastrow,'Match History Data'!C1855,"")</f>
        <v/>
      </c>
      <c r="D1855" t="str">
        <f>IF(ROW()&lt;=vLastrow,'Match History Data'!D1855,"")</f>
        <v/>
      </c>
      <c r="E1855" s="3" t="str">
        <f>IF(ROW()&lt;=vLastrow,IF('Match History Data'!E1855&lt;&gt;"",'Match History Data'!E1855,""),"")</f>
        <v/>
      </c>
      <c r="F1855" s="3" t="str">
        <f>IF(ROW()&lt;=vLastrow,IF('Match History Data'!F1855&lt;&gt;"",'Match History Data'!F1855,""),"")</f>
        <v/>
      </c>
      <c r="G1855" t="str">
        <f>IF(ROW()&lt;=vLastrow,'Match History Data'!G1855,"")</f>
        <v/>
      </c>
      <c r="H1855" t="str">
        <f>IF(ROW()&lt;=vLastrow,'Match History Data'!H1855,"")</f>
        <v/>
      </c>
      <c r="I1855" t="str">
        <f>IF(ROW()&lt;=vLastrow,'Match History Data'!I1855,"")</f>
        <v/>
      </c>
      <c r="J1855" t="str">
        <f>IF(ROW()&lt;=vLastrow,'Match History Data'!J1855,"")</f>
        <v/>
      </c>
      <c r="K1855" t="str">
        <f>IF(ROW()&lt;=vLastrow,'Match History Data'!K1855,"")</f>
        <v/>
      </c>
      <c r="L1855" t="str">
        <f>IF(ROW()&lt;=vLastrow,'Match History Data'!L1855,"")</f>
        <v/>
      </c>
      <c r="M1855" t="str">
        <f>IF(ROW()&lt;=vLastrow,'Match History Data'!M1855,"")</f>
        <v/>
      </c>
      <c r="N1855" t="str">
        <f>IF(ROW()&lt;=vLastrow,'Match History Data'!N1855,"")</f>
        <v/>
      </c>
      <c r="O1855" t="str">
        <f>IF(ROW()&lt;=vLastrow,'Match History Data'!O1855,"")</f>
        <v/>
      </c>
      <c r="Q1855" t="str">
        <f>IF(ROW()&lt;=vLastrow,VLOOKUP(MONTH(E1855),calcs!$S$2:$T$13,2,FALSE),"")</f>
        <v/>
      </c>
      <c r="R1855" t="str">
        <f>IF(ROW()&lt;=vLastrow,VLOOKUP(MONTH(F1855),calcs!$S$2:$T$13,2,FALSE),"")</f>
        <v/>
      </c>
      <c r="S1855" t="str">
        <f t="shared" si="150"/>
        <v/>
      </c>
      <c r="T1855" s="26" t="e">
        <f>IF(F1855="",DATEDIF(E1855,calcs!X$2,"Y"),"")</f>
        <v>#VALUE!</v>
      </c>
      <c r="U1855" t="str">
        <f t="shared" si="149"/>
        <v/>
      </c>
      <c r="V1855" t="str">
        <f t="shared" si="146"/>
        <v/>
      </c>
      <c r="W1855">
        <f t="shared" si="147"/>
        <v>0</v>
      </c>
      <c r="X1855">
        <f t="shared" si="148"/>
        <v>0</v>
      </c>
    </row>
    <row r="1856" spans="1:24" x14ac:dyDescent="0.35">
      <c r="A1856" t="str">
        <f>IF(ROW()&lt;=vLastrow,'Match History Data'!A1856,"")</f>
        <v/>
      </c>
      <c r="B1856" t="str">
        <f>IF(ROW()&lt;=vLastrow,'Match History Data'!B1856,"")</f>
        <v/>
      </c>
      <c r="C1856" t="str">
        <f>IF(ROW()&lt;=vLastrow,'Match History Data'!C1856,"")</f>
        <v/>
      </c>
      <c r="D1856" t="str">
        <f>IF(ROW()&lt;=vLastrow,'Match History Data'!D1856,"")</f>
        <v/>
      </c>
      <c r="E1856" s="3" t="str">
        <f>IF(ROW()&lt;=vLastrow,IF('Match History Data'!E1856&lt;&gt;"",'Match History Data'!E1856,""),"")</f>
        <v/>
      </c>
      <c r="F1856" s="3" t="str">
        <f>IF(ROW()&lt;=vLastrow,IF('Match History Data'!F1856&lt;&gt;"",'Match History Data'!F1856,""),"")</f>
        <v/>
      </c>
      <c r="G1856" t="str">
        <f>IF(ROW()&lt;=vLastrow,'Match History Data'!G1856,"")</f>
        <v/>
      </c>
      <c r="H1856" t="str">
        <f>IF(ROW()&lt;=vLastrow,'Match History Data'!H1856,"")</f>
        <v/>
      </c>
      <c r="I1856" t="str">
        <f>IF(ROW()&lt;=vLastrow,'Match History Data'!I1856,"")</f>
        <v/>
      </c>
      <c r="J1856" t="str">
        <f>IF(ROW()&lt;=vLastrow,'Match History Data'!J1856,"")</f>
        <v/>
      </c>
      <c r="K1856" t="str">
        <f>IF(ROW()&lt;=vLastrow,'Match History Data'!K1856,"")</f>
        <v/>
      </c>
      <c r="L1856" t="str">
        <f>IF(ROW()&lt;=vLastrow,'Match History Data'!L1856,"")</f>
        <v/>
      </c>
      <c r="M1856" t="str">
        <f>IF(ROW()&lt;=vLastrow,'Match History Data'!M1856,"")</f>
        <v/>
      </c>
      <c r="N1856" t="str">
        <f>IF(ROW()&lt;=vLastrow,'Match History Data'!N1856,"")</f>
        <v/>
      </c>
      <c r="O1856" t="str">
        <f>IF(ROW()&lt;=vLastrow,'Match History Data'!O1856,"")</f>
        <v/>
      </c>
      <c r="Q1856" t="str">
        <f>IF(ROW()&lt;=vLastrow,VLOOKUP(MONTH(E1856),calcs!$S$2:$T$13,2,FALSE),"")</f>
        <v/>
      </c>
      <c r="R1856" t="str">
        <f>IF(ROW()&lt;=vLastrow,VLOOKUP(MONTH(F1856),calcs!$S$2:$T$13,2,FALSE),"")</f>
        <v/>
      </c>
      <c r="S1856" t="str">
        <f t="shared" si="150"/>
        <v/>
      </c>
      <c r="T1856" s="26" t="e">
        <f>IF(F1856="",DATEDIF(E1856,calcs!X$2,"Y"),"")</f>
        <v>#VALUE!</v>
      </c>
      <c r="U1856" t="str">
        <f t="shared" si="149"/>
        <v/>
      </c>
      <c r="V1856" t="str">
        <f t="shared" si="146"/>
        <v/>
      </c>
      <c r="W1856">
        <f t="shared" si="147"/>
        <v>0</v>
      </c>
      <c r="X1856">
        <f t="shared" si="148"/>
        <v>0</v>
      </c>
    </row>
    <row r="1857" spans="1:24" x14ac:dyDescent="0.35">
      <c r="A1857" t="str">
        <f>IF(ROW()&lt;=vLastrow,'Match History Data'!A1857,"")</f>
        <v/>
      </c>
      <c r="B1857" t="str">
        <f>IF(ROW()&lt;=vLastrow,'Match History Data'!B1857,"")</f>
        <v/>
      </c>
      <c r="C1857" t="str">
        <f>IF(ROW()&lt;=vLastrow,'Match History Data'!C1857,"")</f>
        <v/>
      </c>
      <c r="D1857" t="str">
        <f>IF(ROW()&lt;=vLastrow,'Match History Data'!D1857,"")</f>
        <v/>
      </c>
      <c r="E1857" s="3" t="str">
        <f>IF(ROW()&lt;=vLastrow,IF('Match History Data'!E1857&lt;&gt;"",'Match History Data'!E1857,""),"")</f>
        <v/>
      </c>
      <c r="F1857" s="3" t="str">
        <f>IF(ROW()&lt;=vLastrow,IF('Match History Data'!F1857&lt;&gt;"",'Match History Data'!F1857,""),"")</f>
        <v/>
      </c>
      <c r="G1857" t="str">
        <f>IF(ROW()&lt;=vLastrow,'Match History Data'!G1857,"")</f>
        <v/>
      </c>
      <c r="H1857" t="str">
        <f>IF(ROW()&lt;=vLastrow,'Match History Data'!H1857,"")</f>
        <v/>
      </c>
      <c r="I1857" t="str">
        <f>IF(ROW()&lt;=vLastrow,'Match History Data'!I1857,"")</f>
        <v/>
      </c>
      <c r="J1857" t="str">
        <f>IF(ROW()&lt;=vLastrow,'Match History Data'!J1857,"")</f>
        <v/>
      </c>
      <c r="K1857" t="str">
        <f>IF(ROW()&lt;=vLastrow,'Match History Data'!K1857,"")</f>
        <v/>
      </c>
      <c r="L1857" t="str">
        <f>IF(ROW()&lt;=vLastrow,'Match History Data'!L1857,"")</f>
        <v/>
      </c>
      <c r="M1857" t="str">
        <f>IF(ROW()&lt;=vLastrow,'Match History Data'!M1857,"")</f>
        <v/>
      </c>
      <c r="N1857" t="str">
        <f>IF(ROW()&lt;=vLastrow,'Match History Data'!N1857,"")</f>
        <v/>
      </c>
      <c r="O1857" t="str">
        <f>IF(ROW()&lt;=vLastrow,'Match History Data'!O1857,"")</f>
        <v/>
      </c>
      <c r="Q1857" t="str">
        <f>IF(ROW()&lt;=vLastrow,VLOOKUP(MONTH(E1857),calcs!$S$2:$T$13,2,FALSE),"")</f>
        <v/>
      </c>
      <c r="R1857" t="str">
        <f>IF(ROW()&lt;=vLastrow,VLOOKUP(MONTH(F1857),calcs!$S$2:$T$13,2,FALSE),"")</f>
        <v/>
      </c>
      <c r="S1857" t="str">
        <f t="shared" si="150"/>
        <v/>
      </c>
      <c r="T1857" s="26" t="e">
        <f>IF(F1857="",DATEDIF(E1857,calcs!X$2,"Y"),"")</f>
        <v>#VALUE!</v>
      </c>
      <c r="U1857" t="str">
        <f t="shared" si="149"/>
        <v/>
      </c>
      <c r="V1857" t="str">
        <f t="shared" si="146"/>
        <v/>
      </c>
      <c r="W1857">
        <f t="shared" si="147"/>
        <v>0</v>
      </c>
      <c r="X1857">
        <f t="shared" si="148"/>
        <v>0</v>
      </c>
    </row>
    <row r="1858" spans="1:24" x14ac:dyDescent="0.35">
      <c r="A1858" t="str">
        <f>IF(ROW()&lt;=vLastrow,'Match History Data'!A1858,"")</f>
        <v/>
      </c>
      <c r="B1858" t="str">
        <f>IF(ROW()&lt;=vLastrow,'Match History Data'!B1858,"")</f>
        <v/>
      </c>
      <c r="C1858" t="str">
        <f>IF(ROW()&lt;=vLastrow,'Match History Data'!C1858,"")</f>
        <v/>
      </c>
      <c r="D1858" t="str">
        <f>IF(ROW()&lt;=vLastrow,'Match History Data'!D1858,"")</f>
        <v/>
      </c>
      <c r="E1858" s="3" t="str">
        <f>IF(ROW()&lt;=vLastrow,IF('Match History Data'!E1858&lt;&gt;"",'Match History Data'!E1858,""),"")</f>
        <v/>
      </c>
      <c r="F1858" s="3" t="str">
        <f>IF(ROW()&lt;=vLastrow,IF('Match History Data'!F1858&lt;&gt;"",'Match History Data'!F1858,""),"")</f>
        <v/>
      </c>
      <c r="G1858" t="str">
        <f>IF(ROW()&lt;=vLastrow,'Match History Data'!G1858,"")</f>
        <v/>
      </c>
      <c r="H1858" t="str">
        <f>IF(ROW()&lt;=vLastrow,'Match History Data'!H1858,"")</f>
        <v/>
      </c>
      <c r="I1858" t="str">
        <f>IF(ROW()&lt;=vLastrow,'Match History Data'!I1858,"")</f>
        <v/>
      </c>
      <c r="J1858" t="str">
        <f>IF(ROW()&lt;=vLastrow,'Match History Data'!J1858,"")</f>
        <v/>
      </c>
      <c r="K1858" t="str">
        <f>IF(ROW()&lt;=vLastrow,'Match History Data'!K1858,"")</f>
        <v/>
      </c>
      <c r="L1858" t="str">
        <f>IF(ROW()&lt;=vLastrow,'Match History Data'!L1858,"")</f>
        <v/>
      </c>
      <c r="M1858" t="str">
        <f>IF(ROW()&lt;=vLastrow,'Match History Data'!M1858,"")</f>
        <v/>
      </c>
      <c r="N1858" t="str">
        <f>IF(ROW()&lt;=vLastrow,'Match History Data'!N1858,"")</f>
        <v/>
      </c>
      <c r="O1858" t="str">
        <f>IF(ROW()&lt;=vLastrow,'Match History Data'!O1858,"")</f>
        <v/>
      </c>
      <c r="Q1858" t="str">
        <f>IF(ROW()&lt;=vLastrow,VLOOKUP(MONTH(E1858),calcs!$S$2:$T$13,2,FALSE),"")</f>
        <v/>
      </c>
      <c r="R1858" t="str">
        <f>IF(ROW()&lt;=vLastrow,VLOOKUP(MONTH(F1858),calcs!$S$2:$T$13,2,FALSE),"")</f>
        <v/>
      </c>
      <c r="S1858" t="str">
        <f t="shared" si="150"/>
        <v/>
      </c>
      <c r="T1858" s="26" t="e">
        <f>IF(F1858="",DATEDIF(E1858,calcs!X$2,"Y"),"")</f>
        <v>#VALUE!</v>
      </c>
      <c r="U1858" t="str">
        <f t="shared" si="149"/>
        <v/>
      </c>
      <c r="V1858" t="str">
        <f t="shared" ref="V1858:V1921" si="151">SUBSTITUTE(N1858,"White or Caucasian","White")</f>
        <v/>
      </c>
      <c r="W1858">
        <f t="shared" ref="W1858:W1921" si="152">IF(J1858&lt;&gt;"",LEN(J1858)-LEN(SUBSTITUTE(J1858,";",""))+1,0)</f>
        <v>0</v>
      </c>
      <c r="X1858">
        <f t="shared" ref="X1858:X1921" si="153">IF(N1858&lt;&gt;"",LEN(N1858)-LEN(SUBSTITUTE(N1858,";",""))+1,0)</f>
        <v>0</v>
      </c>
    </row>
    <row r="1859" spans="1:24" x14ac:dyDescent="0.35">
      <c r="A1859" t="str">
        <f>IF(ROW()&lt;=vLastrow,'Match History Data'!A1859,"")</f>
        <v/>
      </c>
      <c r="B1859" t="str">
        <f>IF(ROW()&lt;=vLastrow,'Match History Data'!B1859,"")</f>
        <v/>
      </c>
      <c r="C1859" t="str">
        <f>IF(ROW()&lt;=vLastrow,'Match History Data'!C1859,"")</f>
        <v/>
      </c>
      <c r="D1859" t="str">
        <f>IF(ROW()&lt;=vLastrow,'Match History Data'!D1859,"")</f>
        <v/>
      </c>
      <c r="E1859" s="3" t="str">
        <f>IF(ROW()&lt;=vLastrow,IF('Match History Data'!E1859&lt;&gt;"",'Match History Data'!E1859,""),"")</f>
        <v/>
      </c>
      <c r="F1859" s="3" t="str">
        <f>IF(ROW()&lt;=vLastrow,IF('Match History Data'!F1859&lt;&gt;"",'Match History Data'!F1859,""),"")</f>
        <v/>
      </c>
      <c r="G1859" t="str">
        <f>IF(ROW()&lt;=vLastrow,'Match History Data'!G1859,"")</f>
        <v/>
      </c>
      <c r="H1859" t="str">
        <f>IF(ROW()&lt;=vLastrow,'Match History Data'!H1859,"")</f>
        <v/>
      </c>
      <c r="I1859" t="str">
        <f>IF(ROW()&lt;=vLastrow,'Match History Data'!I1859,"")</f>
        <v/>
      </c>
      <c r="J1859" t="str">
        <f>IF(ROW()&lt;=vLastrow,'Match History Data'!J1859,"")</f>
        <v/>
      </c>
      <c r="K1859" t="str">
        <f>IF(ROW()&lt;=vLastrow,'Match History Data'!K1859,"")</f>
        <v/>
      </c>
      <c r="L1859" t="str">
        <f>IF(ROW()&lt;=vLastrow,'Match History Data'!L1859,"")</f>
        <v/>
      </c>
      <c r="M1859" t="str">
        <f>IF(ROW()&lt;=vLastrow,'Match History Data'!M1859,"")</f>
        <v/>
      </c>
      <c r="N1859" t="str">
        <f>IF(ROW()&lt;=vLastrow,'Match History Data'!N1859,"")</f>
        <v/>
      </c>
      <c r="O1859" t="str">
        <f>IF(ROW()&lt;=vLastrow,'Match History Data'!O1859,"")</f>
        <v/>
      </c>
      <c r="Q1859" t="str">
        <f>IF(ROW()&lt;=vLastrow,VLOOKUP(MONTH(E1859),calcs!$S$2:$T$13,2,FALSE),"")</f>
        <v/>
      </c>
      <c r="R1859" t="str">
        <f>IF(ROW()&lt;=vLastrow,VLOOKUP(MONTH(F1859),calcs!$S$2:$T$13,2,FALSE),"")</f>
        <v/>
      </c>
      <c r="S1859" t="str">
        <f t="shared" si="150"/>
        <v/>
      </c>
      <c r="T1859" s="26" t="e">
        <f>IF(F1859="",DATEDIF(E1859,calcs!X$2,"Y"),"")</f>
        <v>#VALUE!</v>
      </c>
      <c r="U1859" t="str">
        <f t="shared" ref="U1859:U1922" si="154">SUBSTITUTE(J1859,"White or Caucasian","White")</f>
        <v/>
      </c>
      <c r="V1859" t="str">
        <f t="shared" si="151"/>
        <v/>
      </c>
      <c r="W1859">
        <f t="shared" si="152"/>
        <v>0</v>
      </c>
      <c r="X1859">
        <f t="shared" si="153"/>
        <v>0</v>
      </c>
    </row>
    <row r="1860" spans="1:24" x14ac:dyDescent="0.35">
      <c r="A1860" t="str">
        <f>IF(ROW()&lt;=vLastrow,'Match History Data'!A1860,"")</f>
        <v/>
      </c>
      <c r="B1860" t="str">
        <f>IF(ROW()&lt;=vLastrow,'Match History Data'!B1860,"")</f>
        <v/>
      </c>
      <c r="C1860" t="str">
        <f>IF(ROW()&lt;=vLastrow,'Match History Data'!C1860,"")</f>
        <v/>
      </c>
      <c r="D1860" t="str">
        <f>IF(ROW()&lt;=vLastrow,'Match History Data'!D1860,"")</f>
        <v/>
      </c>
      <c r="E1860" s="3" t="str">
        <f>IF(ROW()&lt;=vLastrow,IF('Match History Data'!E1860&lt;&gt;"",'Match History Data'!E1860,""),"")</f>
        <v/>
      </c>
      <c r="F1860" s="3" t="str">
        <f>IF(ROW()&lt;=vLastrow,IF('Match History Data'!F1860&lt;&gt;"",'Match History Data'!F1860,""),"")</f>
        <v/>
      </c>
      <c r="G1860" t="str">
        <f>IF(ROW()&lt;=vLastrow,'Match History Data'!G1860,"")</f>
        <v/>
      </c>
      <c r="H1860" t="str">
        <f>IF(ROW()&lt;=vLastrow,'Match History Data'!H1860,"")</f>
        <v/>
      </c>
      <c r="I1860" t="str">
        <f>IF(ROW()&lt;=vLastrow,'Match History Data'!I1860,"")</f>
        <v/>
      </c>
      <c r="J1860" t="str">
        <f>IF(ROW()&lt;=vLastrow,'Match History Data'!J1860,"")</f>
        <v/>
      </c>
      <c r="K1860" t="str">
        <f>IF(ROW()&lt;=vLastrow,'Match History Data'!K1860,"")</f>
        <v/>
      </c>
      <c r="L1860" t="str">
        <f>IF(ROW()&lt;=vLastrow,'Match History Data'!L1860,"")</f>
        <v/>
      </c>
      <c r="M1860" t="str">
        <f>IF(ROW()&lt;=vLastrow,'Match History Data'!M1860,"")</f>
        <v/>
      </c>
      <c r="N1860" t="str">
        <f>IF(ROW()&lt;=vLastrow,'Match History Data'!N1860,"")</f>
        <v/>
      </c>
      <c r="O1860" t="str">
        <f>IF(ROW()&lt;=vLastrow,'Match History Data'!O1860,"")</f>
        <v/>
      </c>
      <c r="Q1860" t="str">
        <f>IF(ROW()&lt;=vLastrow,VLOOKUP(MONTH(E1860),calcs!$S$2:$T$13,2,FALSE),"")</f>
        <v/>
      </c>
      <c r="R1860" t="str">
        <f>IF(ROW()&lt;=vLastrow,VLOOKUP(MONTH(F1860),calcs!$S$2:$T$13,2,FALSE),"")</f>
        <v/>
      </c>
      <c r="S1860" t="str">
        <f t="shared" si="150"/>
        <v/>
      </c>
      <c r="T1860" s="26" t="e">
        <f>IF(F1860="",DATEDIF(E1860,calcs!X$2,"Y"),"")</f>
        <v>#VALUE!</v>
      </c>
      <c r="U1860" t="str">
        <f t="shared" si="154"/>
        <v/>
      </c>
      <c r="V1860" t="str">
        <f t="shared" si="151"/>
        <v/>
      </c>
      <c r="W1860">
        <f t="shared" si="152"/>
        <v>0</v>
      </c>
      <c r="X1860">
        <f t="shared" si="153"/>
        <v>0</v>
      </c>
    </row>
    <row r="1861" spans="1:24" x14ac:dyDescent="0.35">
      <c r="A1861" t="str">
        <f>IF(ROW()&lt;=vLastrow,'Match History Data'!A1861,"")</f>
        <v/>
      </c>
      <c r="B1861" t="str">
        <f>IF(ROW()&lt;=vLastrow,'Match History Data'!B1861,"")</f>
        <v/>
      </c>
      <c r="C1861" t="str">
        <f>IF(ROW()&lt;=vLastrow,'Match History Data'!C1861,"")</f>
        <v/>
      </c>
      <c r="D1861" t="str">
        <f>IF(ROW()&lt;=vLastrow,'Match History Data'!D1861,"")</f>
        <v/>
      </c>
      <c r="E1861" s="3" t="str">
        <f>IF(ROW()&lt;=vLastrow,IF('Match History Data'!E1861&lt;&gt;"",'Match History Data'!E1861,""),"")</f>
        <v/>
      </c>
      <c r="F1861" s="3" t="str">
        <f>IF(ROW()&lt;=vLastrow,IF('Match History Data'!F1861&lt;&gt;"",'Match History Data'!F1861,""),"")</f>
        <v/>
      </c>
      <c r="G1861" t="str">
        <f>IF(ROW()&lt;=vLastrow,'Match History Data'!G1861,"")</f>
        <v/>
      </c>
      <c r="H1861" t="str">
        <f>IF(ROW()&lt;=vLastrow,'Match History Data'!H1861,"")</f>
        <v/>
      </c>
      <c r="I1861" t="str">
        <f>IF(ROW()&lt;=vLastrow,'Match History Data'!I1861,"")</f>
        <v/>
      </c>
      <c r="J1861" t="str">
        <f>IF(ROW()&lt;=vLastrow,'Match History Data'!J1861,"")</f>
        <v/>
      </c>
      <c r="K1861" t="str">
        <f>IF(ROW()&lt;=vLastrow,'Match History Data'!K1861,"")</f>
        <v/>
      </c>
      <c r="L1861" t="str">
        <f>IF(ROW()&lt;=vLastrow,'Match History Data'!L1861,"")</f>
        <v/>
      </c>
      <c r="M1861" t="str">
        <f>IF(ROW()&lt;=vLastrow,'Match History Data'!M1861,"")</f>
        <v/>
      </c>
      <c r="N1861" t="str">
        <f>IF(ROW()&lt;=vLastrow,'Match History Data'!N1861,"")</f>
        <v/>
      </c>
      <c r="O1861" t="str">
        <f>IF(ROW()&lt;=vLastrow,'Match History Data'!O1861,"")</f>
        <v/>
      </c>
      <c r="Q1861" t="str">
        <f>IF(ROW()&lt;=vLastrow,VLOOKUP(MONTH(E1861),calcs!$S$2:$T$13,2,FALSE),"")</f>
        <v/>
      </c>
      <c r="R1861" t="str">
        <f>IF(ROW()&lt;=vLastrow,VLOOKUP(MONTH(F1861),calcs!$S$2:$T$13,2,FALSE),"")</f>
        <v/>
      </c>
      <c r="S1861" t="str">
        <f t="shared" si="150"/>
        <v/>
      </c>
      <c r="T1861" s="26" t="e">
        <f>IF(F1861="",DATEDIF(E1861,calcs!X$2,"Y"),"")</f>
        <v>#VALUE!</v>
      </c>
      <c r="U1861" t="str">
        <f t="shared" si="154"/>
        <v/>
      </c>
      <c r="V1861" t="str">
        <f t="shared" si="151"/>
        <v/>
      </c>
      <c r="W1861">
        <f t="shared" si="152"/>
        <v>0</v>
      </c>
      <c r="X1861">
        <f t="shared" si="153"/>
        <v>0</v>
      </c>
    </row>
    <row r="1862" spans="1:24" x14ac:dyDescent="0.35">
      <c r="A1862" t="str">
        <f>IF(ROW()&lt;=vLastrow,'Match History Data'!A1862,"")</f>
        <v/>
      </c>
      <c r="B1862" t="str">
        <f>IF(ROW()&lt;=vLastrow,'Match History Data'!B1862,"")</f>
        <v/>
      </c>
      <c r="C1862" t="str">
        <f>IF(ROW()&lt;=vLastrow,'Match History Data'!C1862,"")</f>
        <v/>
      </c>
      <c r="D1862" t="str">
        <f>IF(ROW()&lt;=vLastrow,'Match History Data'!D1862,"")</f>
        <v/>
      </c>
      <c r="E1862" s="3" t="str">
        <f>IF(ROW()&lt;=vLastrow,IF('Match History Data'!E1862&lt;&gt;"",'Match History Data'!E1862,""),"")</f>
        <v/>
      </c>
      <c r="F1862" s="3" t="str">
        <f>IF(ROW()&lt;=vLastrow,IF('Match History Data'!F1862&lt;&gt;"",'Match History Data'!F1862,""),"")</f>
        <v/>
      </c>
      <c r="G1862" t="str">
        <f>IF(ROW()&lt;=vLastrow,'Match History Data'!G1862,"")</f>
        <v/>
      </c>
      <c r="H1862" t="str">
        <f>IF(ROW()&lt;=vLastrow,'Match History Data'!H1862,"")</f>
        <v/>
      </c>
      <c r="I1862" t="str">
        <f>IF(ROW()&lt;=vLastrow,'Match History Data'!I1862,"")</f>
        <v/>
      </c>
      <c r="J1862" t="str">
        <f>IF(ROW()&lt;=vLastrow,'Match History Data'!J1862,"")</f>
        <v/>
      </c>
      <c r="K1862" t="str">
        <f>IF(ROW()&lt;=vLastrow,'Match History Data'!K1862,"")</f>
        <v/>
      </c>
      <c r="L1862" t="str">
        <f>IF(ROW()&lt;=vLastrow,'Match History Data'!L1862,"")</f>
        <v/>
      </c>
      <c r="M1862" t="str">
        <f>IF(ROW()&lt;=vLastrow,'Match History Data'!M1862,"")</f>
        <v/>
      </c>
      <c r="N1862" t="str">
        <f>IF(ROW()&lt;=vLastrow,'Match History Data'!N1862,"")</f>
        <v/>
      </c>
      <c r="O1862" t="str">
        <f>IF(ROW()&lt;=vLastrow,'Match History Data'!O1862,"")</f>
        <v/>
      </c>
      <c r="Q1862" t="str">
        <f>IF(ROW()&lt;=vLastrow,VLOOKUP(MONTH(E1862),calcs!$S$2:$T$13,2,FALSE),"")</f>
        <v/>
      </c>
      <c r="R1862" t="str">
        <f>IF(ROW()&lt;=vLastrow,VLOOKUP(MONTH(F1862),calcs!$S$2:$T$13,2,FALSE),"")</f>
        <v/>
      </c>
      <c r="S1862" t="str">
        <f t="shared" si="150"/>
        <v/>
      </c>
      <c r="T1862" s="26" t="e">
        <f>IF(F1862="",DATEDIF(E1862,calcs!X$2,"Y"),"")</f>
        <v>#VALUE!</v>
      </c>
      <c r="U1862" t="str">
        <f t="shared" si="154"/>
        <v/>
      </c>
      <c r="V1862" t="str">
        <f t="shared" si="151"/>
        <v/>
      </c>
      <c r="W1862">
        <f t="shared" si="152"/>
        <v>0</v>
      </c>
      <c r="X1862">
        <f t="shared" si="153"/>
        <v>0</v>
      </c>
    </row>
    <row r="1863" spans="1:24" x14ac:dyDescent="0.35">
      <c r="A1863" t="str">
        <f>IF(ROW()&lt;=vLastrow,'Match History Data'!A1863,"")</f>
        <v/>
      </c>
      <c r="B1863" t="str">
        <f>IF(ROW()&lt;=vLastrow,'Match History Data'!B1863,"")</f>
        <v/>
      </c>
      <c r="C1863" t="str">
        <f>IF(ROW()&lt;=vLastrow,'Match History Data'!C1863,"")</f>
        <v/>
      </c>
      <c r="D1863" t="str">
        <f>IF(ROW()&lt;=vLastrow,'Match History Data'!D1863,"")</f>
        <v/>
      </c>
      <c r="E1863" s="3" t="str">
        <f>IF(ROW()&lt;=vLastrow,IF('Match History Data'!E1863&lt;&gt;"",'Match History Data'!E1863,""),"")</f>
        <v/>
      </c>
      <c r="F1863" s="3" t="str">
        <f>IF(ROW()&lt;=vLastrow,IF('Match History Data'!F1863&lt;&gt;"",'Match History Data'!F1863,""),"")</f>
        <v/>
      </c>
      <c r="G1863" t="str">
        <f>IF(ROW()&lt;=vLastrow,'Match History Data'!G1863,"")</f>
        <v/>
      </c>
      <c r="H1863" t="str">
        <f>IF(ROW()&lt;=vLastrow,'Match History Data'!H1863,"")</f>
        <v/>
      </c>
      <c r="I1863" t="str">
        <f>IF(ROW()&lt;=vLastrow,'Match History Data'!I1863,"")</f>
        <v/>
      </c>
      <c r="J1863" t="str">
        <f>IF(ROW()&lt;=vLastrow,'Match History Data'!J1863,"")</f>
        <v/>
      </c>
      <c r="K1863" t="str">
        <f>IF(ROW()&lt;=vLastrow,'Match History Data'!K1863,"")</f>
        <v/>
      </c>
      <c r="L1863" t="str">
        <f>IF(ROW()&lt;=vLastrow,'Match History Data'!L1863,"")</f>
        <v/>
      </c>
      <c r="M1863" t="str">
        <f>IF(ROW()&lt;=vLastrow,'Match History Data'!M1863,"")</f>
        <v/>
      </c>
      <c r="N1863" t="str">
        <f>IF(ROW()&lt;=vLastrow,'Match History Data'!N1863,"")</f>
        <v/>
      </c>
      <c r="O1863" t="str">
        <f>IF(ROW()&lt;=vLastrow,'Match History Data'!O1863,"")</f>
        <v/>
      </c>
      <c r="Q1863" t="str">
        <f>IF(ROW()&lt;=vLastrow,VLOOKUP(MONTH(E1863),calcs!$S$2:$T$13,2,FALSE),"")</f>
        <v/>
      </c>
      <c r="R1863" t="str">
        <f>IF(ROW()&lt;=vLastrow,VLOOKUP(MONTH(F1863),calcs!$S$2:$T$13,2,FALSE),"")</f>
        <v/>
      </c>
      <c r="S1863" t="str">
        <f t="shared" si="150"/>
        <v/>
      </c>
      <c r="T1863" s="26" t="e">
        <f>IF(F1863="",DATEDIF(E1863,calcs!X$2,"Y"),"")</f>
        <v>#VALUE!</v>
      </c>
      <c r="U1863" t="str">
        <f t="shared" si="154"/>
        <v/>
      </c>
      <c r="V1863" t="str">
        <f t="shared" si="151"/>
        <v/>
      </c>
      <c r="W1863">
        <f t="shared" si="152"/>
        <v>0</v>
      </c>
      <c r="X1863">
        <f t="shared" si="153"/>
        <v>0</v>
      </c>
    </row>
    <row r="1864" spans="1:24" x14ac:dyDescent="0.35">
      <c r="A1864" t="str">
        <f>IF(ROW()&lt;=vLastrow,'Match History Data'!A1864,"")</f>
        <v/>
      </c>
      <c r="B1864" t="str">
        <f>IF(ROW()&lt;=vLastrow,'Match History Data'!B1864,"")</f>
        <v/>
      </c>
      <c r="C1864" t="str">
        <f>IF(ROW()&lt;=vLastrow,'Match History Data'!C1864,"")</f>
        <v/>
      </c>
      <c r="D1864" t="str">
        <f>IF(ROW()&lt;=vLastrow,'Match History Data'!D1864,"")</f>
        <v/>
      </c>
      <c r="E1864" s="3" t="str">
        <f>IF(ROW()&lt;=vLastrow,IF('Match History Data'!E1864&lt;&gt;"",'Match History Data'!E1864,""),"")</f>
        <v/>
      </c>
      <c r="F1864" s="3" t="str">
        <f>IF(ROW()&lt;=vLastrow,IF('Match History Data'!F1864&lt;&gt;"",'Match History Data'!F1864,""),"")</f>
        <v/>
      </c>
      <c r="G1864" t="str">
        <f>IF(ROW()&lt;=vLastrow,'Match History Data'!G1864,"")</f>
        <v/>
      </c>
      <c r="H1864" t="str">
        <f>IF(ROW()&lt;=vLastrow,'Match History Data'!H1864,"")</f>
        <v/>
      </c>
      <c r="I1864" t="str">
        <f>IF(ROW()&lt;=vLastrow,'Match History Data'!I1864,"")</f>
        <v/>
      </c>
      <c r="J1864" t="str">
        <f>IF(ROW()&lt;=vLastrow,'Match History Data'!J1864,"")</f>
        <v/>
      </c>
      <c r="K1864" t="str">
        <f>IF(ROW()&lt;=vLastrow,'Match History Data'!K1864,"")</f>
        <v/>
      </c>
      <c r="L1864" t="str">
        <f>IF(ROW()&lt;=vLastrow,'Match History Data'!L1864,"")</f>
        <v/>
      </c>
      <c r="M1864" t="str">
        <f>IF(ROW()&lt;=vLastrow,'Match History Data'!M1864,"")</f>
        <v/>
      </c>
      <c r="N1864" t="str">
        <f>IF(ROW()&lt;=vLastrow,'Match History Data'!N1864,"")</f>
        <v/>
      </c>
      <c r="O1864" t="str">
        <f>IF(ROW()&lt;=vLastrow,'Match History Data'!O1864,"")</f>
        <v/>
      </c>
      <c r="Q1864" t="str">
        <f>IF(ROW()&lt;=vLastrow,VLOOKUP(MONTH(E1864),calcs!$S$2:$T$13,2,FALSE),"")</f>
        <v/>
      </c>
      <c r="R1864" t="str">
        <f>IF(ROW()&lt;=vLastrow,VLOOKUP(MONTH(F1864),calcs!$S$2:$T$13,2,FALSE),"")</f>
        <v/>
      </c>
      <c r="S1864" t="str">
        <f t="shared" si="150"/>
        <v/>
      </c>
      <c r="T1864" s="26" t="e">
        <f>IF(F1864="",DATEDIF(E1864,calcs!X$2,"Y"),"")</f>
        <v>#VALUE!</v>
      </c>
      <c r="U1864" t="str">
        <f t="shared" si="154"/>
        <v/>
      </c>
      <c r="V1864" t="str">
        <f t="shared" si="151"/>
        <v/>
      </c>
      <c r="W1864">
        <f t="shared" si="152"/>
        <v>0</v>
      </c>
      <c r="X1864">
        <f t="shared" si="153"/>
        <v>0</v>
      </c>
    </row>
    <row r="1865" spans="1:24" x14ac:dyDescent="0.35">
      <c r="A1865" t="str">
        <f>IF(ROW()&lt;=vLastrow,'Match History Data'!A1865,"")</f>
        <v/>
      </c>
      <c r="B1865" t="str">
        <f>IF(ROW()&lt;=vLastrow,'Match History Data'!B1865,"")</f>
        <v/>
      </c>
      <c r="C1865" t="str">
        <f>IF(ROW()&lt;=vLastrow,'Match History Data'!C1865,"")</f>
        <v/>
      </c>
      <c r="D1865" t="str">
        <f>IF(ROW()&lt;=vLastrow,'Match History Data'!D1865,"")</f>
        <v/>
      </c>
      <c r="E1865" s="3" t="str">
        <f>IF(ROW()&lt;=vLastrow,IF('Match History Data'!E1865&lt;&gt;"",'Match History Data'!E1865,""),"")</f>
        <v/>
      </c>
      <c r="F1865" s="3" t="str">
        <f>IF(ROW()&lt;=vLastrow,IF('Match History Data'!F1865&lt;&gt;"",'Match History Data'!F1865,""),"")</f>
        <v/>
      </c>
      <c r="G1865" t="str">
        <f>IF(ROW()&lt;=vLastrow,'Match History Data'!G1865,"")</f>
        <v/>
      </c>
      <c r="H1865" t="str">
        <f>IF(ROW()&lt;=vLastrow,'Match History Data'!H1865,"")</f>
        <v/>
      </c>
      <c r="I1865" t="str">
        <f>IF(ROW()&lt;=vLastrow,'Match History Data'!I1865,"")</f>
        <v/>
      </c>
      <c r="J1865" t="str">
        <f>IF(ROW()&lt;=vLastrow,'Match History Data'!J1865,"")</f>
        <v/>
      </c>
      <c r="K1865" t="str">
        <f>IF(ROW()&lt;=vLastrow,'Match History Data'!K1865,"")</f>
        <v/>
      </c>
      <c r="L1865" t="str">
        <f>IF(ROW()&lt;=vLastrow,'Match History Data'!L1865,"")</f>
        <v/>
      </c>
      <c r="M1865" t="str">
        <f>IF(ROW()&lt;=vLastrow,'Match History Data'!M1865,"")</f>
        <v/>
      </c>
      <c r="N1865" t="str">
        <f>IF(ROW()&lt;=vLastrow,'Match History Data'!N1865,"")</f>
        <v/>
      </c>
      <c r="O1865" t="str">
        <f>IF(ROW()&lt;=vLastrow,'Match History Data'!O1865,"")</f>
        <v/>
      </c>
      <c r="Q1865" t="str">
        <f>IF(ROW()&lt;=vLastrow,VLOOKUP(MONTH(E1865),calcs!$S$2:$T$13,2,FALSE),"")</f>
        <v/>
      </c>
      <c r="R1865" t="str">
        <f>IF(ROW()&lt;=vLastrow,VLOOKUP(MONTH(F1865),calcs!$S$2:$T$13,2,FALSE),"")</f>
        <v/>
      </c>
      <c r="S1865" t="str">
        <f t="shared" si="150"/>
        <v/>
      </c>
      <c r="T1865" s="26" t="e">
        <f>IF(F1865="",DATEDIF(E1865,calcs!X$2,"Y"),"")</f>
        <v>#VALUE!</v>
      </c>
      <c r="U1865" t="str">
        <f t="shared" si="154"/>
        <v/>
      </c>
      <c r="V1865" t="str">
        <f t="shared" si="151"/>
        <v/>
      </c>
      <c r="W1865">
        <f t="shared" si="152"/>
        <v>0</v>
      </c>
      <c r="X1865">
        <f t="shared" si="153"/>
        <v>0</v>
      </c>
    </row>
    <row r="1866" spans="1:24" x14ac:dyDescent="0.35">
      <c r="A1866" t="str">
        <f>IF(ROW()&lt;=vLastrow,'Match History Data'!A1866,"")</f>
        <v/>
      </c>
      <c r="B1866" t="str">
        <f>IF(ROW()&lt;=vLastrow,'Match History Data'!B1866,"")</f>
        <v/>
      </c>
      <c r="C1866" t="str">
        <f>IF(ROW()&lt;=vLastrow,'Match History Data'!C1866,"")</f>
        <v/>
      </c>
      <c r="D1866" t="str">
        <f>IF(ROW()&lt;=vLastrow,'Match History Data'!D1866,"")</f>
        <v/>
      </c>
      <c r="E1866" s="3" t="str">
        <f>IF(ROW()&lt;=vLastrow,IF('Match History Data'!E1866&lt;&gt;"",'Match History Data'!E1866,""),"")</f>
        <v/>
      </c>
      <c r="F1866" s="3" t="str">
        <f>IF(ROW()&lt;=vLastrow,IF('Match History Data'!F1866&lt;&gt;"",'Match History Data'!F1866,""),"")</f>
        <v/>
      </c>
      <c r="G1866" t="str">
        <f>IF(ROW()&lt;=vLastrow,'Match History Data'!G1866,"")</f>
        <v/>
      </c>
      <c r="H1866" t="str">
        <f>IF(ROW()&lt;=vLastrow,'Match History Data'!H1866,"")</f>
        <v/>
      </c>
      <c r="I1866" t="str">
        <f>IF(ROW()&lt;=vLastrow,'Match History Data'!I1866,"")</f>
        <v/>
      </c>
      <c r="J1866" t="str">
        <f>IF(ROW()&lt;=vLastrow,'Match History Data'!J1866,"")</f>
        <v/>
      </c>
      <c r="K1866" t="str">
        <f>IF(ROW()&lt;=vLastrow,'Match History Data'!K1866,"")</f>
        <v/>
      </c>
      <c r="L1866" t="str">
        <f>IF(ROW()&lt;=vLastrow,'Match History Data'!L1866,"")</f>
        <v/>
      </c>
      <c r="M1866" t="str">
        <f>IF(ROW()&lt;=vLastrow,'Match History Data'!M1866,"")</f>
        <v/>
      </c>
      <c r="N1866" t="str">
        <f>IF(ROW()&lt;=vLastrow,'Match History Data'!N1866,"")</f>
        <v/>
      </c>
      <c r="O1866" t="str">
        <f>IF(ROW()&lt;=vLastrow,'Match History Data'!O1866,"")</f>
        <v/>
      </c>
      <c r="Q1866" t="str">
        <f>IF(ROW()&lt;=vLastrow,VLOOKUP(MONTH(E1866),calcs!$S$2:$T$13,2,FALSE),"")</f>
        <v/>
      </c>
      <c r="R1866" t="str">
        <f>IF(ROW()&lt;=vLastrow,VLOOKUP(MONTH(F1866),calcs!$S$2:$T$13,2,FALSE),"")</f>
        <v/>
      </c>
      <c r="S1866" t="str">
        <f t="shared" ref="S1866:S1929" si="155">IF(F1866&lt;&gt;"",DATEDIF(E1866,F1866,"y"),"")</f>
        <v/>
      </c>
      <c r="T1866" s="26" t="e">
        <f>IF(F1866="",DATEDIF(E1866,calcs!X$2,"Y"),"")</f>
        <v>#VALUE!</v>
      </c>
      <c r="U1866" t="str">
        <f t="shared" si="154"/>
        <v/>
      </c>
      <c r="V1866" t="str">
        <f t="shared" si="151"/>
        <v/>
      </c>
      <c r="W1866">
        <f t="shared" si="152"/>
        <v>0</v>
      </c>
      <c r="X1866">
        <f t="shared" si="153"/>
        <v>0</v>
      </c>
    </row>
    <row r="1867" spans="1:24" x14ac:dyDescent="0.35">
      <c r="A1867" t="str">
        <f>IF(ROW()&lt;=vLastrow,'Match History Data'!A1867,"")</f>
        <v/>
      </c>
      <c r="B1867" t="str">
        <f>IF(ROW()&lt;=vLastrow,'Match History Data'!B1867,"")</f>
        <v/>
      </c>
      <c r="C1867" t="str">
        <f>IF(ROW()&lt;=vLastrow,'Match History Data'!C1867,"")</f>
        <v/>
      </c>
      <c r="D1867" t="str">
        <f>IF(ROW()&lt;=vLastrow,'Match History Data'!D1867,"")</f>
        <v/>
      </c>
      <c r="E1867" s="3" t="str">
        <f>IF(ROW()&lt;=vLastrow,IF('Match History Data'!E1867&lt;&gt;"",'Match History Data'!E1867,""),"")</f>
        <v/>
      </c>
      <c r="F1867" s="3" t="str">
        <f>IF(ROW()&lt;=vLastrow,IF('Match History Data'!F1867&lt;&gt;"",'Match History Data'!F1867,""),"")</f>
        <v/>
      </c>
      <c r="G1867" t="str">
        <f>IF(ROW()&lt;=vLastrow,'Match History Data'!G1867,"")</f>
        <v/>
      </c>
      <c r="H1867" t="str">
        <f>IF(ROW()&lt;=vLastrow,'Match History Data'!H1867,"")</f>
        <v/>
      </c>
      <c r="I1867" t="str">
        <f>IF(ROW()&lt;=vLastrow,'Match History Data'!I1867,"")</f>
        <v/>
      </c>
      <c r="J1867" t="str">
        <f>IF(ROW()&lt;=vLastrow,'Match History Data'!J1867,"")</f>
        <v/>
      </c>
      <c r="K1867" t="str">
        <f>IF(ROW()&lt;=vLastrow,'Match History Data'!K1867,"")</f>
        <v/>
      </c>
      <c r="L1867" t="str">
        <f>IF(ROW()&lt;=vLastrow,'Match History Data'!L1867,"")</f>
        <v/>
      </c>
      <c r="M1867" t="str">
        <f>IF(ROW()&lt;=vLastrow,'Match History Data'!M1867,"")</f>
        <v/>
      </c>
      <c r="N1867" t="str">
        <f>IF(ROW()&lt;=vLastrow,'Match History Data'!N1867,"")</f>
        <v/>
      </c>
      <c r="O1867" t="str">
        <f>IF(ROW()&lt;=vLastrow,'Match History Data'!O1867,"")</f>
        <v/>
      </c>
      <c r="Q1867" t="str">
        <f>IF(ROW()&lt;=vLastrow,VLOOKUP(MONTH(E1867),calcs!$S$2:$T$13,2,FALSE),"")</f>
        <v/>
      </c>
      <c r="R1867" t="str">
        <f>IF(ROW()&lt;=vLastrow,VLOOKUP(MONTH(F1867),calcs!$S$2:$T$13,2,FALSE),"")</f>
        <v/>
      </c>
      <c r="S1867" t="str">
        <f t="shared" si="155"/>
        <v/>
      </c>
      <c r="T1867" s="26" t="e">
        <f>IF(F1867="",DATEDIF(E1867,calcs!X$2,"Y"),"")</f>
        <v>#VALUE!</v>
      </c>
      <c r="U1867" t="str">
        <f t="shared" si="154"/>
        <v/>
      </c>
      <c r="V1867" t="str">
        <f t="shared" si="151"/>
        <v/>
      </c>
      <c r="W1867">
        <f t="shared" si="152"/>
        <v>0</v>
      </c>
      <c r="X1867">
        <f t="shared" si="153"/>
        <v>0</v>
      </c>
    </row>
    <row r="1868" spans="1:24" x14ac:dyDescent="0.35">
      <c r="A1868" t="str">
        <f>IF(ROW()&lt;=vLastrow,'Match History Data'!A1868,"")</f>
        <v/>
      </c>
      <c r="B1868" t="str">
        <f>IF(ROW()&lt;=vLastrow,'Match History Data'!B1868,"")</f>
        <v/>
      </c>
      <c r="C1868" t="str">
        <f>IF(ROW()&lt;=vLastrow,'Match History Data'!C1868,"")</f>
        <v/>
      </c>
      <c r="D1868" t="str">
        <f>IF(ROW()&lt;=vLastrow,'Match History Data'!D1868,"")</f>
        <v/>
      </c>
      <c r="E1868" s="3" t="str">
        <f>IF(ROW()&lt;=vLastrow,IF('Match History Data'!E1868&lt;&gt;"",'Match History Data'!E1868,""),"")</f>
        <v/>
      </c>
      <c r="F1868" s="3" t="str">
        <f>IF(ROW()&lt;=vLastrow,IF('Match History Data'!F1868&lt;&gt;"",'Match History Data'!F1868,""),"")</f>
        <v/>
      </c>
      <c r="G1868" t="str">
        <f>IF(ROW()&lt;=vLastrow,'Match History Data'!G1868,"")</f>
        <v/>
      </c>
      <c r="H1868" t="str">
        <f>IF(ROW()&lt;=vLastrow,'Match History Data'!H1868,"")</f>
        <v/>
      </c>
      <c r="I1868" t="str">
        <f>IF(ROW()&lt;=vLastrow,'Match History Data'!I1868,"")</f>
        <v/>
      </c>
      <c r="J1868" t="str">
        <f>IF(ROW()&lt;=vLastrow,'Match History Data'!J1868,"")</f>
        <v/>
      </c>
      <c r="K1868" t="str">
        <f>IF(ROW()&lt;=vLastrow,'Match History Data'!K1868,"")</f>
        <v/>
      </c>
      <c r="L1868" t="str">
        <f>IF(ROW()&lt;=vLastrow,'Match History Data'!L1868,"")</f>
        <v/>
      </c>
      <c r="M1868" t="str">
        <f>IF(ROW()&lt;=vLastrow,'Match History Data'!M1868,"")</f>
        <v/>
      </c>
      <c r="N1868" t="str">
        <f>IF(ROW()&lt;=vLastrow,'Match History Data'!N1868,"")</f>
        <v/>
      </c>
      <c r="O1868" t="str">
        <f>IF(ROW()&lt;=vLastrow,'Match History Data'!O1868,"")</f>
        <v/>
      </c>
      <c r="Q1868" t="str">
        <f>IF(ROW()&lt;=vLastrow,VLOOKUP(MONTH(E1868),calcs!$S$2:$T$13,2,FALSE),"")</f>
        <v/>
      </c>
      <c r="R1868" t="str">
        <f>IF(ROW()&lt;=vLastrow,VLOOKUP(MONTH(F1868),calcs!$S$2:$T$13,2,FALSE),"")</f>
        <v/>
      </c>
      <c r="S1868" t="str">
        <f t="shared" si="155"/>
        <v/>
      </c>
      <c r="T1868" s="26" t="e">
        <f>IF(F1868="",DATEDIF(E1868,calcs!X$2,"Y"),"")</f>
        <v>#VALUE!</v>
      </c>
      <c r="U1868" t="str">
        <f t="shared" si="154"/>
        <v/>
      </c>
      <c r="V1868" t="str">
        <f t="shared" si="151"/>
        <v/>
      </c>
      <c r="W1868">
        <f t="shared" si="152"/>
        <v>0</v>
      </c>
      <c r="X1868">
        <f t="shared" si="153"/>
        <v>0</v>
      </c>
    </row>
    <row r="1869" spans="1:24" x14ac:dyDescent="0.35">
      <c r="A1869" t="str">
        <f>IF(ROW()&lt;=vLastrow,'Match History Data'!A1869,"")</f>
        <v/>
      </c>
      <c r="B1869" t="str">
        <f>IF(ROW()&lt;=vLastrow,'Match History Data'!B1869,"")</f>
        <v/>
      </c>
      <c r="C1869" t="str">
        <f>IF(ROW()&lt;=vLastrow,'Match History Data'!C1869,"")</f>
        <v/>
      </c>
      <c r="D1869" t="str">
        <f>IF(ROW()&lt;=vLastrow,'Match History Data'!D1869,"")</f>
        <v/>
      </c>
      <c r="E1869" s="3" t="str">
        <f>IF(ROW()&lt;=vLastrow,IF('Match History Data'!E1869&lt;&gt;"",'Match History Data'!E1869,""),"")</f>
        <v/>
      </c>
      <c r="F1869" s="3" t="str">
        <f>IF(ROW()&lt;=vLastrow,IF('Match History Data'!F1869&lt;&gt;"",'Match History Data'!F1869,""),"")</f>
        <v/>
      </c>
      <c r="G1869" t="str">
        <f>IF(ROW()&lt;=vLastrow,'Match History Data'!G1869,"")</f>
        <v/>
      </c>
      <c r="H1869" t="str">
        <f>IF(ROW()&lt;=vLastrow,'Match History Data'!H1869,"")</f>
        <v/>
      </c>
      <c r="I1869" t="str">
        <f>IF(ROW()&lt;=vLastrow,'Match History Data'!I1869,"")</f>
        <v/>
      </c>
      <c r="J1869" t="str">
        <f>IF(ROW()&lt;=vLastrow,'Match History Data'!J1869,"")</f>
        <v/>
      </c>
      <c r="K1869" t="str">
        <f>IF(ROW()&lt;=vLastrow,'Match History Data'!K1869,"")</f>
        <v/>
      </c>
      <c r="L1869" t="str">
        <f>IF(ROW()&lt;=vLastrow,'Match History Data'!L1869,"")</f>
        <v/>
      </c>
      <c r="M1869" t="str">
        <f>IF(ROW()&lt;=vLastrow,'Match History Data'!M1869,"")</f>
        <v/>
      </c>
      <c r="N1869" t="str">
        <f>IF(ROW()&lt;=vLastrow,'Match History Data'!N1869,"")</f>
        <v/>
      </c>
      <c r="O1869" t="str">
        <f>IF(ROW()&lt;=vLastrow,'Match History Data'!O1869,"")</f>
        <v/>
      </c>
      <c r="Q1869" t="str">
        <f>IF(ROW()&lt;=vLastrow,VLOOKUP(MONTH(E1869),calcs!$S$2:$T$13,2,FALSE),"")</f>
        <v/>
      </c>
      <c r="R1869" t="str">
        <f>IF(ROW()&lt;=vLastrow,VLOOKUP(MONTH(F1869),calcs!$S$2:$T$13,2,FALSE),"")</f>
        <v/>
      </c>
      <c r="S1869" t="str">
        <f t="shared" si="155"/>
        <v/>
      </c>
      <c r="T1869" s="26" t="e">
        <f>IF(F1869="",DATEDIF(E1869,calcs!X$2,"Y"),"")</f>
        <v>#VALUE!</v>
      </c>
      <c r="U1869" t="str">
        <f t="shared" si="154"/>
        <v/>
      </c>
      <c r="V1869" t="str">
        <f t="shared" si="151"/>
        <v/>
      </c>
      <c r="W1869">
        <f t="shared" si="152"/>
        <v>0</v>
      </c>
      <c r="X1869">
        <f t="shared" si="153"/>
        <v>0</v>
      </c>
    </row>
    <row r="1870" spans="1:24" x14ac:dyDescent="0.35">
      <c r="A1870" t="str">
        <f>IF(ROW()&lt;=vLastrow,'Match History Data'!A1870,"")</f>
        <v/>
      </c>
      <c r="B1870" t="str">
        <f>IF(ROW()&lt;=vLastrow,'Match History Data'!B1870,"")</f>
        <v/>
      </c>
      <c r="C1870" t="str">
        <f>IF(ROW()&lt;=vLastrow,'Match History Data'!C1870,"")</f>
        <v/>
      </c>
      <c r="D1870" t="str">
        <f>IF(ROW()&lt;=vLastrow,'Match History Data'!D1870,"")</f>
        <v/>
      </c>
      <c r="E1870" s="3" t="str">
        <f>IF(ROW()&lt;=vLastrow,IF('Match History Data'!E1870&lt;&gt;"",'Match History Data'!E1870,""),"")</f>
        <v/>
      </c>
      <c r="F1870" s="3" t="str">
        <f>IF(ROW()&lt;=vLastrow,IF('Match History Data'!F1870&lt;&gt;"",'Match History Data'!F1870,""),"")</f>
        <v/>
      </c>
      <c r="G1870" t="str">
        <f>IF(ROW()&lt;=vLastrow,'Match History Data'!G1870,"")</f>
        <v/>
      </c>
      <c r="H1870" t="str">
        <f>IF(ROW()&lt;=vLastrow,'Match History Data'!H1870,"")</f>
        <v/>
      </c>
      <c r="I1870" t="str">
        <f>IF(ROW()&lt;=vLastrow,'Match History Data'!I1870,"")</f>
        <v/>
      </c>
      <c r="J1870" t="str">
        <f>IF(ROW()&lt;=vLastrow,'Match History Data'!J1870,"")</f>
        <v/>
      </c>
      <c r="K1870" t="str">
        <f>IF(ROW()&lt;=vLastrow,'Match History Data'!K1870,"")</f>
        <v/>
      </c>
      <c r="L1870" t="str">
        <f>IF(ROW()&lt;=vLastrow,'Match History Data'!L1870,"")</f>
        <v/>
      </c>
      <c r="M1870" t="str">
        <f>IF(ROW()&lt;=vLastrow,'Match History Data'!M1870,"")</f>
        <v/>
      </c>
      <c r="N1870" t="str">
        <f>IF(ROW()&lt;=vLastrow,'Match History Data'!N1870,"")</f>
        <v/>
      </c>
      <c r="O1870" t="str">
        <f>IF(ROW()&lt;=vLastrow,'Match History Data'!O1870,"")</f>
        <v/>
      </c>
      <c r="Q1870" t="str">
        <f>IF(ROW()&lt;=vLastrow,VLOOKUP(MONTH(E1870),calcs!$S$2:$T$13,2,FALSE),"")</f>
        <v/>
      </c>
      <c r="R1870" t="str">
        <f>IF(ROW()&lt;=vLastrow,VLOOKUP(MONTH(F1870),calcs!$S$2:$T$13,2,FALSE),"")</f>
        <v/>
      </c>
      <c r="S1870" t="str">
        <f t="shared" si="155"/>
        <v/>
      </c>
      <c r="T1870" s="26" t="e">
        <f>IF(F1870="",DATEDIF(E1870,calcs!X$2,"Y"),"")</f>
        <v>#VALUE!</v>
      </c>
      <c r="U1870" t="str">
        <f t="shared" si="154"/>
        <v/>
      </c>
      <c r="V1870" t="str">
        <f t="shared" si="151"/>
        <v/>
      </c>
      <c r="W1870">
        <f t="shared" si="152"/>
        <v>0</v>
      </c>
      <c r="X1870">
        <f t="shared" si="153"/>
        <v>0</v>
      </c>
    </row>
    <row r="1871" spans="1:24" x14ac:dyDescent="0.35">
      <c r="A1871" t="str">
        <f>IF(ROW()&lt;=vLastrow,'Match History Data'!A1871,"")</f>
        <v/>
      </c>
      <c r="B1871" t="str">
        <f>IF(ROW()&lt;=vLastrow,'Match History Data'!B1871,"")</f>
        <v/>
      </c>
      <c r="C1871" t="str">
        <f>IF(ROW()&lt;=vLastrow,'Match History Data'!C1871,"")</f>
        <v/>
      </c>
      <c r="D1871" t="str">
        <f>IF(ROW()&lt;=vLastrow,'Match History Data'!D1871,"")</f>
        <v/>
      </c>
      <c r="E1871" s="3" t="str">
        <f>IF(ROW()&lt;=vLastrow,IF('Match History Data'!E1871&lt;&gt;"",'Match History Data'!E1871,""),"")</f>
        <v/>
      </c>
      <c r="F1871" s="3" t="str">
        <f>IF(ROW()&lt;=vLastrow,IF('Match History Data'!F1871&lt;&gt;"",'Match History Data'!F1871,""),"")</f>
        <v/>
      </c>
      <c r="G1871" t="str">
        <f>IF(ROW()&lt;=vLastrow,'Match History Data'!G1871,"")</f>
        <v/>
      </c>
      <c r="H1871" t="str">
        <f>IF(ROW()&lt;=vLastrow,'Match History Data'!H1871,"")</f>
        <v/>
      </c>
      <c r="I1871" t="str">
        <f>IF(ROW()&lt;=vLastrow,'Match History Data'!I1871,"")</f>
        <v/>
      </c>
      <c r="J1871" t="str">
        <f>IF(ROW()&lt;=vLastrow,'Match History Data'!J1871,"")</f>
        <v/>
      </c>
      <c r="K1871" t="str">
        <f>IF(ROW()&lt;=vLastrow,'Match History Data'!K1871,"")</f>
        <v/>
      </c>
      <c r="L1871" t="str">
        <f>IF(ROW()&lt;=vLastrow,'Match History Data'!L1871,"")</f>
        <v/>
      </c>
      <c r="M1871" t="str">
        <f>IF(ROW()&lt;=vLastrow,'Match History Data'!M1871,"")</f>
        <v/>
      </c>
      <c r="N1871" t="str">
        <f>IF(ROW()&lt;=vLastrow,'Match History Data'!N1871,"")</f>
        <v/>
      </c>
      <c r="O1871" t="str">
        <f>IF(ROW()&lt;=vLastrow,'Match History Data'!O1871,"")</f>
        <v/>
      </c>
      <c r="Q1871" t="str">
        <f>IF(ROW()&lt;=vLastrow,VLOOKUP(MONTH(E1871),calcs!$S$2:$T$13,2,FALSE),"")</f>
        <v/>
      </c>
      <c r="R1871" t="str">
        <f>IF(ROW()&lt;=vLastrow,VLOOKUP(MONTH(F1871),calcs!$S$2:$T$13,2,FALSE),"")</f>
        <v/>
      </c>
      <c r="S1871" t="str">
        <f t="shared" si="155"/>
        <v/>
      </c>
      <c r="T1871" s="26" t="e">
        <f>IF(F1871="",DATEDIF(E1871,calcs!X$2,"Y"),"")</f>
        <v>#VALUE!</v>
      </c>
      <c r="U1871" t="str">
        <f t="shared" si="154"/>
        <v/>
      </c>
      <c r="V1871" t="str">
        <f t="shared" si="151"/>
        <v/>
      </c>
      <c r="W1871">
        <f t="shared" si="152"/>
        <v>0</v>
      </c>
      <c r="X1871">
        <f t="shared" si="153"/>
        <v>0</v>
      </c>
    </row>
    <row r="1872" spans="1:24" x14ac:dyDescent="0.35">
      <c r="A1872" t="str">
        <f>IF(ROW()&lt;=vLastrow,'Match History Data'!A1872,"")</f>
        <v/>
      </c>
      <c r="B1872" t="str">
        <f>IF(ROW()&lt;=vLastrow,'Match History Data'!B1872,"")</f>
        <v/>
      </c>
      <c r="C1872" t="str">
        <f>IF(ROW()&lt;=vLastrow,'Match History Data'!C1872,"")</f>
        <v/>
      </c>
      <c r="D1872" t="str">
        <f>IF(ROW()&lt;=vLastrow,'Match History Data'!D1872,"")</f>
        <v/>
      </c>
      <c r="E1872" s="3" t="str">
        <f>IF(ROW()&lt;=vLastrow,IF('Match History Data'!E1872&lt;&gt;"",'Match History Data'!E1872,""),"")</f>
        <v/>
      </c>
      <c r="F1872" s="3" t="str">
        <f>IF(ROW()&lt;=vLastrow,IF('Match History Data'!F1872&lt;&gt;"",'Match History Data'!F1872,""),"")</f>
        <v/>
      </c>
      <c r="G1872" t="str">
        <f>IF(ROW()&lt;=vLastrow,'Match History Data'!G1872,"")</f>
        <v/>
      </c>
      <c r="H1872" t="str">
        <f>IF(ROW()&lt;=vLastrow,'Match History Data'!H1872,"")</f>
        <v/>
      </c>
      <c r="I1872" t="str">
        <f>IF(ROW()&lt;=vLastrow,'Match History Data'!I1872,"")</f>
        <v/>
      </c>
      <c r="J1872" t="str">
        <f>IF(ROW()&lt;=vLastrow,'Match History Data'!J1872,"")</f>
        <v/>
      </c>
      <c r="K1872" t="str">
        <f>IF(ROW()&lt;=vLastrow,'Match History Data'!K1872,"")</f>
        <v/>
      </c>
      <c r="L1872" t="str">
        <f>IF(ROW()&lt;=vLastrow,'Match History Data'!L1872,"")</f>
        <v/>
      </c>
      <c r="M1872" t="str">
        <f>IF(ROW()&lt;=vLastrow,'Match History Data'!M1872,"")</f>
        <v/>
      </c>
      <c r="N1872" t="str">
        <f>IF(ROW()&lt;=vLastrow,'Match History Data'!N1872,"")</f>
        <v/>
      </c>
      <c r="O1872" t="str">
        <f>IF(ROW()&lt;=vLastrow,'Match History Data'!O1872,"")</f>
        <v/>
      </c>
      <c r="Q1872" t="str">
        <f>IF(ROW()&lt;=vLastrow,VLOOKUP(MONTH(E1872),calcs!$S$2:$T$13,2,FALSE),"")</f>
        <v/>
      </c>
      <c r="R1872" t="str">
        <f>IF(ROW()&lt;=vLastrow,VLOOKUP(MONTH(F1872),calcs!$S$2:$T$13,2,FALSE),"")</f>
        <v/>
      </c>
      <c r="S1872" t="str">
        <f t="shared" si="155"/>
        <v/>
      </c>
      <c r="T1872" s="26" t="e">
        <f>IF(F1872="",DATEDIF(E1872,calcs!X$2,"Y"),"")</f>
        <v>#VALUE!</v>
      </c>
      <c r="U1872" t="str">
        <f t="shared" si="154"/>
        <v/>
      </c>
      <c r="V1872" t="str">
        <f t="shared" si="151"/>
        <v/>
      </c>
      <c r="W1872">
        <f t="shared" si="152"/>
        <v>0</v>
      </c>
      <c r="X1872">
        <f t="shared" si="153"/>
        <v>0</v>
      </c>
    </row>
    <row r="1873" spans="1:24" x14ac:dyDescent="0.35">
      <c r="A1873" t="str">
        <f>IF(ROW()&lt;=vLastrow,'Match History Data'!A1873,"")</f>
        <v/>
      </c>
      <c r="B1873" t="str">
        <f>IF(ROW()&lt;=vLastrow,'Match History Data'!B1873,"")</f>
        <v/>
      </c>
      <c r="C1873" t="str">
        <f>IF(ROW()&lt;=vLastrow,'Match History Data'!C1873,"")</f>
        <v/>
      </c>
      <c r="D1873" t="str">
        <f>IF(ROW()&lt;=vLastrow,'Match History Data'!D1873,"")</f>
        <v/>
      </c>
      <c r="E1873" s="3" t="str">
        <f>IF(ROW()&lt;=vLastrow,IF('Match History Data'!E1873&lt;&gt;"",'Match History Data'!E1873,""),"")</f>
        <v/>
      </c>
      <c r="F1873" s="3" t="str">
        <f>IF(ROW()&lt;=vLastrow,IF('Match History Data'!F1873&lt;&gt;"",'Match History Data'!F1873,""),"")</f>
        <v/>
      </c>
      <c r="G1873" t="str">
        <f>IF(ROW()&lt;=vLastrow,'Match History Data'!G1873,"")</f>
        <v/>
      </c>
      <c r="H1873" t="str">
        <f>IF(ROW()&lt;=vLastrow,'Match History Data'!H1873,"")</f>
        <v/>
      </c>
      <c r="I1873" t="str">
        <f>IF(ROW()&lt;=vLastrow,'Match History Data'!I1873,"")</f>
        <v/>
      </c>
      <c r="J1873" t="str">
        <f>IF(ROW()&lt;=vLastrow,'Match History Data'!J1873,"")</f>
        <v/>
      </c>
      <c r="K1873" t="str">
        <f>IF(ROW()&lt;=vLastrow,'Match History Data'!K1873,"")</f>
        <v/>
      </c>
      <c r="L1873" t="str">
        <f>IF(ROW()&lt;=vLastrow,'Match History Data'!L1873,"")</f>
        <v/>
      </c>
      <c r="M1873" t="str">
        <f>IF(ROW()&lt;=vLastrow,'Match History Data'!M1873,"")</f>
        <v/>
      </c>
      <c r="N1873" t="str">
        <f>IF(ROW()&lt;=vLastrow,'Match History Data'!N1873,"")</f>
        <v/>
      </c>
      <c r="O1873" t="str">
        <f>IF(ROW()&lt;=vLastrow,'Match History Data'!O1873,"")</f>
        <v/>
      </c>
      <c r="Q1873" t="str">
        <f>IF(ROW()&lt;=vLastrow,VLOOKUP(MONTH(E1873),calcs!$S$2:$T$13,2,FALSE),"")</f>
        <v/>
      </c>
      <c r="R1873" t="str">
        <f>IF(ROW()&lt;=vLastrow,VLOOKUP(MONTH(F1873),calcs!$S$2:$T$13,2,FALSE),"")</f>
        <v/>
      </c>
      <c r="S1873" t="str">
        <f t="shared" si="155"/>
        <v/>
      </c>
      <c r="T1873" s="26" t="e">
        <f>IF(F1873="",DATEDIF(E1873,calcs!X$2,"Y"),"")</f>
        <v>#VALUE!</v>
      </c>
      <c r="U1873" t="str">
        <f t="shared" si="154"/>
        <v/>
      </c>
      <c r="V1873" t="str">
        <f t="shared" si="151"/>
        <v/>
      </c>
      <c r="W1873">
        <f t="shared" si="152"/>
        <v>0</v>
      </c>
      <c r="X1873">
        <f t="shared" si="153"/>
        <v>0</v>
      </c>
    </row>
    <row r="1874" spans="1:24" x14ac:dyDescent="0.35">
      <c r="A1874" t="str">
        <f>IF(ROW()&lt;=vLastrow,'Match History Data'!A1874,"")</f>
        <v/>
      </c>
      <c r="B1874" t="str">
        <f>IF(ROW()&lt;=vLastrow,'Match History Data'!B1874,"")</f>
        <v/>
      </c>
      <c r="C1874" t="str">
        <f>IF(ROW()&lt;=vLastrow,'Match History Data'!C1874,"")</f>
        <v/>
      </c>
      <c r="D1874" t="str">
        <f>IF(ROW()&lt;=vLastrow,'Match History Data'!D1874,"")</f>
        <v/>
      </c>
      <c r="E1874" s="3" t="str">
        <f>IF(ROW()&lt;=vLastrow,IF('Match History Data'!E1874&lt;&gt;"",'Match History Data'!E1874,""),"")</f>
        <v/>
      </c>
      <c r="F1874" s="3" t="str">
        <f>IF(ROW()&lt;=vLastrow,IF('Match History Data'!F1874&lt;&gt;"",'Match History Data'!F1874,""),"")</f>
        <v/>
      </c>
      <c r="G1874" t="str">
        <f>IF(ROW()&lt;=vLastrow,'Match History Data'!G1874,"")</f>
        <v/>
      </c>
      <c r="H1874" t="str">
        <f>IF(ROW()&lt;=vLastrow,'Match History Data'!H1874,"")</f>
        <v/>
      </c>
      <c r="I1874" t="str">
        <f>IF(ROW()&lt;=vLastrow,'Match History Data'!I1874,"")</f>
        <v/>
      </c>
      <c r="J1874" t="str">
        <f>IF(ROW()&lt;=vLastrow,'Match History Data'!J1874,"")</f>
        <v/>
      </c>
      <c r="K1874" t="str">
        <f>IF(ROW()&lt;=vLastrow,'Match History Data'!K1874,"")</f>
        <v/>
      </c>
      <c r="L1874" t="str">
        <f>IF(ROW()&lt;=vLastrow,'Match History Data'!L1874,"")</f>
        <v/>
      </c>
      <c r="M1874" t="str">
        <f>IF(ROW()&lt;=vLastrow,'Match History Data'!M1874,"")</f>
        <v/>
      </c>
      <c r="N1874" t="str">
        <f>IF(ROW()&lt;=vLastrow,'Match History Data'!N1874,"")</f>
        <v/>
      </c>
      <c r="O1874" t="str">
        <f>IF(ROW()&lt;=vLastrow,'Match History Data'!O1874,"")</f>
        <v/>
      </c>
      <c r="Q1874" t="str">
        <f>IF(ROW()&lt;=vLastrow,VLOOKUP(MONTH(E1874),calcs!$S$2:$T$13,2,FALSE),"")</f>
        <v/>
      </c>
      <c r="R1874" t="str">
        <f>IF(ROW()&lt;=vLastrow,VLOOKUP(MONTH(F1874),calcs!$S$2:$T$13,2,FALSE),"")</f>
        <v/>
      </c>
      <c r="S1874" t="str">
        <f t="shared" si="155"/>
        <v/>
      </c>
      <c r="T1874" s="26" t="e">
        <f>IF(F1874="",DATEDIF(E1874,calcs!X$2,"Y"),"")</f>
        <v>#VALUE!</v>
      </c>
      <c r="U1874" t="str">
        <f t="shared" si="154"/>
        <v/>
      </c>
      <c r="V1874" t="str">
        <f t="shared" si="151"/>
        <v/>
      </c>
      <c r="W1874">
        <f t="shared" si="152"/>
        <v>0</v>
      </c>
      <c r="X1874">
        <f t="shared" si="153"/>
        <v>0</v>
      </c>
    </row>
    <row r="1875" spans="1:24" x14ac:dyDescent="0.35">
      <c r="A1875" t="str">
        <f>IF(ROW()&lt;=vLastrow,'Match History Data'!A1875,"")</f>
        <v/>
      </c>
      <c r="B1875" t="str">
        <f>IF(ROW()&lt;=vLastrow,'Match History Data'!B1875,"")</f>
        <v/>
      </c>
      <c r="C1875" t="str">
        <f>IF(ROW()&lt;=vLastrow,'Match History Data'!C1875,"")</f>
        <v/>
      </c>
      <c r="D1875" t="str">
        <f>IF(ROW()&lt;=vLastrow,'Match History Data'!D1875,"")</f>
        <v/>
      </c>
      <c r="E1875" s="3" t="str">
        <f>IF(ROW()&lt;=vLastrow,IF('Match History Data'!E1875&lt;&gt;"",'Match History Data'!E1875,""),"")</f>
        <v/>
      </c>
      <c r="F1875" s="3" t="str">
        <f>IF(ROW()&lt;=vLastrow,IF('Match History Data'!F1875&lt;&gt;"",'Match History Data'!F1875,""),"")</f>
        <v/>
      </c>
      <c r="G1875" t="str">
        <f>IF(ROW()&lt;=vLastrow,'Match History Data'!G1875,"")</f>
        <v/>
      </c>
      <c r="H1875" t="str">
        <f>IF(ROW()&lt;=vLastrow,'Match History Data'!H1875,"")</f>
        <v/>
      </c>
      <c r="I1875" t="str">
        <f>IF(ROW()&lt;=vLastrow,'Match History Data'!I1875,"")</f>
        <v/>
      </c>
      <c r="J1875" t="str">
        <f>IF(ROW()&lt;=vLastrow,'Match History Data'!J1875,"")</f>
        <v/>
      </c>
      <c r="K1875" t="str">
        <f>IF(ROW()&lt;=vLastrow,'Match History Data'!K1875,"")</f>
        <v/>
      </c>
      <c r="L1875" t="str">
        <f>IF(ROW()&lt;=vLastrow,'Match History Data'!L1875,"")</f>
        <v/>
      </c>
      <c r="M1875" t="str">
        <f>IF(ROW()&lt;=vLastrow,'Match History Data'!M1875,"")</f>
        <v/>
      </c>
      <c r="N1875" t="str">
        <f>IF(ROW()&lt;=vLastrow,'Match History Data'!N1875,"")</f>
        <v/>
      </c>
      <c r="O1875" t="str">
        <f>IF(ROW()&lt;=vLastrow,'Match History Data'!O1875,"")</f>
        <v/>
      </c>
      <c r="Q1875" t="str">
        <f>IF(ROW()&lt;=vLastrow,VLOOKUP(MONTH(E1875),calcs!$S$2:$T$13,2,FALSE),"")</f>
        <v/>
      </c>
      <c r="R1875" t="str">
        <f>IF(ROW()&lt;=vLastrow,VLOOKUP(MONTH(F1875),calcs!$S$2:$T$13,2,FALSE),"")</f>
        <v/>
      </c>
      <c r="S1875" t="str">
        <f t="shared" si="155"/>
        <v/>
      </c>
      <c r="T1875" s="26" t="e">
        <f>IF(F1875="",DATEDIF(E1875,calcs!X$2,"Y"),"")</f>
        <v>#VALUE!</v>
      </c>
      <c r="U1875" t="str">
        <f t="shared" si="154"/>
        <v/>
      </c>
      <c r="V1875" t="str">
        <f t="shared" si="151"/>
        <v/>
      </c>
      <c r="W1875">
        <f t="shared" si="152"/>
        <v>0</v>
      </c>
      <c r="X1875">
        <f t="shared" si="153"/>
        <v>0</v>
      </c>
    </row>
    <row r="1876" spans="1:24" x14ac:dyDescent="0.35">
      <c r="A1876" t="str">
        <f>IF(ROW()&lt;=vLastrow,'Match History Data'!A1876,"")</f>
        <v/>
      </c>
      <c r="B1876" t="str">
        <f>IF(ROW()&lt;=vLastrow,'Match History Data'!B1876,"")</f>
        <v/>
      </c>
      <c r="C1876" t="str">
        <f>IF(ROW()&lt;=vLastrow,'Match History Data'!C1876,"")</f>
        <v/>
      </c>
      <c r="D1876" t="str">
        <f>IF(ROW()&lt;=vLastrow,'Match History Data'!D1876,"")</f>
        <v/>
      </c>
      <c r="E1876" s="3" t="str">
        <f>IF(ROW()&lt;=vLastrow,IF('Match History Data'!E1876&lt;&gt;"",'Match History Data'!E1876,""),"")</f>
        <v/>
      </c>
      <c r="F1876" s="3" t="str">
        <f>IF(ROW()&lt;=vLastrow,IF('Match History Data'!F1876&lt;&gt;"",'Match History Data'!F1876,""),"")</f>
        <v/>
      </c>
      <c r="G1876" t="str">
        <f>IF(ROW()&lt;=vLastrow,'Match History Data'!G1876,"")</f>
        <v/>
      </c>
      <c r="H1876" t="str">
        <f>IF(ROW()&lt;=vLastrow,'Match History Data'!H1876,"")</f>
        <v/>
      </c>
      <c r="I1876" t="str">
        <f>IF(ROW()&lt;=vLastrow,'Match History Data'!I1876,"")</f>
        <v/>
      </c>
      <c r="J1876" t="str">
        <f>IF(ROW()&lt;=vLastrow,'Match History Data'!J1876,"")</f>
        <v/>
      </c>
      <c r="K1876" t="str">
        <f>IF(ROW()&lt;=vLastrow,'Match History Data'!K1876,"")</f>
        <v/>
      </c>
      <c r="L1876" t="str">
        <f>IF(ROW()&lt;=vLastrow,'Match History Data'!L1876,"")</f>
        <v/>
      </c>
      <c r="M1876" t="str">
        <f>IF(ROW()&lt;=vLastrow,'Match History Data'!M1876,"")</f>
        <v/>
      </c>
      <c r="N1876" t="str">
        <f>IF(ROW()&lt;=vLastrow,'Match History Data'!N1876,"")</f>
        <v/>
      </c>
      <c r="O1876" t="str">
        <f>IF(ROW()&lt;=vLastrow,'Match History Data'!O1876,"")</f>
        <v/>
      </c>
      <c r="Q1876" t="str">
        <f>IF(ROW()&lt;=vLastrow,VLOOKUP(MONTH(E1876),calcs!$S$2:$T$13,2,FALSE),"")</f>
        <v/>
      </c>
      <c r="R1876" t="str">
        <f>IF(ROW()&lt;=vLastrow,VLOOKUP(MONTH(F1876),calcs!$S$2:$T$13,2,FALSE),"")</f>
        <v/>
      </c>
      <c r="S1876" t="str">
        <f t="shared" si="155"/>
        <v/>
      </c>
      <c r="T1876" s="26" t="e">
        <f>IF(F1876="",DATEDIF(E1876,calcs!X$2,"Y"),"")</f>
        <v>#VALUE!</v>
      </c>
      <c r="U1876" t="str">
        <f t="shared" si="154"/>
        <v/>
      </c>
      <c r="V1876" t="str">
        <f t="shared" si="151"/>
        <v/>
      </c>
      <c r="W1876">
        <f t="shared" si="152"/>
        <v>0</v>
      </c>
      <c r="X1876">
        <f t="shared" si="153"/>
        <v>0</v>
      </c>
    </row>
    <row r="1877" spans="1:24" x14ac:dyDescent="0.35">
      <c r="A1877" t="str">
        <f>IF(ROW()&lt;=vLastrow,'Match History Data'!A1877,"")</f>
        <v/>
      </c>
      <c r="B1877" t="str">
        <f>IF(ROW()&lt;=vLastrow,'Match History Data'!B1877,"")</f>
        <v/>
      </c>
      <c r="C1877" t="str">
        <f>IF(ROW()&lt;=vLastrow,'Match History Data'!C1877,"")</f>
        <v/>
      </c>
      <c r="D1877" t="str">
        <f>IF(ROW()&lt;=vLastrow,'Match History Data'!D1877,"")</f>
        <v/>
      </c>
      <c r="E1877" s="3" t="str">
        <f>IF(ROW()&lt;=vLastrow,IF('Match History Data'!E1877&lt;&gt;"",'Match History Data'!E1877,""),"")</f>
        <v/>
      </c>
      <c r="F1877" s="3" t="str">
        <f>IF(ROW()&lt;=vLastrow,IF('Match History Data'!F1877&lt;&gt;"",'Match History Data'!F1877,""),"")</f>
        <v/>
      </c>
      <c r="G1877" t="str">
        <f>IF(ROW()&lt;=vLastrow,'Match History Data'!G1877,"")</f>
        <v/>
      </c>
      <c r="H1877" t="str">
        <f>IF(ROW()&lt;=vLastrow,'Match History Data'!H1877,"")</f>
        <v/>
      </c>
      <c r="I1877" t="str">
        <f>IF(ROW()&lt;=vLastrow,'Match History Data'!I1877,"")</f>
        <v/>
      </c>
      <c r="J1877" t="str">
        <f>IF(ROW()&lt;=vLastrow,'Match History Data'!J1877,"")</f>
        <v/>
      </c>
      <c r="K1877" t="str">
        <f>IF(ROW()&lt;=vLastrow,'Match History Data'!K1877,"")</f>
        <v/>
      </c>
      <c r="L1877" t="str">
        <f>IF(ROW()&lt;=vLastrow,'Match History Data'!L1877,"")</f>
        <v/>
      </c>
      <c r="M1877" t="str">
        <f>IF(ROW()&lt;=vLastrow,'Match History Data'!M1877,"")</f>
        <v/>
      </c>
      <c r="N1877" t="str">
        <f>IF(ROW()&lt;=vLastrow,'Match History Data'!N1877,"")</f>
        <v/>
      </c>
      <c r="O1877" t="str">
        <f>IF(ROW()&lt;=vLastrow,'Match History Data'!O1877,"")</f>
        <v/>
      </c>
      <c r="Q1877" t="str">
        <f>IF(ROW()&lt;=vLastrow,VLOOKUP(MONTH(E1877),calcs!$S$2:$T$13,2,FALSE),"")</f>
        <v/>
      </c>
      <c r="R1877" t="str">
        <f>IF(ROW()&lt;=vLastrow,VLOOKUP(MONTH(F1877),calcs!$S$2:$T$13,2,FALSE),"")</f>
        <v/>
      </c>
      <c r="S1877" t="str">
        <f t="shared" si="155"/>
        <v/>
      </c>
      <c r="T1877" s="26" t="e">
        <f>IF(F1877="",DATEDIF(E1877,calcs!X$2,"Y"),"")</f>
        <v>#VALUE!</v>
      </c>
      <c r="U1877" t="str">
        <f t="shared" si="154"/>
        <v/>
      </c>
      <c r="V1877" t="str">
        <f t="shared" si="151"/>
        <v/>
      </c>
      <c r="W1877">
        <f t="shared" si="152"/>
        <v>0</v>
      </c>
      <c r="X1877">
        <f t="shared" si="153"/>
        <v>0</v>
      </c>
    </row>
    <row r="1878" spans="1:24" x14ac:dyDescent="0.35">
      <c r="A1878" t="str">
        <f>IF(ROW()&lt;=vLastrow,'Match History Data'!A1878,"")</f>
        <v/>
      </c>
      <c r="B1878" t="str">
        <f>IF(ROW()&lt;=vLastrow,'Match History Data'!B1878,"")</f>
        <v/>
      </c>
      <c r="C1878" t="str">
        <f>IF(ROW()&lt;=vLastrow,'Match History Data'!C1878,"")</f>
        <v/>
      </c>
      <c r="D1878" t="str">
        <f>IF(ROW()&lt;=vLastrow,'Match History Data'!D1878,"")</f>
        <v/>
      </c>
      <c r="E1878" s="3" t="str">
        <f>IF(ROW()&lt;=vLastrow,IF('Match History Data'!E1878&lt;&gt;"",'Match History Data'!E1878,""),"")</f>
        <v/>
      </c>
      <c r="F1878" s="3" t="str">
        <f>IF(ROW()&lt;=vLastrow,IF('Match History Data'!F1878&lt;&gt;"",'Match History Data'!F1878,""),"")</f>
        <v/>
      </c>
      <c r="G1878" t="str">
        <f>IF(ROW()&lt;=vLastrow,'Match History Data'!G1878,"")</f>
        <v/>
      </c>
      <c r="H1878" t="str">
        <f>IF(ROW()&lt;=vLastrow,'Match History Data'!H1878,"")</f>
        <v/>
      </c>
      <c r="I1878" t="str">
        <f>IF(ROW()&lt;=vLastrow,'Match History Data'!I1878,"")</f>
        <v/>
      </c>
      <c r="J1878" t="str">
        <f>IF(ROW()&lt;=vLastrow,'Match History Data'!J1878,"")</f>
        <v/>
      </c>
      <c r="K1878" t="str">
        <f>IF(ROW()&lt;=vLastrow,'Match History Data'!K1878,"")</f>
        <v/>
      </c>
      <c r="L1878" t="str">
        <f>IF(ROW()&lt;=vLastrow,'Match History Data'!L1878,"")</f>
        <v/>
      </c>
      <c r="M1878" t="str">
        <f>IF(ROW()&lt;=vLastrow,'Match History Data'!M1878,"")</f>
        <v/>
      </c>
      <c r="N1878" t="str">
        <f>IF(ROW()&lt;=vLastrow,'Match History Data'!N1878,"")</f>
        <v/>
      </c>
      <c r="O1878" t="str">
        <f>IF(ROW()&lt;=vLastrow,'Match History Data'!O1878,"")</f>
        <v/>
      </c>
      <c r="Q1878" t="str">
        <f>IF(ROW()&lt;=vLastrow,VLOOKUP(MONTH(E1878),calcs!$S$2:$T$13,2,FALSE),"")</f>
        <v/>
      </c>
      <c r="R1878" t="str">
        <f>IF(ROW()&lt;=vLastrow,VLOOKUP(MONTH(F1878),calcs!$S$2:$T$13,2,FALSE),"")</f>
        <v/>
      </c>
      <c r="S1878" t="str">
        <f t="shared" si="155"/>
        <v/>
      </c>
      <c r="T1878" s="26" t="e">
        <f>IF(F1878="",DATEDIF(E1878,calcs!X$2,"Y"),"")</f>
        <v>#VALUE!</v>
      </c>
      <c r="U1878" t="str">
        <f t="shared" si="154"/>
        <v/>
      </c>
      <c r="V1878" t="str">
        <f t="shared" si="151"/>
        <v/>
      </c>
      <c r="W1878">
        <f t="shared" si="152"/>
        <v>0</v>
      </c>
      <c r="X1878">
        <f t="shared" si="153"/>
        <v>0</v>
      </c>
    </row>
    <row r="1879" spans="1:24" x14ac:dyDescent="0.35">
      <c r="A1879" t="str">
        <f>IF(ROW()&lt;=vLastrow,'Match History Data'!A1879,"")</f>
        <v/>
      </c>
      <c r="B1879" t="str">
        <f>IF(ROW()&lt;=vLastrow,'Match History Data'!B1879,"")</f>
        <v/>
      </c>
      <c r="C1879" t="str">
        <f>IF(ROW()&lt;=vLastrow,'Match History Data'!C1879,"")</f>
        <v/>
      </c>
      <c r="D1879" t="str">
        <f>IF(ROW()&lt;=vLastrow,'Match History Data'!D1879,"")</f>
        <v/>
      </c>
      <c r="E1879" s="3" t="str">
        <f>IF(ROW()&lt;=vLastrow,IF('Match History Data'!E1879&lt;&gt;"",'Match History Data'!E1879,""),"")</f>
        <v/>
      </c>
      <c r="F1879" s="3" t="str">
        <f>IF(ROW()&lt;=vLastrow,IF('Match History Data'!F1879&lt;&gt;"",'Match History Data'!F1879,""),"")</f>
        <v/>
      </c>
      <c r="G1879" t="str">
        <f>IF(ROW()&lt;=vLastrow,'Match History Data'!G1879,"")</f>
        <v/>
      </c>
      <c r="H1879" t="str">
        <f>IF(ROW()&lt;=vLastrow,'Match History Data'!H1879,"")</f>
        <v/>
      </c>
      <c r="I1879" t="str">
        <f>IF(ROW()&lt;=vLastrow,'Match History Data'!I1879,"")</f>
        <v/>
      </c>
      <c r="J1879" t="str">
        <f>IF(ROW()&lt;=vLastrow,'Match History Data'!J1879,"")</f>
        <v/>
      </c>
      <c r="K1879" t="str">
        <f>IF(ROW()&lt;=vLastrow,'Match History Data'!K1879,"")</f>
        <v/>
      </c>
      <c r="L1879" t="str">
        <f>IF(ROW()&lt;=vLastrow,'Match History Data'!L1879,"")</f>
        <v/>
      </c>
      <c r="M1879" t="str">
        <f>IF(ROW()&lt;=vLastrow,'Match History Data'!M1879,"")</f>
        <v/>
      </c>
      <c r="N1879" t="str">
        <f>IF(ROW()&lt;=vLastrow,'Match History Data'!N1879,"")</f>
        <v/>
      </c>
      <c r="O1879" t="str">
        <f>IF(ROW()&lt;=vLastrow,'Match History Data'!O1879,"")</f>
        <v/>
      </c>
      <c r="Q1879" t="str">
        <f>IF(ROW()&lt;=vLastrow,VLOOKUP(MONTH(E1879),calcs!$S$2:$T$13,2,FALSE),"")</f>
        <v/>
      </c>
      <c r="R1879" t="str">
        <f>IF(ROW()&lt;=vLastrow,VLOOKUP(MONTH(F1879),calcs!$S$2:$T$13,2,FALSE),"")</f>
        <v/>
      </c>
      <c r="S1879" t="str">
        <f t="shared" si="155"/>
        <v/>
      </c>
      <c r="T1879" s="26" t="e">
        <f>IF(F1879="",DATEDIF(E1879,calcs!X$2,"Y"),"")</f>
        <v>#VALUE!</v>
      </c>
      <c r="U1879" t="str">
        <f t="shared" si="154"/>
        <v/>
      </c>
      <c r="V1879" t="str">
        <f t="shared" si="151"/>
        <v/>
      </c>
      <c r="W1879">
        <f t="shared" si="152"/>
        <v>0</v>
      </c>
      <c r="X1879">
        <f t="shared" si="153"/>
        <v>0</v>
      </c>
    </row>
    <row r="1880" spans="1:24" x14ac:dyDescent="0.35">
      <c r="A1880" t="str">
        <f>IF(ROW()&lt;=vLastrow,'Match History Data'!A1880,"")</f>
        <v/>
      </c>
      <c r="B1880" t="str">
        <f>IF(ROW()&lt;=vLastrow,'Match History Data'!B1880,"")</f>
        <v/>
      </c>
      <c r="C1880" t="str">
        <f>IF(ROW()&lt;=vLastrow,'Match History Data'!C1880,"")</f>
        <v/>
      </c>
      <c r="D1880" t="str">
        <f>IF(ROW()&lt;=vLastrow,'Match History Data'!D1880,"")</f>
        <v/>
      </c>
      <c r="E1880" s="3" t="str">
        <f>IF(ROW()&lt;=vLastrow,IF('Match History Data'!E1880&lt;&gt;"",'Match History Data'!E1880,""),"")</f>
        <v/>
      </c>
      <c r="F1880" s="3" t="str">
        <f>IF(ROW()&lt;=vLastrow,IF('Match History Data'!F1880&lt;&gt;"",'Match History Data'!F1880,""),"")</f>
        <v/>
      </c>
      <c r="G1880" t="str">
        <f>IF(ROW()&lt;=vLastrow,'Match History Data'!G1880,"")</f>
        <v/>
      </c>
      <c r="H1880" t="str">
        <f>IF(ROW()&lt;=vLastrow,'Match History Data'!H1880,"")</f>
        <v/>
      </c>
      <c r="I1880" t="str">
        <f>IF(ROW()&lt;=vLastrow,'Match History Data'!I1880,"")</f>
        <v/>
      </c>
      <c r="J1880" t="str">
        <f>IF(ROW()&lt;=vLastrow,'Match History Data'!J1880,"")</f>
        <v/>
      </c>
      <c r="K1880" t="str">
        <f>IF(ROW()&lt;=vLastrow,'Match History Data'!K1880,"")</f>
        <v/>
      </c>
      <c r="L1880" t="str">
        <f>IF(ROW()&lt;=vLastrow,'Match History Data'!L1880,"")</f>
        <v/>
      </c>
      <c r="M1880" t="str">
        <f>IF(ROW()&lt;=vLastrow,'Match History Data'!M1880,"")</f>
        <v/>
      </c>
      <c r="N1880" t="str">
        <f>IF(ROW()&lt;=vLastrow,'Match History Data'!N1880,"")</f>
        <v/>
      </c>
      <c r="O1880" t="str">
        <f>IF(ROW()&lt;=vLastrow,'Match History Data'!O1880,"")</f>
        <v/>
      </c>
      <c r="Q1880" t="str">
        <f>IF(ROW()&lt;=vLastrow,VLOOKUP(MONTH(E1880),calcs!$S$2:$T$13,2,FALSE),"")</f>
        <v/>
      </c>
      <c r="R1880" t="str">
        <f>IF(ROW()&lt;=vLastrow,VLOOKUP(MONTH(F1880),calcs!$S$2:$T$13,2,FALSE),"")</f>
        <v/>
      </c>
      <c r="S1880" t="str">
        <f t="shared" si="155"/>
        <v/>
      </c>
      <c r="T1880" s="26" t="e">
        <f>IF(F1880="",DATEDIF(E1880,calcs!X$2,"Y"),"")</f>
        <v>#VALUE!</v>
      </c>
      <c r="U1880" t="str">
        <f t="shared" si="154"/>
        <v/>
      </c>
      <c r="V1880" t="str">
        <f t="shared" si="151"/>
        <v/>
      </c>
      <c r="W1880">
        <f t="shared" si="152"/>
        <v>0</v>
      </c>
      <c r="X1880">
        <f t="shared" si="153"/>
        <v>0</v>
      </c>
    </row>
    <row r="1881" spans="1:24" x14ac:dyDescent="0.35">
      <c r="A1881" t="str">
        <f>IF(ROW()&lt;=vLastrow,'Match History Data'!A1881,"")</f>
        <v/>
      </c>
      <c r="B1881" t="str">
        <f>IF(ROW()&lt;=vLastrow,'Match History Data'!B1881,"")</f>
        <v/>
      </c>
      <c r="C1881" t="str">
        <f>IF(ROW()&lt;=vLastrow,'Match History Data'!C1881,"")</f>
        <v/>
      </c>
      <c r="D1881" t="str">
        <f>IF(ROW()&lt;=vLastrow,'Match History Data'!D1881,"")</f>
        <v/>
      </c>
      <c r="E1881" s="3" t="str">
        <f>IF(ROW()&lt;=vLastrow,IF('Match History Data'!E1881&lt;&gt;"",'Match History Data'!E1881,""),"")</f>
        <v/>
      </c>
      <c r="F1881" s="3" t="str">
        <f>IF(ROW()&lt;=vLastrow,IF('Match History Data'!F1881&lt;&gt;"",'Match History Data'!F1881,""),"")</f>
        <v/>
      </c>
      <c r="G1881" t="str">
        <f>IF(ROW()&lt;=vLastrow,'Match History Data'!G1881,"")</f>
        <v/>
      </c>
      <c r="H1881" t="str">
        <f>IF(ROW()&lt;=vLastrow,'Match History Data'!H1881,"")</f>
        <v/>
      </c>
      <c r="I1881" t="str">
        <f>IF(ROW()&lt;=vLastrow,'Match History Data'!I1881,"")</f>
        <v/>
      </c>
      <c r="J1881" t="str">
        <f>IF(ROW()&lt;=vLastrow,'Match History Data'!J1881,"")</f>
        <v/>
      </c>
      <c r="K1881" t="str">
        <f>IF(ROW()&lt;=vLastrow,'Match History Data'!K1881,"")</f>
        <v/>
      </c>
      <c r="L1881" t="str">
        <f>IF(ROW()&lt;=vLastrow,'Match History Data'!L1881,"")</f>
        <v/>
      </c>
      <c r="M1881" t="str">
        <f>IF(ROW()&lt;=vLastrow,'Match History Data'!M1881,"")</f>
        <v/>
      </c>
      <c r="N1881" t="str">
        <f>IF(ROW()&lt;=vLastrow,'Match History Data'!N1881,"")</f>
        <v/>
      </c>
      <c r="O1881" t="str">
        <f>IF(ROW()&lt;=vLastrow,'Match History Data'!O1881,"")</f>
        <v/>
      </c>
      <c r="Q1881" t="str">
        <f>IF(ROW()&lt;=vLastrow,VLOOKUP(MONTH(E1881),calcs!$S$2:$T$13,2,FALSE),"")</f>
        <v/>
      </c>
      <c r="R1881" t="str">
        <f>IF(ROW()&lt;=vLastrow,VLOOKUP(MONTH(F1881),calcs!$S$2:$T$13,2,FALSE),"")</f>
        <v/>
      </c>
      <c r="S1881" t="str">
        <f t="shared" si="155"/>
        <v/>
      </c>
      <c r="T1881" s="26" t="e">
        <f>IF(F1881="",DATEDIF(E1881,calcs!X$2,"Y"),"")</f>
        <v>#VALUE!</v>
      </c>
      <c r="U1881" t="str">
        <f t="shared" si="154"/>
        <v/>
      </c>
      <c r="V1881" t="str">
        <f t="shared" si="151"/>
        <v/>
      </c>
      <c r="W1881">
        <f t="shared" si="152"/>
        <v>0</v>
      </c>
      <c r="X1881">
        <f t="shared" si="153"/>
        <v>0</v>
      </c>
    </row>
    <row r="1882" spans="1:24" x14ac:dyDescent="0.35">
      <c r="A1882" t="str">
        <f>IF(ROW()&lt;=vLastrow,'Match History Data'!A1882,"")</f>
        <v/>
      </c>
      <c r="B1882" t="str">
        <f>IF(ROW()&lt;=vLastrow,'Match History Data'!B1882,"")</f>
        <v/>
      </c>
      <c r="C1882" t="str">
        <f>IF(ROW()&lt;=vLastrow,'Match History Data'!C1882,"")</f>
        <v/>
      </c>
      <c r="D1882" t="str">
        <f>IF(ROW()&lt;=vLastrow,'Match History Data'!D1882,"")</f>
        <v/>
      </c>
      <c r="E1882" s="3" t="str">
        <f>IF(ROW()&lt;=vLastrow,IF('Match History Data'!E1882&lt;&gt;"",'Match History Data'!E1882,""),"")</f>
        <v/>
      </c>
      <c r="F1882" s="3" t="str">
        <f>IF(ROW()&lt;=vLastrow,IF('Match History Data'!F1882&lt;&gt;"",'Match History Data'!F1882,""),"")</f>
        <v/>
      </c>
      <c r="G1882" t="str">
        <f>IF(ROW()&lt;=vLastrow,'Match History Data'!G1882,"")</f>
        <v/>
      </c>
      <c r="H1882" t="str">
        <f>IF(ROW()&lt;=vLastrow,'Match History Data'!H1882,"")</f>
        <v/>
      </c>
      <c r="I1882" t="str">
        <f>IF(ROW()&lt;=vLastrow,'Match History Data'!I1882,"")</f>
        <v/>
      </c>
      <c r="J1882" t="str">
        <f>IF(ROW()&lt;=vLastrow,'Match History Data'!J1882,"")</f>
        <v/>
      </c>
      <c r="K1882" t="str">
        <f>IF(ROW()&lt;=vLastrow,'Match History Data'!K1882,"")</f>
        <v/>
      </c>
      <c r="L1882" t="str">
        <f>IF(ROW()&lt;=vLastrow,'Match History Data'!L1882,"")</f>
        <v/>
      </c>
      <c r="M1882" t="str">
        <f>IF(ROW()&lt;=vLastrow,'Match History Data'!M1882,"")</f>
        <v/>
      </c>
      <c r="N1882" t="str">
        <f>IF(ROW()&lt;=vLastrow,'Match History Data'!N1882,"")</f>
        <v/>
      </c>
      <c r="O1882" t="str">
        <f>IF(ROW()&lt;=vLastrow,'Match History Data'!O1882,"")</f>
        <v/>
      </c>
      <c r="Q1882" t="str">
        <f>IF(ROW()&lt;=vLastrow,VLOOKUP(MONTH(E1882),calcs!$S$2:$T$13,2,FALSE),"")</f>
        <v/>
      </c>
      <c r="R1882" t="str">
        <f>IF(ROW()&lt;=vLastrow,VLOOKUP(MONTH(F1882),calcs!$S$2:$T$13,2,FALSE),"")</f>
        <v/>
      </c>
      <c r="S1882" t="str">
        <f t="shared" si="155"/>
        <v/>
      </c>
      <c r="T1882" s="26" t="e">
        <f>IF(F1882="",DATEDIF(E1882,calcs!X$2,"Y"),"")</f>
        <v>#VALUE!</v>
      </c>
      <c r="U1882" t="str">
        <f t="shared" si="154"/>
        <v/>
      </c>
      <c r="V1882" t="str">
        <f t="shared" si="151"/>
        <v/>
      </c>
      <c r="W1882">
        <f t="shared" si="152"/>
        <v>0</v>
      </c>
      <c r="X1882">
        <f t="shared" si="153"/>
        <v>0</v>
      </c>
    </row>
    <row r="1883" spans="1:24" x14ac:dyDescent="0.35">
      <c r="A1883" t="str">
        <f>IF(ROW()&lt;=vLastrow,'Match History Data'!A1883,"")</f>
        <v/>
      </c>
      <c r="B1883" t="str">
        <f>IF(ROW()&lt;=vLastrow,'Match History Data'!B1883,"")</f>
        <v/>
      </c>
      <c r="C1883" t="str">
        <f>IF(ROW()&lt;=vLastrow,'Match History Data'!C1883,"")</f>
        <v/>
      </c>
      <c r="D1883" t="str">
        <f>IF(ROW()&lt;=vLastrow,'Match History Data'!D1883,"")</f>
        <v/>
      </c>
      <c r="E1883" s="3" t="str">
        <f>IF(ROW()&lt;=vLastrow,IF('Match History Data'!E1883&lt;&gt;"",'Match History Data'!E1883,""),"")</f>
        <v/>
      </c>
      <c r="F1883" s="3" t="str">
        <f>IF(ROW()&lt;=vLastrow,IF('Match History Data'!F1883&lt;&gt;"",'Match History Data'!F1883,""),"")</f>
        <v/>
      </c>
      <c r="G1883" t="str">
        <f>IF(ROW()&lt;=vLastrow,'Match History Data'!G1883,"")</f>
        <v/>
      </c>
      <c r="H1883" t="str">
        <f>IF(ROW()&lt;=vLastrow,'Match History Data'!H1883,"")</f>
        <v/>
      </c>
      <c r="I1883" t="str">
        <f>IF(ROW()&lt;=vLastrow,'Match History Data'!I1883,"")</f>
        <v/>
      </c>
      <c r="J1883" t="str">
        <f>IF(ROW()&lt;=vLastrow,'Match History Data'!J1883,"")</f>
        <v/>
      </c>
      <c r="K1883" t="str">
        <f>IF(ROW()&lt;=vLastrow,'Match History Data'!K1883,"")</f>
        <v/>
      </c>
      <c r="L1883" t="str">
        <f>IF(ROW()&lt;=vLastrow,'Match History Data'!L1883,"")</f>
        <v/>
      </c>
      <c r="M1883" t="str">
        <f>IF(ROW()&lt;=vLastrow,'Match History Data'!M1883,"")</f>
        <v/>
      </c>
      <c r="N1883" t="str">
        <f>IF(ROW()&lt;=vLastrow,'Match History Data'!N1883,"")</f>
        <v/>
      </c>
      <c r="O1883" t="str">
        <f>IF(ROW()&lt;=vLastrow,'Match History Data'!O1883,"")</f>
        <v/>
      </c>
      <c r="Q1883" t="str">
        <f>IF(ROW()&lt;=vLastrow,VLOOKUP(MONTH(E1883),calcs!$S$2:$T$13,2,FALSE),"")</f>
        <v/>
      </c>
      <c r="R1883" t="str">
        <f>IF(ROW()&lt;=vLastrow,VLOOKUP(MONTH(F1883),calcs!$S$2:$T$13,2,FALSE),"")</f>
        <v/>
      </c>
      <c r="S1883" t="str">
        <f t="shared" si="155"/>
        <v/>
      </c>
      <c r="T1883" s="26" t="e">
        <f>IF(F1883="",DATEDIF(E1883,calcs!X$2,"Y"),"")</f>
        <v>#VALUE!</v>
      </c>
      <c r="U1883" t="str">
        <f t="shared" si="154"/>
        <v/>
      </c>
      <c r="V1883" t="str">
        <f t="shared" si="151"/>
        <v/>
      </c>
      <c r="W1883">
        <f t="shared" si="152"/>
        <v>0</v>
      </c>
      <c r="X1883">
        <f t="shared" si="153"/>
        <v>0</v>
      </c>
    </row>
    <row r="1884" spans="1:24" x14ac:dyDescent="0.35">
      <c r="A1884" t="str">
        <f>IF(ROW()&lt;=vLastrow,'Match History Data'!A1884,"")</f>
        <v/>
      </c>
      <c r="B1884" t="str">
        <f>IF(ROW()&lt;=vLastrow,'Match History Data'!B1884,"")</f>
        <v/>
      </c>
      <c r="C1884" t="str">
        <f>IF(ROW()&lt;=vLastrow,'Match History Data'!C1884,"")</f>
        <v/>
      </c>
      <c r="D1884" t="str">
        <f>IF(ROW()&lt;=vLastrow,'Match History Data'!D1884,"")</f>
        <v/>
      </c>
      <c r="E1884" s="3" t="str">
        <f>IF(ROW()&lt;=vLastrow,IF('Match History Data'!E1884&lt;&gt;"",'Match History Data'!E1884,""),"")</f>
        <v/>
      </c>
      <c r="F1884" s="3" t="str">
        <f>IF(ROW()&lt;=vLastrow,IF('Match History Data'!F1884&lt;&gt;"",'Match History Data'!F1884,""),"")</f>
        <v/>
      </c>
      <c r="G1884" t="str">
        <f>IF(ROW()&lt;=vLastrow,'Match History Data'!G1884,"")</f>
        <v/>
      </c>
      <c r="H1884" t="str">
        <f>IF(ROW()&lt;=vLastrow,'Match History Data'!H1884,"")</f>
        <v/>
      </c>
      <c r="I1884" t="str">
        <f>IF(ROW()&lt;=vLastrow,'Match History Data'!I1884,"")</f>
        <v/>
      </c>
      <c r="J1884" t="str">
        <f>IF(ROW()&lt;=vLastrow,'Match History Data'!J1884,"")</f>
        <v/>
      </c>
      <c r="K1884" t="str">
        <f>IF(ROW()&lt;=vLastrow,'Match History Data'!K1884,"")</f>
        <v/>
      </c>
      <c r="L1884" t="str">
        <f>IF(ROW()&lt;=vLastrow,'Match History Data'!L1884,"")</f>
        <v/>
      </c>
      <c r="M1884" t="str">
        <f>IF(ROW()&lt;=vLastrow,'Match History Data'!M1884,"")</f>
        <v/>
      </c>
      <c r="N1884" t="str">
        <f>IF(ROW()&lt;=vLastrow,'Match History Data'!N1884,"")</f>
        <v/>
      </c>
      <c r="O1884" t="str">
        <f>IF(ROW()&lt;=vLastrow,'Match History Data'!O1884,"")</f>
        <v/>
      </c>
      <c r="Q1884" t="str">
        <f>IF(ROW()&lt;=vLastrow,VLOOKUP(MONTH(E1884),calcs!$S$2:$T$13,2,FALSE),"")</f>
        <v/>
      </c>
      <c r="R1884" t="str">
        <f>IF(ROW()&lt;=vLastrow,VLOOKUP(MONTH(F1884),calcs!$S$2:$T$13,2,FALSE),"")</f>
        <v/>
      </c>
      <c r="S1884" t="str">
        <f t="shared" si="155"/>
        <v/>
      </c>
      <c r="T1884" s="26" t="e">
        <f>IF(F1884="",DATEDIF(E1884,calcs!X$2,"Y"),"")</f>
        <v>#VALUE!</v>
      </c>
      <c r="U1884" t="str">
        <f t="shared" si="154"/>
        <v/>
      </c>
      <c r="V1884" t="str">
        <f t="shared" si="151"/>
        <v/>
      </c>
      <c r="W1884">
        <f t="shared" si="152"/>
        <v>0</v>
      </c>
      <c r="X1884">
        <f t="shared" si="153"/>
        <v>0</v>
      </c>
    </row>
    <row r="1885" spans="1:24" x14ac:dyDescent="0.35">
      <c r="A1885" t="str">
        <f>IF(ROW()&lt;=vLastrow,'Match History Data'!A1885,"")</f>
        <v/>
      </c>
      <c r="B1885" t="str">
        <f>IF(ROW()&lt;=vLastrow,'Match History Data'!B1885,"")</f>
        <v/>
      </c>
      <c r="C1885" t="str">
        <f>IF(ROW()&lt;=vLastrow,'Match History Data'!C1885,"")</f>
        <v/>
      </c>
      <c r="D1885" t="str">
        <f>IF(ROW()&lt;=vLastrow,'Match History Data'!D1885,"")</f>
        <v/>
      </c>
      <c r="E1885" s="3" t="str">
        <f>IF(ROW()&lt;=vLastrow,IF('Match History Data'!E1885&lt;&gt;"",'Match History Data'!E1885,""),"")</f>
        <v/>
      </c>
      <c r="F1885" s="3" t="str">
        <f>IF(ROW()&lt;=vLastrow,IF('Match History Data'!F1885&lt;&gt;"",'Match History Data'!F1885,""),"")</f>
        <v/>
      </c>
      <c r="G1885" t="str">
        <f>IF(ROW()&lt;=vLastrow,'Match History Data'!G1885,"")</f>
        <v/>
      </c>
      <c r="H1885" t="str">
        <f>IF(ROW()&lt;=vLastrow,'Match History Data'!H1885,"")</f>
        <v/>
      </c>
      <c r="I1885" t="str">
        <f>IF(ROW()&lt;=vLastrow,'Match History Data'!I1885,"")</f>
        <v/>
      </c>
      <c r="J1885" t="str">
        <f>IF(ROW()&lt;=vLastrow,'Match History Data'!J1885,"")</f>
        <v/>
      </c>
      <c r="K1885" t="str">
        <f>IF(ROW()&lt;=vLastrow,'Match History Data'!K1885,"")</f>
        <v/>
      </c>
      <c r="L1885" t="str">
        <f>IF(ROW()&lt;=vLastrow,'Match History Data'!L1885,"")</f>
        <v/>
      </c>
      <c r="M1885" t="str">
        <f>IF(ROW()&lt;=vLastrow,'Match History Data'!M1885,"")</f>
        <v/>
      </c>
      <c r="N1885" t="str">
        <f>IF(ROW()&lt;=vLastrow,'Match History Data'!N1885,"")</f>
        <v/>
      </c>
      <c r="O1885" t="str">
        <f>IF(ROW()&lt;=vLastrow,'Match History Data'!O1885,"")</f>
        <v/>
      </c>
      <c r="Q1885" t="str">
        <f>IF(ROW()&lt;=vLastrow,VLOOKUP(MONTH(E1885),calcs!$S$2:$T$13,2,FALSE),"")</f>
        <v/>
      </c>
      <c r="R1885" t="str">
        <f>IF(ROW()&lt;=vLastrow,VLOOKUP(MONTH(F1885),calcs!$S$2:$T$13,2,FALSE),"")</f>
        <v/>
      </c>
      <c r="S1885" t="str">
        <f t="shared" si="155"/>
        <v/>
      </c>
      <c r="T1885" s="26" t="e">
        <f>IF(F1885="",DATEDIF(E1885,calcs!X$2,"Y"),"")</f>
        <v>#VALUE!</v>
      </c>
      <c r="U1885" t="str">
        <f t="shared" si="154"/>
        <v/>
      </c>
      <c r="V1885" t="str">
        <f t="shared" si="151"/>
        <v/>
      </c>
      <c r="W1885">
        <f t="shared" si="152"/>
        <v>0</v>
      </c>
      <c r="X1885">
        <f t="shared" si="153"/>
        <v>0</v>
      </c>
    </row>
    <row r="1886" spans="1:24" x14ac:dyDescent="0.35">
      <c r="A1886" t="str">
        <f>IF(ROW()&lt;=vLastrow,'Match History Data'!A1886,"")</f>
        <v/>
      </c>
      <c r="B1886" t="str">
        <f>IF(ROW()&lt;=vLastrow,'Match History Data'!B1886,"")</f>
        <v/>
      </c>
      <c r="C1886" t="str">
        <f>IF(ROW()&lt;=vLastrow,'Match History Data'!C1886,"")</f>
        <v/>
      </c>
      <c r="D1886" t="str">
        <f>IF(ROW()&lt;=vLastrow,'Match History Data'!D1886,"")</f>
        <v/>
      </c>
      <c r="E1886" s="3" t="str">
        <f>IF(ROW()&lt;=vLastrow,IF('Match History Data'!E1886&lt;&gt;"",'Match History Data'!E1886,""),"")</f>
        <v/>
      </c>
      <c r="F1886" s="3" t="str">
        <f>IF(ROW()&lt;=vLastrow,IF('Match History Data'!F1886&lt;&gt;"",'Match History Data'!F1886,""),"")</f>
        <v/>
      </c>
      <c r="G1886" t="str">
        <f>IF(ROW()&lt;=vLastrow,'Match History Data'!G1886,"")</f>
        <v/>
      </c>
      <c r="H1886" t="str">
        <f>IF(ROW()&lt;=vLastrow,'Match History Data'!H1886,"")</f>
        <v/>
      </c>
      <c r="I1886" t="str">
        <f>IF(ROW()&lt;=vLastrow,'Match History Data'!I1886,"")</f>
        <v/>
      </c>
      <c r="J1886" t="str">
        <f>IF(ROW()&lt;=vLastrow,'Match History Data'!J1886,"")</f>
        <v/>
      </c>
      <c r="K1886" t="str">
        <f>IF(ROW()&lt;=vLastrow,'Match History Data'!K1886,"")</f>
        <v/>
      </c>
      <c r="L1886" t="str">
        <f>IF(ROW()&lt;=vLastrow,'Match History Data'!L1886,"")</f>
        <v/>
      </c>
      <c r="M1886" t="str">
        <f>IF(ROW()&lt;=vLastrow,'Match History Data'!M1886,"")</f>
        <v/>
      </c>
      <c r="N1886" t="str">
        <f>IF(ROW()&lt;=vLastrow,'Match History Data'!N1886,"")</f>
        <v/>
      </c>
      <c r="O1886" t="str">
        <f>IF(ROW()&lt;=vLastrow,'Match History Data'!O1886,"")</f>
        <v/>
      </c>
      <c r="Q1886" t="str">
        <f>IF(ROW()&lt;=vLastrow,VLOOKUP(MONTH(E1886),calcs!$S$2:$T$13,2,FALSE),"")</f>
        <v/>
      </c>
      <c r="R1886" t="str">
        <f>IF(ROW()&lt;=vLastrow,VLOOKUP(MONTH(F1886),calcs!$S$2:$T$13,2,FALSE),"")</f>
        <v/>
      </c>
      <c r="S1886" t="str">
        <f t="shared" si="155"/>
        <v/>
      </c>
      <c r="T1886" s="26" t="e">
        <f>IF(F1886="",DATEDIF(E1886,calcs!X$2,"Y"),"")</f>
        <v>#VALUE!</v>
      </c>
      <c r="U1886" t="str">
        <f t="shared" si="154"/>
        <v/>
      </c>
      <c r="V1886" t="str">
        <f t="shared" si="151"/>
        <v/>
      </c>
      <c r="W1886">
        <f t="shared" si="152"/>
        <v>0</v>
      </c>
      <c r="X1886">
        <f t="shared" si="153"/>
        <v>0</v>
      </c>
    </row>
    <row r="1887" spans="1:24" x14ac:dyDescent="0.35">
      <c r="A1887" t="str">
        <f>IF(ROW()&lt;=vLastrow,'Match History Data'!A1887,"")</f>
        <v/>
      </c>
      <c r="B1887" t="str">
        <f>IF(ROW()&lt;=vLastrow,'Match History Data'!B1887,"")</f>
        <v/>
      </c>
      <c r="C1887" t="str">
        <f>IF(ROW()&lt;=vLastrow,'Match History Data'!C1887,"")</f>
        <v/>
      </c>
      <c r="D1887" t="str">
        <f>IF(ROW()&lt;=vLastrow,'Match History Data'!D1887,"")</f>
        <v/>
      </c>
      <c r="E1887" s="3" t="str">
        <f>IF(ROW()&lt;=vLastrow,IF('Match History Data'!E1887&lt;&gt;"",'Match History Data'!E1887,""),"")</f>
        <v/>
      </c>
      <c r="F1887" s="3" t="str">
        <f>IF(ROW()&lt;=vLastrow,IF('Match History Data'!F1887&lt;&gt;"",'Match History Data'!F1887,""),"")</f>
        <v/>
      </c>
      <c r="G1887" t="str">
        <f>IF(ROW()&lt;=vLastrow,'Match History Data'!G1887,"")</f>
        <v/>
      </c>
      <c r="H1887" t="str">
        <f>IF(ROW()&lt;=vLastrow,'Match History Data'!H1887,"")</f>
        <v/>
      </c>
      <c r="I1887" t="str">
        <f>IF(ROW()&lt;=vLastrow,'Match History Data'!I1887,"")</f>
        <v/>
      </c>
      <c r="J1887" t="str">
        <f>IF(ROW()&lt;=vLastrow,'Match History Data'!J1887,"")</f>
        <v/>
      </c>
      <c r="K1887" t="str">
        <f>IF(ROW()&lt;=vLastrow,'Match History Data'!K1887,"")</f>
        <v/>
      </c>
      <c r="L1887" t="str">
        <f>IF(ROW()&lt;=vLastrow,'Match History Data'!L1887,"")</f>
        <v/>
      </c>
      <c r="M1887" t="str">
        <f>IF(ROW()&lt;=vLastrow,'Match History Data'!M1887,"")</f>
        <v/>
      </c>
      <c r="N1887" t="str">
        <f>IF(ROW()&lt;=vLastrow,'Match History Data'!N1887,"")</f>
        <v/>
      </c>
      <c r="O1887" t="str">
        <f>IF(ROW()&lt;=vLastrow,'Match History Data'!O1887,"")</f>
        <v/>
      </c>
      <c r="Q1887" t="str">
        <f>IF(ROW()&lt;=vLastrow,VLOOKUP(MONTH(E1887),calcs!$S$2:$T$13,2,FALSE),"")</f>
        <v/>
      </c>
      <c r="R1887" t="str">
        <f>IF(ROW()&lt;=vLastrow,VLOOKUP(MONTH(F1887),calcs!$S$2:$T$13,2,FALSE),"")</f>
        <v/>
      </c>
      <c r="S1887" t="str">
        <f t="shared" si="155"/>
        <v/>
      </c>
      <c r="T1887" s="26" t="e">
        <f>IF(F1887="",DATEDIF(E1887,calcs!X$2,"Y"),"")</f>
        <v>#VALUE!</v>
      </c>
      <c r="U1887" t="str">
        <f t="shared" si="154"/>
        <v/>
      </c>
      <c r="V1887" t="str">
        <f t="shared" si="151"/>
        <v/>
      </c>
      <c r="W1887">
        <f t="shared" si="152"/>
        <v>0</v>
      </c>
      <c r="X1887">
        <f t="shared" si="153"/>
        <v>0</v>
      </c>
    </row>
    <row r="1888" spans="1:24" x14ac:dyDescent="0.35">
      <c r="A1888" t="str">
        <f>IF(ROW()&lt;=vLastrow,'Match History Data'!A1888,"")</f>
        <v/>
      </c>
      <c r="B1888" t="str">
        <f>IF(ROW()&lt;=vLastrow,'Match History Data'!B1888,"")</f>
        <v/>
      </c>
      <c r="C1888" t="str">
        <f>IF(ROW()&lt;=vLastrow,'Match History Data'!C1888,"")</f>
        <v/>
      </c>
      <c r="D1888" t="str">
        <f>IF(ROW()&lt;=vLastrow,'Match History Data'!D1888,"")</f>
        <v/>
      </c>
      <c r="E1888" s="3" t="str">
        <f>IF(ROW()&lt;=vLastrow,IF('Match History Data'!E1888&lt;&gt;"",'Match History Data'!E1888,""),"")</f>
        <v/>
      </c>
      <c r="F1888" s="3" t="str">
        <f>IF(ROW()&lt;=vLastrow,IF('Match History Data'!F1888&lt;&gt;"",'Match History Data'!F1888,""),"")</f>
        <v/>
      </c>
      <c r="G1888" t="str">
        <f>IF(ROW()&lt;=vLastrow,'Match History Data'!G1888,"")</f>
        <v/>
      </c>
      <c r="H1888" t="str">
        <f>IF(ROW()&lt;=vLastrow,'Match History Data'!H1888,"")</f>
        <v/>
      </c>
      <c r="I1888" t="str">
        <f>IF(ROW()&lt;=vLastrow,'Match History Data'!I1888,"")</f>
        <v/>
      </c>
      <c r="J1888" t="str">
        <f>IF(ROW()&lt;=vLastrow,'Match History Data'!J1888,"")</f>
        <v/>
      </c>
      <c r="K1888" t="str">
        <f>IF(ROW()&lt;=vLastrow,'Match History Data'!K1888,"")</f>
        <v/>
      </c>
      <c r="L1888" t="str">
        <f>IF(ROW()&lt;=vLastrow,'Match History Data'!L1888,"")</f>
        <v/>
      </c>
      <c r="M1888" t="str">
        <f>IF(ROW()&lt;=vLastrow,'Match History Data'!M1888,"")</f>
        <v/>
      </c>
      <c r="N1888" t="str">
        <f>IF(ROW()&lt;=vLastrow,'Match History Data'!N1888,"")</f>
        <v/>
      </c>
      <c r="O1888" t="str">
        <f>IF(ROW()&lt;=vLastrow,'Match History Data'!O1888,"")</f>
        <v/>
      </c>
      <c r="Q1888" t="str">
        <f>IF(ROW()&lt;=vLastrow,VLOOKUP(MONTH(E1888),calcs!$S$2:$T$13,2,FALSE),"")</f>
        <v/>
      </c>
      <c r="R1888" t="str">
        <f>IF(ROW()&lt;=vLastrow,VLOOKUP(MONTH(F1888),calcs!$S$2:$T$13,2,FALSE),"")</f>
        <v/>
      </c>
      <c r="S1888" t="str">
        <f t="shared" si="155"/>
        <v/>
      </c>
      <c r="T1888" s="26" t="e">
        <f>IF(F1888="",DATEDIF(E1888,calcs!X$2,"Y"),"")</f>
        <v>#VALUE!</v>
      </c>
      <c r="U1888" t="str">
        <f t="shared" si="154"/>
        <v/>
      </c>
      <c r="V1888" t="str">
        <f t="shared" si="151"/>
        <v/>
      </c>
      <c r="W1888">
        <f t="shared" si="152"/>
        <v>0</v>
      </c>
      <c r="X1888">
        <f t="shared" si="153"/>
        <v>0</v>
      </c>
    </row>
    <row r="1889" spans="1:24" x14ac:dyDescent="0.35">
      <c r="A1889" t="str">
        <f>IF(ROW()&lt;=vLastrow,'Match History Data'!A1889,"")</f>
        <v/>
      </c>
      <c r="B1889" t="str">
        <f>IF(ROW()&lt;=vLastrow,'Match History Data'!B1889,"")</f>
        <v/>
      </c>
      <c r="C1889" t="str">
        <f>IF(ROW()&lt;=vLastrow,'Match History Data'!C1889,"")</f>
        <v/>
      </c>
      <c r="D1889" t="str">
        <f>IF(ROW()&lt;=vLastrow,'Match History Data'!D1889,"")</f>
        <v/>
      </c>
      <c r="E1889" s="3" t="str">
        <f>IF(ROW()&lt;=vLastrow,IF('Match History Data'!E1889&lt;&gt;"",'Match History Data'!E1889,""),"")</f>
        <v/>
      </c>
      <c r="F1889" s="3" t="str">
        <f>IF(ROW()&lt;=vLastrow,IF('Match History Data'!F1889&lt;&gt;"",'Match History Data'!F1889,""),"")</f>
        <v/>
      </c>
      <c r="G1889" t="str">
        <f>IF(ROW()&lt;=vLastrow,'Match History Data'!G1889,"")</f>
        <v/>
      </c>
      <c r="H1889" t="str">
        <f>IF(ROW()&lt;=vLastrow,'Match History Data'!H1889,"")</f>
        <v/>
      </c>
      <c r="I1889" t="str">
        <f>IF(ROW()&lt;=vLastrow,'Match History Data'!I1889,"")</f>
        <v/>
      </c>
      <c r="J1889" t="str">
        <f>IF(ROW()&lt;=vLastrow,'Match History Data'!J1889,"")</f>
        <v/>
      </c>
      <c r="K1889" t="str">
        <f>IF(ROW()&lt;=vLastrow,'Match History Data'!K1889,"")</f>
        <v/>
      </c>
      <c r="L1889" t="str">
        <f>IF(ROW()&lt;=vLastrow,'Match History Data'!L1889,"")</f>
        <v/>
      </c>
      <c r="M1889" t="str">
        <f>IF(ROW()&lt;=vLastrow,'Match History Data'!M1889,"")</f>
        <v/>
      </c>
      <c r="N1889" t="str">
        <f>IF(ROW()&lt;=vLastrow,'Match History Data'!N1889,"")</f>
        <v/>
      </c>
      <c r="O1889" t="str">
        <f>IF(ROW()&lt;=vLastrow,'Match History Data'!O1889,"")</f>
        <v/>
      </c>
      <c r="Q1889" t="str">
        <f>IF(ROW()&lt;=vLastrow,VLOOKUP(MONTH(E1889),calcs!$S$2:$T$13,2,FALSE),"")</f>
        <v/>
      </c>
      <c r="R1889" t="str">
        <f>IF(ROW()&lt;=vLastrow,VLOOKUP(MONTH(F1889),calcs!$S$2:$T$13,2,FALSE),"")</f>
        <v/>
      </c>
      <c r="S1889" t="str">
        <f t="shared" si="155"/>
        <v/>
      </c>
      <c r="T1889" s="26" t="e">
        <f>IF(F1889="",DATEDIF(E1889,calcs!X$2,"Y"),"")</f>
        <v>#VALUE!</v>
      </c>
      <c r="U1889" t="str">
        <f t="shared" si="154"/>
        <v/>
      </c>
      <c r="V1889" t="str">
        <f t="shared" si="151"/>
        <v/>
      </c>
      <c r="W1889">
        <f t="shared" si="152"/>
        <v>0</v>
      </c>
      <c r="X1889">
        <f t="shared" si="153"/>
        <v>0</v>
      </c>
    </row>
    <row r="1890" spans="1:24" x14ac:dyDescent="0.35">
      <c r="A1890" t="str">
        <f>IF(ROW()&lt;=vLastrow,'Match History Data'!A1890,"")</f>
        <v/>
      </c>
      <c r="B1890" t="str">
        <f>IF(ROW()&lt;=vLastrow,'Match History Data'!B1890,"")</f>
        <v/>
      </c>
      <c r="C1890" t="str">
        <f>IF(ROW()&lt;=vLastrow,'Match History Data'!C1890,"")</f>
        <v/>
      </c>
      <c r="D1890" t="str">
        <f>IF(ROW()&lt;=vLastrow,'Match History Data'!D1890,"")</f>
        <v/>
      </c>
      <c r="E1890" s="3" t="str">
        <f>IF(ROW()&lt;=vLastrow,IF('Match History Data'!E1890&lt;&gt;"",'Match History Data'!E1890,""),"")</f>
        <v/>
      </c>
      <c r="F1890" s="3" t="str">
        <f>IF(ROW()&lt;=vLastrow,IF('Match History Data'!F1890&lt;&gt;"",'Match History Data'!F1890,""),"")</f>
        <v/>
      </c>
      <c r="G1890" t="str">
        <f>IF(ROW()&lt;=vLastrow,'Match History Data'!G1890,"")</f>
        <v/>
      </c>
      <c r="H1890" t="str">
        <f>IF(ROW()&lt;=vLastrow,'Match History Data'!H1890,"")</f>
        <v/>
      </c>
      <c r="I1890" t="str">
        <f>IF(ROW()&lt;=vLastrow,'Match History Data'!I1890,"")</f>
        <v/>
      </c>
      <c r="J1890" t="str">
        <f>IF(ROW()&lt;=vLastrow,'Match History Data'!J1890,"")</f>
        <v/>
      </c>
      <c r="K1890" t="str">
        <f>IF(ROW()&lt;=vLastrow,'Match History Data'!K1890,"")</f>
        <v/>
      </c>
      <c r="L1890" t="str">
        <f>IF(ROW()&lt;=vLastrow,'Match History Data'!L1890,"")</f>
        <v/>
      </c>
      <c r="M1890" t="str">
        <f>IF(ROW()&lt;=vLastrow,'Match History Data'!M1890,"")</f>
        <v/>
      </c>
      <c r="N1890" t="str">
        <f>IF(ROW()&lt;=vLastrow,'Match History Data'!N1890,"")</f>
        <v/>
      </c>
      <c r="O1890" t="str">
        <f>IF(ROW()&lt;=vLastrow,'Match History Data'!O1890,"")</f>
        <v/>
      </c>
      <c r="Q1890" t="str">
        <f>IF(ROW()&lt;=vLastrow,VLOOKUP(MONTH(E1890),calcs!$S$2:$T$13,2,FALSE),"")</f>
        <v/>
      </c>
      <c r="R1890" t="str">
        <f>IF(ROW()&lt;=vLastrow,VLOOKUP(MONTH(F1890),calcs!$S$2:$T$13,2,FALSE),"")</f>
        <v/>
      </c>
      <c r="S1890" t="str">
        <f t="shared" si="155"/>
        <v/>
      </c>
      <c r="T1890" s="26" t="e">
        <f>IF(F1890="",DATEDIF(E1890,calcs!X$2,"Y"),"")</f>
        <v>#VALUE!</v>
      </c>
      <c r="U1890" t="str">
        <f t="shared" si="154"/>
        <v/>
      </c>
      <c r="V1890" t="str">
        <f t="shared" si="151"/>
        <v/>
      </c>
      <c r="W1890">
        <f t="shared" si="152"/>
        <v>0</v>
      </c>
      <c r="X1890">
        <f t="shared" si="153"/>
        <v>0</v>
      </c>
    </row>
    <row r="1891" spans="1:24" x14ac:dyDescent="0.35">
      <c r="A1891" t="str">
        <f>IF(ROW()&lt;=vLastrow,'Match History Data'!A1891,"")</f>
        <v/>
      </c>
      <c r="B1891" t="str">
        <f>IF(ROW()&lt;=vLastrow,'Match History Data'!B1891,"")</f>
        <v/>
      </c>
      <c r="C1891" t="str">
        <f>IF(ROW()&lt;=vLastrow,'Match History Data'!C1891,"")</f>
        <v/>
      </c>
      <c r="D1891" t="str">
        <f>IF(ROW()&lt;=vLastrow,'Match History Data'!D1891,"")</f>
        <v/>
      </c>
      <c r="E1891" s="3" t="str">
        <f>IF(ROW()&lt;=vLastrow,IF('Match History Data'!E1891&lt;&gt;"",'Match History Data'!E1891,""),"")</f>
        <v/>
      </c>
      <c r="F1891" s="3" t="str">
        <f>IF(ROW()&lt;=vLastrow,IF('Match History Data'!F1891&lt;&gt;"",'Match History Data'!F1891,""),"")</f>
        <v/>
      </c>
      <c r="G1891" t="str">
        <f>IF(ROW()&lt;=vLastrow,'Match History Data'!G1891,"")</f>
        <v/>
      </c>
      <c r="H1891" t="str">
        <f>IF(ROW()&lt;=vLastrow,'Match History Data'!H1891,"")</f>
        <v/>
      </c>
      <c r="I1891" t="str">
        <f>IF(ROW()&lt;=vLastrow,'Match History Data'!I1891,"")</f>
        <v/>
      </c>
      <c r="J1891" t="str">
        <f>IF(ROW()&lt;=vLastrow,'Match History Data'!J1891,"")</f>
        <v/>
      </c>
      <c r="K1891" t="str">
        <f>IF(ROW()&lt;=vLastrow,'Match History Data'!K1891,"")</f>
        <v/>
      </c>
      <c r="L1891" t="str">
        <f>IF(ROW()&lt;=vLastrow,'Match History Data'!L1891,"")</f>
        <v/>
      </c>
      <c r="M1891" t="str">
        <f>IF(ROW()&lt;=vLastrow,'Match History Data'!M1891,"")</f>
        <v/>
      </c>
      <c r="N1891" t="str">
        <f>IF(ROW()&lt;=vLastrow,'Match History Data'!N1891,"")</f>
        <v/>
      </c>
      <c r="O1891" t="str">
        <f>IF(ROW()&lt;=vLastrow,'Match History Data'!O1891,"")</f>
        <v/>
      </c>
      <c r="Q1891" t="str">
        <f>IF(ROW()&lt;=vLastrow,VLOOKUP(MONTH(E1891),calcs!$S$2:$T$13,2,FALSE),"")</f>
        <v/>
      </c>
      <c r="R1891" t="str">
        <f>IF(ROW()&lt;=vLastrow,VLOOKUP(MONTH(F1891),calcs!$S$2:$T$13,2,FALSE),"")</f>
        <v/>
      </c>
      <c r="S1891" t="str">
        <f t="shared" si="155"/>
        <v/>
      </c>
      <c r="T1891" s="26" t="e">
        <f>IF(F1891="",DATEDIF(E1891,calcs!X$2,"Y"),"")</f>
        <v>#VALUE!</v>
      </c>
      <c r="U1891" t="str">
        <f t="shared" si="154"/>
        <v/>
      </c>
      <c r="V1891" t="str">
        <f t="shared" si="151"/>
        <v/>
      </c>
      <c r="W1891">
        <f t="shared" si="152"/>
        <v>0</v>
      </c>
      <c r="X1891">
        <f t="shared" si="153"/>
        <v>0</v>
      </c>
    </row>
    <row r="1892" spans="1:24" x14ac:dyDescent="0.35">
      <c r="A1892" t="str">
        <f>IF(ROW()&lt;=vLastrow,'Match History Data'!A1892,"")</f>
        <v/>
      </c>
      <c r="B1892" t="str">
        <f>IF(ROW()&lt;=vLastrow,'Match History Data'!B1892,"")</f>
        <v/>
      </c>
      <c r="C1892" t="str">
        <f>IF(ROW()&lt;=vLastrow,'Match History Data'!C1892,"")</f>
        <v/>
      </c>
      <c r="D1892" t="str">
        <f>IF(ROW()&lt;=vLastrow,'Match History Data'!D1892,"")</f>
        <v/>
      </c>
      <c r="E1892" s="3" t="str">
        <f>IF(ROW()&lt;=vLastrow,IF('Match History Data'!E1892&lt;&gt;"",'Match History Data'!E1892,""),"")</f>
        <v/>
      </c>
      <c r="F1892" s="3" t="str">
        <f>IF(ROW()&lt;=vLastrow,IF('Match History Data'!F1892&lt;&gt;"",'Match History Data'!F1892,""),"")</f>
        <v/>
      </c>
      <c r="G1892" t="str">
        <f>IF(ROW()&lt;=vLastrow,'Match History Data'!G1892,"")</f>
        <v/>
      </c>
      <c r="H1892" t="str">
        <f>IF(ROW()&lt;=vLastrow,'Match History Data'!H1892,"")</f>
        <v/>
      </c>
      <c r="I1892" t="str">
        <f>IF(ROW()&lt;=vLastrow,'Match History Data'!I1892,"")</f>
        <v/>
      </c>
      <c r="J1892" t="str">
        <f>IF(ROW()&lt;=vLastrow,'Match History Data'!J1892,"")</f>
        <v/>
      </c>
      <c r="K1892" t="str">
        <f>IF(ROW()&lt;=vLastrow,'Match History Data'!K1892,"")</f>
        <v/>
      </c>
      <c r="L1892" t="str">
        <f>IF(ROW()&lt;=vLastrow,'Match History Data'!L1892,"")</f>
        <v/>
      </c>
      <c r="M1892" t="str">
        <f>IF(ROW()&lt;=vLastrow,'Match History Data'!M1892,"")</f>
        <v/>
      </c>
      <c r="N1892" t="str">
        <f>IF(ROW()&lt;=vLastrow,'Match History Data'!N1892,"")</f>
        <v/>
      </c>
      <c r="O1892" t="str">
        <f>IF(ROW()&lt;=vLastrow,'Match History Data'!O1892,"")</f>
        <v/>
      </c>
      <c r="Q1892" t="str">
        <f>IF(ROW()&lt;=vLastrow,VLOOKUP(MONTH(E1892),calcs!$S$2:$T$13,2,FALSE),"")</f>
        <v/>
      </c>
      <c r="R1892" t="str">
        <f>IF(ROW()&lt;=vLastrow,VLOOKUP(MONTH(F1892),calcs!$S$2:$T$13,2,FALSE),"")</f>
        <v/>
      </c>
      <c r="S1892" t="str">
        <f t="shared" si="155"/>
        <v/>
      </c>
      <c r="T1892" s="26" t="e">
        <f>IF(F1892="",DATEDIF(E1892,calcs!X$2,"Y"),"")</f>
        <v>#VALUE!</v>
      </c>
      <c r="U1892" t="str">
        <f t="shared" si="154"/>
        <v/>
      </c>
      <c r="V1892" t="str">
        <f t="shared" si="151"/>
        <v/>
      </c>
      <c r="W1892">
        <f t="shared" si="152"/>
        <v>0</v>
      </c>
      <c r="X1892">
        <f t="shared" si="153"/>
        <v>0</v>
      </c>
    </row>
    <row r="1893" spans="1:24" x14ac:dyDescent="0.35">
      <c r="A1893" t="str">
        <f>IF(ROW()&lt;=vLastrow,'Match History Data'!A1893,"")</f>
        <v/>
      </c>
      <c r="B1893" t="str">
        <f>IF(ROW()&lt;=vLastrow,'Match History Data'!B1893,"")</f>
        <v/>
      </c>
      <c r="C1893" t="str">
        <f>IF(ROW()&lt;=vLastrow,'Match History Data'!C1893,"")</f>
        <v/>
      </c>
      <c r="D1893" t="str">
        <f>IF(ROW()&lt;=vLastrow,'Match History Data'!D1893,"")</f>
        <v/>
      </c>
      <c r="E1893" s="3" t="str">
        <f>IF(ROW()&lt;=vLastrow,IF('Match History Data'!E1893&lt;&gt;"",'Match History Data'!E1893,""),"")</f>
        <v/>
      </c>
      <c r="F1893" s="3" t="str">
        <f>IF(ROW()&lt;=vLastrow,IF('Match History Data'!F1893&lt;&gt;"",'Match History Data'!F1893,""),"")</f>
        <v/>
      </c>
      <c r="G1893" t="str">
        <f>IF(ROW()&lt;=vLastrow,'Match History Data'!G1893,"")</f>
        <v/>
      </c>
      <c r="H1893" t="str">
        <f>IF(ROW()&lt;=vLastrow,'Match History Data'!H1893,"")</f>
        <v/>
      </c>
      <c r="I1893" t="str">
        <f>IF(ROW()&lt;=vLastrow,'Match History Data'!I1893,"")</f>
        <v/>
      </c>
      <c r="J1893" t="str">
        <f>IF(ROW()&lt;=vLastrow,'Match History Data'!J1893,"")</f>
        <v/>
      </c>
      <c r="K1893" t="str">
        <f>IF(ROW()&lt;=vLastrow,'Match History Data'!K1893,"")</f>
        <v/>
      </c>
      <c r="L1893" t="str">
        <f>IF(ROW()&lt;=vLastrow,'Match History Data'!L1893,"")</f>
        <v/>
      </c>
      <c r="M1893" t="str">
        <f>IF(ROW()&lt;=vLastrow,'Match History Data'!M1893,"")</f>
        <v/>
      </c>
      <c r="N1893" t="str">
        <f>IF(ROW()&lt;=vLastrow,'Match History Data'!N1893,"")</f>
        <v/>
      </c>
      <c r="O1893" t="str">
        <f>IF(ROW()&lt;=vLastrow,'Match History Data'!O1893,"")</f>
        <v/>
      </c>
      <c r="Q1893" t="str">
        <f>IF(ROW()&lt;=vLastrow,VLOOKUP(MONTH(E1893),calcs!$S$2:$T$13,2,FALSE),"")</f>
        <v/>
      </c>
      <c r="R1893" t="str">
        <f>IF(ROW()&lt;=vLastrow,VLOOKUP(MONTH(F1893),calcs!$S$2:$T$13,2,FALSE),"")</f>
        <v/>
      </c>
      <c r="S1893" t="str">
        <f t="shared" si="155"/>
        <v/>
      </c>
      <c r="T1893" s="26" t="e">
        <f>IF(F1893="",DATEDIF(E1893,calcs!X$2,"Y"),"")</f>
        <v>#VALUE!</v>
      </c>
      <c r="U1893" t="str">
        <f t="shared" si="154"/>
        <v/>
      </c>
      <c r="V1893" t="str">
        <f t="shared" si="151"/>
        <v/>
      </c>
      <c r="W1893">
        <f t="shared" si="152"/>
        <v>0</v>
      </c>
      <c r="X1893">
        <f t="shared" si="153"/>
        <v>0</v>
      </c>
    </row>
    <row r="1894" spans="1:24" x14ac:dyDescent="0.35">
      <c r="A1894" t="str">
        <f>IF(ROW()&lt;=vLastrow,'Match History Data'!A1894,"")</f>
        <v/>
      </c>
      <c r="B1894" t="str">
        <f>IF(ROW()&lt;=vLastrow,'Match History Data'!B1894,"")</f>
        <v/>
      </c>
      <c r="C1894" t="str">
        <f>IF(ROW()&lt;=vLastrow,'Match History Data'!C1894,"")</f>
        <v/>
      </c>
      <c r="D1894" t="str">
        <f>IF(ROW()&lt;=vLastrow,'Match History Data'!D1894,"")</f>
        <v/>
      </c>
      <c r="E1894" s="3" t="str">
        <f>IF(ROW()&lt;=vLastrow,IF('Match History Data'!E1894&lt;&gt;"",'Match History Data'!E1894,""),"")</f>
        <v/>
      </c>
      <c r="F1894" s="3" t="str">
        <f>IF(ROW()&lt;=vLastrow,IF('Match History Data'!F1894&lt;&gt;"",'Match History Data'!F1894,""),"")</f>
        <v/>
      </c>
      <c r="G1894" t="str">
        <f>IF(ROW()&lt;=vLastrow,'Match History Data'!G1894,"")</f>
        <v/>
      </c>
      <c r="H1894" t="str">
        <f>IF(ROW()&lt;=vLastrow,'Match History Data'!H1894,"")</f>
        <v/>
      </c>
      <c r="I1894" t="str">
        <f>IF(ROW()&lt;=vLastrow,'Match History Data'!I1894,"")</f>
        <v/>
      </c>
      <c r="J1894" t="str">
        <f>IF(ROW()&lt;=vLastrow,'Match History Data'!J1894,"")</f>
        <v/>
      </c>
      <c r="K1894" t="str">
        <f>IF(ROW()&lt;=vLastrow,'Match History Data'!K1894,"")</f>
        <v/>
      </c>
      <c r="L1894" t="str">
        <f>IF(ROW()&lt;=vLastrow,'Match History Data'!L1894,"")</f>
        <v/>
      </c>
      <c r="M1894" t="str">
        <f>IF(ROW()&lt;=vLastrow,'Match History Data'!M1894,"")</f>
        <v/>
      </c>
      <c r="N1894" t="str">
        <f>IF(ROW()&lt;=vLastrow,'Match History Data'!N1894,"")</f>
        <v/>
      </c>
      <c r="O1894" t="str">
        <f>IF(ROW()&lt;=vLastrow,'Match History Data'!O1894,"")</f>
        <v/>
      </c>
      <c r="Q1894" t="str">
        <f>IF(ROW()&lt;=vLastrow,VLOOKUP(MONTH(E1894),calcs!$S$2:$T$13,2,FALSE),"")</f>
        <v/>
      </c>
      <c r="R1894" t="str">
        <f>IF(ROW()&lt;=vLastrow,VLOOKUP(MONTH(F1894),calcs!$S$2:$T$13,2,FALSE),"")</f>
        <v/>
      </c>
      <c r="S1894" t="str">
        <f t="shared" si="155"/>
        <v/>
      </c>
      <c r="T1894" s="26" t="e">
        <f>IF(F1894="",DATEDIF(E1894,calcs!X$2,"Y"),"")</f>
        <v>#VALUE!</v>
      </c>
      <c r="U1894" t="str">
        <f t="shared" si="154"/>
        <v/>
      </c>
      <c r="V1894" t="str">
        <f t="shared" si="151"/>
        <v/>
      </c>
      <c r="W1894">
        <f t="shared" si="152"/>
        <v>0</v>
      </c>
      <c r="X1894">
        <f t="shared" si="153"/>
        <v>0</v>
      </c>
    </row>
    <row r="1895" spans="1:24" x14ac:dyDescent="0.35">
      <c r="A1895" t="str">
        <f>IF(ROW()&lt;=vLastrow,'Match History Data'!A1895,"")</f>
        <v/>
      </c>
      <c r="B1895" t="str">
        <f>IF(ROW()&lt;=vLastrow,'Match History Data'!B1895,"")</f>
        <v/>
      </c>
      <c r="C1895" t="str">
        <f>IF(ROW()&lt;=vLastrow,'Match History Data'!C1895,"")</f>
        <v/>
      </c>
      <c r="D1895" t="str">
        <f>IF(ROW()&lt;=vLastrow,'Match History Data'!D1895,"")</f>
        <v/>
      </c>
      <c r="E1895" s="3" t="str">
        <f>IF(ROW()&lt;=vLastrow,IF('Match History Data'!E1895&lt;&gt;"",'Match History Data'!E1895,""),"")</f>
        <v/>
      </c>
      <c r="F1895" s="3" t="str">
        <f>IF(ROW()&lt;=vLastrow,IF('Match History Data'!F1895&lt;&gt;"",'Match History Data'!F1895,""),"")</f>
        <v/>
      </c>
      <c r="G1895" t="str">
        <f>IF(ROW()&lt;=vLastrow,'Match History Data'!G1895,"")</f>
        <v/>
      </c>
      <c r="H1895" t="str">
        <f>IF(ROW()&lt;=vLastrow,'Match History Data'!H1895,"")</f>
        <v/>
      </c>
      <c r="I1895" t="str">
        <f>IF(ROW()&lt;=vLastrow,'Match History Data'!I1895,"")</f>
        <v/>
      </c>
      <c r="J1895" t="str">
        <f>IF(ROW()&lt;=vLastrow,'Match History Data'!J1895,"")</f>
        <v/>
      </c>
      <c r="K1895" t="str">
        <f>IF(ROW()&lt;=vLastrow,'Match History Data'!K1895,"")</f>
        <v/>
      </c>
      <c r="L1895" t="str">
        <f>IF(ROW()&lt;=vLastrow,'Match History Data'!L1895,"")</f>
        <v/>
      </c>
      <c r="M1895" t="str">
        <f>IF(ROW()&lt;=vLastrow,'Match History Data'!M1895,"")</f>
        <v/>
      </c>
      <c r="N1895" t="str">
        <f>IF(ROW()&lt;=vLastrow,'Match History Data'!N1895,"")</f>
        <v/>
      </c>
      <c r="O1895" t="str">
        <f>IF(ROW()&lt;=vLastrow,'Match History Data'!O1895,"")</f>
        <v/>
      </c>
      <c r="Q1895" t="str">
        <f>IF(ROW()&lt;=vLastrow,VLOOKUP(MONTH(E1895),calcs!$S$2:$T$13,2,FALSE),"")</f>
        <v/>
      </c>
      <c r="R1895" t="str">
        <f>IF(ROW()&lt;=vLastrow,VLOOKUP(MONTH(F1895),calcs!$S$2:$T$13,2,FALSE),"")</f>
        <v/>
      </c>
      <c r="S1895" t="str">
        <f t="shared" si="155"/>
        <v/>
      </c>
      <c r="T1895" s="26" t="e">
        <f>IF(F1895="",DATEDIF(E1895,calcs!X$2,"Y"),"")</f>
        <v>#VALUE!</v>
      </c>
      <c r="U1895" t="str">
        <f t="shared" si="154"/>
        <v/>
      </c>
      <c r="V1895" t="str">
        <f t="shared" si="151"/>
        <v/>
      </c>
      <c r="W1895">
        <f t="shared" si="152"/>
        <v>0</v>
      </c>
      <c r="X1895">
        <f t="shared" si="153"/>
        <v>0</v>
      </c>
    </row>
    <row r="1896" spans="1:24" x14ac:dyDescent="0.35">
      <c r="A1896" t="str">
        <f>IF(ROW()&lt;=vLastrow,'Match History Data'!A1896,"")</f>
        <v/>
      </c>
      <c r="B1896" t="str">
        <f>IF(ROW()&lt;=vLastrow,'Match History Data'!B1896,"")</f>
        <v/>
      </c>
      <c r="C1896" t="str">
        <f>IF(ROW()&lt;=vLastrow,'Match History Data'!C1896,"")</f>
        <v/>
      </c>
      <c r="D1896" t="str">
        <f>IF(ROW()&lt;=vLastrow,'Match History Data'!D1896,"")</f>
        <v/>
      </c>
      <c r="E1896" s="3" t="str">
        <f>IF(ROW()&lt;=vLastrow,IF('Match History Data'!E1896&lt;&gt;"",'Match History Data'!E1896,""),"")</f>
        <v/>
      </c>
      <c r="F1896" s="3" t="str">
        <f>IF(ROW()&lt;=vLastrow,IF('Match History Data'!F1896&lt;&gt;"",'Match History Data'!F1896,""),"")</f>
        <v/>
      </c>
      <c r="G1896" t="str">
        <f>IF(ROW()&lt;=vLastrow,'Match History Data'!G1896,"")</f>
        <v/>
      </c>
      <c r="H1896" t="str">
        <f>IF(ROW()&lt;=vLastrow,'Match History Data'!H1896,"")</f>
        <v/>
      </c>
      <c r="I1896" t="str">
        <f>IF(ROW()&lt;=vLastrow,'Match History Data'!I1896,"")</f>
        <v/>
      </c>
      <c r="J1896" t="str">
        <f>IF(ROW()&lt;=vLastrow,'Match History Data'!J1896,"")</f>
        <v/>
      </c>
      <c r="K1896" t="str">
        <f>IF(ROW()&lt;=vLastrow,'Match History Data'!K1896,"")</f>
        <v/>
      </c>
      <c r="L1896" t="str">
        <f>IF(ROW()&lt;=vLastrow,'Match History Data'!L1896,"")</f>
        <v/>
      </c>
      <c r="M1896" t="str">
        <f>IF(ROW()&lt;=vLastrow,'Match History Data'!M1896,"")</f>
        <v/>
      </c>
      <c r="N1896" t="str">
        <f>IF(ROW()&lt;=vLastrow,'Match History Data'!N1896,"")</f>
        <v/>
      </c>
      <c r="O1896" t="str">
        <f>IF(ROW()&lt;=vLastrow,'Match History Data'!O1896,"")</f>
        <v/>
      </c>
      <c r="Q1896" t="str">
        <f>IF(ROW()&lt;=vLastrow,VLOOKUP(MONTH(E1896),calcs!$S$2:$T$13,2,FALSE),"")</f>
        <v/>
      </c>
      <c r="R1896" t="str">
        <f>IF(ROW()&lt;=vLastrow,VLOOKUP(MONTH(F1896),calcs!$S$2:$T$13,2,FALSE),"")</f>
        <v/>
      </c>
      <c r="S1896" t="str">
        <f t="shared" si="155"/>
        <v/>
      </c>
      <c r="T1896" s="26" t="e">
        <f>IF(F1896="",DATEDIF(E1896,calcs!X$2,"Y"),"")</f>
        <v>#VALUE!</v>
      </c>
      <c r="U1896" t="str">
        <f t="shared" si="154"/>
        <v/>
      </c>
      <c r="V1896" t="str">
        <f t="shared" si="151"/>
        <v/>
      </c>
      <c r="W1896">
        <f t="shared" si="152"/>
        <v>0</v>
      </c>
      <c r="X1896">
        <f t="shared" si="153"/>
        <v>0</v>
      </c>
    </row>
    <row r="1897" spans="1:24" x14ac:dyDescent="0.35">
      <c r="A1897" t="str">
        <f>IF(ROW()&lt;=vLastrow,'Match History Data'!A1897,"")</f>
        <v/>
      </c>
      <c r="B1897" t="str">
        <f>IF(ROW()&lt;=vLastrow,'Match History Data'!B1897,"")</f>
        <v/>
      </c>
      <c r="C1897" t="str">
        <f>IF(ROW()&lt;=vLastrow,'Match History Data'!C1897,"")</f>
        <v/>
      </c>
      <c r="D1897" t="str">
        <f>IF(ROW()&lt;=vLastrow,'Match History Data'!D1897,"")</f>
        <v/>
      </c>
      <c r="E1897" s="3" t="str">
        <f>IF(ROW()&lt;=vLastrow,IF('Match History Data'!E1897&lt;&gt;"",'Match History Data'!E1897,""),"")</f>
        <v/>
      </c>
      <c r="F1897" s="3" t="str">
        <f>IF(ROW()&lt;=vLastrow,IF('Match History Data'!F1897&lt;&gt;"",'Match History Data'!F1897,""),"")</f>
        <v/>
      </c>
      <c r="G1897" t="str">
        <f>IF(ROW()&lt;=vLastrow,'Match History Data'!G1897,"")</f>
        <v/>
      </c>
      <c r="H1897" t="str">
        <f>IF(ROW()&lt;=vLastrow,'Match History Data'!H1897,"")</f>
        <v/>
      </c>
      <c r="I1897" t="str">
        <f>IF(ROW()&lt;=vLastrow,'Match History Data'!I1897,"")</f>
        <v/>
      </c>
      <c r="J1897" t="str">
        <f>IF(ROW()&lt;=vLastrow,'Match History Data'!J1897,"")</f>
        <v/>
      </c>
      <c r="K1897" t="str">
        <f>IF(ROW()&lt;=vLastrow,'Match History Data'!K1897,"")</f>
        <v/>
      </c>
      <c r="L1897" t="str">
        <f>IF(ROW()&lt;=vLastrow,'Match History Data'!L1897,"")</f>
        <v/>
      </c>
      <c r="M1897" t="str">
        <f>IF(ROW()&lt;=vLastrow,'Match History Data'!M1897,"")</f>
        <v/>
      </c>
      <c r="N1897" t="str">
        <f>IF(ROW()&lt;=vLastrow,'Match History Data'!N1897,"")</f>
        <v/>
      </c>
      <c r="O1897" t="str">
        <f>IF(ROW()&lt;=vLastrow,'Match History Data'!O1897,"")</f>
        <v/>
      </c>
      <c r="Q1897" t="str">
        <f>IF(ROW()&lt;=vLastrow,VLOOKUP(MONTH(E1897),calcs!$S$2:$T$13,2,FALSE),"")</f>
        <v/>
      </c>
      <c r="R1897" t="str">
        <f>IF(ROW()&lt;=vLastrow,VLOOKUP(MONTH(F1897),calcs!$S$2:$T$13,2,FALSE),"")</f>
        <v/>
      </c>
      <c r="S1897" t="str">
        <f t="shared" si="155"/>
        <v/>
      </c>
      <c r="T1897" s="26" t="e">
        <f>IF(F1897="",DATEDIF(E1897,calcs!X$2,"Y"),"")</f>
        <v>#VALUE!</v>
      </c>
      <c r="U1897" t="str">
        <f t="shared" si="154"/>
        <v/>
      </c>
      <c r="V1897" t="str">
        <f t="shared" si="151"/>
        <v/>
      </c>
      <c r="W1897">
        <f t="shared" si="152"/>
        <v>0</v>
      </c>
      <c r="X1897">
        <f t="shared" si="153"/>
        <v>0</v>
      </c>
    </row>
    <row r="1898" spans="1:24" x14ac:dyDescent="0.35">
      <c r="A1898" t="str">
        <f>IF(ROW()&lt;=vLastrow,'Match History Data'!A1898,"")</f>
        <v/>
      </c>
      <c r="B1898" t="str">
        <f>IF(ROW()&lt;=vLastrow,'Match History Data'!B1898,"")</f>
        <v/>
      </c>
      <c r="C1898" t="str">
        <f>IF(ROW()&lt;=vLastrow,'Match History Data'!C1898,"")</f>
        <v/>
      </c>
      <c r="D1898" t="str">
        <f>IF(ROW()&lt;=vLastrow,'Match History Data'!D1898,"")</f>
        <v/>
      </c>
      <c r="E1898" s="3" t="str">
        <f>IF(ROW()&lt;=vLastrow,IF('Match History Data'!E1898&lt;&gt;"",'Match History Data'!E1898,""),"")</f>
        <v/>
      </c>
      <c r="F1898" s="3" t="str">
        <f>IF(ROW()&lt;=vLastrow,IF('Match History Data'!F1898&lt;&gt;"",'Match History Data'!F1898,""),"")</f>
        <v/>
      </c>
      <c r="G1898" t="str">
        <f>IF(ROW()&lt;=vLastrow,'Match History Data'!G1898,"")</f>
        <v/>
      </c>
      <c r="H1898" t="str">
        <f>IF(ROW()&lt;=vLastrow,'Match History Data'!H1898,"")</f>
        <v/>
      </c>
      <c r="I1898" t="str">
        <f>IF(ROW()&lt;=vLastrow,'Match History Data'!I1898,"")</f>
        <v/>
      </c>
      <c r="J1898" t="str">
        <f>IF(ROW()&lt;=vLastrow,'Match History Data'!J1898,"")</f>
        <v/>
      </c>
      <c r="K1898" t="str">
        <f>IF(ROW()&lt;=vLastrow,'Match History Data'!K1898,"")</f>
        <v/>
      </c>
      <c r="L1898" t="str">
        <f>IF(ROW()&lt;=vLastrow,'Match History Data'!L1898,"")</f>
        <v/>
      </c>
      <c r="M1898" t="str">
        <f>IF(ROW()&lt;=vLastrow,'Match History Data'!M1898,"")</f>
        <v/>
      </c>
      <c r="N1898" t="str">
        <f>IF(ROW()&lt;=vLastrow,'Match History Data'!N1898,"")</f>
        <v/>
      </c>
      <c r="O1898" t="str">
        <f>IF(ROW()&lt;=vLastrow,'Match History Data'!O1898,"")</f>
        <v/>
      </c>
      <c r="Q1898" t="str">
        <f>IF(ROW()&lt;=vLastrow,VLOOKUP(MONTH(E1898),calcs!$S$2:$T$13,2,FALSE),"")</f>
        <v/>
      </c>
      <c r="R1898" t="str">
        <f>IF(ROW()&lt;=vLastrow,VLOOKUP(MONTH(F1898),calcs!$S$2:$T$13,2,FALSE),"")</f>
        <v/>
      </c>
      <c r="S1898" t="str">
        <f t="shared" si="155"/>
        <v/>
      </c>
      <c r="T1898" s="26" t="e">
        <f>IF(F1898="",DATEDIF(E1898,calcs!X$2,"Y"),"")</f>
        <v>#VALUE!</v>
      </c>
      <c r="U1898" t="str">
        <f t="shared" si="154"/>
        <v/>
      </c>
      <c r="V1898" t="str">
        <f t="shared" si="151"/>
        <v/>
      </c>
      <c r="W1898">
        <f t="shared" si="152"/>
        <v>0</v>
      </c>
      <c r="X1898">
        <f t="shared" si="153"/>
        <v>0</v>
      </c>
    </row>
    <row r="1899" spans="1:24" x14ac:dyDescent="0.35">
      <c r="A1899" t="str">
        <f>IF(ROW()&lt;=vLastrow,'Match History Data'!A1899,"")</f>
        <v/>
      </c>
      <c r="B1899" t="str">
        <f>IF(ROW()&lt;=vLastrow,'Match History Data'!B1899,"")</f>
        <v/>
      </c>
      <c r="C1899" t="str">
        <f>IF(ROW()&lt;=vLastrow,'Match History Data'!C1899,"")</f>
        <v/>
      </c>
      <c r="D1899" t="str">
        <f>IF(ROW()&lt;=vLastrow,'Match History Data'!D1899,"")</f>
        <v/>
      </c>
      <c r="E1899" s="3" t="str">
        <f>IF(ROW()&lt;=vLastrow,IF('Match History Data'!E1899&lt;&gt;"",'Match History Data'!E1899,""),"")</f>
        <v/>
      </c>
      <c r="F1899" s="3" t="str">
        <f>IF(ROW()&lt;=vLastrow,IF('Match History Data'!F1899&lt;&gt;"",'Match History Data'!F1899,""),"")</f>
        <v/>
      </c>
      <c r="G1899" t="str">
        <f>IF(ROW()&lt;=vLastrow,'Match History Data'!G1899,"")</f>
        <v/>
      </c>
      <c r="H1899" t="str">
        <f>IF(ROW()&lt;=vLastrow,'Match History Data'!H1899,"")</f>
        <v/>
      </c>
      <c r="I1899" t="str">
        <f>IF(ROW()&lt;=vLastrow,'Match History Data'!I1899,"")</f>
        <v/>
      </c>
      <c r="J1899" t="str">
        <f>IF(ROW()&lt;=vLastrow,'Match History Data'!J1899,"")</f>
        <v/>
      </c>
      <c r="K1899" t="str">
        <f>IF(ROW()&lt;=vLastrow,'Match History Data'!K1899,"")</f>
        <v/>
      </c>
      <c r="L1899" t="str">
        <f>IF(ROW()&lt;=vLastrow,'Match History Data'!L1899,"")</f>
        <v/>
      </c>
      <c r="M1899" t="str">
        <f>IF(ROW()&lt;=vLastrow,'Match History Data'!M1899,"")</f>
        <v/>
      </c>
      <c r="N1899" t="str">
        <f>IF(ROW()&lt;=vLastrow,'Match History Data'!N1899,"")</f>
        <v/>
      </c>
      <c r="O1899" t="str">
        <f>IF(ROW()&lt;=vLastrow,'Match History Data'!O1899,"")</f>
        <v/>
      </c>
      <c r="Q1899" t="str">
        <f>IF(ROW()&lt;=vLastrow,VLOOKUP(MONTH(E1899),calcs!$S$2:$T$13,2,FALSE),"")</f>
        <v/>
      </c>
      <c r="R1899" t="str">
        <f>IF(ROW()&lt;=vLastrow,VLOOKUP(MONTH(F1899),calcs!$S$2:$T$13,2,FALSE),"")</f>
        <v/>
      </c>
      <c r="S1899" t="str">
        <f t="shared" si="155"/>
        <v/>
      </c>
      <c r="T1899" s="26" t="e">
        <f>IF(F1899="",DATEDIF(E1899,calcs!X$2,"Y"),"")</f>
        <v>#VALUE!</v>
      </c>
      <c r="U1899" t="str">
        <f t="shared" si="154"/>
        <v/>
      </c>
      <c r="V1899" t="str">
        <f t="shared" si="151"/>
        <v/>
      </c>
      <c r="W1899">
        <f t="shared" si="152"/>
        <v>0</v>
      </c>
      <c r="X1899">
        <f t="shared" si="153"/>
        <v>0</v>
      </c>
    </row>
    <row r="1900" spans="1:24" x14ac:dyDescent="0.35">
      <c r="A1900" t="str">
        <f>IF(ROW()&lt;=vLastrow,'Match History Data'!A1900,"")</f>
        <v/>
      </c>
      <c r="B1900" t="str">
        <f>IF(ROW()&lt;=vLastrow,'Match History Data'!B1900,"")</f>
        <v/>
      </c>
      <c r="C1900" t="str">
        <f>IF(ROW()&lt;=vLastrow,'Match History Data'!C1900,"")</f>
        <v/>
      </c>
      <c r="D1900" t="str">
        <f>IF(ROW()&lt;=vLastrow,'Match History Data'!D1900,"")</f>
        <v/>
      </c>
      <c r="E1900" s="3" t="str">
        <f>IF(ROW()&lt;=vLastrow,IF('Match History Data'!E1900&lt;&gt;"",'Match History Data'!E1900,""),"")</f>
        <v/>
      </c>
      <c r="F1900" s="3" t="str">
        <f>IF(ROW()&lt;=vLastrow,IF('Match History Data'!F1900&lt;&gt;"",'Match History Data'!F1900,""),"")</f>
        <v/>
      </c>
      <c r="G1900" t="str">
        <f>IF(ROW()&lt;=vLastrow,'Match History Data'!G1900,"")</f>
        <v/>
      </c>
      <c r="H1900" t="str">
        <f>IF(ROW()&lt;=vLastrow,'Match History Data'!H1900,"")</f>
        <v/>
      </c>
      <c r="I1900" t="str">
        <f>IF(ROW()&lt;=vLastrow,'Match History Data'!I1900,"")</f>
        <v/>
      </c>
      <c r="J1900" t="str">
        <f>IF(ROW()&lt;=vLastrow,'Match History Data'!J1900,"")</f>
        <v/>
      </c>
      <c r="K1900" t="str">
        <f>IF(ROW()&lt;=vLastrow,'Match History Data'!K1900,"")</f>
        <v/>
      </c>
      <c r="L1900" t="str">
        <f>IF(ROW()&lt;=vLastrow,'Match History Data'!L1900,"")</f>
        <v/>
      </c>
      <c r="M1900" t="str">
        <f>IF(ROW()&lt;=vLastrow,'Match History Data'!M1900,"")</f>
        <v/>
      </c>
      <c r="N1900" t="str">
        <f>IF(ROW()&lt;=vLastrow,'Match History Data'!N1900,"")</f>
        <v/>
      </c>
      <c r="O1900" t="str">
        <f>IF(ROW()&lt;=vLastrow,'Match History Data'!O1900,"")</f>
        <v/>
      </c>
      <c r="Q1900" t="str">
        <f>IF(ROW()&lt;=vLastrow,VLOOKUP(MONTH(E1900),calcs!$S$2:$T$13,2,FALSE),"")</f>
        <v/>
      </c>
      <c r="R1900" t="str">
        <f>IF(ROW()&lt;=vLastrow,VLOOKUP(MONTH(F1900),calcs!$S$2:$T$13,2,FALSE),"")</f>
        <v/>
      </c>
      <c r="S1900" t="str">
        <f t="shared" si="155"/>
        <v/>
      </c>
      <c r="T1900" s="26" t="e">
        <f>IF(F1900="",DATEDIF(E1900,calcs!X$2,"Y"),"")</f>
        <v>#VALUE!</v>
      </c>
      <c r="U1900" t="str">
        <f t="shared" si="154"/>
        <v/>
      </c>
      <c r="V1900" t="str">
        <f t="shared" si="151"/>
        <v/>
      </c>
      <c r="W1900">
        <f t="shared" si="152"/>
        <v>0</v>
      </c>
      <c r="X1900">
        <f t="shared" si="153"/>
        <v>0</v>
      </c>
    </row>
    <row r="1901" spans="1:24" x14ac:dyDescent="0.35">
      <c r="A1901" t="str">
        <f>IF(ROW()&lt;=vLastrow,'Match History Data'!A1901,"")</f>
        <v/>
      </c>
      <c r="B1901" t="str">
        <f>IF(ROW()&lt;=vLastrow,'Match History Data'!B1901,"")</f>
        <v/>
      </c>
      <c r="C1901" t="str">
        <f>IF(ROW()&lt;=vLastrow,'Match History Data'!C1901,"")</f>
        <v/>
      </c>
      <c r="D1901" t="str">
        <f>IF(ROW()&lt;=vLastrow,'Match History Data'!D1901,"")</f>
        <v/>
      </c>
      <c r="E1901" s="3" t="str">
        <f>IF(ROW()&lt;=vLastrow,IF('Match History Data'!E1901&lt;&gt;"",'Match History Data'!E1901,""),"")</f>
        <v/>
      </c>
      <c r="F1901" s="3" t="str">
        <f>IF(ROW()&lt;=vLastrow,IF('Match History Data'!F1901&lt;&gt;"",'Match History Data'!F1901,""),"")</f>
        <v/>
      </c>
      <c r="G1901" t="str">
        <f>IF(ROW()&lt;=vLastrow,'Match History Data'!G1901,"")</f>
        <v/>
      </c>
      <c r="H1901" t="str">
        <f>IF(ROW()&lt;=vLastrow,'Match History Data'!H1901,"")</f>
        <v/>
      </c>
      <c r="I1901" t="str">
        <f>IF(ROW()&lt;=vLastrow,'Match History Data'!I1901,"")</f>
        <v/>
      </c>
      <c r="J1901" t="str">
        <f>IF(ROW()&lt;=vLastrow,'Match History Data'!J1901,"")</f>
        <v/>
      </c>
      <c r="K1901" t="str">
        <f>IF(ROW()&lt;=vLastrow,'Match History Data'!K1901,"")</f>
        <v/>
      </c>
      <c r="L1901" t="str">
        <f>IF(ROW()&lt;=vLastrow,'Match History Data'!L1901,"")</f>
        <v/>
      </c>
      <c r="M1901" t="str">
        <f>IF(ROW()&lt;=vLastrow,'Match History Data'!M1901,"")</f>
        <v/>
      </c>
      <c r="N1901" t="str">
        <f>IF(ROW()&lt;=vLastrow,'Match History Data'!N1901,"")</f>
        <v/>
      </c>
      <c r="O1901" t="str">
        <f>IF(ROW()&lt;=vLastrow,'Match History Data'!O1901,"")</f>
        <v/>
      </c>
      <c r="Q1901" t="str">
        <f>IF(ROW()&lt;=vLastrow,VLOOKUP(MONTH(E1901),calcs!$S$2:$T$13,2,FALSE),"")</f>
        <v/>
      </c>
      <c r="R1901" t="str">
        <f>IF(ROW()&lt;=vLastrow,VLOOKUP(MONTH(F1901),calcs!$S$2:$T$13,2,FALSE),"")</f>
        <v/>
      </c>
      <c r="S1901" t="str">
        <f t="shared" si="155"/>
        <v/>
      </c>
      <c r="T1901" s="26" t="e">
        <f>IF(F1901="",DATEDIF(E1901,calcs!X$2,"Y"),"")</f>
        <v>#VALUE!</v>
      </c>
      <c r="U1901" t="str">
        <f t="shared" si="154"/>
        <v/>
      </c>
      <c r="V1901" t="str">
        <f t="shared" si="151"/>
        <v/>
      </c>
      <c r="W1901">
        <f t="shared" si="152"/>
        <v>0</v>
      </c>
      <c r="X1901">
        <f t="shared" si="153"/>
        <v>0</v>
      </c>
    </row>
    <row r="1902" spans="1:24" x14ac:dyDescent="0.35">
      <c r="A1902" t="str">
        <f>IF(ROW()&lt;=vLastrow,'Match History Data'!A1902,"")</f>
        <v/>
      </c>
      <c r="B1902" t="str">
        <f>IF(ROW()&lt;=vLastrow,'Match History Data'!B1902,"")</f>
        <v/>
      </c>
      <c r="C1902" t="str">
        <f>IF(ROW()&lt;=vLastrow,'Match History Data'!C1902,"")</f>
        <v/>
      </c>
      <c r="D1902" t="str">
        <f>IF(ROW()&lt;=vLastrow,'Match History Data'!D1902,"")</f>
        <v/>
      </c>
      <c r="E1902" s="3" t="str">
        <f>IF(ROW()&lt;=vLastrow,IF('Match History Data'!E1902&lt;&gt;"",'Match History Data'!E1902,""),"")</f>
        <v/>
      </c>
      <c r="F1902" s="3" t="str">
        <f>IF(ROW()&lt;=vLastrow,IF('Match History Data'!F1902&lt;&gt;"",'Match History Data'!F1902,""),"")</f>
        <v/>
      </c>
      <c r="G1902" t="str">
        <f>IF(ROW()&lt;=vLastrow,'Match History Data'!G1902,"")</f>
        <v/>
      </c>
      <c r="H1902" t="str">
        <f>IF(ROW()&lt;=vLastrow,'Match History Data'!H1902,"")</f>
        <v/>
      </c>
      <c r="I1902" t="str">
        <f>IF(ROW()&lt;=vLastrow,'Match History Data'!I1902,"")</f>
        <v/>
      </c>
      <c r="J1902" t="str">
        <f>IF(ROW()&lt;=vLastrow,'Match History Data'!J1902,"")</f>
        <v/>
      </c>
      <c r="K1902" t="str">
        <f>IF(ROW()&lt;=vLastrow,'Match History Data'!K1902,"")</f>
        <v/>
      </c>
      <c r="L1902" t="str">
        <f>IF(ROW()&lt;=vLastrow,'Match History Data'!L1902,"")</f>
        <v/>
      </c>
      <c r="M1902" t="str">
        <f>IF(ROW()&lt;=vLastrow,'Match History Data'!M1902,"")</f>
        <v/>
      </c>
      <c r="N1902" t="str">
        <f>IF(ROW()&lt;=vLastrow,'Match History Data'!N1902,"")</f>
        <v/>
      </c>
      <c r="O1902" t="str">
        <f>IF(ROW()&lt;=vLastrow,'Match History Data'!O1902,"")</f>
        <v/>
      </c>
      <c r="Q1902" t="str">
        <f>IF(ROW()&lt;=vLastrow,VLOOKUP(MONTH(E1902),calcs!$S$2:$T$13,2,FALSE),"")</f>
        <v/>
      </c>
      <c r="R1902" t="str">
        <f>IF(ROW()&lt;=vLastrow,VLOOKUP(MONTH(F1902),calcs!$S$2:$T$13,2,FALSE),"")</f>
        <v/>
      </c>
      <c r="S1902" t="str">
        <f t="shared" si="155"/>
        <v/>
      </c>
      <c r="T1902" s="26" t="e">
        <f>IF(F1902="",DATEDIF(E1902,calcs!X$2,"Y"),"")</f>
        <v>#VALUE!</v>
      </c>
      <c r="U1902" t="str">
        <f t="shared" si="154"/>
        <v/>
      </c>
      <c r="V1902" t="str">
        <f t="shared" si="151"/>
        <v/>
      </c>
      <c r="W1902">
        <f t="shared" si="152"/>
        <v>0</v>
      </c>
      <c r="X1902">
        <f t="shared" si="153"/>
        <v>0</v>
      </c>
    </row>
    <row r="1903" spans="1:24" x14ac:dyDescent="0.35">
      <c r="A1903" t="str">
        <f>IF(ROW()&lt;=vLastrow,'Match History Data'!A1903,"")</f>
        <v/>
      </c>
      <c r="B1903" t="str">
        <f>IF(ROW()&lt;=vLastrow,'Match History Data'!B1903,"")</f>
        <v/>
      </c>
      <c r="C1903" t="str">
        <f>IF(ROW()&lt;=vLastrow,'Match History Data'!C1903,"")</f>
        <v/>
      </c>
      <c r="D1903" t="str">
        <f>IF(ROW()&lt;=vLastrow,'Match History Data'!D1903,"")</f>
        <v/>
      </c>
      <c r="E1903" s="3" t="str">
        <f>IF(ROW()&lt;=vLastrow,IF('Match History Data'!E1903&lt;&gt;"",'Match History Data'!E1903,""),"")</f>
        <v/>
      </c>
      <c r="F1903" s="3" t="str">
        <f>IF(ROW()&lt;=vLastrow,IF('Match History Data'!F1903&lt;&gt;"",'Match History Data'!F1903,""),"")</f>
        <v/>
      </c>
      <c r="G1903" t="str">
        <f>IF(ROW()&lt;=vLastrow,'Match History Data'!G1903,"")</f>
        <v/>
      </c>
      <c r="H1903" t="str">
        <f>IF(ROW()&lt;=vLastrow,'Match History Data'!H1903,"")</f>
        <v/>
      </c>
      <c r="I1903" t="str">
        <f>IF(ROW()&lt;=vLastrow,'Match History Data'!I1903,"")</f>
        <v/>
      </c>
      <c r="J1903" t="str">
        <f>IF(ROW()&lt;=vLastrow,'Match History Data'!J1903,"")</f>
        <v/>
      </c>
      <c r="K1903" t="str">
        <f>IF(ROW()&lt;=vLastrow,'Match History Data'!K1903,"")</f>
        <v/>
      </c>
      <c r="L1903" t="str">
        <f>IF(ROW()&lt;=vLastrow,'Match History Data'!L1903,"")</f>
        <v/>
      </c>
      <c r="M1903" t="str">
        <f>IF(ROW()&lt;=vLastrow,'Match History Data'!M1903,"")</f>
        <v/>
      </c>
      <c r="N1903" t="str">
        <f>IF(ROW()&lt;=vLastrow,'Match History Data'!N1903,"")</f>
        <v/>
      </c>
      <c r="O1903" t="str">
        <f>IF(ROW()&lt;=vLastrow,'Match History Data'!O1903,"")</f>
        <v/>
      </c>
      <c r="Q1903" t="str">
        <f>IF(ROW()&lt;=vLastrow,VLOOKUP(MONTH(E1903),calcs!$S$2:$T$13,2,FALSE),"")</f>
        <v/>
      </c>
      <c r="R1903" t="str">
        <f>IF(ROW()&lt;=vLastrow,VLOOKUP(MONTH(F1903),calcs!$S$2:$T$13,2,FALSE),"")</f>
        <v/>
      </c>
      <c r="S1903" t="str">
        <f t="shared" si="155"/>
        <v/>
      </c>
      <c r="T1903" s="26" t="e">
        <f>IF(F1903="",DATEDIF(E1903,calcs!X$2,"Y"),"")</f>
        <v>#VALUE!</v>
      </c>
      <c r="U1903" t="str">
        <f t="shared" si="154"/>
        <v/>
      </c>
      <c r="V1903" t="str">
        <f t="shared" si="151"/>
        <v/>
      </c>
      <c r="W1903">
        <f t="shared" si="152"/>
        <v>0</v>
      </c>
      <c r="X1903">
        <f t="shared" si="153"/>
        <v>0</v>
      </c>
    </row>
    <row r="1904" spans="1:24" x14ac:dyDescent="0.35">
      <c r="A1904" t="str">
        <f>IF(ROW()&lt;=vLastrow,'Match History Data'!A1904,"")</f>
        <v/>
      </c>
      <c r="B1904" t="str">
        <f>IF(ROW()&lt;=vLastrow,'Match History Data'!B1904,"")</f>
        <v/>
      </c>
      <c r="C1904" t="str">
        <f>IF(ROW()&lt;=vLastrow,'Match History Data'!C1904,"")</f>
        <v/>
      </c>
      <c r="D1904" t="str">
        <f>IF(ROW()&lt;=vLastrow,'Match History Data'!D1904,"")</f>
        <v/>
      </c>
      <c r="E1904" s="3" t="str">
        <f>IF(ROW()&lt;=vLastrow,IF('Match History Data'!E1904&lt;&gt;"",'Match History Data'!E1904,""),"")</f>
        <v/>
      </c>
      <c r="F1904" s="3" t="str">
        <f>IF(ROW()&lt;=vLastrow,IF('Match History Data'!F1904&lt;&gt;"",'Match History Data'!F1904,""),"")</f>
        <v/>
      </c>
      <c r="G1904" t="str">
        <f>IF(ROW()&lt;=vLastrow,'Match History Data'!G1904,"")</f>
        <v/>
      </c>
      <c r="H1904" t="str">
        <f>IF(ROW()&lt;=vLastrow,'Match History Data'!H1904,"")</f>
        <v/>
      </c>
      <c r="I1904" t="str">
        <f>IF(ROW()&lt;=vLastrow,'Match History Data'!I1904,"")</f>
        <v/>
      </c>
      <c r="J1904" t="str">
        <f>IF(ROW()&lt;=vLastrow,'Match History Data'!J1904,"")</f>
        <v/>
      </c>
      <c r="K1904" t="str">
        <f>IF(ROW()&lt;=vLastrow,'Match History Data'!K1904,"")</f>
        <v/>
      </c>
      <c r="L1904" t="str">
        <f>IF(ROW()&lt;=vLastrow,'Match History Data'!L1904,"")</f>
        <v/>
      </c>
      <c r="M1904" t="str">
        <f>IF(ROW()&lt;=vLastrow,'Match History Data'!M1904,"")</f>
        <v/>
      </c>
      <c r="N1904" t="str">
        <f>IF(ROW()&lt;=vLastrow,'Match History Data'!N1904,"")</f>
        <v/>
      </c>
      <c r="O1904" t="str">
        <f>IF(ROW()&lt;=vLastrow,'Match History Data'!O1904,"")</f>
        <v/>
      </c>
      <c r="Q1904" t="str">
        <f>IF(ROW()&lt;=vLastrow,VLOOKUP(MONTH(E1904),calcs!$S$2:$T$13,2,FALSE),"")</f>
        <v/>
      </c>
      <c r="R1904" t="str">
        <f>IF(ROW()&lt;=vLastrow,VLOOKUP(MONTH(F1904),calcs!$S$2:$T$13,2,FALSE),"")</f>
        <v/>
      </c>
      <c r="S1904" t="str">
        <f t="shared" si="155"/>
        <v/>
      </c>
      <c r="T1904" s="26" t="e">
        <f>IF(F1904="",DATEDIF(E1904,calcs!X$2,"Y"),"")</f>
        <v>#VALUE!</v>
      </c>
      <c r="U1904" t="str">
        <f t="shared" si="154"/>
        <v/>
      </c>
      <c r="V1904" t="str">
        <f t="shared" si="151"/>
        <v/>
      </c>
      <c r="W1904">
        <f t="shared" si="152"/>
        <v>0</v>
      </c>
      <c r="X1904">
        <f t="shared" si="153"/>
        <v>0</v>
      </c>
    </row>
    <row r="1905" spans="1:24" x14ac:dyDescent="0.35">
      <c r="A1905" t="str">
        <f>IF(ROW()&lt;=vLastrow,'Match History Data'!A1905,"")</f>
        <v/>
      </c>
      <c r="B1905" t="str">
        <f>IF(ROW()&lt;=vLastrow,'Match History Data'!B1905,"")</f>
        <v/>
      </c>
      <c r="C1905" t="str">
        <f>IF(ROW()&lt;=vLastrow,'Match History Data'!C1905,"")</f>
        <v/>
      </c>
      <c r="D1905" t="str">
        <f>IF(ROW()&lt;=vLastrow,'Match History Data'!D1905,"")</f>
        <v/>
      </c>
      <c r="E1905" s="3" t="str">
        <f>IF(ROW()&lt;=vLastrow,IF('Match History Data'!E1905&lt;&gt;"",'Match History Data'!E1905,""),"")</f>
        <v/>
      </c>
      <c r="F1905" s="3" t="str">
        <f>IF(ROW()&lt;=vLastrow,IF('Match History Data'!F1905&lt;&gt;"",'Match History Data'!F1905,""),"")</f>
        <v/>
      </c>
      <c r="G1905" t="str">
        <f>IF(ROW()&lt;=vLastrow,'Match History Data'!G1905,"")</f>
        <v/>
      </c>
      <c r="H1905" t="str">
        <f>IF(ROW()&lt;=vLastrow,'Match History Data'!H1905,"")</f>
        <v/>
      </c>
      <c r="I1905" t="str">
        <f>IF(ROW()&lt;=vLastrow,'Match History Data'!I1905,"")</f>
        <v/>
      </c>
      <c r="J1905" t="str">
        <f>IF(ROW()&lt;=vLastrow,'Match History Data'!J1905,"")</f>
        <v/>
      </c>
      <c r="K1905" t="str">
        <f>IF(ROW()&lt;=vLastrow,'Match History Data'!K1905,"")</f>
        <v/>
      </c>
      <c r="L1905" t="str">
        <f>IF(ROW()&lt;=vLastrow,'Match History Data'!L1905,"")</f>
        <v/>
      </c>
      <c r="M1905" t="str">
        <f>IF(ROW()&lt;=vLastrow,'Match History Data'!M1905,"")</f>
        <v/>
      </c>
      <c r="N1905" t="str">
        <f>IF(ROW()&lt;=vLastrow,'Match History Data'!N1905,"")</f>
        <v/>
      </c>
      <c r="O1905" t="str">
        <f>IF(ROW()&lt;=vLastrow,'Match History Data'!O1905,"")</f>
        <v/>
      </c>
      <c r="Q1905" t="str">
        <f>IF(ROW()&lt;=vLastrow,VLOOKUP(MONTH(E1905),calcs!$S$2:$T$13,2,FALSE),"")</f>
        <v/>
      </c>
      <c r="R1905" t="str">
        <f>IF(ROW()&lt;=vLastrow,VLOOKUP(MONTH(F1905),calcs!$S$2:$T$13,2,FALSE),"")</f>
        <v/>
      </c>
      <c r="S1905" t="str">
        <f t="shared" si="155"/>
        <v/>
      </c>
      <c r="T1905" s="26" t="e">
        <f>IF(F1905="",DATEDIF(E1905,calcs!X$2,"Y"),"")</f>
        <v>#VALUE!</v>
      </c>
      <c r="U1905" t="str">
        <f t="shared" si="154"/>
        <v/>
      </c>
      <c r="V1905" t="str">
        <f t="shared" si="151"/>
        <v/>
      </c>
      <c r="W1905">
        <f t="shared" si="152"/>
        <v>0</v>
      </c>
      <c r="X1905">
        <f t="shared" si="153"/>
        <v>0</v>
      </c>
    </row>
    <row r="1906" spans="1:24" x14ac:dyDescent="0.35">
      <c r="A1906" t="str">
        <f>IF(ROW()&lt;=vLastrow,'Match History Data'!A1906,"")</f>
        <v/>
      </c>
      <c r="B1906" t="str">
        <f>IF(ROW()&lt;=vLastrow,'Match History Data'!B1906,"")</f>
        <v/>
      </c>
      <c r="C1906" t="str">
        <f>IF(ROW()&lt;=vLastrow,'Match History Data'!C1906,"")</f>
        <v/>
      </c>
      <c r="D1906" t="str">
        <f>IF(ROW()&lt;=vLastrow,'Match History Data'!D1906,"")</f>
        <v/>
      </c>
      <c r="E1906" s="3" t="str">
        <f>IF(ROW()&lt;=vLastrow,IF('Match History Data'!E1906&lt;&gt;"",'Match History Data'!E1906,""),"")</f>
        <v/>
      </c>
      <c r="F1906" s="3" t="str">
        <f>IF(ROW()&lt;=vLastrow,IF('Match History Data'!F1906&lt;&gt;"",'Match History Data'!F1906,""),"")</f>
        <v/>
      </c>
      <c r="G1906" t="str">
        <f>IF(ROW()&lt;=vLastrow,'Match History Data'!G1906,"")</f>
        <v/>
      </c>
      <c r="H1906" t="str">
        <f>IF(ROW()&lt;=vLastrow,'Match History Data'!H1906,"")</f>
        <v/>
      </c>
      <c r="I1906" t="str">
        <f>IF(ROW()&lt;=vLastrow,'Match History Data'!I1906,"")</f>
        <v/>
      </c>
      <c r="J1906" t="str">
        <f>IF(ROW()&lt;=vLastrow,'Match History Data'!J1906,"")</f>
        <v/>
      </c>
      <c r="K1906" t="str">
        <f>IF(ROW()&lt;=vLastrow,'Match History Data'!K1906,"")</f>
        <v/>
      </c>
      <c r="L1906" t="str">
        <f>IF(ROW()&lt;=vLastrow,'Match History Data'!L1906,"")</f>
        <v/>
      </c>
      <c r="M1906" t="str">
        <f>IF(ROW()&lt;=vLastrow,'Match History Data'!M1906,"")</f>
        <v/>
      </c>
      <c r="N1906" t="str">
        <f>IF(ROW()&lt;=vLastrow,'Match History Data'!N1906,"")</f>
        <v/>
      </c>
      <c r="O1906" t="str">
        <f>IF(ROW()&lt;=vLastrow,'Match History Data'!O1906,"")</f>
        <v/>
      </c>
      <c r="Q1906" t="str">
        <f>IF(ROW()&lt;=vLastrow,VLOOKUP(MONTH(E1906),calcs!$S$2:$T$13,2,FALSE),"")</f>
        <v/>
      </c>
      <c r="R1906" t="str">
        <f>IF(ROW()&lt;=vLastrow,VLOOKUP(MONTH(F1906),calcs!$S$2:$T$13,2,FALSE),"")</f>
        <v/>
      </c>
      <c r="S1906" t="str">
        <f t="shared" si="155"/>
        <v/>
      </c>
      <c r="T1906" s="26" t="e">
        <f>IF(F1906="",DATEDIF(E1906,calcs!X$2,"Y"),"")</f>
        <v>#VALUE!</v>
      </c>
      <c r="U1906" t="str">
        <f t="shared" si="154"/>
        <v/>
      </c>
      <c r="V1906" t="str">
        <f t="shared" si="151"/>
        <v/>
      </c>
      <c r="W1906">
        <f t="shared" si="152"/>
        <v>0</v>
      </c>
      <c r="X1906">
        <f t="shared" si="153"/>
        <v>0</v>
      </c>
    </row>
    <row r="1907" spans="1:24" x14ac:dyDescent="0.35">
      <c r="A1907" t="str">
        <f>IF(ROW()&lt;=vLastrow,'Match History Data'!A1907,"")</f>
        <v/>
      </c>
      <c r="B1907" t="str">
        <f>IF(ROW()&lt;=vLastrow,'Match History Data'!B1907,"")</f>
        <v/>
      </c>
      <c r="C1907" t="str">
        <f>IF(ROW()&lt;=vLastrow,'Match History Data'!C1907,"")</f>
        <v/>
      </c>
      <c r="D1907" t="str">
        <f>IF(ROW()&lt;=vLastrow,'Match History Data'!D1907,"")</f>
        <v/>
      </c>
      <c r="E1907" s="3" t="str">
        <f>IF(ROW()&lt;=vLastrow,IF('Match History Data'!E1907&lt;&gt;"",'Match History Data'!E1907,""),"")</f>
        <v/>
      </c>
      <c r="F1907" s="3" t="str">
        <f>IF(ROW()&lt;=vLastrow,IF('Match History Data'!F1907&lt;&gt;"",'Match History Data'!F1907,""),"")</f>
        <v/>
      </c>
      <c r="G1907" t="str">
        <f>IF(ROW()&lt;=vLastrow,'Match History Data'!G1907,"")</f>
        <v/>
      </c>
      <c r="H1907" t="str">
        <f>IF(ROW()&lt;=vLastrow,'Match History Data'!H1907,"")</f>
        <v/>
      </c>
      <c r="I1907" t="str">
        <f>IF(ROW()&lt;=vLastrow,'Match History Data'!I1907,"")</f>
        <v/>
      </c>
      <c r="J1907" t="str">
        <f>IF(ROW()&lt;=vLastrow,'Match History Data'!J1907,"")</f>
        <v/>
      </c>
      <c r="K1907" t="str">
        <f>IF(ROW()&lt;=vLastrow,'Match History Data'!K1907,"")</f>
        <v/>
      </c>
      <c r="L1907" t="str">
        <f>IF(ROW()&lt;=vLastrow,'Match History Data'!L1907,"")</f>
        <v/>
      </c>
      <c r="M1907" t="str">
        <f>IF(ROW()&lt;=vLastrow,'Match History Data'!M1907,"")</f>
        <v/>
      </c>
      <c r="N1907" t="str">
        <f>IF(ROW()&lt;=vLastrow,'Match History Data'!N1907,"")</f>
        <v/>
      </c>
      <c r="O1907" t="str">
        <f>IF(ROW()&lt;=vLastrow,'Match History Data'!O1907,"")</f>
        <v/>
      </c>
      <c r="Q1907" t="str">
        <f>IF(ROW()&lt;=vLastrow,VLOOKUP(MONTH(E1907),calcs!$S$2:$T$13,2,FALSE),"")</f>
        <v/>
      </c>
      <c r="R1907" t="str">
        <f>IF(ROW()&lt;=vLastrow,VLOOKUP(MONTH(F1907),calcs!$S$2:$T$13,2,FALSE),"")</f>
        <v/>
      </c>
      <c r="S1907" t="str">
        <f t="shared" si="155"/>
        <v/>
      </c>
      <c r="T1907" s="26" t="e">
        <f>IF(F1907="",DATEDIF(E1907,calcs!X$2,"Y"),"")</f>
        <v>#VALUE!</v>
      </c>
      <c r="U1907" t="str">
        <f t="shared" si="154"/>
        <v/>
      </c>
      <c r="V1907" t="str">
        <f t="shared" si="151"/>
        <v/>
      </c>
      <c r="W1907">
        <f t="shared" si="152"/>
        <v>0</v>
      </c>
      <c r="X1907">
        <f t="shared" si="153"/>
        <v>0</v>
      </c>
    </row>
    <row r="1908" spans="1:24" x14ac:dyDescent="0.35">
      <c r="A1908" t="str">
        <f>IF(ROW()&lt;=vLastrow,'Match History Data'!A1908,"")</f>
        <v/>
      </c>
      <c r="B1908" t="str">
        <f>IF(ROW()&lt;=vLastrow,'Match History Data'!B1908,"")</f>
        <v/>
      </c>
      <c r="C1908" t="str">
        <f>IF(ROW()&lt;=vLastrow,'Match History Data'!C1908,"")</f>
        <v/>
      </c>
      <c r="D1908" t="str">
        <f>IF(ROW()&lt;=vLastrow,'Match History Data'!D1908,"")</f>
        <v/>
      </c>
      <c r="E1908" s="3" t="str">
        <f>IF(ROW()&lt;=vLastrow,IF('Match History Data'!E1908&lt;&gt;"",'Match History Data'!E1908,""),"")</f>
        <v/>
      </c>
      <c r="F1908" s="3" t="str">
        <f>IF(ROW()&lt;=vLastrow,IF('Match History Data'!F1908&lt;&gt;"",'Match History Data'!F1908,""),"")</f>
        <v/>
      </c>
      <c r="G1908" t="str">
        <f>IF(ROW()&lt;=vLastrow,'Match History Data'!G1908,"")</f>
        <v/>
      </c>
      <c r="H1908" t="str">
        <f>IF(ROW()&lt;=vLastrow,'Match History Data'!H1908,"")</f>
        <v/>
      </c>
      <c r="I1908" t="str">
        <f>IF(ROW()&lt;=vLastrow,'Match History Data'!I1908,"")</f>
        <v/>
      </c>
      <c r="J1908" t="str">
        <f>IF(ROW()&lt;=vLastrow,'Match History Data'!J1908,"")</f>
        <v/>
      </c>
      <c r="K1908" t="str">
        <f>IF(ROW()&lt;=vLastrow,'Match History Data'!K1908,"")</f>
        <v/>
      </c>
      <c r="L1908" t="str">
        <f>IF(ROW()&lt;=vLastrow,'Match History Data'!L1908,"")</f>
        <v/>
      </c>
      <c r="M1908" t="str">
        <f>IF(ROW()&lt;=vLastrow,'Match History Data'!M1908,"")</f>
        <v/>
      </c>
      <c r="N1908" t="str">
        <f>IF(ROW()&lt;=vLastrow,'Match History Data'!N1908,"")</f>
        <v/>
      </c>
      <c r="O1908" t="str">
        <f>IF(ROW()&lt;=vLastrow,'Match History Data'!O1908,"")</f>
        <v/>
      </c>
      <c r="Q1908" t="str">
        <f>IF(ROW()&lt;=vLastrow,VLOOKUP(MONTH(E1908),calcs!$S$2:$T$13,2,FALSE),"")</f>
        <v/>
      </c>
      <c r="R1908" t="str">
        <f>IF(ROW()&lt;=vLastrow,VLOOKUP(MONTH(F1908),calcs!$S$2:$T$13,2,FALSE),"")</f>
        <v/>
      </c>
      <c r="S1908" t="str">
        <f t="shared" si="155"/>
        <v/>
      </c>
      <c r="T1908" s="26" t="e">
        <f>IF(F1908="",DATEDIF(E1908,calcs!X$2,"Y"),"")</f>
        <v>#VALUE!</v>
      </c>
      <c r="U1908" t="str">
        <f t="shared" si="154"/>
        <v/>
      </c>
      <c r="V1908" t="str">
        <f t="shared" si="151"/>
        <v/>
      </c>
      <c r="W1908">
        <f t="shared" si="152"/>
        <v>0</v>
      </c>
      <c r="X1908">
        <f t="shared" si="153"/>
        <v>0</v>
      </c>
    </row>
    <row r="1909" spans="1:24" x14ac:dyDescent="0.35">
      <c r="A1909" t="str">
        <f>IF(ROW()&lt;=vLastrow,'Match History Data'!A1909,"")</f>
        <v/>
      </c>
      <c r="B1909" t="str">
        <f>IF(ROW()&lt;=vLastrow,'Match History Data'!B1909,"")</f>
        <v/>
      </c>
      <c r="C1909" t="str">
        <f>IF(ROW()&lt;=vLastrow,'Match History Data'!C1909,"")</f>
        <v/>
      </c>
      <c r="D1909" t="str">
        <f>IF(ROW()&lt;=vLastrow,'Match History Data'!D1909,"")</f>
        <v/>
      </c>
      <c r="E1909" s="3" t="str">
        <f>IF(ROW()&lt;=vLastrow,IF('Match History Data'!E1909&lt;&gt;"",'Match History Data'!E1909,""),"")</f>
        <v/>
      </c>
      <c r="F1909" s="3" t="str">
        <f>IF(ROW()&lt;=vLastrow,IF('Match History Data'!F1909&lt;&gt;"",'Match History Data'!F1909,""),"")</f>
        <v/>
      </c>
      <c r="G1909" t="str">
        <f>IF(ROW()&lt;=vLastrow,'Match History Data'!G1909,"")</f>
        <v/>
      </c>
      <c r="H1909" t="str">
        <f>IF(ROW()&lt;=vLastrow,'Match History Data'!H1909,"")</f>
        <v/>
      </c>
      <c r="I1909" t="str">
        <f>IF(ROW()&lt;=vLastrow,'Match History Data'!I1909,"")</f>
        <v/>
      </c>
      <c r="J1909" t="str">
        <f>IF(ROW()&lt;=vLastrow,'Match History Data'!J1909,"")</f>
        <v/>
      </c>
      <c r="K1909" t="str">
        <f>IF(ROW()&lt;=vLastrow,'Match History Data'!K1909,"")</f>
        <v/>
      </c>
      <c r="L1909" t="str">
        <f>IF(ROW()&lt;=vLastrow,'Match History Data'!L1909,"")</f>
        <v/>
      </c>
      <c r="M1909" t="str">
        <f>IF(ROW()&lt;=vLastrow,'Match History Data'!M1909,"")</f>
        <v/>
      </c>
      <c r="N1909" t="str">
        <f>IF(ROW()&lt;=vLastrow,'Match History Data'!N1909,"")</f>
        <v/>
      </c>
      <c r="O1909" t="str">
        <f>IF(ROW()&lt;=vLastrow,'Match History Data'!O1909,"")</f>
        <v/>
      </c>
      <c r="Q1909" t="str">
        <f>IF(ROW()&lt;=vLastrow,VLOOKUP(MONTH(E1909),calcs!$S$2:$T$13,2,FALSE),"")</f>
        <v/>
      </c>
      <c r="R1909" t="str">
        <f>IF(ROW()&lt;=vLastrow,VLOOKUP(MONTH(F1909),calcs!$S$2:$T$13,2,FALSE),"")</f>
        <v/>
      </c>
      <c r="S1909" t="str">
        <f t="shared" si="155"/>
        <v/>
      </c>
      <c r="T1909" s="26" t="e">
        <f>IF(F1909="",DATEDIF(E1909,calcs!X$2,"Y"),"")</f>
        <v>#VALUE!</v>
      </c>
      <c r="U1909" t="str">
        <f t="shared" si="154"/>
        <v/>
      </c>
      <c r="V1909" t="str">
        <f t="shared" si="151"/>
        <v/>
      </c>
      <c r="W1909">
        <f t="shared" si="152"/>
        <v>0</v>
      </c>
      <c r="X1909">
        <f t="shared" si="153"/>
        <v>0</v>
      </c>
    </row>
    <row r="1910" spans="1:24" x14ac:dyDescent="0.35">
      <c r="A1910" t="str">
        <f>IF(ROW()&lt;=vLastrow,'Match History Data'!A1910,"")</f>
        <v/>
      </c>
      <c r="B1910" t="str">
        <f>IF(ROW()&lt;=vLastrow,'Match History Data'!B1910,"")</f>
        <v/>
      </c>
      <c r="C1910" t="str">
        <f>IF(ROW()&lt;=vLastrow,'Match History Data'!C1910,"")</f>
        <v/>
      </c>
      <c r="D1910" t="str">
        <f>IF(ROW()&lt;=vLastrow,'Match History Data'!D1910,"")</f>
        <v/>
      </c>
      <c r="E1910" s="3" t="str">
        <f>IF(ROW()&lt;=vLastrow,IF('Match History Data'!E1910&lt;&gt;"",'Match History Data'!E1910,""),"")</f>
        <v/>
      </c>
      <c r="F1910" s="3" t="str">
        <f>IF(ROW()&lt;=vLastrow,IF('Match History Data'!F1910&lt;&gt;"",'Match History Data'!F1910,""),"")</f>
        <v/>
      </c>
      <c r="G1910" t="str">
        <f>IF(ROW()&lt;=vLastrow,'Match History Data'!G1910,"")</f>
        <v/>
      </c>
      <c r="H1910" t="str">
        <f>IF(ROW()&lt;=vLastrow,'Match History Data'!H1910,"")</f>
        <v/>
      </c>
      <c r="I1910" t="str">
        <f>IF(ROW()&lt;=vLastrow,'Match History Data'!I1910,"")</f>
        <v/>
      </c>
      <c r="J1910" t="str">
        <f>IF(ROW()&lt;=vLastrow,'Match History Data'!J1910,"")</f>
        <v/>
      </c>
      <c r="K1910" t="str">
        <f>IF(ROW()&lt;=vLastrow,'Match History Data'!K1910,"")</f>
        <v/>
      </c>
      <c r="L1910" t="str">
        <f>IF(ROW()&lt;=vLastrow,'Match History Data'!L1910,"")</f>
        <v/>
      </c>
      <c r="M1910" t="str">
        <f>IF(ROW()&lt;=vLastrow,'Match History Data'!M1910,"")</f>
        <v/>
      </c>
      <c r="N1910" t="str">
        <f>IF(ROW()&lt;=vLastrow,'Match History Data'!N1910,"")</f>
        <v/>
      </c>
      <c r="O1910" t="str">
        <f>IF(ROW()&lt;=vLastrow,'Match History Data'!O1910,"")</f>
        <v/>
      </c>
      <c r="Q1910" t="str">
        <f>IF(ROW()&lt;=vLastrow,VLOOKUP(MONTH(E1910),calcs!$S$2:$T$13,2,FALSE),"")</f>
        <v/>
      </c>
      <c r="R1910" t="str">
        <f>IF(ROW()&lt;=vLastrow,VLOOKUP(MONTH(F1910),calcs!$S$2:$T$13,2,FALSE),"")</f>
        <v/>
      </c>
      <c r="S1910" t="str">
        <f t="shared" si="155"/>
        <v/>
      </c>
      <c r="T1910" s="26" t="e">
        <f>IF(F1910="",DATEDIF(E1910,calcs!X$2,"Y"),"")</f>
        <v>#VALUE!</v>
      </c>
      <c r="U1910" t="str">
        <f t="shared" si="154"/>
        <v/>
      </c>
      <c r="V1910" t="str">
        <f t="shared" si="151"/>
        <v/>
      </c>
      <c r="W1910">
        <f t="shared" si="152"/>
        <v>0</v>
      </c>
      <c r="X1910">
        <f t="shared" si="153"/>
        <v>0</v>
      </c>
    </row>
    <row r="1911" spans="1:24" x14ac:dyDescent="0.35">
      <c r="A1911" t="str">
        <f>IF(ROW()&lt;=vLastrow,'Match History Data'!A1911,"")</f>
        <v/>
      </c>
      <c r="B1911" t="str">
        <f>IF(ROW()&lt;=vLastrow,'Match History Data'!B1911,"")</f>
        <v/>
      </c>
      <c r="C1911" t="str">
        <f>IF(ROW()&lt;=vLastrow,'Match History Data'!C1911,"")</f>
        <v/>
      </c>
      <c r="D1911" t="str">
        <f>IF(ROW()&lt;=vLastrow,'Match History Data'!D1911,"")</f>
        <v/>
      </c>
      <c r="E1911" s="3" t="str">
        <f>IF(ROW()&lt;=vLastrow,IF('Match History Data'!E1911&lt;&gt;"",'Match History Data'!E1911,""),"")</f>
        <v/>
      </c>
      <c r="F1911" s="3" t="str">
        <f>IF(ROW()&lt;=vLastrow,IF('Match History Data'!F1911&lt;&gt;"",'Match History Data'!F1911,""),"")</f>
        <v/>
      </c>
      <c r="G1911" t="str">
        <f>IF(ROW()&lt;=vLastrow,'Match History Data'!G1911,"")</f>
        <v/>
      </c>
      <c r="H1911" t="str">
        <f>IF(ROW()&lt;=vLastrow,'Match History Data'!H1911,"")</f>
        <v/>
      </c>
      <c r="I1911" t="str">
        <f>IF(ROW()&lt;=vLastrow,'Match History Data'!I1911,"")</f>
        <v/>
      </c>
      <c r="J1911" t="str">
        <f>IF(ROW()&lt;=vLastrow,'Match History Data'!J1911,"")</f>
        <v/>
      </c>
      <c r="K1911" t="str">
        <f>IF(ROW()&lt;=vLastrow,'Match History Data'!K1911,"")</f>
        <v/>
      </c>
      <c r="L1911" t="str">
        <f>IF(ROW()&lt;=vLastrow,'Match History Data'!L1911,"")</f>
        <v/>
      </c>
      <c r="M1911" t="str">
        <f>IF(ROW()&lt;=vLastrow,'Match History Data'!M1911,"")</f>
        <v/>
      </c>
      <c r="N1911" t="str">
        <f>IF(ROW()&lt;=vLastrow,'Match History Data'!N1911,"")</f>
        <v/>
      </c>
      <c r="O1911" t="str">
        <f>IF(ROW()&lt;=vLastrow,'Match History Data'!O1911,"")</f>
        <v/>
      </c>
      <c r="Q1911" t="str">
        <f>IF(ROW()&lt;=vLastrow,VLOOKUP(MONTH(E1911),calcs!$S$2:$T$13,2,FALSE),"")</f>
        <v/>
      </c>
      <c r="R1911" t="str">
        <f>IF(ROW()&lt;=vLastrow,VLOOKUP(MONTH(F1911),calcs!$S$2:$T$13,2,FALSE),"")</f>
        <v/>
      </c>
      <c r="S1911" t="str">
        <f t="shared" si="155"/>
        <v/>
      </c>
      <c r="T1911" s="26" t="e">
        <f>IF(F1911="",DATEDIF(E1911,calcs!X$2,"Y"),"")</f>
        <v>#VALUE!</v>
      </c>
      <c r="U1911" t="str">
        <f t="shared" si="154"/>
        <v/>
      </c>
      <c r="V1911" t="str">
        <f t="shared" si="151"/>
        <v/>
      </c>
      <c r="W1911">
        <f t="shared" si="152"/>
        <v>0</v>
      </c>
      <c r="X1911">
        <f t="shared" si="153"/>
        <v>0</v>
      </c>
    </row>
    <row r="1912" spans="1:24" x14ac:dyDescent="0.35">
      <c r="A1912" t="str">
        <f>IF(ROW()&lt;=vLastrow,'Match History Data'!A1912,"")</f>
        <v/>
      </c>
      <c r="B1912" t="str">
        <f>IF(ROW()&lt;=vLastrow,'Match History Data'!B1912,"")</f>
        <v/>
      </c>
      <c r="C1912" t="str">
        <f>IF(ROW()&lt;=vLastrow,'Match History Data'!C1912,"")</f>
        <v/>
      </c>
      <c r="D1912" t="str">
        <f>IF(ROW()&lt;=vLastrow,'Match History Data'!D1912,"")</f>
        <v/>
      </c>
      <c r="E1912" s="3" t="str">
        <f>IF(ROW()&lt;=vLastrow,IF('Match History Data'!E1912&lt;&gt;"",'Match History Data'!E1912,""),"")</f>
        <v/>
      </c>
      <c r="F1912" s="3" t="str">
        <f>IF(ROW()&lt;=vLastrow,IF('Match History Data'!F1912&lt;&gt;"",'Match History Data'!F1912,""),"")</f>
        <v/>
      </c>
      <c r="G1912" t="str">
        <f>IF(ROW()&lt;=vLastrow,'Match History Data'!G1912,"")</f>
        <v/>
      </c>
      <c r="H1912" t="str">
        <f>IF(ROW()&lt;=vLastrow,'Match History Data'!H1912,"")</f>
        <v/>
      </c>
      <c r="I1912" t="str">
        <f>IF(ROW()&lt;=vLastrow,'Match History Data'!I1912,"")</f>
        <v/>
      </c>
      <c r="J1912" t="str">
        <f>IF(ROW()&lt;=vLastrow,'Match History Data'!J1912,"")</f>
        <v/>
      </c>
      <c r="K1912" t="str">
        <f>IF(ROW()&lt;=vLastrow,'Match History Data'!K1912,"")</f>
        <v/>
      </c>
      <c r="L1912" t="str">
        <f>IF(ROW()&lt;=vLastrow,'Match History Data'!L1912,"")</f>
        <v/>
      </c>
      <c r="M1912" t="str">
        <f>IF(ROW()&lt;=vLastrow,'Match History Data'!M1912,"")</f>
        <v/>
      </c>
      <c r="N1912" t="str">
        <f>IF(ROW()&lt;=vLastrow,'Match History Data'!N1912,"")</f>
        <v/>
      </c>
      <c r="O1912" t="str">
        <f>IF(ROW()&lt;=vLastrow,'Match History Data'!O1912,"")</f>
        <v/>
      </c>
      <c r="Q1912" t="str">
        <f>IF(ROW()&lt;=vLastrow,VLOOKUP(MONTH(E1912),calcs!$S$2:$T$13,2,FALSE),"")</f>
        <v/>
      </c>
      <c r="R1912" t="str">
        <f>IF(ROW()&lt;=vLastrow,VLOOKUP(MONTH(F1912),calcs!$S$2:$T$13,2,FALSE),"")</f>
        <v/>
      </c>
      <c r="S1912" t="str">
        <f t="shared" si="155"/>
        <v/>
      </c>
      <c r="T1912" s="26" t="e">
        <f>IF(F1912="",DATEDIF(E1912,calcs!X$2,"Y"),"")</f>
        <v>#VALUE!</v>
      </c>
      <c r="U1912" t="str">
        <f t="shared" si="154"/>
        <v/>
      </c>
      <c r="V1912" t="str">
        <f t="shared" si="151"/>
        <v/>
      </c>
      <c r="W1912">
        <f t="shared" si="152"/>
        <v>0</v>
      </c>
      <c r="X1912">
        <f t="shared" si="153"/>
        <v>0</v>
      </c>
    </row>
    <row r="1913" spans="1:24" x14ac:dyDescent="0.35">
      <c r="A1913" t="str">
        <f>IF(ROW()&lt;=vLastrow,'Match History Data'!A1913,"")</f>
        <v/>
      </c>
      <c r="B1913" t="str">
        <f>IF(ROW()&lt;=vLastrow,'Match History Data'!B1913,"")</f>
        <v/>
      </c>
      <c r="C1913" t="str">
        <f>IF(ROW()&lt;=vLastrow,'Match History Data'!C1913,"")</f>
        <v/>
      </c>
      <c r="D1913" t="str">
        <f>IF(ROW()&lt;=vLastrow,'Match History Data'!D1913,"")</f>
        <v/>
      </c>
      <c r="E1913" s="3" t="str">
        <f>IF(ROW()&lt;=vLastrow,IF('Match History Data'!E1913&lt;&gt;"",'Match History Data'!E1913,""),"")</f>
        <v/>
      </c>
      <c r="F1913" s="3" t="str">
        <f>IF(ROW()&lt;=vLastrow,IF('Match History Data'!F1913&lt;&gt;"",'Match History Data'!F1913,""),"")</f>
        <v/>
      </c>
      <c r="G1913" t="str">
        <f>IF(ROW()&lt;=vLastrow,'Match History Data'!G1913,"")</f>
        <v/>
      </c>
      <c r="H1913" t="str">
        <f>IF(ROW()&lt;=vLastrow,'Match History Data'!H1913,"")</f>
        <v/>
      </c>
      <c r="I1913" t="str">
        <f>IF(ROW()&lt;=vLastrow,'Match History Data'!I1913,"")</f>
        <v/>
      </c>
      <c r="J1913" t="str">
        <f>IF(ROW()&lt;=vLastrow,'Match History Data'!J1913,"")</f>
        <v/>
      </c>
      <c r="K1913" t="str">
        <f>IF(ROW()&lt;=vLastrow,'Match History Data'!K1913,"")</f>
        <v/>
      </c>
      <c r="L1913" t="str">
        <f>IF(ROW()&lt;=vLastrow,'Match History Data'!L1913,"")</f>
        <v/>
      </c>
      <c r="M1913" t="str">
        <f>IF(ROW()&lt;=vLastrow,'Match History Data'!M1913,"")</f>
        <v/>
      </c>
      <c r="N1913" t="str">
        <f>IF(ROW()&lt;=vLastrow,'Match History Data'!N1913,"")</f>
        <v/>
      </c>
      <c r="O1913" t="str">
        <f>IF(ROW()&lt;=vLastrow,'Match History Data'!O1913,"")</f>
        <v/>
      </c>
      <c r="Q1913" t="str">
        <f>IF(ROW()&lt;=vLastrow,VLOOKUP(MONTH(E1913),calcs!$S$2:$T$13,2,FALSE),"")</f>
        <v/>
      </c>
      <c r="R1913" t="str">
        <f>IF(ROW()&lt;=vLastrow,VLOOKUP(MONTH(F1913),calcs!$S$2:$T$13,2,FALSE),"")</f>
        <v/>
      </c>
      <c r="S1913" t="str">
        <f t="shared" si="155"/>
        <v/>
      </c>
      <c r="T1913" s="26" t="e">
        <f>IF(F1913="",DATEDIF(E1913,calcs!X$2,"Y"),"")</f>
        <v>#VALUE!</v>
      </c>
      <c r="U1913" t="str">
        <f t="shared" si="154"/>
        <v/>
      </c>
      <c r="V1913" t="str">
        <f t="shared" si="151"/>
        <v/>
      </c>
      <c r="W1913">
        <f t="shared" si="152"/>
        <v>0</v>
      </c>
      <c r="X1913">
        <f t="shared" si="153"/>
        <v>0</v>
      </c>
    </row>
    <row r="1914" spans="1:24" x14ac:dyDescent="0.35">
      <c r="A1914" t="str">
        <f>IF(ROW()&lt;=vLastrow,'Match History Data'!A1914,"")</f>
        <v/>
      </c>
      <c r="B1914" t="str">
        <f>IF(ROW()&lt;=vLastrow,'Match History Data'!B1914,"")</f>
        <v/>
      </c>
      <c r="C1914" t="str">
        <f>IF(ROW()&lt;=vLastrow,'Match History Data'!C1914,"")</f>
        <v/>
      </c>
      <c r="D1914" t="str">
        <f>IF(ROW()&lt;=vLastrow,'Match History Data'!D1914,"")</f>
        <v/>
      </c>
      <c r="E1914" s="3" t="str">
        <f>IF(ROW()&lt;=vLastrow,IF('Match History Data'!E1914&lt;&gt;"",'Match History Data'!E1914,""),"")</f>
        <v/>
      </c>
      <c r="F1914" s="3" t="str">
        <f>IF(ROW()&lt;=vLastrow,IF('Match History Data'!F1914&lt;&gt;"",'Match History Data'!F1914,""),"")</f>
        <v/>
      </c>
      <c r="G1914" t="str">
        <f>IF(ROW()&lt;=vLastrow,'Match History Data'!G1914,"")</f>
        <v/>
      </c>
      <c r="H1914" t="str">
        <f>IF(ROW()&lt;=vLastrow,'Match History Data'!H1914,"")</f>
        <v/>
      </c>
      <c r="I1914" t="str">
        <f>IF(ROW()&lt;=vLastrow,'Match History Data'!I1914,"")</f>
        <v/>
      </c>
      <c r="J1914" t="str">
        <f>IF(ROW()&lt;=vLastrow,'Match History Data'!J1914,"")</f>
        <v/>
      </c>
      <c r="K1914" t="str">
        <f>IF(ROW()&lt;=vLastrow,'Match History Data'!K1914,"")</f>
        <v/>
      </c>
      <c r="L1914" t="str">
        <f>IF(ROW()&lt;=vLastrow,'Match History Data'!L1914,"")</f>
        <v/>
      </c>
      <c r="M1914" t="str">
        <f>IF(ROW()&lt;=vLastrow,'Match History Data'!M1914,"")</f>
        <v/>
      </c>
      <c r="N1914" t="str">
        <f>IF(ROW()&lt;=vLastrow,'Match History Data'!N1914,"")</f>
        <v/>
      </c>
      <c r="O1914" t="str">
        <f>IF(ROW()&lt;=vLastrow,'Match History Data'!O1914,"")</f>
        <v/>
      </c>
      <c r="Q1914" t="str">
        <f>IF(ROW()&lt;=vLastrow,VLOOKUP(MONTH(E1914),calcs!$S$2:$T$13,2,FALSE),"")</f>
        <v/>
      </c>
      <c r="R1914" t="str">
        <f>IF(ROW()&lt;=vLastrow,VLOOKUP(MONTH(F1914),calcs!$S$2:$T$13,2,FALSE),"")</f>
        <v/>
      </c>
      <c r="S1914" t="str">
        <f t="shared" si="155"/>
        <v/>
      </c>
      <c r="T1914" s="26" t="e">
        <f>IF(F1914="",DATEDIF(E1914,calcs!X$2,"Y"),"")</f>
        <v>#VALUE!</v>
      </c>
      <c r="U1914" t="str">
        <f t="shared" si="154"/>
        <v/>
      </c>
      <c r="V1914" t="str">
        <f t="shared" si="151"/>
        <v/>
      </c>
      <c r="W1914">
        <f t="shared" si="152"/>
        <v>0</v>
      </c>
      <c r="X1914">
        <f t="shared" si="153"/>
        <v>0</v>
      </c>
    </row>
    <row r="1915" spans="1:24" x14ac:dyDescent="0.35">
      <c r="A1915" t="str">
        <f>IF(ROW()&lt;=vLastrow,'Match History Data'!A1915,"")</f>
        <v/>
      </c>
      <c r="B1915" t="str">
        <f>IF(ROW()&lt;=vLastrow,'Match History Data'!B1915,"")</f>
        <v/>
      </c>
      <c r="C1915" t="str">
        <f>IF(ROW()&lt;=vLastrow,'Match History Data'!C1915,"")</f>
        <v/>
      </c>
      <c r="D1915" t="str">
        <f>IF(ROW()&lt;=vLastrow,'Match History Data'!D1915,"")</f>
        <v/>
      </c>
      <c r="E1915" s="3" t="str">
        <f>IF(ROW()&lt;=vLastrow,IF('Match History Data'!E1915&lt;&gt;"",'Match History Data'!E1915,""),"")</f>
        <v/>
      </c>
      <c r="F1915" s="3" t="str">
        <f>IF(ROW()&lt;=vLastrow,IF('Match History Data'!F1915&lt;&gt;"",'Match History Data'!F1915,""),"")</f>
        <v/>
      </c>
      <c r="G1915" t="str">
        <f>IF(ROW()&lt;=vLastrow,'Match History Data'!G1915,"")</f>
        <v/>
      </c>
      <c r="H1915" t="str">
        <f>IF(ROW()&lt;=vLastrow,'Match History Data'!H1915,"")</f>
        <v/>
      </c>
      <c r="I1915" t="str">
        <f>IF(ROW()&lt;=vLastrow,'Match History Data'!I1915,"")</f>
        <v/>
      </c>
      <c r="J1915" t="str">
        <f>IF(ROW()&lt;=vLastrow,'Match History Data'!J1915,"")</f>
        <v/>
      </c>
      <c r="K1915" t="str">
        <f>IF(ROW()&lt;=vLastrow,'Match History Data'!K1915,"")</f>
        <v/>
      </c>
      <c r="L1915" t="str">
        <f>IF(ROW()&lt;=vLastrow,'Match History Data'!L1915,"")</f>
        <v/>
      </c>
      <c r="M1915" t="str">
        <f>IF(ROW()&lt;=vLastrow,'Match History Data'!M1915,"")</f>
        <v/>
      </c>
      <c r="N1915" t="str">
        <f>IF(ROW()&lt;=vLastrow,'Match History Data'!N1915,"")</f>
        <v/>
      </c>
      <c r="O1915" t="str">
        <f>IF(ROW()&lt;=vLastrow,'Match History Data'!O1915,"")</f>
        <v/>
      </c>
      <c r="Q1915" t="str">
        <f>IF(ROW()&lt;=vLastrow,VLOOKUP(MONTH(E1915),calcs!$S$2:$T$13,2,FALSE),"")</f>
        <v/>
      </c>
      <c r="R1915" t="str">
        <f>IF(ROW()&lt;=vLastrow,VLOOKUP(MONTH(F1915),calcs!$S$2:$T$13,2,FALSE),"")</f>
        <v/>
      </c>
      <c r="S1915" t="str">
        <f t="shared" si="155"/>
        <v/>
      </c>
      <c r="T1915" s="26" t="e">
        <f>IF(F1915="",DATEDIF(E1915,calcs!X$2,"Y"),"")</f>
        <v>#VALUE!</v>
      </c>
      <c r="U1915" t="str">
        <f t="shared" si="154"/>
        <v/>
      </c>
      <c r="V1915" t="str">
        <f t="shared" si="151"/>
        <v/>
      </c>
      <c r="W1915">
        <f t="shared" si="152"/>
        <v>0</v>
      </c>
      <c r="X1915">
        <f t="shared" si="153"/>
        <v>0</v>
      </c>
    </row>
    <row r="1916" spans="1:24" x14ac:dyDescent="0.35">
      <c r="A1916" t="str">
        <f>IF(ROW()&lt;=vLastrow,'Match History Data'!A1916,"")</f>
        <v/>
      </c>
      <c r="B1916" t="str">
        <f>IF(ROW()&lt;=vLastrow,'Match History Data'!B1916,"")</f>
        <v/>
      </c>
      <c r="C1916" t="str">
        <f>IF(ROW()&lt;=vLastrow,'Match History Data'!C1916,"")</f>
        <v/>
      </c>
      <c r="D1916" t="str">
        <f>IF(ROW()&lt;=vLastrow,'Match History Data'!D1916,"")</f>
        <v/>
      </c>
      <c r="E1916" s="3" t="str">
        <f>IF(ROW()&lt;=vLastrow,IF('Match History Data'!E1916&lt;&gt;"",'Match History Data'!E1916,""),"")</f>
        <v/>
      </c>
      <c r="F1916" s="3" t="str">
        <f>IF(ROW()&lt;=vLastrow,IF('Match History Data'!F1916&lt;&gt;"",'Match History Data'!F1916,""),"")</f>
        <v/>
      </c>
      <c r="G1916" t="str">
        <f>IF(ROW()&lt;=vLastrow,'Match History Data'!G1916,"")</f>
        <v/>
      </c>
      <c r="H1916" t="str">
        <f>IF(ROW()&lt;=vLastrow,'Match History Data'!H1916,"")</f>
        <v/>
      </c>
      <c r="I1916" t="str">
        <f>IF(ROW()&lt;=vLastrow,'Match History Data'!I1916,"")</f>
        <v/>
      </c>
      <c r="J1916" t="str">
        <f>IF(ROW()&lt;=vLastrow,'Match History Data'!J1916,"")</f>
        <v/>
      </c>
      <c r="K1916" t="str">
        <f>IF(ROW()&lt;=vLastrow,'Match History Data'!K1916,"")</f>
        <v/>
      </c>
      <c r="L1916" t="str">
        <f>IF(ROW()&lt;=vLastrow,'Match History Data'!L1916,"")</f>
        <v/>
      </c>
      <c r="M1916" t="str">
        <f>IF(ROW()&lt;=vLastrow,'Match History Data'!M1916,"")</f>
        <v/>
      </c>
      <c r="N1916" t="str">
        <f>IF(ROW()&lt;=vLastrow,'Match History Data'!N1916,"")</f>
        <v/>
      </c>
      <c r="O1916" t="str">
        <f>IF(ROW()&lt;=vLastrow,'Match History Data'!O1916,"")</f>
        <v/>
      </c>
      <c r="Q1916" t="str">
        <f>IF(ROW()&lt;=vLastrow,VLOOKUP(MONTH(E1916),calcs!$S$2:$T$13,2,FALSE),"")</f>
        <v/>
      </c>
      <c r="R1916" t="str">
        <f>IF(ROW()&lt;=vLastrow,VLOOKUP(MONTH(F1916),calcs!$S$2:$T$13,2,FALSE),"")</f>
        <v/>
      </c>
      <c r="S1916" t="str">
        <f t="shared" si="155"/>
        <v/>
      </c>
      <c r="T1916" s="26" t="e">
        <f>IF(F1916="",DATEDIF(E1916,calcs!X$2,"Y"),"")</f>
        <v>#VALUE!</v>
      </c>
      <c r="U1916" t="str">
        <f t="shared" si="154"/>
        <v/>
      </c>
      <c r="V1916" t="str">
        <f t="shared" si="151"/>
        <v/>
      </c>
      <c r="W1916">
        <f t="shared" si="152"/>
        <v>0</v>
      </c>
      <c r="X1916">
        <f t="shared" si="153"/>
        <v>0</v>
      </c>
    </row>
    <row r="1917" spans="1:24" x14ac:dyDescent="0.35">
      <c r="A1917" t="str">
        <f>IF(ROW()&lt;=vLastrow,'Match History Data'!A1917,"")</f>
        <v/>
      </c>
      <c r="B1917" t="str">
        <f>IF(ROW()&lt;=vLastrow,'Match History Data'!B1917,"")</f>
        <v/>
      </c>
      <c r="C1917" t="str">
        <f>IF(ROW()&lt;=vLastrow,'Match History Data'!C1917,"")</f>
        <v/>
      </c>
      <c r="D1917" t="str">
        <f>IF(ROW()&lt;=vLastrow,'Match History Data'!D1917,"")</f>
        <v/>
      </c>
      <c r="E1917" s="3" t="str">
        <f>IF(ROW()&lt;=vLastrow,IF('Match History Data'!E1917&lt;&gt;"",'Match History Data'!E1917,""),"")</f>
        <v/>
      </c>
      <c r="F1917" s="3" t="str">
        <f>IF(ROW()&lt;=vLastrow,IF('Match History Data'!F1917&lt;&gt;"",'Match History Data'!F1917,""),"")</f>
        <v/>
      </c>
      <c r="G1917" t="str">
        <f>IF(ROW()&lt;=vLastrow,'Match History Data'!G1917,"")</f>
        <v/>
      </c>
      <c r="H1917" t="str">
        <f>IF(ROW()&lt;=vLastrow,'Match History Data'!H1917,"")</f>
        <v/>
      </c>
      <c r="I1917" t="str">
        <f>IF(ROW()&lt;=vLastrow,'Match History Data'!I1917,"")</f>
        <v/>
      </c>
      <c r="J1917" t="str">
        <f>IF(ROW()&lt;=vLastrow,'Match History Data'!J1917,"")</f>
        <v/>
      </c>
      <c r="K1917" t="str">
        <f>IF(ROW()&lt;=vLastrow,'Match History Data'!K1917,"")</f>
        <v/>
      </c>
      <c r="L1917" t="str">
        <f>IF(ROW()&lt;=vLastrow,'Match History Data'!L1917,"")</f>
        <v/>
      </c>
      <c r="M1917" t="str">
        <f>IF(ROW()&lt;=vLastrow,'Match History Data'!M1917,"")</f>
        <v/>
      </c>
      <c r="N1917" t="str">
        <f>IF(ROW()&lt;=vLastrow,'Match History Data'!N1917,"")</f>
        <v/>
      </c>
      <c r="O1917" t="str">
        <f>IF(ROW()&lt;=vLastrow,'Match History Data'!O1917,"")</f>
        <v/>
      </c>
      <c r="Q1917" t="str">
        <f>IF(ROW()&lt;=vLastrow,VLOOKUP(MONTH(E1917),calcs!$S$2:$T$13,2,FALSE),"")</f>
        <v/>
      </c>
      <c r="R1917" t="str">
        <f>IF(ROW()&lt;=vLastrow,VLOOKUP(MONTH(F1917),calcs!$S$2:$T$13,2,FALSE),"")</f>
        <v/>
      </c>
      <c r="S1917" t="str">
        <f t="shared" si="155"/>
        <v/>
      </c>
      <c r="T1917" s="26" t="e">
        <f>IF(F1917="",DATEDIF(E1917,calcs!X$2,"Y"),"")</f>
        <v>#VALUE!</v>
      </c>
      <c r="U1917" t="str">
        <f t="shared" si="154"/>
        <v/>
      </c>
      <c r="V1917" t="str">
        <f t="shared" si="151"/>
        <v/>
      </c>
      <c r="W1917">
        <f t="shared" si="152"/>
        <v>0</v>
      </c>
      <c r="X1917">
        <f t="shared" si="153"/>
        <v>0</v>
      </c>
    </row>
    <row r="1918" spans="1:24" x14ac:dyDescent="0.35">
      <c r="A1918" t="str">
        <f>IF(ROW()&lt;=vLastrow,'Match History Data'!A1918,"")</f>
        <v/>
      </c>
      <c r="B1918" t="str">
        <f>IF(ROW()&lt;=vLastrow,'Match History Data'!B1918,"")</f>
        <v/>
      </c>
      <c r="C1918" t="str">
        <f>IF(ROW()&lt;=vLastrow,'Match History Data'!C1918,"")</f>
        <v/>
      </c>
      <c r="D1918" t="str">
        <f>IF(ROW()&lt;=vLastrow,'Match History Data'!D1918,"")</f>
        <v/>
      </c>
      <c r="E1918" s="3" t="str">
        <f>IF(ROW()&lt;=vLastrow,IF('Match History Data'!E1918&lt;&gt;"",'Match History Data'!E1918,""),"")</f>
        <v/>
      </c>
      <c r="F1918" s="3" t="str">
        <f>IF(ROW()&lt;=vLastrow,IF('Match History Data'!F1918&lt;&gt;"",'Match History Data'!F1918,""),"")</f>
        <v/>
      </c>
      <c r="G1918" t="str">
        <f>IF(ROW()&lt;=vLastrow,'Match History Data'!G1918,"")</f>
        <v/>
      </c>
      <c r="H1918" t="str">
        <f>IF(ROW()&lt;=vLastrow,'Match History Data'!H1918,"")</f>
        <v/>
      </c>
      <c r="I1918" t="str">
        <f>IF(ROW()&lt;=vLastrow,'Match History Data'!I1918,"")</f>
        <v/>
      </c>
      <c r="J1918" t="str">
        <f>IF(ROW()&lt;=vLastrow,'Match History Data'!J1918,"")</f>
        <v/>
      </c>
      <c r="K1918" t="str">
        <f>IF(ROW()&lt;=vLastrow,'Match History Data'!K1918,"")</f>
        <v/>
      </c>
      <c r="L1918" t="str">
        <f>IF(ROW()&lt;=vLastrow,'Match History Data'!L1918,"")</f>
        <v/>
      </c>
      <c r="M1918" t="str">
        <f>IF(ROW()&lt;=vLastrow,'Match History Data'!M1918,"")</f>
        <v/>
      </c>
      <c r="N1918" t="str">
        <f>IF(ROW()&lt;=vLastrow,'Match History Data'!N1918,"")</f>
        <v/>
      </c>
      <c r="O1918" t="str">
        <f>IF(ROW()&lt;=vLastrow,'Match History Data'!O1918,"")</f>
        <v/>
      </c>
      <c r="Q1918" t="str">
        <f>IF(ROW()&lt;=vLastrow,VLOOKUP(MONTH(E1918),calcs!$S$2:$T$13,2,FALSE),"")</f>
        <v/>
      </c>
      <c r="R1918" t="str">
        <f>IF(ROW()&lt;=vLastrow,VLOOKUP(MONTH(F1918),calcs!$S$2:$T$13,2,FALSE),"")</f>
        <v/>
      </c>
      <c r="S1918" t="str">
        <f t="shared" si="155"/>
        <v/>
      </c>
      <c r="T1918" s="26" t="e">
        <f>IF(F1918="",DATEDIF(E1918,calcs!X$2,"Y"),"")</f>
        <v>#VALUE!</v>
      </c>
      <c r="U1918" t="str">
        <f t="shared" si="154"/>
        <v/>
      </c>
      <c r="V1918" t="str">
        <f t="shared" si="151"/>
        <v/>
      </c>
      <c r="W1918">
        <f t="shared" si="152"/>
        <v>0</v>
      </c>
      <c r="X1918">
        <f t="shared" si="153"/>
        <v>0</v>
      </c>
    </row>
    <row r="1919" spans="1:24" x14ac:dyDescent="0.35">
      <c r="A1919" t="str">
        <f>IF(ROW()&lt;=vLastrow,'Match History Data'!A1919,"")</f>
        <v/>
      </c>
      <c r="B1919" t="str">
        <f>IF(ROW()&lt;=vLastrow,'Match History Data'!B1919,"")</f>
        <v/>
      </c>
      <c r="C1919" t="str">
        <f>IF(ROW()&lt;=vLastrow,'Match History Data'!C1919,"")</f>
        <v/>
      </c>
      <c r="D1919" t="str">
        <f>IF(ROW()&lt;=vLastrow,'Match History Data'!D1919,"")</f>
        <v/>
      </c>
      <c r="E1919" s="3" t="str">
        <f>IF(ROW()&lt;=vLastrow,IF('Match History Data'!E1919&lt;&gt;"",'Match History Data'!E1919,""),"")</f>
        <v/>
      </c>
      <c r="F1919" s="3" t="str">
        <f>IF(ROW()&lt;=vLastrow,IF('Match History Data'!F1919&lt;&gt;"",'Match History Data'!F1919,""),"")</f>
        <v/>
      </c>
      <c r="G1919" t="str">
        <f>IF(ROW()&lt;=vLastrow,'Match History Data'!G1919,"")</f>
        <v/>
      </c>
      <c r="H1919" t="str">
        <f>IF(ROW()&lt;=vLastrow,'Match History Data'!H1919,"")</f>
        <v/>
      </c>
      <c r="I1919" t="str">
        <f>IF(ROW()&lt;=vLastrow,'Match History Data'!I1919,"")</f>
        <v/>
      </c>
      <c r="J1919" t="str">
        <f>IF(ROW()&lt;=vLastrow,'Match History Data'!J1919,"")</f>
        <v/>
      </c>
      <c r="K1919" t="str">
        <f>IF(ROW()&lt;=vLastrow,'Match History Data'!K1919,"")</f>
        <v/>
      </c>
      <c r="L1919" t="str">
        <f>IF(ROW()&lt;=vLastrow,'Match History Data'!L1919,"")</f>
        <v/>
      </c>
      <c r="M1919" t="str">
        <f>IF(ROW()&lt;=vLastrow,'Match History Data'!M1919,"")</f>
        <v/>
      </c>
      <c r="N1919" t="str">
        <f>IF(ROW()&lt;=vLastrow,'Match History Data'!N1919,"")</f>
        <v/>
      </c>
      <c r="O1919" t="str">
        <f>IF(ROW()&lt;=vLastrow,'Match History Data'!O1919,"")</f>
        <v/>
      </c>
      <c r="Q1919" t="str">
        <f>IF(ROW()&lt;=vLastrow,VLOOKUP(MONTH(E1919),calcs!$S$2:$T$13,2,FALSE),"")</f>
        <v/>
      </c>
      <c r="R1919" t="str">
        <f>IF(ROW()&lt;=vLastrow,VLOOKUP(MONTH(F1919),calcs!$S$2:$T$13,2,FALSE),"")</f>
        <v/>
      </c>
      <c r="S1919" t="str">
        <f t="shared" si="155"/>
        <v/>
      </c>
      <c r="T1919" s="26" t="e">
        <f>IF(F1919="",DATEDIF(E1919,calcs!X$2,"Y"),"")</f>
        <v>#VALUE!</v>
      </c>
      <c r="U1919" t="str">
        <f t="shared" si="154"/>
        <v/>
      </c>
      <c r="V1919" t="str">
        <f t="shared" si="151"/>
        <v/>
      </c>
      <c r="W1919">
        <f t="shared" si="152"/>
        <v>0</v>
      </c>
      <c r="X1919">
        <f t="shared" si="153"/>
        <v>0</v>
      </c>
    </row>
    <row r="1920" spans="1:24" x14ac:dyDescent="0.35">
      <c r="A1920" t="str">
        <f>IF(ROW()&lt;=vLastrow,'Match History Data'!A1920,"")</f>
        <v/>
      </c>
      <c r="B1920" t="str">
        <f>IF(ROW()&lt;=vLastrow,'Match History Data'!B1920,"")</f>
        <v/>
      </c>
      <c r="C1920" t="str">
        <f>IF(ROW()&lt;=vLastrow,'Match History Data'!C1920,"")</f>
        <v/>
      </c>
      <c r="D1920" t="str">
        <f>IF(ROW()&lt;=vLastrow,'Match History Data'!D1920,"")</f>
        <v/>
      </c>
      <c r="E1920" s="3" t="str">
        <f>IF(ROW()&lt;=vLastrow,IF('Match History Data'!E1920&lt;&gt;"",'Match History Data'!E1920,""),"")</f>
        <v/>
      </c>
      <c r="F1920" s="3" t="str">
        <f>IF(ROW()&lt;=vLastrow,IF('Match History Data'!F1920&lt;&gt;"",'Match History Data'!F1920,""),"")</f>
        <v/>
      </c>
      <c r="G1920" t="str">
        <f>IF(ROW()&lt;=vLastrow,'Match History Data'!G1920,"")</f>
        <v/>
      </c>
      <c r="H1920" t="str">
        <f>IF(ROW()&lt;=vLastrow,'Match History Data'!H1920,"")</f>
        <v/>
      </c>
      <c r="I1920" t="str">
        <f>IF(ROW()&lt;=vLastrow,'Match History Data'!I1920,"")</f>
        <v/>
      </c>
      <c r="J1920" t="str">
        <f>IF(ROW()&lt;=vLastrow,'Match History Data'!J1920,"")</f>
        <v/>
      </c>
      <c r="K1920" t="str">
        <f>IF(ROW()&lt;=vLastrow,'Match History Data'!K1920,"")</f>
        <v/>
      </c>
      <c r="L1920" t="str">
        <f>IF(ROW()&lt;=vLastrow,'Match History Data'!L1920,"")</f>
        <v/>
      </c>
      <c r="M1920" t="str">
        <f>IF(ROW()&lt;=vLastrow,'Match History Data'!M1920,"")</f>
        <v/>
      </c>
      <c r="N1920" t="str">
        <f>IF(ROW()&lt;=vLastrow,'Match History Data'!N1920,"")</f>
        <v/>
      </c>
      <c r="O1920" t="str">
        <f>IF(ROW()&lt;=vLastrow,'Match History Data'!O1920,"")</f>
        <v/>
      </c>
      <c r="Q1920" t="str">
        <f>IF(ROW()&lt;=vLastrow,VLOOKUP(MONTH(E1920),calcs!$S$2:$T$13,2,FALSE),"")</f>
        <v/>
      </c>
      <c r="R1920" t="str">
        <f>IF(ROW()&lt;=vLastrow,VLOOKUP(MONTH(F1920),calcs!$S$2:$T$13,2,FALSE),"")</f>
        <v/>
      </c>
      <c r="S1920" t="str">
        <f t="shared" si="155"/>
        <v/>
      </c>
      <c r="T1920" s="26" t="e">
        <f>IF(F1920="",DATEDIF(E1920,calcs!X$2,"Y"),"")</f>
        <v>#VALUE!</v>
      </c>
      <c r="U1920" t="str">
        <f t="shared" si="154"/>
        <v/>
      </c>
      <c r="V1920" t="str">
        <f t="shared" si="151"/>
        <v/>
      </c>
      <c r="W1920">
        <f t="shared" si="152"/>
        <v>0</v>
      </c>
      <c r="X1920">
        <f t="shared" si="153"/>
        <v>0</v>
      </c>
    </row>
    <row r="1921" spans="1:24" x14ac:dyDescent="0.35">
      <c r="A1921" t="str">
        <f>IF(ROW()&lt;=vLastrow,'Match History Data'!A1921,"")</f>
        <v/>
      </c>
      <c r="B1921" t="str">
        <f>IF(ROW()&lt;=vLastrow,'Match History Data'!B1921,"")</f>
        <v/>
      </c>
      <c r="C1921" t="str">
        <f>IF(ROW()&lt;=vLastrow,'Match History Data'!C1921,"")</f>
        <v/>
      </c>
      <c r="D1921" t="str">
        <f>IF(ROW()&lt;=vLastrow,'Match History Data'!D1921,"")</f>
        <v/>
      </c>
      <c r="E1921" s="3" t="str">
        <f>IF(ROW()&lt;=vLastrow,IF('Match History Data'!E1921&lt;&gt;"",'Match History Data'!E1921,""),"")</f>
        <v/>
      </c>
      <c r="F1921" s="3" t="str">
        <f>IF(ROW()&lt;=vLastrow,IF('Match History Data'!F1921&lt;&gt;"",'Match History Data'!F1921,""),"")</f>
        <v/>
      </c>
      <c r="G1921" t="str">
        <f>IF(ROW()&lt;=vLastrow,'Match History Data'!G1921,"")</f>
        <v/>
      </c>
      <c r="H1921" t="str">
        <f>IF(ROW()&lt;=vLastrow,'Match History Data'!H1921,"")</f>
        <v/>
      </c>
      <c r="I1921" t="str">
        <f>IF(ROW()&lt;=vLastrow,'Match History Data'!I1921,"")</f>
        <v/>
      </c>
      <c r="J1921" t="str">
        <f>IF(ROW()&lt;=vLastrow,'Match History Data'!J1921,"")</f>
        <v/>
      </c>
      <c r="K1921" t="str">
        <f>IF(ROW()&lt;=vLastrow,'Match History Data'!K1921,"")</f>
        <v/>
      </c>
      <c r="L1921" t="str">
        <f>IF(ROW()&lt;=vLastrow,'Match History Data'!L1921,"")</f>
        <v/>
      </c>
      <c r="M1921" t="str">
        <f>IF(ROW()&lt;=vLastrow,'Match History Data'!M1921,"")</f>
        <v/>
      </c>
      <c r="N1921" t="str">
        <f>IF(ROW()&lt;=vLastrow,'Match History Data'!N1921,"")</f>
        <v/>
      </c>
      <c r="O1921" t="str">
        <f>IF(ROW()&lt;=vLastrow,'Match History Data'!O1921,"")</f>
        <v/>
      </c>
      <c r="Q1921" t="str">
        <f>IF(ROW()&lt;=vLastrow,VLOOKUP(MONTH(E1921),calcs!$S$2:$T$13,2,FALSE),"")</f>
        <v/>
      </c>
      <c r="R1921" t="str">
        <f>IF(ROW()&lt;=vLastrow,VLOOKUP(MONTH(F1921),calcs!$S$2:$T$13,2,FALSE),"")</f>
        <v/>
      </c>
      <c r="S1921" t="str">
        <f t="shared" si="155"/>
        <v/>
      </c>
      <c r="T1921" s="26" t="e">
        <f>IF(F1921="",DATEDIF(E1921,calcs!X$2,"Y"),"")</f>
        <v>#VALUE!</v>
      </c>
      <c r="U1921" t="str">
        <f t="shared" si="154"/>
        <v/>
      </c>
      <c r="V1921" t="str">
        <f t="shared" si="151"/>
        <v/>
      </c>
      <c r="W1921">
        <f t="shared" si="152"/>
        <v>0</v>
      </c>
      <c r="X1921">
        <f t="shared" si="153"/>
        <v>0</v>
      </c>
    </row>
    <row r="1922" spans="1:24" x14ac:dyDescent="0.35">
      <c r="A1922" t="str">
        <f>IF(ROW()&lt;=vLastrow,'Match History Data'!A1922,"")</f>
        <v/>
      </c>
      <c r="B1922" t="str">
        <f>IF(ROW()&lt;=vLastrow,'Match History Data'!B1922,"")</f>
        <v/>
      </c>
      <c r="C1922" t="str">
        <f>IF(ROW()&lt;=vLastrow,'Match History Data'!C1922,"")</f>
        <v/>
      </c>
      <c r="D1922" t="str">
        <f>IF(ROW()&lt;=vLastrow,'Match History Data'!D1922,"")</f>
        <v/>
      </c>
      <c r="E1922" s="3" t="str">
        <f>IF(ROW()&lt;=vLastrow,IF('Match History Data'!E1922&lt;&gt;"",'Match History Data'!E1922,""),"")</f>
        <v/>
      </c>
      <c r="F1922" s="3" t="str">
        <f>IF(ROW()&lt;=vLastrow,IF('Match History Data'!F1922&lt;&gt;"",'Match History Data'!F1922,""),"")</f>
        <v/>
      </c>
      <c r="G1922" t="str">
        <f>IF(ROW()&lt;=vLastrow,'Match History Data'!G1922,"")</f>
        <v/>
      </c>
      <c r="H1922" t="str">
        <f>IF(ROW()&lt;=vLastrow,'Match History Data'!H1922,"")</f>
        <v/>
      </c>
      <c r="I1922" t="str">
        <f>IF(ROW()&lt;=vLastrow,'Match History Data'!I1922,"")</f>
        <v/>
      </c>
      <c r="J1922" t="str">
        <f>IF(ROW()&lt;=vLastrow,'Match History Data'!J1922,"")</f>
        <v/>
      </c>
      <c r="K1922" t="str">
        <f>IF(ROW()&lt;=vLastrow,'Match History Data'!K1922,"")</f>
        <v/>
      </c>
      <c r="L1922" t="str">
        <f>IF(ROW()&lt;=vLastrow,'Match History Data'!L1922,"")</f>
        <v/>
      </c>
      <c r="M1922" t="str">
        <f>IF(ROW()&lt;=vLastrow,'Match History Data'!M1922,"")</f>
        <v/>
      </c>
      <c r="N1922" t="str">
        <f>IF(ROW()&lt;=vLastrow,'Match History Data'!N1922,"")</f>
        <v/>
      </c>
      <c r="O1922" t="str">
        <f>IF(ROW()&lt;=vLastrow,'Match History Data'!O1922,"")</f>
        <v/>
      </c>
      <c r="Q1922" t="str">
        <f>IF(ROW()&lt;=vLastrow,VLOOKUP(MONTH(E1922),calcs!$S$2:$T$13,2,FALSE),"")</f>
        <v/>
      </c>
      <c r="R1922" t="str">
        <f>IF(ROW()&lt;=vLastrow,VLOOKUP(MONTH(F1922),calcs!$S$2:$T$13,2,FALSE),"")</f>
        <v/>
      </c>
      <c r="S1922" t="str">
        <f t="shared" si="155"/>
        <v/>
      </c>
      <c r="T1922" s="26" t="e">
        <f>IF(F1922="",DATEDIF(E1922,calcs!X$2,"Y"),"")</f>
        <v>#VALUE!</v>
      </c>
      <c r="U1922" t="str">
        <f t="shared" si="154"/>
        <v/>
      </c>
      <c r="V1922" t="str">
        <f t="shared" ref="V1922:V1985" si="156">SUBSTITUTE(N1922,"White or Caucasian","White")</f>
        <v/>
      </c>
      <c r="W1922">
        <f t="shared" ref="W1922:W1985" si="157">IF(J1922&lt;&gt;"",LEN(J1922)-LEN(SUBSTITUTE(J1922,";",""))+1,0)</f>
        <v>0</v>
      </c>
      <c r="X1922">
        <f t="shared" ref="X1922:X1985" si="158">IF(N1922&lt;&gt;"",LEN(N1922)-LEN(SUBSTITUTE(N1922,";",""))+1,0)</f>
        <v>0</v>
      </c>
    </row>
    <row r="1923" spans="1:24" x14ac:dyDescent="0.35">
      <c r="A1923" t="str">
        <f>IF(ROW()&lt;=vLastrow,'Match History Data'!A1923,"")</f>
        <v/>
      </c>
      <c r="B1923" t="str">
        <f>IF(ROW()&lt;=vLastrow,'Match History Data'!B1923,"")</f>
        <v/>
      </c>
      <c r="C1923" t="str">
        <f>IF(ROW()&lt;=vLastrow,'Match History Data'!C1923,"")</f>
        <v/>
      </c>
      <c r="D1923" t="str">
        <f>IF(ROW()&lt;=vLastrow,'Match History Data'!D1923,"")</f>
        <v/>
      </c>
      <c r="E1923" s="3" t="str">
        <f>IF(ROW()&lt;=vLastrow,IF('Match History Data'!E1923&lt;&gt;"",'Match History Data'!E1923,""),"")</f>
        <v/>
      </c>
      <c r="F1923" s="3" t="str">
        <f>IF(ROW()&lt;=vLastrow,IF('Match History Data'!F1923&lt;&gt;"",'Match History Data'!F1923,""),"")</f>
        <v/>
      </c>
      <c r="G1923" t="str">
        <f>IF(ROW()&lt;=vLastrow,'Match History Data'!G1923,"")</f>
        <v/>
      </c>
      <c r="H1923" t="str">
        <f>IF(ROW()&lt;=vLastrow,'Match History Data'!H1923,"")</f>
        <v/>
      </c>
      <c r="I1923" t="str">
        <f>IF(ROW()&lt;=vLastrow,'Match History Data'!I1923,"")</f>
        <v/>
      </c>
      <c r="J1923" t="str">
        <f>IF(ROW()&lt;=vLastrow,'Match History Data'!J1923,"")</f>
        <v/>
      </c>
      <c r="K1923" t="str">
        <f>IF(ROW()&lt;=vLastrow,'Match History Data'!K1923,"")</f>
        <v/>
      </c>
      <c r="L1923" t="str">
        <f>IF(ROW()&lt;=vLastrow,'Match History Data'!L1923,"")</f>
        <v/>
      </c>
      <c r="M1923" t="str">
        <f>IF(ROW()&lt;=vLastrow,'Match History Data'!M1923,"")</f>
        <v/>
      </c>
      <c r="N1923" t="str">
        <f>IF(ROW()&lt;=vLastrow,'Match History Data'!N1923,"")</f>
        <v/>
      </c>
      <c r="O1923" t="str">
        <f>IF(ROW()&lt;=vLastrow,'Match History Data'!O1923,"")</f>
        <v/>
      </c>
      <c r="Q1923" t="str">
        <f>IF(ROW()&lt;=vLastrow,VLOOKUP(MONTH(E1923),calcs!$S$2:$T$13,2,FALSE),"")</f>
        <v/>
      </c>
      <c r="R1923" t="str">
        <f>IF(ROW()&lt;=vLastrow,VLOOKUP(MONTH(F1923),calcs!$S$2:$T$13,2,FALSE),"")</f>
        <v/>
      </c>
      <c r="S1923" t="str">
        <f t="shared" si="155"/>
        <v/>
      </c>
      <c r="T1923" s="26" t="e">
        <f>IF(F1923="",DATEDIF(E1923,calcs!X$2,"Y"),"")</f>
        <v>#VALUE!</v>
      </c>
      <c r="U1923" t="str">
        <f t="shared" ref="U1923:U1986" si="159">SUBSTITUTE(J1923,"White or Caucasian","White")</f>
        <v/>
      </c>
      <c r="V1923" t="str">
        <f t="shared" si="156"/>
        <v/>
      </c>
      <c r="W1923">
        <f t="shared" si="157"/>
        <v>0</v>
      </c>
      <c r="X1923">
        <f t="shared" si="158"/>
        <v>0</v>
      </c>
    </row>
    <row r="1924" spans="1:24" x14ac:dyDescent="0.35">
      <c r="A1924" t="str">
        <f>IF(ROW()&lt;=vLastrow,'Match History Data'!A1924,"")</f>
        <v/>
      </c>
      <c r="B1924" t="str">
        <f>IF(ROW()&lt;=vLastrow,'Match History Data'!B1924,"")</f>
        <v/>
      </c>
      <c r="C1924" t="str">
        <f>IF(ROW()&lt;=vLastrow,'Match History Data'!C1924,"")</f>
        <v/>
      </c>
      <c r="D1924" t="str">
        <f>IF(ROW()&lt;=vLastrow,'Match History Data'!D1924,"")</f>
        <v/>
      </c>
      <c r="E1924" s="3" t="str">
        <f>IF(ROW()&lt;=vLastrow,IF('Match History Data'!E1924&lt;&gt;"",'Match History Data'!E1924,""),"")</f>
        <v/>
      </c>
      <c r="F1924" s="3" t="str">
        <f>IF(ROW()&lt;=vLastrow,IF('Match History Data'!F1924&lt;&gt;"",'Match History Data'!F1924,""),"")</f>
        <v/>
      </c>
      <c r="G1924" t="str">
        <f>IF(ROW()&lt;=vLastrow,'Match History Data'!G1924,"")</f>
        <v/>
      </c>
      <c r="H1924" t="str">
        <f>IF(ROW()&lt;=vLastrow,'Match History Data'!H1924,"")</f>
        <v/>
      </c>
      <c r="I1924" t="str">
        <f>IF(ROW()&lt;=vLastrow,'Match History Data'!I1924,"")</f>
        <v/>
      </c>
      <c r="J1924" t="str">
        <f>IF(ROW()&lt;=vLastrow,'Match History Data'!J1924,"")</f>
        <v/>
      </c>
      <c r="K1924" t="str">
        <f>IF(ROW()&lt;=vLastrow,'Match History Data'!K1924,"")</f>
        <v/>
      </c>
      <c r="L1924" t="str">
        <f>IF(ROW()&lt;=vLastrow,'Match History Data'!L1924,"")</f>
        <v/>
      </c>
      <c r="M1924" t="str">
        <f>IF(ROW()&lt;=vLastrow,'Match History Data'!M1924,"")</f>
        <v/>
      </c>
      <c r="N1924" t="str">
        <f>IF(ROW()&lt;=vLastrow,'Match History Data'!N1924,"")</f>
        <v/>
      </c>
      <c r="O1924" t="str">
        <f>IF(ROW()&lt;=vLastrow,'Match History Data'!O1924,"")</f>
        <v/>
      </c>
      <c r="Q1924" t="str">
        <f>IF(ROW()&lt;=vLastrow,VLOOKUP(MONTH(E1924),calcs!$S$2:$T$13,2,FALSE),"")</f>
        <v/>
      </c>
      <c r="R1924" t="str">
        <f>IF(ROW()&lt;=vLastrow,VLOOKUP(MONTH(F1924),calcs!$S$2:$T$13,2,FALSE),"")</f>
        <v/>
      </c>
      <c r="S1924" t="str">
        <f t="shared" si="155"/>
        <v/>
      </c>
      <c r="T1924" s="26" t="e">
        <f>IF(F1924="",DATEDIF(E1924,calcs!X$2,"Y"),"")</f>
        <v>#VALUE!</v>
      </c>
      <c r="U1924" t="str">
        <f t="shared" si="159"/>
        <v/>
      </c>
      <c r="V1924" t="str">
        <f t="shared" si="156"/>
        <v/>
      </c>
      <c r="W1924">
        <f t="shared" si="157"/>
        <v>0</v>
      </c>
      <c r="X1924">
        <f t="shared" si="158"/>
        <v>0</v>
      </c>
    </row>
    <row r="1925" spans="1:24" x14ac:dyDescent="0.35">
      <c r="A1925" t="str">
        <f>IF(ROW()&lt;=vLastrow,'Match History Data'!A1925,"")</f>
        <v/>
      </c>
      <c r="B1925" t="str">
        <f>IF(ROW()&lt;=vLastrow,'Match History Data'!B1925,"")</f>
        <v/>
      </c>
      <c r="C1925" t="str">
        <f>IF(ROW()&lt;=vLastrow,'Match History Data'!C1925,"")</f>
        <v/>
      </c>
      <c r="D1925" t="str">
        <f>IF(ROW()&lt;=vLastrow,'Match History Data'!D1925,"")</f>
        <v/>
      </c>
      <c r="E1925" s="3" t="str">
        <f>IF(ROW()&lt;=vLastrow,IF('Match History Data'!E1925&lt;&gt;"",'Match History Data'!E1925,""),"")</f>
        <v/>
      </c>
      <c r="F1925" s="3" t="str">
        <f>IF(ROW()&lt;=vLastrow,IF('Match History Data'!F1925&lt;&gt;"",'Match History Data'!F1925,""),"")</f>
        <v/>
      </c>
      <c r="G1925" t="str">
        <f>IF(ROW()&lt;=vLastrow,'Match History Data'!G1925,"")</f>
        <v/>
      </c>
      <c r="H1925" t="str">
        <f>IF(ROW()&lt;=vLastrow,'Match History Data'!H1925,"")</f>
        <v/>
      </c>
      <c r="I1925" t="str">
        <f>IF(ROW()&lt;=vLastrow,'Match History Data'!I1925,"")</f>
        <v/>
      </c>
      <c r="J1925" t="str">
        <f>IF(ROW()&lt;=vLastrow,'Match History Data'!J1925,"")</f>
        <v/>
      </c>
      <c r="K1925" t="str">
        <f>IF(ROW()&lt;=vLastrow,'Match History Data'!K1925,"")</f>
        <v/>
      </c>
      <c r="L1925" t="str">
        <f>IF(ROW()&lt;=vLastrow,'Match History Data'!L1925,"")</f>
        <v/>
      </c>
      <c r="M1925" t="str">
        <f>IF(ROW()&lt;=vLastrow,'Match History Data'!M1925,"")</f>
        <v/>
      </c>
      <c r="N1925" t="str">
        <f>IF(ROW()&lt;=vLastrow,'Match History Data'!N1925,"")</f>
        <v/>
      </c>
      <c r="O1925" t="str">
        <f>IF(ROW()&lt;=vLastrow,'Match History Data'!O1925,"")</f>
        <v/>
      </c>
      <c r="Q1925" t="str">
        <f>IF(ROW()&lt;=vLastrow,VLOOKUP(MONTH(E1925),calcs!$S$2:$T$13,2,FALSE),"")</f>
        <v/>
      </c>
      <c r="R1925" t="str">
        <f>IF(ROW()&lt;=vLastrow,VLOOKUP(MONTH(F1925),calcs!$S$2:$T$13,2,FALSE),"")</f>
        <v/>
      </c>
      <c r="S1925" t="str">
        <f t="shared" si="155"/>
        <v/>
      </c>
      <c r="T1925" s="26" t="e">
        <f>IF(F1925="",DATEDIF(E1925,calcs!X$2,"Y"),"")</f>
        <v>#VALUE!</v>
      </c>
      <c r="U1925" t="str">
        <f t="shared" si="159"/>
        <v/>
      </c>
      <c r="V1925" t="str">
        <f t="shared" si="156"/>
        <v/>
      </c>
      <c r="W1925">
        <f t="shared" si="157"/>
        <v>0</v>
      </c>
      <c r="X1925">
        <f t="shared" si="158"/>
        <v>0</v>
      </c>
    </row>
    <row r="1926" spans="1:24" x14ac:dyDescent="0.35">
      <c r="A1926" t="str">
        <f>IF(ROW()&lt;=vLastrow,'Match History Data'!A1926,"")</f>
        <v/>
      </c>
      <c r="B1926" t="str">
        <f>IF(ROW()&lt;=vLastrow,'Match History Data'!B1926,"")</f>
        <v/>
      </c>
      <c r="C1926" t="str">
        <f>IF(ROW()&lt;=vLastrow,'Match History Data'!C1926,"")</f>
        <v/>
      </c>
      <c r="D1926" t="str">
        <f>IF(ROW()&lt;=vLastrow,'Match History Data'!D1926,"")</f>
        <v/>
      </c>
      <c r="E1926" s="3" t="str">
        <f>IF(ROW()&lt;=vLastrow,IF('Match History Data'!E1926&lt;&gt;"",'Match History Data'!E1926,""),"")</f>
        <v/>
      </c>
      <c r="F1926" s="3" t="str">
        <f>IF(ROW()&lt;=vLastrow,IF('Match History Data'!F1926&lt;&gt;"",'Match History Data'!F1926,""),"")</f>
        <v/>
      </c>
      <c r="G1926" t="str">
        <f>IF(ROW()&lt;=vLastrow,'Match History Data'!G1926,"")</f>
        <v/>
      </c>
      <c r="H1926" t="str">
        <f>IF(ROW()&lt;=vLastrow,'Match History Data'!H1926,"")</f>
        <v/>
      </c>
      <c r="I1926" t="str">
        <f>IF(ROW()&lt;=vLastrow,'Match History Data'!I1926,"")</f>
        <v/>
      </c>
      <c r="J1926" t="str">
        <f>IF(ROW()&lt;=vLastrow,'Match History Data'!J1926,"")</f>
        <v/>
      </c>
      <c r="K1926" t="str">
        <f>IF(ROW()&lt;=vLastrow,'Match History Data'!K1926,"")</f>
        <v/>
      </c>
      <c r="L1926" t="str">
        <f>IF(ROW()&lt;=vLastrow,'Match History Data'!L1926,"")</f>
        <v/>
      </c>
      <c r="M1926" t="str">
        <f>IF(ROW()&lt;=vLastrow,'Match History Data'!M1926,"")</f>
        <v/>
      </c>
      <c r="N1926" t="str">
        <f>IF(ROW()&lt;=vLastrow,'Match History Data'!N1926,"")</f>
        <v/>
      </c>
      <c r="O1926" t="str">
        <f>IF(ROW()&lt;=vLastrow,'Match History Data'!O1926,"")</f>
        <v/>
      </c>
      <c r="Q1926" t="str">
        <f>IF(ROW()&lt;=vLastrow,VLOOKUP(MONTH(E1926),calcs!$S$2:$T$13,2,FALSE),"")</f>
        <v/>
      </c>
      <c r="R1926" t="str">
        <f>IF(ROW()&lt;=vLastrow,VLOOKUP(MONTH(F1926),calcs!$S$2:$T$13,2,FALSE),"")</f>
        <v/>
      </c>
      <c r="S1926" t="str">
        <f t="shared" si="155"/>
        <v/>
      </c>
      <c r="T1926" s="26" t="e">
        <f>IF(F1926="",DATEDIF(E1926,calcs!X$2,"Y"),"")</f>
        <v>#VALUE!</v>
      </c>
      <c r="U1926" t="str">
        <f t="shared" si="159"/>
        <v/>
      </c>
      <c r="V1926" t="str">
        <f t="shared" si="156"/>
        <v/>
      </c>
      <c r="W1926">
        <f t="shared" si="157"/>
        <v>0</v>
      </c>
      <c r="X1926">
        <f t="shared" si="158"/>
        <v>0</v>
      </c>
    </row>
    <row r="1927" spans="1:24" x14ac:dyDescent="0.35">
      <c r="A1927" t="str">
        <f>IF(ROW()&lt;=vLastrow,'Match History Data'!A1927,"")</f>
        <v/>
      </c>
      <c r="B1927" t="str">
        <f>IF(ROW()&lt;=vLastrow,'Match History Data'!B1927,"")</f>
        <v/>
      </c>
      <c r="C1927" t="str">
        <f>IF(ROW()&lt;=vLastrow,'Match History Data'!C1927,"")</f>
        <v/>
      </c>
      <c r="D1927" t="str">
        <f>IF(ROW()&lt;=vLastrow,'Match History Data'!D1927,"")</f>
        <v/>
      </c>
      <c r="E1927" s="3" t="str">
        <f>IF(ROW()&lt;=vLastrow,IF('Match History Data'!E1927&lt;&gt;"",'Match History Data'!E1927,""),"")</f>
        <v/>
      </c>
      <c r="F1927" s="3" t="str">
        <f>IF(ROW()&lt;=vLastrow,IF('Match History Data'!F1927&lt;&gt;"",'Match History Data'!F1927,""),"")</f>
        <v/>
      </c>
      <c r="G1927" t="str">
        <f>IF(ROW()&lt;=vLastrow,'Match History Data'!G1927,"")</f>
        <v/>
      </c>
      <c r="H1927" t="str">
        <f>IF(ROW()&lt;=vLastrow,'Match History Data'!H1927,"")</f>
        <v/>
      </c>
      <c r="I1927" t="str">
        <f>IF(ROW()&lt;=vLastrow,'Match History Data'!I1927,"")</f>
        <v/>
      </c>
      <c r="J1927" t="str">
        <f>IF(ROW()&lt;=vLastrow,'Match History Data'!J1927,"")</f>
        <v/>
      </c>
      <c r="K1927" t="str">
        <f>IF(ROW()&lt;=vLastrow,'Match History Data'!K1927,"")</f>
        <v/>
      </c>
      <c r="L1927" t="str">
        <f>IF(ROW()&lt;=vLastrow,'Match History Data'!L1927,"")</f>
        <v/>
      </c>
      <c r="M1927" t="str">
        <f>IF(ROW()&lt;=vLastrow,'Match History Data'!M1927,"")</f>
        <v/>
      </c>
      <c r="N1927" t="str">
        <f>IF(ROW()&lt;=vLastrow,'Match History Data'!N1927,"")</f>
        <v/>
      </c>
      <c r="O1927" t="str">
        <f>IF(ROW()&lt;=vLastrow,'Match History Data'!O1927,"")</f>
        <v/>
      </c>
      <c r="Q1927" t="str">
        <f>IF(ROW()&lt;=vLastrow,VLOOKUP(MONTH(E1927),calcs!$S$2:$T$13,2,FALSE),"")</f>
        <v/>
      </c>
      <c r="R1927" t="str">
        <f>IF(ROW()&lt;=vLastrow,VLOOKUP(MONTH(F1927),calcs!$S$2:$T$13,2,FALSE),"")</f>
        <v/>
      </c>
      <c r="S1927" t="str">
        <f t="shared" si="155"/>
        <v/>
      </c>
      <c r="T1927" s="26" t="e">
        <f>IF(F1927="",DATEDIF(E1927,calcs!X$2,"Y"),"")</f>
        <v>#VALUE!</v>
      </c>
      <c r="U1927" t="str">
        <f t="shared" si="159"/>
        <v/>
      </c>
      <c r="V1927" t="str">
        <f t="shared" si="156"/>
        <v/>
      </c>
      <c r="W1927">
        <f t="shared" si="157"/>
        <v>0</v>
      </c>
      <c r="X1927">
        <f t="shared" si="158"/>
        <v>0</v>
      </c>
    </row>
    <row r="1928" spans="1:24" x14ac:dyDescent="0.35">
      <c r="A1928" t="str">
        <f>IF(ROW()&lt;=vLastrow,'Match History Data'!A1928,"")</f>
        <v/>
      </c>
      <c r="B1928" t="str">
        <f>IF(ROW()&lt;=vLastrow,'Match History Data'!B1928,"")</f>
        <v/>
      </c>
      <c r="C1928" t="str">
        <f>IF(ROW()&lt;=vLastrow,'Match History Data'!C1928,"")</f>
        <v/>
      </c>
      <c r="D1928" t="str">
        <f>IF(ROW()&lt;=vLastrow,'Match History Data'!D1928,"")</f>
        <v/>
      </c>
      <c r="E1928" s="3" t="str">
        <f>IF(ROW()&lt;=vLastrow,IF('Match History Data'!E1928&lt;&gt;"",'Match History Data'!E1928,""),"")</f>
        <v/>
      </c>
      <c r="F1928" s="3" t="str">
        <f>IF(ROW()&lt;=vLastrow,IF('Match History Data'!F1928&lt;&gt;"",'Match History Data'!F1928,""),"")</f>
        <v/>
      </c>
      <c r="G1928" t="str">
        <f>IF(ROW()&lt;=vLastrow,'Match History Data'!G1928,"")</f>
        <v/>
      </c>
      <c r="H1928" t="str">
        <f>IF(ROW()&lt;=vLastrow,'Match History Data'!H1928,"")</f>
        <v/>
      </c>
      <c r="I1928" t="str">
        <f>IF(ROW()&lt;=vLastrow,'Match History Data'!I1928,"")</f>
        <v/>
      </c>
      <c r="J1928" t="str">
        <f>IF(ROW()&lt;=vLastrow,'Match History Data'!J1928,"")</f>
        <v/>
      </c>
      <c r="K1928" t="str">
        <f>IF(ROW()&lt;=vLastrow,'Match History Data'!K1928,"")</f>
        <v/>
      </c>
      <c r="L1928" t="str">
        <f>IF(ROW()&lt;=vLastrow,'Match History Data'!L1928,"")</f>
        <v/>
      </c>
      <c r="M1928" t="str">
        <f>IF(ROW()&lt;=vLastrow,'Match History Data'!M1928,"")</f>
        <v/>
      </c>
      <c r="N1928" t="str">
        <f>IF(ROW()&lt;=vLastrow,'Match History Data'!N1928,"")</f>
        <v/>
      </c>
      <c r="O1928" t="str">
        <f>IF(ROW()&lt;=vLastrow,'Match History Data'!O1928,"")</f>
        <v/>
      </c>
      <c r="Q1928" t="str">
        <f>IF(ROW()&lt;=vLastrow,VLOOKUP(MONTH(E1928),calcs!$S$2:$T$13,2,FALSE),"")</f>
        <v/>
      </c>
      <c r="R1928" t="str">
        <f>IF(ROW()&lt;=vLastrow,VLOOKUP(MONTH(F1928),calcs!$S$2:$T$13,2,FALSE),"")</f>
        <v/>
      </c>
      <c r="S1928" t="str">
        <f t="shared" si="155"/>
        <v/>
      </c>
      <c r="T1928" s="26" t="e">
        <f>IF(F1928="",DATEDIF(E1928,calcs!X$2,"Y"),"")</f>
        <v>#VALUE!</v>
      </c>
      <c r="U1928" t="str">
        <f t="shared" si="159"/>
        <v/>
      </c>
      <c r="V1928" t="str">
        <f t="shared" si="156"/>
        <v/>
      </c>
      <c r="W1928">
        <f t="shared" si="157"/>
        <v>0</v>
      </c>
      <c r="X1928">
        <f t="shared" si="158"/>
        <v>0</v>
      </c>
    </row>
    <row r="1929" spans="1:24" x14ac:dyDescent="0.35">
      <c r="A1929" t="str">
        <f>IF(ROW()&lt;=vLastrow,'Match History Data'!A1929,"")</f>
        <v/>
      </c>
      <c r="B1929" t="str">
        <f>IF(ROW()&lt;=vLastrow,'Match History Data'!B1929,"")</f>
        <v/>
      </c>
      <c r="C1929" t="str">
        <f>IF(ROW()&lt;=vLastrow,'Match History Data'!C1929,"")</f>
        <v/>
      </c>
      <c r="D1929" t="str">
        <f>IF(ROW()&lt;=vLastrow,'Match History Data'!D1929,"")</f>
        <v/>
      </c>
      <c r="E1929" s="3" t="str">
        <f>IF(ROW()&lt;=vLastrow,IF('Match History Data'!E1929&lt;&gt;"",'Match History Data'!E1929,""),"")</f>
        <v/>
      </c>
      <c r="F1929" s="3" t="str">
        <f>IF(ROW()&lt;=vLastrow,IF('Match History Data'!F1929&lt;&gt;"",'Match History Data'!F1929,""),"")</f>
        <v/>
      </c>
      <c r="G1929" t="str">
        <f>IF(ROW()&lt;=vLastrow,'Match History Data'!G1929,"")</f>
        <v/>
      </c>
      <c r="H1929" t="str">
        <f>IF(ROW()&lt;=vLastrow,'Match History Data'!H1929,"")</f>
        <v/>
      </c>
      <c r="I1929" t="str">
        <f>IF(ROW()&lt;=vLastrow,'Match History Data'!I1929,"")</f>
        <v/>
      </c>
      <c r="J1929" t="str">
        <f>IF(ROW()&lt;=vLastrow,'Match History Data'!J1929,"")</f>
        <v/>
      </c>
      <c r="K1929" t="str">
        <f>IF(ROW()&lt;=vLastrow,'Match History Data'!K1929,"")</f>
        <v/>
      </c>
      <c r="L1929" t="str">
        <f>IF(ROW()&lt;=vLastrow,'Match History Data'!L1929,"")</f>
        <v/>
      </c>
      <c r="M1929" t="str">
        <f>IF(ROW()&lt;=vLastrow,'Match History Data'!M1929,"")</f>
        <v/>
      </c>
      <c r="N1929" t="str">
        <f>IF(ROW()&lt;=vLastrow,'Match History Data'!N1929,"")</f>
        <v/>
      </c>
      <c r="O1929" t="str">
        <f>IF(ROW()&lt;=vLastrow,'Match History Data'!O1929,"")</f>
        <v/>
      </c>
      <c r="Q1929" t="str">
        <f>IF(ROW()&lt;=vLastrow,VLOOKUP(MONTH(E1929),calcs!$S$2:$T$13,2,FALSE),"")</f>
        <v/>
      </c>
      <c r="R1929" t="str">
        <f>IF(ROW()&lt;=vLastrow,VLOOKUP(MONTH(F1929),calcs!$S$2:$T$13,2,FALSE),"")</f>
        <v/>
      </c>
      <c r="S1929" t="str">
        <f t="shared" si="155"/>
        <v/>
      </c>
      <c r="T1929" s="26" t="e">
        <f>IF(F1929="",DATEDIF(E1929,calcs!X$2,"Y"),"")</f>
        <v>#VALUE!</v>
      </c>
      <c r="U1929" t="str">
        <f t="shared" si="159"/>
        <v/>
      </c>
      <c r="V1929" t="str">
        <f t="shared" si="156"/>
        <v/>
      </c>
      <c r="W1929">
        <f t="shared" si="157"/>
        <v>0</v>
      </c>
      <c r="X1929">
        <f t="shared" si="158"/>
        <v>0</v>
      </c>
    </row>
    <row r="1930" spans="1:24" x14ac:dyDescent="0.35">
      <c r="A1930" t="str">
        <f>IF(ROW()&lt;=vLastrow,'Match History Data'!A1930,"")</f>
        <v/>
      </c>
      <c r="B1930" t="str">
        <f>IF(ROW()&lt;=vLastrow,'Match History Data'!B1930,"")</f>
        <v/>
      </c>
      <c r="C1930" t="str">
        <f>IF(ROW()&lt;=vLastrow,'Match History Data'!C1930,"")</f>
        <v/>
      </c>
      <c r="D1930" t="str">
        <f>IF(ROW()&lt;=vLastrow,'Match History Data'!D1930,"")</f>
        <v/>
      </c>
      <c r="E1930" s="3" t="str">
        <f>IF(ROW()&lt;=vLastrow,IF('Match History Data'!E1930&lt;&gt;"",'Match History Data'!E1930,""),"")</f>
        <v/>
      </c>
      <c r="F1930" s="3" t="str">
        <f>IF(ROW()&lt;=vLastrow,IF('Match History Data'!F1930&lt;&gt;"",'Match History Data'!F1930,""),"")</f>
        <v/>
      </c>
      <c r="G1930" t="str">
        <f>IF(ROW()&lt;=vLastrow,'Match History Data'!G1930,"")</f>
        <v/>
      </c>
      <c r="H1930" t="str">
        <f>IF(ROW()&lt;=vLastrow,'Match History Data'!H1930,"")</f>
        <v/>
      </c>
      <c r="I1930" t="str">
        <f>IF(ROW()&lt;=vLastrow,'Match History Data'!I1930,"")</f>
        <v/>
      </c>
      <c r="J1930" t="str">
        <f>IF(ROW()&lt;=vLastrow,'Match History Data'!J1930,"")</f>
        <v/>
      </c>
      <c r="K1930" t="str">
        <f>IF(ROW()&lt;=vLastrow,'Match History Data'!K1930,"")</f>
        <v/>
      </c>
      <c r="L1930" t="str">
        <f>IF(ROW()&lt;=vLastrow,'Match History Data'!L1930,"")</f>
        <v/>
      </c>
      <c r="M1930" t="str">
        <f>IF(ROW()&lt;=vLastrow,'Match History Data'!M1930,"")</f>
        <v/>
      </c>
      <c r="N1930" t="str">
        <f>IF(ROW()&lt;=vLastrow,'Match History Data'!N1930,"")</f>
        <v/>
      </c>
      <c r="O1930" t="str">
        <f>IF(ROW()&lt;=vLastrow,'Match History Data'!O1930,"")</f>
        <v/>
      </c>
      <c r="Q1930" t="str">
        <f>IF(ROW()&lt;=vLastrow,VLOOKUP(MONTH(E1930),calcs!$S$2:$T$13,2,FALSE),"")</f>
        <v/>
      </c>
      <c r="R1930" t="str">
        <f>IF(ROW()&lt;=vLastrow,VLOOKUP(MONTH(F1930),calcs!$S$2:$T$13,2,FALSE),"")</f>
        <v/>
      </c>
      <c r="S1930" t="str">
        <f t="shared" ref="S1930:S1993" si="160">IF(F1930&lt;&gt;"",DATEDIF(E1930,F1930,"y"),"")</f>
        <v/>
      </c>
      <c r="T1930" s="26" t="e">
        <f>IF(F1930="",DATEDIF(E1930,calcs!X$2,"Y"),"")</f>
        <v>#VALUE!</v>
      </c>
      <c r="U1930" t="str">
        <f t="shared" si="159"/>
        <v/>
      </c>
      <c r="V1930" t="str">
        <f t="shared" si="156"/>
        <v/>
      </c>
      <c r="W1930">
        <f t="shared" si="157"/>
        <v>0</v>
      </c>
      <c r="X1930">
        <f t="shared" si="158"/>
        <v>0</v>
      </c>
    </row>
    <row r="1931" spans="1:24" x14ac:dyDescent="0.35">
      <c r="A1931" t="str">
        <f>IF(ROW()&lt;=vLastrow,'Match History Data'!A1931,"")</f>
        <v/>
      </c>
      <c r="B1931" t="str">
        <f>IF(ROW()&lt;=vLastrow,'Match History Data'!B1931,"")</f>
        <v/>
      </c>
      <c r="C1931" t="str">
        <f>IF(ROW()&lt;=vLastrow,'Match History Data'!C1931,"")</f>
        <v/>
      </c>
      <c r="D1931" t="str">
        <f>IF(ROW()&lt;=vLastrow,'Match History Data'!D1931,"")</f>
        <v/>
      </c>
      <c r="E1931" s="3" t="str">
        <f>IF(ROW()&lt;=vLastrow,IF('Match History Data'!E1931&lt;&gt;"",'Match History Data'!E1931,""),"")</f>
        <v/>
      </c>
      <c r="F1931" s="3" t="str">
        <f>IF(ROW()&lt;=vLastrow,IF('Match History Data'!F1931&lt;&gt;"",'Match History Data'!F1931,""),"")</f>
        <v/>
      </c>
      <c r="G1931" t="str">
        <f>IF(ROW()&lt;=vLastrow,'Match History Data'!G1931,"")</f>
        <v/>
      </c>
      <c r="H1931" t="str">
        <f>IF(ROW()&lt;=vLastrow,'Match History Data'!H1931,"")</f>
        <v/>
      </c>
      <c r="I1931" t="str">
        <f>IF(ROW()&lt;=vLastrow,'Match History Data'!I1931,"")</f>
        <v/>
      </c>
      <c r="J1931" t="str">
        <f>IF(ROW()&lt;=vLastrow,'Match History Data'!J1931,"")</f>
        <v/>
      </c>
      <c r="K1931" t="str">
        <f>IF(ROW()&lt;=vLastrow,'Match History Data'!K1931,"")</f>
        <v/>
      </c>
      <c r="L1931" t="str">
        <f>IF(ROW()&lt;=vLastrow,'Match History Data'!L1931,"")</f>
        <v/>
      </c>
      <c r="M1931" t="str">
        <f>IF(ROW()&lt;=vLastrow,'Match History Data'!M1931,"")</f>
        <v/>
      </c>
      <c r="N1931" t="str">
        <f>IF(ROW()&lt;=vLastrow,'Match History Data'!N1931,"")</f>
        <v/>
      </c>
      <c r="O1931" t="str">
        <f>IF(ROW()&lt;=vLastrow,'Match History Data'!O1931,"")</f>
        <v/>
      </c>
      <c r="Q1931" t="str">
        <f>IF(ROW()&lt;=vLastrow,VLOOKUP(MONTH(E1931),calcs!$S$2:$T$13,2,FALSE),"")</f>
        <v/>
      </c>
      <c r="R1931" t="str">
        <f>IF(ROW()&lt;=vLastrow,VLOOKUP(MONTH(F1931),calcs!$S$2:$T$13,2,FALSE),"")</f>
        <v/>
      </c>
      <c r="S1931" t="str">
        <f t="shared" si="160"/>
        <v/>
      </c>
      <c r="T1931" s="26" t="e">
        <f>IF(F1931="",DATEDIF(E1931,calcs!X$2,"Y"),"")</f>
        <v>#VALUE!</v>
      </c>
      <c r="U1931" t="str">
        <f t="shared" si="159"/>
        <v/>
      </c>
      <c r="V1931" t="str">
        <f t="shared" si="156"/>
        <v/>
      </c>
      <c r="W1931">
        <f t="shared" si="157"/>
        <v>0</v>
      </c>
      <c r="X1931">
        <f t="shared" si="158"/>
        <v>0</v>
      </c>
    </row>
    <row r="1932" spans="1:24" x14ac:dyDescent="0.35">
      <c r="A1932" t="str">
        <f>IF(ROW()&lt;=vLastrow,'Match History Data'!A1932,"")</f>
        <v/>
      </c>
      <c r="B1932" t="str">
        <f>IF(ROW()&lt;=vLastrow,'Match History Data'!B1932,"")</f>
        <v/>
      </c>
      <c r="C1932" t="str">
        <f>IF(ROW()&lt;=vLastrow,'Match History Data'!C1932,"")</f>
        <v/>
      </c>
      <c r="D1932" t="str">
        <f>IF(ROW()&lt;=vLastrow,'Match History Data'!D1932,"")</f>
        <v/>
      </c>
      <c r="E1932" s="3" t="str">
        <f>IF(ROW()&lt;=vLastrow,IF('Match History Data'!E1932&lt;&gt;"",'Match History Data'!E1932,""),"")</f>
        <v/>
      </c>
      <c r="F1932" s="3" t="str">
        <f>IF(ROW()&lt;=vLastrow,IF('Match History Data'!F1932&lt;&gt;"",'Match History Data'!F1932,""),"")</f>
        <v/>
      </c>
      <c r="G1932" t="str">
        <f>IF(ROW()&lt;=vLastrow,'Match History Data'!G1932,"")</f>
        <v/>
      </c>
      <c r="H1932" t="str">
        <f>IF(ROW()&lt;=vLastrow,'Match History Data'!H1932,"")</f>
        <v/>
      </c>
      <c r="I1932" t="str">
        <f>IF(ROW()&lt;=vLastrow,'Match History Data'!I1932,"")</f>
        <v/>
      </c>
      <c r="J1932" t="str">
        <f>IF(ROW()&lt;=vLastrow,'Match History Data'!J1932,"")</f>
        <v/>
      </c>
      <c r="K1932" t="str">
        <f>IF(ROW()&lt;=vLastrow,'Match History Data'!K1932,"")</f>
        <v/>
      </c>
      <c r="L1932" t="str">
        <f>IF(ROW()&lt;=vLastrow,'Match History Data'!L1932,"")</f>
        <v/>
      </c>
      <c r="M1932" t="str">
        <f>IF(ROW()&lt;=vLastrow,'Match History Data'!M1932,"")</f>
        <v/>
      </c>
      <c r="N1932" t="str">
        <f>IF(ROW()&lt;=vLastrow,'Match History Data'!N1932,"")</f>
        <v/>
      </c>
      <c r="O1932" t="str">
        <f>IF(ROW()&lt;=vLastrow,'Match History Data'!O1932,"")</f>
        <v/>
      </c>
      <c r="Q1932" t="str">
        <f>IF(ROW()&lt;=vLastrow,VLOOKUP(MONTH(E1932),calcs!$S$2:$T$13,2,FALSE),"")</f>
        <v/>
      </c>
      <c r="R1932" t="str">
        <f>IF(ROW()&lt;=vLastrow,VLOOKUP(MONTH(F1932),calcs!$S$2:$T$13,2,FALSE),"")</f>
        <v/>
      </c>
      <c r="S1932" t="str">
        <f t="shared" si="160"/>
        <v/>
      </c>
      <c r="T1932" s="26" t="e">
        <f>IF(F1932="",DATEDIF(E1932,calcs!X$2,"Y"),"")</f>
        <v>#VALUE!</v>
      </c>
      <c r="U1932" t="str">
        <f t="shared" si="159"/>
        <v/>
      </c>
      <c r="V1932" t="str">
        <f t="shared" si="156"/>
        <v/>
      </c>
      <c r="W1932">
        <f t="shared" si="157"/>
        <v>0</v>
      </c>
      <c r="X1932">
        <f t="shared" si="158"/>
        <v>0</v>
      </c>
    </row>
    <row r="1933" spans="1:24" x14ac:dyDescent="0.35">
      <c r="A1933" t="str">
        <f>IF(ROW()&lt;=vLastrow,'Match History Data'!A1933,"")</f>
        <v/>
      </c>
      <c r="B1933" t="str">
        <f>IF(ROW()&lt;=vLastrow,'Match History Data'!B1933,"")</f>
        <v/>
      </c>
      <c r="C1933" t="str">
        <f>IF(ROW()&lt;=vLastrow,'Match History Data'!C1933,"")</f>
        <v/>
      </c>
      <c r="D1933" t="str">
        <f>IF(ROW()&lt;=vLastrow,'Match History Data'!D1933,"")</f>
        <v/>
      </c>
      <c r="E1933" s="3" t="str">
        <f>IF(ROW()&lt;=vLastrow,IF('Match History Data'!E1933&lt;&gt;"",'Match History Data'!E1933,""),"")</f>
        <v/>
      </c>
      <c r="F1933" s="3" t="str">
        <f>IF(ROW()&lt;=vLastrow,IF('Match History Data'!F1933&lt;&gt;"",'Match History Data'!F1933,""),"")</f>
        <v/>
      </c>
      <c r="G1933" t="str">
        <f>IF(ROW()&lt;=vLastrow,'Match History Data'!G1933,"")</f>
        <v/>
      </c>
      <c r="H1933" t="str">
        <f>IF(ROW()&lt;=vLastrow,'Match History Data'!H1933,"")</f>
        <v/>
      </c>
      <c r="I1933" t="str">
        <f>IF(ROW()&lt;=vLastrow,'Match History Data'!I1933,"")</f>
        <v/>
      </c>
      <c r="J1933" t="str">
        <f>IF(ROW()&lt;=vLastrow,'Match History Data'!J1933,"")</f>
        <v/>
      </c>
      <c r="K1933" t="str">
        <f>IF(ROW()&lt;=vLastrow,'Match History Data'!K1933,"")</f>
        <v/>
      </c>
      <c r="L1933" t="str">
        <f>IF(ROW()&lt;=vLastrow,'Match History Data'!L1933,"")</f>
        <v/>
      </c>
      <c r="M1933" t="str">
        <f>IF(ROW()&lt;=vLastrow,'Match History Data'!M1933,"")</f>
        <v/>
      </c>
      <c r="N1933" t="str">
        <f>IF(ROW()&lt;=vLastrow,'Match History Data'!N1933,"")</f>
        <v/>
      </c>
      <c r="O1933" t="str">
        <f>IF(ROW()&lt;=vLastrow,'Match History Data'!O1933,"")</f>
        <v/>
      </c>
      <c r="Q1933" t="str">
        <f>IF(ROW()&lt;=vLastrow,VLOOKUP(MONTH(E1933),calcs!$S$2:$T$13,2,FALSE),"")</f>
        <v/>
      </c>
      <c r="R1933" t="str">
        <f>IF(ROW()&lt;=vLastrow,VLOOKUP(MONTH(F1933),calcs!$S$2:$T$13,2,FALSE),"")</f>
        <v/>
      </c>
      <c r="S1933" t="str">
        <f t="shared" si="160"/>
        <v/>
      </c>
      <c r="T1933" s="26" t="e">
        <f>IF(F1933="",DATEDIF(E1933,calcs!X$2,"Y"),"")</f>
        <v>#VALUE!</v>
      </c>
      <c r="U1933" t="str">
        <f t="shared" si="159"/>
        <v/>
      </c>
      <c r="V1933" t="str">
        <f t="shared" si="156"/>
        <v/>
      </c>
      <c r="W1933">
        <f t="shared" si="157"/>
        <v>0</v>
      </c>
      <c r="X1933">
        <f t="shared" si="158"/>
        <v>0</v>
      </c>
    </row>
    <row r="1934" spans="1:24" x14ac:dyDescent="0.35">
      <c r="A1934" t="str">
        <f>IF(ROW()&lt;=vLastrow,'Match History Data'!A1934,"")</f>
        <v/>
      </c>
      <c r="B1934" t="str">
        <f>IF(ROW()&lt;=vLastrow,'Match History Data'!B1934,"")</f>
        <v/>
      </c>
      <c r="C1934" t="str">
        <f>IF(ROW()&lt;=vLastrow,'Match History Data'!C1934,"")</f>
        <v/>
      </c>
      <c r="D1934" t="str">
        <f>IF(ROW()&lt;=vLastrow,'Match History Data'!D1934,"")</f>
        <v/>
      </c>
      <c r="E1934" s="3" t="str">
        <f>IF(ROW()&lt;=vLastrow,IF('Match History Data'!E1934&lt;&gt;"",'Match History Data'!E1934,""),"")</f>
        <v/>
      </c>
      <c r="F1934" s="3" t="str">
        <f>IF(ROW()&lt;=vLastrow,IF('Match History Data'!F1934&lt;&gt;"",'Match History Data'!F1934,""),"")</f>
        <v/>
      </c>
      <c r="G1934" t="str">
        <f>IF(ROW()&lt;=vLastrow,'Match History Data'!G1934,"")</f>
        <v/>
      </c>
      <c r="H1934" t="str">
        <f>IF(ROW()&lt;=vLastrow,'Match History Data'!H1934,"")</f>
        <v/>
      </c>
      <c r="I1934" t="str">
        <f>IF(ROW()&lt;=vLastrow,'Match History Data'!I1934,"")</f>
        <v/>
      </c>
      <c r="J1934" t="str">
        <f>IF(ROW()&lt;=vLastrow,'Match History Data'!J1934,"")</f>
        <v/>
      </c>
      <c r="K1934" t="str">
        <f>IF(ROW()&lt;=vLastrow,'Match History Data'!K1934,"")</f>
        <v/>
      </c>
      <c r="L1934" t="str">
        <f>IF(ROW()&lt;=vLastrow,'Match History Data'!L1934,"")</f>
        <v/>
      </c>
      <c r="M1934" t="str">
        <f>IF(ROW()&lt;=vLastrow,'Match History Data'!M1934,"")</f>
        <v/>
      </c>
      <c r="N1934" t="str">
        <f>IF(ROW()&lt;=vLastrow,'Match History Data'!N1934,"")</f>
        <v/>
      </c>
      <c r="O1934" t="str">
        <f>IF(ROW()&lt;=vLastrow,'Match History Data'!O1934,"")</f>
        <v/>
      </c>
      <c r="Q1934" t="str">
        <f>IF(ROW()&lt;=vLastrow,VLOOKUP(MONTH(E1934),calcs!$S$2:$T$13,2,FALSE),"")</f>
        <v/>
      </c>
      <c r="R1934" t="str">
        <f>IF(ROW()&lt;=vLastrow,VLOOKUP(MONTH(F1934),calcs!$S$2:$T$13,2,FALSE),"")</f>
        <v/>
      </c>
      <c r="S1934" t="str">
        <f t="shared" si="160"/>
        <v/>
      </c>
      <c r="T1934" s="26" t="e">
        <f>IF(F1934="",DATEDIF(E1934,calcs!X$2,"Y"),"")</f>
        <v>#VALUE!</v>
      </c>
      <c r="U1934" t="str">
        <f t="shared" si="159"/>
        <v/>
      </c>
      <c r="V1934" t="str">
        <f t="shared" si="156"/>
        <v/>
      </c>
      <c r="W1934">
        <f t="shared" si="157"/>
        <v>0</v>
      </c>
      <c r="X1934">
        <f t="shared" si="158"/>
        <v>0</v>
      </c>
    </row>
    <row r="1935" spans="1:24" x14ac:dyDescent="0.35">
      <c r="A1935" t="str">
        <f>IF(ROW()&lt;=vLastrow,'Match History Data'!A1935,"")</f>
        <v/>
      </c>
      <c r="B1935" t="str">
        <f>IF(ROW()&lt;=vLastrow,'Match History Data'!B1935,"")</f>
        <v/>
      </c>
      <c r="C1935" t="str">
        <f>IF(ROW()&lt;=vLastrow,'Match History Data'!C1935,"")</f>
        <v/>
      </c>
      <c r="D1935" t="str">
        <f>IF(ROW()&lt;=vLastrow,'Match History Data'!D1935,"")</f>
        <v/>
      </c>
      <c r="E1935" s="3" t="str">
        <f>IF(ROW()&lt;=vLastrow,IF('Match History Data'!E1935&lt;&gt;"",'Match History Data'!E1935,""),"")</f>
        <v/>
      </c>
      <c r="F1935" s="3" t="str">
        <f>IF(ROW()&lt;=vLastrow,IF('Match History Data'!F1935&lt;&gt;"",'Match History Data'!F1935,""),"")</f>
        <v/>
      </c>
      <c r="G1935" t="str">
        <f>IF(ROW()&lt;=vLastrow,'Match History Data'!G1935,"")</f>
        <v/>
      </c>
      <c r="H1935" t="str">
        <f>IF(ROW()&lt;=vLastrow,'Match History Data'!H1935,"")</f>
        <v/>
      </c>
      <c r="I1935" t="str">
        <f>IF(ROW()&lt;=vLastrow,'Match History Data'!I1935,"")</f>
        <v/>
      </c>
      <c r="J1935" t="str">
        <f>IF(ROW()&lt;=vLastrow,'Match History Data'!J1935,"")</f>
        <v/>
      </c>
      <c r="K1935" t="str">
        <f>IF(ROW()&lt;=vLastrow,'Match History Data'!K1935,"")</f>
        <v/>
      </c>
      <c r="L1935" t="str">
        <f>IF(ROW()&lt;=vLastrow,'Match History Data'!L1935,"")</f>
        <v/>
      </c>
      <c r="M1935" t="str">
        <f>IF(ROW()&lt;=vLastrow,'Match History Data'!M1935,"")</f>
        <v/>
      </c>
      <c r="N1935" t="str">
        <f>IF(ROW()&lt;=vLastrow,'Match History Data'!N1935,"")</f>
        <v/>
      </c>
      <c r="O1935" t="str">
        <f>IF(ROW()&lt;=vLastrow,'Match History Data'!O1935,"")</f>
        <v/>
      </c>
      <c r="Q1935" t="str">
        <f>IF(ROW()&lt;=vLastrow,VLOOKUP(MONTH(E1935),calcs!$S$2:$T$13,2,FALSE),"")</f>
        <v/>
      </c>
      <c r="R1935" t="str">
        <f>IF(ROW()&lt;=vLastrow,VLOOKUP(MONTH(F1935),calcs!$S$2:$T$13,2,FALSE),"")</f>
        <v/>
      </c>
      <c r="S1935" t="str">
        <f t="shared" si="160"/>
        <v/>
      </c>
      <c r="T1935" s="26" t="e">
        <f>IF(F1935="",DATEDIF(E1935,calcs!X$2,"Y"),"")</f>
        <v>#VALUE!</v>
      </c>
      <c r="U1935" t="str">
        <f t="shared" si="159"/>
        <v/>
      </c>
      <c r="V1935" t="str">
        <f t="shared" si="156"/>
        <v/>
      </c>
      <c r="W1935">
        <f t="shared" si="157"/>
        <v>0</v>
      </c>
      <c r="X1935">
        <f t="shared" si="158"/>
        <v>0</v>
      </c>
    </row>
    <row r="1936" spans="1:24" x14ac:dyDescent="0.35">
      <c r="A1936" t="str">
        <f>IF(ROW()&lt;=vLastrow,'Match History Data'!A1936,"")</f>
        <v/>
      </c>
      <c r="B1936" t="str">
        <f>IF(ROW()&lt;=vLastrow,'Match History Data'!B1936,"")</f>
        <v/>
      </c>
      <c r="C1936" t="str">
        <f>IF(ROW()&lt;=vLastrow,'Match History Data'!C1936,"")</f>
        <v/>
      </c>
      <c r="D1936" t="str">
        <f>IF(ROW()&lt;=vLastrow,'Match History Data'!D1936,"")</f>
        <v/>
      </c>
      <c r="E1936" s="3" t="str">
        <f>IF(ROW()&lt;=vLastrow,IF('Match History Data'!E1936&lt;&gt;"",'Match History Data'!E1936,""),"")</f>
        <v/>
      </c>
      <c r="F1936" s="3" t="str">
        <f>IF(ROW()&lt;=vLastrow,IF('Match History Data'!F1936&lt;&gt;"",'Match History Data'!F1936,""),"")</f>
        <v/>
      </c>
      <c r="G1936" t="str">
        <f>IF(ROW()&lt;=vLastrow,'Match History Data'!G1936,"")</f>
        <v/>
      </c>
      <c r="H1936" t="str">
        <f>IF(ROW()&lt;=vLastrow,'Match History Data'!H1936,"")</f>
        <v/>
      </c>
      <c r="I1936" t="str">
        <f>IF(ROW()&lt;=vLastrow,'Match History Data'!I1936,"")</f>
        <v/>
      </c>
      <c r="J1936" t="str">
        <f>IF(ROW()&lt;=vLastrow,'Match History Data'!J1936,"")</f>
        <v/>
      </c>
      <c r="K1936" t="str">
        <f>IF(ROW()&lt;=vLastrow,'Match History Data'!K1936,"")</f>
        <v/>
      </c>
      <c r="L1936" t="str">
        <f>IF(ROW()&lt;=vLastrow,'Match History Data'!L1936,"")</f>
        <v/>
      </c>
      <c r="M1936" t="str">
        <f>IF(ROW()&lt;=vLastrow,'Match History Data'!M1936,"")</f>
        <v/>
      </c>
      <c r="N1936" t="str">
        <f>IF(ROW()&lt;=vLastrow,'Match History Data'!N1936,"")</f>
        <v/>
      </c>
      <c r="O1936" t="str">
        <f>IF(ROW()&lt;=vLastrow,'Match History Data'!O1936,"")</f>
        <v/>
      </c>
      <c r="Q1936" t="str">
        <f>IF(ROW()&lt;=vLastrow,VLOOKUP(MONTH(E1936),calcs!$S$2:$T$13,2,FALSE),"")</f>
        <v/>
      </c>
      <c r="R1936" t="str">
        <f>IF(ROW()&lt;=vLastrow,VLOOKUP(MONTH(F1936),calcs!$S$2:$T$13,2,FALSE),"")</f>
        <v/>
      </c>
      <c r="S1936" t="str">
        <f t="shared" si="160"/>
        <v/>
      </c>
      <c r="T1936" s="26" t="e">
        <f>IF(F1936="",DATEDIF(E1936,calcs!X$2,"Y"),"")</f>
        <v>#VALUE!</v>
      </c>
      <c r="U1936" t="str">
        <f t="shared" si="159"/>
        <v/>
      </c>
      <c r="V1936" t="str">
        <f t="shared" si="156"/>
        <v/>
      </c>
      <c r="W1936">
        <f t="shared" si="157"/>
        <v>0</v>
      </c>
      <c r="X1936">
        <f t="shared" si="158"/>
        <v>0</v>
      </c>
    </row>
    <row r="1937" spans="1:24" x14ac:dyDescent="0.35">
      <c r="A1937" t="str">
        <f>IF(ROW()&lt;=vLastrow,'Match History Data'!A1937,"")</f>
        <v/>
      </c>
      <c r="B1937" t="str">
        <f>IF(ROW()&lt;=vLastrow,'Match History Data'!B1937,"")</f>
        <v/>
      </c>
      <c r="C1937" t="str">
        <f>IF(ROW()&lt;=vLastrow,'Match History Data'!C1937,"")</f>
        <v/>
      </c>
      <c r="D1937" t="str">
        <f>IF(ROW()&lt;=vLastrow,'Match History Data'!D1937,"")</f>
        <v/>
      </c>
      <c r="E1937" s="3" t="str">
        <f>IF(ROW()&lt;=vLastrow,IF('Match History Data'!E1937&lt;&gt;"",'Match History Data'!E1937,""),"")</f>
        <v/>
      </c>
      <c r="F1937" s="3" t="str">
        <f>IF(ROW()&lt;=vLastrow,IF('Match History Data'!F1937&lt;&gt;"",'Match History Data'!F1937,""),"")</f>
        <v/>
      </c>
      <c r="G1937" t="str">
        <f>IF(ROW()&lt;=vLastrow,'Match History Data'!G1937,"")</f>
        <v/>
      </c>
      <c r="H1937" t="str">
        <f>IF(ROW()&lt;=vLastrow,'Match History Data'!H1937,"")</f>
        <v/>
      </c>
      <c r="I1937" t="str">
        <f>IF(ROW()&lt;=vLastrow,'Match History Data'!I1937,"")</f>
        <v/>
      </c>
      <c r="J1937" t="str">
        <f>IF(ROW()&lt;=vLastrow,'Match History Data'!J1937,"")</f>
        <v/>
      </c>
      <c r="K1937" t="str">
        <f>IF(ROW()&lt;=vLastrow,'Match History Data'!K1937,"")</f>
        <v/>
      </c>
      <c r="L1937" t="str">
        <f>IF(ROW()&lt;=vLastrow,'Match History Data'!L1937,"")</f>
        <v/>
      </c>
      <c r="M1937" t="str">
        <f>IF(ROW()&lt;=vLastrow,'Match History Data'!M1937,"")</f>
        <v/>
      </c>
      <c r="N1937" t="str">
        <f>IF(ROW()&lt;=vLastrow,'Match History Data'!N1937,"")</f>
        <v/>
      </c>
      <c r="O1937" t="str">
        <f>IF(ROW()&lt;=vLastrow,'Match History Data'!O1937,"")</f>
        <v/>
      </c>
      <c r="Q1937" t="str">
        <f>IF(ROW()&lt;=vLastrow,VLOOKUP(MONTH(E1937),calcs!$S$2:$T$13,2,FALSE),"")</f>
        <v/>
      </c>
      <c r="R1937" t="str">
        <f>IF(ROW()&lt;=vLastrow,VLOOKUP(MONTH(F1937),calcs!$S$2:$T$13,2,FALSE),"")</f>
        <v/>
      </c>
      <c r="S1937" t="str">
        <f t="shared" si="160"/>
        <v/>
      </c>
      <c r="T1937" s="26" t="e">
        <f>IF(F1937="",DATEDIF(E1937,calcs!X$2,"Y"),"")</f>
        <v>#VALUE!</v>
      </c>
      <c r="U1937" t="str">
        <f t="shared" si="159"/>
        <v/>
      </c>
      <c r="V1937" t="str">
        <f t="shared" si="156"/>
        <v/>
      </c>
      <c r="W1937">
        <f t="shared" si="157"/>
        <v>0</v>
      </c>
      <c r="X1937">
        <f t="shared" si="158"/>
        <v>0</v>
      </c>
    </row>
    <row r="1938" spans="1:24" x14ac:dyDescent="0.35">
      <c r="A1938" t="str">
        <f>IF(ROW()&lt;=vLastrow,'Match History Data'!A1938,"")</f>
        <v/>
      </c>
      <c r="B1938" t="str">
        <f>IF(ROW()&lt;=vLastrow,'Match History Data'!B1938,"")</f>
        <v/>
      </c>
      <c r="C1938" t="str">
        <f>IF(ROW()&lt;=vLastrow,'Match History Data'!C1938,"")</f>
        <v/>
      </c>
      <c r="D1938" t="str">
        <f>IF(ROW()&lt;=vLastrow,'Match History Data'!D1938,"")</f>
        <v/>
      </c>
      <c r="E1938" s="3" t="str">
        <f>IF(ROW()&lt;=vLastrow,IF('Match History Data'!E1938&lt;&gt;"",'Match History Data'!E1938,""),"")</f>
        <v/>
      </c>
      <c r="F1938" s="3" t="str">
        <f>IF(ROW()&lt;=vLastrow,IF('Match History Data'!F1938&lt;&gt;"",'Match History Data'!F1938,""),"")</f>
        <v/>
      </c>
      <c r="G1938" t="str">
        <f>IF(ROW()&lt;=vLastrow,'Match History Data'!G1938,"")</f>
        <v/>
      </c>
      <c r="H1938" t="str">
        <f>IF(ROW()&lt;=vLastrow,'Match History Data'!H1938,"")</f>
        <v/>
      </c>
      <c r="I1938" t="str">
        <f>IF(ROW()&lt;=vLastrow,'Match History Data'!I1938,"")</f>
        <v/>
      </c>
      <c r="J1938" t="str">
        <f>IF(ROW()&lt;=vLastrow,'Match History Data'!J1938,"")</f>
        <v/>
      </c>
      <c r="K1938" t="str">
        <f>IF(ROW()&lt;=vLastrow,'Match History Data'!K1938,"")</f>
        <v/>
      </c>
      <c r="L1938" t="str">
        <f>IF(ROW()&lt;=vLastrow,'Match History Data'!L1938,"")</f>
        <v/>
      </c>
      <c r="M1938" t="str">
        <f>IF(ROW()&lt;=vLastrow,'Match History Data'!M1938,"")</f>
        <v/>
      </c>
      <c r="N1938" t="str">
        <f>IF(ROW()&lt;=vLastrow,'Match History Data'!N1938,"")</f>
        <v/>
      </c>
      <c r="O1938" t="str">
        <f>IF(ROW()&lt;=vLastrow,'Match History Data'!O1938,"")</f>
        <v/>
      </c>
      <c r="Q1938" t="str">
        <f>IF(ROW()&lt;=vLastrow,VLOOKUP(MONTH(E1938),calcs!$S$2:$T$13,2,FALSE),"")</f>
        <v/>
      </c>
      <c r="R1938" t="str">
        <f>IF(ROW()&lt;=vLastrow,VLOOKUP(MONTH(F1938),calcs!$S$2:$T$13,2,FALSE),"")</f>
        <v/>
      </c>
      <c r="S1938" t="str">
        <f t="shared" si="160"/>
        <v/>
      </c>
      <c r="T1938" s="26" t="e">
        <f>IF(F1938="",DATEDIF(E1938,calcs!X$2,"Y"),"")</f>
        <v>#VALUE!</v>
      </c>
      <c r="U1938" t="str">
        <f t="shared" si="159"/>
        <v/>
      </c>
      <c r="V1938" t="str">
        <f t="shared" si="156"/>
        <v/>
      </c>
      <c r="W1938">
        <f t="shared" si="157"/>
        <v>0</v>
      </c>
      <c r="X1938">
        <f t="shared" si="158"/>
        <v>0</v>
      </c>
    </row>
    <row r="1939" spans="1:24" x14ac:dyDescent="0.35">
      <c r="A1939" t="str">
        <f>IF(ROW()&lt;=vLastrow,'Match History Data'!A1939,"")</f>
        <v/>
      </c>
      <c r="B1939" t="str">
        <f>IF(ROW()&lt;=vLastrow,'Match History Data'!B1939,"")</f>
        <v/>
      </c>
      <c r="C1939" t="str">
        <f>IF(ROW()&lt;=vLastrow,'Match History Data'!C1939,"")</f>
        <v/>
      </c>
      <c r="D1939" t="str">
        <f>IF(ROW()&lt;=vLastrow,'Match History Data'!D1939,"")</f>
        <v/>
      </c>
      <c r="E1939" s="3" t="str">
        <f>IF(ROW()&lt;=vLastrow,IF('Match History Data'!E1939&lt;&gt;"",'Match History Data'!E1939,""),"")</f>
        <v/>
      </c>
      <c r="F1939" s="3" t="str">
        <f>IF(ROW()&lt;=vLastrow,IF('Match History Data'!F1939&lt;&gt;"",'Match History Data'!F1939,""),"")</f>
        <v/>
      </c>
      <c r="G1939" t="str">
        <f>IF(ROW()&lt;=vLastrow,'Match History Data'!G1939,"")</f>
        <v/>
      </c>
      <c r="H1939" t="str">
        <f>IF(ROW()&lt;=vLastrow,'Match History Data'!H1939,"")</f>
        <v/>
      </c>
      <c r="I1939" t="str">
        <f>IF(ROW()&lt;=vLastrow,'Match History Data'!I1939,"")</f>
        <v/>
      </c>
      <c r="J1939" t="str">
        <f>IF(ROW()&lt;=vLastrow,'Match History Data'!J1939,"")</f>
        <v/>
      </c>
      <c r="K1939" t="str">
        <f>IF(ROW()&lt;=vLastrow,'Match History Data'!K1939,"")</f>
        <v/>
      </c>
      <c r="L1939" t="str">
        <f>IF(ROW()&lt;=vLastrow,'Match History Data'!L1939,"")</f>
        <v/>
      </c>
      <c r="M1939" t="str">
        <f>IF(ROW()&lt;=vLastrow,'Match History Data'!M1939,"")</f>
        <v/>
      </c>
      <c r="N1939" t="str">
        <f>IF(ROW()&lt;=vLastrow,'Match History Data'!N1939,"")</f>
        <v/>
      </c>
      <c r="O1939" t="str">
        <f>IF(ROW()&lt;=vLastrow,'Match History Data'!O1939,"")</f>
        <v/>
      </c>
      <c r="Q1939" t="str">
        <f>IF(ROW()&lt;=vLastrow,VLOOKUP(MONTH(E1939),calcs!$S$2:$T$13,2,FALSE),"")</f>
        <v/>
      </c>
      <c r="R1939" t="str">
        <f>IF(ROW()&lt;=vLastrow,VLOOKUP(MONTH(F1939),calcs!$S$2:$T$13,2,FALSE),"")</f>
        <v/>
      </c>
      <c r="S1939" t="str">
        <f t="shared" si="160"/>
        <v/>
      </c>
      <c r="T1939" s="26" t="e">
        <f>IF(F1939="",DATEDIF(E1939,calcs!X$2,"Y"),"")</f>
        <v>#VALUE!</v>
      </c>
      <c r="U1939" t="str">
        <f t="shared" si="159"/>
        <v/>
      </c>
      <c r="V1939" t="str">
        <f t="shared" si="156"/>
        <v/>
      </c>
      <c r="W1939">
        <f t="shared" si="157"/>
        <v>0</v>
      </c>
      <c r="X1939">
        <f t="shared" si="158"/>
        <v>0</v>
      </c>
    </row>
    <row r="1940" spans="1:24" x14ac:dyDescent="0.35">
      <c r="A1940" t="str">
        <f>IF(ROW()&lt;=vLastrow,'Match History Data'!A1940,"")</f>
        <v/>
      </c>
      <c r="B1940" t="str">
        <f>IF(ROW()&lt;=vLastrow,'Match History Data'!B1940,"")</f>
        <v/>
      </c>
      <c r="C1940" t="str">
        <f>IF(ROW()&lt;=vLastrow,'Match History Data'!C1940,"")</f>
        <v/>
      </c>
      <c r="D1940" t="str">
        <f>IF(ROW()&lt;=vLastrow,'Match History Data'!D1940,"")</f>
        <v/>
      </c>
      <c r="E1940" s="3" t="str">
        <f>IF(ROW()&lt;=vLastrow,IF('Match History Data'!E1940&lt;&gt;"",'Match History Data'!E1940,""),"")</f>
        <v/>
      </c>
      <c r="F1940" s="3" t="str">
        <f>IF(ROW()&lt;=vLastrow,IF('Match History Data'!F1940&lt;&gt;"",'Match History Data'!F1940,""),"")</f>
        <v/>
      </c>
      <c r="G1940" t="str">
        <f>IF(ROW()&lt;=vLastrow,'Match History Data'!G1940,"")</f>
        <v/>
      </c>
      <c r="H1940" t="str">
        <f>IF(ROW()&lt;=vLastrow,'Match History Data'!H1940,"")</f>
        <v/>
      </c>
      <c r="I1940" t="str">
        <f>IF(ROW()&lt;=vLastrow,'Match History Data'!I1940,"")</f>
        <v/>
      </c>
      <c r="J1940" t="str">
        <f>IF(ROW()&lt;=vLastrow,'Match History Data'!J1940,"")</f>
        <v/>
      </c>
      <c r="K1940" t="str">
        <f>IF(ROW()&lt;=vLastrow,'Match History Data'!K1940,"")</f>
        <v/>
      </c>
      <c r="L1940" t="str">
        <f>IF(ROW()&lt;=vLastrow,'Match History Data'!L1940,"")</f>
        <v/>
      </c>
      <c r="M1940" t="str">
        <f>IF(ROW()&lt;=vLastrow,'Match History Data'!M1940,"")</f>
        <v/>
      </c>
      <c r="N1940" t="str">
        <f>IF(ROW()&lt;=vLastrow,'Match History Data'!N1940,"")</f>
        <v/>
      </c>
      <c r="O1940" t="str">
        <f>IF(ROW()&lt;=vLastrow,'Match History Data'!O1940,"")</f>
        <v/>
      </c>
      <c r="Q1940" t="str">
        <f>IF(ROW()&lt;=vLastrow,VLOOKUP(MONTH(E1940),calcs!$S$2:$T$13,2,FALSE),"")</f>
        <v/>
      </c>
      <c r="R1940" t="str">
        <f>IF(ROW()&lt;=vLastrow,VLOOKUP(MONTH(F1940),calcs!$S$2:$T$13,2,FALSE),"")</f>
        <v/>
      </c>
      <c r="S1940" t="str">
        <f t="shared" si="160"/>
        <v/>
      </c>
      <c r="T1940" s="26" t="e">
        <f>IF(F1940="",DATEDIF(E1940,calcs!X$2,"Y"),"")</f>
        <v>#VALUE!</v>
      </c>
      <c r="U1940" t="str">
        <f t="shared" si="159"/>
        <v/>
      </c>
      <c r="V1940" t="str">
        <f t="shared" si="156"/>
        <v/>
      </c>
      <c r="W1940">
        <f t="shared" si="157"/>
        <v>0</v>
      </c>
      <c r="X1940">
        <f t="shared" si="158"/>
        <v>0</v>
      </c>
    </row>
    <row r="1941" spans="1:24" x14ac:dyDescent="0.35">
      <c r="A1941" t="str">
        <f>IF(ROW()&lt;=vLastrow,'Match History Data'!A1941,"")</f>
        <v/>
      </c>
      <c r="B1941" t="str">
        <f>IF(ROW()&lt;=vLastrow,'Match History Data'!B1941,"")</f>
        <v/>
      </c>
      <c r="C1941" t="str">
        <f>IF(ROW()&lt;=vLastrow,'Match History Data'!C1941,"")</f>
        <v/>
      </c>
      <c r="D1941" t="str">
        <f>IF(ROW()&lt;=vLastrow,'Match History Data'!D1941,"")</f>
        <v/>
      </c>
      <c r="E1941" s="3" t="str">
        <f>IF(ROW()&lt;=vLastrow,IF('Match History Data'!E1941&lt;&gt;"",'Match History Data'!E1941,""),"")</f>
        <v/>
      </c>
      <c r="F1941" s="3" t="str">
        <f>IF(ROW()&lt;=vLastrow,IF('Match History Data'!F1941&lt;&gt;"",'Match History Data'!F1941,""),"")</f>
        <v/>
      </c>
      <c r="G1941" t="str">
        <f>IF(ROW()&lt;=vLastrow,'Match History Data'!G1941,"")</f>
        <v/>
      </c>
      <c r="H1941" t="str">
        <f>IF(ROW()&lt;=vLastrow,'Match History Data'!H1941,"")</f>
        <v/>
      </c>
      <c r="I1941" t="str">
        <f>IF(ROW()&lt;=vLastrow,'Match History Data'!I1941,"")</f>
        <v/>
      </c>
      <c r="J1941" t="str">
        <f>IF(ROW()&lt;=vLastrow,'Match History Data'!J1941,"")</f>
        <v/>
      </c>
      <c r="K1941" t="str">
        <f>IF(ROW()&lt;=vLastrow,'Match History Data'!K1941,"")</f>
        <v/>
      </c>
      <c r="L1941" t="str">
        <f>IF(ROW()&lt;=vLastrow,'Match History Data'!L1941,"")</f>
        <v/>
      </c>
      <c r="M1941" t="str">
        <f>IF(ROW()&lt;=vLastrow,'Match History Data'!M1941,"")</f>
        <v/>
      </c>
      <c r="N1941" t="str">
        <f>IF(ROW()&lt;=vLastrow,'Match History Data'!N1941,"")</f>
        <v/>
      </c>
      <c r="O1941" t="str">
        <f>IF(ROW()&lt;=vLastrow,'Match History Data'!O1941,"")</f>
        <v/>
      </c>
      <c r="Q1941" t="str">
        <f>IF(ROW()&lt;=vLastrow,VLOOKUP(MONTH(E1941),calcs!$S$2:$T$13,2,FALSE),"")</f>
        <v/>
      </c>
      <c r="R1941" t="str">
        <f>IF(ROW()&lt;=vLastrow,VLOOKUP(MONTH(F1941),calcs!$S$2:$T$13,2,FALSE),"")</f>
        <v/>
      </c>
      <c r="S1941" t="str">
        <f t="shared" si="160"/>
        <v/>
      </c>
      <c r="T1941" s="26" t="e">
        <f>IF(F1941="",DATEDIF(E1941,calcs!X$2,"Y"),"")</f>
        <v>#VALUE!</v>
      </c>
      <c r="U1941" t="str">
        <f t="shared" si="159"/>
        <v/>
      </c>
      <c r="V1941" t="str">
        <f t="shared" si="156"/>
        <v/>
      </c>
      <c r="W1941">
        <f t="shared" si="157"/>
        <v>0</v>
      </c>
      <c r="X1941">
        <f t="shared" si="158"/>
        <v>0</v>
      </c>
    </row>
    <row r="1942" spans="1:24" x14ac:dyDescent="0.35">
      <c r="A1942" t="str">
        <f>IF(ROW()&lt;=vLastrow,'Match History Data'!A1942,"")</f>
        <v/>
      </c>
      <c r="B1942" t="str">
        <f>IF(ROW()&lt;=vLastrow,'Match History Data'!B1942,"")</f>
        <v/>
      </c>
      <c r="C1942" t="str">
        <f>IF(ROW()&lt;=vLastrow,'Match History Data'!C1942,"")</f>
        <v/>
      </c>
      <c r="D1942" t="str">
        <f>IF(ROW()&lt;=vLastrow,'Match History Data'!D1942,"")</f>
        <v/>
      </c>
      <c r="E1942" s="3" t="str">
        <f>IF(ROW()&lt;=vLastrow,IF('Match History Data'!E1942&lt;&gt;"",'Match History Data'!E1942,""),"")</f>
        <v/>
      </c>
      <c r="F1942" s="3" t="str">
        <f>IF(ROW()&lt;=vLastrow,IF('Match History Data'!F1942&lt;&gt;"",'Match History Data'!F1942,""),"")</f>
        <v/>
      </c>
      <c r="G1942" t="str">
        <f>IF(ROW()&lt;=vLastrow,'Match History Data'!G1942,"")</f>
        <v/>
      </c>
      <c r="H1942" t="str">
        <f>IF(ROW()&lt;=vLastrow,'Match History Data'!H1942,"")</f>
        <v/>
      </c>
      <c r="I1942" t="str">
        <f>IF(ROW()&lt;=vLastrow,'Match History Data'!I1942,"")</f>
        <v/>
      </c>
      <c r="J1942" t="str">
        <f>IF(ROW()&lt;=vLastrow,'Match History Data'!J1942,"")</f>
        <v/>
      </c>
      <c r="K1942" t="str">
        <f>IF(ROW()&lt;=vLastrow,'Match History Data'!K1942,"")</f>
        <v/>
      </c>
      <c r="L1942" t="str">
        <f>IF(ROW()&lt;=vLastrow,'Match History Data'!L1942,"")</f>
        <v/>
      </c>
      <c r="M1942" t="str">
        <f>IF(ROW()&lt;=vLastrow,'Match History Data'!M1942,"")</f>
        <v/>
      </c>
      <c r="N1942" t="str">
        <f>IF(ROW()&lt;=vLastrow,'Match History Data'!N1942,"")</f>
        <v/>
      </c>
      <c r="O1942" t="str">
        <f>IF(ROW()&lt;=vLastrow,'Match History Data'!O1942,"")</f>
        <v/>
      </c>
      <c r="Q1942" t="str">
        <f>IF(ROW()&lt;=vLastrow,VLOOKUP(MONTH(E1942),calcs!$S$2:$T$13,2,FALSE),"")</f>
        <v/>
      </c>
      <c r="R1942" t="str">
        <f>IF(ROW()&lt;=vLastrow,VLOOKUP(MONTH(F1942),calcs!$S$2:$T$13,2,FALSE),"")</f>
        <v/>
      </c>
      <c r="S1942" t="str">
        <f t="shared" si="160"/>
        <v/>
      </c>
      <c r="T1942" s="26" t="e">
        <f>IF(F1942="",DATEDIF(E1942,calcs!X$2,"Y"),"")</f>
        <v>#VALUE!</v>
      </c>
      <c r="U1942" t="str">
        <f t="shared" si="159"/>
        <v/>
      </c>
      <c r="V1942" t="str">
        <f t="shared" si="156"/>
        <v/>
      </c>
      <c r="W1942">
        <f t="shared" si="157"/>
        <v>0</v>
      </c>
      <c r="X1942">
        <f t="shared" si="158"/>
        <v>0</v>
      </c>
    </row>
    <row r="1943" spans="1:24" x14ac:dyDescent="0.35">
      <c r="A1943" t="str">
        <f>IF(ROW()&lt;=vLastrow,'Match History Data'!A1943,"")</f>
        <v/>
      </c>
      <c r="B1943" t="str">
        <f>IF(ROW()&lt;=vLastrow,'Match History Data'!B1943,"")</f>
        <v/>
      </c>
      <c r="C1943" t="str">
        <f>IF(ROW()&lt;=vLastrow,'Match History Data'!C1943,"")</f>
        <v/>
      </c>
      <c r="D1943" t="str">
        <f>IF(ROW()&lt;=vLastrow,'Match History Data'!D1943,"")</f>
        <v/>
      </c>
      <c r="E1943" s="3" t="str">
        <f>IF(ROW()&lt;=vLastrow,IF('Match History Data'!E1943&lt;&gt;"",'Match History Data'!E1943,""),"")</f>
        <v/>
      </c>
      <c r="F1943" s="3" t="str">
        <f>IF(ROW()&lt;=vLastrow,IF('Match History Data'!F1943&lt;&gt;"",'Match History Data'!F1943,""),"")</f>
        <v/>
      </c>
      <c r="G1943" t="str">
        <f>IF(ROW()&lt;=vLastrow,'Match History Data'!G1943,"")</f>
        <v/>
      </c>
      <c r="H1943" t="str">
        <f>IF(ROW()&lt;=vLastrow,'Match History Data'!H1943,"")</f>
        <v/>
      </c>
      <c r="I1943" t="str">
        <f>IF(ROW()&lt;=vLastrow,'Match History Data'!I1943,"")</f>
        <v/>
      </c>
      <c r="J1943" t="str">
        <f>IF(ROW()&lt;=vLastrow,'Match History Data'!J1943,"")</f>
        <v/>
      </c>
      <c r="K1943" t="str">
        <f>IF(ROW()&lt;=vLastrow,'Match History Data'!K1943,"")</f>
        <v/>
      </c>
      <c r="L1943" t="str">
        <f>IF(ROW()&lt;=vLastrow,'Match History Data'!L1943,"")</f>
        <v/>
      </c>
      <c r="M1943" t="str">
        <f>IF(ROW()&lt;=vLastrow,'Match History Data'!M1943,"")</f>
        <v/>
      </c>
      <c r="N1943" t="str">
        <f>IF(ROW()&lt;=vLastrow,'Match History Data'!N1943,"")</f>
        <v/>
      </c>
      <c r="O1943" t="str">
        <f>IF(ROW()&lt;=vLastrow,'Match History Data'!O1943,"")</f>
        <v/>
      </c>
      <c r="Q1943" t="str">
        <f>IF(ROW()&lt;=vLastrow,VLOOKUP(MONTH(E1943),calcs!$S$2:$T$13,2,FALSE),"")</f>
        <v/>
      </c>
      <c r="R1943" t="str">
        <f>IF(ROW()&lt;=vLastrow,VLOOKUP(MONTH(F1943),calcs!$S$2:$T$13,2,FALSE),"")</f>
        <v/>
      </c>
      <c r="S1943" t="str">
        <f t="shared" si="160"/>
        <v/>
      </c>
      <c r="T1943" s="26" t="e">
        <f>IF(F1943="",DATEDIF(E1943,calcs!X$2,"Y"),"")</f>
        <v>#VALUE!</v>
      </c>
      <c r="U1943" t="str">
        <f t="shared" si="159"/>
        <v/>
      </c>
      <c r="V1943" t="str">
        <f t="shared" si="156"/>
        <v/>
      </c>
      <c r="W1943">
        <f t="shared" si="157"/>
        <v>0</v>
      </c>
      <c r="X1943">
        <f t="shared" si="158"/>
        <v>0</v>
      </c>
    </row>
    <row r="1944" spans="1:24" x14ac:dyDescent="0.35">
      <c r="A1944" t="str">
        <f>IF(ROW()&lt;=vLastrow,'Match History Data'!A1944,"")</f>
        <v/>
      </c>
      <c r="B1944" t="str">
        <f>IF(ROW()&lt;=vLastrow,'Match History Data'!B1944,"")</f>
        <v/>
      </c>
      <c r="C1944" t="str">
        <f>IF(ROW()&lt;=vLastrow,'Match History Data'!C1944,"")</f>
        <v/>
      </c>
      <c r="D1944" t="str">
        <f>IF(ROW()&lt;=vLastrow,'Match History Data'!D1944,"")</f>
        <v/>
      </c>
      <c r="E1944" s="3" t="str">
        <f>IF(ROW()&lt;=vLastrow,IF('Match History Data'!E1944&lt;&gt;"",'Match History Data'!E1944,""),"")</f>
        <v/>
      </c>
      <c r="F1944" s="3" t="str">
        <f>IF(ROW()&lt;=vLastrow,IF('Match History Data'!F1944&lt;&gt;"",'Match History Data'!F1944,""),"")</f>
        <v/>
      </c>
      <c r="G1944" t="str">
        <f>IF(ROW()&lt;=vLastrow,'Match History Data'!G1944,"")</f>
        <v/>
      </c>
      <c r="H1944" t="str">
        <f>IF(ROW()&lt;=vLastrow,'Match History Data'!H1944,"")</f>
        <v/>
      </c>
      <c r="I1944" t="str">
        <f>IF(ROW()&lt;=vLastrow,'Match History Data'!I1944,"")</f>
        <v/>
      </c>
      <c r="J1944" t="str">
        <f>IF(ROW()&lt;=vLastrow,'Match History Data'!J1944,"")</f>
        <v/>
      </c>
      <c r="K1944" t="str">
        <f>IF(ROW()&lt;=vLastrow,'Match History Data'!K1944,"")</f>
        <v/>
      </c>
      <c r="L1944" t="str">
        <f>IF(ROW()&lt;=vLastrow,'Match History Data'!L1944,"")</f>
        <v/>
      </c>
      <c r="M1944" t="str">
        <f>IF(ROW()&lt;=vLastrow,'Match History Data'!M1944,"")</f>
        <v/>
      </c>
      <c r="N1944" t="str">
        <f>IF(ROW()&lt;=vLastrow,'Match History Data'!N1944,"")</f>
        <v/>
      </c>
      <c r="O1944" t="str">
        <f>IF(ROW()&lt;=vLastrow,'Match History Data'!O1944,"")</f>
        <v/>
      </c>
      <c r="Q1944" t="str">
        <f>IF(ROW()&lt;=vLastrow,VLOOKUP(MONTH(E1944),calcs!$S$2:$T$13,2,FALSE),"")</f>
        <v/>
      </c>
      <c r="R1944" t="str">
        <f>IF(ROW()&lt;=vLastrow,VLOOKUP(MONTH(F1944),calcs!$S$2:$T$13,2,FALSE),"")</f>
        <v/>
      </c>
      <c r="S1944" t="str">
        <f t="shared" si="160"/>
        <v/>
      </c>
      <c r="T1944" s="26" t="e">
        <f>IF(F1944="",DATEDIF(E1944,calcs!X$2,"Y"),"")</f>
        <v>#VALUE!</v>
      </c>
      <c r="U1944" t="str">
        <f t="shared" si="159"/>
        <v/>
      </c>
      <c r="V1944" t="str">
        <f t="shared" si="156"/>
        <v/>
      </c>
      <c r="W1944">
        <f t="shared" si="157"/>
        <v>0</v>
      </c>
      <c r="X1944">
        <f t="shared" si="158"/>
        <v>0</v>
      </c>
    </row>
    <row r="1945" spans="1:24" x14ac:dyDescent="0.35">
      <c r="A1945" t="str">
        <f>IF(ROW()&lt;=vLastrow,'Match History Data'!A1945,"")</f>
        <v/>
      </c>
      <c r="B1945" t="str">
        <f>IF(ROW()&lt;=vLastrow,'Match History Data'!B1945,"")</f>
        <v/>
      </c>
      <c r="C1945" t="str">
        <f>IF(ROW()&lt;=vLastrow,'Match History Data'!C1945,"")</f>
        <v/>
      </c>
      <c r="D1945" t="str">
        <f>IF(ROW()&lt;=vLastrow,'Match History Data'!D1945,"")</f>
        <v/>
      </c>
      <c r="E1945" s="3" t="str">
        <f>IF(ROW()&lt;=vLastrow,IF('Match History Data'!E1945&lt;&gt;"",'Match History Data'!E1945,""),"")</f>
        <v/>
      </c>
      <c r="F1945" s="3" t="str">
        <f>IF(ROW()&lt;=vLastrow,IF('Match History Data'!F1945&lt;&gt;"",'Match History Data'!F1945,""),"")</f>
        <v/>
      </c>
      <c r="G1945" t="str">
        <f>IF(ROW()&lt;=vLastrow,'Match History Data'!G1945,"")</f>
        <v/>
      </c>
      <c r="H1945" t="str">
        <f>IF(ROW()&lt;=vLastrow,'Match History Data'!H1945,"")</f>
        <v/>
      </c>
      <c r="I1945" t="str">
        <f>IF(ROW()&lt;=vLastrow,'Match History Data'!I1945,"")</f>
        <v/>
      </c>
      <c r="J1945" t="str">
        <f>IF(ROW()&lt;=vLastrow,'Match History Data'!J1945,"")</f>
        <v/>
      </c>
      <c r="K1945" t="str">
        <f>IF(ROW()&lt;=vLastrow,'Match History Data'!K1945,"")</f>
        <v/>
      </c>
      <c r="L1945" t="str">
        <f>IF(ROW()&lt;=vLastrow,'Match History Data'!L1945,"")</f>
        <v/>
      </c>
      <c r="M1945" t="str">
        <f>IF(ROW()&lt;=vLastrow,'Match History Data'!M1945,"")</f>
        <v/>
      </c>
      <c r="N1945" t="str">
        <f>IF(ROW()&lt;=vLastrow,'Match History Data'!N1945,"")</f>
        <v/>
      </c>
      <c r="O1945" t="str">
        <f>IF(ROW()&lt;=vLastrow,'Match History Data'!O1945,"")</f>
        <v/>
      </c>
      <c r="Q1945" t="str">
        <f>IF(ROW()&lt;=vLastrow,VLOOKUP(MONTH(E1945),calcs!$S$2:$T$13,2,FALSE),"")</f>
        <v/>
      </c>
      <c r="R1945" t="str">
        <f>IF(ROW()&lt;=vLastrow,VLOOKUP(MONTH(F1945),calcs!$S$2:$T$13,2,FALSE),"")</f>
        <v/>
      </c>
      <c r="S1945" t="str">
        <f t="shared" si="160"/>
        <v/>
      </c>
      <c r="T1945" s="26" t="e">
        <f>IF(F1945="",DATEDIF(E1945,calcs!X$2,"Y"),"")</f>
        <v>#VALUE!</v>
      </c>
      <c r="U1945" t="str">
        <f t="shared" si="159"/>
        <v/>
      </c>
      <c r="V1945" t="str">
        <f t="shared" si="156"/>
        <v/>
      </c>
      <c r="W1945">
        <f t="shared" si="157"/>
        <v>0</v>
      </c>
      <c r="X1945">
        <f t="shared" si="158"/>
        <v>0</v>
      </c>
    </row>
    <row r="1946" spans="1:24" x14ac:dyDescent="0.35">
      <c r="A1946" t="str">
        <f>IF(ROW()&lt;=vLastrow,'Match History Data'!A1946,"")</f>
        <v/>
      </c>
      <c r="B1946" t="str">
        <f>IF(ROW()&lt;=vLastrow,'Match History Data'!B1946,"")</f>
        <v/>
      </c>
      <c r="C1946" t="str">
        <f>IF(ROW()&lt;=vLastrow,'Match History Data'!C1946,"")</f>
        <v/>
      </c>
      <c r="D1946" t="str">
        <f>IF(ROW()&lt;=vLastrow,'Match History Data'!D1946,"")</f>
        <v/>
      </c>
      <c r="E1946" s="3" t="str">
        <f>IF(ROW()&lt;=vLastrow,IF('Match History Data'!E1946&lt;&gt;"",'Match History Data'!E1946,""),"")</f>
        <v/>
      </c>
      <c r="F1946" s="3" t="str">
        <f>IF(ROW()&lt;=vLastrow,IF('Match History Data'!F1946&lt;&gt;"",'Match History Data'!F1946,""),"")</f>
        <v/>
      </c>
      <c r="G1946" t="str">
        <f>IF(ROW()&lt;=vLastrow,'Match History Data'!G1946,"")</f>
        <v/>
      </c>
      <c r="H1946" t="str">
        <f>IF(ROW()&lt;=vLastrow,'Match History Data'!H1946,"")</f>
        <v/>
      </c>
      <c r="I1946" t="str">
        <f>IF(ROW()&lt;=vLastrow,'Match History Data'!I1946,"")</f>
        <v/>
      </c>
      <c r="J1946" t="str">
        <f>IF(ROW()&lt;=vLastrow,'Match History Data'!J1946,"")</f>
        <v/>
      </c>
      <c r="K1946" t="str">
        <f>IF(ROW()&lt;=vLastrow,'Match History Data'!K1946,"")</f>
        <v/>
      </c>
      <c r="L1946" t="str">
        <f>IF(ROW()&lt;=vLastrow,'Match History Data'!L1946,"")</f>
        <v/>
      </c>
      <c r="M1946" t="str">
        <f>IF(ROW()&lt;=vLastrow,'Match History Data'!M1946,"")</f>
        <v/>
      </c>
      <c r="N1946" t="str">
        <f>IF(ROW()&lt;=vLastrow,'Match History Data'!N1946,"")</f>
        <v/>
      </c>
      <c r="O1946" t="str">
        <f>IF(ROW()&lt;=vLastrow,'Match History Data'!O1946,"")</f>
        <v/>
      </c>
      <c r="Q1946" t="str">
        <f>IF(ROW()&lt;=vLastrow,VLOOKUP(MONTH(E1946),calcs!$S$2:$T$13,2,FALSE),"")</f>
        <v/>
      </c>
      <c r="R1946" t="str">
        <f>IF(ROW()&lt;=vLastrow,VLOOKUP(MONTH(F1946),calcs!$S$2:$T$13,2,FALSE),"")</f>
        <v/>
      </c>
      <c r="S1946" t="str">
        <f t="shared" si="160"/>
        <v/>
      </c>
      <c r="T1946" s="26" t="e">
        <f>IF(F1946="",DATEDIF(E1946,calcs!X$2,"Y"),"")</f>
        <v>#VALUE!</v>
      </c>
      <c r="U1946" t="str">
        <f t="shared" si="159"/>
        <v/>
      </c>
      <c r="V1946" t="str">
        <f t="shared" si="156"/>
        <v/>
      </c>
      <c r="W1946">
        <f t="shared" si="157"/>
        <v>0</v>
      </c>
      <c r="X1946">
        <f t="shared" si="158"/>
        <v>0</v>
      </c>
    </row>
    <row r="1947" spans="1:24" x14ac:dyDescent="0.35">
      <c r="A1947" t="str">
        <f>IF(ROW()&lt;=vLastrow,'Match History Data'!A1947,"")</f>
        <v/>
      </c>
      <c r="B1947" t="str">
        <f>IF(ROW()&lt;=vLastrow,'Match History Data'!B1947,"")</f>
        <v/>
      </c>
      <c r="C1947" t="str">
        <f>IF(ROW()&lt;=vLastrow,'Match History Data'!C1947,"")</f>
        <v/>
      </c>
      <c r="D1947" t="str">
        <f>IF(ROW()&lt;=vLastrow,'Match History Data'!D1947,"")</f>
        <v/>
      </c>
      <c r="E1947" s="3" t="str">
        <f>IF(ROW()&lt;=vLastrow,IF('Match History Data'!E1947&lt;&gt;"",'Match History Data'!E1947,""),"")</f>
        <v/>
      </c>
      <c r="F1947" s="3" t="str">
        <f>IF(ROW()&lt;=vLastrow,IF('Match History Data'!F1947&lt;&gt;"",'Match History Data'!F1947,""),"")</f>
        <v/>
      </c>
      <c r="G1947" t="str">
        <f>IF(ROW()&lt;=vLastrow,'Match History Data'!G1947,"")</f>
        <v/>
      </c>
      <c r="H1947" t="str">
        <f>IF(ROW()&lt;=vLastrow,'Match History Data'!H1947,"")</f>
        <v/>
      </c>
      <c r="I1947" t="str">
        <f>IF(ROW()&lt;=vLastrow,'Match History Data'!I1947,"")</f>
        <v/>
      </c>
      <c r="J1947" t="str">
        <f>IF(ROW()&lt;=vLastrow,'Match History Data'!J1947,"")</f>
        <v/>
      </c>
      <c r="K1947" t="str">
        <f>IF(ROW()&lt;=vLastrow,'Match History Data'!K1947,"")</f>
        <v/>
      </c>
      <c r="L1947" t="str">
        <f>IF(ROW()&lt;=vLastrow,'Match History Data'!L1947,"")</f>
        <v/>
      </c>
      <c r="M1947" t="str">
        <f>IF(ROW()&lt;=vLastrow,'Match History Data'!M1947,"")</f>
        <v/>
      </c>
      <c r="N1947" t="str">
        <f>IF(ROW()&lt;=vLastrow,'Match History Data'!N1947,"")</f>
        <v/>
      </c>
      <c r="O1947" t="str">
        <f>IF(ROW()&lt;=vLastrow,'Match History Data'!O1947,"")</f>
        <v/>
      </c>
      <c r="Q1947" t="str">
        <f>IF(ROW()&lt;=vLastrow,VLOOKUP(MONTH(E1947),calcs!$S$2:$T$13,2,FALSE),"")</f>
        <v/>
      </c>
      <c r="R1947" t="str">
        <f>IF(ROW()&lt;=vLastrow,VLOOKUP(MONTH(F1947),calcs!$S$2:$T$13,2,FALSE),"")</f>
        <v/>
      </c>
      <c r="S1947" t="str">
        <f t="shared" si="160"/>
        <v/>
      </c>
      <c r="T1947" s="26" t="e">
        <f>IF(F1947="",DATEDIF(E1947,calcs!X$2,"Y"),"")</f>
        <v>#VALUE!</v>
      </c>
      <c r="U1947" t="str">
        <f t="shared" si="159"/>
        <v/>
      </c>
      <c r="V1947" t="str">
        <f t="shared" si="156"/>
        <v/>
      </c>
      <c r="W1947">
        <f t="shared" si="157"/>
        <v>0</v>
      </c>
      <c r="X1947">
        <f t="shared" si="158"/>
        <v>0</v>
      </c>
    </row>
    <row r="1948" spans="1:24" x14ac:dyDescent="0.35">
      <c r="A1948" t="str">
        <f>IF(ROW()&lt;=vLastrow,'Match History Data'!A1948,"")</f>
        <v/>
      </c>
      <c r="B1948" t="str">
        <f>IF(ROW()&lt;=vLastrow,'Match History Data'!B1948,"")</f>
        <v/>
      </c>
      <c r="C1948" t="str">
        <f>IF(ROW()&lt;=vLastrow,'Match History Data'!C1948,"")</f>
        <v/>
      </c>
      <c r="D1948" t="str">
        <f>IF(ROW()&lt;=vLastrow,'Match History Data'!D1948,"")</f>
        <v/>
      </c>
      <c r="E1948" s="3" t="str">
        <f>IF(ROW()&lt;=vLastrow,IF('Match History Data'!E1948&lt;&gt;"",'Match History Data'!E1948,""),"")</f>
        <v/>
      </c>
      <c r="F1948" s="3" t="str">
        <f>IF(ROW()&lt;=vLastrow,IF('Match History Data'!F1948&lt;&gt;"",'Match History Data'!F1948,""),"")</f>
        <v/>
      </c>
      <c r="G1948" t="str">
        <f>IF(ROW()&lt;=vLastrow,'Match History Data'!G1948,"")</f>
        <v/>
      </c>
      <c r="H1948" t="str">
        <f>IF(ROW()&lt;=vLastrow,'Match History Data'!H1948,"")</f>
        <v/>
      </c>
      <c r="I1948" t="str">
        <f>IF(ROW()&lt;=vLastrow,'Match History Data'!I1948,"")</f>
        <v/>
      </c>
      <c r="J1948" t="str">
        <f>IF(ROW()&lt;=vLastrow,'Match History Data'!J1948,"")</f>
        <v/>
      </c>
      <c r="K1948" t="str">
        <f>IF(ROW()&lt;=vLastrow,'Match History Data'!K1948,"")</f>
        <v/>
      </c>
      <c r="L1948" t="str">
        <f>IF(ROW()&lt;=vLastrow,'Match History Data'!L1948,"")</f>
        <v/>
      </c>
      <c r="M1948" t="str">
        <f>IF(ROW()&lt;=vLastrow,'Match History Data'!M1948,"")</f>
        <v/>
      </c>
      <c r="N1948" t="str">
        <f>IF(ROW()&lt;=vLastrow,'Match History Data'!N1948,"")</f>
        <v/>
      </c>
      <c r="O1948" t="str">
        <f>IF(ROW()&lt;=vLastrow,'Match History Data'!O1948,"")</f>
        <v/>
      </c>
      <c r="Q1948" t="str">
        <f>IF(ROW()&lt;=vLastrow,VLOOKUP(MONTH(E1948),calcs!$S$2:$T$13,2,FALSE),"")</f>
        <v/>
      </c>
      <c r="R1948" t="str">
        <f>IF(ROW()&lt;=vLastrow,VLOOKUP(MONTH(F1948),calcs!$S$2:$T$13,2,FALSE),"")</f>
        <v/>
      </c>
      <c r="S1948" t="str">
        <f t="shared" si="160"/>
        <v/>
      </c>
      <c r="T1948" s="26" t="e">
        <f>IF(F1948="",DATEDIF(E1948,calcs!X$2,"Y"),"")</f>
        <v>#VALUE!</v>
      </c>
      <c r="U1948" t="str">
        <f t="shared" si="159"/>
        <v/>
      </c>
      <c r="V1948" t="str">
        <f t="shared" si="156"/>
        <v/>
      </c>
      <c r="W1948">
        <f t="shared" si="157"/>
        <v>0</v>
      </c>
      <c r="X1948">
        <f t="shared" si="158"/>
        <v>0</v>
      </c>
    </row>
    <row r="1949" spans="1:24" x14ac:dyDescent="0.35">
      <c r="A1949" t="str">
        <f>IF(ROW()&lt;=vLastrow,'Match History Data'!A1949,"")</f>
        <v/>
      </c>
      <c r="B1949" t="str">
        <f>IF(ROW()&lt;=vLastrow,'Match History Data'!B1949,"")</f>
        <v/>
      </c>
      <c r="C1949" t="str">
        <f>IF(ROW()&lt;=vLastrow,'Match History Data'!C1949,"")</f>
        <v/>
      </c>
      <c r="D1949" t="str">
        <f>IF(ROW()&lt;=vLastrow,'Match History Data'!D1949,"")</f>
        <v/>
      </c>
      <c r="E1949" s="3" t="str">
        <f>IF(ROW()&lt;=vLastrow,IF('Match History Data'!E1949&lt;&gt;"",'Match History Data'!E1949,""),"")</f>
        <v/>
      </c>
      <c r="F1949" s="3" t="str">
        <f>IF(ROW()&lt;=vLastrow,IF('Match History Data'!F1949&lt;&gt;"",'Match History Data'!F1949,""),"")</f>
        <v/>
      </c>
      <c r="G1949" t="str">
        <f>IF(ROW()&lt;=vLastrow,'Match History Data'!G1949,"")</f>
        <v/>
      </c>
      <c r="H1949" t="str">
        <f>IF(ROW()&lt;=vLastrow,'Match History Data'!H1949,"")</f>
        <v/>
      </c>
      <c r="I1949" t="str">
        <f>IF(ROW()&lt;=vLastrow,'Match History Data'!I1949,"")</f>
        <v/>
      </c>
      <c r="J1949" t="str">
        <f>IF(ROW()&lt;=vLastrow,'Match History Data'!J1949,"")</f>
        <v/>
      </c>
      <c r="K1949" t="str">
        <f>IF(ROW()&lt;=vLastrow,'Match History Data'!K1949,"")</f>
        <v/>
      </c>
      <c r="L1949" t="str">
        <f>IF(ROW()&lt;=vLastrow,'Match History Data'!L1949,"")</f>
        <v/>
      </c>
      <c r="M1949" t="str">
        <f>IF(ROW()&lt;=vLastrow,'Match History Data'!M1949,"")</f>
        <v/>
      </c>
      <c r="N1949" t="str">
        <f>IF(ROW()&lt;=vLastrow,'Match History Data'!N1949,"")</f>
        <v/>
      </c>
      <c r="O1949" t="str">
        <f>IF(ROW()&lt;=vLastrow,'Match History Data'!O1949,"")</f>
        <v/>
      </c>
      <c r="Q1949" t="str">
        <f>IF(ROW()&lt;=vLastrow,VLOOKUP(MONTH(E1949),calcs!$S$2:$T$13,2,FALSE),"")</f>
        <v/>
      </c>
      <c r="R1949" t="str">
        <f>IF(ROW()&lt;=vLastrow,VLOOKUP(MONTH(F1949),calcs!$S$2:$T$13,2,FALSE),"")</f>
        <v/>
      </c>
      <c r="S1949" t="str">
        <f t="shared" si="160"/>
        <v/>
      </c>
      <c r="T1949" s="26" t="e">
        <f>IF(F1949="",DATEDIF(E1949,calcs!X$2,"Y"),"")</f>
        <v>#VALUE!</v>
      </c>
      <c r="U1949" t="str">
        <f t="shared" si="159"/>
        <v/>
      </c>
      <c r="V1949" t="str">
        <f t="shared" si="156"/>
        <v/>
      </c>
      <c r="W1949">
        <f t="shared" si="157"/>
        <v>0</v>
      </c>
      <c r="X1949">
        <f t="shared" si="158"/>
        <v>0</v>
      </c>
    </row>
    <row r="1950" spans="1:24" x14ac:dyDescent="0.35">
      <c r="A1950" t="str">
        <f>IF(ROW()&lt;=vLastrow,'Match History Data'!A1950,"")</f>
        <v/>
      </c>
      <c r="B1950" t="str">
        <f>IF(ROW()&lt;=vLastrow,'Match History Data'!B1950,"")</f>
        <v/>
      </c>
      <c r="C1950" t="str">
        <f>IF(ROW()&lt;=vLastrow,'Match History Data'!C1950,"")</f>
        <v/>
      </c>
      <c r="D1950" t="str">
        <f>IF(ROW()&lt;=vLastrow,'Match History Data'!D1950,"")</f>
        <v/>
      </c>
      <c r="E1950" s="3" t="str">
        <f>IF(ROW()&lt;=vLastrow,IF('Match History Data'!E1950&lt;&gt;"",'Match History Data'!E1950,""),"")</f>
        <v/>
      </c>
      <c r="F1950" s="3" t="str">
        <f>IF(ROW()&lt;=vLastrow,IF('Match History Data'!F1950&lt;&gt;"",'Match History Data'!F1950,""),"")</f>
        <v/>
      </c>
      <c r="G1950" t="str">
        <f>IF(ROW()&lt;=vLastrow,'Match History Data'!G1950,"")</f>
        <v/>
      </c>
      <c r="H1950" t="str">
        <f>IF(ROW()&lt;=vLastrow,'Match History Data'!H1950,"")</f>
        <v/>
      </c>
      <c r="I1950" t="str">
        <f>IF(ROW()&lt;=vLastrow,'Match History Data'!I1950,"")</f>
        <v/>
      </c>
      <c r="J1950" t="str">
        <f>IF(ROW()&lt;=vLastrow,'Match History Data'!J1950,"")</f>
        <v/>
      </c>
      <c r="K1950" t="str">
        <f>IF(ROW()&lt;=vLastrow,'Match History Data'!K1950,"")</f>
        <v/>
      </c>
      <c r="L1950" t="str">
        <f>IF(ROW()&lt;=vLastrow,'Match History Data'!L1950,"")</f>
        <v/>
      </c>
      <c r="M1950" t="str">
        <f>IF(ROW()&lt;=vLastrow,'Match History Data'!M1950,"")</f>
        <v/>
      </c>
      <c r="N1950" t="str">
        <f>IF(ROW()&lt;=vLastrow,'Match History Data'!N1950,"")</f>
        <v/>
      </c>
      <c r="O1950" t="str">
        <f>IF(ROW()&lt;=vLastrow,'Match History Data'!O1950,"")</f>
        <v/>
      </c>
      <c r="Q1950" t="str">
        <f>IF(ROW()&lt;=vLastrow,VLOOKUP(MONTH(E1950),calcs!$S$2:$T$13,2,FALSE),"")</f>
        <v/>
      </c>
      <c r="R1950" t="str">
        <f>IF(ROW()&lt;=vLastrow,VLOOKUP(MONTH(F1950),calcs!$S$2:$T$13,2,FALSE),"")</f>
        <v/>
      </c>
      <c r="S1950" t="str">
        <f t="shared" si="160"/>
        <v/>
      </c>
      <c r="T1950" s="26" t="e">
        <f>IF(F1950="",DATEDIF(E1950,calcs!X$2,"Y"),"")</f>
        <v>#VALUE!</v>
      </c>
      <c r="U1950" t="str">
        <f t="shared" si="159"/>
        <v/>
      </c>
      <c r="V1950" t="str">
        <f t="shared" si="156"/>
        <v/>
      </c>
      <c r="W1950">
        <f t="shared" si="157"/>
        <v>0</v>
      </c>
      <c r="X1950">
        <f t="shared" si="158"/>
        <v>0</v>
      </c>
    </row>
    <row r="1951" spans="1:24" x14ac:dyDescent="0.35">
      <c r="A1951" t="str">
        <f>IF(ROW()&lt;=vLastrow,'Match History Data'!A1951,"")</f>
        <v/>
      </c>
      <c r="B1951" t="str">
        <f>IF(ROW()&lt;=vLastrow,'Match History Data'!B1951,"")</f>
        <v/>
      </c>
      <c r="C1951" t="str">
        <f>IF(ROW()&lt;=vLastrow,'Match History Data'!C1951,"")</f>
        <v/>
      </c>
      <c r="D1951" t="str">
        <f>IF(ROW()&lt;=vLastrow,'Match History Data'!D1951,"")</f>
        <v/>
      </c>
      <c r="E1951" s="3" t="str">
        <f>IF(ROW()&lt;=vLastrow,IF('Match History Data'!E1951&lt;&gt;"",'Match History Data'!E1951,""),"")</f>
        <v/>
      </c>
      <c r="F1951" s="3" t="str">
        <f>IF(ROW()&lt;=vLastrow,IF('Match History Data'!F1951&lt;&gt;"",'Match History Data'!F1951,""),"")</f>
        <v/>
      </c>
      <c r="G1951" t="str">
        <f>IF(ROW()&lt;=vLastrow,'Match History Data'!G1951,"")</f>
        <v/>
      </c>
      <c r="H1951" t="str">
        <f>IF(ROW()&lt;=vLastrow,'Match History Data'!H1951,"")</f>
        <v/>
      </c>
      <c r="I1951" t="str">
        <f>IF(ROW()&lt;=vLastrow,'Match History Data'!I1951,"")</f>
        <v/>
      </c>
      <c r="J1951" t="str">
        <f>IF(ROW()&lt;=vLastrow,'Match History Data'!J1951,"")</f>
        <v/>
      </c>
      <c r="K1951" t="str">
        <f>IF(ROW()&lt;=vLastrow,'Match History Data'!K1951,"")</f>
        <v/>
      </c>
      <c r="L1951" t="str">
        <f>IF(ROW()&lt;=vLastrow,'Match History Data'!L1951,"")</f>
        <v/>
      </c>
      <c r="M1951" t="str">
        <f>IF(ROW()&lt;=vLastrow,'Match History Data'!M1951,"")</f>
        <v/>
      </c>
      <c r="N1951" t="str">
        <f>IF(ROW()&lt;=vLastrow,'Match History Data'!N1951,"")</f>
        <v/>
      </c>
      <c r="O1951" t="str">
        <f>IF(ROW()&lt;=vLastrow,'Match History Data'!O1951,"")</f>
        <v/>
      </c>
      <c r="Q1951" t="str">
        <f>IF(ROW()&lt;=vLastrow,VLOOKUP(MONTH(E1951),calcs!$S$2:$T$13,2,FALSE),"")</f>
        <v/>
      </c>
      <c r="R1951" t="str">
        <f>IF(ROW()&lt;=vLastrow,VLOOKUP(MONTH(F1951),calcs!$S$2:$T$13,2,FALSE),"")</f>
        <v/>
      </c>
      <c r="S1951" t="str">
        <f t="shared" si="160"/>
        <v/>
      </c>
      <c r="T1951" s="26" t="e">
        <f>IF(F1951="",DATEDIF(E1951,calcs!X$2,"Y"),"")</f>
        <v>#VALUE!</v>
      </c>
      <c r="U1951" t="str">
        <f t="shared" si="159"/>
        <v/>
      </c>
      <c r="V1951" t="str">
        <f t="shared" si="156"/>
        <v/>
      </c>
      <c r="W1951">
        <f t="shared" si="157"/>
        <v>0</v>
      </c>
      <c r="X1951">
        <f t="shared" si="158"/>
        <v>0</v>
      </c>
    </row>
    <row r="1952" spans="1:24" x14ac:dyDescent="0.35">
      <c r="A1952" t="str">
        <f>IF(ROW()&lt;=vLastrow,'Match History Data'!A1952,"")</f>
        <v/>
      </c>
      <c r="B1952" t="str">
        <f>IF(ROW()&lt;=vLastrow,'Match History Data'!B1952,"")</f>
        <v/>
      </c>
      <c r="C1952" t="str">
        <f>IF(ROW()&lt;=vLastrow,'Match History Data'!C1952,"")</f>
        <v/>
      </c>
      <c r="D1952" t="str">
        <f>IF(ROW()&lt;=vLastrow,'Match History Data'!D1952,"")</f>
        <v/>
      </c>
      <c r="E1952" s="3" t="str">
        <f>IF(ROW()&lt;=vLastrow,IF('Match History Data'!E1952&lt;&gt;"",'Match History Data'!E1952,""),"")</f>
        <v/>
      </c>
      <c r="F1952" s="3" t="str">
        <f>IF(ROW()&lt;=vLastrow,IF('Match History Data'!F1952&lt;&gt;"",'Match History Data'!F1952,""),"")</f>
        <v/>
      </c>
      <c r="G1952" t="str">
        <f>IF(ROW()&lt;=vLastrow,'Match History Data'!G1952,"")</f>
        <v/>
      </c>
      <c r="H1952" t="str">
        <f>IF(ROW()&lt;=vLastrow,'Match History Data'!H1952,"")</f>
        <v/>
      </c>
      <c r="I1952" t="str">
        <f>IF(ROW()&lt;=vLastrow,'Match History Data'!I1952,"")</f>
        <v/>
      </c>
      <c r="J1952" t="str">
        <f>IF(ROW()&lt;=vLastrow,'Match History Data'!J1952,"")</f>
        <v/>
      </c>
      <c r="K1952" t="str">
        <f>IF(ROW()&lt;=vLastrow,'Match History Data'!K1952,"")</f>
        <v/>
      </c>
      <c r="L1952" t="str">
        <f>IF(ROW()&lt;=vLastrow,'Match History Data'!L1952,"")</f>
        <v/>
      </c>
      <c r="M1952" t="str">
        <f>IF(ROW()&lt;=vLastrow,'Match History Data'!M1952,"")</f>
        <v/>
      </c>
      <c r="N1952" t="str">
        <f>IF(ROW()&lt;=vLastrow,'Match History Data'!N1952,"")</f>
        <v/>
      </c>
      <c r="O1952" t="str">
        <f>IF(ROW()&lt;=vLastrow,'Match History Data'!O1952,"")</f>
        <v/>
      </c>
      <c r="Q1952" t="str">
        <f>IF(ROW()&lt;=vLastrow,VLOOKUP(MONTH(E1952),calcs!$S$2:$T$13,2,FALSE),"")</f>
        <v/>
      </c>
      <c r="R1952" t="str">
        <f>IF(ROW()&lt;=vLastrow,VLOOKUP(MONTH(F1952),calcs!$S$2:$T$13,2,FALSE),"")</f>
        <v/>
      </c>
      <c r="S1952" t="str">
        <f t="shared" si="160"/>
        <v/>
      </c>
      <c r="T1952" s="26" t="e">
        <f>IF(F1952="",DATEDIF(E1952,calcs!X$2,"Y"),"")</f>
        <v>#VALUE!</v>
      </c>
      <c r="U1952" t="str">
        <f t="shared" si="159"/>
        <v/>
      </c>
      <c r="V1952" t="str">
        <f t="shared" si="156"/>
        <v/>
      </c>
      <c r="W1952">
        <f t="shared" si="157"/>
        <v>0</v>
      </c>
      <c r="X1952">
        <f t="shared" si="158"/>
        <v>0</v>
      </c>
    </row>
    <row r="1953" spans="1:24" x14ac:dyDescent="0.35">
      <c r="A1953" t="str">
        <f>IF(ROW()&lt;=vLastrow,'Match History Data'!A1953,"")</f>
        <v/>
      </c>
      <c r="B1953" t="str">
        <f>IF(ROW()&lt;=vLastrow,'Match History Data'!B1953,"")</f>
        <v/>
      </c>
      <c r="C1953" t="str">
        <f>IF(ROW()&lt;=vLastrow,'Match History Data'!C1953,"")</f>
        <v/>
      </c>
      <c r="D1953" t="str">
        <f>IF(ROW()&lt;=vLastrow,'Match History Data'!D1953,"")</f>
        <v/>
      </c>
      <c r="E1953" s="3" t="str">
        <f>IF(ROW()&lt;=vLastrow,IF('Match History Data'!E1953&lt;&gt;"",'Match History Data'!E1953,""),"")</f>
        <v/>
      </c>
      <c r="F1953" s="3" t="str">
        <f>IF(ROW()&lt;=vLastrow,IF('Match History Data'!F1953&lt;&gt;"",'Match History Data'!F1953,""),"")</f>
        <v/>
      </c>
      <c r="G1953" t="str">
        <f>IF(ROW()&lt;=vLastrow,'Match History Data'!G1953,"")</f>
        <v/>
      </c>
      <c r="H1953" t="str">
        <f>IF(ROW()&lt;=vLastrow,'Match History Data'!H1953,"")</f>
        <v/>
      </c>
      <c r="I1953" t="str">
        <f>IF(ROW()&lt;=vLastrow,'Match History Data'!I1953,"")</f>
        <v/>
      </c>
      <c r="J1953" t="str">
        <f>IF(ROW()&lt;=vLastrow,'Match History Data'!J1953,"")</f>
        <v/>
      </c>
      <c r="K1953" t="str">
        <f>IF(ROW()&lt;=vLastrow,'Match History Data'!K1953,"")</f>
        <v/>
      </c>
      <c r="L1953" t="str">
        <f>IF(ROW()&lt;=vLastrow,'Match History Data'!L1953,"")</f>
        <v/>
      </c>
      <c r="M1953" t="str">
        <f>IF(ROW()&lt;=vLastrow,'Match History Data'!M1953,"")</f>
        <v/>
      </c>
      <c r="N1953" t="str">
        <f>IF(ROW()&lt;=vLastrow,'Match History Data'!N1953,"")</f>
        <v/>
      </c>
      <c r="O1953" t="str">
        <f>IF(ROW()&lt;=vLastrow,'Match History Data'!O1953,"")</f>
        <v/>
      </c>
      <c r="Q1953" t="str">
        <f>IF(ROW()&lt;=vLastrow,VLOOKUP(MONTH(E1953),calcs!$S$2:$T$13,2,FALSE),"")</f>
        <v/>
      </c>
      <c r="R1953" t="str">
        <f>IF(ROW()&lt;=vLastrow,VLOOKUP(MONTH(F1953),calcs!$S$2:$T$13,2,FALSE),"")</f>
        <v/>
      </c>
      <c r="S1953" t="str">
        <f t="shared" si="160"/>
        <v/>
      </c>
      <c r="T1953" s="26" t="e">
        <f>IF(F1953="",DATEDIF(E1953,calcs!X$2,"Y"),"")</f>
        <v>#VALUE!</v>
      </c>
      <c r="U1953" t="str">
        <f t="shared" si="159"/>
        <v/>
      </c>
      <c r="V1953" t="str">
        <f t="shared" si="156"/>
        <v/>
      </c>
      <c r="W1953">
        <f t="shared" si="157"/>
        <v>0</v>
      </c>
      <c r="X1953">
        <f t="shared" si="158"/>
        <v>0</v>
      </c>
    </row>
    <row r="1954" spans="1:24" x14ac:dyDescent="0.35">
      <c r="A1954" t="str">
        <f>IF(ROW()&lt;=vLastrow,'Match History Data'!A1954,"")</f>
        <v/>
      </c>
      <c r="B1954" t="str">
        <f>IF(ROW()&lt;=vLastrow,'Match History Data'!B1954,"")</f>
        <v/>
      </c>
      <c r="C1954" t="str">
        <f>IF(ROW()&lt;=vLastrow,'Match History Data'!C1954,"")</f>
        <v/>
      </c>
      <c r="D1954" t="str">
        <f>IF(ROW()&lt;=vLastrow,'Match History Data'!D1954,"")</f>
        <v/>
      </c>
      <c r="E1954" s="3" t="str">
        <f>IF(ROW()&lt;=vLastrow,IF('Match History Data'!E1954&lt;&gt;"",'Match History Data'!E1954,""),"")</f>
        <v/>
      </c>
      <c r="F1954" s="3" t="str">
        <f>IF(ROW()&lt;=vLastrow,IF('Match History Data'!F1954&lt;&gt;"",'Match History Data'!F1954,""),"")</f>
        <v/>
      </c>
      <c r="G1954" t="str">
        <f>IF(ROW()&lt;=vLastrow,'Match History Data'!G1954,"")</f>
        <v/>
      </c>
      <c r="H1954" t="str">
        <f>IF(ROW()&lt;=vLastrow,'Match History Data'!H1954,"")</f>
        <v/>
      </c>
      <c r="I1954" t="str">
        <f>IF(ROW()&lt;=vLastrow,'Match History Data'!I1954,"")</f>
        <v/>
      </c>
      <c r="J1954" t="str">
        <f>IF(ROW()&lt;=vLastrow,'Match History Data'!J1954,"")</f>
        <v/>
      </c>
      <c r="K1954" t="str">
        <f>IF(ROW()&lt;=vLastrow,'Match History Data'!K1954,"")</f>
        <v/>
      </c>
      <c r="L1954" t="str">
        <f>IF(ROW()&lt;=vLastrow,'Match History Data'!L1954,"")</f>
        <v/>
      </c>
      <c r="M1954" t="str">
        <f>IF(ROW()&lt;=vLastrow,'Match History Data'!M1954,"")</f>
        <v/>
      </c>
      <c r="N1954" t="str">
        <f>IF(ROW()&lt;=vLastrow,'Match History Data'!N1954,"")</f>
        <v/>
      </c>
      <c r="O1954" t="str">
        <f>IF(ROW()&lt;=vLastrow,'Match History Data'!O1954,"")</f>
        <v/>
      </c>
      <c r="Q1954" t="str">
        <f>IF(ROW()&lt;=vLastrow,VLOOKUP(MONTH(E1954),calcs!$S$2:$T$13,2,FALSE),"")</f>
        <v/>
      </c>
      <c r="R1954" t="str">
        <f>IF(ROW()&lt;=vLastrow,VLOOKUP(MONTH(F1954),calcs!$S$2:$T$13,2,FALSE),"")</f>
        <v/>
      </c>
      <c r="S1954" t="str">
        <f t="shared" si="160"/>
        <v/>
      </c>
      <c r="T1954" s="26" t="e">
        <f>IF(F1954="",DATEDIF(E1954,calcs!X$2,"Y"),"")</f>
        <v>#VALUE!</v>
      </c>
      <c r="U1954" t="str">
        <f t="shared" si="159"/>
        <v/>
      </c>
      <c r="V1954" t="str">
        <f t="shared" si="156"/>
        <v/>
      </c>
      <c r="W1954">
        <f t="shared" si="157"/>
        <v>0</v>
      </c>
      <c r="X1954">
        <f t="shared" si="158"/>
        <v>0</v>
      </c>
    </row>
    <row r="1955" spans="1:24" x14ac:dyDescent="0.35">
      <c r="A1955" t="str">
        <f>IF(ROW()&lt;=vLastrow,'Match History Data'!A1955,"")</f>
        <v/>
      </c>
      <c r="B1955" t="str">
        <f>IF(ROW()&lt;=vLastrow,'Match History Data'!B1955,"")</f>
        <v/>
      </c>
      <c r="C1955" t="str">
        <f>IF(ROW()&lt;=vLastrow,'Match History Data'!C1955,"")</f>
        <v/>
      </c>
      <c r="D1955" t="str">
        <f>IF(ROW()&lt;=vLastrow,'Match History Data'!D1955,"")</f>
        <v/>
      </c>
      <c r="E1955" s="3" t="str">
        <f>IF(ROW()&lt;=vLastrow,IF('Match History Data'!E1955&lt;&gt;"",'Match History Data'!E1955,""),"")</f>
        <v/>
      </c>
      <c r="F1955" s="3" t="str">
        <f>IF(ROW()&lt;=vLastrow,IF('Match History Data'!F1955&lt;&gt;"",'Match History Data'!F1955,""),"")</f>
        <v/>
      </c>
      <c r="G1955" t="str">
        <f>IF(ROW()&lt;=vLastrow,'Match History Data'!G1955,"")</f>
        <v/>
      </c>
      <c r="H1955" t="str">
        <f>IF(ROW()&lt;=vLastrow,'Match History Data'!H1955,"")</f>
        <v/>
      </c>
      <c r="I1955" t="str">
        <f>IF(ROW()&lt;=vLastrow,'Match History Data'!I1955,"")</f>
        <v/>
      </c>
      <c r="J1955" t="str">
        <f>IF(ROW()&lt;=vLastrow,'Match History Data'!J1955,"")</f>
        <v/>
      </c>
      <c r="K1955" t="str">
        <f>IF(ROW()&lt;=vLastrow,'Match History Data'!K1955,"")</f>
        <v/>
      </c>
      <c r="L1955" t="str">
        <f>IF(ROW()&lt;=vLastrow,'Match History Data'!L1955,"")</f>
        <v/>
      </c>
      <c r="M1955" t="str">
        <f>IF(ROW()&lt;=vLastrow,'Match History Data'!M1955,"")</f>
        <v/>
      </c>
      <c r="N1955" t="str">
        <f>IF(ROW()&lt;=vLastrow,'Match History Data'!N1955,"")</f>
        <v/>
      </c>
      <c r="O1955" t="str">
        <f>IF(ROW()&lt;=vLastrow,'Match History Data'!O1955,"")</f>
        <v/>
      </c>
      <c r="Q1955" t="str">
        <f>IF(ROW()&lt;=vLastrow,VLOOKUP(MONTH(E1955),calcs!$S$2:$T$13,2,FALSE),"")</f>
        <v/>
      </c>
      <c r="R1955" t="str">
        <f>IF(ROW()&lt;=vLastrow,VLOOKUP(MONTH(F1955),calcs!$S$2:$T$13,2,FALSE),"")</f>
        <v/>
      </c>
      <c r="S1955" t="str">
        <f t="shared" si="160"/>
        <v/>
      </c>
      <c r="T1955" s="26" t="e">
        <f>IF(F1955="",DATEDIF(E1955,calcs!X$2,"Y"),"")</f>
        <v>#VALUE!</v>
      </c>
      <c r="U1955" t="str">
        <f t="shared" si="159"/>
        <v/>
      </c>
      <c r="V1955" t="str">
        <f t="shared" si="156"/>
        <v/>
      </c>
      <c r="W1955">
        <f t="shared" si="157"/>
        <v>0</v>
      </c>
      <c r="X1955">
        <f t="shared" si="158"/>
        <v>0</v>
      </c>
    </row>
    <row r="1956" spans="1:24" x14ac:dyDescent="0.35">
      <c r="A1956" t="str">
        <f>IF(ROW()&lt;=vLastrow,'Match History Data'!A1956,"")</f>
        <v/>
      </c>
      <c r="B1956" t="str">
        <f>IF(ROW()&lt;=vLastrow,'Match History Data'!B1956,"")</f>
        <v/>
      </c>
      <c r="C1956" t="str">
        <f>IF(ROW()&lt;=vLastrow,'Match History Data'!C1956,"")</f>
        <v/>
      </c>
      <c r="D1956" t="str">
        <f>IF(ROW()&lt;=vLastrow,'Match History Data'!D1956,"")</f>
        <v/>
      </c>
      <c r="E1956" s="3" t="str">
        <f>IF(ROW()&lt;=vLastrow,IF('Match History Data'!E1956&lt;&gt;"",'Match History Data'!E1956,""),"")</f>
        <v/>
      </c>
      <c r="F1956" s="3" t="str">
        <f>IF(ROW()&lt;=vLastrow,IF('Match History Data'!F1956&lt;&gt;"",'Match History Data'!F1956,""),"")</f>
        <v/>
      </c>
      <c r="G1956" t="str">
        <f>IF(ROW()&lt;=vLastrow,'Match History Data'!G1956,"")</f>
        <v/>
      </c>
      <c r="H1956" t="str">
        <f>IF(ROW()&lt;=vLastrow,'Match History Data'!H1956,"")</f>
        <v/>
      </c>
      <c r="I1956" t="str">
        <f>IF(ROW()&lt;=vLastrow,'Match History Data'!I1956,"")</f>
        <v/>
      </c>
      <c r="J1956" t="str">
        <f>IF(ROW()&lt;=vLastrow,'Match History Data'!J1956,"")</f>
        <v/>
      </c>
      <c r="K1956" t="str">
        <f>IF(ROW()&lt;=vLastrow,'Match History Data'!K1956,"")</f>
        <v/>
      </c>
      <c r="L1956" t="str">
        <f>IF(ROW()&lt;=vLastrow,'Match History Data'!L1956,"")</f>
        <v/>
      </c>
      <c r="M1956" t="str">
        <f>IF(ROW()&lt;=vLastrow,'Match History Data'!M1956,"")</f>
        <v/>
      </c>
      <c r="N1956" t="str">
        <f>IF(ROW()&lt;=vLastrow,'Match History Data'!N1956,"")</f>
        <v/>
      </c>
      <c r="O1956" t="str">
        <f>IF(ROW()&lt;=vLastrow,'Match History Data'!O1956,"")</f>
        <v/>
      </c>
      <c r="Q1956" t="str">
        <f>IF(ROW()&lt;=vLastrow,VLOOKUP(MONTH(E1956),calcs!$S$2:$T$13,2,FALSE),"")</f>
        <v/>
      </c>
      <c r="R1956" t="str">
        <f>IF(ROW()&lt;=vLastrow,VLOOKUP(MONTH(F1956),calcs!$S$2:$T$13,2,FALSE),"")</f>
        <v/>
      </c>
      <c r="S1956" t="str">
        <f t="shared" si="160"/>
        <v/>
      </c>
      <c r="T1956" s="26" t="e">
        <f>IF(F1956="",DATEDIF(E1956,calcs!X$2,"Y"),"")</f>
        <v>#VALUE!</v>
      </c>
      <c r="U1956" t="str">
        <f t="shared" si="159"/>
        <v/>
      </c>
      <c r="V1956" t="str">
        <f t="shared" si="156"/>
        <v/>
      </c>
      <c r="W1956">
        <f t="shared" si="157"/>
        <v>0</v>
      </c>
      <c r="X1956">
        <f t="shared" si="158"/>
        <v>0</v>
      </c>
    </row>
    <row r="1957" spans="1:24" x14ac:dyDescent="0.35">
      <c r="A1957" t="str">
        <f>IF(ROW()&lt;=vLastrow,'Match History Data'!A1957,"")</f>
        <v/>
      </c>
      <c r="B1957" t="str">
        <f>IF(ROW()&lt;=vLastrow,'Match History Data'!B1957,"")</f>
        <v/>
      </c>
      <c r="C1957" t="str">
        <f>IF(ROW()&lt;=vLastrow,'Match History Data'!C1957,"")</f>
        <v/>
      </c>
      <c r="D1957" t="str">
        <f>IF(ROW()&lt;=vLastrow,'Match History Data'!D1957,"")</f>
        <v/>
      </c>
      <c r="E1957" s="3" t="str">
        <f>IF(ROW()&lt;=vLastrow,IF('Match History Data'!E1957&lt;&gt;"",'Match History Data'!E1957,""),"")</f>
        <v/>
      </c>
      <c r="F1957" s="3" t="str">
        <f>IF(ROW()&lt;=vLastrow,IF('Match History Data'!F1957&lt;&gt;"",'Match History Data'!F1957,""),"")</f>
        <v/>
      </c>
      <c r="G1957" t="str">
        <f>IF(ROW()&lt;=vLastrow,'Match History Data'!G1957,"")</f>
        <v/>
      </c>
      <c r="H1957" t="str">
        <f>IF(ROW()&lt;=vLastrow,'Match History Data'!H1957,"")</f>
        <v/>
      </c>
      <c r="I1957" t="str">
        <f>IF(ROW()&lt;=vLastrow,'Match History Data'!I1957,"")</f>
        <v/>
      </c>
      <c r="J1957" t="str">
        <f>IF(ROW()&lt;=vLastrow,'Match History Data'!J1957,"")</f>
        <v/>
      </c>
      <c r="K1957" t="str">
        <f>IF(ROW()&lt;=vLastrow,'Match History Data'!K1957,"")</f>
        <v/>
      </c>
      <c r="L1957" t="str">
        <f>IF(ROW()&lt;=vLastrow,'Match History Data'!L1957,"")</f>
        <v/>
      </c>
      <c r="M1957" t="str">
        <f>IF(ROW()&lt;=vLastrow,'Match History Data'!M1957,"")</f>
        <v/>
      </c>
      <c r="N1957" t="str">
        <f>IF(ROW()&lt;=vLastrow,'Match History Data'!N1957,"")</f>
        <v/>
      </c>
      <c r="O1957" t="str">
        <f>IF(ROW()&lt;=vLastrow,'Match History Data'!O1957,"")</f>
        <v/>
      </c>
      <c r="Q1957" t="str">
        <f>IF(ROW()&lt;=vLastrow,VLOOKUP(MONTH(E1957),calcs!$S$2:$T$13,2,FALSE),"")</f>
        <v/>
      </c>
      <c r="R1957" t="str">
        <f>IF(ROW()&lt;=vLastrow,VLOOKUP(MONTH(F1957),calcs!$S$2:$T$13,2,FALSE),"")</f>
        <v/>
      </c>
      <c r="S1957" t="str">
        <f t="shared" si="160"/>
        <v/>
      </c>
      <c r="T1957" s="26" t="e">
        <f>IF(F1957="",DATEDIF(E1957,calcs!X$2,"Y"),"")</f>
        <v>#VALUE!</v>
      </c>
      <c r="U1957" t="str">
        <f t="shared" si="159"/>
        <v/>
      </c>
      <c r="V1957" t="str">
        <f t="shared" si="156"/>
        <v/>
      </c>
      <c r="W1957">
        <f t="shared" si="157"/>
        <v>0</v>
      </c>
      <c r="X1957">
        <f t="shared" si="158"/>
        <v>0</v>
      </c>
    </row>
    <row r="1958" spans="1:24" x14ac:dyDescent="0.35">
      <c r="A1958" t="str">
        <f>IF(ROW()&lt;=vLastrow,'Match History Data'!A1958,"")</f>
        <v/>
      </c>
      <c r="B1958" t="str">
        <f>IF(ROW()&lt;=vLastrow,'Match History Data'!B1958,"")</f>
        <v/>
      </c>
      <c r="C1958" t="str">
        <f>IF(ROW()&lt;=vLastrow,'Match History Data'!C1958,"")</f>
        <v/>
      </c>
      <c r="D1958" t="str">
        <f>IF(ROW()&lt;=vLastrow,'Match History Data'!D1958,"")</f>
        <v/>
      </c>
      <c r="E1958" s="3" t="str">
        <f>IF(ROW()&lt;=vLastrow,IF('Match History Data'!E1958&lt;&gt;"",'Match History Data'!E1958,""),"")</f>
        <v/>
      </c>
      <c r="F1958" s="3" t="str">
        <f>IF(ROW()&lt;=vLastrow,IF('Match History Data'!F1958&lt;&gt;"",'Match History Data'!F1958,""),"")</f>
        <v/>
      </c>
      <c r="G1958" t="str">
        <f>IF(ROW()&lt;=vLastrow,'Match History Data'!G1958,"")</f>
        <v/>
      </c>
      <c r="H1958" t="str">
        <f>IF(ROW()&lt;=vLastrow,'Match History Data'!H1958,"")</f>
        <v/>
      </c>
      <c r="I1958" t="str">
        <f>IF(ROW()&lt;=vLastrow,'Match History Data'!I1958,"")</f>
        <v/>
      </c>
      <c r="J1958" t="str">
        <f>IF(ROW()&lt;=vLastrow,'Match History Data'!J1958,"")</f>
        <v/>
      </c>
      <c r="K1958" t="str">
        <f>IF(ROW()&lt;=vLastrow,'Match History Data'!K1958,"")</f>
        <v/>
      </c>
      <c r="L1958" t="str">
        <f>IF(ROW()&lt;=vLastrow,'Match History Data'!L1958,"")</f>
        <v/>
      </c>
      <c r="M1958" t="str">
        <f>IF(ROW()&lt;=vLastrow,'Match History Data'!M1958,"")</f>
        <v/>
      </c>
      <c r="N1958" t="str">
        <f>IF(ROW()&lt;=vLastrow,'Match History Data'!N1958,"")</f>
        <v/>
      </c>
      <c r="O1958" t="str">
        <f>IF(ROW()&lt;=vLastrow,'Match History Data'!O1958,"")</f>
        <v/>
      </c>
      <c r="Q1958" t="str">
        <f>IF(ROW()&lt;=vLastrow,VLOOKUP(MONTH(E1958),calcs!$S$2:$T$13,2,FALSE),"")</f>
        <v/>
      </c>
      <c r="R1958" t="str">
        <f>IF(ROW()&lt;=vLastrow,VLOOKUP(MONTH(F1958),calcs!$S$2:$T$13,2,FALSE),"")</f>
        <v/>
      </c>
      <c r="S1958" t="str">
        <f t="shared" si="160"/>
        <v/>
      </c>
      <c r="T1958" s="26" t="e">
        <f>IF(F1958="",DATEDIF(E1958,calcs!X$2,"Y"),"")</f>
        <v>#VALUE!</v>
      </c>
      <c r="U1958" t="str">
        <f t="shared" si="159"/>
        <v/>
      </c>
      <c r="V1958" t="str">
        <f t="shared" si="156"/>
        <v/>
      </c>
      <c r="W1958">
        <f t="shared" si="157"/>
        <v>0</v>
      </c>
      <c r="X1958">
        <f t="shared" si="158"/>
        <v>0</v>
      </c>
    </row>
    <row r="1959" spans="1:24" x14ac:dyDescent="0.35">
      <c r="A1959" t="str">
        <f>IF(ROW()&lt;=vLastrow,'Match History Data'!A1959,"")</f>
        <v/>
      </c>
      <c r="B1959" t="str">
        <f>IF(ROW()&lt;=vLastrow,'Match History Data'!B1959,"")</f>
        <v/>
      </c>
      <c r="C1959" t="str">
        <f>IF(ROW()&lt;=vLastrow,'Match History Data'!C1959,"")</f>
        <v/>
      </c>
      <c r="D1959" t="str">
        <f>IF(ROW()&lt;=vLastrow,'Match History Data'!D1959,"")</f>
        <v/>
      </c>
      <c r="E1959" s="3" t="str">
        <f>IF(ROW()&lt;=vLastrow,IF('Match History Data'!E1959&lt;&gt;"",'Match History Data'!E1959,""),"")</f>
        <v/>
      </c>
      <c r="F1959" s="3" t="str">
        <f>IF(ROW()&lt;=vLastrow,IF('Match History Data'!F1959&lt;&gt;"",'Match History Data'!F1959,""),"")</f>
        <v/>
      </c>
      <c r="G1959" t="str">
        <f>IF(ROW()&lt;=vLastrow,'Match History Data'!G1959,"")</f>
        <v/>
      </c>
      <c r="H1959" t="str">
        <f>IF(ROW()&lt;=vLastrow,'Match History Data'!H1959,"")</f>
        <v/>
      </c>
      <c r="I1959" t="str">
        <f>IF(ROW()&lt;=vLastrow,'Match History Data'!I1959,"")</f>
        <v/>
      </c>
      <c r="J1959" t="str">
        <f>IF(ROW()&lt;=vLastrow,'Match History Data'!J1959,"")</f>
        <v/>
      </c>
      <c r="K1959" t="str">
        <f>IF(ROW()&lt;=vLastrow,'Match History Data'!K1959,"")</f>
        <v/>
      </c>
      <c r="L1959" t="str">
        <f>IF(ROW()&lt;=vLastrow,'Match History Data'!L1959,"")</f>
        <v/>
      </c>
      <c r="M1959" t="str">
        <f>IF(ROW()&lt;=vLastrow,'Match History Data'!M1959,"")</f>
        <v/>
      </c>
      <c r="N1959" t="str">
        <f>IF(ROW()&lt;=vLastrow,'Match History Data'!N1959,"")</f>
        <v/>
      </c>
      <c r="O1959" t="str">
        <f>IF(ROW()&lt;=vLastrow,'Match History Data'!O1959,"")</f>
        <v/>
      </c>
      <c r="Q1959" t="str">
        <f>IF(ROW()&lt;=vLastrow,VLOOKUP(MONTH(E1959),calcs!$S$2:$T$13,2,FALSE),"")</f>
        <v/>
      </c>
      <c r="R1959" t="str">
        <f>IF(ROW()&lt;=vLastrow,VLOOKUP(MONTH(F1959),calcs!$S$2:$T$13,2,FALSE),"")</f>
        <v/>
      </c>
      <c r="S1959" t="str">
        <f t="shared" si="160"/>
        <v/>
      </c>
      <c r="T1959" s="26" t="e">
        <f>IF(F1959="",DATEDIF(E1959,calcs!X$2,"Y"),"")</f>
        <v>#VALUE!</v>
      </c>
      <c r="U1959" t="str">
        <f t="shared" si="159"/>
        <v/>
      </c>
      <c r="V1959" t="str">
        <f t="shared" si="156"/>
        <v/>
      </c>
      <c r="W1959">
        <f t="shared" si="157"/>
        <v>0</v>
      </c>
      <c r="X1959">
        <f t="shared" si="158"/>
        <v>0</v>
      </c>
    </row>
    <row r="1960" spans="1:24" x14ac:dyDescent="0.35">
      <c r="A1960" t="str">
        <f>IF(ROW()&lt;=vLastrow,'Match History Data'!A1960,"")</f>
        <v/>
      </c>
      <c r="B1960" t="str">
        <f>IF(ROW()&lt;=vLastrow,'Match History Data'!B1960,"")</f>
        <v/>
      </c>
      <c r="C1960" t="str">
        <f>IF(ROW()&lt;=vLastrow,'Match History Data'!C1960,"")</f>
        <v/>
      </c>
      <c r="D1960" t="str">
        <f>IF(ROW()&lt;=vLastrow,'Match History Data'!D1960,"")</f>
        <v/>
      </c>
      <c r="E1960" s="3" t="str">
        <f>IF(ROW()&lt;=vLastrow,IF('Match History Data'!E1960&lt;&gt;"",'Match History Data'!E1960,""),"")</f>
        <v/>
      </c>
      <c r="F1960" s="3" t="str">
        <f>IF(ROW()&lt;=vLastrow,IF('Match History Data'!F1960&lt;&gt;"",'Match History Data'!F1960,""),"")</f>
        <v/>
      </c>
      <c r="G1960" t="str">
        <f>IF(ROW()&lt;=vLastrow,'Match History Data'!G1960,"")</f>
        <v/>
      </c>
      <c r="H1960" t="str">
        <f>IF(ROW()&lt;=vLastrow,'Match History Data'!H1960,"")</f>
        <v/>
      </c>
      <c r="I1960" t="str">
        <f>IF(ROW()&lt;=vLastrow,'Match History Data'!I1960,"")</f>
        <v/>
      </c>
      <c r="J1960" t="str">
        <f>IF(ROW()&lt;=vLastrow,'Match History Data'!J1960,"")</f>
        <v/>
      </c>
      <c r="K1960" t="str">
        <f>IF(ROW()&lt;=vLastrow,'Match History Data'!K1960,"")</f>
        <v/>
      </c>
      <c r="L1960" t="str">
        <f>IF(ROW()&lt;=vLastrow,'Match History Data'!L1960,"")</f>
        <v/>
      </c>
      <c r="M1960" t="str">
        <f>IF(ROW()&lt;=vLastrow,'Match History Data'!M1960,"")</f>
        <v/>
      </c>
      <c r="N1960" t="str">
        <f>IF(ROW()&lt;=vLastrow,'Match History Data'!N1960,"")</f>
        <v/>
      </c>
      <c r="O1960" t="str">
        <f>IF(ROW()&lt;=vLastrow,'Match History Data'!O1960,"")</f>
        <v/>
      </c>
      <c r="Q1960" t="str">
        <f>IF(ROW()&lt;=vLastrow,VLOOKUP(MONTH(E1960),calcs!$S$2:$T$13,2,FALSE),"")</f>
        <v/>
      </c>
      <c r="R1960" t="str">
        <f>IF(ROW()&lt;=vLastrow,VLOOKUP(MONTH(F1960),calcs!$S$2:$T$13,2,FALSE),"")</f>
        <v/>
      </c>
      <c r="S1960" t="str">
        <f t="shared" si="160"/>
        <v/>
      </c>
      <c r="T1960" s="26" t="e">
        <f>IF(F1960="",DATEDIF(E1960,calcs!X$2,"Y"),"")</f>
        <v>#VALUE!</v>
      </c>
      <c r="U1960" t="str">
        <f t="shared" si="159"/>
        <v/>
      </c>
      <c r="V1960" t="str">
        <f t="shared" si="156"/>
        <v/>
      </c>
      <c r="W1960">
        <f t="shared" si="157"/>
        <v>0</v>
      </c>
      <c r="X1960">
        <f t="shared" si="158"/>
        <v>0</v>
      </c>
    </row>
    <row r="1961" spans="1:24" x14ac:dyDescent="0.35">
      <c r="A1961" t="str">
        <f>IF(ROW()&lt;=vLastrow,'Match History Data'!A1961,"")</f>
        <v/>
      </c>
      <c r="B1961" t="str">
        <f>IF(ROW()&lt;=vLastrow,'Match History Data'!B1961,"")</f>
        <v/>
      </c>
      <c r="C1961" t="str">
        <f>IF(ROW()&lt;=vLastrow,'Match History Data'!C1961,"")</f>
        <v/>
      </c>
      <c r="D1961" t="str">
        <f>IF(ROW()&lt;=vLastrow,'Match History Data'!D1961,"")</f>
        <v/>
      </c>
      <c r="E1961" s="3" t="str">
        <f>IF(ROW()&lt;=vLastrow,IF('Match History Data'!E1961&lt;&gt;"",'Match History Data'!E1961,""),"")</f>
        <v/>
      </c>
      <c r="F1961" s="3" t="str">
        <f>IF(ROW()&lt;=vLastrow,IF('Match History Data'!F1961&lt;&gt;"",'Match History Data'!F1961,""),"")</f>
        <v/>
      </c>
      <c r="G1961" t="str">
        <f>IF(ROW()&lt;=vLastrow,'Match History Data'!G1961,"")</f>
        <v/>
      </c>
      <c r="H1961" t="str">
        <f>IF(ROW()&lt;=vLastrow,'Match History Data'!H1961,"")</f>
        <v/>
      </c>
      <c r="I1961" t="str">
        <f>IF(ROW()&lt;=vLastrow,'Match History Data'!I1961,"")</f>
        <v/>
      </c>
      <c r="J1961" t="str">
        <f>IF(ROW()&lt;=vLastrow,'Match History Data'!J1961,"")</f>
        <v/>
      </c>
      <c r="K1961" t="str">
        <f>IF(ROW()&lt;=vLastrow,'Match History Data'!K1961,"")</f>
        <v/>
      </c>
      <c r="L1961" t="str">
        <f>IF(ROW()&lt;=vLastrow,'Match History Data'!L1961,"")</f>
        <v/>
      </c>
      <c r="M1961" t="str">
        <f>IF(ROW()&lt;=vLastrow,'Match History Data'!M1961,"")</f>
        <v/>
      </c>
      <c r="N1961" t="str">
        <f>IF(ROW()&lt;=vLastrow,'Match History Data'!N1961,"")</f>
        <v/>
      </c>
      <c r="O1961" t="str">
        <f>IF(ROW()&lt;=vLastrow,'Match History Data'!O1961,"")</f>
        <v/>
      </c>
      <c r="Q1961" t="str">
        <f>IF(ROW()&lt;=vLastrow,VLOOKUP(MONTH(E1961),calcs!$S$2:$T$13,2,FALSE),"")</f>
        <v/>
      </c>
      <c r="R1961" t="str">
        <f>IF(ROW()&lt;=vLastrow,VLOOKUP(MONTH(F1961),calcs!$S$2:$T$13,2,FALSE),"")</f>
        <v/>
      </c>
      <c r="S1961" t="str">
        <f t="shared" si="160"/>
        <v/>
      </c>
      <c r="T1961" s="26" t="e">
        <f>IF(F1961="",DATEDIF(E1961,calcs!X$2,"Y"),"")</f>
        <v>#VALUE!</v>
      </c>
      <c r="U1961" t="str">
        <f t="shared" si="159"/>
        <v/>
      </c>
      <c r="V1961" t="str">
        <f t="shared" si="156"/>
        <v/>
      </c>
      <c r="W1961">
        <f t="shared" si="157"/>
        <v>0</v>
      </c>
      <c r="X1961">
        <f t="shared" si="158"/>
        <v>0</v>
      </c>
    </row>
    <row r="1962" spans="1:24" x14ac:dyDescent="0.35">
      <c r="A1962" t="str">
        <f>IF(ROW()&lt;=vLastrow,'Match History Data'!A1962,"")</f>
        <v/>
      </c>
      <c r="B1962" t="str">
        <f>IF(ROW()&lt;=vLastrow,'Match History Data'!B1962,"")</f>
        <v/>
      </c>
      <c r="C1962" t="str">
        <f>IF(ROW()&lt;=vLastrow,'Match History Data'!C1962,"")</f>
        <v/>
      </c>
      <c r="D1962" t="str">
        <f>IF(ROW()&lt;=vLastrow,'Match History Data'!D1962,"")</f>
        <v/>
      </c>
      <c r="E1962" s="3" t="str">
        <f>IF(ROW()&lt;=vLastrow,IF('Match History Data'!E1962&lt;&gt;"",'Match History Data'!E1962,""),"")</f>
        <v/>
      </c>
      <c r="F1962" s="3" t="str">
        <f>IF(ROW()&lt;=vLastrow,IF('Match History Data'!F1962&lt;&gt;"",'Match History Data'!F1962,""),"")</f>
        <v/>
      </c>
      <c r="G1962" t="str">
        <f>IF(ROW()&lt;=vLastrow,'Match History Data'!G1962,"")</f>
        <v/>
      </c>
      <c r="H1962" t="str">
        <f>IF(ROW()&lt;=vLastrow,'Match History Data'!H1962,"")</f>
        <v/>
      </c>
      <c r="I1962" t="str">
        <f>IF(ROW()&lt;=vLastrow,'Match History Data'!I1962,"")</f>
        <v/>
      </c>
      <c r="J1962" t="str">
        <f>IF(ROW()&lt;=vLastrow,'Match History Data'!J1962,"")</f>
        <v/>
      </c>
      <c r="K1962" t="str">
        <f>IF(ROW()&lt;=vLastrow,'Match History Data'!K1962,"")</f>
        <v/>
      </c>
      <c r="L1962" t="str">
        <f>IF(ROW()&lt;=vLastrow,'Match History Data'!L1962,"")</f>
        <v/>
      </c>
      <c r="M1962" t="str">
        <f>IF(ROW()&lt;=vLastrow,'Match History Data'!M1962,"")</f>
        <v/>
      </c>
      <c r="N1962" t="str">
        <f>IF(ROW()&lt;=vLastrow,'Match History Data'!N1962,"")</f>
        <v/>
      </c>
      <c r="O1962" t="str">
        <f>IF(ROW()&lt;=vLastrow,'Match History Data'!O1962,"")</f>
        <v/>
      </c>
      <c r="Q1962" t="str">
        <f>IF(ROW()&lt;=vLastrow,VLOOKUP(MONTH(E1962),calcs!$S$2:$T$13,2,FALSE),"")</f>
        <v/>
      </c>
      <c r="R1962" t="str">
        <f>IF(ROW()&lt;=vLastrow,VLOOKUP(MONTH(F1962),calcs!$S$2:$T$13,2,FALSE),"")</f>
        <v/>
      </c>
      <c r="S1962" t="str">
        <f t="shared" si="160"/>
        <v/>
      </c>
      <c r="T1962" s="26" t="e">
        <f>IF(F1962="",DATEDIF(E1962,calcs!X$2,"Y"),"")</f>
        <v>#VALUE!</v>
      </c>
      <c r="U1962" t="str">
        <f t="shared" si="159"/>
        <v/>
      </c>
      <c r="V1962" t="str">
        <f t="shared" si="156"/>
        <v/>
      </c>
      <c r="W1962">
        <f t="shared" si="157"/>
        <v>0</v>
      </c>
      <c r="X1962">
        <f t="shared" si="158"/>
        <v>0</v>
      </c>
    </row>
    <row r="1963" spans="1:24" x14ac:dyDescent="0.35">
      <c r="A1963" t="str">
        <f>IF(ROW()&lt;=vLastrow,'Match History Data'!A1963,"")</f>
        <v/>
      </c>
      <c r="B1963" t="str">
        <f>IF(ROW()&lt;=vLastrow,'Match History Data'!B1963,"")</f>
        <v/>
      </c>
      <c r="C1963" t="str">
        <f>IF(ROW()&lt;=vLastrow,'Match History Data'!C1963,"")</f>
        <v/>
      </c>
      <c r="D1963" t="str">
        <f>IF(ROW()&lt;=vLastrow,'Match History Data'!D1963,"")</f>
        <v/>
      </c>
      <c r="E1963" s="3" t="str">
        <f>IF(ROW()&lt;=vLastrow,IF('Match History Data'!E1963&lt;&gt;"",'Match History Data'!E1963,""),"")</f>
        <v/>
      </c>
      <c r="F1963" s="3" t="str">
        <f>IF(ROW()&lt;=vLastrow,IF('Match History Data'!F1963&lt;&gt;"",'Match History Data'!F1963,""),"")</f>
        <v/>
      </c>
      <c r="G1963" t="str">
        <f>IF(ROW()&lt;=vLastrow,'Match History Data'!G1963,"")</f>
        <v/>
      </c>
      <c r="H1963" t="str">
        <f>IF(ROW()&lt;=vLastrow,'Match History Data'!H1963,"")</f>
        <v/>
      </c>
      <c r="I1963" t="str">
        <f>IF(ROW()&lt;=vLastrow,'Match History Data'!I1963,"")</f>
        <v/>
      </c>
      <c r="J1963" t="str">
        <f>IF(ROW()&lt;=vLastrow,'Match History Data'!J1963,"")</f>
        <v/>
      </c>
      <c r="K1963" t="str">
        <f>IF(ROW()&lt;=vLastrow,'Match History Data'!K1963,"")</f>
        <v/>
      </c>
      <c r="L1963" t="str">
        <f>IF(ROW()&lt;=vLastrow,'Match History Data'!L1963,"")</f>
        <v/>
      </c>
      <c r="M1963" t="str">
        <f>IF(ROW()&lt;=vLastrow,'Match History Data'!M1963,"")</f>
        <v/>
      </c>
      <c r="N1963" t="str">
        <f>IF(ROW()&lt;=vLastrow,'Match History Data'!N1963,"")</f>
        <v/>
      </c>
      <c r="O1963" t="str">
        <f>IF(ROW()&lt;=vLastrow,'Match History Data'!O1963,"")</f>
        <v/>
      </c>
      <c r="Q1963" t="str">
        <f>IF(ROW()&lt;=vLastrow,VLOOKUP(MONTH(E1963),calcs!$S$2:$T$13,2,FALSE),"")</f>
        <v/>
      </c>
      <c r="R1963" t="str">
        <f>IF(ROW()&lt;=vLastrow,VLOOKUP(MONTH(F1963),calcs!$S$2:$T$13,2,FALSE),"")</f>
        <v/>
      </c>
      <c r="S1963" t="str">
        <f t="shared" si="160"/>
        <v/>
      </c>
      <c r="T1963" s="26" t="e">
        <f>IF(F1963="",DATEDIF(E1963,calcs!X$2,"Y"),"")</f>
        <v>#VALUE!</v>
      </c>
      <c r="U1963" t="str">
        <f t="shared" si="159"/>
        <v/>
      </c>
      <c r="V1963" t="str">
        <f t="shared" si="156"/>
        <v/>
      </c>
      <c r="W1963">
        <f t="shared" si="157"/>
        <v>0</v>
      </c>
      <c r="X1963">
        <f t="shared" si="158"/>
        <v>0</v>
      </c>
    </row>
    <row r="1964" spans="1:24" x14ac:dyDescent="0.35">
      <c r="A1964" t="str">
        <f>IF(ROW()&lt;=vLastrow,'Match History Data'!A1964,"")</f>
        <v/>
      </c>
      <c r="B1964" t="str">
        <f>IF(ROW()&lt;=vLastrow,'Match History Data'!B1964,"")</f>
        <v/>
      </c>
      <c r="C1964" t="str">
        <f>IF(ROW()&lt;=vLastrow,'Match History Data'!C1964,"")</f>
        <v/>
      </c>
      <c r="D1964" t="str">
        <f>IF(ROW()&lt;=vLastrow,'Match History Data'!D1964,"")</f>
        <v/>
      </c>
      <c r="E1964" s="3" t="str">
        <f>IF(ROW()&lt;=vLastrow,IF('Match History Data'!E1964&lt;&gt;"",'Match History Data'!E1964,""),"")</f>
        <v/>
      </c>
      <c r="F1964" s="3" t="str">
        <f>IF(ROW()&lt;=vLastrow,IF('Match History Data'!F1964&lt;&gt;"",'Match History Data'!F1964,""),"")</f>
        <v/>
      </c>
      <c r="G1964" t="str">
        <f>IF(ROW()&lt;=vLastrow,'Match History Data'!G1964,"")</f>
        <v/>
      </c>
      <c r="H1964" t="str">
        <f>IF(ROW()&lt;=vLastrow,'Match History Data'!H1964,"")</f>
        <v/>
      </c>
      <c r="I1964" t="str">
        <f>IF(ROW()&lt;=vLastrow,'Match History Data'!I1964,"")</f>
        <v/>
      </c>
      <c r="J1964" t="str">
        <f>IF(ROW()&lt;=vLastrow,'Match History Data'!J1964,"")</f>
        <v/>
      </c>
      <c r="K1964" t="str">
        <f>IF(ROW()&lt;=vLastrow,'Match History Data'!K1964,"")</f>
        <v/>
      </c>
      <c r="L1964" t="str">
        <f>IF(ROW()&lt;=vLastrow,'Match History Data'!L1964,"")</f>
        <v/>
      </c>
      <c r="M1964" t="str">
        <f>IF(ROW()&lt;=vLastrow,'Match History Data'!M1964,"")</f>
        <v/>
      </c>
      <c r="N1964" t="str">
        <f>IF(ROW()&lt;=vLastrow,'Match History Data'!N1964,"")</f>
        <v/>
      </c>
      <c r="O1964" t="str">
        <f>IF(ROW()&lt;=vLastrow,'Match History Data'!O1964,"")</f>
        <v/>
      </c>
      <c r="Q1964" t="str">
        <f>IF(ROW()&lt;=vLastrow,VLOOKUP(MONTH(E1964),calcs!$S$2:$T$13,2,FALSE),"")</f>
        <v/>
      </c>
      <c r="R1964" t="str">
        <f>IF(ROW()&lt;=vLastrow,VLOOKUP(MONTH(F1964),calcs!$S$2:$T$13,2,FALSE),"")</f>
        <v/>
      </c>
      <c r="S1964" t="str">
        <f t="shared" si="160"/>
        <v/>
      </c>
      <c r="T1964" s="26" t="e">
        <f>IF(F1964="",DATEDIF(E1964,calcs!X$2,"Y"),"")</f>
        <v>#VALUE!</v>
      </c>
      <c r="U1964" t="str">
        <f t="shared" si="159"/>
        <v/>
      </c>
      <c r="V1964" t="str">
        <f t="shared" si="156"/>
        <v/>
      </c>
      <c r="W1964">
        <f t="shared" si="157"/>
        <v>0</v>
      </c>
      <c r="X1964">
        <f t="shared" si="158"/>
        <v>0</v>
      </c>
    </row>
    <row r="1965" spans="1:24" x14ac:dyDescent="0.35">
      <c r="A1965" t="str">
        <f>IF(ROW()&lt;=vLastrow,'Match History Data'!A1965,"")</f>
        <v/>
      </c>
      <c r="B1965" t="str">
        <f>IF(ROW()&lt;=vLastrow,'Match History Data'!B1965,"")</f>
        <v/>
      </c>
      <c r="C1965" t="str">
        <f>IF(ROW()&lt;=vLastrow,'Match History Data'!C1965,"")</f>
        <v/>
      </c>
      <c r="D1965" t="str">
        <f>IF(ROW()&lt;=vLastrow,'Match History Data'!D1965,"")</f>
        <v/>
      </c>
      <c r="E1965" s="3" t="str">
        <f>IF(ROW()&lt;=vLastrow,IF('Match History Data'!E1965&lt;&gt;"",'Match History Data'!E1965,""),"")</f>
        <v/>
      </c>
      <c r="F1965" s="3" t="str">
        <f>IF(ROW()&lt;=vLastrow,IF('Match History Data'!F1965&lt;&gt;"",'Match History Data'!F1965,""),"")</f>
        <v/>
      </c>
      <c r="G1965" t="str">
        <f>IF(ROW()&lt;=vLastrow,'Match History Data'!G1965,"")</f>
        <v/>
      </c>
      <c r="H1965" t="str">
        <f>IF(ROW()&lt;=vLastrow,'Match History Data'!H1965,"")</f>
        <v/>
      </c>
      <c r="I1965" t="str">
        <f>IF(ROW()&lt;=vLastrow,'Match History Data'!I1965,"")</f>
        <v/>
      </c>
      <c r="J1965" t="str">
        <f>IF(ROW()&lt;=vLastrow,'Match History Data'!J1965,"")</f>
        <v/>
      </c>
      <c r="K1965" t="str">
        <f>IF(ROW()&lt;=vLastrow,'Match History Data'!K1965,"")</f>
        <v/>
      </c>
      <c r="L1965" t="str">
        <f>IF(ROW()&lt;=vLastrow,'Match History Data'!L1965,"")</f>
        <v/>
      </c>
      <c r="M1965" t="str">
        <f>IF(ROW()&lt;=vLastrow,'Match History Data'!M1965,"")</f>
        <v/>
      </c>
      <c r="N1965" t="str">
        <f>IF(ROW()&lt;=vLastrow,'Match History Data'!N1965,"")</f>
        <v/>
      </c>
      <c r="O1965" t="str">
        <f>IF(ROW()&lt;=vLastrow,'Match History Data'!O1965,"")</f>
        <v/>
      </c>
      <c r="Q1965" t="str">
        <f>IF(ROW()&lt;=vLastrow,VLOOKUP(MONTH(E1965),calcs!$S$2:$T$13,2,FALSE),"")</f>
        <v/>
      </c>
      <c r="R1965" t="str">
        <f>IF(ROW()&lt;=vLastrow,VLOOKUP(MONTH(F1965),calcs!$S$2:$T$13,2,FALSE),"")</f>
        <v/>
      </c>
      <c r="S1965" t="str">
        <f t="shared" si="160"/>
        <v/>
      </c>
      <c r="T1965" s="26" t="e">
        <f>IF(F1965="",DATEDIF(E1965,calcs!X$2,"Y"),"")</f>
        <v>#VALUE!</v>
      </c>
      <c r="U1965" t="str">
        <f t="shared" si="159"/>
        <v/>
      </c>
      <c r="V1965" t="str">
        <f t="shared" si="156"/>
        <v/>
      </c>
      <c r="W1965">
        <f t="shared" si="157"/>
        <v>0</v>
      </c>
      <c r="X1965">
        <f t="shared" si="158"/>
        <v>0</v>
      </c>
    </row>
    <row r="1966" spans="1:24" x14ac:dyDescent="0.35">
      <c r="A1966" t="str">
        <f>IF(ROW()&lt;=vLastrow,'Match History Data'!A1966,"")</f>
        <v/>
      </c>
      <c r="B1966" t="str">
        <f>IF(ROW()&lt;=vLastrow,'Match History Data'!B1966,"")</f>
        <v/>
      </c>
      <c r="C1966" t="str">
        <f>IF(ROW()&lt;=vLastrow,'Match History Data'!C1966,"")</f>
        <v/>
      </c>
      <c r="D1966" t="str">
        <f>IF(ROW()&lt;=vLastrow,'Match History Data'!D1966,"")</f>
        <v/>
      </c>
      <c r="E1966" s="3" t="str">
        <f>IF(ROW()&lt;=vLastrow,IF('Match History Data'!E1966&lt;&gt;"",'Match History Data'!E1966,""),"")</f>
        <v/>
      </c>
      <c r="F1966" s="3" t="str">
        <f>IF(ROW()&lt;=vLastrow,IF('Match History Data'!F1966&lt;&gt;"",'Match History Data'!F1966,""),"")</f>
        <v/>
      </c>
      <c r="G1966" t="str">
        <f>IF(ROW()&lt;=vLastrow,'Match History Data'!G1966,"")</f>
        <v/>
      </c>
      <c r="H1966" t="str">
        <f>IF(ROW()&lt;=vLastrow,'Match History Data'!H1966,"")</f>
        <v/>
      </c>
      <c r="I1966" t="str">
        <f>IF(ROW()&lt;=vLastrow,'Match History Data'!I1966,"")</f>
        <v/>
      </c>
      <c r="J1966" t="str">
        <f>IF(ROW()&lt;=vLastrow,'Match History Data'!J1966,"")</f>
        <v/>
      </c>
      <c r="K1966" t="str">
        <f>IF(ROW()&lt;=vLastrow,'Match History Data'!K1966,"")</f>
        <v/>
      </c>
      <c r="L1966" t="str">
        <f>IF(ROW()&lt;=vLastrow,'Match History Data'!L1966,"")</f>
        <v/>
      </c>
      <c r="M1966" t="str">
        <f>IF(ROW()&lt;=vLastrow,'Match History Data'!M1966,"")</f>
        <v/>
      </c>
      <c r="N1966" t="str">
        <f>IF(ROW()&lt;=vLastrow,'Match History Data'!N1966,"")</f>
        <v/>
      </c>
      <c r="O1966" t="str">
        <f>IF(ROW()&lt;=vLastrow,'Match History Data'!O1966,"")</f>
        <v/>
      </c>
      <c r="Q1966" t="str">
        <f>IF(ROW()&lt;=vLastrow,VLOOKUP(MONTH(E1966),calcs!$S$2:$T$13,2,FALSE),"")</f>
        <v/>
      </c>
      <c r="R1966" t="str">
        <f>IF(ROW()&lt;=vLastrow,VLOOKUP(MONTH(F1966),calcs!$S$2:$T$13,2,FALSE),"")</f>
        <v/>
      </c>
      <c r="S1966" t="str">
        <f t="shared" si="160"/>
        <v/>
      </c>
      <c r="T1966" s="26" t="e">
        <f>IF(F1966="",DATEDIF(E1966,calcs!X$2,"Y"),"")</f>
        <v>#VALUE!</v>
      </c>
      <c r="U1966" t="str">
        <f t="shared" si="159"/>
        <v/>
      </c>
      <c r="V1966" t="str">
        <f t="shared" si="156"/>
        <v/>
      </c>
      <c r="W1966">
        <f t="shared" si="157"/>
        <v>0</v>
      </c>
      <c r="X1966">
        <f t="shared" si="158"/>
        <v>0</v>
      </c>
    </row>
    <row r="1967" spans="1:24" x14ac:dyDescent="0.35">
      <c r="A1967" t="str">
        <f>IF(ROW()&lt;=vLastrow,'Match History Data'!A1967,"")</f>
        <v/>
      </c>
      <c r="B1967" t="str">
        <f>IF(ROW()&lt;=vLastrow,'Match History Data'!B1967,"")</f>
        <v/>
      </c>
      <c r="C1967" t="str">
        <f>IF(ROW()&lt;=vLastrow,'Match History Data'!C1967,"")</f>
        <v/>
      </c>
      <c r="D1967" t="str">
        <f>IF(ROW()&lt;=vLastrow,'Match History Data'!D1967,"")</f>
        <v/>
      </c>
      <c r="E1967" s="3" t="str">
        <f>IF(ROW()&lt;=vLastrow,IF('Match History Data'!E1967&lt;&gt;"",'Match History Data'!E1967,""),"")</f>
        <v/>
      </c>
      <c r="F1967" s="3" t="str">
        <f>IF(ROW()&lt;=vLastrow,IF('Match History Data'!F1967&lt;&gt;"",'Match History Data'!F1967,""),"")</f>
        <v/>
      </c>
      <c r="G1967" t="str">
        <f>IF(ROW()&lt;=vLastrow,'Match History Data'!G1967,"")</f>
        <v/>
      </c>
      <c r="H1967" t="str">
        <f>IF(ROW()&lt;=vLastrow,'Match History Data'!H1967,"")</f>
        <v/>
      </c>
      <c r="I1967" t="str">
        <f>IF(ROW()&lt;=vLastrow,'Match History Data'!I1967,"")</f>
        <v/>
      </c>
      <c r="J1967" t="str">
        <f>IF(ROW()&lt;=vLastrow,'Match History Data'!J1967,"")</f>
        <v/>
      </c>
      <c r="K1967" t="str">
        <f>IF(ROW()&lt;=vLastrow,'Match History Data'!K1967,"")</f>
        <v/>
      </c>
      <c r="L1967" t="str">
        <f>IF(ROW()&lt;=vLastrow,'Match History Data'!L1967,"")</f>
        <v/>
      </c>
      <c r="M1967" t="str">
        <f>IF(ROW()&lt;=vLastrow,'Match History Data'!M1967,"")</f>
        <v/>
      </c>
      <c r="N1967" t="str">
        <f>IF(ROW()&lt;=vLastrow,'Match History Data'!N1967,"")</f>
        <v/>
      </c>
      <c r="O1967" t="str">
        <f>IF(ROW()&lt;=vLastrow,'Match History Data'!O1967,"")</f>
        <v/>
      </c>
      <c r="Q1967" t="str">
        <f>IF(ROW()&lt;=vLastrow,VLOOKUP(MONTH(E1967),calcs!$S$2:$T$13,2,FALSE),"")</f>
        <v/>
      </c>
      <c r="R1967" t="str">
        <f>IF(ROW()&lt;=vLastrow,VLOOKUP(MONTH(F1967),calcs!$S$2:$T$13,2,FALSE),"")</f>
        <v/>
      </c>
      <c r="S1967" t="str">
        <f t="shared" si="160"/>
        <v/>
      </c>
      <c r="T1967" s="26" t="e">
        <f>IF(F1967="",DATEDIF(E1967,calcs!X$2,"Y"),"")</f>
        <v>#VALUE!</v>
      </c>
      <c r="U1967" t="str">
        <f t="shared" si="159"/>
        <v/>
      </c>
      <c r="V1967" t="str">
        <f t="shared" si="156"/>
        <v/>
      </c>
      <c r="W1967">
        <f t="shared" si="157"/>
        <v>0</v>
      </c>
      <c r="X1967">
        <f t="shared" si="158"/>
        <v>0</v>
      </c>
    </row>
    <row r="1968" spans="1:24" x14ac:dyDescent="0.35">
      <c r="A1968" t="str">
        <f>IF(ROW()&lt;=vLastrow,'Match History Data'!A1968,"")</f>
        <v/>
      </c>
      <c r="B1968" t="str">
        <f>IF(ROW()&lt;=vLastrow,'Match History Data'!B1968,"")</f>
        <v/>
      </c>
      <c r="C1968" t="str">
        <f>IF(ROW()&lt;=vLastrow,'Match History Data'!C1968,"")</f>
        <v/>
      </c>
      <c r="D1968" t="str">
        <f>IF(ROW()&lt;=vLastrow,'Match History Data'!D1968,"")</f>
        <v/>
      </c>
      <c r="E1968" s="3" t="str">
        <f>IF(ROW()&lt;=vLastrow,IF('Match History Data'!E1968&lt;&gt;"",'Match History Data'!E1968,""),"")</f>
        <v/>
      </c>
      <c r="F1968" s="3" t="str">
        <f>IF(ROW()&lt;=vLastrow,IF('Match History Data'!F1968&lt;&gt;"",'Match History Data'!F1968,""),"")</f>
        <v/>
      </c>
      <c r="G1968" t="str">
        <f>IF(ROW()&lt;=vLastrow,'Match History Data'!G1968,"")</f>
        <v/>
      </c>
      <c r="H1968" t="str">
        <f>IF(ROW()&lt;=vLastrow,'Match History Data'!H1968,"")</f>
        <v/>
      </c>
      <c r="I1968" t="str">
        <f>IF(ROW()&lt;=vLastrow,'Match History Data'!I1968,"")</f>
        <v/>
      </c>
      <c r="J1968" t="str">
        <f>IF(ROW()&lt;=vLastrow,'Match History Data'!J1968,"")</f>
        <v/>
      </c>
      <c r="K1968" t="str">
        <f>IF(ROW()&lt;=vLastrow,'Match History Data'!K1968,"")</f>
        <v/>
      </c>
      <c r="L1968" t="str">
        <f>IF(ROW()&lt;=vLastrow,'Match History Data'!L1968,"")</f>
        <v/>
      </c>
      <c r="M1968" t="str">
        <f>IF(ROW()&lt;=vLastrow,'Match History Data'!M1968,"")</f>
        <v/>
      </c>
      <c r="N1968" t="str">
        <f>IF(ROW()&lt;=vLastrow,'Match History Data'!N1968,"")</f>
        <v/>
      </c>
      <c r="O1968" t="str">
        <f>IF(ROW()&lt;=vLastrow,'Match History Data'!O1968,"")</f>
        <v/>
      </c>
      <c r="Q1968" t="str">
        <f>IF(ROW()&lt;=vLastrow,VLOOKUP(MONTH(E1968),calcs!$S$2:$T$13,2,FALSE),"")</f>
        <v/>
      </c>
      <c r="R1968" t="str">
        <f>IF(ROW()&lt;=vLastrow,VLOOKUP(MONTH(F1968),calcs!$S$2:$T$13,2,FALSE),"")</f>
        <v/>
      </c>
      <c r="S1968" t="str">
        <f t="shared" si="160"/>
        <v/>
      </c>
      <c r="T1968" s="26" t="e">
        <f>IF(F1968="",DATEDIF(E1968,calcs!X$2,"Y"),"")</f>
        <v>#VALUE!</v>
      </c>
      <c r="U1968" t="str">
        <f t="shared" si="159"/>
        <v/>
      </c>
      <c r="V1968" t="str">
        <f t="shared" si="156"/>
        <v/>
      </c>
      <c r="W1968">
        <f t="shared" si="157"/>
        <v>0</v>
      </c>
      <c r="X1968">
        <f t="shared" si="158"/>
        <v>0</v>
      </c>
    </row>
    <row r="1969" spans="1:24" x14ac:dyDescent="0.35">
      <c r="A1969" t="str">
        <f>IF(ROW()&lt;=vLastrow,'Match History Data'!A1969,"")</f>
        <v/>
      </c>
      <c r="B1969" t="str">
        <f>IF(ROW()&lt;=vLastrow,'Match History Data'!B1969,"")</f>
        <v/>
      </c>
      <c r="C1969" t="str">
        <f>IF(ROW()&lt;=vLastrow,'Match History Data'!C1969,"")</f>
        <v/>
      </c>
      <c r="D1969" t="str">
        <f>IF(ROW()&lt;=vLastrow,'Match History Data'!D1969,"")</f>
        <v/>
      </c>
      <c r="E1969" s="3" t="str">
        <f>IF(ROW()&lt;=vLastrow,IF('Match History Data'!E1969&lt;&gt;"",'Match History Data'!E1969,""),"")</f>
        <v/>
      </c>
      <c r="F1969" s="3" t="str">
        <f>IF(ROW()&lt;=vLastrow,IF('Match History Data'!F1969&lt;&gt;"",'Match History Data'!F1969,""),"")</f>
        <v/>
      </c>
      <c r="G1969" t="str">
        <f>IF(ROW()&lt;=vLastrow,'Match History Data'!G1969,"")</f>
        <v/>
      </c>
      <c r="H1969" t="str">
        <f>IF(ROW()&lt;=vLastrow,'Match History Data'!H1969,"")</f>
        <v/>
      </c>
      <c r="I1969" t="str">
        <f>IF(ROW()&lt;=vLastrow,'Match History Data'!I1969,"")</f>
        <v/>
      </c>
      <c r="J1969" t="str">
        <f>IF(ROW()&lt;=vLastrow,'Match History Data'!J1969,"")</f>
        <v/>
      </c>
      <c r="K1969" t="str">
        <f>IF(ROW()&lt;=vLastrow,'Match History Data'!K1969,"")</f>
        <v/>
      </c>
      <c r="L1969" t="str">
        <f>IF(ROW()&lt;=vLastrow,'Match History Data'!L1969,"")</f>
        <v/>
      </c>
      <c r="M1969" t="str">
        <f>IF(ROW()&lt;=vLastrow,'Match History Data'!M1969,"")</f>
        <v/>
      </c>
      <c r="N1969" t="str">
        <f>IF(ROW()&lt;=vLastrow,'Match History Data'!N1969,"")</f>
        <v/>
      </c>
      <c r="O1969" t="str">
        <f>IF(ROW()&lt;=vLastrow,'Match History Data'!O1969,"")</f>
        <v/>
      </c>
      <c r="Q1969" t="str">
        <f>IF(ROW()&lt;=vLastrow,VLOOKUP(MONTH(E1969),calcs!$S$2:$T$13,2,FALSE),"")</f>
        <v/>
      </c>
      <c r="R1969" t="str">
        <f>IF(ROW()&lt;=vLastrow,VLOOKUP(MONTH(F1969),calcs!$S$2:$T$13,2,FALSE),"")</f>
        <v/>
      </c>
      <c r="S1969" t="str">
        <f t="shared" si="160"/>
        <v/>
      </c>
      <c r="T1969" s="26" t="e">
        <f>IF(F1969="",DATEDIF(E1969,calcs!X$2,"Y"),"")</f>
        <v>#VALUE!</v>
      </c>
      <c r="U1969" t="str">
        <f t="shared" si="159"/>
        <v/>
      </c>
      <c r="V1969" t="str">
        <f t="shared" si="156"/>
        <v/>
      </c>
      <c r="W1969">
        <f t="shared" si="157"/>
        <v>0</v>
      </c>
      <c r="X1969">
        <f t="shared" si="158"/>
        <v>0</v>
      </c>
    </row>
    <row r="1970" spans="1:24" x14ac:dyDescent="0.35">
      <c r="A1970" t="str">
        <f>IF(ROW()&lt;=vLastrow,'Match History Data'!A1970,"")</f>
        <v/>
      </c>
      <c r="B1970" t="str">
        <f>IF(ROW()&lt;=vLastrow,'Match History Data'!B1970,"")</f>
        <v/>
      </c>
      <c r="C1970" t="str">
        <f>IF(ROW()&lt;=vLastrow,'Match History Data'!C1970,"")</f>
        <v/>
      </c>
      <c r="D1970" t="str">
        <f>IF(ROW()&lt;=vLastrow,'Match History Data'!D1970,"")</f>
        <v/>
      </c>
      <c r="E1970" s="3" t="str">
        <f>IF(ROW()&lt;=vLastrow,IF('Match History Data'!E1970&lt;&gt;"",'Match History Data'!E1970,""),"")</f>
        <v/>
      </c>
      <c r="F1970" s="3" t="str">
        <f>IF(ROW()&lt;=vLastrow,IF('Match History Data'!F1970&lt;&gt;"",'Match History Data'!F1970,""),"")</f>
        <v/>
      </c>
      <c r="G1970" t="str">
        <f>IF(ROW()&lt;=vLastrow,'Match History Data'!G1970,"")</f>
        <v/>
      </c>
      <c r="H1970" t="str">
        <f>IF(ROW()&lt;=vLastrow,'Match History Data'!H1970,"")</f>
        <v/>
      </c>
      <c r="I1970" t="str">
        <f>IF(ROW()&lt;=vLastrow,'Match History Data'!I1970,"")</f>
        <v/>
      </c>
      <c r="J1970" t="str">
        <f>IF(ROW()&lt;=vLastrow,'Match History Data'!J1970,"")</f>
        <v/>
      </c>
      <c r="K1970" t="str">
        <f>IF(ROW()&lt;=vLastrow,'Match History Data'!K1970,"")</f>
        <v/>
      </c>
      <c r="L1970" t="str">
        <f>IF(ROW()&lt;=vLastrow,'Match History Data'!L1970,"")</f>
        <v/>
      </c>
      <c r="M1970" t="str">
        <f>IF(ROW()&lt;=vLastrow,'Match History Data'!M1970,"")</f>
        <v/>
      </c>
      <c r="N1970" t="str">
        <f>IF(ROW()&lt;=vLastrow,'Match History Data'!N1970,"")</f>
        <v/>
      </c>
      <c r="O1970" t="str">
        <f>IF(ROW()&lt;=vLastrow,'Match History Data'!O1970,"")</f>
        <v/>
      </c>
      <c r="Q1970" t="str">
        <f>IF(ROW()&lt;=vLastrow,VLOOKUP(MONTH(E1970),calcs!$S$2:$T$13,2,FALSE),"")</f>
        <v/>
      </c>
      <c r="R1970" t="str">
        <f>IF(ROW()&lt;=vLastrow,VLOOKUP(MONTH(F1970),calcs!$S$2:$T$13,2,FALSE),"")</f>
        <v/>
      </c>
      <c r="S1970" t="str">
        <f t="shared" si="160"/>
        <v/>
      </c>
      <c r="T1970" s="26" t="e">
        <f>IF(F1970="",DATEDIF(E1970,calcs!X$2,"Y"),"")</f>
        <v>#VALUE!</v>
      </c>
      <c r="U1970" t="str">
        <f t="shared" si="159"/>
        <v/>
      </c>
      <c r="V1970" t="str">
        <f t="shared" si="156"/>
        <v/>
      </c>
      <c r="W1970">
        <f t="shared" si="157"/>
        <v>0</v>
      </c>
      <c r="X1970">
        <f t="shared" si="158"/>
        <v>0</v>
      </c>
    </row>
    <row r="1971" spans="1:24" x14ac:dyDescent="0.35">
      <c r="A1971" t="str">
        <f>IF(ROW()&lt;=vLastrow,'Match History Data'!A1971,"")</f>
        <v/>
      </c>
      <c r="B1971" t="str">
        <f>IF(ROW()&lt;=vLastrow,'Match History Data'!B1971,"")</f>
        <v/>
      </c>
      <c r="C1971" t="str">
        <f>IF(ROW()&lt;=vLastrow,'Match History Data'!C1971,"")</f>
        <v/>
      </c>
      <c r="D1971" t="str">
        <f>IF(ROW()&lt;=vLastrow,'Match History Data'!D1971,"")</f>
        <v/>
      </c>
      <c r="E1971" s="3" t="str">
        <f>IF(ROW()&lt;=vLastrow,IF('Match History Data'!E1971&lt;&gt;"",'Match History Data'!E1971,""),"")</f>
        <v/>
      </c>
      <c r="F1971" s="3" t="str">
        <f>IF(ROW()&lt;=vLastrow,IF('Match History Data'!F1971&lt;&gt;"",'Match History Data'!F1971,""),"")</f>
        <v/>
      </c>
      <c r="G1971" t="str">
        <f>IF(ROW()&lt;=vLastrow,'Match History Data'!G1971,"")</f>
        <v/>
      </c>
      <c r="H1971" t="str">
        <f>IF(ROW()&lt;=vLastrow,'Match History Data'!H1971,"")</f>
        <v/>
      </c>
      <c r="I1971" t="str">
        <f>IF(ROW()&lt;=vLastrow,'Match History Data'!I1971,"")</f>
        <v/>
      </c>
      <c r="J1971" t="str">
        <f>IF(ROW()&lt;=vLastrow,'Match History Data'!J1971,"")</f>
        <v/>
      </c>
      <c r="K1971" t="str">
        <f>IF(ROW()&lt;=vLastrow,'Match History Data'!K1971,"")</f>
        <v/>
      </c>
      <c r="L1971" t="str">
        <f>IF(ROW()&lt;=vLastrow,'Match History Data'!L1971,"")</f>
        <v/>
      </c>
      <c r="M1971" t="str">
        <f>IF(ROW()&lt;=vLastrow,'Match History Data'!M1971,"")</f>
        <v/>
      </c>
      <c r="N1971" t="str">
        <f>IF(ROW()&lt;=vLastrow,'Match History Data'!N1971,"")</f>
        <v/>
      </c>
      <c r="O1971" t="str">
        <f>IF(ROW()&lt;=vLastrow,'Match History Data'!O1971,"")</f>
        <v/>
      </c>
      <c r="Q1971" t="str">
        <f>IF(ROW()&lt;=vLastrow,VLOOKUP(MONTH(E1971),calcs!$S$2:$T$13,2,FALSE),"")</f>
        <v/>
      </c>
      <c r="R1971" t="str">
        <f>IF(ROW()&lt;=vLastrow,VLOOKUP(MONTH(F1971),calcs!$S$2:$T$13,2,FALSE),"")</f>
        <v/>
      </c>
      <c r="S1971" t="str">
        <f t="shared" si="160"/>
        <v/>
      </c>
      <c r="T1971" s="26" t="e">
        <f>IF(F1971="",DATEDIF(E1971,calcs!X$2,"Y"),"")</f>
        <v>#VALUE!</v>
      </c>
      <c r="U1971" t="str">
        <f t="shared" si="159"/>
        <v/>
      </c>
      <c r="V1971" t="str">
        <f t="shared" si="156"/>
        <v/>
      </c>
      <c r="W1971">
        <f t="shared" si="157"/>
        <v>0</v>
      </c>
      <c r="X1971">
        <f t="shared" si="158"/>
        <v>0</v>
      </c>
    </row>
    <row r="1972" spans="1:24" x14ac:dyDescent="0.35">
      <c r="A1972" t="str">
        <f>IF(ROW()&lt;=vLastrow,'Match History Data'!A1972,"")</f>
        <v/>
      </c>
      <c r="B1972" t="str">
        <f>IF(ROW()&lt;=vLastrow,'Match History Data'!B1972,"")</f>
        <v/>
      </c>
      <c r="C1972" t="str">
        <f>IF(ROW()&lt;=vLastrow,'Match History Data'!C1972,"")</f>
        <v/>
      </c>
      <c r="D1972" t="str">
        <f>IF(ROW()&lt;=vLastrow,'Match History Data'!D1972,"")</f>
        <v/>
      </c>
      <c r="E1972" s="3" t="str">
        <f>IF(ROW()&lt;=vLastrow,IF('Match History Data'!E1972&lt;&gt;"",'Match History Data'!E1972,""),"")</f>
        <v/>
      </c>
      <c r="F1972" s="3" t="str">
        <f>IF(ROW()&lt;=vLastrow,IF('Match History Data'!F1972&lt;&gt;"",'Match History Data'!F1972,""),"")</f>
        <v/>
      </c>
      <c r="G1972" t="str">
        <f>IF(ROW()&lt;=vLastrow,'Match History Data'!G1972,"")</f>
        <v/>
      </c>
      <c r="H1972" t="str">
        <f>IF(ROW()&lt;=vLastrow,'Match History Data'!H1972,"")</f>
        <v/>
      </c>
      <c r="I1972" t="str">
        <f>IF(ROW()&lt;=vLastrow,'Match History Data'!I1972,"")</f>
        <v/>
      </c>
      <c r="J1972" t="str">
        <f>IF(ROW()&lt;=vLastrow,'Match History Data'!J1972,"")</f>
        <v/>
      </c>
      <c r="K1972" t="str">
        <f>IF(ROW()&lt;=vLastrow,'Match History Data'!K1972,"")</f>
        <v/>
      </c>
      <c r="L1972" t="str">
        <f>IF(ROW()&lt;=vLastrow,'Match History Data'!L1972,"")</f>
        <v/>
      </c>
      <c r="M1972" t="str">
        <f>IF(ROW()&lt;=vLastrow,'Match History Data'!M1972,"")</f>
        <v/>
      </c>
      <c r="N1972" t="str">
        <f>IF(ROW()&lt;=vLastrow,'Match History Data'!N1972,"")</f>
        <v/>
      </c>
      <c r="O1972" t="str">
        <f>IF(ROW()&lt;=vLastrow,'Match History Data'!O1972,"")</f>
        <v/>
      </c>
      <c r="Q1972" t="str">
        <f>IF(ROW()&lt;=vLastrow,VLOOKUP(MONTH(E1972),calcs!$S$2:$T$13,2,FALSE),"")</f>
        <v/>
      </c>
      <c r="R1972" t="str">
        <f>IF(ROW()&lt;=vLastrow,VLOOKUP(MONTH(F1972),calcs!$S$2:$T$13,2,FALSE),"")</f>
        <v/>
      </c>
      <c r="S1972" t="str">
        <f t="shared" si="160"/>
        <v/>
      </c>
      <c r="T1972" s="26" t="e">
        <f>IF(F1972="",DATEDIF(E1972,calcs!X$2,"Y"),"")</f>
        <v>#VALUE!</v>
      </c>
      <c r="U1972" t="str">
        <f t="shared" si="159"/>
        <v/>
      </c>
      <c r="V1972" t="str">
        <f t="shared" si="156"/>
        <v/>
      </c>
      <c r="W1972">
        <f t="shared" si="157"/>
        <v>0</v>
      </c>
      <c r="X1972">
        <f t="shared" si="158"/>
        <v>0</v>
      </c>
    </row>
    <row r="1973" spans="1:24" x14ac:dyDescent="0.35">
      <c r="A1973" t="str">
        <f>IF(ROW()&lt;=vLastrow,'Match History Data'!A1973,"")</f>
        <v/>
      </c>
      <c r="B1973" t="str">
        <f>IF(ROW()&lt;=vLastrow,'Match History Data'!B1973,"")</f>
        <v/>
      </c>
      <c r="C1973" t="str">
        <f>IF(ROW()&lt;=vLastrow,'Match History Data'!C1973,"")</f>
        <v/>
      </c>
      <c r="D1973" t="str">
        <f>IF(ROW()&lt;=vLastrow,'Match History Data'!D1973,"")</f>
        <v/>
      </c>
      <c r="E1973" s="3" t="str">
        <f>IF(ROW()&lt;=vLastrow,IF('Match History Data'!E1973&lt;&gt;"",'Match History Data'!E1973,""),"")</f>
        <v/>
      </c>
      <c r="F1973" s="3" t="str">
        <f>IF(ROW()&lt;=vLastrow,IF('Match History Data'!F1973&lt;&gt;"",'Match History Data'!F1973,""),"")</f>
        <v/>
      </c>
      <c r="G1973" t="str">
        <f>IF(ROW()&lt;=vLastrow,'Match History Data'!G1973,"")</f>
        <v/>
      </c>
      <c r="H1973" t="str">
        <f>IF(ROW()&lt;=vLastrow,'Match History Data'!H1973,"")</f>
        <v/>
      </c>
      <c r="I1973" t="str">
        <f>IF(ROW()&lt;=vLastrow,'Match History Data'!I1973,"")</f>
        <v/>
      </c>
      <c r="J1973" t="str">
        <f>IF(ROW()&lt;=vLastrow,'Match History Data'!J1973,"")</f>
        <v/>
      </c>
      <c r="K1973" t="str">
        <f>IF(ROW()&lt;=vLastrow,'Match History Data'!K1973,"")</f>
        <v/>
      </c>
      <c r="L1973" t="str">
        <f>IF(ROW()&lt;=vLastrow,'Match History Data'!L1973,"")</f>
        <v/>
      </c>
      <c r="M1973" t="str">
        <f>IF(ROW()&lt;=vLastrow,'Match History Data'!M1973,"")</f>
        <v/>
      </c>
      <c r="N1973" t="str">
        <f>IF(ROW()&lt;=vLastrow,'Match History Data'!N1973,"")</f>
        <v/>
      </c>
      <c r="O1973" t="str">
        <f>IF(ROW()&lt;=vLastrow,'Match History Data'!O1973,"")</f>
        <v/>
      </c>
      <c r="Q1973" t="str">
        <f>IF(ROW()&lt;=vLastrow,VLOOKUP(MONTH(E1973),calcs!$S$2:$T$13,2,FALSE),"")</f>
        <v/>
      </c>
      <c r="R1973" t="str">
        <f>IF(ROW()&lt;=vLastrow,VLOOKUP(MONTH(F1973),calcs!$S$2:$T$13,2,FALSE),"")</f>
        <v/>
      </c>
      <c r="S1973" t="str">
        <f t="shared" si="160"/>
        <v/>
      </c>
      <c r="T1973" s="26" t="e">
        <f>IF(F1973="",DATEDIF(E1973,calcs!X$2,"Y"),"")</f>
        <v>#VALUE!</v>
      </c>
      <c r="U1973" t="str">
        <f t="shared" si="159"/>
        <v/>
      </c>
      <c r="V1973" t="str">
        <f t="shared" si="156"/>
        <v/>
      </c>
      <c r="W1973">
        <f t="shared" si="157"/>
        <v>0</v>
      </c>
      <c r="X1973">
        <f t="shared" si="158"/>
        <v>0</v>
      </c>
    </row>
    <row r="1974" spans="1:24" x14ac:dyDescent="0.35">
      <c r="A1974" t="str">
        <f>IF(ROW()&lt;=vLastrow,'Match History Data'!A1974,"")</f>
        <v/>
      </c>
      <c r="B1974" t="str">
        <f>IF(ROW()&lt;=vLastrow,'Match History Data'!B1974,"")</f>
        <v/>
      </c>
      <c r="C1974" t="str">
        <f>IF(ROW()&lt;=vLastrow,'Match History Data'!C1974,"")</f>
        <v/>
      </c>
      <c r="D1974" t="str">
        <f>IF(ROW()&lt;=vLastrow,'Match History Data'!D1974,"")</f>
        <v/>
      </c>
      <c r="E1974" s="3" t="str">
        <f>IF(ROW()&lt;=vLastrow,IF('Match History Data'!E1974&lt;&gt;"",'Match History Data'!E1974,""),"")</f>
        <v/>
      </c>
      <c r="F1974" s="3" t="str">
        <f>IF(ROW()&lt;=vLastrow,IF('Match History Data'!F1974&lt;&gt;"",'Match History Data'!F1974,""),"")</f>
        <v/>
      </c>
      <c r="G1974" t="str">
        <f>IF(ROW()&lt;=vLastrow,'Match History Data'!G1974,"")</f>
        <v/>
      </c>
      <c r="H1974" t="str">
        <f>IF(ROW()&lt;=vLastrow,'Match History Data'!H1974,"")</f>
        <v/>
      </c>
      <c r="I1974" t="str">
        <f>IF(ROW()&lt;=vLastrow,'Match History Data'!I1974,"")</f>
        <v/>
      </c>
      <c r="J1974" t="str">
        <f>IF(ROW()&lt;=vLastrow,'Match History Data'!J1974,"")</f>
        <v/>
      </c>
      <c r="K1974" t="str">
        <f>IF(ROW()&lt;=vLastrow,'Match History Data'!K1974,"")</f>
        <v/>
      </c>
      <c r="L1974" t="str">
        <f>IF(ROW()&lt;=vLastrow,'Match History Data'!L1974,"")</f>
        <v/>
      </c>
      <c r="M1974" t="str">
        <f>IF(ROW()&lt;=vLastrow,'Match History Data'!M1974,"")</f>
        <v/>
      </c>
      <c r="N1974" t="str">
        <f>IF(ROW()&lt;=vLastrow,'Match History Data'!N1974,"")</f>
        <v/>
      </c>
      <c r="O1974" t="str">
        <f>IF(ROW()&lt;=vLastrow,'Match History Data'!O1974,"")</f>
        <v/>
      </c>
      <c r="Q1974" t="str">
        <f>IF(ROW()&lt;=vLastrow,VLOOKUP(MONTH(E1974),calcs!$S$2:$T$13,2,FALSE),"")</f>
        <v/>
      </c>
      <c r="R1974" t="str">
        <f>IF(ROW()&lt;=vLastrow,VLOOKUP(MONTH(F1974),calcs!$S$2:$T$13,2,FALSE),"")</f>
        <v/>
      </c>
      <c r="S1974" t="str">
        <f t="shared" si="160"/>
        <v/>
      </c>
      <c r="T1974" s="26" t="e">
        <f>IF(F1974="",DATEDIF(E1974,calcs!X$2,"Y"),"")</f>
        <v>#VALUE!</v>
      </c>
      <c r="U1974" t="str">
        <f t="shared" si="159"/>
        <v/>
      </c>
      <c r="V1974" t="str">
        <f t="shared" si="156"/>
        <v/>
      </c>
      <c r="W1974">
        <f t="shared" si="157"/>
        <v>0</v>
      </c>
      <c r="X1974">
        <f t="shared" si="158"/>
        <v>0</v>
      </c>
    </row>
    <row r="1975" spans="1:24" x14ac:dyDescent="0.35">
      <c r="A1975" t="str">
        <f>IF(ROW()&lt;=vLastrow,'Match History Data'!A1975,"")</f>
        <v/>
      </c>
      <c r="B1975" t="str">
        <f>IF(ROW()&lt;=vLastrow,'Match History Data'!B1975,"")</f>
        <v/>
      </c>
      <c r="C1975" t="str">
        <f>IF(ROW()&lt;=vLastrow,'Match History Data'!C1975,"")</f>
        <v/>
      </c>
      <c r="D1975" t="str">
        <f>IF(ROW()&lt;=vLastrow,'Match History Data'!D1975,"")</f>
        <v/>
      </c>
      <c r="E1975" s="3" t="str">
        <f>IF(ROW()&lt;=vLastrow,IF('Match History Data'!E1975&lt;&gt;"",'Match History Data'!E1975,""),"")</f>
        <v/>
      </c>
      <c r="F1975" s="3" t="str">
        <f>IF(ROW()&lt;=vLastrow,IF('Match History Data'!F1975&lt;&gt;"",'Match History Data'!F1975,""),"")</f>
        <v/>
      </c>
      <c r="G1975" t="str">
        <f>IF(ROW()&lt;=vLastrow,'Match History Data'!G1975,"")</f>
        <v/>
      </c>
      <c r="H1975" t="str">
        <f>IF(ROW()&lt;=vLastrow,'Match History Data'!H1975,"")</f>
        <v/>
      </c>
      <c r="I1975" t="str">
        <f>IF(ROW()&lt;=vLastrow,'Match History Data'!I1975,"")</f>
        <v/>
      </c>
      <c r="J1975" t="str">
        <f>IF(ROW()&lt;=vLastrow,'Match History Data'!J1975,"")</f>
        <v/>
      </c>
      <c r="K1975" t="str">
        <f>IF(ROW()&lt;=vLastrow,'Match History Data'!K1975,"")</f>
        <v/>
      </c>
      <c r="L1975" t="str">
        <f>IF(ROW()&lt;=vLastrow,'Match History Data'!L1975,"")</f>
        <v/>
      </c>
      <c r="M1975" t="str">
        <f>IF(ROW()&lt;=vLastrow,'Match History Data'!M1975,"")</f>
        <v/>
      </c>
      <c r="N1975" t="str">
        <f>IF(ROW()&lt;=vLastrow,'Match History Data'!N1975,"")</f>
        <v/>
      </c>
      <c r="O1975" t="str">
        <f>IF(ROW()&lt;=vLastrow,'Match History Data'!O1975,"")</f>
        <v/>
      </c>
      <c r="Q1975" t="str">
        <f>IF(ROW()&lt;=vLastrow,VLOOKUP(MONTH(E1975),calcs!$S$2:$T$13,2,FALSE),"")</f>
        <v/>
      </c>
      <c r="R1975" t="str">
        <f>IF(ROW()&lt;=vLastrow,VLOOKUP(MONTH(F1975),calcs!$S$2:$T$13,2,FALSE),"")</f>
        <v/>
      </c>
      <c r="S1975" t="str">
        <f t="shared" si="160"/>
        <v/>
      </c>
      <c r="T1975" s="26" t="e">
        <f>IF(F1975="",DATEDIF(E1975,calcs!X$2,"Y"),"")</f>
        <v>#VALUE!</v>
      </c>
      <c r="U1975" t="str">
        <f t="shared" si="159"/>
        <v/>
      </c>
      <c r="V1975" t="str">
        <f t="shared" si="156"/>
        <v/>
      </c>
      <c r="W1975">
        <f t="shared" si="157"/>
        <v>0</v>
      </c>
      <c r="X1975">
        <f t="shared" si="158"/>
        <v>0</v>
      </c>
    </row>
    <row r="1976" spans="1:24" x14ac:dyDescent="0.35">
      <c r="A1976" t="str">
        <f>IF(ROW()&lt;=vLastrow,'Match History Data'!A1976,"")</f>
        <v/>
      </c>
      <c r="B1976" t="str">
        <f>IF(ROW()&lt;=vLastrow,'Match History Data'!B1976,"")</f>
        <v/>
      </c>
      <c r="C1976" t="str">
        <f>IF(ROW()&lt;=vLastrow,'Match History Data'!C1976,"")</f>
        <v/>
      </c>
      <c r="D1976" t="str">
        <f>IF(ROW()&lt;=vLastrow,'Match History Data'!D1976,"")</f>
        <v/>
      </c>
      <c r="E1976" s="3" t="str">
        <f>IF(ROW()&lt;=vLastrow,IF('Match History Data'!E1976&lt;&gt;"",'Match History Data'!E1976,""),"")</f>
        <v/>
      </c>
      <c r="F1976" s="3" t="str">
        <f>IF(ROW()&lt;=vLastrow,IF('Match History Data'!F1976&lt;&gt;"",'Match History Data'!F1976,""),"")</f>
        <v/>
      </c>
      <c r="G1976" t="str">
        <f>IF(ROW()&lt;=vLastrow,'Match History Data'!G1976,"")</f>
        <v/>
      </c>
      <c r="H1976" t="str">
        <f>IF(ROW()&lt;=vLastrow,'Match History Data'!H1976,"")</f>
        <v/>
      </c>
      <c r="I1976" t="str">
        <f>IF(ROW()&lt;=vLastrow,'Match History Data'!I1976,"")</f>
        <v/>
      </c>
      <c r="J1976" t="str">
        <f>IF(ROW()&lt;=vLastrow,'Match History Data'!J1976,"")</f>
        <v/>
      </c>
      <c r="K1976" t="str">
        <f>IF(ROW()&lt;=vLastrow,'Match History Data'!K1976,"")</f>
        <v/>
      </c>
      <c r="L1976" t="str">
        <f>IF(ROW()&lt;=vLastrow,'Match History Data'!L1976,"")</f>
        <v/>
      </c>
      <c r="M1976" t="str">
        <f>IF(ROW()&lt;=vLastrow,'Match History Data'!M1976,"")</f>
        <v/>
      </c>
      <c r="N1976" t="str">
        <f>IF(ROW()&lt;=vLastrow,'Match History Data'!N1976,"")</f>
        <v/>
      </c>
      <c r="O1976" t="str">
        <f>IF(ROW()&lt;=vLastrow,'Match History Data'!O1976,"")</f>
        <v/>
      </c>
      <c r="Q1976" t="str">
        <f>IF(ROW()&lt;=vLastrow,VLOOKUP(MONTH(E1976),calcs!$S$2:$T$13,2,FALSE),"")</f>
        <v/>
      </c>
      <c r="R1976" t="str">
        <f>IF(ROW()&lt;=vLastrow,VLOOKUP(MONTH(F1976),calcs!$S$2:$T$13,2,FALSE),"")</f>
        <v/>
      </c>
      <c r="S1976" t="str">
        <f t="shared" si="160"/>
        <v/>
      </c>
      <c r="T1976" s="26" t="e">
        <f>IF(F1976="",DATEDIF(E1976,calcs!X$2,"Y"),"")</f>
        <v>#VALUE!</v>
      </c>
      <c r="U1976" t="str">
        <f t="shared" si="159"/>
        <v/>
      </c>
      <c r="V1976" t="str">
        <f t="shared" si="156"/>
        <v/>
      </c>
      <c r="W1976">
        <f t="shared" si="157"/>
        <v>0</v>
      </c>
      <c r="X1976">
        <f t="shared" si="158"/>
        <v>0</v>
      </c>
    </row>
    <row r="1977" spans="1:24" x14ac:dyDescent="0.35">
      <c r="A1977" t="str">
        <f>IF(ROW()&lt;=vLastrow,'Match History Data'!A1977,"")</f>
        <v/>
      </c>
      <c r="B1977" t="str">
        <f>IF(ROW()&lt;=vLastrow,'Match History Data'!B1977,"")</f>
        <v/>
      </c>
      <c r="C1977" t="str">
        <f>IF(ROW()&lt;=vLastrow,'Match History Data'!C1977,"")</f>
        <v/>
      </c>
      <c r="D1977" t="str">
        <f>IF(ROW()&lt;=vLastrow,'Match History Data'!D1977,"")</f>
        <v/>
      </c>
      <c r="E1977" s="3" t="str">
        <f>IF(ROW()&lt;=vLastrow,IF('Match History Data'!E1977&lt;&gt;"",'Match History Data'!E1977,""),"")</f>
        <v/>
      </c>
      <c r="F1977" s="3" t="str">
        <f>IF(ROW()&lt;=vLastrow,IF('Match History Data'!F1977&lt;&gt;"",'Match History Data'!F1977,""),"")</f>
        <v/>
      </c>
      <c r="G1977" t="str">
        <f>IF(ROW()&lt;=vLastrow,'Match History Data'!G1977,"")</f>
        <v/>
      </c>
      <c r="H1977" t="str">
        <f>IF(ROW()&lt;=vLastrow,'Match History Data'!H1977,"")</f>
        <v/>
      </c>
      <c r="I1977" t="str">
        <f>IF(ROW()&lt;=vLastrow,'Match History Data'!I1977,"")</f>
        <v/>
      </c>
      <c r="J1977" t="str">
        <f>IF(ROW()&lt;=vLastrow,'Match History Data'!J1977,"")</f>
        <v/>
      </c>
      <c r="K1977" t="str">
        <f>IF(ROW()&lt;=vLastrow,'Match History Data'!K1977,"")</f>
        <v/>
      </c>
      <c r="L1977" t="str">
        <f>IF(ROW()&lt;=vLastrow,'Match History Data'!L1977,"")</f>
        <v/>
      </c>
      <c r="M1977" t="str">
        <f>IF(ROW()&lt;=vLastrow,'Match History Data'!M1977,"")</f>
        <v/>
      </c>
      <c r="N1977" t="str">
        <f>IF(ROW()&lt;=vLastrow,'Match History Data'!N1977,"")</f>
        <v/>
      </c>
      <c r="O1977" t="str">
        <f>IF(ROW()&lt;=vLastrow,'Match History Data'!O1977,"")</f>
        <v/>
      </c>
      <c r="Q1977" t="str">
        <f>IF(ROW()&lt;=vLastrow,VLOOKUP(MONTH(E1977),calcs!$S$2:$T$13,2,FALSE),"")</f>
        <v/>
      </c>
      <c r="R1977" t="str">
        <f>IF(ROW()&lt;=vLastrow,VLOOKUP(MONTH(F1977),calcs!$S$2:$T$13,2,FALSE),"")</f>
        <v/>
      </c>
      <c r="S1977" t="str">
        <f t="shared" si="160"/>
        <v/>
      </c>
      <c r="T1977" s="26" t="e">
        <f>IF(F1977="",DATEDIF(E1977,calcs!X$2,"Y"),"")</f>
        <v>#VALUE!</v>
      </c>
      <c r="U1977" t="str">
        <f t="shared" si="159"/>
        <v/>
      </c>
      <c r="V1977" t="str">
        <f t="shared" si="156"/>
        <v/>
      </c>
      <c r="W1977">
        <f t="shared" si="157"/>
        <v>0</v>
      </c>
      <c r="X1977">
        <f t="shared" si="158"/>
        <v>0</v>
      </c>
    </row>
    <row r="1978" spans="1:24" x14ac:dyDescent="0.35">
      <c r="A1978" t="str">
        <f>IF(ROW()&lt;=vLastrow,'Match History Data'!A1978,"")</f>
        <v/>
      </c>
      <c r="B1978" t="str">
        <f>IF(ROW()&lt;=vLastrow,'Match History Data'!B1978,"")</f>
        <v/>
      </c>
      <c r="C1978" t="str">
        <f>IF(ROW()&lt;=vLastrow,'Match History Data'!C1978,"")</f>
        <v/>
      </c>
      <c r="D1978" t="str">
        <f>IF(ROW()&lt;=vLastrow,'Match History Data'!D1978,"")</f>
        <v/>
      </c>
      <c r="E1978" s="3" t="str">
        <f>IF(ROW()&lt;=vLastrow,IF('Match History Data'!E1978&lt;&gt;"",'Match History Data'!E1978,""),"")</f>
        <v/>
      </c>
      <c r="F1978" s="3" t="str">
        <f>IF(ROW()&lt;=vLastrow,IF('Match History Data'!F1978&lt;&gt;"",'Match History Data'!F1978,""),"")</f>
        <v/>
      </c>
      <c r="G1978" t="str">
        <f>IF(ROW()&lt;=vLastrow,'Match History Data'!G1978,"")</f>
        <v/>
      </c>
      <c r="H1978" t="str">
        <f>IF(ROW()&lt;=vLastrow,'Match History Data'!H1978,"")</f>
        <v/>
      </c>
      <c r="I1978" t="str">
        <f>IF(ROW()&lt;=vLastrow,'Match History Data'!I1978,"")</f>
        <v/>
      </c>
      <c r="J1978" t="str">
        <f>IF(ROW()&lt;=vLastrow,'Match History Data'!J1978,"")</f>
        <v/>
      </c>
      <c r="K1978" t="str">
        <f>IF(ROW()&lt;=vLastrow,'Match History Data'!K1978,"")</f>
        <v/>
      </c>
      <c r="L1978" t="str">
        <f>IF(ROW()&lt;=vLastrow,'Match History Data'!L1978,"")</f>
        <v/>
      </c>
      <c r="M1978" t="str">
        <f>IF(ROW()&lt;=vLastrow,'Match History Data'!M1978,"")</f>
        <v/>
      </c>
      <c r="N1978" t="str">
        <f>IF(ROW()&lt;=vLastrow,'Match History Data'!N1978,"")</f>
        <v/>
      </c>
      <c r="O1978" t="str">
        <f>IF(ROW()&lt;=vLastrow,'Match History Data'!O1978,"")</f>
        <v/>
      </c>
      <c r="Q1978" t="str">
        <f>IF(ROW()&lt;=vLastrow,VLOOKUP(MONTH(E1978),calcs!$S$2:$T$13,2,FALSE),"")</f>
        <v/>
      </c>
      <c r="R1978" t="str">
        <f>IF(ROW()&lt;=vLastrow,VLOOKUP(MONTH(F1978),calcs!$S$2:$T$13,2,FALSE),"")</f>
        <v/>
      </c>
      <c r="S1978" t="str">
        <f t="shared" si="160"/>
        <v/>
      </c>
      <c r="T1978" s="26" t="e">
        <f>IF(F1978="",DATEDIF(E1978,calcs!X$2,"Y"),"")</f>
        <v>#VALUE!</v>
      </c>
      <c r="U1978" t="str">
        <f t="shared" si="159"/>
        <v/>
      </c>
      <c r="V1978" t="str">
        <f t="shared" si="156"/>
        <v/>
      </c>
      <c r="W1978">
        <f t="shared" si="157"/>
        <v>0</v>
      </c>
      <c r="X1978">
        <f t="shared" si="158"/>
        <v>0</v>
      </c>
    </row>
    <row r="1979" spans="1:24" x14ac:dyDescent="0.35">
      <c r="A1979" t="str">
        <f>IF(ROW()&lt;=vLastrow,'Match History Data'!A1979,"")</f>
        <v/>
      </c>
      <c r="B1979" t="str">
        <f>IF(ROW()&lt;=vLastrow,'Match History Data'!B1979,"")</f>
        <v/>
      </c>
      <c r="C1979" t="str">
        <f>IF(ROW()&lt;=vLastrow,'Match History Data'!C1979,"")</f>
        <v/>
      </c>
      <c r="D1979" t="str">
        <f>IF(ROW()&lt;=vLastrow,'Match History Data'!D1979,"")</f>
        <v/>
      </c>
      <c r="E1979" s="3" t="str">
        <f>IF(ROW()&lt;=vLastrow,IF('Match History Data'!E1979&lt;&gt;"",'Match History Data'!E1979,""),"")</f>
        <v/>
      </c>
      <c r="F1979" s="3" t="str">
        <f>IF(ROW()&lt;=vLastrow,IF('Match History Data'!F1979&lt;&gt;"",'Match History Data'!F1979,""),"")</f>
        <v/>
      </c>
      <c r="G1979" t="str">
        <f>IF(ROW()&lt;=vLastrow,'Match History Data'!G1979,"")</f>
        <v/>
      </c>
      <c r="H1979" t="str">
        <f>IF(ROW()&lt;=vLastrow,'Match History Data'!H1979,"")</f>
        <v/>
      </c>
      <c r="I1979" t="str">
        <f>IF(ROW()&lt;=vLastrow,'Match History Data'!I1979,"")</f>
        <v/>
      </c>
      <c r="J1979" t="str">
        <f>IF(ROW()&lt;=vLastrow,'Match History Data'!J1979,"")</f>
        <v/>
      </c>
      <c r="K1979" t="str">
        <f>IF(ROW()&lt;=vLastrow,'Match History Data'!K1979,"")</f>
        <v/>
      </c>
      <c r="L1979" t="str">
        <f>IF(ROW()&lt;=vLastrow,'Match History Data'!L1979,"")</f>
        <v/>
      </c>
      <c r="M1979" t="str">
        <f>IF(ROW()&lt;=vLastrow,'Match History Data'!M1979,"")</f>
        <v/>
      </c>
      <c r="N1979" t="str">
        <f>IF(ROW()&lt;=vLastrow,'Match History Data'!N1979,"")</f>
        <v/>
      </c>
      <c r="O1979" t="str">
        <f>IF(ROW()&lt;=vLastrow,'Match History Data'!O1979,"")</f>
        <v/>
      </c>
      <c r="Q1979" t="str">
        <f>IF(ROW()&lt;=vLastrow,VLOOKUP(MONTH(E1979),calcs!$S$2:$T$13,2,FALSE),"")</f>
        <v/>
      </c>
      <c r="R1979" t="str">
        <f>IF(ROW()&lt;=vLastrow,VLOOKUP(MONTH(F1979),calcs!$S$2:$T$13,2,FALSE),"")</f>
        <v/>
      </c>
      <c r="S1979" t="str">
        <f t="shared" si="160"/>
        <v/>
      </c>
      <c r="T1979" s="26" t="e">
        <f>IF(F1979="",DATEDIF(E1979,calcs!X$2,"Y"),"")</f>
        <v>#VALUE!</v>
      </c>
      <c r="U1979" t="str">
        <f t="shared" si="159"/>
        <v/>
      </c>
      <c r="V1979" t="str">
        <f t="shared" si="156"/>
        <v/>
      </c>
      <c r="W1979">
        <f t="shared" si="157"/>
        <v>0</v>
      </c>
      <c r="X1979">
        <f t="shared" si="158"/>
        <v>0</v>
      </c>
    </row>
    <row r="1980" spans="1:24" x14ac:dyDescent="0.35">
      <c r="A1980" t="str">
        <f>IF(ROW()&lt;=vLastrow,'Match History Data'!A1980,"")</f>
        <v/>
      </c>
      <c r="B1980" t="str">
        <f>IF(ROW()&lt;=vLastrow,'Match History Data'!B1980,"")</f>
        <v/>
      </c>
      <c r="C1980" t="str">
        <f>IF(ROW()&lt;=vLastrow,'Match History Data'!C1980,"")</f>
        <v/>
      </c>
      <c r="D1980" t="str">
        <f>IF(ROW()&lt;=vLastrow,'Match History Data'!D1980,"")</f>
        <v/>
      </c>
      <c r="E1980" s="3" t="str">
        <f>IF(ROW()&lt;=vLastrow,IF('Match History Data'!E1980&lt;&gt;"",'Match History Data'!E1980,""),"")</f>
        <v/>
      </c>
      <c r="F1980" s="3" t="str">
        <f>IF(ROW()&lt;=vLastrow,IF('Match History Data'!F1980&lt;&gt;"",'Match History Data'!F1980,""),"")</f>
        <v/>
      </c>
      <c r="G1980" t="str">
        <f>IF(ROW()&lt;=vLastrow,'Match History Data'!G1980,"")</f>
        <v/>
      </c>
      <c r="H1980" t="str">
        <f>IF(ROW()&lt;=vLastrow,'Match History Data'!H1980,"")</f>
        <v/>
      </c>
      <c r="I1980" t="str">
        <f>IF(ROW()&lt;=vLastrow,'Match History Data'!I1980,"")</f>
        <v/>
      </c>
      <c r="J1980" t="str">
        <f>IF(ROW()&lt;=vLastrow,'Match History Data'!J1980,"")</f>
        <v/>
      </c>
      <c r="K1980" t="str">
        <f>IF(ROW()&lt;=vLastrow,'Match History Data'!K1980,"")</f>
        <v/>
      </c>
      <c r="L1980" t="str">
        <f>IF(ROW()&lt;=vLastrow,'Match History Data'!L1980,"")</f>
        <v/>
      </c>
      <c r="M1980" t="str">
        <f>IF(ROW()&lt;=vLastrow,'Match History Data'!M1980,"")</f>
        <v/>
      </c>
      <c r="N1980" t="str">
        <f>IF(ROW()&lt;=vLastrow,'Match History Data'!N1980,"")</f>
        <v/>
      </c>
      <c r="O1980" t="str">
        <f>IF(ROW()&lt;=vLastrow,'Match History Data'!O1980,"")</f>
        <v/>
      </c>
      <c r="Q1980" t="str">
        <f>IF(ROW()&lt;=vLastrow,VLOOKUP(MONTH(E1980),calcs!$S$2:$T$13,2,FALSE),"")</f>
        <v/>
      </c>
      <c r="R1980" t="str">
        <f>IF(ROW()&lt;=vLastrow,VLOOKUP(MONTH(F1980),calcs!$S$2:$T$13,2,FALSE),"")</f>
        <v/>
      </c>
      <c r="S1980" t="str">
        <f t="shared" si="160"/>
        <v/>
      </c>
      <c r="T1980" s="26" t="e">
        <f>IF(F1980="",DATEDIF(E1980,calcs!X$2,"Y"),"")</f>
        <v>#VALUE!</v>
      </c>
      <c r="U1980" t="str">
        <f t="shared" si="159"/>
        <v/>
      </c>
      <c r="V1980" t="str">
        <f t="shared" si="156"/>
        <v/>
      </c>
      <c r="W1980">
        <f t="shared" si="157"/>
        <v>0</v>
      </c>
      <c r="X1980">
        <f t="shared" si="158"/>
        <v>0</v>
      </c>
    </row>
    <row r="1981" spans="1:24" x14ac:dyDescent="0.35">
      <c r="A1981" t="str">
        <f>IF(ROW()&lt;=vLastrow,'Match History Data'!A1981,"")</f>
        <v/>
      </c>
      <c r="B1981" t="str">
        <f>IF(ROW()&lt;=vLastrow,'Match History Data'!B1981,"")</f>
        <v/>
      </c>
      <c r="C1981" t="str">
        <f>IF(ROW()&lt;=vLastrow,'Match History Data'!C1981,"")</f>
        <v/>
      </c>
      <c r="D1981" t="str">
        <f>IF(ROW()&lt;=vLastrow,'Match History Data'!D1981,"")</f>
        <v/>
      </c>
      <c r="E1981" s="3" t="str">
        <f>IF(ROW()&lt;=vLastrow,IF('Match History Data'!E1981&lt;&gt;"",'Match History Data'!E1981,""),"")</f>
        <v/>
      </c>
      <c r="F1981" s="3" t="str">
        <f>IF(ROW()&lt;=vLastrow,IF('Match History Data'!F1981&lt;&gt;"",'Match History Data'!F1981,""),"")</f>
        <v/>
      </c>
      <c r="G1981" t="str">
        <f>IF(ROW()&lt;=vLastrow,'Match History Data'!G1981,"")</f>
        <v/>
      </c>
      <c r="H1981" t="str">
        <f>IF(ROW()&lt;=vLastrow,'Match History Data'!H1981,"")</f>
        <v/>
      </c>
      <c r="I1981" t="str">
        <f>IF(ROW()&lt;=vLastrow,'Match History Data'!I1981,"")</f>
        <v/>
      </c>
      <c r="J1981" t="str">
        <f>IF(ROW()&lt;=vLastrow,'Match History Data'!J1981,"")</f>
        <v/>
      </c>
      <c r="K1981" t="str">
        <f>IF(ROW()&lt;=vLastrow,'Match History Data'!K1981,"")</f>
        <v/>
      </c>
      <c r="L1981" t="str">
        <f>IF(ROW()&lt;=vLastrow,'Match History Data'!L1981,"")</f>
        <v/>
      </c>
      <c r="M1981" t="str">
        <f>IF(ROW()&lt;=vLastrow,'Match History Data'!M1981,"")</f>
        <v/>
      </c>
      <c r="N1981" t="str">
        <f>IF(ROW()&lt;=vLastrow,'Match History Data'!N1981,"")</f>
        <v/>
      </c>
      <c r="O1981" t="str">
        <f>IF(ROW()&lt;=vLastrow,'Match History Data'!O1981,"")</f>
        <v/>
      </c>
      <c r="Q1981" t="str">
        <f>IF(ROW()&lt;=vLastrow,VLOOKUP(MONTH(E1981),calcs!$S$2:$T$13,2,FALSE),"")</f>
        <v/>
      </c>
      <c r="R1981" t="str">
        <f>IF(ROW()&lt;=vLastrow,VLOOKUP(MONTH(F1981),calcs!$S$2:$T$13,2,FALSE),"")</f>
        <v/>
      </c>
      <c r="S1981" t="str">
        <f t="shared" si="160"/>
        <v/>
      </c>
      <c r="T1981" s="26" t="e">
        <f>IF(F1981="",DATEDIF(E1981,calcs!X$2,"Y"),"")</f>
        <v>#VALUE!</v>
      </c>
      <c r="U1981" t="str">
        <f t="shared" si="159"/>
        <v/>
      </c>
      <c r="V1981" t="str">
        <f t="shared" si="156"/>
        <v/>
      </c>
      <c r="W1981">
        <f t="shared" si="157"/>
        <v>0</v>
      </c>
      <c r="X1981">
        <f t="shared" si="158"/>
        <v>0</v>
      </c>
    </row>
    <row r="1982" spans="1:24" x14ac:dyDescent="0.35">
      <c r="A1982" t="str">
        <f>IF(ROW()&lt;=vLastrow,'Match History Data'!A1982,"")</f>
        <v/>
      </c>
      <c r="B1982" t="str">
        <f>IF(ROW()&lt;=vLastrow,'Match History Data'!B1982,"")</f>
        <v/>
      </c>
      <c r="C1982" t="str">
        <f>IF(ROW()&lt;=vLastrow,'Match History Data'!C1982,"")</f>
        <v/>
      </c>
      <c r="D1982" t="str">
        <f>IF(ROW()&lt;=vLastrow,'Match History Data'!D1982,"")</f>
        <v/>
      </c>
      <c r="E1982" s="3" t="str">
        <f>IF(ROW()&lt;=vLastrow,IF('Match History Data'!E1982&lt;&gt;"",'Match History Data'!E1982,""),"")</f>
        <v/>
      </c>
      <c r="F1982" s="3" t="str">
        <f>IF(ROW()&lt;=vLastrow,IF('Match History Data'!F1982&lt;&gt;"",'Match History Data'!F1982,""),"")</f>
        <v/>
      </c>
      <c r="G1982" t="str">
        <f>IF(ROW()&lt;=vLastrow,'Match History Data'!G1982,"")</f>
        <v/>
      </c>
      <c r="H1982" t="str">
        <f>IF(ROW()&lt;=vLastrow,'Match History Data'!H1982,"")</f>
        <v/>
      </c>
      <c r="I1982" t="str">
        <f>IF(ROW()&lt;=vLastrow,'Match History Data'!I1982,"")</f>
        <v/>
      </c>
      <c r="J1982" t="str">
        <f>IF(ROW()&lt;=vLastrow,'Match History Data'!J1982,"")</f>
        <v/>
      </c>
      <c r="K1982" t="str">
        <f>IF(ROW()&lt;=vLastrow,'Match History Data'!K1982,"")</f>
        <v/>
      </c>
      <c r="L1982" t="str">
        <f>IF(ROW()&lt;=vLastrow,'Match History Data'!L1982,"")</f>
        <v/>
      </c>
      <c r="M1982" t="str">
        <f>IF(ROW()&lt;=vLastrow,'Match History Data'!M1982,"")</f>
        <v/>
      </c>
      <c r="N1982" t="str">
        <f>IF(ROW()&lt;=vLastrow,'Match History Data'!N1982,"")</f>
        <v/>
      </c>
      <c r="O1982" t="str">
        <f>IF(ROW()&lt;=vLastrow,'Match History Data'!O1982,"")</f>
        <v/>
      </c>
      <c r="Q1982" t="str">
        <f>IF(ROW()&lt;=vLastrow,VLOOKUP(MONTH(E1982),calcs!$S$2:$T$13,2,FALSE),"")</f>
        <v/>
      </c>
      <c r="R1982" t="str">
        <f>IF(ROW()&lt;=vLastrow,VLOOKUP(MONTH(F1982),calcs!$S$2:$T$13,2,FALSE),"")</f>
        <v/>
      </c>
      <c r="S1982" t="str">
        <f t="shared" si="160"/>
        <v/>
      </c>
      <c r="T1982" s="26" t="e">
        <f>IF(F1982="",DATEDIF(E1982,calcs!X$2,"Y"),"")</f>
        <v>#VALUE!</v>
      </c>
      <c r="U1982" t="str">
        <f t="shared" si="159"/>
        <v/>
      </c>
      <c r="V1982" t="str">
        <f t="shared" si="156"/>
        <v/>
      </c>
      <c r="W1982">
        <f t="shared" si="157"/>
        <v>0</v>
      </c>
      <c r="X1982">
        <f t="shared" si="158"/>
        <v>0</v>
      </c>
    </row>
    <row r="1983" spans="1:24" x14ac:dyDescent="0.35">
      <c r="A1983" t="str">
        <f>IF(ROW()&lt;=vLastrow,'Match History Data'!A1983,"")</f>
        <v/>
      </c>
      <c r="B1983" t="str">
        <f>IF(ROW()&lt;=vLastrow,'Match History Data'!B1983,"")</f>
        <v/>
      </c>
      <c r="C1983" t="str">
        <f>IF(ROW()&lt;=vLastrow,'Match History Data'!C1983,"")</f>
        <v/>
      </c>
      <c r="D1983" t="str">
        <f>IF(ROW()&lt;=vLastrow,'Match History Data'!D1983,"")</f>
        <v/>
      </c>
      <c r="E1983" s="3" t="str">
        <f>IF(ROW()&lt;=vLastrow,IF('Match History Data'!E1983&lt;&gt;"",'Match History Data'!E1983,""),"")</f>
        <v/>
      </c>
      <c r="F1983" s="3" t="str">
        <f>IF(ROW()&lt;=vLastrow,IF('Match History Data'!F1983&lt;&gt;"",'Match History Data'!F1983,""),"")</f>
        <v/>
      </c>
      <c r="G1983" t="str">
        <f>IF(ROW()&lt;=vLastrow,'Match History Data'!G1983,"")</f>
        <v/>
      </c>
      <c r="H1983" t="str">
        <f>IF(ROW()&lt;=vLastrow,'Match History Data'!H1983,"")</f>
        <v/>
      </c>
      <c r="I1983" t="str">
        <f>IF(ROW()&lt;=vLastrow,'Match History Data'!I1983,"")</f>
        <v/>
      </c>
      <c r="J1983" t="str">
        <f>IF(ROW()&lt;=vLastrow,'Match History Data'!J1983,"")</f>
        <v/>
      </c>
      <c r="K1983" t="str">
        <f>IF(ROW()&lt;=vLastrow,'Match History Data'!K1983,"")</f>
        <v/>
      </c>
      <c r="L1983" t="str">
        <f>IF(ROW()&lt;=vLastrow,'Match History Data'!L1983,"")</f>
        <v/>
      </c>
      <c r="M1983" t="str">
        <f>IF(ROW()&lt;=vLastrow,'Match History Data'!M1983,"")</f>
        <v/>
      </c>
      <c r="N1983" t="str">
        <f>IF(ROW()&lt;=vLastrow,'Match History Data'!N1983,"")</f>
        <v/>
      </c>
      <c r="O1983" t="str">
        <f>IF(ROW()&lt;=vLastrow,'Match History Data'!O1983,"")</f>
        <v/>
      </c>
      <c r="Q1983" t="str">
        <f>IF(ROW()&lt;=vLastrow,VLOOKUP(MONTH(E1983),calcs!$S$2:$T$13,2,FALSE),"")</f>
        <v/>
      </c>
      <c r="R1983" t="str">
        <f>IF(ROW()&lt;=vLastrow,VLOOKUP(MONTH(F1983),calcs!$S$2:$T$13,2,FALSE),"")</f>
        <v/>
      </c>
      <c r="S1983" t="str">
        <f t="shared" si="160"/>
        <v/>
      </c>
      <c r="T1983" s="26" t="e">
        <f>IF(F1983="",DATEDIF(E1983,calcs!X$2,"Y"),"")</f>
        <v>#VALUE!</v>
      </c>
      <c r="U1983" t="str">
        <f t="shared" si="159"/>
        <v/>
      </c>
      <c r="V1983" t="str">
        <f t="shared" si="156"/>
        <v/>
      </c>
      <c r="W1983">
        <f t="shared" si="157"/>
        <v>0</v>
      </c>
      <c r="X1983">
        <f t="shared" si="158"/>
        <v>0</v>
      </c>
    </row>
    <row r="1984" spans="1:24" x14ac:dyDescent="0.35">
      <c r="A1984" t="str">
        <f>IF(ROW()&lt;=vLastrow,'Match History Data'!A1984,"")</f>
        <v/>
      </c>
      <c r="B1984" t="str">
        <f>IF(ROW()&lt;=vLastrow,'Match History Data'!B1984,"")</f>
        <v/>
      </c>
      <c r="C1984" t="str">
        <f>IF(ROW()&lt;=vLastrow,'Match History Data'!C1984,"")</f>
        <v/>
      </c>
      <c r="D1984" t="str">
        <f>IF(ROW()&lt;=vLastrow,'Match History Data'!D1984,"")</f>
        <v/>
      </c>
      <c r="E1984" s="3" t="str">
        <f>IF(ROW()&lt;=vLastrow,IF('Match History Data'!E1984&lt;&gt;"",'Match History Data'!E1984,""),"")</f>
        <v/>
      </c>
      <c r="F1984" s="3" t="str">
        <f>IF(ROW()&lt;=vLastrow,IF('Match History Data'!F1984&lt;&gt;"",'Match History Data'!F1984,""),"")</f>
        <v/>
      </c>
      <c r="G1984" t="str">
        <f>IF(ROW()&lt;=vLastrow,'Match History Data'!G1984,"")</f>
        <v/>
      </c>
      <c r="H1984" t="str">
        <f>IF(ROW()&lt;=vLastrow,'Match History Data'!H1984,"")</f>
        <v/>
      </c>
      <c r="I1984" t="str">
        <f>IF(ROW()&lt;=vLastrow,'Match History Data'!I1984,"")</f>
        <v/>
      </c>
      <c r="J1984" t="str">
        <f>IF(ROW()&lt;=vLastrow,'Match History Data'!J1984,"")</f>
        <v/>
      </c>
      <c r="K1984" t="str">
        <f>IF(ROW()&lt;=vLastrow,'Match History Data'!K1984,"")</f>
        <v/>
      </c>
      <c r="L1984" t="str">
        <f>IF(ROW()&lt;=vLastrow,'Match History Data'!L1984,"")</f>
        <v/>
      </c>
      <c r="M1984" t="str">
        <f>IF(ROW()&lt;=vLastrow,'Match History Data'!M1984,"")</f>
        <v/>
      </c>
      <c r="N1984" t="str">
        <f>IF(ROW()&lt;=vLastrow,'Match History Data'!N1984,"")</f>
        <v/>
      </c>
      <c r="O1984" t="str">
        <f>IF(ROW()&lt;=vLastrow,'Match History Data'!O1984,"")</f>
        <v/>
      </c>
      <c r="Q1984" t="str">
        <f>IF(ROW()&lt;=vLastrow,VLOOKUP(MONTH(E1984),calcs!$S$2:$T$13,2,FALSE),"")</f>
        <v/>
      </c>
      <c r="R1984" t="str">
        <f>IF(ROW()&lt;=vLastrow,VLOOKUP(MONTH(F1984),calcs!$S$2:$T$13,2,FALSE),"")</f>
        <v/>
      </c>
      <c r="S1984" t="str">
        <f t="shared" si="160"/>
        <v/>
      </c>
      <c r="T1984" s="26" t="e">
        <f>IF(F1984="",DATEDIF(E1984,calcs!X$2,"Y"),"")</f>
        <v>#VALUE!</v>
      </c>
      <c r="U1984" t="str">
        <f t="shared" si="159"/>
        <v/>
      </c>
      <c r="V1984" t="str">
        <f t="shared" si="156"/>
        <v/>
      </c>
      <c r="W1984">
        <f t="shared" si="157"/>
        <v>0</v>
      </c>
      <c r="X1984">
        <f t="shared" si="158"/>
        <v>0</v>
      </c>
    </row>
    <row r="1985" spans="1:24" x14ac:dyDescent="0.35">
      <c r="A1985" t="str">
        <f>IF(ROW()&lt;=vLastrow,'Match History Data'!A1985,"")</f>
        <v/>
      </c>
      <c r="B1985" t="str">
        <f>IF(ROW()&lt;=vLastrow,'Match History Data'!B1985,"")</f>
        <v/>
      </c>
      <c r="C1985" t="str">
        <f>IF(ROW()&lt;=vLastrow,'Match History Data'!C1985,"")</f>
        <v/>
      </c>
      <c r="D1985" t="str">
        <f>IF(ROW()&lt;=vLastrow,'Match History Data'!D1985,"")</f>
        <v/>
      </c>
      <c r="E1985" s="3" t="str">
        <f>IF(ROW()&lt;=vLastrow,IF('Match History Data'!E1985&lt;&gt;"",'Match History Data'!E1985,""),"")</f>
        <v/>
      </c>
      <c r="F1985" s="3" t="str">
        <f>IF(ROW()&lt;=vLastrow,IF('Match History Data'!F1985&lt;&gt;"",'Match History Data'!F1985,""),"")</f>
        <v/>
      </c>
      <c r="G1985" t="str">
        <f>IF(ROW()&lt;=vLastrow,'Match History Data'!G1985,"")</f>
        <v/>
      </c>
      <c r="H1985" t="str">
        <f>IF(ROW()&lt;=vLastrow,'Match History Data'!H1985,"")</f>
        <v/>
      </c>
      <c r="I1985" t="str">
        <f>IF(ROW()&lt;=vLastrow,'Match History Data'!I1985,"")</f>
        <v/>
      </c>
      <c r="J1985" t="str">
        <f>IF(ROW()&lt;=vLastrow,'Match History Data'!J1985,"")</f>
        <v/>
      </c>
      <c r="K1985" t="str">
        <f>IF(ROW()&lt;=vLastrow,'Match History Data'!K1985,"")</f>
        <v/>
      </c>
      <c r="L1985" t="str">
        <f>IF(ROW()&lt;=vLastrow,'Match History Data'!L1985,"")</f>
        <v/>
      </c>
      <c r="M1985" t="str">
        <f>IF(ROW()&lt;=vLastrow,'Match History Data'!M1985,"")</f>
        <v/>
      </c>
      <c r="N1985" t="str">
        <f>IF(ROW()&lt;=vLastrow,'Match History Data'!N1985,"")</f>
        <v/>
      </c>
      <c r="O1985" t="str">
        <f>IF(ROW()&lt;=vLastrow,'Match History Data'!O1985,"")</f>
        <v/>
      </c>
      <c r="Q1985" t="str">
        <f>IF(ROW()&lt;=vLastrow,VLOOKUP(MONTH(E1985),calcs!$S$2:$T$13,2,FALSE),"")</f>
        <v/>
      </c>
      <c r="R1985" t="str">
        <f>IF(ROW()&lt;=vLastrow,VLOOKUP(MONTH(F1985),calcs!$S$2:$T$13,2,FALSE),"")</f>
        <v/>
      </c>
      <c r="S1985" t="str">
        <f t="shared" si="160"/>
        <v/>
      </c>
      <c r="T1985" s="26" t="e">
        <f>IF(F1985="",DATEDIF(E1985,calcs!X$2,"Y"),"")</f>
        <v>#VALUE!</v>
      </c>
      <c r="U1985" t="str">
        <f t="shared" si="159"/>
        <v/>
      </c>
      <c r="V1985" t="str">
        <f t="shared" si="156"/>
        <v/>
      </c>
      <c r="W1985">
        <f t="shared" si="157"/>
        <v>0</v>
      </c>
      <c r="X1985">
        <f t="shared" si="158"/>
        <v>0</v>
      </c>
    </row>
    <row r="1986" spans="1:24" x14ac:dyDescent="0.35">
      <c r="A1986" t="str">
        <f>IF(ROW()&lt;=vLastrow,'Match History Data'!A1986,"")</f>
        <v/>
      </c>
      <c r="B1986" t="str">
        <f>IF(ROW()&lt;=vLastrow,'Match History Data'!B1986,"")</f>
        <v/>
      </c>
      <c r="C1986" t="str">
        <f>IF(ROW()&lt;=vLastrow,'Match History Data'!C1986,"")</f>
        <v/>
      </c>
      <c r="D1986" t="str">
        <f>IF(ROW()&lt;=vLastrow,'Match History Data'!D1986,"")</f>
        <v/>
      </c>
      <c r="E1986" s="3" t="str">
        <f>IF(ROW()&lt;=vLastrow,IF('Match History Data'!E1986&lt;&gt;"",'Match History Data'!E1986,""),"")</f>
        <v/>
      </c>
      <c r="F1986" s="3" t="str">
        <f>IF(ROW()&lt;=vLastrow,IF('Match History Data'!F1986&lt;&gt;"",'Match History Data'!F1986,""),"")</f>
        <v/>
      </c>
      <c r="G1986" t="str">
        <f>IF(ROW()&lt;=vLastrow,'Match History Data'!G1986,"")</f>
        <v/>
      </c>
      <c r="H1986" t="str">
        <f>IF(ROW()&lt;=vLastrow,'Match History Data'!H1986,"")</f>
        <v/>
      </c>
      <c r="I1986" t="str">
        <f>IF(ROW()&lt;=vLastrow,'Match History Data'!I1986,"")</f>
        <v/>
      </c>
      <c r="J1986" t="str">
        <f>IF(ROW()&lt;=vLastrow,'Match History Data'!J1986,"")</f>
        <v/>
      </c>
      <c r="K1986" t="str">
        <f>IF(ROW()&lt;=vLastrow,'Match History Data'!K1986,"")</f>
        <v/>
      </c>
      <c r="L1986" t="str">
        <f>IF(ROW()&lt;=vLastrow,'Match History Data'!L1986,"")</f>
        <v/>
      </c>
      <c r="M1986" t="str">
        <f>IF(ROW()&lt;=vLastrow,'Match History Data'!M1986,"")</f>
        <v/>
      </c>
      <c r="N1986" t="str">
        <f>IF(ROW()&lt;=vLastrow,'Match History Data'!N1986,"")</f>
        <v/>
      </c>
      <c r="O1986" t="str">
        <f>IF(ROW()&lt;=vLastrow,'Match History Data'!O1986,"")</f>
        <v/>
      </c>
      <c r="Q1986" t="str">
        <f>IF(ROW()&lt;=vLastrow,VLOOKUP(MONTH(E1986),calcs!$S$2:$T$13,2,FALSE),"")</f>
        <v/>
      </c>
      <c r="R1986" t="str">
        <f>IF(ROW()&lt;=vLastrow,VLOOKUP(MONTH(F1986),calcs!$S$2:$T$13,2,FALSE),"")</f>
        <v/>
      </c>
      <c r="S1986" t="str">
        <f t="shared" si="160"/>
        <v/>
      </c>
      <c r="T1986" s="26" t="e">
        <f>IF(F1986="",DATEDIF(E1986,calcs!X$2,"Y"),"")</f>
        <v>#VALUE!</v>
      </c>
      <c r="U1986" t="str">
        <f t="shared" si="159"/>
        <v/>
      </c>
      <c r="V1986" t="str">
        <f t="shared" ref="V1986:V2049" si="161">SUBSTITUTE(N1986,"White or Caucasian","White")</f>
        <v/>
      </c>
      <c r="W1986">
        <f t="shared" ref="W1986:W2049" si="162">IF(J1986&lt;&gt;"",LEN(J1986)-LEN(SUBSTITUTE(J1986,";",""))+1,0)</f>
        <v>0</v>
      </c>
      <c r="X1986">
        <f t="shared" ref="X1986:X2049" si="163">IF(N1986&lt;&gt;"",LEN(N1986)-LEN(SUBSTITUTE(N1986,";",""))+1,0)</f>
        <v>0</v>
      </c>
    </row>
    <row r="1987" spans="1:24" x14ac:dyDescent="0.35">
      <c r="A1987" t="str">
        <f>IF(ROW()&lt;=vLastrow,'Match History Data'!A1987,"")</f>
        <v/>
      </c>
      <c r="B1987" t="str">
        <f>IF(ROW()&lt;=vLastrow,'Match History Data'!B1987,"")</f>
        <v/>
      </c>
      <c r="C1987" t="str">
        <f>IF(ROW()&lt;=vLastrow,'Match History Data'!C1987,"")</f>
        <v/>
      </c>
      <c r="D1987" t="str">
        <f>IF(ROW()&lt;=vLastrow,'Match History Data'!D1987,"")</f>
        <v/>
      </c>
      <c r="E1987" s="3" t="str">
        <f>IF(ROW()&lt;=vLastrow,IF('Match History Data'!E1987&lt;&gt;"",'Match History Data'!E1987,""),"")</f>
        <v/>
      </c>
      <c r="F1987" s="3" t="str">
        <f>IF(ROW()&lt;=vLastrow,IF('Match History Data'!F1987&lt;&gt;"",'Match History Data'!F1987,""),"")</f>
        <v/>
      </c>
      <c r="G1987" t="str">
        <f>IF(ROW()&lt;=vLastrow,'Match History Data'!G1987,"")</f>
        <v/>
      </c>
      <c r="H1987" t="str">
        <f>IF(ROW()&lt;=vLastrow,'Match History Data'!H1987,"")</f>
        <v/>
      </c>
      <c r="I1987" t="str">
        <f>IF(ROW()&lt;=vLastrow,'Match History Data'!I1987,"")</f>
        <v/>
      </c>
      <c r="J1987" t="str">
        <f>IF(ROW()&lt;=vLastrow,'Match History Data'!J1987,"")</f>
        <v/>
      </c>
      <c r="K1987" t="str">
        <f>IF(ROW()&lt;=vLastrow,'Match History Data'!K1987,"")</f>
        <v/>
      </c>
      <c r="L1987" t="str">
        <f>IF(ROW()&lt;=vLastrow,'Match History Data'!L1987,"")</f>
        <v/>
      </c>
      <c r="M1987" t="str">
        <f>IF(ROW()&lt;=vLastrow,'Match History Data'!M1987,"")</f>
        <v/>
      </c>
      <c r="N1987" t="str">
        <f>IF(ROW()&lt;=vLastrow,'Match History Data'!N1987,"")</f>
        <v/>
      </c>
      <c r="O1987" t="str">
        <f>IF(ROW()&lt;=vLastrow,'Match History Data'!O1987,"")</f>
        <v/>
      </c>
      <c r="Q1987" t="str">
        <f>IF(ROW()&lt;=vLastrow,VLOOKUP(MONTH(E1987),calcs!$S$2:$T$13,2,FALSE),"")</f>
        <v/>
      </c>
      <c r="R1987" t="str">
        <f>IF(ROW()&lt;=vLastrow,VLOOKUP(MONTH(F1987),calcs!$S$2:$T$13,2,FALSE),"")</f>
        <v/>
      </c>
      <c r="S1987" t="str">
        <f t="shared" si="160"/>
        <v/>
      </c>
      <c r="T1987" s="26" t="e">
        <f>IF(F1987="",DATEDIF(E1987,calcs!X$2,"Y"),"")</f>
        <v>#VALUE!</v>
      </c>
      <c r="U1987" t="str">
        <f t="shared" ref="U1987:U2050" si="164">SUBSTITUTE(J1987,"White or Caucasian","White")</f>
        <v/>
      </c>
      <c r="V1987" t="str">
        <f t="shared" si="161"/>
        <v/>
      </c>
      <c r="W1987">
        <f t="shared" si="162"/>
        <v>0</v>
      </c>
      <c r="X1987">
        <f t="shared" si="163"/>
        <v>0</v>
      </c>
    </row>
    <row r="1988" spans="1:24" x14ac:dyDescent="0.35">
      <c r="A1988" t="str">
        <f>IF(ROW()&lt;=vLastrow,'Match History Data'!A1988,"")</f>
        <v/>
      </c>
      <c r="B1988" t="str">
        <f>IF(ROW()&lt;=vLastrow,'Match History Data'!B1988,"")</f>
        <v/>
      </c>
      <c r="C1988" t="str">
        <f>IF(ROW()&lt;=vLastrow,'Match History Data'!C1988,"")</f>
        <v/>
      </c>
      <c r="D1988" t="str">
        <f>IF(ROW()&lt;=vLastrow,'Match History Data'!D1988,"")</f>
        <v/>
      </c>
      <c r="E1988" s="3" t="str">
        <f>IF(ROW()&lt;=vLastrow,IF('Match History Data'!E1988&lt;&gt;"",'Match History Data'!E1988,""),"")</f>
        <v/>
      </c>
      <c r="F1988" s="3" t="str">
        <f>IF(ROW()&lt;=vLastrow,IF('Match History Data'!F1988&lt;&gt;"",'Match History Data'!F1988,""),"")</f>
        <v/>
      </c>
      <c r="G1988" t="str">
        <f>IF(ROW()&lt;=vLastrow,'Match History Data'!G1988,"")</f>
        <v/>
      </c>
      <c r="H1988" t="str">
        <f>IF(ROW()&lt;=vLastrow,'Match History Data'!H1988,"")</f>
        <v/>
      </c>
      <c r="I1988" t="str">
        <f>IF(ROW()&lt;=vLastrow,'Match History Data'!I1988,"")</f>
        <v/>
      </c>
      <c r="J1988" t="str">
        <f>IF(ROW()&lt;=vLastrow,'Match History Data'!J1988,"")</f>
        <v/>
      </c>
      <c r="K1988" t="str">
        <f>IF(ROW()&lt;=vLastrow,'Match History Data'!K1988,"")</f>
        <v/>
      </c>
      <c r="L1988" t="str">
        <f>IF(ROW()&lt;=vLastrow,'Match History Data'!L1988,"")</f>
        <v/>
      </c>
      <c r="M1988" t="str">
        <f>IF(ROW()&lt;=vLastrow,'Match History Data'!M1988,"")</f>
        <v/>
      </c>
      <c r="N1988" t="str">
        <f>IF(ROW()&lt;=vLastrow,'Match History Data'!N1988,"")</f>
        <v/>
      </c>
      <c r="O1988" t="str">
        <f>IF(ROW()&lt;=vLastrow,'Match History Data'!O1988,"")</f>
        <v/>
      </c>
      <c r="Q1988" t="str">
        <f>IF(ROW()&lt;=vLastrow,VLOOKUP(MONTH(E1988),calcs!$S$2:$T$13,2,FALSE),"")</f>
        <v/>
      </c>
      <c r="R1988" t="str">
        <f>IF(ROW()&lt;=vLastrow,VLOOKUP(MONTH(F1988),calcs!$S$2:$T$13,2,FALSE),"")</f>
        <v/>
      </c>
      <c r="S1988" t="str">
        <f t="shared" si="160"/>
        <v/>
      </c>
      <c r="T1988" s="26" t="e">
        <f>IF(F1988="",DATEDIF(E1988,calcs!X$2,"Y"),"")</f>
        <v>#VALUE!</v>
      </c>
      <c r="U1988" t="str">
        <f t="shared" si="164"/>
        <v/>
      </c>
      <c r="V1988" t="str">
        <f t="shared" si="161"/>
        <v/>
      </c>
      <c r="W1988">
        <f t="shared" si="162"/>
        <v>0</v>
      </c>
      <c r="X1988">
        <f t="shared" si="163"/>
        <v>0</v>
      </c>
    </row>
    <row r="1989" spans="1:24" x14ac:dyDescent="0.35">
      <c r="A1989" t="str">
        <f>IF(ROW()&lt;=vLastrow,'Match History Data'!A1989,"")</f>
        <v/>
      </c>
      <c r="B1989" t="str">
        <f>IF(ROW()&lt;=vLastrow,'Match History Data'!B1989,"")</f>
        <v/>
      </c>
      <c r="C1989" t="str">
        <f>IF(ROW()&lt;=vLastrow,'Match History Data'!C1989,"")</f>
        <v/>
      </c>
      <c r="D1989" t="str">
        <f>IF(ROW()&lt;=vLastrow,'Match History Data'!D1989,"")</f>
        <v/>
      </c>
      <c r="E1989" s="3" t="str">
        <f>IF(ROW()&lt;=vLastrow,IF('Match History Data'!E1989&lt;&gt;"",'Match History Data'!E1989,""),"")</f>
        <v/>
      </c>
      <c r="F1989" s="3" t="str">
        <f>IF(ROW()&lt;=vLastrow,IF('Match History Data'!F1989&lt;&gt;"",'Match History Data'!F1989,""),"")</f>
        <v/>
      </c>
      <c r="G1989" t="str">
        <f>IF(ROW()&lt;=vLastrow,'Match History Data'!G1989,"")</f>
        <v/>
      </c>
      <c r="H1989" t="str">
        <f>IF(ROW()&lt;=vLastrow,'Match History Data'!H1989,"")</f>
        <v/>
      </c>
      <c r="I1989" t="str">
        <f>IF(ROW()&lt;=vLastrow,'Match History Data'!I1989,"")</f>
        <v/>
      </c>
      <c r="J1989" t="str">
        <f>IF(ROW()&lt;=vLastrow,'Match History Data'!J1989,"")</f>
        <v/>
      </c>
      <c r="K1989" t="str">
        <f>IF(ROW()&lt;=vLastrow,'Match History Data'!K1989,"")</f>
        <v/>
      </c>
      <c r="L1989" t="str">
        <f>IF(ROW()&lt;=vLastrow,'Match History Data'!L1989,"")</f>
        <v/>
      </c>
      <c r="M1989" t="str">
        <f>IF(ROW()&lt;=vLastrow,'Match History Data'!M1989,"")</f>
        <v/>
      </c>
      <c r="N1989" t="str">
        <f>IF(ROW()&lt;=vLastrow,'Match History Data'!N1989,"")</f>
        <v/>
      </c>
      <c r="O1989" t="str">
        <f>IF(ROW()&lt;=vLastrow,'Match History Data'!O1989,"")</f>
        <v/>
      </c>
      <c r="Q1989" t="str">
        <f>IF(ROW()&lt;=vLastrow,VLOOKUP(MONTH(E1989),calcs!$S$2:$T$13,2,FALSE),"")</f>
        <v/>
      </c>
      <c r="R1989" t="str">
        <f>IF(ROW()&lt;=vLastrow,VLOOKUP(MONTH(F1989),calcs!$S$2:$T$13,2,FALSE),"")</f>
        <v/>
      </c>
      <c r="S1989" t="str">
        <f t="shared" si="160"/>
        <v/>
      </c>
      <c r="T1989" s="26" t="e">
        <f>IF(F1989="",DATEDIF(E1989,calcs!X$2,"Y"),"")</f>
        <v>#VALUE!</v>
      </c>
      <c r="U1989" t="str">
        <f t="shared" si="164"/>
        <v/>
      </c>
      <c r="V1989" t="str">
        <f t="shared" si="161"/>
        <v/>
      </c>
      <c r="W1989">
        <f t="shared" si="162"/>
        <v>0</v>
      </c>
      <c r="X1989">
        <f t="shared" si="163"/>
        <v>0</v>
      </c>
    </row>
    <row r="1990" spans="1:24" x14ac:dyDescent="0.35">
      <c r="A1990" t="str">
        <f>IF(ROW()&lt;=vLastrow,'Match History Data'!A1990,"")</f>
        <v/>
      </c>
      <c r="B1990" t="str">
        <f>IF(ROW()&lt;=vLastrow,'Match History Data'!B1990,"")</f>
        <v/>
      </c>
      <c r="C1990" t="str">
        <f>IF(ROW()&lt;=vLastrow,'Match History Data'!C1990,"")</f>
        <v/>
      </c>
      <c r="D1990" t="str">
        <f>IF(ROW()&lt;=vLastrow,'Match History Data'!D1990,"")</f>
        <v/>
      </c>
      <c r="E1990" s="3" t="str">
        <f>IF(ROW()&lt;=vLastrow,IF('Match History Data'!E1990&lt;&gt;"",'Match History Data'!E1990,""),"")</f>
        <v/>
      </c>
      <c r="F1990" s="3" t="str">
        <f>IF(ROW()&lt;=vLastrow,IF('Match History Data'!F1990&lt;&gt;"",'Match History Data'!F1990,""),"")</f>
        <v/>
      </c>
      <c r="G1990" t="str">
        <f>IF(ROW()&lt;=vLastrow,'Match History Data'!G1990,"")</f>
        <v/>
      </c>
      <c r="H1990" t="str">
        <f>IF(ROW()&lt;=vLastrow,'Match History Data'!H1990,"")</f>
        <v/>
      </c>
      <c r="I1990" t="str">
        <f>IF(ROW()&lt;=vLastrow,'Match History Data'!I1990,"")</f>
        <v/>
      </c>
      <c r="J1990" t="str">
        <f>IF(ROW()&lt;=vLastrow,'Match History Data'!J1990,"")</f>
        <v/>
      </c>
      <c r="K1990" t="str">
        <f>IF(ROW()&lt;=vLastrow,'Match History Data'!K1990,"")</f>
        <v/>
      </c>
      <c r="L1990" t="str">
        <f>IF(ROW()&lt;=vLastrow,'Match History Data'!L1990,"")</f>
        <v/>
      </c>
      <c r="M1990" t="str">
        <f>IF(ROW()&lt;=vLastrow,'Match History Data'!M1990,"")</f>
        <v/>
      </c>
      <c r="N1990" t="str">
        <f>IF(ROW()&lt;=vLastrow,'Match History Data'!N1990,"")</f>
        <v/>
      </c>
      <c r="O1990" t="str">
        <f>IF(ROW()&lt;=vLastrow,'Match History Data'!O1990,"")</f>
        <v/>
      </c>
      <c r="Q1990" t="str">
        <f>IF(ROW()&lt;=vLastrow,VLOOKUP(MONTH(E1990),calcs!$S$2:$T$13,2,FALSE),"")</f>
        <v/>
      </c>
      <c r="R1990" t="str">
        <f>IF(ROW()&lt;=vLastrow,VLOOKUP(MONTH(F1990),calcs!$S$2:$T$13,2,FALSE),"")</f>
        <v/>
      </c>
      <c r="S1990" t="str">
        <f t="shared" si="160"/>
        <v/>
      </c>
      <c r="T1990" s="26" t="e">
        <f>IF(F1990="",DATEDIF(E1990,calcs!X$2,"Y"),"")</f>
        <v>#VALUE!</v>
      </c>
      <c r="U1990" t="str">
        <f t="shared" si="164"/>
        <v/>
      </c>
      <c r="V1990" t="str">
        <f t="shared" si="161"/>
        <v/>
      </c>
      <c r="W1990">
        <f t="shared" si="162"/>
        <v>0</v>
      </c>
      <c r="X1990">
        <f t="shared" si="163"/>
        <v>0</v>
      </c>
    </row>
    <row r="1991" spans="1:24" x14ac:dyDescent="0.35">
      <c r="A1991" t="str">
        <f>IF(ROW()&lt;=vLastrow,'Match History Data'!A1991,"")</f>
        <v/>
      </c>
      <c r="B1991" t="str">
        <f>IF(ROW()&lt;=vLastrow,'Match History Data'!B1991,"")</f>
        <v/>
      </c>
      <c r="C1991" t="str">
        <f>IF(ROW()&lt;=vLastrow,'Match History Data'!C1991,"")</f>
        <v/>
      </c>
      <c r="D1991" t="str">
        <f>IF(ROW()&lt;=vLastrow,'Match History Data'!D1991,"")</f>
        <v/>
      </c>
      <c r="E1991" s="3" t="str">
        <f>IF(ROW()&lt;=vLastrow,IF('Match History Data'!E1991&lt;&gt;"",'Match History Data'!E1991,""),"")</f>
        <v/>
      </c>
      <c r="F1991" s="3" t="str">
        <f>IF(ROW()&lt;=vLastrow,IF('Match History Data'!F1991&lt;&gt;"",'Match History Data'!F1991,""),"")</f>
        <v/>
      </c>
      <c r="G1991" t="str">
        <f>IF(ROW()&lt;=vLastrow,'Match History Data'!G1991,"")</f>
        <v/>
      </c>
      <c r="H1991" t="str">
        <f>IF(ROW()&lt;=vLastrow,'Match History Data'!H1991,"")</f>
        <v/>
      </c>
      <c r="I1991" t="str">
        <f>IF(ROW()&lt;=vLastrow,'Match History Data'!I1991,"")</f>
        <v/>
      </c>
      <c r="J1991" t="str">
        <f>IF(ROW()&lt;=vLastrow,'Match History Data'!J1991,"")</f>
        <v/>
      </c>
      <c r="K1991" t="str">
        <f>IF(ROW()&lt;=vLastrow,'Match History Data'!K1991,"")</f>
        <v/>
      </c>
      <c r="L1991" t="str">
        <f>IF(ROW()&lt;=vLastrow,'Match History Data'!L1991,"")</f>
        <v/>
      </c>
      <c r="M1991" t="str">
        <f>IF(ROW()&lt;=vLastrow,'Match History Data'!M1991,"")</f>
        <v/>
      </c>
      <c r="N1991" t="str">
        <f>IF(ROW()&lt;=vLastrow,'Match History Data'!N1991,"")</f>
        <v/>
      </c>
      <c r="O1991" t="str">
        <f>IF(ROW()&lt;=vLastrow,'Match History Data'!O1991,"")</f>
        <v/>
      </c>
      <c r="Q1991" t="str">
        <f>IF(ROW()&lt;=vLastrow,VLOOKUP(MONTH(E1991),calcs!$S$2:$T$13,2,FALSE),"")</f>
        <v/>
      </c>
      <c r="R1991" t="str">
        <f>IF(ROW()&lt;=vLastrow,VLOOKUP(MONTH(F1991),calcs!$S$2:$T$13,2,FALSE),"")</f>
        <v/>
      </c>
      <c r="S1991" t="str">
        <f t="shared" si="160"/>
        <v/>
      </c>
      <c r="T1991" s="26" t="e">
        <f>IF(F1991="",DATEDIF(E1991,calcs!X$2,"Y"),"")</f>
        <v>#VALUE!</v>
      </c>
      <c r="U1991" t="str">
        <f t="shared" si="164"/>
        <v/>
      </c>
      <c r="V1991" t="str">
        <f t="shared" si="161"/>
        <v/>
      </c>
      <c r="W1991">
        <f t="shared" si="162"/>
        <v>0</v>
      </c>
      <c r="X1991">
        <f t="shared" si="163"/>
        <v>0</v>
      </c>
    </row>
    <row r="1992" spans="1:24" x14ac:dyDescent="0.35">
      <c r="A1992" t="str">
        <f>IF(ROW()&lt;=vLastrow,'Match History Data'!A1992,"")</f>
        <v/>
      </c>
      <c r="B1992" t="str">
        <f>IF(ROW()&lt;=vLastrow,'Match History Data'!B1992,"")</f>
        <v/>
      </c>
      <c r="C1992" t="str">
        <f>IF(ROW()&lt;=vLastrow,'Match History Data'!C1992,"")</f>
        <v/>
      </c>
      <c r="D1992" t="str">
        <f>IF(ROW()&lt;=vLastrow,'Match History Data'!D1992,"")</f>
        <v/>
      </c>
      <c r="E1992" s="3" t="str">
        <f>IF(ROW()&lt;=vLastrow,IF('Match History Data'!E1992&lt;&gt;"",'Match History Data'!E1992,""),"")</f>
        <v/>
      </c>
      <c r="F1992" s="3" t="str">
        <f>IF(ROW()&lt;=vLastrow,IF('Match History Data'!F1992&lt;&gt;"",'Match History Data'!F1992,""),"")</f>
        <v/>
      </c>
      <c r="G1992" t="str">
        <f>IF(ROW()&lt;=vLastrow,'Match History Data'!G1992,"")</f>
        <v/>
      </c>
      <c r="H1992" t="str">
        <f>IF(ROW()&lt;=vLastrow,'Match History Data'!H1992,"")</f>
        <v/>
      </c>
      <c r="I1992" t="str">
        <f>IF(ROW()&lt;=vLastrow,'Match History Data'!I1992,"")</f>
        <v/>
      </c>
      <c r="J1992" t="str">
        <f>IF(ROW()&lt;=vLastrow,'Match History Data'!J1992,"")</f>
        <v/>
      </c>
      <c r="K1992" t="str">
        <f>IF(ROW()&lt;=vLastrow,'Match History Data'!K1992,"")</f>
        <v/>
      </c>
      <c r="L1992" t="str">
        <f>IF(ROW()&lt;=vLastrow,'Match History Data'!L1992,"")</f>
        <v/>
      </c>
      <c r="M1992" t="str">
        <f>IF(ROW()&lt;=vLastrow,'Match History Data'!M1992,"")</f>
        <v/>
      </c>
      <c r="N1992" t="str">
        <f>IF(ROW()&lt;=vLastrow,'Match History Data'!N1992,"")</f>
        <v/>
      </c>
      <c r="O1992" t="str">
        <f>IF(ROW()&lt;=vLastrow,'Match History Data'!O1992,"")</f>
        <v/>
      </c>
      <c r="Q1992" t="str">
        <f>IF(ROW()&lt;=vLastrow,VLOOKUP(MONTH(E1992),calcs!$S$2:$T$13,2,FALSE),"")</f>
        <v/>
      </c>
      <c r="R1992" t="str">
        <f>IF(ROW()&lt;=vLastrow,VLOOKUP(MONTH(F1992),calcs!$S$2:$T$13,2,FALSE),"")</f>
        <v/>
      </c>
      <c r="S1992" t="str">
        <f t="shared" si="160"/>
        <v/>
      </c>
      <c r="T1992" s="26" t="e">
        <f>IF(F1992="",DATEDIF(E1992,calcs!X$2,"Y"),"")</f>
        <v>#VALUE!</v>
      </c>
      <c r="U1992" t="str">
        <f t="shared" si="164"/>
        <v/>
      </c>
      <c r="V1992" t="str">
        <f t="shared" si="161"/>
        <v/>
      </c>
      <c r="W1992">
        <f t="shared" si="162"/>
        <v>0</v>
      </c>
      <c r="X1992">
        <f t="shared" si="163"/>
        <v>0</v>
      </c>
    </row>
    <row r="1993" spans="1:24" x14ac:dyDescent="0.35">
      <c r="A1993" t="str">
        <f>IF(ROW()&lt;=vLastrow,'Match History Data'!A1993,"")</f>
        <v/>
      </c>
      <c r="B1993" t="str">
        <f>IF(ROW()&lt;=vLastrow,'Match History Data'!B1993,"")</f>
        <v/>
      </c>
      <c r="C1993" t="str">
        <f>IF(ROW()&lt;=vLastrow,'Match History Data'!C1993,"")</f>
        <v/>
      </c>
      <c r="D1993" t="str">
        <f>IF(ROW()&lt;=vLastrow,'Match History Data'!D1993,"")</f>
        <v/>
      </c>
      <c r="E1993" s="3" t="str">
        <f>IF(ROW()&lt;=vLastrow,IF('Match History Data'!E1993&lt;&gt;"",'Match History Data'!E1993,""),"")</f>
        <v/>
      </c>
      <c r="F1993" s="3" t="str">
        <f>IF(ROW()&lt;=vLastrow,IF('Match History Data'!F1993&lt;&gt;"",'Match History Data'!F1993,""),"")</f>
        <v/>
      </c>
      <c r="G1993" t="str">
        <f>IF(ROW()&lt;=vLastrow,'Match History Data'!G1993,"")</f>
        <v/>
      </c>
      <c r="H1993" t="str">
        <f>IF(ROW()&lt;=vLastrow,'Match History Data'!H1993,"")</f>
        <v/>
      </c>
      <c r="I1993" t="str">
        <f>IF(ROW()&lt;=vLastrow,'Match History Data'!I1993,"")</f>
        <v/>
      </c>
      <c r="J1993" t="str">
        <f>IF(ROW()&lt;=vLastrow,'Match History Data'!J1993,"")</f>
        <v/>
      </c>
      <c r="K1993" t="str">
        <f>IF(ROW()&lt;=vLastrow,'Match History Data'!K1993,"")</f>
        <v/>
      </c>
      <c r="L1993" t="str">
        <f>IF(ROW()&lt;=vLastrow,'Match History Data'!L1993,"")</f>
        <v/>
      </c>
      <c r="M1993" t="str">
        <f>IF(ROW()&lt;=vLastrow,'Match History Data'!M1993,"")</f>
        <v/>
      </c>
      <c r="N1993" t="str">
        <f>IF(ROW()&lt;=vLastrow,'Match History Data'!N1993,"")</f>
        <v/>
      </c>
      <c r="O1993" t="str">
        <f>IF(ROW()&lt;=vLastrow,'Match History Data'!O1993,"")</f>
        <v/>
      </c>
      <c r="Q1993" t="str">
        <f>IF(ROW()&lt;=vLastrow,VLOOKUP(MONTH(E1993),calcs!$S$2:$T$13,2,FALSE),"")</f>
        <v/>
      </c>
      <c r="R1993" t="str">
        <f>IF(ROW()&lt;=vLastrow,VLOOKUP(MONTH(F1993),calcs!$S$2:$T$13,2,FALSE),"")</f>
        <v/>
      </c>
      <c r="S1993" t="str">
        <f t="shared" si="160"/>
        <v/>
      </c>
      <c r="T1993" s="26" t="e">
        <f>IF(F1993="",DATEDIF(E1993,calcs!X$2,"Y"),"")</f>
        <v>#VALUE!</v>
      </c>
      <c r="U1993" t="str">
        <f t="shared" si="164"/>
        <v/>
      </c>
      <c r="V1993" t="str">
        <f t="shared" si="161"/>
        <v/>
      </c>
      <c r="W1993">
        <f t="shared" si="162"/>
        <v>0</v>
      </c>
      <c r="X1993">
        <f t="shared" si="163"/>
        <v>0</v>
      </c>
    </row>
    <row r="1994" spans="1:24" x14ac:dyDescent="0.35">
      <c r="A1994" t="str">
        <f>IF(ROW()&lt;=vLastrow,'Match History Data'!A1994,"")</f>
        <v/>
      </c>
      <c r="B1994" t="str">
        <f>IF(ROW()&lt;=vLastrow,'Match History Data'!B1994,"")</f>
        <v/>
      </c>
      <c r="C1994" t="str">
        <f>IF(ROW()&lt;=vLastrow,'Match History Data'!C1994,"")</f>
        <v/>
      </c>
      <c r="D1994" t="str">
        <f>IF(ROW()&lt;=vLastrow,'Match History Data'!D1994,"")</f>
        <v/>
      </c>
      <c r="E1994" s="3" t="str">
        <f>IF(ROW()&lt;=vLastrow,IF('Match History Data'!E1994&lt;&gt;"",'Match History Data'!E1994,""),"")</f>
        <v/>
      </c>
      <c r="F1994" s="3" t="str">
        <f>IF(ROW()&lt;=vLastrow,IF('Match History Data'!F1994&lt;&gt;"",'Match History Data'!F1994,""),"")</f>
        <v/>
      </c>
      <c r="G1994" t="str">
        <f>IF(ROW()&lt;=vLastrow,'Match History Data'!G1994,"")</f>
        <v/>
      </c>
      <c r="H1994" t="str">
        <f>IF(ROW()&lt;=vLastrow,'Match History Data'!H1994,"")</f>
        <v/>
      </c>
      <c r="I1994" t="str">
        <f>IF(ROW()&lt;=vLastrow,'Match History Data'!I1994,"")</f>
        <v/>
      </c>
      <c r="J1994" t="str">
        <f>IF(ROW()&lt;=vLastrow,'Match History Data'!J1994,"")</f>
        <v/>
      </c>
      <c r="K1994" t="str">
        <f>IF(ROW()&lt;=vLastrow,'Match History Data'!K1994,"")</f>
        <v/>
      </c>
      <c r="L1994" t="str">
        <f>IF(ROW()&lt;=vLastrow,'Match History Data'!L1994,"")</f>
        <v/>
      </c>
      <c r="M1994" t="str">
        <f>IF(ROW()&lt;=vLastrow,'Match History Data'!M1994,"")</f>
        <v/>
      </c>
      <c r="N1994" t="str">
        <f>IF(ROW()&lt;=vLastrow,'Match History Data'!N1994,"")</f>
        <v/>
      </c>
      <c r="O1994" t="str">
        <f>IF(ROW()&lt;=vLastrow,'Match History Data'!O1994,"")</f>
        <v/>
      </c>
      <c r="Q1994" t="str">
        <f>IF(ROW()&lt;=vLastrow,VLOOKUP(MONTH(E1994),calcs!$S$2:$T$13,2,FALSE),"")</f>
        <v/>
      </c>
      <c r="R1994" t="str">
        <f>IF(ROW()&lt;=vLastrow,VLOOKUP(MONTH(F1994),calcs!$S$2:$T$13,2,FALSE),"")</f>
        <v/>
      </c>
      <c r="S1994" t="str">
        <f t="shared" ref="S1994:S2057" si="165">IF(F1994&lt;&gt;"",DATEDIF(E1994,F1994,"y"),"")</f>
        <v/>
      </c>
      <c r="T1994" s="26" t="e">
        <f>IF(F1994="",DATEDIF(E1994,calcs!X$2,"Y"),"")</f>
        <v>#VALUE!</v>
      </c>
      <c r="U1994" t="str">
        <f t="shared" si="164"/>
        <v/>
      </c>
      <c r="V1994" t="str">
        <f t="shared" si="161"/>
        <v/>
      </c>
      <c r="W1994">
        <f t="shared" si="162"/>
        <v>0</v>
      </c>
      <c r="X1994">
        <f t="shared" si="163"/>
        <v>0</v>
      </c>
    </row>
    <row r="1995" spans="1:24" x14ac:dyDescent="0.35">
      <c r="A1995" t="str">
        <f>IF(ROW()&lt;=vLastrow,'Match History Data'!A1995,"")</f>
        <v/>
      </c>
      <c r="B1995" t="str">
        <f>IF(ROW()&lt;=vLastrow,'Match History Data'!B1995,"")</f>
        <v/>
      </c>
      <c r="C1995" t="str">
        <f>IF(ROW()&lt;=vLastrow,'Match History Data'!C1995,"")</f>
        <v/>
      </c>
      <c r="D1995" t="str">
        <f>IF(ROW()&lt;=vLastrow,'Match History Data'!D1995,"")</f>
        <v/>
      </c>
      <c r="E1995" s="3" t="str">
        <f>IF(ROW()&lt;=vLastrow,IF('Match History Data'!E1995&lt;&gt;"",'Match History Data'!E1995,""),"")</f>
        <v/>
      </c>
      <c r="F1995" s="3" t="str">
        <f>IF(ROW()&lt;=vLastrow,IF('Match History Data'!F1995&lt;&gt;"",'Match History Data'!F1995,""),"")</f>
        <v/>
      </c>
      <c r="G1995" t="str">
        <f>IF(ROW()&lt;=vLastrow,'Match History Data'!G1995,"")</f>
        <v/>
      </c>
      <c r="H1995" t="str">
        <f>IF(ROW()&lt;=vLastrow,'Match History Data'!H1995,"")</f>
        <v/>
      </c>
      <c r="I1995" t="str">
        <f>IF(ROW()&lt;=vLastrow,'Match History Data'!I1995,"")</f>
        <v/>
      </c>
      <c r="J1995" t="str">
        <f>IF(ROW()&lt;=vLastrow,'Match History Data'!J1995,"")</f>
        <v/>
      </c>
      <c r="K1995" t="str">
        <f>IF(ROW()&lt;=vLastrow,'Match History Data'!K1995,"")</f>
        <v/>
      </c>
      <c r="L1995" t="str">
        <f>IF(ROW()&lt;=vLastrow,'Match History Data'!L1995,"")</f>
        <v/>
      </c>
      <c r="M1995" t="str">
        <f>IF(ROW()&lt;=vLastrow,'Match History Data'!M1995,"")</f>
        <v/>
      </c>
      <c r="N1995" t="str">
        <f>IF(ROW()&lt;=vLastrow,'Match History Data'!N1995,"")</f>
        <v/>
      </c>
      <c r="O1995" t="str">
        <f>IF(ROW()&lt;=vLastrow,'Match History Data'!O1995,"")</f>
        <v/>
      </c>
      <c r="Q1995" t="str">
        <f>IF(ROW()&lt;=vLastrow,VLOOKUP(MONTH(E1995),calcs!$S$2:$T$13,2,FALSE),"")</f>
        <v/>
      </c>
      <c r="R1995" t="str">
        <f>IF(ROW()&lt;=vLastrow,VLOOKUP(MONTH(F1995),calcs!$S$2:$T$13,2,FALSE),"")</f>
        <v/>
      </c>
      <c r="S1995" t="str">
        <f t="shared" si="165"/>
        <v/>
      </c>
      <c r="T1995" s="26" t="e">
        <f>IF(F1995="",DATEDIF(E1995,calcs!X$2,"Y"),"")</f>
        <v>#VALUE!</v>
      </c>
      <c r="U1995" t="str">
        <f t="shared" si="164"/>
        <v/>
      </c>
      <c r="V1995" t="str">
        <f t="shared" si="161"/>
        <v/>
      </c>
      <c r="W1995">
        <f t="shared" si="162"/>
        <v>0</v>
      </c>
      <c r="X1995">
        <f t="shared" si="163"/>
        <v>0</v>
      </c>
    </row>
    <row r="1996" spans="1:24" x14ac:dyDescent="0.35">
      <c r="A1996" t="str">
        <f>IF(ROW()&lt;=vLastrow,'Match History Data'!A1996,"")</f>
        <v/>
      </c>
      <c r="B1996" t="str">
        <f>IF(ROW()&lt;=vLastrow,'Match History Data'!B1996,"")</f>
        <v/>
      </c>
      <c r="C1996" t="str">
        <f>IF(ROW()&lt;=vLastrow,'Match History Data'!C1996,"")</f>
        <v/>
      </c>
      <c r="D1996" t="str">
        <f>IF(ROW()&lt;=vLastrow,'Match History Data'!D1996,"")</f>
        <v/>
      </c>
      <c r="E1996" s="3" t="str">
        <f>IF(ROW()&lt;=vLastrow,IF('Match History Data'!E1996&lt;&gt;"",'Match History Data'!E1996,""),"")</f>
        <v/>
      </c>
      <c r="F1996" s="3" t="str">
        <f>IF(ROW()&lt;=vLastrow,IF('Match History Data'!F1996&lt;&gt;"",'Match History Data'!F1996,""),"")</f>
        <v/>
      </c>
      <c r="G1996" t="str">
        <f>IF(ROW()&lt;=vLastrow,'Match History Data'!G1996,"")</f>
        <v/>
      </c>
      <c r="H1996" t="str">
        <f>IF(ROW()&lt;=vLastrow,'Match History Data'!H1996,"")</f>
        <v/>
      </c>
      <c r="I1996" t="str">
        <f>IF(ROW()&lt;=vLastrow,'Match History Data'!I1996,"")</f>
        <v/>
      </c>
      <c r="J1996" t="str">
        <f>IF(ROW()&lt;=vLastrow,'Match History Data'!J1996,"")</f>
        <v/>
      </c>
      <c r="K1996" t="str">
        <f>IF(ROW()&lt;=vLastrow,'Match History Data'!K1996,"")</f>
        <v/>
      </c>
      <c r="L1996" t="str">
        <f>IF(ROW()&lt;=vLastrow,'Match History Data'!L1996,"")</f>
        <v/>
      </c>
      <c r="M1996" t="str">
        <f>IF(ROW()&lt;=vLastrow,'Match History Data'!M1996,"")</f>
        <v/>
      </c>
      <c r="N1996" t="str">
        <f>IF(ROW()&lt;=vLastrow,'Match History Data'!N1996,"")</f>
        <v/>
      </c>
      <c r="O1996" t="str">
        <f>IF(ROW()&lt;=vLastrow,'Match History Data'!O1996,"")</f>
        <v/>
      </c>
      <c r="Q1996" t="str">
        <f>IF(ROW()&lt;=vLastrow,VLOOKUP(MONTH(E1996),calcs!$S$2:$T$13,2,FALSE),"")</f>
        <v/>
      </c>
      <c r="R1996" t="str">
        <f>IF(ROW()&lt;=vLastrow,VLOOKUP(MONTH(F1996),calcs!$S$2:$T$13,2,FALSE),"")</f>
        <v/>
      </c>
      <c r="S1996" t="str">
        <f t="shared" si="165"/>
        <v/>
      </c>
      <c r="T1996" s="26" t="e">
        <f>IF(F1996="",DATEDIF(E1996,calcs!X$2,"Y"),"")</f>
        <v>#VALUE!</v>
      </c>
      <c r="U1996" t="str">
        <f t="shared" si="164"/>
        <v/>
      </c>
      <c r="V1996" t="str">
        <f t="shared" si="161"/>
        <v/>
      </c>
      <c r="W1996">
        <f t="shared" si="162"/>
        <v>0</v>
      </c>
      <c r="X1996">
        <f t="shared" si="163"/>
        <v>0</v>
      </c>
    </row>
    <row r="1997" spans="1:24" x14ac:dyDescent="0.35">
      <c r="A1997" t="str">
        <f>IF(ROW()&lt;=vLastrow,'Match History Data'!A1997,"")</f>
        <v/>
      </c>
      <c r="B1997" t="str">
        <f>IF(ROW()&lt;=vLastrow,'Match History Data'!B1997,"")</f>
        <v/>
      </c>
      <c r="C1997" t="str">
        <f>IF(ROW()&lt;=vLastrow,'Match History Data'!C1997,"")</f>
        <v/>
      </c>
      <c r="D1997" t="str">
        <f>IF(ROW()&lt;=vLastrow,'Match History Data'!D1997,"")</f>
        <v/>
      </c>
      <c r="E1997" s="3" t="str">
        <f>IF(ROW()&lt;=vLastrow,IF('Match History Data'!E1997&lt;&gt;"",'Match History Data'!E1997,""),"")</f>
        <v/>
      </c>
      <c r="F1997" s="3" t="str">
        <f>IF(ROW()&lt;=vLastrow,IF('Match History Data'!F1997&lt;&gt;"",'Match History Data'!F1997,""),"")</f>
        <v/>
      </c>
      <c r="G1997" t="str">
        <f>IF(ROW()&lt;=vLastrow,'Match History Data'!G1997,"")</f>
        <v/>
      </c>
      <c r="H1997" t="str">
        <f>IF(ROW()&lt;=vLastrow,'Match History Data'!H1997,"")</f>
        <v/>
      </c>
      <c r="I1997" t="str">
        <f>IF(ROW()&lt;=vLastrow,'Match History Data'!I1997,"")</f>
        <v/>
      </c>
      <c r="J1997" t="str">
        <f>IF(ROW()&lt;=vLastrow,'Match History Data'!J1997,"")</f>
        <v/>
      </c>
      <c r="K1997" t="str">
        <f>IF(ROW()&lt;=vLastrow,'Match History Data'!K1997,"")</f>
        <v/>
      </c>
      <c r="L1997" t="str">
        <f>IF(ROW()&lt;=vLastrow,'Match History Data'!L1997,"")</f>
        <v/>
      </c>
      <c r="M1997" t="str">
        <f>IF(ROW()&lt;=vLastrow,'Match History Data'!M1997,"")</f>
        <v/>
      </c>
      <c r="N1997" t="str">
        <f>IF(ROW()&lt;=vLastrow,'Match History Data'!N1997,"")</f>
        <v/>
      </c>
      <c r="O1997" t="str">
        <f>IF(ROW()&lt;=vLastrow,'Match History Data'!O1997,"")</f>
        <v/>
      </c>
      <c r="Q1997" t="str">
        <f>IF(ROW()&lt;=vLastrow,VLOOKUP(MONTH(E1997),calcs!$S$2:$T$13,2,FALSE),"")</f>
        <v/>
      </c>
      <c r="R1997" t="str">
        <f>IF(ROW()&lt;=vLastrow,VLOOKUP(MONTH(F1997),calcs!$S$2:$T$13,2,FALSE),"")</f>
        <v/>
      </c>
      <c r="S1997" t="str">
        <f t="shared" si="165"/>
        <v/>
      </c>
      <c r="T1997" s="26" t="e">
        <f>IF(F1997="",DATEDIF(E1997,calcs!X$2,"Y"),"")</f>
        <v>#VALUE!</v>
      </c>
      <c r="U1997" t="str">
        <f t="shared" si="164"/>
        <v/>
      </c>
      <c r="V1997" t="str">
        <f t="shared" si="161"/>
        <v/>
      </c>
      <c r="W1997">
        <f t="shared" si="162"/>
        <v>0</v>
      </c>
      <c r="X1997">
        <f t="shared" si="163"/>
        <v>0</v>
      </c>
    </row>
    <row r="1998" spans="1:24" x14ac:dyDescent="0.35">
      <c r="A1998" t="str">
        <f>IF(ROW()&lt;=vLastrow,'Match History Data'!A1998,"")</f>
        <v/>
      </c>
      <c r="B1998" t="str">
        <f>IF(ROW()&lt;=vLastrow,'Match History Data'!B1998,"")</f>
        <v/>
      </c>
      <c r="C1998" t="str">
        <f>IF(ROW()&lt;=vLastrow,'Match History Data'!C1998,"")</f>
        <v/>
      </c>
      <c r="D1998" t="str">
        <f>IF(ROW()&lt;=vLastrow,'Match History Data'!D1998,"")</f>
        <v/>
      </c>
      <c r="E1998" s="3" t="str">
        <f>IF(ROW()&lt;=vLastrow,IF('Match History Data'!E1998&lt;&gt;"",'Match History Data'!E1998,""),"")</f>
        <v/>
      </c>
      <c r="F1998" s="3" t="str">
        <f>IF(ROW()&lt;=vLastrow,IF('Match History Data'!F1998&lt;&gt;"",'Match History Data'!F1998,""),"")</f>
        <v/>
      </c>
      <c r="G1998" t="str">
        <f>IF(ROW()&lt;=vLastrow,'Match History Data'!G1998,"")</f>
        <v/>
      </c>
      <c r="H1998" t="str">
        <f>IF(ROW()&lt;=vLastrow,'Match History Data'!H1998,"")</f>
        <v/>
      </c>
      <c r="I1998" t="str">
        <f>IF(ROW()&lt;=vLastrow,'Match History Data'!I1998,"")</f>
        <v/>
      </c>
      <c r="J1998" t="str">
        <f>IF(ROW()&lt;=vLastrow,'Match History Data'!J1998,"")</f>
        <v/>
      </c>
      <c r="K1998" t="str">
        <f>IF(ROW()&lt;=vLastrow,'Match History Data'!K1998,"")</f>
        <v/>
      </c>
      <c r="L1998" t="str">
        <f>IF(ROW()&lt;=vLastrow,'Match History Data'!L1998,"")</f>
        <v/>
      </c>
      <c r="M1998" t="str">
        <f>IF(ROW()&lt;=vLastrow,'Match History Data'!M1998,"")</f>
        <v/>
      </c>
      <c r="N1998" t="str">
        <f>IF(ROW()&lt;=vLastrow,'Match History Data'!N1998,"")</f>
        <v/>
      </c>
      <c r="O1998" t="str">
        <f>IF(ROW()&lt;=vLastrow,'Match History Data'!O1998,"")</f>
        <v/>
      </c>
      <c r="Q1998" t="str">
        <f>IF(ROW()&lt;=vLastrow,VLOOKUP(MONTH(E1998),calcs!$S$2:$T$13,2,FALSE),"")</f>
        <v/>
      </c>
      <c r="R1998" t="str">
        <f>IF(ROW()&lt;=vLastrow,VLOOKUP(MONTH(F1998),calcs!$S$2:$T$13,2,FALSE),"")</f>
        <v/>
      </c>
      <c r="S1998" t="str">
        <f t="shared" si="165"/>
        <v/>
      </c>
      <c r="T1998" s="26" t="e">
        <f>IF(F1998="",DATEDIF(E1998,calcs!X$2,"Y"),"")</f>
        <v>#VALUE!</v>
      </c>
      <c r="U1998" t="str">
        <f t="shared" si="164"/>
        <v/>
      </c>
      <c r="V1998" t="str">
        <f t="shared" si="161"/>
        <v/>
      </c>
      <c r="W1998">
        <f t="shared" si="162"/>
        <v>0</v>
      </c>
      <c r="X1998">
        <f t="shared" si="163"/>
        <v>0</v>
      </c>
    </row>
    <row r="1999" spans="1:24" x14ac:dyDescent="0.35">
      <c r="A1999" t="str">
        <f>IF(ROW()&lt;=vLastrow,'Match History Data'!A1999,"")</f>
        <v/>
      </c>
      <c r="B1999" t="str">
        <f>IF(ROW()&lt;=vLastrow,'Match History Data'!B1999,"")</f>
        <v/>
      </c>
      <c r="C1999" t="str">
        <f>IF(ROW()&lt;=vLastrow,'Match History Data'!C1999,"")</f>
        <v/>
      </c>
      <c r="D1999" t="str">
        <f>IF(ROW()&lt;=vLastrow,'Match History Data'!D1999,"")</f>
        <v/>
      </c>
      <c r="E1999" s="3" t="str">
        <f>IF(ROW()&lt;=vLastrow,IF('Match History Data'!E1999&lt;&gt;"",'Match History Data'!E1999,""),"")</f>
        <v/>
      </c>
      <c r="F1999" s="3" t="str">
        <f>IF(ROW()&lt;=vLastrow,IF('Match History Data'!F1999&lt;&gt;"",'Match History Data'!F1999,""),"")</f>
        <v/>
      </c>
      <c r="G1999" t="str">
        <f>IF(ROW()&lt;=vLastrow,'Match History Data'!G1999,"")</f>
        <v/>
      </c>
      <c r="H1999" t="str">
        <f>IF(ROW()&lt;=vLastrow,'Match History Data'!H1999,"")</f>
        <v/>
      </c>
      <c r="I1999" t="str">
        <f>IF(ROW()&lt;=vLastrow,'Match History Data'!I1999,"")</f>
        <v/>
      </c>
      <c r="J1999" t="str">
        <f>IF(ROW()&lt;=vLastrow,'Match History Data'!J1999,"")</f>
        <v/>
      </c>
      <c r="K1999" t="str">
        <f>IF(ROW()&lt;=vLastrow,'Match History Data'!K1999,"")</f>
        <v/>
      </c>
      <c r="L1999" t="str">
        <f>IF(ROW()&lt;=vLastrow,'Match History Data'!L1999,"")</f>
        <v/>
      </c>
      <c r="M1999" t="str">
        <f>IF(ROW()&lt;=vLastrow,'Match History Data'!M1999,"")</f>
        <v/>
      </c>
      <c r="N1999" t="str">
        <f>IF(ROW()&lt;=vLastrow,'Match History Data'!N1999,"")</f>
        <v/>
      </c>
      <c r="O1999" t="str">
        <f>IF(ROW()&lt;=vLastrow,'Match History Data'!O1999,"")</f>
        <v/>
      </c>
      <c r="Q1999" t="str">
        <f>IF(ROW()&lt;=vLastrow,VLOOKUP(MONTH(E1999),calcs!$S$2:$T$13,2,FALSE),"")</f>
        <v/>
      </c>
      <c r="R1999" t="str">
        <f>IF(ROW()&lt;=vLastrow,VLOOKUP(MONTH(F1999),calcs!$S$2:$T$13,2,FALSE),"")</f>
        <v/>
      </c>
      <c r="S1999" t="str">
        <f t="shared" si="165"/>
        <v/>
      </c>
      <c r="T1999" s="26" t="e">
        <f>IF(F1999="",DATEDIF(E1999,calcs!X$2,"Y"),"")</f>
        <v>#VALUE!</v>
      </c>
      <c r="U1999" t="str">
        <f t="shared" si="164"/>
        <v/>
      </c>
      <c r="V1999" t="str">
        <f t="shared" si="161"/>
        <v/>
      </c>
      <c r="W1999">
        <f t="shared" si="162"/>
        <v>0</v>
      </c>
      <c r="X1999">
        <f t="shared" si="163"/>
        <v>0</v>
      </c>
    </row>
    <row r="2000" spans="1:24" x14ac:dyDescent="0.35">
      <c r="A2000" t="str">
        <f>IF(ROW()&lt;=vLastrow,'Match History Data'!A2000,"")</f>
        <v/>
      </c>
      <c r="B2000" t="str">
        <f>IF(ROW()&lt;=vLastrow,'Match History Data'!B2000,"")</f>
        <v/>
      </c>
      <c r="C2000" t="str">
        <f>IF(ROW()&lt;=vLastrow,'Match History Data'!C2000,"")</f>
        <v/>
      </c>
      <c r="D2000" t="str">
        <f>IF(ROW()&lt;=vLastrow,'Match History Data'!D2000,"")</f>
        <v/>
      </c>
      <c r="E2000" s="3" t="str">
        <f>IF(ROW()&lt;=vLastrow,IF('Match History Data'!E2000&lt;&gt;"",'Match History Data'!E2000,""),"")</f>
        <v/>
      </c>
      <c r="F2000" s="3" t="str">
        <f>IF(ROW()&lt;=vLastrow,IF('Match History Data'!F2000&lt;&gt;"",'Match History Data'!F2000,""),"")</f>
        <v/>
      </c>
      <c r="G2000" t="str">
        <f>IF(ROW()&lt;=vLastrow,'Match History Data'!G2000,"")</f>
        <v/>
      </c>
      <c r="H2000" t="str">
        <f>IF(ROW()&lt;=vLastrow,'Match History Data'!H2000,"")</f>
        <v/>
      </c>
      <c r="I2000" t="str">
        <f>IF(ROW()&lt;=vLastrow,'Match History Data'!I2000,"")</f>
        <v/>
      </c>
      <c r="J2000" t="str">
        <f>IF(ROW()&lt;=vLastrow,'Match History Data'!J2000,"")</f>
        <v/>
      </c>
      <c r="K2000" t="str">
        <f>IF(ROW()&lt;=vLastrow,'Match History Data'!K2000,"")</f>
        <v/>
      </c>
      <c r="L2000" t="str">
        <f>IF(ROW()&lt;=vLastrow,'Match History Data'!L2000,"")</f>
        <v/>
      </c>
      <c r="M2000" t="str">
        <f>IF(ROW()&lt;=vLastrow,'Match History Data'!M2000,"")</f>
        <v/>
      </c>
      <c r="N2000" t="str">
        <f>IF(ROW()&lt;=vLastrow,'Match History Data'!N2000,"")</f>
        <v/>
      </c>
      <c r="O2000" t="str">
        <f>IF(ROW()&lt;=vLastrow,'Match History Data'!O2000,"")</f>
        <v/>
      </c>
      <c r="Q2000" t="str">
        <f>IF(ROW()&lt;=vLastrow,VLOOKUP(MONTH(E2000),calcs!$S$2:$T$13,2,FALSE),"")</f>
        <v/>
      </c>
      <c r="R2000" t="str">
        <f>IF(ROW()&lt;=vLastrow,VLOOKUP(MONTH(F2000),calcs!$S$2:$T$13,2,FALSE),"")</f>
        <v/>
      </c>
      <c r="S2000" t="str">
        <f t="shared" si="165"/>
        <v/>
      </c>
      <c r="T2000" s="26" t="e">
        <f>IF(F2000="",DATEDIF(E2000,calcs!X$2,"Y"),"")</f>
        <v>#VALUE!</v>
      </c>
      <c r="U2000" t="str">
        <f t="shared" si="164"/>
        <v/>
      </c>
      <c r="V2000" t="str">
        <f t="shared" si="161"/>
        <v/>
      </c>
      <c r="W2000">
        <f t="shared" si="162"/>
        <v>0</v>
      </c>
      <c r="X2000">
        <f t="shared" si="163"/>
        <v>0</v>
      </c>
    </row>
    <row r="2001" spans="1:24" x14ac:dyDescent="0.35">
      <c r="A2001" t="str">
        <f>IF(ROW()&lt;=vLastrow,'Match History Data'!A2001,"")</f>
        <v/>
      </c>
      <c r="B2001" t="str">
        <f>IF(ROW()&lt;=vLastrow,'Match History Data'!B2001,"")</f>
        <v/>
      </c>
      <c r="C2001" t="str">
        <f>IF(ROW()&lt;=vLastrow,'Match History Data'!C2001,"")</f>
        <v/>
      </c>
      <c r="D2001" t="str">
        <f>IF(ROW()&lt;=vLastrow,'Match History Data'!D2001,"")</f>
        <v/>
      </c>
      <c r="E2001" s="3" t="str">
        <f>IF(ROW()&lt;=vLastrow,IF('Match History Data'!E2001&lt;&gt;"",'Match History Data'!E2001,""),"")</f>
        <v/>
      </c>
      <c r="F2001" s="3" t="str">
        <f>IF(ROW()&lt;=vLastrow,IF('Match History Data'!F2001&lt;&gt;"",'Match History Data'!F2001,""),"")</f>
        <v/>
      </c>
      <c r="G2001" t="str">
        <f>IF(ROW()&lt;=vLastrow,'Match History Data'!G2001,"")</f>
        <v/>
      </c>
      <c r="H2001" t="str">
        <f>IF(ROW()&lt;=vLastrow,'Match History Data'!H2001,"")</f>
        <v/>
      </c>
      <c r="I2001" t="str">
        <f>IF(ROW()&lt;=vLastrow,'Match History Data'!I2001,"")</f>
        <v/>
      </c>
      <c r="J2001" t="str">
        <f>IF(ROW()&lt;=vLastrow,'Match History Data'!J2001,"")</f>
        <v/>
      </c>
      <c r="K2001" t="str">
        <f>IF(ROW()&lt;=vLastrow,'Match History Data'!K2001,"")</f>
        <v/>
      </c>
      <c r="L2001" t="str">
        <f>IF(ROW()&lt;=vLastrow,'Match History Data'!L2001,"")</f>
        <v/>
      </c>
      <c r="M2001" t="str">
        <f>IF(ROW()&lt;=vLastrow,'Match History Data'!M2001,"")</f>
        <v/>
      </c>
      <c r="N2001" t="str">
        <f>IF(ROW()&lt;=vLastrow,'Match History Data'!N2001,"")</f>
        <v/>
      </c>
      <c r="O2001" t="str">
        <f>IF(ROW()&lt;=vLastrow,'Match History Data'!O2001,"")</f>
        <v/>
      </c>
      <c r="Q2001" t="str">
        <f>IF(ROW()&lt;=vLastrow,VLOOKUP(MONTH(E2001),calcs!$S$2:$T$13,2,FALSE),"")</f>
        <v/>
      </c>
      <c r="R2001" t="str">
        <f>IF(ROW()&lt;=vLastrow,VLOOKUP(MONTH(F2001),calcs!$S$2:$T$13,2,FALSE),"")</f>
        <v/>
      </c>
      <c r="S2001" t="str">
        <f t="shared" si="165"/>
        <v/>
      </c>
      <c r="T2001" s="26" t="e">
        <f>IF(F2001="",DATEDIF(E2001,calcs!X$2,"Y"),"")</f>
        <v>#VALUE!</v>
      </c>
      <c r="U2001" t="str">
        <f t="shared" si="164"/>
        <v/>
      </c>
      <c r="V2001" t="str">
        <f t="shared" si="161"/>
        <v/>
      </c>
      <c r="W2001">
        <f t="shared" si="162"/>
        <v>0</v>
      </c>
      <c r="X2001">
        <f t="shared" si="163"/>
        <v>0</v>
      </c>
    </row>
    <row r="2002" spans="1:24" x14ac:dyDescent="0.35">
      <c r="A2002" t="str">
        <f>IF(ROW()&lt;=vLastrow,'Match History Data'!A2002,"")</f>
        <v/>
      </c>
      <c r="B2002" t="str">
        <f>IF(ROW()&lt;=vLastrow,'Match History Data'!B2002,"")</f>
        <v/>
      </c>
      <c r="C2002" t="str">
        <f>IF(ROW()&lt;=vLastrow,'Match History Data'!C2002,"")</f>
        <v/>
      </c>
      <c r="D2002" t="str">
        <f>IF(ROW()&lt;=vLastrow,'Match History Data'!D2002,"")</f>
        <v/>
      </c>
      <c r="E2002" s="3" t="str">
        <f>IF(ROW()&lt;=vLastrow,IF('Match History Data'!E2002&lt;&gt;"",'Match History Data'!E2002,""),"")</f>
        <v/>
      </c>
      <c r="F2002" s="3" t="str">
        <f>IF(ROW()&lt;=vLastrow,IF('Match History Data'!F2002&lt;&gt;"",'Match History Data'!F2002,""),"")</f>
        <v/>
      </c>
      <c r="G2002" t="str">
        <f>IF(ROW()&lt;=vLastrow,'Match History Data'!G2002,"")</f>
        <v/>
      </c>
      <c r="H2002" t="str">
        <f>IF(ROW()&lt;=vLastrow,'Match History Data'!H2002,"")</f>
        <v/>
      </c>
      <c r="I2002" t="str">
        <f>IF(ROW()&lt;=vLastrow,'Match History Data'!I2002,"")</f>
        <v/>
      </c>
      <c r="J2002" t="str">
        <f>IF(ROW()&lt;=vLastrow,'Match History Data'!J2002,"")</f>
        <v/>
      </c>
      <c r="K2002" t="str">
        <f>IF(ROW()&lt;=vLastrow,'Match History Data'!K2002,"")</f>
        <v/>
      </c>
      <c r="L2002" t="str">
        <f>IF(ROW()&lt;=vLastrow,'Match History Data'!L2002,"")</f>
        <v/>
      </c>
      <c r="M2002" t="str">
        <f>IF(ROW()&lt;=vLastrow,'Match History Data'!M2002,"")</f>
        <v/>
      </c>
      <c r="N2002" t="str">
        <f>IF(ROW()&lt;=vLastrow,'Match History Data'!N2002,"")</f>
        <v/>
      </c>
      <c r="O2002" t="str">
        <f>IF(ROW()&lt;=vLastrow,'Match History Data'!O2002,"")</f>
        <v/>
      </c>
      <c r="Q2002" t="str">
        <f>IF(ROW()&lt;=vLastrow,VLOOKUP(MONTH(E2002),calcs!$S$2:$T$13,2,FALSE),"")</f>
        <v/>
      </c>
      <c r="R2002" t="str">
        <f>IF(ROW()&lt;=vLastrow,VLOOKUP(MONTH(F2002),calcs!$S$2:$T$13,2,FALSE),"")</f>
        <v/>
      </c>
      <c r="S2002" t="str">
        <f t="shared" si="165"/>
        <v/>
      </c>
      <c r="T2002" s="26" t="e">
        <f>IF(F2002="",DATEDIF(E2002,calcs!X$2,"Y"),"")</f>
        <v>#VALUE!</v>
      </c>
      <c r="U2002" t="str">
        <f t="shared" si="164"/>
        <v/>
      </c>
      <c r="V2002" t="str">
        <f t="shared" si="161"/>
        <v/>
      </c>
      <c r="W2002">
        <f t="shared" si="162"/>
        <v>0</v>
      </c>
      <c r="X2002">
        <f t="shared" si="163"/>
        <v>0</v>
      </c>
    </row>
    <row r="2003" spans="1:24" x14ac:dyDescent="0.35">
      <c r="A2003" t="str">
        <f>IF(ROW()&lt;=vLastrow,'Match History Data'!A2003,"")</f>
        <v/>
      </c>
      <c r="B2003" t="str">
        <f>IF(ROW()&lt;=vLastrow,'Match History Data'!B2003,"")</f>
        <v/>
      </c>
      <c r="C2003" t="str">
        <f>IF(ROW()&lt;=vLastrow,'Match History Data'!C2003,"")</f>
        <v/>
      </c>
      <c r="D2003" t="str">
        <f>IF(ROW()&lt;=vLastrow,'Match History Data'!D2003,"")</f>
        <v/>
      </c>
      <c r="E2003" s="3" t="str">
        <f>IF(ROW()&lt;=vLastrow,IF('Match History Data'!E2003&lt;&gt;"",'Match History Data'!E2003,""),"")</f>
        <v/>
      </c>
      <c r="F2003" s="3" t="str">
        <f>IF(ROW()&lt;=vLastrow,IF('Match History Data'!F2003&lt;&gt;"",'Match History Data'!F2003,""),"")</f>
        <v/>
      </c>
      <c r="G2003" t="str">
        <f>IF(ROW()&lt;=vLastrow,'Match History Data'!G2003,"")</f>
        <v/>
      </c>
      <c r="H2003" t="str">
        <f>IF(ROW()&lt;=vLastrow,'Match History Data'!H2003,"")</f>
        <v/>
      </c>
      <c r="I2003" t="str">
        <f>IF(ROW()&lt;=vLastrow,'Match History Data'!I2003,"")</f>
        <v/>
      </c>
      <c r="J2003" t="str">
        <f>IF(ROW()&lt;=vLastrow,'Match History Data'!J2003,"")</f>
        <v/>
      </c>
      <c r="K2003" t="str">
        <f>IF(ROW()&lt;=vLastrow,'Match History Data'!K2003,"")</f>
        <v/>
      </c>
      <c r="L2003" t="str">
        <f>IF(ROW()&lt;=vLastrow,'Match History Data'!L2003,"")</f>
        <v/>
      </c>
      <c r="M2003" t="str">
        <f>IF(ROW()&lt;=vLastrow,'Match History Data'!M2003,"")</f>
        <v/>
      </c>
      <c r="N2003" t="str">
        <f>IF(ROW()&lt;=vLastrow,'Match History Data'!N2003,"")</f>
        <v/>
      </c>
      <c r="O2003" t="str">
        <f>IF(ROW()&lt;=vLastrow,'Match History Data'!O2003,"")</f>
        <v/>
      </c>
      <c r="Q2003" t="str">
        <f>IF(ROW()&lt;=vLastrow,VLOOKUP(MONTH(E2003),calcs!$S$2:$T$13,2,FALSE),"")</f>
        <v/>
      </c>
      <c r="R2003" t="str">
        <f>IF(ROW()&lt;=vLastrow,VLOOKUP(MONTH(F2003),calcs!$S$2:$T$13,2,FALSE),"")</f>
        <v/>
      </c>
      <c r="S2003" t="str">
        <f t="shared" si="165"/>
        <v/>
      </c>
      <c r="T2003" s="26" t="e">
        <f>IF(F2003="",DATEDIF(E2003,calcs!X$2,"Y"),"")</f>
        <v>#VALUE!</v>
      </c>
      <c r="U2003" t="str">
        <f t="shared" si="164"/>
        <v/>
      </c>
      <c r="V2003" t="str">
        <f t="shared" si="161"/>
        <v/>
      </c>
      <c r="W2003">
        <f t="shared" si="162"/>
        <v>0</v>
      </c>
      <c r="X2003">
        <f t="shared" si="163"/>
        <v>0</v>
      </c>
    </row>
    <row r="2004" spans="1:24" x14ac:dyDescent="0.35">
      <c r="A2004" t="str">
        <f>IF(ROW()&lt;=vLastrow,'Match History Data'!A2004,"")</f>
        <v/>
      </c>
      <c r="B2004" t="str">
        <f>IF(ROW()&lt;=vLastrow,'Match History Data'!B2004,"")</f>
        <v/>
      </c>
      <c r="C2004" t="str">
        <f>IF(ROW()&lt;=vLastrow,'Match History Data'!C2004,"")</f>
        <v/>
      </c>
      <c r="D2004" t="str">
        <f>IF(ROW()&lt;=vLastrow,'Match History Data'!D2004,"")</f>
        <v/>
      </c>
      <c r="E2004" s="3" t="str">
        <f>IF(ROW()&lt;=vLastrow,IF('Match History Data'!E2004&lt;&gt;"",'Match History Data'!E2004,""),"")</f>
        <v/>
      </c>
      <c r="F2004" s="3" t="str">
        <f>IF(ROW()&lt;=vLastrow,IF('Match History Data'!F2004&lt;&gt;"",'Match History Data'!F2004,""),"")</f>
        <v/>
      </c>
      <c r="G2004" t="str">
        <f>IF(ROW()&lt;=vLastrow,'Match History Data'!G2004,"")</f>
        <v/>
      </c>
      <c r="H2004" t="str">
        <f>IF(ROW()&lt;=vLastrow,'Match History Data'!H2004,"")</f>
        <v/>
      </c>
      <c r="I2004" t="str">
        <f>IF(ROW()&lt;=vLastrow,'Match History Data'!I2004,"")</f>
        <v/>
      </c>
      <c r="J2004" t="str">
        <f>IF(ROW()&lt;=vLastrow,'Match History Data'!J2004,"")</f>
        <v/>
      </c>
      <c r="K2004" t="str">
        <f>IF(ROW()&lt;=vLastrow,'Match History Data'!K2004,"")</f>
        <v/>
      </c>
      <c r="L2004" t="str">
        <f>IF(ROW()&lt;=vLastrow,'Match History Data'!L2004,"")</f>
        <v/>
      </c>
      <c r="M2004" t="str">
        <f>IF(ROW()&lt;=vLastrow,'Match History Data'!M2004,"")</f>
        <v/>
      </c>
      <c r="N2004" t="str">
        <f>IF(ROW()&lt;=vLastrow,'Match History Data'!N2004,"")</f>
        <v/>
      </c>
      <c r="O2004" t="str">
        <f>IF(ROW()&lt;=vLastrow,'Match History Data'!O2004,"")</f>
        <v/>
      </c>
      <c r="Q2004" t="str">
        <f>IF(ROW()&lt;=vLastrow,VLOOKUP(MONTH(E2004),calcs!$S$2:$T$13,2,FALSE),"")</f>
        <v/>
      </c>
      <c r="R2004" t="str">
        <f>IF(ROW()&lt;=vLastrow,VLOOKUP(MONTH(F2004),calcs!$S$2:$T$13,2,FALSE),"")</f>
        <v/>
      </c>
      <c r="S2004" t="str">
        <f t="shared" si="165"/>
        <v/>
      </c>
      <c r="T2004" s="26" t="e">
        <f>IF(F2004="",DATEDIF(E2004,calcs!X$2,"Y"),"")</f>
        <v>#VALUE!</v>
      </c>
      <c r="U2004" t="str">
        <f t="shared" si="164"/>
        <v/>
      </c>
      <c r="V2004" t="str">
        <f t="shared" si="161"/>
        <v/>
      </c>
      <c r="W2004">
        <f t="shared" si="162"/>
        <v>0</v>
      </c>
      <c r="X2004">
        <f t="shared" si="163"/>
        <v>0</v>
      </c>
    </row>
    <row r="2005" spans="1:24" x14ac:dyDescent="0.35">
      <c r="A2005" t="str">
        <f>IF(ROW()&lt;=vLastrow,'Match History Data'!A2005,"")</f>
        <v/>
      </c>
      <c r="B2005" t="str">
        <f>IF(ROW()&lt;=vLastrow,'Match History Data'!B2005,"")</f>
        <v/>
      </c>
      <c r="C2005" t="str">
        <f>IF(ROW()&lt;=vLastrow,'Match History Data'!C2005,"")</f>
        <v/>
      </c>
      <c r="D2005" t="str">
        <f>IF(ROW()&lt;=vLastrow,'Match History Data'!D2005,"")</f>
        <v/>
      </c>
      <c r="E2005" s="3" t="str">
        <f>IF(ROW()&lt;=vLastrow,IF('Match History Data'!E2005&lt;&gt;"",'Match History Data'!E2005,""),"")</f>
        <v/>
      </c>
      <c r="F2005" s="3" t="str">
        <f>IF(ROW()&lt;=vLastrow,IF('Match History Data'!F2005&lt;&gt;"",'Match History Data'!F2005,""),"")</f>
        <v/>
      </c>
      <c r="G2005" t="str">
        <f>IF(ROW()&lt;=vLastrow,'Match History Data'!G2005,"")</f>
        <v/>
      </c>
      <c r="H2005" t="str">
        <f>IF(ROW()&lt;=vLastrow,'Match History Data'!H2005,"")</f>
        <v/>
      </c>
      <c r="I2005" t="str">
        <f>IF(ROW()&lt;=vLastrow,'Match History Data'!I2005,"")</f>
        <v/>
      </c>
      <c r="J2005" t="str">
        <f>IF(ROW()&lt;=vLastrow,'Match History Data'!J2005,"")</f>
        <v/>
      </c>
      <c r="K2005" t="str">
        <f>IF(ROW()&lt;=vLastrow,'Match History Data'!K2005,"")</f>
        <v/>
      </c>
      <c r="L2005" t="str">
        <f>IF(ROW()&lt;=vLastrow,'Match History Data'!L2005,"")</f>
        <v/>
      </c>
      <c r="M2005" t="str">
        <f>IF(ROW()&lt;=vLastrow,'Match History Data'!M2005,"")</f>
        <v/>
      </c>
      <c r="N2005" t="str">
        <f>IF(ROW()&lt;=vLastrow,'Match History Data'!N2005,"")</f>
        <v/>
      </c>
      <c r="O2005" t="str">
        <f>IF(ROW()&lt;=vLastrow,'Match History Data'!O2005,"")</f>
        <v/>
      </c>
      <c r="Q2005" t="str">
        <f>IF(ROW()&lt;=vLastrow,VLOOKUP(MONTH(E2005),calcs!$S$2:$T$13,2,FALSE),"")</f>
        <v/>
      </c>
      <c r="R2005" t="str">
        <f>IF(ROW()&lt;=vLastrow,VLOOKUP(MONTH(F2005),calcs!$S$2:$T$13,2,FALSE),"")</f>
        <v/>
      </c>
      <c r="S2005" t="str">
        <f t="shared" si="165"/>
        <v/>
      </c>
      <c r="T2005" s="26" t="e">
        <f>IF(F2005="",DATEDIF(E2005,calcs!X$2,"Y"),"")</f>
        <v>#VALUE!</v>
      </c>
      <c r="U2005" t="str">
        <f t="shared" si="164"/>
        <v/>
      </c>
      <c r="V2005" t="str">
        <f t="shared" si="161"/>
        <v/>
      </c>
      <c r="W2005">
        <f t="shared" si="162"/>
        <v>0</v>
      </c>
      <c r="X2005">
        <f t="shared" si="163"/>
        <v>0</v>
      </c>
    </row>
    <row r="2006" spans="1:24" x14ac:dyDescent="0.35">
      <c r="A2006" t="str">
        <f>IF(ROW()&lt;=vLastrow,'Match History Data'!A2006,"")</f>
        <v/>
      </c>
      <c r="B2006" t="str">
        <f>IF(ROW()&lt;=vLastrow,'Match History Data'!B2006,"")</f>
        <v/>
      </c>
      <c r="C2006" t="str">
        <f>IF(ROW()&lt;=vLastrow,'Match History Data'!C2006,"")</f>
        <v/>
      </c>
      <c r="D2006" t="str">
        <f>IF(ROW()&lt;=vLastrow,'Match History Data'!D2006,"")</f>
        <v/>
      </c>
      <c r="E2006" s="3" t="str">
        <f>IF(ROW()&lt;=vLastrow,IF('Match History Data'!E2006&lt;&gt;"",'Match History Data'!E2006,""),"")</f>
        <v/>
      </c>
      <c r="F2006" s="3" t="str">
        <f>IF(ROW()&lt;=vLastrow,IF('Match History Data'!F2006&lt;&gt;"",'Match History Data'!F2006,""),"")</f>
        <v/>
      </c>
      <c r="G2006" t="str">
        <f>IF(ROW()&lt;=vLastrow,'Match History Data'!G2006,"")</f>
        <v/>
      </c>
      <c r="H2006" t="str">
        <f>IF(ROW()&lt;=vLastrow,'Match History Data'!H2006,"")</f>
        <v/>
      </c>
      <c r="I2006" t="str">
        <f>IF(ROW()&lt;=vLastrow,'Match History Data'!I2006,"")</f>
        <v/>
      </c>
      <c r="J2006" t="str">
        <f>IF(ROW()&lt;=vLastrow,'Match History Data'!J2006,"")</f>
        <v/>
      </c>
      <c r="K2006" t="str">
        <f>IF(ROW()&lt;=vLastrow,'Match History Data'!K2006,"")</f>
        <v/>
      </c>
      <c r="L2006" t="str">
        <f>IF(ROW()&lt;=vLastrow,'Match History Data'!L2006,"")</f>
        <v/>
      </c>
      <c r="M2006" t="str">
        <f>IF(ROW()&lt;=vLastrow,'Match History Data'!M2006,"")</f>
        <v/>
      </c>
      <c r="N2006" t="str">
        <f>IF(ROW()&lt;=vLastrow,'Match History Data'!N2006,"")</f>
        <v/>
      </c>
      <c r="O2006" t="str">
        <f>IF(ROW()&lt;=vLastrow,'Match History Data'!O2006,"")</f>
        <v/>
      </c>
      <c r="Q2006" t="str">
        <f>IF(ROW()&lt;=vLastrow,VLOOKUP(MONTH(E2006),calcs!$S$2:$T$13,2,FALSE),"")</f>
        <v/>
      </c>
      <c r="R2006" t="str">
        <f>IF(ROW()&lt;=vLastrow,VLOOKUP(MONTH(F2006),calcs!$S$2:$T$13,2,FALSE),"")</f>
        <v/>
      </c>
      <c r="S2006" t="str">
        <f t="shared" si="165"/>
        <v/>
      </c>
      <c r="T2006" s="26" t="e">
        <f>IF(F2006="",DATEDIF(E2006,calcs!X$2,"Y"),"")</f>
        <v>#VALUE!</v>
      </c>
      <c r="U2006" t="str">
        <f t="shared" si="164"/>
        <v/>
      </c>
      <c r="V2006" t="str">
        <f t="shared" si="161"/>
        <v/>
      </c>
      <c r="W2006">
        <f t="shared" si="162"/>
        <v>0</v>
      </c>
      <c r="X2006">
        <f t="shared" si="163"/>
        <v>0</v>
      </c>
    </row>
    <row r="2007" spans="1:24" x14ac:dyDescent="0.35">
      <c r="A2007" t="str">
        <f>IF(ROW()&lt;=vLastrow,'Match History Data'!A2007,"")</f>
        <v/>
      </c>
      <c r="B2007" t="str">
        <f>IF(ROW()&lt;=vLastrow,'Match History Data'!B2007,"")</f>
        <v/>
      </c>
      <c r="C2007" t="str">
        <f>IF(ROW()&lt;=vLastrow,'Match History Data'!C2007,"")</f>
        <v/>
      </c>
      <c r="D2007" t="str">
        <f>IF(ROW()&lt;=vLastrow,'Match History Data'!D2007,"")</f>
        <v/>
      </c>
      <c r="E2007" s="3" t="str">
        <f>IF(ROW()&lt;=vLastrow,IF('Match History Data'!E2007&lt;&gt;"",'Match History Data'!E2007,""),"")</f>
        <v/>
      </c>
      <c r="F2007" s="3" t="str">
        <f>IF(ROW()&lt;=vLastrow,IF('Match History Data'!F2007&lt;&gt;"",'Match History Data'!F2007,""),"")</f>
        <v/>
      </c>
      <c r="G2007" t="str">
        <f>IF(ROW()&lt;=vLastrow,'Match History Data'!G2007,"")</f>
        <v/>
      </c>
      <c r="H2007" t="str">
        <f>IF(ROW()&lt;=vLastrow,'Match History Data'!H2007,"")</f>
        <v/>
      </c>
      <c r="I2007" t="str">
        <f>IF(ROW()&lt;=vLastrow,'Match History Data'!I2007,"")</f>
        <v/>
      </c>
      <c r="J2007" t="str">
        <f>IF(ROW()&lt;=vLastrow,'Match History Data'!J2007,"")</f>
        <v/>
      </c>
      <c r="K2007" t="str">
        <f>IF(ROW()&lt;=vLastrow,'Match History Data'!K2007,"")</f>
        <v/>
      </c>
      <c r="L2007" t="str">
        <f>IF(ROW()&lt;=vLastrow,'Match History Data'!L2007,"")</f>
        <v/>
      </c>
      <c r="M2007" t="str">
        <f>IF(ROW()&lt;=vLastrow,'Match History Data'!M2007,"")</f>
        <v/>
      </c>
      <c r="N2007" t="str">
        <f>IF(ROW()&lt;=vLastrow,'Match History Data'!N2007,"")</f>
        <v/>
      </c>
      <c r="O2007" t="str">
        <f>IF(ROW()&lt;=vLastrow,'Match History Data'!O2007,"")</f>
        <v/>
      </c>
      <c r="Q2007" t="str">
        <f>IF(ROW()&lt;=vLastrow,VLOOKUP(MONTH(E2007),calcs!$S$2:$T$13,2,FALSE),"")</f>
        <v/>
      </c>
      <c r="R2007" t="str">
        <f>IF(ROW()&lt;=vLastrow,VLOOKUP(MONTH(F2007),calcs!$S$2:$T$13,2,FALSE),"")</f>
        <v/>
      </c>
      <c r="S2007" t="str">
        <f t="shared" si="165"/>
        <v/>
      </c>
      <c r="T2007" s="26" t="e">
        <f>IF(F2007="",DATEDIF(E2007,calcs!X$2,"Y"),"")</f>
        <v>#VALUE!</v>
      </c>
      <c r="U2007" t="str">
        <f t="shared" si="164"/>
        <v/>
      </c>
      <c r="V2007" t="str">
        <f t="shared" si="161"/>
        <v/>
      </c>
      <c r="W2007">
        <f t="shared" si="162"/>
        <v>0</v>
      </c>
      <c r="X2007">
        <f t="shared" si="163"/>
        <v>0</v>
      </c>
    </row>
    <row r="2008" spans="1:24" x14ac:dyDescent="0.35">
      <c r="A2008" t="str">
        <f>IF(ROW()&lt;=vLastrow,'Match History Data'!A2008,"")</f>
        <v/>
      </c>
      <c r="B2008" t="str">
        <f>IF(ROW()&lt;=vLastrow,'Match History Data'!B2008,"")</f>
        <v/>
      </c>
      <c r="C2008" t="str">
        <f>IF(ROW()&lt;=vLastrow,'Match History Data'!C2008,"")</f>
        <v/>
      </c>
      <c r="D2008" t="str">
        <f>IF(ROW()&lt;=vLastrow,'Match History Data'!D2008,"")</f>
        <v/>
      </c>
      <c r="E2008" s="3" t="str">
        <f>IF(ROW()&lt;=vLastrow,IF('Match History Data'!E2008&lt;&gt;"",'Match History Data'!E2008,""),"")</f>
        <v/>
      </c>
      <c r="F2008" s="3" t="str">
        <f>IF(ROW()&lt;=vLastrow,IF('Match History Data'!F2008&lt;&gt;"",'Match History Data'!F2008,""),"")</f>
        <v/>
      </c>
      <c r="G2008" t="str">
        <f>IF(ROW()&lt;=vLastrow,'Match History Data'!G2008,"")</f>
        <v/>
      </c>
      <c r="H2008" t="str">
        <f>IF(ROW()&lt;=vLastrow,'Match History Data'!H2008,"")</f>
        <v/>
      </c>
      <c r="I2008" t="str">
        <f>IF(ROW()&lt;=vLastrow,'Match History Data'!I2008,"")</f>
        <v/>
      </c>
      <c r="J2008" t="str">
        <f>IF(ROW()&lt;=vLastrow,'Match History Data'!J2008,"")</f>
        <v/>
      </c>
      <c r="K2008" t="str">
        <f>IF(ROW()&lt;=vLastrow,'Match History Data'!K2008,"")</f>
        <v/>
      </c>
      <c r="L2008" t="str">
        <f>IF(ROW()&lt;=vLastrow,'Match History Data'!L2008,"")</f>
        <v/>
      </c>
      <c r="M2008" t="str">
        <f>IF(ROW()&lt;=vLastrow,'Match History Data'!M2008,"")</f>
        <v/>
      </c>
      <c r="N2008" t="str">
        <f>IF(ROW()&lt;=vLastrow,'Match History Data'!N2008,"")</f>
        <v/>
      </c>
      <c r="O2008" t="str">
        <f>IF(ROW()&lt;=vLastrow,'Match History Data'!O2008,"")</f>
        <v/>
      </c>
      <c r="Q2008" t="str">
        <f>IF(ROW()&lt;=vLastrow,VLOOKUP(MONTH(E2008),calcs!$S$2:$T$13,2,FALSE),"")</f>
        <v/>
      </c>
      <c r="R2008" t="str">
        <f>IF(ROW()&lt;=vLastrow,VLOOKUP(MONTH(F2008),calcs!$S$2:$T$13,2,FALSE),"")</f>
        <v/>
      </c>
      <c r="S2008" t="str">
        <f t="shared" si="165"/>
        <v/>
      </c>
      <c r="T2008" s="26" t="e">
        <f>IF(F2008="",DATEDIF(E2008,calcs!X$2,"Y"),"")</f>
        <v>#VALUE!</v>
      </c>
      <c r="U2008" t="str">
        <f t="shared" si="164"/>
        <v/>
      </c>
      <c r="V2008" t="str">
        <f t="shared" si="161"/>
        <v/>
      </c>
      <c r="W2008">
        <f t="shared" si="162"/>
        <v>0</v>
      </c>
      <c r="X2008">
        <f t="shared" si="163"/>
        <v>0</v>
      </c>
    </row>
    <row r="2009" spans="1:24" x14ac:dyDescent="0.35">
      <c r="A2009" t="str">
        <f>IF(ROW()&lt;=vLastrow,'Match History Data'!A2009,"")</f>
        <v/>
      </c>
      <c r="B2009" t="str">
        <f>IF(ROW()&lt;=vLastrow,'Match History Data'!B2009,"")</f>
        <v/>
      </c>
      <c r="C2009" t="str">
        <f>IF(ROW()&lt;=vLastrow,'Match History Data'!C2009,"")</f>
        <v/>
      </c>
      <c r="D2009" t="str">
        <f>IF(ROW()&lt;=vLastrow,'Match History Data'!D2009,"")</f>
        <v/>
      </c>
      <c r="E2009" s="3" t="str">
        <f>IF(ROW()&lt;=vLastrow,IF('Match History Data'!E2009&lt;&gt;"",'Match History Data'!E2009,""),"")</f>
        <v/>
      </c>
      <c r="F2009" s="3" t="str">
        <f>IF(ROW()&lt;=vLastrow,IF('Match History Data'!F2009&lt;&gt;"",'Match History Data'!F2009,""),"")</f>
        <v/>
      </c>
      <c r="G2009" t="str">
        <f>IF(ROW()&lt;=vLastrow,'Match History Data'!G2009,"")</f>
        <v/>
      </c>
      <c r="H2009" t="str">
        <f>IF(ROW()&lt;=vLastrow,'Match History Data'!H2009,"")</f>
        <v/>
      </c>
      <c r="I2009" t="str">
        <f>IF(ROW()&lt;=vLastrow,'Match History Data'!I2009,"")</f>
        <v/>
      </c>
      <c r="J2009" t="str">
        <f>IF(ROW()&lt;=vLastrow,'Match History Data'!J2009,"")</f>
        <v/>
      </c>
      <c r="K2009" t="str">
        <f>IF(ROW()&lt;=vLastrow,'Match History Data'!K2009,"")</f>
        <v/>
      </c>
      <c r="L2009" t="str">
        <f>IF(ROW()&lt;=vLastrow,'Match History Data'!L2009,"")</f>
        <v/>
      </c>
      <c r="M2009" t="str">
        <f>IF(ROW()&lt;=vLastrow,'Match History Data'!M2009,"")</f>
        <v/>
      </c>
      <c r="N2009" t="str">
        <f>IF(ROW()&lt;=vLastrow,'Match History Data'!N2009,"")</f>
        <v/>
      </c>
      <c r="O2009" t="str">
        <f>IF(ROW()&lt;=vLastrow,'Match History Data'!O2009,"")</f>
        <v/>
      </c>
      <c r="Q2009" t="str">
        <f>IF(ROW()&lt;=vLastrow,VLOOKUP(MONTH(E2009),calcs!$S$2:$T$13,2,FALSE),"")</f>
        <v/>
      </c>
      <c r="R2009" t="str">
        <f>IF(ROW()&lt;=vLastrow,VLOOKUP(MONTH(F2009),calcs!$S$2:$T$13,2,FALSE),"")</f>
        <v/>
      </c>
      <c r="S2009" t="str">
        <f t="shared" si="165"/>
        <v/>
      </c>
      <c r="T2009" s="26" t="e">
        <f>IF(F2009="",DATEDIF(E2009,calcs!X$2,"Y"),"")</f>
        <v>#VALUE!</v>
      </c>
      <c r="U2009" t="str">
        <f t="shared" si="164"/>
        <v/>
      </c>
      <c r="V2009" t="str">
        <f t="shared" si="161"/>
        <v/>
      </c>
      <c r="W2009">
        <f t="shared" si="162"/>
        <v>0</v>
      </c>
      <c r="X2009">
        <f t="shared" si="163"/>
        <v>0</v>
      </c>
    </row>
    <row r="2010" spans="1:24" x14ac:dyDescent="0.35">
      <c r="A2010" t="str">
        <f>IF(ROW()&lt;=vLastrow,'Match History Data'!A2010,"")</f>
        <v/>
      </c>
      <c r="B2010" t="str">
        <f>IF(ROW()&lt;=vLastrow,'Match History Data'!B2010,"")</f>
        <v/>
      </c>
      <c r="C2010" t="str">
        <f>IF(ROW()&lt;=vLastrow,'Match History Data'!C2010,"")</f>
        <v/>
      </c>
      <c r="D2010" t="str">
        <f>IF(ROW()&lt;=vLastrow,'Match History Data'!D2010,"")</f>
        <v/>
      </c>
      <c r="E2010" s="3" t="str">
        <f>IF(ROW()&lt;=vLastrow,IF('Match History Data'!E2010&lt;&gt;"",'Match History Data'!E2010,""),"")</f>
        <v/>
      </c>
      <c r="F2010" s="3" t="str">
        <f>IF(ROW()&lt;=vLastrow,IF('Match History Data'!F2010&lt;&gt;"",'Match History Data'!F2010,""),"")</f>
        <v/>
      </c>
      <c r="G2010" t="str">
        <f>IF(ROW()&lt;=vLastrow,'Match History Data'!G2010,"")</f>
        <v/>
      </c>
      <c r="H2010" t="str">
        <f>IF(ROW()&lt;=vLastrow,'Match History Data'!H2010,"")</f>
        <v/>
      </c>
      <c r="I2010" t="str">
        <f>IF(ROW()&lt;=vLastrow,'Match History Data'!I2010,"")</f>
        <v/>
      </c>
      <c r="J2010" t="str">
        <f>IF(ROW()&lt;=vLastrow,'Match History Data'!J2010,"")</f>
        <v/>
      </c>
      <c r="K2010" t="str">
        <f>IF(ROW()&lt;=vLastrow,'Match History Data'!K2010,"")</f>
        <v/>
      </c>
      <c r="L2010" t="str">
        <f>IF(ROW()&lt;=vLastrow,'Match History Data'!L2010,"")</f>
        <v/>
      </c>
      <c r="M2010" t="str">
        <f>IF(ROW()&lt;=vLastrow,'Match History Data'!M2010,"")</f>
        <v/>
      </c>
      <c r="N2010" t="str">
        <f>IF(ROW()&lt;=vLastrow,'Match History Data'!N2010,"")</f>
        <v/>
      </c>
      <c r="O2010" t="str">
        <f>IF(ROW()&lt;=vLastrow,'Match History Data'!O2010,"")</f>
        <v/>
      </c>
      <c r="Q2010" t="str">
        <f>IF(ROW()&lt;=vLastrow,VLOOKUP(MONTH(E2010),calcs!$S$2:$T$13,2,FALSE),"")</f>
        <v/>
      </c>
      <c r="R2010" t="str">
        <f>IF(ROW()&lt;=vLastrow,VLOOKUP(MONTH(F2010),calcs!$S$2:$T$13,2,FALSE),"")</f>
        <v/>
      </c>
      <c r="S2010" t="str">
        <f t="shared" si="165"/>
        <v/>
      </c>
      <c r="T2010" s="26" t="e">
        <f>IF(F2010="",DATEDIF(E2010,calcs!X$2,"Y"),"")</f>
        <v>#VALUE!</v>
      </c>
      <c r="U2010" t="str">
        <f t="shared" si="164"/>
        <v/>
      </c>
      <c r="V2010" t="str">
        <f t="shared" si="161"/>
        <v/>
      </c>
      <c r="W2010">
        <f t="shared" si="162"/>
        <v>0</v>
      </c>
      <c r="X2010">
        <f t="shared" si="163"/>
        <v>0</v>
      </c>
    </row>
    <row r="2011" spans="1:24" x14ac:dyDescent="0.35">
      <c r="A2011" t="str">
        <f>IF(ROW()&lt;=vLastrow,'Match History Data'!A2011,"")</f>
        <v/>
      </c>
      <c r="B2011" t="str">
        <f>IF(ROW()&lt;=vLastrow,'Match History Data'!B2011,"")</f>
        <v/>
      </c>
      <c r="C2011" t="str">
        <f>IF(ROW()&lt;=vLastrow,'Match History Data'!C2011,"")</f>
        <v/>
      </c>
      <c r="D2011" t="str">
        <f>IF(ROW()&lt;=vLastrow,'Match History Data'!D2011,"")</f>
        <v/>
      </c>
      <c r="E2011" s="3" t="str">
        <f>IF(ROW()&lt;=vLastrow,IF('Match History Data'!E2011&lt;&gt;"",'Match History Data'!E2011,""),"")</f>
        <v/>
      </c>
      <c r="F2011" s="3" t="str">
        <f>IF(ROW()&lt;=vLastrow,IF('Match History Data'!F2011&lt;&gt;"",'Match History Data'!F2011,""),"")</f>
        <v/>
      </c>
      <c r="G2011" t="str">
        <f>IF(ROW()&lt;=vLastrow,'Match History Data'!G2011,"")</f>
        <v/>
      </c>
      <c r="H2011" t="str">
        <f>IF(ROW()&lt;=vLastrow,'Match History Data'!H2011,"")</f>
        <v/>
      </c>
      <c r="I2011" t="str">
        <f>IF(ROW()&lt;=vLastrow,'Match History Data'!I2011,"")</f>
        <v/>
      </c>
      <c r="J2011" t="str">
        <f>IF(ROW()&lt;=vLastrow,'Match History Data'!J2011,"")</f>
        <v/>
      </c>
      <c r="K2011" t="str">
        <f>IF(ROW()&lt;=vLastrow,'Match History Data'!K2011,"")</f>
        <v/>
      </c>
      <c r="L2011" t="str">
        <f>IF(ROW()&lt;=vLastrow,'Match History Data'!L2011,"")</f>
        <v/>
      </c>
      <c r="M2011" t="str">
        <f>IF(ROW()&lt;=vLastrow,'Match History Data'!M2011,"")</f>
        <v/>
      </c>
      <c r="N2011" t="str">
        <f>IF(ROW()&lt;=vLastrow,'Match History Data'!N2011,"")</f>
        <v/>
      </c>
      <c r="O2011" t="str">
        <f>IF(ROW()&lt;=vLastrow,'Match History Data'!O2011,"")</f>
        <v/>
      </c>
      <c r="Q2011" t="str">
        <f>IF(ROW()&lt;=vLastrow,VLOOKUP(MONTH(E2011),calcs!$S$2:$T$13,2,FALSE),"")</f>
        <v/>
      </c>
      <c r="R2011" t="str">
        <f>IF(ROW()&lt;=vLastrow,VLOOKUP(MONTH(F2011),calcs!$S$2:$T$13,2,FALSE),"")</f>
        <v/>
      </c>
      <c r="S2011" t="str">
        <f t="shared" si="165"/>
        <v/>
      </c>
      <c r="T2011" s="26" t="e">
        <f>IF(F2011="",DATEDIF(E2011,calcs!X$2,"Y"),"")</f>
        <v>#VALUE!</v>
      </c>
      <c r="U2011" t="str">
        <f t="shared" si="164"/>
        <v/>
      </c>
      <c r="V2011" t="str">
        <f t="shared" si="161"/>
        <v/>
      </c>
      <c r="W2011">
        <f t="shared" si="162"/>
        <v>0</v>
      </c>
      <c r="X2011">
        <f t="shared" si="163"/>
        <v>0</v>
      </c>
    </row>
    <row r="2012" spans="1:24" x14ac:dyDescent="0.35">
      <c r="A2012" t="str">
        <f>IF(ROW()&lt;=vLastrow,'Match History Data'!A2012,"")</f>
        <v/>
      </c>
      <c r="B2012" t="str">
        <f>IF(ROW()&lt;=vLastrow,'Match History Data'!B2012,"")</f>
        <v/>
      </c>
      <c r="C2012" t="str">
        <f>IF(ROW()&lt;=vLastrow,'Match History Data'!C2012,"")</f>
        <v/>
      </c>
      <c r="D2012" t="str">
        <f>IF(ROW()&lt;=vLastrow,'Match History Data'!D2012,"")</f>
        <v/>
      </c>
      <c r="E2012" s="3" t="str">
        <f>IF(ROW()&lt;=vLastrow,IF('Match History Data'!E2012&lt;&gt;"",'Match History Data'!E2012,""),"")</f>
        <v/>
      </c>
      <c r="F2012" s="3" t="str">
        <f>IF(ROW()&lt;=vLastrow,IF('Match History Data'!F2012&lt;&gt;"",'Match History Data'!F2012,""),"")</f>
        <v/>
      </c>
      <c r="G2012" t="str">
        <f>IF(ROW()&lt;=vLastrow,'Match History Data'!G2012,"")</f>
        <v/>
      </c>
      <c r="H2012" t="str">
        <f>IF(ROW()&lt;=vLastrow,'Match History Data'!H2012,"")</f>
        <v/>
      </c>
      <c r="I2012" t="str">
        <f>IF(ROW()&lt;=vLastrow,'Match History Data'!I2012,"")</f>
        <v/>
      </c>
      <c r="J2012" t="str">
        <f>IF(ROW()&lt;=vLastrow,'Match History Data'!J2012,"")</f>
        <v/>
      </c>
      <c r="K2012" t="str">
        <f>IF(ROW()&lt;=vLastrow,'Match History Data'!K2012,"")</f>
        <v/>
      </c>
      <c r="L2012" t="str">
        <f>IF(ROW()&lt;=vLastrow,'Match History Data'!L2012,"")</f>
        <v/>
      </c>
      <c r="M2012" t="str">
        <f>IF(ROW()&lt;=vLastrow,'Match History Data'!M2012,"")</f>
        <v/>
      </c>
      <c r="N2012" t="str">
        <f>IF(ROW()&lt;=vLastrow,'Match History Data'!N2012,"")</f>
        <v/>
      </c>
      <c r="O2012" t="str">
        <f>IF(ROW()&lt;=vLastrow,'Match History Data'!O2012,"")</f>
        <v/>
      </c>
      <c r="Q2012" t="str">
        <f>IF(ROW()&lt;=vLastrow,VLOOKUP(MONTH(E2012),calcs!$S$2:$T$13,2,FALSE),"")</f>
        <v/>
      </c>
      <c r="R2012" t="str">
        <f>IF(ROW()&lt;=vLastrow,VLOOKUP(MONTH(F2012),calcs!$S$2:$T$13,2,FALSE),"")</f>
        <v/>
      </c>
      <c r="S2012" t="str">
        <f t="shared" si="165"/>
        <v/>
      </c>
      <c r="T2012" s="26" t="e">
        <f>IF(F2012="",DATEDIF(E2012,calcs!X$2,"Y"),"")</f>
        <v>#VALUE!</v>
      </c>
      <c r="U2012" t="str">
        <f t="shared" si="164"/>
        <v/>
      </c>
      <c r="V2012" t="str">
        <f t="shared" si="161"/>
        <v/>
      </c>
      <c r="W2012">
        <f t="shared" si="162"/>
        <v>0</v>
      </c>
      <c r="X2012">
        <f t="shared" si="163"/>
        <v>0</v>
      </c>
    </row>
    <row r="2013" spans="1:24" x14ac:dyDescent="0.35">
      <c r="A2013" t="str">
        <f>IF(ROW()&lt;=vLastrow,'Match History Data'!A2013,"")</f>
        <v/>
      </c>
      <c r="B2013" t="str">
        <f>IF(ROW()&lt;=vLastrow,'Match History Data'!B2013,"")</f>
        <v/>
      </c>
      <c r="C2013" t="str">
        <f>IF(ROW()&lt;=vLastrow,'Match History Data'!C2013,"")</f>
        <v/>
      </c>
      <c r="D2013" t="str">
        <f>IF(ROW()&lt;=vLastrow,'Match History Data'!D2013,"")</f>
        <v/>
      </c>
      <c r="E2013" s="3" t="str">
        <f>IF(ROW()&lt;=vLastrow,IF('Match History Data'!E2013&lt;&gt;"",'Match History Data'!E2013,""),"")</f>
        <v/>
      </c>
      <c r="F2013" s="3" t="str">
        <f>IF(ROW()&lt;=vLastrow,IF('Match History Data'!F2013&lt;&gt;"",'Match History Data'!F2013,""),"")</f>
        <v/>
      </c>
      <c r="G2013" t="str">
        <f>IF(ROW()&lt;=vLastrow,'Match History Data'!G2013,"")</f>
        <v/>
      </c>
      <c r="H2013" t="str">
        <f>IF(ROW()&lt;=vLastrow,'Match History Data'!H2013,"")</f>
        <v/>
      </c>
      <c r="I2013" t="str">
        <f>IF(ROW()&lt;=vLastrow,'Match History Data'!I2013,"")</f>
        <v/>
      </c>
      <c r="J2013" t="str">
        <f>IF(ROW()&lt;=vLastrow,'Match History Data'!J2013,"")</f>
        <v/>
      </c>
      <c r="K2013" t="str">
        <f>IF(ROW()&lt;=vLastrow,'Match History Data'!K2013,"")</f>
        <v/>
      </c>
      <c r="L2013" t="str">
        <f>IF(ROW()&lt;=vLastrow,'Match History Data'!L2013,"")</f>
        <v/>
      </c>
      <c r="M2013" t="str">
        <f>IF(ROW()&lt;=vLastrow,'Match History Data'!M2013,"")</f>
        <v/>
      </c>
      <c r="N2013" t="str">
        <f>IF(ROW()&lt;=vLastrow,'Match History Data'!N2013,"")</f>
        <v/>
      </c>
      <c r="O2013" t="str">
        <f>IF(ROW()&lt;=vLastrow,'Match History Data'!O2013,"")</f>
        <v/>
      </c>
      <c r="Q2013" t="str">
        <f>IF(ROW()&lt;=vLastrow,VLOOKUP(MONTH(E2013),calcs!$S$2:$T$13,2,FALSE),"")</f>
        <v/>
      </c>
      <c r="R2013" t="str">
        <f>IF(ROW()&lt;=vLastrow,VLOOKUP(MONTH(F2013),calcs!$S$2:$T$13,2,FALSE),"")</f>
        <v/>
      </c>
      <c r="S2013" t="str">
        <f t="shared" si="165"/>
        <v/>
      </c>
      <c r="T2013" s="26" t="e">
        <f>IF(F2013="",DATEDIF(E2013,calcs!X$2,"Y"),"")</f>
        <v>#VALUE!</v>
      </c>
      <c r="U2013" t="str">
        <f t="shared" si="164"/>
        <v/>
      </c>
      <c r="V2013" t="str">
        <f t="shared" si="161"/>
        <v/>
      </c>
      <c r="W2013">
        <f t="shared" si="162"/>
        <v>0</v>
      </c>
      <c r="X2013">
        <f t="shared" si="163"/>
        <v>0</v>
      </c>
    </row>
    <row r="2014" spans="1:24" x14ac:dyDescent="0.35">
      <c r="A2014" t="str">
        <f>IF(ROW()&lt;=vLastrow,'Match History Data'!A2014,"")</f>
        <v/>
      </c>
      <c r="B2014" t="str">
        <f>IF(ROW()&lt;=vLastrow,'Match History Data'!B2014,"")</f>
        <v/>
      </c>
      <c r="C2014" t="str">
        <f>IF(ROW()&lt;=vLastrow,'Match History Data'!C2014,"")</f>
        <v/>
      </c>
      <c r="D2014" t="str">
        <f>IF(ROW()&lt;=vLastrow,'Match History Data'!D2014,"")</f>
        <v/>
      </c>
      <c r="E2014" s="3" t="str">
        <f>IF(ROW()&lt;=vLastrow,IF('Match History Data'!E2014&lt;&gt;"",'Match History Data'!E2014,""),"")</f>
        <v/>
      </c>
      <c r="F2014" s="3" t="str">
        <f>IF(ROW()&lt;=vLastrow,IF('Match History Data'!F2014&lt;&gt;"",'Match History Data'!F2014,""),"")</f>
        <v/>
      </c>
      <c r="G2014" t="str">
        <f>IF(ROW()&lt;=vLastrow,'Match History Data'!G2014,"")</f>
        <v/>
      </c>
      <c r="H2014" t="str">
        <f>IF(ROW()&lt;=vLastrow,'Match History Data'!H2014,"")</f>
        <v/>
      </c>
      <c r="I2014" t="str">
        <f>IF(ROW()&lt;=vLastrow,'Match History Data'!I2014,"")</f>
        <v/>
      </c>
      <c r="J2014" t="str">
        <f>IF(ROW()&lt;=vLastrow,'Match History Data'!J2014,"")</f>
        <v/>
      </c>
      <c r="K2014" t="str">
        <f>IF(ROW()&lt;=vLastrow,'Match History Data'!K2014,"")</f>
        <v/>
      </c>
      <c r="L2014" t="str">
        <f>IF(ROW()&lt;=vLastrow,'Match History Data'!L2014,"")</f>
        <v/>
      </c>
      <c r="M2014" t="str">
        <f>IF(ROW()&lt;=vLastrow,'Match History Data'!M2014,"")</f>
        <v/>
      </c>
      <c r="N2014" t="str">
        <f>IF(ROW()&lt;=vLastrow,'Match History Data'!N2014,"")</f>
        <v/>
      </c>
      <c r="O2014" t="str">
        <f>IF(ROW()&lt;=vLastrow,'Match History Data'!O2014,"")</f>
        <v/>
      </c>
      <c r="Q2014" t="str">
        <f>IF(ROW()&lt;=vLastrow,VLOOKUP(MONTH(E2014),calcs!$S$2:$T$13,2,FALSE),"")</f>
        <v/>
      </c>
      <c r="R2014" t="str">
        <f>IF(ROW()&lt;=vLastrow,VLOOKUP(MONTH(F2014),calcs!$S$2:$T$13,2,FALSE),"")</f>
        <v/>
      </c>
      <c r="S2014" t="str">
        <f t="shared" si="165"/>
        <v/>
      </c>
      <c r="T2014" s="26" t="e">
        <f>IF(F2014="",DATEDIF(E2014,calcs!X$2,"Y"),"")</f>
        <v>#VALUE!</v>
      </c>
      <c r="U2014" t="str">
        <f t="shared" si="164"/>
        <v/>
      </c>
      <c r="V2014" t="str">
        <f t="shared" si="161"/>
        <v/>
      </c>
      <c r="W2014">
        <f t="shared" si="162"/>
        <v>0</v>
      </c>
      <c r="X2014">
        <f t="shared" si="163"/>
        <v>0</v>
      </c>
    </row>
    <row r="2015" spans="1:24" x14ac:dyDescent="0.35">
      <c r="A2015" t="str">
        <f>IF(ROW()&lt;=vLastrow,'Match History Data'!A2015,"")</f>
        <v/>
      </c>
      <c r="B2015" t="str">
        <f>IF(ROW()&lt;=vLastrow,'Match History Data'!B2015,"")</f>
        <v/>
      </c>
      <c r="C2015" t="str">
        <f>IF(ROW()&lt;=vLastrow,'Match History Data'!C2015,"")</f>
        <v/>
      </c>
      <c r="D2015" t="str">
        <f>IF(ROW()&lt;=vLastrow,'Match History Data'!D2015,"")</f>
        <v/>
      </c>
      <c r="E2015" s="3" t="str">
        <f>IF(ROW()&lt;=vLastrow,IF('Match History Data'!E2015&lt;&gt;"",'Match History Data'!E2015,""),"")</f>
        <v/>
      </c>
      <c r="F2015" s="3" t="str">
        <f>IF(ROW()&lt;=vLastrow,IF('Match History Data'!F2015&lt;&gt;"",'Match History Data'!F2015,""),"")</f>
        <v/>
      </c>
      <c r="G2015" t="str">
        <f>IF(ROW()&lt;=vLastrow,'Match History Data'!G2015,"")</f>
        <v/>
      </c>
      <c r="H2015" t="str">
        <f>IF(ROW()&lt;=vLastrow,'Match History Data'!H2015,"")</f>
        <v/>
      </c>
      <c r="I2015" t="str">
        <f>IF(ROW()&lt;=vLastrow,'Match History Data'!I2015,"")</f>
        <v/>
      </c>
      <c r="J2015" t="str">
        <f>IF(ROW()&lt;=vLastrow,'Match History Data'!J2015,"")</f>
        <v/>
      </c>
      <c r="K2015" t="str">
        <f>IF(ROW()&lt;=vLastrow,'Match History Data'!K2015,"")</f>
        <v/>
      </c>
      <c r="L2015" t="str">
        <f>IF(ROW()&lt;=vLastrow,'Match History Data'!L2015,"")</f>
        <v/>
      </c>
      <c r="M2015" t="str">
        <f>IF(ROW()&lt;=vLastrow,'Match History Data'!M2015,"")</f>
        <v/>
      </c>
      <c r="N2015" t="str">
        <f>IF(ROW()&lt;=vLastrow,'Match History Data'!N2015,"")</f>
        <v/>
      </c>
      <c r="O2015" t="str">
        <f>IF(ROW()&lt;=vLastrow,'Match History Data'!O2015,"")</f>
        <v/>
      </c>
      <c r="Q2015" t="str">
        <f>IF(ROW()&lt;=vLastrow,VLOOKUP(MONTH(E2015),calcs!$S$2:$T$13,2,FALSE),"")</f>
        <v/>
      </c>
      <c r="R2015" t="str">
        <f>IF(ROW()&lt;=vLastrow,VLOOKUP(MONTH(F2015),calcs!$S$2:$T$13,2,FALSE),"")</f>
        <v/>
      </c>
      <c r="S2015" t="str">
        <f t="shared" si="165"/>
        <v/>
      </c>
      <c r="T2015" s="26" t="e">
        <f>IF(F2015="",DATEDIF(E2015,calcs!X$2,"Y"),"")</f>
        <v>#VALUE!</v>
      </c>
      <c r="U2015" t="str">
        <f t="shared" si="164"/>
        <v/>
      </c>
      <c r="V2015" t="str">
        <f t="shared" si="161"/>
        <v/>
      </c>
      <c r="W2015">
        <f t="shared" si="162"/>
        <v>0</v>
      </c>
      <c r="X2015">
        <f t="shared" si="163"/>
        <v>0</v>
      </c>
    </row>
    <row r="2016" spans="1:24" x14ac:dyDescent="0.35">
      <c r="A2016" t="str">
        <f>IF(ROW()&lt;=vLastrow,'Match History Data'!A2016,"")</f>
        <v/>
      </c>
      <c r="B2016" t="str">
        <f>IF(ROW()&lt;=vLastrow,'Match History Data'!B2016,"")</f>
        <v/>
      </c>
      <c r="C2016" t="str">
        <f>IF(ROW()&lt;=vLastrow,'Match History Data'!C2016,"")</f>
        <v/>
      </c>
      <c r="D2016" t="str">
        <f>IF(ROW()&lt;=vLastrow,'Match History Data'!D2016,"")</f>
        <v/>
      </c>
      <c r="E2016" s="3" t="str">
        <f>IF(ROW()&lt;=vLastrow,IF('Match History Data'!E2016&lt;&gt;"",'Match History Data'!E2016,""),"")</f>
        <v/>
      </c>
      <c r="F2016" s="3" t="str">
        <f>IF(ROW()&lt;=vLastrow,IF('Match History Data'!F2016&lt;&gt;"",'Match History Data'!F2016,""),"")</f>
        <v/>
      </c>
      <c r="G2016" t="str">
        <f>IF(ROW()&lt;=vLastrow,'Match History Data'!G2016,"")</f>
        <v/>
      </c>
      <c r="H2016" t="str">
        <f>IF(ROW()&lt;=vLastrow,'Match History Data'!H2016,"")</f>
        <v/>
      </c>
      <c r="I2016" t="str">
        <f>IF(ROW()&lt;=vLastrow,'Match History Data'!I2016,"")</f>
        <v/>
      </c>
      <c r="J2016" t="str">
        <f>IF(ROW()&lt;=vLastrow,'Match History Data'!J2016,"")</f>
        <v/>
      </c>
      <c r="K2016" t="str">
        <f>IF(ROW()&lt;=vLastrow,'Match History Data'!K2016,"")</f>
        <v/>
      </c>
      <c r="L2016" t="str">
        <f>IF(ROW()&lt;=vLastrow,'Match History Data'!L2016,"")</f>
        <v/>
      </c>
      <c r="M2016" t="str">
        <f>IF(ROW()&lt;=vLastrow,'Match History Data'!M2016,"")</f>
        <v/>
      </c>
      <c r="N2016" t="str">
        <f>IF(ROW()&lt;=vLastrow,'Match History Data'!N2016,"")</f>
        <v/>
      </c>
      <c r="O2016" t="str">
        <f>IF(ROW()&lt;=vLastrow,'Match History Data'!O2016,"")</f>
        <v/>
      </c>
      <c r="Q2016" t="str">
        <f>IF(ROW()&lt;=vLastrow,VLOOKUP(MONTH(E2016),calcs!$S$2:$T$13,2,FALSE),"")</f>
        <v/>
      </c>
      <c r="R2016" t="str">
        <f>IF(ROW()&lt;=vLastrow,VLOOKUP(MONTH(F2016),calcs!$S$2:$T$13,2,FALSE),"")</f>
        <v/>
      </c>
      <c r="S2016" t="str">
        <f t="shared" si="165"/>
        <v/>
      </c>
      <c r="T2016" s="26" t="e">
        <f>IF(F2016="",DATEDIF(E2016,calcs!X$2,"Y"),"")</f>
        <v>#VALUE!</v>
      </c>
      <c r="U2016" t="str">
        <f t="shared" si="164"/>
        <v/>
      </c>
      <c r="V2016" t="str">
        <f t="shared" si="161"/>
        <v/>
      </c>
      <c r="W2016">
        <f t="shared" si="162"/>
        <v>0</v>
      </c>
      <c r="X2016">
        <f t="shared" si="163"/>
        <v>0</v>
      </c>
    </row>
    <row r="2017" spans="1:24" x14ac:dyDescent="0.35">
      <c r="A2017" t="str">
        <f>IF(ROW()&lt;=vLastrow,'Match History Data'!A2017,"")</f>
        <v/>
      </c>
      <c r="B2017" t="str">
        <f>IF(ROW()&lt;=vLastrow,'Match History Data'!B2017,"")</f>
        <v/>
      </c>
      <c r="C2017" t="str">
        <f>IF(ROW()&lt;=vLastrow,'Match History Data'!C2017,"")</f>
        <v/>
      </c>
      <c r="D2017" t="str">
        <f>IF(ROW()&lt;=vLastrow,'Match History Data'!D2017,"")</f>
        <v/>
      </c>
      <c r="E2017" s="3" t="str">
        <f>IF(ROW()&lt;=vLastrow,IF('Match History Data'!E2017&lt;&gt;"",'Match History Data'!E2017,""),"")</f>
        <v/>
      </c>
      <c r="F2017" s="3" t="str">
        <f>IF(ROW()&lt;=vLastrow,IF('Match History Data'!F2017&lt;&gt;"",'Match History Data'!F2017,""),"")</f>
        <v/>
      </c>
      <c r="G2017" t="str">
        <f>IF(ROW()&lt;=vLastrow,'Match History Data'!G2017,"")</f>
        <v/>
      </c>
      <c r="H2017" t="str">
        <f>IF(ROW()&lt;=vLastrow,'Match History Data'!H2017,"")</f>
        <v/>
      </c>
      <c r="I2017" t="str">
        <f>IF(ROW()&lt;=vLastrow,'Match History Data'!I2017,"")</f>
        <v/>
      </c>
      <c r="J2017" t="str">
        <f>IF(ROW()&lt;=vLastrow,'Match History Data'!J2017,"")</f>
        <v/>
      </c>
      <c r="K2017" t="str">
        <f>IF(ROW()&lt;=vLastrow,'Match History Data'!K2017,"")</f>
        <v/>
      </c>
      <c r="L2017" t="str">
        <f>IF(ROW()&lt;=vLastrow,'Match History Data'!L2017,"")</f>
        <v/>
      </c>
      <c r="M2017" t="str">
        <f>IF(ROW()&lt;=vLastrow,'Match History Data'!M2017,"")</f>
        <v/>
      </c>
      <c r="N2017" t="str">
        <f>IF(ROW()&lt;=vLastrow,'Match History Data'!N2017,"")</f>
        <v/>
      </c>
      <c r="O2017" t="str">
        <f>IF(ROW()&lt;=vLastrow,'Match History Data'!O2017,"")</f>
        <v/>
      </c>
      <c r="Q2017" t="str">
        <f>IF(ROW()&lt;=vLastrow,VLOOKUP(MONTH(E2017),calcs!$S$2:$T$13,2,FALSE),"")</f>
        <v/>
      </c>
      <c r="R2017" t="str">
        <f>IF(ROW()&lt;=vLastrow,VLOOKUP(MONTH(F2017),calcs!$S$2:$T$13,2,FALSE),"")</f>
        <v/>
      </c>
      <c r="S2017" t="str">
        <f t="shared" si="165"/>
        <v/>
      </c>
      <c r="T2017" s="26" t="e">
        <f>IF(F2017="",DATEDIF(E2017,calcs!X$2,"Y"),"")</f>
        <v>#VALUE!</v>
      </c>
      <c r="U2017" t="str">
        <f t="shared" si="164"/>
        <v/>
      </c>
      <c r="V2017" t="str">
        <f t="shared" si="161"/>
        <v/>
      </c>
      <c r="W2017">
        <f t="shared" si="162"/>
        <v>0</v>
      </c>
      <c r="X2017">
        <f t="shared" si="163"/>
        <v>0</v>
      </c>
    </row>
    <row r="2018" spans="1:24" x14ac:dyDescent="0.35">
      <c r="A2018" t="str">
        <f>IF(ROW()&lt;=vLastrow,'Match History Data'!A2018,"")</f>
        <v/>
      </c>
      <c r="B2018" t="str">
        <f>IF(ROW()&lt;=vLastrow,'Match History Data'!B2018,"")</f>
        <v/>
      </c>
      <c r="C2018" t="str">
        <f>IF(ROW()&lt;=vLastrow,'Match History Data'!C2018,"")</f>
        <v/>
      </c>
      <c r="D2018" t="str">
        <f>IF(ROW()&lt;=vLastrow,'Match History Data'!D2018,"")</f>
        <v/>
      </c>
      <c r="E2018" s="3" t="str">
        <f>IF(ROW()&lt;=vLastrow,IF('Match History Data'!E2018&lt;&gt;"",'Match History Data'!E2018,""),"")</f>
        <v/>
      </c>
      <c r="F2018" s="3" t="str">
        <f>IF(ROW()&lt;=vLastrow,IF('Match History Data'!F2018&lt;&gt;"",'Match History Data'!F2018,""),"")</f>
        <v/>
      </c>
      <c r="G2018" t="str">
        <f>IF(ROW()&lt;=vLastrow,'Match History Data'!G2018,"")</f>
        <v/>
      </c>
      <c r="H2018" t="str">
        <f>IF(ROW()&lt;=vLastrow,'Match History Data'!H2018,"")</f>
        <v/>
      </c>
      <c r="I2018" t="str">
        <f>IF(ROW()&lt;=vLastrow,'Match History Data'!I2018,"")</f>
        <v/>
      </c>
      <c r="J2018" t="str">
        <f>IF(ROW()&lt;=vLastrow,'Match History Data'!J2018,"")</f>
        <v/>
      </c>
      <c r="K2018" t="str">
        <f>IF(ROW()&lt;=vLastrow,'Match History Data'!K2018,"")</f>
        <v/>
      </c>
      <c r="L2018" t="str">
        <f>IF(ROW()&lt;=vLastrow,'Match History Data'!L2018,"")</f>
        <v/>
      </c>
      <c r="M2018" t="str">
        <f>IF(ROW()&lt;=vLastrow,'Match History Data'!M2018,"")</f>
        <v/>
      </c>
      <c r="N2018" t="str">
        <f>IF(ROW()&lt;=vLastrow,'Match History Data'!N2018,"")</f>
        <v/>
      </c>
      <c r="O2018" t="str">
        <f>IF(ROW()&lt;=vLastrow,'Match History Data'!O2018,"")</f>
        <v/>
      </c>
      <c r="Q2018" t="str">
        <f>IF(ROW()&lt;=vLastrow,VLOOKUP(MONTH(E2018),calcs!$S$2:$T$13,2,FALSE),"")</f>
        <v/>
      </c>
      <c r="R2018" t="str">
        <f>IF(ROW()&lt;=vLastrow,VLOOKUP(MONTH(F2018),calcs!$S$2:$T$13,2,FALSE),"")</f>
        <v/>
      </c>
      <c r="S2018" t="str">
        <f t="shared" si="165"/>
        <v/>
      </c>
      <c r="T2018" s="26" t="e">
        <f>IF(F2018="",DATEDIF(E2018,calcs!X$2,"Y"),"")</f>
        <v>#VALUE!</v>
      </c>
      <c r="U2018" t="str">
        <f t="shared" si="164"/>
        <v/>
      </c>
      <c r="V2018" t="str">
        <f t="shared" si="161"/>
        <v/>
      </c>
      <c r="W2018">
        <f t="shared" si="162"/>
        <v>0</v>
      </c>
      <c r="X2018">
        <f t="shared" si="163"/>
        <v>0</v>
      </c>
    </row>
    <row r="2019" spans="1:24" x14ac:dyDescent="0.35">
      <c r="A2019" t="str">
        <f>IF(ROW()&lt;=vLastrow,'Match History Data'!A2019,"")</f>
        <v/>
      </c>
      <c r="B2019" t="str">
        <f>IF(ROW()&lt;=vLastrow,'Match History Data'!B2019,"")</f>
        <v/>
      </c>
      <c r="C2019" t="str">
        <f>IF(ROW()&lt;=vLastrow,'Match History Data'!C2019,"")</f>
        <v/>
      </c>
      <c r="D2019" t="str">
        <f>IF(ROW()&lt;=vLastrow,'Match History Data'!D2019,"")</f>
        <v/>
      </c>
      <c r="E2019" s="3" t="str">
        <f>IF(ROW()&lt;=vLastrow,IF('Match History Data'!E2019&lt;&gt;"",'Match History Data'!E2019,""),"")</f>
        <v/>
      </c>
      <c r="F2019" s="3" t="str">
        <f>IF(ROW()&lt;=vLastrow,IF('Match History Data'!F2019&lt;&gt;"",'Match History Data'!F2019,""),"")</f>
        <v/>
      </c>
      <c r="G2019" t="str">
        <f>IF(ROW()&lt;=vLastrow,'Match History Data'!G2019,"")</f>
        <v/>
      </c>
      <c r="H2019" t="str">
        <f>IF(ROW()&lt;=vLastrow,'Match History Data'!H2019,"")</f>
        <v/>
      </c>
      <c r="I2019" t="str">
        <f>IF(ROW()&lt;=vLastrow,'Match History Data'!I2019,"")</f>
        <v/>
      </c>
      <c r="J2019" t="str">
        <f>IF(ROW()&lt;=vLastrow,'Match History Data'!J2019,"")</f>
        <v/>
      </c>
      <c r="K2019" t="str">
        <f>IF(ROW()&lt;=vLastrow,'Match History Data'!K2019,"")</f>
        <v/>
      </c>
      <c r="L2019" t="str">
        <f>IF(ROW()&lt;=vLastrow,'Match History Data'!L2019,"")</f>
        <v/>
      </c>
      <c r="M2019" t="str">
        <f>IF(ROW()&lt;=vLastrow,'Match History Data'!M2019,"")</f>
        <v/>
      </c>
      <c r="N2019" t="str">
        <f>IF(ROW()&lt;=vLastrow,'Match History Data'!N2019,"")</f>
        <v/>
      </c>
      <c r="O2019" t="str">
        <f>IF(ROW()&lt;=vLastrow,'Match History Data'!O2019,"")</f>
        <v/>
      </c>
      <c r="Q2019" t="str">
        <f>IF(ROW()&lt;=vLastrow,VLOOKUP(MONTH(E2019),calcs!$S$2:$T$13,2,FALSE),"")</f>
        <v/>
      </c>
      <c r="R2019" t="str">
        <f>IF(ROW()&lt;=vLastrow,VLOOKUP(MONTH(F2019),calcs!$S$2:$T$13,2,FALSE),"")</f>
        <v/>
      </c>
      <c r="S2019" t="str">
        <f t="shared" si="165"/>
        <v/>
      </c>
      <c r="T2019" s="26" t="e">
        <f>IF(F2019="",DATEDIF(E2019,calcs!X$2,"Y"),"")</f>
        <v>#VALUE!</v>
      </c>
      <c r="U2019" t="str">
        <f t="shared" si="164"/>
        <v/>
      </c>
      <c r="V2019" t="str">
        <f t="shared" si="161"/>
        <v/>
      </c>
      <c r="W2019">
        <f t="shared" si="162"/>
        <v>0</v>
      </c>
      <c r="X2019">
        <f t="shared" si="163"/>
        <v>0</v>
      </c>
    </row>
    <row r="2020" spans="1:24" x14ac:dyDescent="0.35">
      <c r="A2020" t="str">
        <f>IF(ROW()&lt;=vLastrow,'Match History Data'!A2020,"")</f>
        <v/>
      </c>
      <c r="B2020" t="str">
        <f>IF(ROW()&lt;=vLastrow,'Match History Data'!B2020,"")</f>
        <v/>
      </c>
      <c r="C2020" t="str">
        <f>IF(ROW()&lt;=vLastrow,'Match History Data'!C2020,"")</f>
        <v/>
      </c>
      <c r="D2020" t="str">
        <f>IF(ROW()&lt;=vLastrow,'Match History Data'!D2020,"")</f>
        <v/>
      </c>
      <c r="E2020" s="3" t="str">
        <f>IF(ROW()&lt;=vLastrow,IF('Match History Data'!E2020&lt;&gt;"",'Match History Data'!E2020,""),"")</f>
        <v/>
      </c>
      <c r="F2020" s="3" t="str">
        <f>IF(ROW()&lt;=vLastrow,IF('Match History Data'!F2020&lt;&gt;"",'Match History Data'!F2020,""),"")</f>
        <v/>
      </c>
      <c r="G2020" t="str">
        <f>IF(ROW()&lt;=vLastrow,'Match History Data'!G2020,"")</f>
        <v/>
      </c>
      <c r="H2020" t="str">
        <f>IF(ROW()&lt;=vLastrow,'Match History Data'!H2020,"")</f>
        <v/>
      </c>
      <c r="I2020" t="str">
        <f>IF(ROW()&lt;=vLastrow,'Match History Data'!I2020,"")</f>
        <v/>
      </c>
      <c r="J2020" t="str">
        <f>IF(ROW()&lt;=vLastrow,'Match History Data'!J2020,"")</f>
        <v/>
      </c>
      <c r="K2020" t="str">
        <f>IF(ROW()&lt;=vLastrow,'Match History Data'!K2020,"")</f>
        <v/>
      </c>
      <c r="L2020" t="str">
        <f>IF(ROW()&lt;=vLastrow,'Match History Data'!L2020,"")</f>
        <v/>
      </c>
      <c r="M2020" t="str">
        <f>IF(ROW()&lt;=vLastrow,'Match History Data'!M2020,"")</f>
        <v/>
      </c>
      <c r="N2020" t="str">
        <f>IF(ROW()&lt;=vLastrow,'Match History Data'!N2020,"")</f>
        <v/>
      </c>
      <c r="O2020" t="str">
        <f>IF(ROW()&lt;=vLastrow,'Match History Data'!O2020,"")</f>
        <v/>
      </c>
      <c r="Q2020" t="str">
        <f>IF(ROW()&lt;=vLastrow,VLOOKUP(MONTH(E2020),calcs!$S$2:$T$13,2,FALSE),"")</f>
        <v/>
      </c>
      <c r="R2020" t="str">
        <f>IF(ROW()&lt;=vLastrow,VLOOKUP(MONTH(F2020),calcs!$S$2:$T$13,2,FALSE),"")</f>
        <v/>
      </c>
      <c r="S2020" t="str">
        <f t="shared" si="165"/>
        <v/>
      </c>
      <c r="T2020" s="26" t="e">
        <f>IF(F2020="",DATEDIF(E2020,calcs!X$2,"Y"),"")</f>
        <v>#VALUE!</v>
      </c>
      <c r="U2020" t="str">
        <f t="shared" si="164"/>
        <v/>
      </c>
      <c r="V2020" t="str">
        <f t="shared" si="161"/>
        <v/>
      </c>
      <c r="W2020">
        <f t="shared" si="162"/>
        <v>0</v>
      </c>
      <c r="X2020">
        <f t="shared" si="163"/>
        <v>0</v>
      </c>
    </row>
    <row r="2021" spans="1:24" x14ac:dyDescent="0.35">
      <c r="A2021" t="str">
        <f>IF(ROW()&lt;=vLastrow,'Match History Data'!A2021,"")</f>
        <v/>
      </c>
      <c r="B2021" t="str">
        <f>IF(ROW()&lt;=vLastrow,'Match History Data'!B2021,"")</f>
        <v/>
      </c>
      <c r="C2021" t="str">
        <f>IF(ROW()&lt;=vLastrow,'Match History Data'!C2021,"")</f>
        <v/>
      </c>
      <c r="D2021" t="str">
        <f>IF(ROW()&lt;=vLastrow,'Match History Data'!D2021,"")</f>
        <v/>
      </c>
      <c r="E2021" s="3" t="str">
        <f>IF(ROW()&lt;=vLastrow,IF('Match History Data'!E2021&lt;&gt;"",'Match History Data'!E2021,""),"")</f>
        <v/>
      </c>
      <c r="F2021" s="3" t="str">
        <f>IF(ROW()&lt;=vLastrow,IF('Match History Data'!F2021&lt;&gt;"",'Match History Data'!F2021,""),"")</f>
        <v/>
      </c>
      <c r="G2021" t="str">
        <f>IF(ROW()&lt;=vLastrow,'Match History Data'!G2021,"")</f>
        <v/>
      </c>
      <c r="H2021" t="str">
        <f>IF(ROW()&lt;=vLastrow,'Match History Data'!H2021,"")</f>
        <v/>
      </c>
      <c r="I2021" t="str">
        <f>IF(ROW()&lt;=vLastrow,'Match History Data'!I2021,"")</f>
        <v/>
      </c>
      <c r="J2021" t="str">
        <f>IF(ROW()&lt;=vLastrow,'Match History Data'!J2021,"")</f>
        <v/>
      </c>
      <c r="K2021" t="str">
        <f>IF(ROW()&lt;=vLastrow,'Match History Data'!K2021,"")</f>
        <v/>
      </c>
      <c r="L2021" t="str">
        <f>IF(ROW()&lt;=vLastrow,'Match History Data'!L2021,"")</f>
        <v/>
      </c>
      <c r="M2021" t="str">
        <f>IF(ROW()&lt;=vLastrow,'Match History Data'!M2021,"")</f>
        <v/>
      </c>
      <c r="N2021" t="str">
        <f>IF(ROW()&lt;=vLastrow,'Match History Data'!N2021,"")</f>
        <v/>
      </c>
      <c r="O2021" t="str">
        <f>IF(ROW()&lt;=vLastrow,'Match History Data'!O2021,"")</f>
        <v/>
      </c>
      <c r="Q2021" t="str">
        <f>IF(ROW()&lt;=vLastrow,VLOOKUP(MONTH(E2021),calcs!$S$2:$T$13,2,FALSE),"")</f>
        <v/>
      </c>
      <c r="R2021" t="str">
        <f>IF(ROW()&lt;=vLastrow,VLOOKUP(MONTH(F2021),calcs!$S$2:$T$13,2,FALSE),"")</f>
        <v/>
      </c>
      <c r="S2021" t="str">
        <f t="shared" si="165"/>
        <v/>
      </c>
      <c r="T2021" s="26" t="e">
        <f>IF(F2021="",DATEDIF(E2021,calcs!X$2,"Y"),"")</f>
        <v>#VALUE!</v>
      </c>
      <c r="U2021" t="str">
        <f t="shared" si="164"/>
        <v/>
      </c>
      <c r="V2021" t="str">
        <f t="shared" si="161"/>
        <v/>
      </c>
      <c r="W2021">
        <f t="shared" si="162"/>
        <v>0</v>
      </c>
      <c r="X2021">
        <f t="shared" si="163"/>
        <v>0</v>
      </c>
    </row>
    <row r="2022" spans="1:24" x14ac:dyDescent="0.35">
      <c r="A2022" t="str">
        <f>IF(ROW()&lt;=vLastrow,'Match History Data'!A2022,"")</f>
        <v/>
      </c>
      <c r="B2022" t="str">
        <f>IF(ROW()&lt;=vLastrow,'Match History Data'!B2022,"")</f>
        <v/>
      </c>
      <c r="C2022" t="str">
        <f>IF(ROW()&lt;=vLastrow,'Match History Data'!C2022,"")</f>
        <v/>
      </c>
      <c r="D2022" t="str">
        <f>IF(ROW()&lt;=vLastrow,'Match History Data'!D2022,"")</f>
        <v/>
      </c>
      <c r="E2022" s="3" t="str">
        <f>IF(ROW()&lt;=vLastrow,IF('Match History Data'!E2022&lt;&gt;"",'Match History Data'!E2022,""),"")</f>
        <v/>
      </c>
      <c r="F2022" s="3" t="str">
        <f>IF(ROW()&lt;=vLastrow,IF('Match History Data'!F2022&lt;&gt;"",'Match History Data'!F2022,""),"")</f>
        <v/>
      </c>
      <c r="G2022" t="str">
        <f>IF(ROW()&lt;=vLastrow,'Match History Data'!G2022,"")</f>
        <v/>
      </c>
      <c r="H2022" t="str">
        <f>IF(ROW()&lt;=vLastrow,'Match History Data'!H2022,"")</f>
        <v/>
      </c>
      <c r="I2022" t="str">
        <f>IF(ROW()&lt;=vLastrow,'Match History Data'!I2022,"")</f>
        <v/>
      </c>
      <c r="J2022" t="str">
        <f>IF(ROW()&lt;=vLastrow,'Match History Data'!J2022,"")</f>
        <v/>
      </c>
      <c r="K2022" t="str">
        <f>IF(ROW()&lt;=vLastrow,'Match History Data'!K2022,"")</f>
        <v/>
      </c>
      <c r="L2022" t="str">
        <f>IF(ROW()&lt;=vLastrow,'Match History Data'!L2022,"")</f>
        <v/>
      </c>
      <c r="M2022" t="str">
        <f>IF(ROW()&lt;=vLastrow,'Match History Data'!M2022,"")</f>
        <v/>
      </c>
      <c r="N2022" t="str">
        <f>IF(ROW()&lt;=vLastrow,'Match History Data'!N2022,"")</f>
        <v/>
      </c>
      <c r="O2022" t="str">
        <f>IF(ROW()&lt;=vLastrow,'Match History Data'!O2022,"")</f>
        <v/>
      </c>
      <c r="Q2022" t="str">
        <f>IF(ROW()&lt;=vLastrow,VLOOKUP(MONTH(E2022),calcs!$S$2:$T$13,2,FALSE),"")</f>
        <v/>
      </c>
      <c r="R2022" t="str">
        <f>IF(ROW()&lt;=vLastrow,VLOOKUP(MONTH(F2022),calcs!$S$2:$T$13,2,FALSE),"")</f>
        <v/>
      </c>
      <c r="S2022" t="str">
        <f t="shared" si="165"/>
        <v/>
      </c>
      <c r="T2022" s="26" t="e">
        <f>IF(F2022="",DATEDIF(E2022,calcs!X$2,"Y"),"")</f>
        <v>#VALUE!</v>
      </c>
      <c r="U2022" t="str">
        <f t="shared" si="164"/>
        <v/>
      </c>
      <c r="V2022" t="str">
        <f t="shared" si="161"/>
        <v/>
      </c>
      <c r="W2022">
        <f t="shared" si="162"/>
        <v>0</v>
      </c>
      <c r="X2022">
        <f t="shared" si="163"/>
        <v>0</v>
      </c>
    </row>
    <row r="2023" spans="1:24" x14ac:dyDescent="0.35">
      <c r="A2023" t="str">
        <f>IF(ROW()&lt;=vLastrow,'Match History Data'!A2023,"")</f>
        <v/>
      </c>
      <c r="B2023" t="str">
        <f>IF(ROW()&lt;=vLastrow,'Match History Data'!B2023,"")</f>
        <v/>
      </c>
      <c r="C2023" t="str">
        <f>IF(ROW()&lt;=vLastrow,'Match History Data'!C2023,"")</f>
        <v/>
      </c>
      <c r="D2023" t="str">
        <f>IF(ROW()&lt;=vLastrow,'Match History Data'!D2023,"")</f>
        <v/>
      </c>
      <c r="E2023" s="3" t="str">
        <f>IF(ROW()&lt;=vLastrow,IF('Match History Data'!E2023&lt;&gt;"",'Match History Data'!E2023,""),"")</f>
        <v/>
      </c>
      <c r="F2023" s="3" t="str">
        <f>IF(ROW()&lt;=vLastrow,IF('Match History Data'!F2023&lt;&gt;"",'Match History Data'!F2023,""),"")</f>
        <v/>
      </c>
      <c r="G2023" t="str">
        <f>IF(ROW()&lt;=vLastrow,'Match History Data'!G2023,"")</f>
        <v/>
      </c>
      <c r="H2023" t="str">
        <f>IF(ROW()&lt;=vLastrow,'Match History Data'!H2023,"")</f>
        <v/>
      </c>
      <c r="I2023" t="str">
        <f>IF(ROW()&lt;=vLastrow,'Match History Data'!I2023,"")</f>
        <v/>
      </c>
      <c r="J2023" t="str">
        <f>IF(ROW()&lt;=vLastrow,'Match History Data'!J2023,"")</f>
        <v/>
      </c>
      <c r="K2023" t="str">
        <f>IF(ROW()&lt;=vLastrow,'Match History Data'!K2023,"")</f>
        <v/>
      </c>
      <c r="L2023" t="str">
        <f>IF(ROW()&lt;=vLastrow,'Match History Data'!L2023,"")</f>
        <v/>
      </c>
      <c r="M2023" t="str">
        <f>IF(ROW()&lt;=vLastrow,'Match History Data'!M2023,"")</f>
        <v/>
      </c>
      <c r="N2023" t="str">
        <f>IF(ROW()&lt;=vLastrow,'Match History Data'!N2023,"")</f>
        <v/>
      </c>
      <c r="O2023" t="str">
        <f>IF(ROW()&lt;=vLastrow,'Match History Data'!O2023,"")</f>
        <v/>
      </c>
      <c r="Q2023" t="str">
        <f>IF(ROW()&lt;=vLastrow,VLOOKUP(MONTH(E2023),calcs!$S$2:$T$13,2,FALSE),"")</f>
        <v/>
      </c>
      <c r="R2023" t="str">
        <f>IF(ROW()&lt;=vLastrow,VLOOKUP(MONTH(F2023),calcs!$S$2:$T$13,2,FALSE),"")</f>
        <v/>
      </c>
      <c r="S2023" t="str">
        <f t="shared" si="165"/>
        <v/>
      </c>
      <c r="T2023" s="26" t="e">
        <f>IF(F2023="",DATEDIF(E2023,calcs!X$2,"Y"),"")</f>
        <v>#VALUE!</v>
      </c>
      <c r="U2023" t="str">
        <f t="shared" si="164"/>
        <v/>
      </c>
      <c r="V2023" t="str">
        <f t="shared" si="161"/>
        <v/>
      </c>
      <c r="W2023">
        <f t="shared" si="162"/>
        <v>0</v>
      </c>
      <c r="X2023">
        <f t="shared" si="163"/>
        <v>0</v>
      </c>
    </row>
    <row r="2024" spans="1:24" x14ac:dyDescent="0.35">
      <c r="A2024" t="str">
        <f>IF(ROW()&lt;=vLastrow,'Match History Data'!A2024,"")</f>
        <v/>
      </c>
      <c r="B2024" t="str">
        <f>IF(ROW()&lt;=vLastrow,'Match History Data'!B2024,"")</f>
        <v/>
      </c>
      <c r="C2024" t="str">
        <f>IF(ROW()&lt;=vLastrow,'Match History Data'!C2024,"")</f>
        <v/>
      </c>
      <c r="D2024" t="str">
        <f>IF(ROW()&lt;=vLastrow,'Match History Data'!D2024,"")</f>
        <v/>
      </c>
      <c r="E2024" s="3" t="str">
        <f>IF(ROW()&lt;=vLastrow,IF('Match History Data'!E2024&lt;&gt;"",'Match History Data'!E2024,""),"")</f>
        <v/>
      </c>
      <c r="F2024" s="3" t="str">
        <f>IF(ROW()&lt;=vLastrow,IF('Match History Data'!F2024&lt;&gt;"",'Match History Data'!F2024,""),"")</f>
        <v/>
      </c>
      <c r="G2024" t="str">
        <f>IF(ROW()&lt;=vLastrow,'Match History Data'!G2024,"")</f>
        <v/>
      </c>
      <c r="H2024" t="str">
        <f>IF(ROW()&lt;=vLastrow,'Match History Data'!H2024,"")</f>
        <v/>
      </c>
      <c r="I2024" t="str">
        <f>IF(ROW()&lt;=vLastrow,'Match History Data'!I2024,"")</f>
        <v/>
      </c>
      <c r="J2024" t="str">
        <f>IF(ROW()&lt;=vLastrow,'Match History Data'!J2024,"")</f>
        <v/>
      </c>
      <c r="K2024" t="str">
        <f>IF(ROW()&lt;=vLastrow,'Match History Data'!K2024,"")</f>
        <v/>
      </c>
      <c r="L2024" t="str">
        <f>IF(ROW()&lt;=vLastrow,'Match History Data'!L2024,"")</f>
        <v/>
      </c>
      <c r="M2024" t="str">
        <f>IF(ROW()&lt;=vLastrow,'Match History Data'!M2024,"")</f>
        <v/>
      </c>
      <c r="N2024" t="str">
        <f>IF(ROW()&lt;=vLastrow,'Match History Data'!N2024,"")</f>
        <v/>
      </c>
      <c r="O2024" t="str">
        <f>IF(ROW()&lt;=vLastrow,'Match History Data'!O2024,"")</f>
        <v/>
      </c>
      <c r="Q2024" t="str">
        <f>IF(ROW()&lt;=vLastrow,VLOOKUP(MONTH(E2024),calcs!$S$2:$T$13,2,FALSE),"")</f>
        <v/>
      </c>
      <c r="R2024" t="str">
        <f>IF(ROW()&lt;=vLastrow,VLOOKUP(MONTH(F2024),calcs!$S$2:$T$13,2,FALSE),"")</f>
        <v/>
      </c>
      <c r="S2024" t="str">
        <f t="shared" si="165"/>
        <v/>
      </c>
      <c r="T2024" s="26" t="e">
        <f>IF(F2024="",DATEDIF(E2024,calcs!X$2,"Y"),"")</f>
        <v>#VALUE!</v>
      </c>
      <c r="U2024" t="str">
        <f t="shared" si="164"/>
        <v/>
      </c>
      <c r="V2024" t="str">
        <f t="shared" si="161"/>
        <v/>
      </c>
      <c r="W2024">
        <f t="shared" si="162"/>
        <v>0</v>
      </c>
      <c r="X2024">
        <f t="shared" si="163"/>
        <v>0</v>
      </c>
    </row>
    <row r="2025" spans="1:24" x14ac:dyDescent="0.35">
      <c r="A2025" t="str">
        <f>IF(ROW()&lt;=vLastrow,'Match History Data'!A2025,"")</f>
        <v/>
      </c>
      <c r="B2025" t="str">
        <f>IF(ROW()&lt;=vLastrow,'Match History Data'!B2025,"")</f>
        <v/>
      </c>
      <c r="C2025" t="str">
        <f>IF(ROW()&lt;=vLastrow,'Match History Data'!C2025,"")</f>
        <v/>
      </c>
      <c r="D2025" t="str">
        <f>IF(ROW()&lt;=vLastrow,'Match History Data'!D2025,"")</f>
        <v/>
      </c>
      <c r="E2025" s="3" t="str">
        <f>IF(ROW()&lt;=vLastrow,IF('Match History Data'!E2025&lt;&gt;"",'Match History Data'!E2025,""),"")</f>
        <v/>
      </c>
      <c r="F2025" s="3" t="str">
        <f>IF(ROW()&lt;=vLastrow,IF('Match History Data'!F2025&lt;&gt;"",'Match History Data'!F2025,""),"")</f>
        <v/>
      </c>
      <c r="G2025" t="str">
        <f>IF(ROW()&lt;=vLastrow,'Match History Data'!G2025,"")</f>
        <v/>
      </c>
      <c r="H2025" t="str">
        <f>IF(ROW()&lt;=vLastrow,'Match History Data'!H2025,"")</f>
        <v/>
      </c>
      <c r="I2025" t="str">
        <f>IF(ROW()&lt;=vLastrow,'Match History Data'!I2025,"")</f>
        <v/>
      </c>
      <c r="J2025" t="str">
        <f>IF(ROW()&lt;=vLastrow,'Match History Data'!J2025,"")</f>
        <v/>
      </c>
      <c r="K2025" t="str">
        <f>IF(ROW()&lt;=vLastrow,'Match History Data'!K2025,"")</f>
        <v/>
      </c>
      <c r="L2025" t="str">
        <f>IF(ROW()&lt;=vLastrow,'Match History Data'!L2025,"")</f>
        <v/>
      </c>
      <c r="M2025" t="str">
        <f>IF(ROW()&lt;=vLastrow,'Match History Data'!M2025,"")</f>
        <v/>
      </c>
      <c r="N2025" t="str">
        <f>IF(ROW()&lt;=vLastrow,'Match History Data'!N2025,"")</f>
        <v/>
      </c>
      <c r="O2025" t="str">
        <f>IF(ROW()&lt;=vLastrow,'Match History Data'!O2025,"")</f>
        <v/>
      </c>
      <c r="Q2025" t="str">
        <f>IF(ROW()&lt;=vLastrow,VLOOKUP(MONTH(E2025),calcs!$S$2:$T$13,2,FALSE),"")</f>
        <v/>
      </c>
      <c r="R2025" t="str">
        <f>IF(ROW()&lt;=vLastrow,VLOOKUP(MONTH(F2025),calcs!$S$2:$T$13,2,FALSE),"")</f>
        <v/>
      </c>
      <c r="S2025" t="str">
        <f t="shared" si="165"/>
        <v/>
      </c>
      <c r="T2025" s="26" t="e">
        <f>IF(F2025="",DATEDIF(E2025,calcs!X$2,"Y"),"")</f>
        <v>#VALUE!</v>
      </c>
      <c r="U2025" t="str">
        <f t="shared" si="164"/>
        <v/>
      </c>
      <c r="V2025" t="str">
        <f t="shared" si="161"/>
        <v/>
      </c>
      <c r="W2025">
        <f t="shared" si="162"/>
        <v>0</v>
      </c>
      <c r="X2025">
        <f t="shared" si="163"/>
        <v>0</v>
      </c>
    </row>
    <row r="2026" spans="1:24" x14ac:dyDescent="0.35">
      <c r="A2026" t="str">
        <f>IF(ROW()&lt;=vLastrow,'Match History Data'!A2026,"")</f>
        <v/>
      </c>
      <c r="B2026" t="str">
        <f>IF(ROW()&lt;=vLastrow,'Match History Data'!B2026,"")</f>
        <v/>
      </c>
      <c r="C2026" t="str">
        <f>IF(ROW()&lt;=vLastrow,'Match History Data'!C2026,"")</f>
        <v/>
      </c>
      <c r="D2026" t="str">
        <f>IF(ROW()&lt;=vLastrow,'Match History Data'!D2026,"")</f>
        <v/>
      </c>
      <c r="E2026" s="3" t="str">
        <f>IF(ROW()&lt;=vLastrow,IF('Match History Data'!E2026&lt;&gt;"",'Match History Data'!E2026,""),"")</f>
        <v/>
      </c>
      <c r="F2026" s="3" t="str">
        <f>IF(ROW()&lt;=vLastrow,IF('Match History Data'!F2026&lt;&gt;"",'Match History Data'!F2026,""),"")</f>
        <v/>
      </c>
      <c r="G2026" t="str">
        <f>IF(ROW()&lt;=vLastrow,'Match History Data'!G2026,"")</f>
        <v/>
      </c>
      <c r="H2026" t="str">
        <f>IF(ROW()&lt;=vLastrow,'Match History Data'!H2026,"")</f>
        <v/>
      </c>
      <c r="I2026" t="str">
        <f>IF(ROW()&lt;=vLastrow,'Match History Data'!I2026,"")</f>
        <v/>
      </c>
      <c r="J2026" t="str">
        <f>IF(ROW()&lt;=vLastrow,'Match History Data'!J2026,"")</f>
        <v/>
      </c>
      <c r="K2026" t="str">
        <f>IF(ROW()&lt;=vLastrow,'Match History Data'!K2026,"")</f>
        <v/>
      </c>
      <c r="L2026" t="str">
        <f>IF(ROW()&lt;=vLastrow,'Match History Data'!L2026,"")</f>
        <v/>
      </c>
      <c r="M2026" t="str">
        <f>IF(ROW()&lt;=vLastrow,'Match History Data'!M2026,"")</f>
        <v/>
      </c>
      <c r="N2026" t="str">
        <f>IF(ROW()&lt;=vLastrow,'Match History Data'!N2026,"")</f>
        <v/>
      </c>
      <c r="O2026" t="str">
        <f>IF(ROW()&lt;=vLastrow,'Match History Data'!O2026,"")</f>
        <v/>
      </c>
      <c r="Q2026" t="str">
        <f>IF(ROW()&lt;=vLastrow,VLOOKUP(MONTH(E2026),calcs!$S$2:$T$13,2,FALSE),"")</f>
        <v/>
      </c>
      <c r="R2026" t="str">
        <f>IF(ROW()&lt;=vLastrow,VLOOKUP(MONTH(F2026),calcs!$S$2:$T$13,2,FALSE),"")</f>
        <v/>
      </c>
      <c r="S2026" t="str">
        <f t="shared" si="165"/>
        <v/>
      </c>
      <c r="T2026" s="26" t="e">
        <f>IF(F2026="",DATEDIF(E2026,calcs!X$2,"Y"),"")</f>
        <v>#VALUE!</v>
      </c>
      <c r="U2026" t="str">
        <f t="shared" si="164"/>
        <v/>
      </c>
      <c r="V2026" t="str">
        <f t="shared" si="161"/>
        <v/>
      </c>
      <c r="W2026">
        <f t="shared" si="162"/>
        <v>0</v>
      </c>
      <c r="X2026">
        <f t="shared" si="163"/>
        <v>0</v>
      </c>
    </row>
    <row r="2027" spans="1:24" x14ac:dyDescent="0.35">
      <c r="A2027" t="str">
        <f>IF(ROW()&lt;=vLastrow,'Match History Data'!A2027,"")</f>
        <v/>
      </c>
      <c r="B2027" t="str">
        <f>IF(ROW()&lt;=vLastrow,'Match History Data'!B2027,"")</f>
        <v/>
      </c>
      <c r="C2027" t="str">
        <f>IF(ROW()&lt;=vLastrow,'Match History Data'!C2027,"")</f>
        <v/>
      </c>
      <c r="D2027" t="str">
        <f>IF(ROW()&lt;=vLastrow,'Match History Data'!D2027,"")</f>
        <v/>
      </c>
      <c r="E2027" s="3" t="str">
        <f>IF(ROW()&lt;=vLastrow,IF('Match History Data'!E2027&lt;&gt;"",'Match History Data'!E2027,""),"")</f>
        <v/>
      </c>
      <c r="F2027" s="3" t="str">
        <f>IF(ROW()&lt;=vLastrow,IF('Match History Data'!F2027&lt;&gt;"",'Match History Data'!F2027,""),"")</f>
        <v/>
      </c>
      <c r="G2027" t="str">
        <f>IF(ROW()&lt;=vLastrow,'Match History Data'!G2027,"")</f>
        <v/>
      </c>
      <c r="H2027" t="str">
        <f>IF(ROW()&lt;=vLastrow,'Match History Data'!H2027,"")</f>
        <v/>
      </c>
      <c r="I2027" t="str">
        <f>IF(ROW()&lt;=vLastrow,'Match History Data'!I2027,"")</f>
        <v/>
      </c>
      <c r="J2027" t="str">
        <f>IF(ROW()&lt;=vLastrow,'Match History Data'!J2027,"")</f>
        <v/>
      </c>
      <c r="K2027" t="str">
        <f>IF(ROW()&lt;=vLastrow,'Match History Data'!K2027,"")</f>
        <v/>
      </c>
      <c r="L2027" t="str">
        <f>IF(ROW()&lt;=vLastrow,'Match History Data'!L2027,"")</f>
        <v/>
      </c>
      <c r="M2027" t="str">
        <f>IF(ROW()&lt;=vLastrow,'Match History Data'!M2027,"")</f>
        <v/>
      </c>
      <c r="N2027" t="str">
        <f>IF(ROW()&lt;=vLastrow,'Match History Data'!N2027,"")</f>
        <v/>
      </c>
      <c r="O2027" t="str">
        <f>IF(ROW()&lt;=vLastrow,'Match History Data'!O2027,"")</f>
        <v/>
      </c>
      <c r="Q2027" t="str">
        <f>IF(ROW()&lt;=vLastrow,VLOOKUP(MONTH(E2027),calcs!$S$2:$T$13,2,FALSE),"")</f>
        <v/>
      </c>
      <c r="R2027" t="str">
        <f>IF(ROW()&lt;=vLastrow,VLOOKUP(MONTH(F2027),calcs!$S$2:$T$13,2,FALSE),"")</f>
        <v/>
      </c>
      <c r="S2027" t="str">
        <f t="shared" si="165"/>
        <v/>
      </c>
      <c r="T2027" s="26" t="e">
        <f>IF(F2027="",DATEDIF(E2027,calcs!X$2,"Y"),"")</f>
        <v>#VALUE!</v>
      </c>
      <c r="U2027" t="str">
        <f t="shared" si="164"/>
        <v/>
      </c>
      <c r="V2027" t="str">
        <f t="shared" si="161"/>
        <v/>
      </c>
      <c r="W2027">
        <f t="shared" si="162"/>
        <v>0</v>
      </c>
      <c r="X2027">
        <f t="shared" si="163"/>
        <v>0</v>
      </c>
    </row>
    <row r="2028" spans="1:24" x14ac:dyDescent="0.35">
      <c r="A2028" t="str">
        <f>IF(ROW()&lt;=vLastrow,'Match History Data'!A2028,"")</f>
        <v/>
      </c>
      <c r="B2028" t="str">
        <f>IF(ROW()&lt;=vLastrow,'Match History Data'!B2028,"")</f>
        <v/>
      </c>
      <c r="C2028" t="str">
        <f>IF(ROW()&lt;=vLastrow,'Match History Data'!C2028,"")</f>
        <v/>
      </c>
      <c r="D2028" t="str">
        <f>IF(ROW()&lt;=vLastrow,'Match History Data'!D2028,"")</f>
        <v/>
      </c>
      <c r="E2028" s="3" t="str">
        <f>IF(ROW()&lt;=vLastrow,IF('Match History Data'!E2028&lt;&gt;"",'Match History Data'!E2028,""),"")</f>
        <v/>
      </c>
      <c r="F2028" s="3" t="str">
        <f>IF(ROW()&lt;=vLastrow,IF('Match History Data'!F2028&lt;&gt;"",'Match History Data'!F2028,""),"")</f>
        <v/>
      </c>
      <c r="G2028" t="str">
        <f>IF(ROW()&lt;=vLastrow,'Match History Data'!G2028,"")</f>
        <v/>
      </c>
      <c r="H2028" t="str">
        <f>IF(ROW()&lt;=vLastrow,'Match History Data'!H2028,"")</f>
        <v/>
      </c>
      <c r="I2028" t="str">
        <f>IF(ROW()&lt;=vLastrow,'Match History Data'!I2028,"")</f>
        <v/>
      </c>
      <c r="J2028" t="str">
        <f>IF(ROW()&lt;=vLastrow,'Match History Data'!J2028,"")</f>
        <v/>
      </c>
      <c r="K2028" t="str">
        <f>IF(ROW()&lt;=vLastrow,'Match History Data'!K2028,"")</f>
        <v/>
      </c>
      <c r="L2028" t="str">
        <f>IF(ROW()&lt;=vLastrow,'Match History Data'!L2028,"")</f>
        <v/>
      </c>
      <c r="M2028" t="str">
        <f>IF(ROW()&lt;=vLastrow,'Match History Data'!M2028,"")</f>
        <v/>
      </c>
      <c r="N2028" t="str">
        <f>IF(ROW()&lt;=vLastrow,'Match History Data'!N2028,"")</f>
        <v/>
      </c>
      <c r="O2028" t="str">
        <f>IF(ROW()&lt;=vLastrow,'Match History Data'!O2028,"")</f>
        <v/>
      </c>
      <c r="Q2028" t="str">
        <f>IF(ROW()&lt;=vLastrow,VLOOKUP(MONTH(E2028),calcs!$S$2:$T$13,2,FALSE),"")</f>
        <v/>
      </c>
      <c r="R2028" t="str">
        <f>IF(ROW()&lt;=vLastrow,VLOOKUP(MONTH(F2028),calcs!$S$2:$T$13,2,FALSE),"")</f>
        <v/>
      </c>
      <c r="S2028" t="str">
        <f t="shared" si="165"/>
        <v/>
      </c>
      <c r="T2028" s="26" t="e">
        <f>IF(F2028="",DATEDIF(E2028,calcs!X$2,"Y"),"")</f>
        <v>#VALUE!</v>
      </c>
      <c r="U2028" t="str">
        <f t="shared" si="164"/>
        <v/>
      </c>
      <c r="V2028" t="str">
        <f t="shared" si="161"/>
        <v/>
      </c>
      <c r="W2028">
        <f t="shared" si="162"/>
        <v>0</v>
      </c>
      <c r="X2028">
        <f t="shared" si="163"/>
        <v>0</v>
      </c>
    </row>
    <row r="2029" spans="1:24" x14ac:dyDescent="0.35">
      <c r="A2029" t="str">
        <f>IF(ROW()&lt;=vLastrow,'Match History Data'!A2029,"")</f>
        <v/>
      </c>
      <c r="B2029" t="str">
        <f>IF(ROW()&lt;=vLastrow,'Match History Data'!B2029,"")</f>
        <v/>
      </c>
      <c r="C2029" t="str">
        <f>IF(ROW()&lt;=vLastrow,'Match History Data'!C2029,"")</f>
        <v/>
      </c>
      <c r="D2029" t="str">
        <f>IF(ROW()&lt;=vLastrow,'Match History Data'!D2029,"")</f>
        <v/>
      </c>
      <c r="E2029" s="3" t="str">
        <f>IF(ROW()&lt;=vLastrow,IF('Match History Data'!E2029&lt;&gt;"",'Match History Data'!E2029,""),"")</f>
        <v/>
      </c>
      <c r="F2029" s="3" t="str">
        <f>IF(ROW()&lt;=vLastrow,IF('Match History Data'!F2029&lt;&gt;"",'Match History Data'!F2029,""),"")</f>
        <v/>
      </c>
      <c r="G2029" t="str">
        <f>IF(ROW()&lt;=vLastrow,'Match History Data'!G2029,"")</f>
        <v/>
      </c>
      <c r="H2029" t="str">
        <f>IF(ROW()&lt;=vLastrow,'Match History Data'!H2029,"")</f>
        <v/>
      </c>
      <c r="I2029" t="str">
        <f>IF(ROW()&lt;=vLastrow,'Match History Data'!I2029,"")</f>
        <v/>
      </c>
      <c r="J2029" t="str">
        <f>IF(ROW()&lt;=vLastrow,'Match History Data'!J2029,"")</f>
        <v/>
      </c>
      <c r="K2029" t="str">
        <f>IF(ROW()&lt;=vLastrow,'Match History Data'!K2029,"")</f>
        <v/>
      </c>
      <c r="L2029" t="str">
        <f>IF(ROW()&lt;=vLastrow,'Match History Data'!L2029,"")</f>
        <v/>
      </c>
      <c r="M2029" t="str">
        <f>IF(ROW()&lt;=vLastrow,'Match History Data'!M2029,"")</f>
        <v/>
      </c>
      <c r="N2029" t="str">
        <f>IF(ROW()&lt;=vLastrow,'Match History Data'!N2029,"")</f>
        <v/>
      </c>
      <c r="O2029" t="str">
        <f>IF(ROW()&lt;=vLastrow,'Match History Data'!O2029,"")</f>
        <v/>
      </c>
      <c r="Q2029" t="str">
        <f>IF(ROW()&lt;=vLastrow,VLOOKUP(MONTH(E2029),calcs!$S$2:$T$13,2,FALSE),"")</f>
        <v/>
      </c>
      <c r="R2029" t="str">
        <f>IF(ROW()&lt;=vLastrow,VLOOKUP(MONTH(F2029),calcs!$S$2:$T$13,2,FALSE),"")</f>
        <v/>
      </c>
      <c r="S2029" t="str">
        <f t="shared" si="165"/>
        <v/>
      </c>
      <c r="T2029" s="26" t="e">
        <f>IF(F2029="",DATEDIF(E2029,calcs!X$2,"Y"),"")</f>
        <v>#VALUE!</v>
      </c>
      <c r="U2029" t="str">
        <f t="shared" si="164"/>
        <v/>
      </c>
      <c r="V2029" t="str">
        <f t="shared" si="161"/>
        <v/>
      </c>
      <c r="W2029">
        <f t="shared" si="162"/>
        <v>0</v>
      </c>
      <c r="X2029">
        <f t="shared" si="163"/>
        <v>0</v>
      </c>
    </row>
    <row r="2030" spans="1:24" x14ac:dyDescent="0.35">
      <c r="A2030" t="str">
        <f>IF(ROW()&lt;=vLastrow,'Match History Data'!A2030,"")</f>
        <v/>
      </c>
      <c r="B2030" t="str">
        <f>IF(ROW()&lt;=vLastrow,'Match History Data'!B2030,"")</f>
        <v/>
      </c>
      <c r="C2030" t="str">
        <f>IF(ROW()&lt;=vLastrow,'Match History Data'!C2030,"")</f>
        <v/>
      </c>
      <c r="D2030" t="str">
        <f>IF(ROW()&lt;=vLastrow,'Match History Data'!D2030,"")</f>
        <v/>
      </c>
      <c r="E2030" s="3" t="str">
        <f>IF(ROW()&lt;=vLastrow,IF('Match History Data'!E2030&lt;&gt;"",'Match History Data'!E2030,""),"")</f>
        <v/>
      </c>
      <c r="F2030" s="3" t="str">
        <f>IF(ROW()&lt;=vLastrow,IF('Match History Data'!F2030&lt;&gt;"",'Match History Data'!F2030,""),"")</f>
        <v/>
      </c>
      <c r="G2030" t="str">
        <f>IF(ROW()&lt;=vLastrow,'Match History Data'!G2030,"")</f>
        <v/>
      </c>
      <c r="H2030" t="str">
        <f>IF(ROW()&lt;=vLastrow,'Match History Data'!H2030,"")</f>
        <v/>
      </c>
      <c r="I2030" t="str">
        <f>IF(ROW()&lt;=vLastrow,'Match History Data'!I2030,"")</f>
        <v/>
      </c>
      <c r="J2030" t="str">
        <f>IF(ROW()&lt;=vLastrow,'Match History Data'!J2030,"")</f>
        <v/>
      </c>
      <c r="K2030" t="str">
        <f>IF(ROW()&lt;=vLastrow,'Match History Data'!K2030,"")</f>
        <v/>
      </c>
      <c r="L2030" t="str">
        <f>IF(ROW()&lt;=vLastrow,'Match History Data'!L2030,"")</f>
        <v/>
      </c>
      <c r="M2030" t="str">
        <f>IF(ROW()&lt;=vLastrow,'Match History Data'!M2030,"")</f>
        <v/>
      </c>
      <c r="N2030" t="str">
        <f>IF(ROW()&lt;=vLastrow,'Match History Data'!N2030,"")</f>
        <v/>
      </c>
      <c r="O2030" t="str">
        <f>IF(ROW()&lt;=vLastrow,'Match History Data'!O2030,"")</f>
        <v/>
      </c>
      <c r="Q2030" t="str">
        <f>IF(ROW()&lt;=vLastrow,VLOOKUP(MONTH(E2030),calcs!$S$2:$T$13,2,FALSE),"")</f>
        <v/>
      </c>
      <c r="R2030" t="str">
        <f>IF(ROW()&lt;=vLastrow,VLOOKUP(MONTH(F2030),calcs!$S$2:$T$13,2,FALSE),"")</f>
        <v/>
      </c>
      <c r="S2030" t="str">
        <f t="shared" si="165"/>
        <v/>
      </c>
      <c r="T2030" s="26" t="e">
        <f>IF(F2030="",DATEDIF(E2030,calcs!X$2,"Y"),"")</f>
        <v>#VALUE!</v>
      </c>
      <c r="U2030" t="str">
        <f t="shared" si="164"/>
        <v/>
      </c>
      <c r="V2030" t="str">
        <f t="shared" si="161"/>
        <v/>
      </c>
      <c r="W2030">
        <f t="shared" si="162"/>
        <v>0</v>
      </c>
      <c r="X2030">
        <f t="shared" si="163"/>
        <v>0</v>
      </c>
    </row>
    <row r="2031" spans="1:24" x14ac:dyDescent="0.35">
      <c r="A2031" t="str">
        <f>IF(ROW()&lt;=vLastrow,'Match History Data'!A2031,"")</f>
        <v/>
      </c>
      <c r="B2031" t="str">
        <f>IF(ROW()&lt;=vLastrow,'Match History Data'!B2031,"")</f>
        <v/>
      </c>
      <c r="C2031" t="str">
        <f>IF(ROW()&lt;=vLastrow,'Match History Data'!C2031,"")</f>
        <v/>
      </c>
      <c r="D2031" t="str">
        <f>IF(ROW()&lt;=vLastrow,'Match History Data'!D2031,"")</f>
        <v/>
      </c>
      <c r="E2031" s="3" t="str">
        <f>IF(ROW()&lt;=vLastrow,IF('Match History Data'!E2031&lt;&gt;"",'Match History Data'!E2031,""),"")</f>
        <v/>
      </c>
      <c r="F2031" s="3" t="str">
        <f>IF(ROW()&lt;=vLastrow,IF('Match History Data'!F2031&lt;&gt;"",'Match History Data'!F2031,""),"")</f>
        <v/>
      </c>
      <c r="G2031" t="str">
        <f>IF(ROW()&lt;=vLastrow,'Match History Data'!G2031,"")</f>
        <v/>
      </c>
      <c r="H2031" t="str">
        <f>IF(ROW()&lt;=vLastrow,'Match History Data'!H2031,"")</f>
        <v/>
      </c>
      <c r="I2031" t="str">
        <f>IF(ROW()&lt;=vLastrow,'Match History Data'!I2031,"")</f>
        <v/>
      </c>
      <c r="J2031" t="str">
        <f>IF(ROW()&lt;=vLastrow,'Match History Data'!J2031,"")</f>
        <v/>
      </c>
      <c r="K2031" t="str">
        <f>IF(ROW()&lt;=vLastrow,'Match History Data'!K2031,"")</f>
        <v/>
      </c>
      <c r="L2031" t="str">
        <f>IF(ROW()&lt;=vLastrow,'Match History Data'!L2031,"")</f>
        <v/>
      </c>
      <c r="M2031" t="str">
        <f>IF(ROW()&lt;=vLastrow,'Match History Data'!M2031,"")</f>
        <v/>
      </c>
      <c r="N2031" t="str">
        <f>IF(ROW()&lt;=vLastrow,'Match History Data'!N2031,"")</f>
        <v/>
      </c>
      <c r="O2031" t="str">
        <f>IF(ROW()&lt;=vLastrow,'Match History Data'!O2031,"")</f>
        <v/>
      </c>
      <c r="Q2031" t="str">
        <f>IF(ROW()&lt;=vLastrow,VLOOKUP(MONTH(E2031),calcs!$S$2:$T$13,2,FALSE),"")</f>
        <v/>
      </c>
      <c r="R2031" t="str">
        <f>IF(ROW()&lt;=vLastrow,VLOOKUP(MONTH(F2031),calcs!$S$2:$T$13,2,FALSE),"")</f>
        <v/>
      </c>
      <c r="S2031" t="str">
        <f t="shared" si="165"/>
        <v/>
      </c>
      <c r="T2031" s="26" t="e">
        <f>IF(F2031="",DATEDIF(E2031,calcs!X$2,"Y"),"")</f>
        <v>#VALUE!</v>
      </c>
      <c r="U2031" t="str">
        <f t="shared" si="164"/>
        <v/>
      </c>
      <c r="V2031" t="str">
        <f t="shared" si="161"/>
        <v/>
      </c>
      <c r="W2031">
        <f t="shared" si="162"/>
        <v>0</v>
      </c>
      <c r="X2031">
        <f t="shared" si="163"/>
        <v>0</v>
      </c>
    </row>
    <row r="2032" spans="1:24" x14ac:dyDescent="0.35">
      <c r="A2032" t="str">
        <f>IF(ROW()&lt;=vLastrow,'Match History Data'!A2032,"")</f>
        <v/>
      </c>
      <c r="B2032" t="str">
        <f>IF(ROW()&lt;=vLastrow,'Match History Data'!B2032,"")</f>
        <v/>
      </c>
      <c r="C2032" t="str">
        <f>IF(ROW()&lt;=vLastrow,'Match History Data'!C2032,"")</f>
        <v/>
      </c>
      <c r="D2032" t="str">
        <f>IF(ROW()&lt;=vLastrow,'Match History Data'!D2032,"")</f>
        <v/>
      </c>
      <c r="E2032" s="3" t="str">
        <f>IF(ROW()&lt;=vLastrow,IF('Match History Data'!E2032&lt;&gt;"",'Match History Data'!E2032,""),"")</f>
        <v/>
      </c>
      <c r="F2032" s="3" t="str">
        <f>IF(ROW()&lt;=vLastrow,IF('Match History Data'!F2032&lt;&gt;"",'Match History Data'!F2032,""),"")</f>
        <v/>
      </c>
      <c r="G2032" t="str">
        <f>IF(ROW()&lt;=vLastrow,'Match History Data'!G2032,"")</f>
        <v/>
      </c>
      <c r="H2032" t="str">
        <f>IF(ROW()&lt;=vLastrow,'Match History Data'!H2032,"")</f>
        <v/>
      </c>
      <c r="I2032" t="str">
        <f>IF(ROW()&lt;=vLastrow,'Match History Data'!I2032,"")</f>
        <v/>
      </c>
      <c r="J2032" t="str">
        <f>IF(ROW()&lt;=vLastrow,'Match History Data'!J2032,"")</f>
        <v/>
      </c>
      <c r="K2032" t="str">
        <f>IF(ROW()&lt;=vLastrow,'Match History Data'!K2032,"")</f>
        <v/>
      </c>
      <c r="L2032" t="str">
        <f>IF(ROW()&lt;=vLastrow,'Match History Data'!L2032,"")</f>
        <v/>
      </c>
      <c r="M2032" t="str">
        <f>IF(ROW()&lt;=vLastrow,'Match History Data'!M2032,"")</f>
        <v/>
      </c>
      <c r="N2032" t="str">
        <f>IF(ROW()&lt;=vLastrow,'Match History Data'!N2032,"")</f>
        <v/>
      </c>
      <c r="O2032" t="str">
        <f>IF(ROW()&lt;=vLastrow,'Match History Data'!O2032,"")</f>
        <v/>
      </c>
      <c r="Q2032" t="str">
        <f>IF(ROW()&lt;=vLastrow,VLOOKUP(MONTH(E2032),calcs!$S$2:$T$13,2,FALSE),"")</f>
        <v/>
      </c>
      <c r="R2032" t="str">
        <f>IF(ROW()&lt;=vLastrow,VLOOKUP(MONTH(F2032),calcs!$S$2:$T$13,2,FALSE),"")</f>
        <v/>
      </c>
      <c r="S2032" t="str">
        <f t="shared" si="165"/>
        <v/>
      </c>
      <c r="T2032" s="26" t="e">
        <f>IF(F2032="",DATEDIF(E2032,calcs!X$2,"Y"),"")</f>
        <v>#VALUE!</v>
      </c>
      <c r="U2032" t="str">
        <f t="shared" si="164"/>
        <v/>
      </c>
      <c r="V2032" t="str">
        <f t="shared" si="161"/>
        <v/>
      </c>
      <c r="W2032">
        <f t="shared" si="162"/>
        <v>0</v>
      </c>
      <c r="X2032">
        <f t="shared" si="163"/>
        <v>0</v>
      </c>
    </row>
    <row r="2033" spans="1:24" x14ac:dyDescent="0.35">
      <c r="A2033" t="str">
        <f>IF(ROW()&lt;=vLastrow,'Match History Data'!A2033,"")</f>
        <v/>
      </c>
      <c r="B2033" t="str">
        <f>IF(ROW()&lt;=vLastrow,'Match History Data'!B2033,"")</f>
        <v/>
      </c>
      <c r="C2033" t="str">
        <f>IF(ROW()&lt;=vLastrow,'Match History Data'!C2033,"")</f>
        <v/>
      </c>
      <c r="D2033" t="str">
        <f>IF(ROW()&lt;=vLastrow,'Match History Data'!D2033,"")</f>
        <v/>
      </c>
      <c r="E2033" s="3" t="str">
        <f>IF(ROW()&lt;=vLastrow,IF('Match History Data'!E2033&lt;&gt;"",'Match History Data'!E2033,""),"")</f>
        <v/>
      </c>
      <c r="F2033" s="3" t="str">
        <f>IF(ROW()&lt;=vLastrow,IF('Match History Data'!F2033&lt;&gt;"",'Match History Data'!F2033,""),"")</f>
        <v/>
      </c>
      <c r="G2033" t="str">
        <f>IF(ROW()&lt;=vLastrow,'Match History Data'!G2033,"")</f>
        <v/>
      </c>
      <c r="H2033" t="str">
        <f>IF(ROW()&lt;=vLastrow,'Match History Data'!H2033,"")</f>
        <v/>
      </c>
      <c r="I2033" t="str">
        <f>IF(ROW()&lt;=vLastrow,'Match History Data'!I2033,"")</f>
        <v/>
      </c>
      <c r="J2033" t="str">
        <f>IF(ROW()&lt;=vLastrow,'Match History Data'!J2033,"")</f>
        <v/>
      </c>
      <c r="K2033" t="str">
        <f>IF(ROW()&lt;=vLastrow,'Match History Data'!K2033,"")</f>
        <v/>
      </c>
      <c r="L2033" t="str">
        <f>IF(ROW()&lt;=vLastrow,'Match History Data'!L2033,"")</f>
        <v/>
      </c>
      <c r="M2033" t="str">
        <f>IF(ROW()&lt;=vLastrow,'Match History Data'!M2033,"")</f>
        <v/>
      </c>
      <c r="N2033" t="str">
        <f>IF(ROW()&lt;=vLastrow,'Match History Data'!N2033,"")</f>
        <v/>
      </c>
      <c r="O2033" t="str">
        <f>IF(ROW()&lt;=vLastrow,'Match History Data'!O2033,"")</f>
        <v/>
      </c>
      <c r="Q2033" t="str">
        <f>IF(ROW()&lt;=vLastrow,VLOOKUP(MONTH(E2033),calcs!$S$2:$T$13,2,FALSE),"")</f>
        <v/>
      </c>
      <c r="R2033" t="str">
        <f>IF(ROW()&lt;=vLastrow,VLOOKUP(MONTH(F2033),calcs!$S$2:$T$13,2,FALSE),"")</f>
        <v/>
      </c>
      <c r="S2033" t="str">
        <f t="shared" si="165"/>
        <v/>
      </c>
      <c r="T2033" s="26" t="e">
        <f>IF(F2033="",DATEDIF(E2033,calcs!X$2,"Y"),"")</f>
        <v>#VALUE!</v>
      </c>
      <c r="U2033" t="str">
        <f t="shared" si="164"/>
        <v/>
      </c>
      <c r="V2033" t="str">
        <f t="shared" si="161"/>
        <v/>
      </c>
      <c r="W2033">
        <f t="shared" si="162"/>
        <v>0</v>
      </c>
      <c r="X2033">
        <f t="shared" si="163"/>
        <v>0</v>
      </c>
    </row>
    <row r="2034" spans="1:24" x14ac:dyDescent="0.35">
      <c r="A2034" t="str">
        <f>IF(ROW()&lt;=vLastrow,'Match History Data'!A2034,"")</f>
        <v/>
      </c>
      <c r="B2034" t="str">
        <f>IF(ROW()&lt;=vLastrow,'Match History Data'!B2034,"")</f>
        <v/>
      </c>
      <c r="C2034" t="str">
        <f>IF(ROW()&lt;=vLastrow,'Match History Data'!C2034,"")</f>
        <v/>
      </c>
      <c r="D2034" t="str">
        <f>IF(ROW()&lt;=vLastrow,'Match History Data'!D2034,"")</f>
        <v/>
      </c>
      <c r="E2034" s="3" t="str">
        <f>IF(ROW()&lt;=vLastrow,IF('Match History Data'!E2034&lt;&gt;"",'Match History Data'!E2034,""),"")</f>
        <v/>
      </c>
      <c r="F2034" s="3" t="str">
        <f>IF(ROW()&lt;=vLastrow,IF('Match History Data'!F2034&lt;&gt;"",'Match History Data'!F2034,""),"")</f>
        <v/>
      </c>
      <c r="G2034" t="str">
        <f>IF(ROW()&lt;=vLastrow,'Match History Data'!G2034,"")</f>
        <v/>
      </c>
      <c r="H2034" t="str">
        <f>IF(ROW()&lt;=vLastrow,'Match History Data'!H2034,"")</f>
        <v/>
      </c>
      <c r="I2034" t="str">
        <f>IF(ROW()&lt;=vLastrow,'Match History Data'!I2034,"")</f>
        <v/>
      </c>
      <c r="J2034" t="str">
        <f>IF(ROW()&lt;=vLastrow,'Match History Data'!J2034,"")</f>
        <v/>
      </c>
      <c r="K2034" t="str">
        <f>IF(ROW()&lt;=vLastrow,'Match History Data'!K2034,"")</f>
        <v/>
      </c>
      <c r="L2034" t="str">
        <f>IF(ROW()&lt;=vLastrow,'Match History Data'!L2034,"")</f>
        <v/>
      </c>
      <c r="M2034" t="str">
        <f>IF(ROW()&lt;=vLastrow,'Match History Data'!M2034,"")</f>
        <v/>
      </c>
      <c r="N2034" t="str">
        <f>IF(ROW()&lt;=vLastrow,'Match History Data'!N2034,"")</f>
        <v/>
      </c>
      <c r="O2034" t="str">
        <f>IF(ROW()&lt;=vLastrow,'Match History Data'!O2034,"")</f>
        <v/>
      </c>
      <c r="Q2034" t="str">
        <f>IF(ROW()&lt;=vLastrow,VLOOKUP(MONTH(E2034),calcs!$S$2:$T$13,2,FALSE),"")</f>
        <v/>
      </c>
      <c r="R2034" t="str">
        <f>IF(ROW()&lt;=vLastrow,VLOOKUP(MONTH(F2034),calcs!$S$2:$T$13,2,FALSE),"")</f>
        <v/>
      </c>
      <c r="S2034" t="str">
        <f t="shared" si="165"/>
        <v/>
      </c>
      <c r="T2034" s="26" t="e">
        <f>IF(F2034="",DATEDIF(E2034,calcs!X$2,"Y"),"")</f>
        <v>#VALUE!</v>
      </c>
      <c r="U2034" t="str">
        <f t="shared" si="164"/>
        <v/>
      </c>
      <c r="V2034" t="str">
        <f t="shared" si="161"/>
        <v/>
      </c>
      <c r="W2034">
        <f t="shared" si="162"/>
        <v>0</v>
      </c>
      <c r="X2034">
        <f t="shared" si="163"/>
        <v>0</v>
      </c>
    </row>
    <row r="2035" spans="1:24" x14ac:dyDescent="0.35">
      <c r="A2035" t="str">
        <f>IF(ROW()&lt;=vLastrow,'Match History Data'!A2035,"")</f>
        <v/>
      </c>
      <c r="B2035" t="str">
        <f>IF(ROW()&lt;=vLastrow,'Match History Data'!B2035,"")</f>
        <v/>
      </c>
      <c r="C2035" t="str">
        <f>IF(ROW()&lt;=vLastrow,'Match History Data'!C2035,"")</f>
        <v/>
      </c>
      <c r="D2035" t="str">
        <f>IF(ROW()&lt;=vLastrow,'Match History Data'!D2035,"")</f>
        <v/>
      </c>
      <c r="E2035" s="3" t="str">
        <f>IF(ROW()&lt;=vLastrow,IF('Match History Data'!E2035&lt;&gt;"",'Match History Data'!E2035,""),"")</f>
        <v/>
      </c>
      <c r="F2035" s="3" t="str">
        <f>IF(ROW()&lt;=vLastrow,IF('Match History Data'!F2035&lt;&gt;"",'Match History Data'!F2035,""),"")</f>
        <v/>
      </c>
      <c r="G2035" t="str">
        <f>IF(ROW()&lt;=vLastrow,'Match History Data'!G2035,"")</f>
        <v/>
      </c>
      <c r="H2035" t="str">
        <f>IF(ROW()&lt;=vLastrow,'Match History Data'!H2035,"")</f>
        <v/>
      </c>
      <c r="I2035" t="str">
        <f>IF(ROW()&lt;=vLastrow,'Match History Data'!I2035,"")</f>
        <v/>
      </c>
      <c r="J2035" t="str">
        <f>IF(ROW()&lt;=vLastrow,'Match History Data'!J2035,"")</f>
        <v/>
      </c>
      <c r="K2035" t="str">
        <f>IF(ROW()&lt;=vLastrow,'Match History Data'!K2035,"")</f>
        <v/>
      </c>
      <c r="L2035" t="str">
        <f>IF(ROW()&lt;=vLastrow,'Match History Data'!L2035,"")</f>
        <v/>
      </c>
      <c r="M2035" t="str">
        <f>IF(ROW()&lt;=vLastrow,'Match History Data'!M2035,"")</f>
        <v/>
      </c>
      <c r="N2035" t="str">
        <f>IF(ROW()&lt;=vLastrow,'Match History Data'!N2035,"")</f>
        <v/>
      </c>
      <c r="O2035" t="str">
        <f>IF(ROW()&lt;=vLastrow,'Match History Data'!O2035,"")</f>
        <v/>
      </c>
      <c r="Q2035" t="str">
        <f>IF(ROW()&lt;=vLastrow,VLOOKUP(MONTH(E2035),calcs!$S$2:$T$13,2,FALSE),"")</f>
        <v/>
      </c>
      <c r="R2035" t="str">
        <f>IF(ROW()&lt;=vLastrow,VLOOKUP(MONTH(F2035),calcs!$S$2:$T$13,2,FALSE),"")</f>
        <v/>
      </c>
      <c r="S2035" t="str">
        <f t="shared" si="165"/>
        <v/>
      </c>
      <c r="T2035" s="26" t="e">
        <f>IF(F2035="",DATEDIF(E2035,calcs!X$2,"Y"),"")</f>
        <v>#VALUE!</v>
      </c>
      <c r="U2035" t="str">
        <f t="shared" si="164"/>
        <v/>
      </c>
      <c r="V2035" t="str">
        <f t="shared" si="161"/>
        <v/>
      </c>
      <c r="W2035">
        <f t="shared" si="162"/>
        <v>0</v>
      </c>
      <c r="X2035">
        <f t="shared" si="163"/>
        <v>0</v>
      </c>
    </row>
    <row r="2036" spans="1:24" x14ac:dyDescent="0.35">
      <c r="A2036" t="str">
        <f>IF(ROW()&lt;=vLastrow,'Match History Data'!A2036,"")</f>
        <v/>
      </c>
      <c r="B2036" t="str">
        <f>IF(ROW()&lt;=vLastrow,'Match History Data'!B2036,"")</f>
        <v/>
      </c>
      <c r="C2036" t="str">
        <f>IF(ROW()&lt;=vLastrow,'Match History Data'!C2036,"")</f>
        <v/>
      </c>
      <c r="D2036" t="str">
        <f>IF(ROW()&lt;=vLastrow,'Match History Data'!D2036,"")</f>
        <v/>
      </c>
      <c r="E2036" s="3" t="str">
        <f>IF(ROW()&lt;=vLastrow,IF('Match History Data'!E2036&lt;&gt;"",'Match History Data'!E2036,""),"")</f>
        <v/>
      </c>
      <c r="F2036" s="3" t="str">
        <f>IF(ROW()&lt;=vLastrow,IF('Match History Data'!F2036&lt;&gt;"",'Match History Data'!F2036,""),"")</f>
        <v/>
      </c>
      <c r="G2036" t="str">
        <f>IF(ROW()&lt;=vLastrow,'Match History Data'!G2036,"")</f>
        <v/>
      </c>
      <c r="H2036" t="str">
        <f>IF(ROW()&lt;=vLastrow,'Match History Data'!H2036,"")</f>
        <v/>
      </c>
      <c r="I2036" t="str">
        <f>IF(ROW()&lt;=vLastrow,'Match History Data'!I2036,"")</f>
        <v/>
      </c>
      <c r="J2036" t="str">
        <f>IF(ROW()&lt;=vLastrow,'Match History Data'!J2036,"")</f>
        <v/>
      </c>
      <c r="K2036" t="str">
        <f>IF(ROW()&lt;=vLastrow,'Match History Data'!K2036,"")</f>
        <v/>
      </c>
      <c r="L2036" t="str">
        <f>IF(ROW()&lt;=vLastrow,'Match History Data'!L2036,"")</f>
        <v/>
      </c>
      <c r="M2036" t="str">
        <f>IF(ROW()&lt;=vLastrow,'Match History Data'!M2036,"")</f>
        <v/>
      </c>
      <c r="N2036" t="str">
        <f>IF(ROW()&lt;=vLastrow,'Match History Data'!N2036,"")</f>
        <v/>
      </c>
      <c r="O2036" t="str">
        <f>IF(ROW()&lt;=vLastrow,'Match History Data'!O2036,"")</f>
        <v/>
      </c>
      <c r="Q2036" t="str">
        <f>IF(ROW()&lt;=vLastrow,VLOOKUP(MONTH(E2036),calcs!$S$2:$T$13,2,FALSE),"")</f>
        <v/>
      </c>
      <c r="R2036" t="str">
        <f>IF(ROW()&lt;=vLastrow,VLOOKUP(MONTH(F2036),calcs!$S$2:$T$13,2,FALSE),"")</f>
        <v/>
      </c>
      <c r="S2036" t="str">
        <f t="shared" si="165"/>
        <v/>
      </c>
      <c r="T2036" s="26" t="e">
        <f>IF(F2036="",DATEDIF(E2036,calcs!X$2,"Y"),"")</f>
        <v>#VALUE!</v>
      </c>
      <c r="U2036" t="str">
        <f t="shared" si="164"/>
        <v/>
      </c>
      <c r="V2036" t="str">
        <f t="shared" si="161"/>
        <v/>
      </c>
      <c r="W2036">
        <f t="shared" si="162"/>
        <v>0</v>
      </c>
      <c r="X2036">
        <f t="shared" si="163"/>
        <v>0</v>
      </c>
    </row>
    <row r="2037" spans="1:24" x14ac:dyDescent="0.35">
      <c r="A2037" t="str">
        <f>IF(ROW()&lt;=vLastrow,'Match History Data'!A2037,"")</f>
        <v/>
      </c>
      <c r="B2037" t="str">
        <f>IF(ROW()&lt;=vLastrow,'Match History Data'!B2037,"")</f>
        <v/>
      </c>
      <c r="C2037" t="str">
        <f>IF(ROW()&lt;=vLastrow,'Match History Data'!C2037,"")</f>
        <v/>
      </c>
      <c r="D2037" t="str">
        <f>IF(ROW()&lt;=vLastrow,'Match History Data'!D2037,"")</f>
        <v/>
      </c>
      <c r="E2037" s="3" t="str">
        <f>IF(ROW()&lt;=vLastrow,IF('Match History Data'!E2037&lt;&gt;"",'Match History Data'!E2037,""),"")</f>
        <v/>
      </c>
      <c r="F2037" s="3" t="str">
        <f>IF(ROW()&lt;=vLastrow,IF('Match History Data'!F2037&lt;&gt;"",'Match History Data'!F2037,""),"")</f>
        <v/>
      </c>
      <c r="G2037" t="str">
        <f>IF(ROW()&lt;=vLastrow,'Match History Data'!G2037,"")</f>
        <v/>
      </c>
      <c r="H2037" t="str">
        <f>IF(ROW()&lt;=vLastrow,'Match History Data'!H2037,"")</f>
        <v/>
      </c>
      <c r="I2037" t="str">
        <f>IF(ROW()&lt;=vLastrow,'Match History Data'!I2037,"")</f>
        <v/>
      </c>
      <c r="J2037" t="str">
        <f>IF(ROW()&lt;=vLastrow,'Match History Data'!J2037,"")</f>
        <v/>
      </c>
      <c r="K2037" t="str">
        <f>IF(ROW()&lt;=vLastrow,'Match History Data'!K2037,"")</f>
        <v/>
      </c>
      <c r="L2037" t="str">
        <f>IF(ROW()&lt;=vLastrow,'Match History Data'!L2037,"")</f>
        <v/>
      </c>
      <c r="M2037" t="str">
        <f>IF(ROW()&lt;=vLastrow,'Match History Data'!M2037,"")</f>
        <v/>
      </c>
      <c r="N2037" t="str">
        <f>IF(ROW()&lt;=vLastrow,'Match History Data'!N2037,"")</f>
        <v/>
      </c>
      <c r="O2037" t="str">
        <f>IF(ROW()&lt;=vLastrow,'Match History Data'!O2037,"")</f>
        <v/>
      </c>
      <c r="Q2037" t="str">
        <f>IF(ROW()&lt;=vLastrow,VLOOKUP(MONTH(E2037),calcs!$S$2:$T$13,2,FALSE),"")</f>
        <v/>
      </c>
      <c r="R2037" t="str">
        <f>IF(ROW()&lt;=vLastrow,VLOOKUP(MONTH(F2037),calcs!$S$2:$T$13,2,FALSE),"")</f>
        <v/>
      </c>
      <c r="S2037" t="str">
        <f t="shared" si="165"/>
        <v/>
      </c>
      <c r="T2037" s="26" t="e">
        <f>IF(F2037="",DATEDIF(E2037,calcs!X$2,"Y"),"")</f>
        <v>#VALUE!</v>
      </c>
      <c r="U2037" t="str">
        <f t="shared" si="164"/>
        <v/>
      </c>
      <c r="V2037" t="str">
        <f t="shared" si="161"/>
        <v/>
      </c>
      <c r="W2037">
        <f t="shared" si="162"/>
        <v>0</v>
      </c>
      <c r="X2037">
        <f t="shared" si="163"/>
        <v>0</v>
      </c>
    </row>
    <row r="2038" spans="1:24" x14ac:dyDescent="0.35">
      <c r="A2038" t="str">
        <f>IF(ROW()&lt;=vLastrow,'Match History Data'!A2038,"")</f>
        <v/>
      </c>
      <c r="B2038" t="str">
        <f>IF(ROW()&lt;=vLastrow,'Match History Data'!B2038,"")</f>
        <v/>
      </c>
      <c r="C2038" t="str">
        <f>IF(ROW()&lt;=vLastrow,'Match History Data'!C2038,"")</f>
        <v/>
      </c>
      <c r="D2038" t="str">
        <f>IF(ROW()&lt;=vLastrow,'Match History Data'!D2038,"")</f>
        <v/>
      </c>
      <c r="E2038" s="3" t="str">
        <f>IF(ROW()&lt;=vLastrow,IF('Match History Data'!E2038&lt;&gt;"",'Match History Data'!E2038,""),"")</f>
        <v/>
      </c>
      <c r="F2038" s="3" t="str">
        <f>IF(ROW()&lt;=vLastrow,IF('Match History Data'!F2038&lt;&gt;"",'Match History Data'!F2038,""),"")</f>
        <v/>
      </c>
      <c r="G2038" t="str">
        <f>IF(ROW()&lt;=vLastrow,'Match History Data'!G2038,"")</f>
        <v/>
      </c>
      <c r="H2038" t="str">
        <f>IF(ROW()&lt;=vLastrow,'Match History Data'!H2038,"")</f>
        <v/>
      </c>
      <c r="I2038" t="str">
        <f>IF(ROW()&lt;=vLastrow,'Match History Data'!I2038,"")</f>
        <v/>
      </c>
      <c r="J2038" t="str">
        <f>IF(ROW()&lt;=vLastrow,'Match History Data'!J2038,"")</f>
        <v/>
      </c>
      <c r="K2038" t="str">
        <f>IF(ROW()&lt;=vLastrow,'Match History Data'!K2038,"")</f>
        <v/>
      </c>
      <c r="L2038" t="str">
        <f>IF(ROW()&lt;=vLastrow,'Match History Data'!L2038,"")</f>
        <v/>
      </c>
      <c r="M2038" t="str">
        <f>IF(ROW()&lt;=vLastrow,'Match History Data'!M2038,"")</f>
        <v/>
      </c>
      <c r="N2038" t="str">
        <f>IF(ROW()&lt;=vLastrow,'Match History Data'!N2038,"")</f>
        <v/>
      </c>
      <c r="O2038" t="str">
        <f>IF(ROW()&lt;=vLastrow,'Match History Data'!O2038,"")</f>
        <v/>
      </c>
      <c r="Q2038" t="str">
        <f>IF(ROW()&lt;=vLastrow,VLOOKUP(MONTH(E2038),calcs!$S$2:$T$13,2,FALSE),"")</f>
        <v/>
      </c>
      <c r="R2038" t="str">
        <f>IF(ROW()&lt;=vLastrow,VLOOKUP(MONTH(F2038),calcs!$S$2:$T$13,2,FALSE),"")</f>
        <v/>
      </c>
      <c r="S2038" t="str">
        <f t="shared" si="165"/>
        <v/>
      </c>
      <c r="T2038" s="26" t="e">
        <f>IF(F2038="",DATEDIF(E2038,calcs!X$2,"Y"),"")</f>
        <v>#VALUE!</v>
      </c>
      <c r="U2038" t="str">
        <f t="shared" si="164"/>
        <v/>
      </c>
      <c r="V2038" t="str">
        <f t="shared" si="161"/>
        <v/>
      </c>
      <c r="W2038">
        <f t="shared" si="162"/>
        <v>0</v>
      </c>
      <c r="X2038">
        <f t="shared" si="163"/>
        <v>0</v>
      </c>
    </row>
    <row r="2039" spans="1:24" x14ac:dyDescent="0.35">
      <c r="A2039" t="str">
        <f>IF(ROW()&lt;=vLastrow,'Match History Data'!A2039,"")</f>
        <v/>
      </c>
      <c r="B2039" t="str">
        <f>IF(ROW()&lt;=vLastrow,'Match History Data'!B2039,"")</f>
        <v/>
      </c>
      <c r="C2039" t="str">
        <f>IF(ROW()&lt;=vLastrow,'Match History Data'!C2039,"")</f>
        <v/>
      </c>
      <c r="D2039" t="str">
        <f>IF(ROW()&lt;=vLastrow,'Match History Data'!D2039,"")</f>
        <v/>
      </c>
      <c r="E2039" s="3" t="str">
        <f>IF(ROW()&lt;=vLastrow,IF('Match History Data'!E2039&lt;&gt;"",'Match History Data'!E2039,""),"")</f>
        <v/>
      </c>
      <c r="F2039" s="3" t="str">
        <f>IF(ROW()&lt;=vLastrow,IF('Match History Data'!F2039&lt;&gt;"",'Match History Data'!F2039,""),"")</f>
        <v/>
      </c>
      <c r="G2039" t="str">
        <f>IF(ROW()&lt;=vLastrow,'Match History Data'!G2039,"")</f>
        <v/>
      </c>
      <c r="H2039" t="str">
        <f>IF(ROW()&lt;=vLastrow,'Match History Data'!H2039,"")</f>
        <v/>
      </c>
      <c r="I2039" t="str">
        <f>IF(ROW()&lt;=vLastrow,'Match History Data'!I2039,"")</f>
        <v/>
      </c>
      <c r="J2039" t="str">
        <f>IF(ROW()&lt;=vLastrow,'Match History Data'!J2039,"")</f>
        <v/>
      </c>
      <c r="K2039" t="str">
        <f>IF(ROW()&lt;=vLastrow,'Match History Data'!K2039,"")</f>
        <v/>
      </c>
      <c r="L2039" t="str">
        <f>IF(ROW()&lt;=vLastrow,'Match History Data'!L2039,"")</f>
        <v/>
      </c>
      <c r="M2039" t="str">
        <f>IF(ROW()&lt;=vLastrow,'Match History Data'!M2039,"")</f>
        <v/>
      </c>
      <c r="N2039" t="str">
        <f>IF(ROW()&lt;=vLastrow,'Match History Data'!N2039,"")</f>
        <v/>
      </c>
      <c r="O2039" t="str">
        <f>IF(ROW()&lt;=vLastrow,'Match History Data'!O2039,"")</f>
        <v/>
      </c>
      <c r="Q2039" t="str">
        <f>IF(ROW()&lt;=vLastrow,VLOOKUP(MONTH(E2039),calcs!$S$2:$T$13,2,FALSE),"")</f>
        <v/>
      </c>
      <c r="R2039" t="str">
        <f>IF(ROW()&lt;=vLastrow,VLOOKUP(MONTH(F2039),calcs!$S$2:$T$13,2,FALSE),"")</f>
        <v/>
      </c>
      <c r="S2039" t="str">
        <f t="shared" si="165"/>
        <v/>
      </c>
      <c r="T2039" s="26" t="e">
        <f>IF(F2039="",DATEDIF(E2039,calcs!X$2,"Y"),"")</f>
        <v>#VALUE!</v>
      </c>
      <c r="U2039" t="str">
        <f t="shared" si="164"/>
        <v/>
      </c>
      <c r="V2039" t="str">
        <f t="shared" si="161"/>
        <v/>
      </c>
      <c r="W2039">
        <f t="shared" si="162"/>
        <v>0</v>
      </c>
      <c r="X2039">
        <f t="shared" si="163"/>
        <v>0</v>
      </c>
    </row>
    <row r="2040" spans="1:24" x14ac:dyDescent="0.35">
      <c r="A2040" t="str">
        <f>IF(ROW()&lt;=vLastrow,'Match History Data'!A2040,"")</f>
        <v/>
      </c>
      <c r="B2040" t="str">
        <f>IF(ROW()&lt;=vLastrow,'Match History Data'!B2040,"")</f>
        <v/>
      </c>
      <c r="C2040" t="str">
        <f>IF(ROW()&lt;=vLastrow,'Match History Data'!C2040,"")</f>
        <v/>
      </c>
      <c r="D2040" t="str">
        <f>IF(ROW()&lt;=vLastrow,'Match History Data'!D2040,"")</f>
        <v/>
      </c>
      <c r="E2040" s="3" t="str">
        <f>IF(ROW()&lt;=vLastrow,IF('Match History Data'!E2040&lt;&gt;"",'Match History Data'!E2040,""),"")</f>
        <v/>
      </c>
      <c r="F2040" s="3" t="str">
        <f>IF(ROW()&lt;=vLastrow,IF('Match History Data'!F2040&lt;&gt;"",'Match History Data'!F2040,""),"")</f>
        <v/>
      </c>
      <c r="G2040" t="str">
        <f>IF(ROW()&lt;=vLastrow,'Match History Data'!G2040,"")</f>
        <v/>
      </c>
      <c r="H2040" t="str">
        <f>IF(ROW()&lt;=vLastrow,'Match History Data'!H2040,"")</f>
        <v/>
      </c>
      <c r="I2040" t="str">
        <f>IF(ROW()&lt;=vLastrow,'Match History Data'!I2040,"")</f>
        <v/>
      </c>
      <c r="J2040" t="str">
        <f>IF(ROW()&lt;=vLastrow,'Match History Data'!J2040,"")</f>
        <v/>
      </c>
      <c r="K2040" t="str">
        <f>IF(ROW()&lt;=vLastrow,'Match History Data'!K2040,"")</f>
        <v/>
      </c>
      <c r="L2040" t="str">
        <f>IF(ROW()&lt;=vLastrow,'Match History Data'!L2040,"")</f>
        <v/>
      </c>
      <c r="M2040" t="str">
        <f>IF(ROW()&lt;=vLastrow,'Match History Data'!M2040,"")</f>
        <v/>
      </c>
      <c r="N2040" t="str">
        <f>IF(ROW()&lt;=vLastrow,'Match History Data'!N2040,"")</f>
        <v/>
      </c>
      <c r="O2040" t="str">
        <f>IF(ROW()&lt;=vLastrow,'Match History Data'!O2040,"")</f>
        <v/>
      </c>
      <c r="Q2040" t="str">
        <f>IF(ROW()&lt;=vLastrow,VLOOKUP(MONTH(E2040),calcs!$S$2:$T$13,2,FALSE),"")</f>
        <v/>
      </c>
      <c r="R2040" t="str">
        <f>IF(ROW()&lt;=vLastrow,VLOOKUP(MONTH(F2040),calcs!$S$2:$T$13,2,FALSE),"")</f>
        <v/>
      </c>
      <c r="S2040" t="str">
        <f t="shared" si="165"/>
        <v/>
      </c>
      <c r="T2040" s="26" t="e">
        <f>IF(F2040="",DATEDIF(E2040,calcs!X$2,"Y"),"")</f>
        <v>#VALUE!</v>
      </c>
      <c r="U2040" t="str">
        <f t="shared" si="164"/>
        <v/>
      </c>
      <c r="V2040" t="str">
        <f t="shared" si="161"/>
        <v/>
      </c>
      <c r="W2040">
        <f t="shared" si="162"/>
        <v>0</v>
      </c>
      <c r="X2040">
        <f t="shared" si="163"/>
        <v>0</v>
      </c>
    </row>
    <row r="2041" spans="1:24" x14ac:dyDescent="0.35">
      <c r="A2041" t="str">
        <f>IF(ROW()&lt;=vLastrow,'Match History Data'!A2041,"")</f>
        <v/>
      </c>
      <c r="B2041" t="str">
        <f>IF(ROW()&lt;=vLastrow,'Match History Data'!B2041,"")</f>
        <v/>
      </c>
      <c r="C2041" t="str">
        <f>IF(ROW()&lt;=vLastrow,'Match History Data'!C2041,"")</f>
        <v/>
      </c>
      <c r="D2041" t="str">
        <f>IF(ROW()&lt;=vLastrow,'Match History Data'!D2041,"")</f>
        <v/>
      </c>
      <c r="E2041" s="3" t="str">
        <f>IF(ROW()&lt;=vLastrow,IF('Match History Data'!E2041&lt;&gt;"",'Match History Data'!E2041,""),"")</f>
        <v/>
      </c>
      <c r="F2041" s="3" t="str">
        <f>IF(ROW()&lt;=vLastrow,IF('Match History Data'!F2041&lt;&gt;"",'Match History Data'!F2041,""),"")</f>
        <v/>
      </c>
      <c r="G2041" t="str">
        <f>IF(ROW()&lt;=vLastrow,'Match History Data'!G2041,"")</f>
        <v/>
      </c>
      <c r="H2041" t="str">
        <f>IF(ROW()&lt;=vLastrow,'Match History Data'!H2041,"")</f>
        <v/>
      </c>
      <c r="I2041" t="str">
        <f>IF(ROW()&lt;=vLastrow,'Match History Data'!I2041,"")</f>
        <v/>
      </c>
      <c r="J2041" t="str">
        <f>IF(ROW()&lt;=vLastrow,'Match History Data'!J2041,"")</f>
        <v/>
      </c>
      <c r="K2041" t="str">
        <f>IF(ROW()&lt;=vLastrow,'Match History Data'!K2041,"")</f>
        <v/>
      </c>
      <c r="L2041" t="str">
        <f>IF(ROW()&lt;=vLastrow,'Match History Data'!L2041,"")</f>
        <v/>
      </c>
      <c r="M2041" t="str">
        <f>IF(ROW()&lt;=vLastrow,'Match History Data'!M2041,"")</f>
        <v/>
      </c>
      <c r="N2041" t="str">
        <f>IF(ROW()&lt;=vLastrow,'Match History Data'!N2041,"")</f>
        <v/>
      </c>
      <c r="O2041" t="str">
        <f>IF(ROW()&lt;=vLastrow,'Match History Data'!O2041,"")</f>
        <v/>
      </c>
      <c r="Q2041" t="str">
        <f>IF(ROW()&lt;=vLastrow,VLOOKUP(MONTH(E2041),calcs!$S$2:$T$13,2,FALSE),"")</f>
        <v/>
      </c>
      <c r="R2041" t="str">
        <f>IF(ROW()&lt;=vLastrow,VLOOKUP(MONTH(F2041),calcs!$S$2:$T$13,2,FALSE),"")</f>
        <v/>
      </c>
      <c r="S2041" t="str">
        <f t="shared" si="165"/>
        <v/>
      </c>
      <c r="T2041" s="26" t="e">
        <f>IF(F2041="",DATEDIF(E2041,calcs!X$2,"Y"),"")</f>
        <v>#VALUE!</v>
      </c>
      <c r="U2041" t="str">
        <f t="shared" si="164"/>
        <v/>
      </c>
      <c r="V2041" t="str">
        <f t="shared" si="161"/>
        <v/>
      </c>
      <c r="W2041">
        <f t="shared" si="162"/>
        <v>0</v>
      </c>
      <c r="X2041">
        <f t="shared" si="163"/>
        <v>0</v>
      </c>
    </row>
    <row r="2042" spans="1:24" x14ac:dyDescent="0.35">
      <c r="A2042" t="str">
        <f>IF(ROW()&lt;=vLastrow,'Match History Data'!A2042,"")</f>
        <v/>
      </c>
      <c r="B2042" t="str">
        <f>IF(ROW()&lt;=vLastrow,'Match History Data'!B2042,"")</f>
        <v/>
      </c>
      <c r="C2042" t="str">
        <f>IF(ROW()&lt;=vLastrow,'Match History Data'!C2042,"")</f>
        <v/>
      </c>
      <c r="D2042" t="str">
        <f>IF(ROW()&lt;=vLastrow,'Match History Data'!D2042,"")</f>
        <v/>
      </c>
      <c r="E2042" s="3" t="str">
        <f>IF(ROW()&lt;=vLastrow,IF('Match History Data'!E2042&lt;&gt;"",'Match History Data'!E2042,""),"")</f>
        <v/>
      </c>
      <c r="F2042" s="3" t="str">
        <f>IF(ROW()&lt;=vLastrow,IF('Match History Data'!F2042&lt;&gt;"",'Match History Data'!F2042,""),"")</f>
        <v/>
      </c>
      <c r="G2042" t="str">
        <f>IF(ROW()&lt;=vLastrow,'Match History Data'!G2042,"")</f>
        <v/>
      </c>
      <c r="H2042" t="str">
        <f>IF(ROW()&lt;=vLastrow,'Match History Data'!H2042,"")</f>
        <v/>
      </c>
      <c r="I2042" t="str">
        <f>IF(ROW()&lt;=vLastrow,'Match History Data'!I2042,"")</f>
        <v/>
      </c>
      <c r="J2042" t="str">
        <f>IF(ROW()&lt;=vLastrow,'Match History Data'!J2042,"")</f>
        <v/>
      </c>
      <c r="K2042" t="str">
        <f>IF(ROW()&lt;=vLastrow,'Match History Data'!K2042,"")</f>
        <v/>
      </c>
      <c r="L2042" t="str">
        <f>IF(ROW()&lt;=vLastrow,'Match History Data'!L2042,"")</f>
        <v/>
      </c>
      <c r="M2042" t="str">
        <f>IF(ROW()&lt;=vLastrow,'Match History Data'!M2042,"")</f>
        <v/>
      </c>
      <c r="N2042" t="str">
        <f>IF(ROW()&lt;=vLastrow,'Match History Data'!N2042,"")</f>
        <v/>
      </c>
      <c r="O2042" t="str">
        <f>IF(ROW()&lt;=vLastrow,'Match History Data'!O2042,"")</f>
        <v/>
      </c>
      <c r="Q2042" t="str">
        <f>IF(ROW()&lt;=vLastrow,VLOOKUP(MONTH(E2042),calcs!$S$2:$T$13,2,FALSE),"")</f>
        <v/>
      </c>
      <c r="R2042" t="str">
        <f>IF(ROW()&lt;=vLastrow,VLOOKUP(MONTH(F2042),calcs!$S$2:$T$13,2,FALSE),"")</f>
        <v/>
      </c>
      <c r="S2042" t="str">
        <f t="shared" si="165"/>
        <v/>
      </c>
      <c r="T2042" s="26" t="e">
        <f>IF(F2042="",DATEDIF(E2042,calcs!X$2,"Y"),"")</f>
        <v>#VALUE!</v>
      </c>
      <c r="U2042" t="str">
        <f t="shared" si="164"/>
        <v/>
      </c>
      <c r="V2042" t="str">
        <f t="shared" si="161"/>
        <v/>
      </c>
      <c r="W2042">
        <f t="shared" si="162"/>
        <v>0</v>
      </c>
      <c r="X2042">
        <f t="shared" si="163"/>
        <v>0</v>
      </c>
    </row>
    <row r="2043" spans="1:24" x14ac:dyDescent="0.35">
      <c r="A2043" t="str">
        <f>IF(ROW()&lt;=vLastrow,'Match History Data'!A2043,"")</f>
        <v/>
      </c>
      <c r="B2043" t="str">
        <f>IF(ROW()&lt;=vLastrow,'Match History Data'!B2043,"")</f>
        <v/>
      </c>
      <c r="C2043" t="str">
        <f>IF(ROW()&lt;=vLastrow,'Match History Data'!C2043,"")</f>
        <v/>
      </c>
      <c r="D2043" t="str">
        <f>IF(ROW()&lt;=vLastrow,'Match History Data'!D2043,"")</f>
        <v/>
      </c>
      <c r="E2043" s="3" t="str">
        <f>IF(ROW()&lt;=vLastrow,IF('Match History Data'!E2043&lt;&gt;"",'Match History Data'!E2043,""),"")</f>
        <v/>
      </c>
      <c r="F2043" s="3" t="str">
        <f>IF(ROW()&lt;=vLastrow,IF('Match History Data'!F2043&lt;&gt;"",'Match History Data'!F2043,""),"")</f>
        <v/>
      </c>
      <c r="G2043" t="str">
        <f>IF(ROW()&lt;=vLastrow,'Match History Data'!G2043,"")</f>
        <v/>
      </c>
      <c r="H2043" t="str">
        <f>IF(ROW()&lt;=vLastrow,'Match History Data'!H2043,"")</f>
        <v/>
      </c>
      <c r="I2043" t="str">
        <f>IF(ROW()&lt;=vLastrow,'Match History Data'!I2043,"")</f>
        <v/>
      </c>
      <c r="J2043" t="str">
        <f>IF(ROW()&lt;=vLastrow,'Match History Data'!J2043,"")</f>
        <v/>
      </c>
      <c r="K2043" t="str">
        <f>IF(ROW()&lt;=vLastrow,'Match History Data'!K2043,"")</f>
        <v/>
      </c>
      <c r="L2043" t="str">
        <f>IF(ROW()&lt;=vLastrow,'Match History Data'!L2043,"")</f>
        <v/>
      </c>
      <c r="M2043" t="str">
        <f>IF(ROW()&lt;=vLastrow,'Match History Data'!M2043,"")</f>
        <v/>
      </c>
      <c r="N2043" t="str">
        <f>IF(ROW()&lt;=vLastrow,'Match History Data'!N2043,"")</f>
        <v/>
      </c>
      <c r="O2043" t="str">
        <f>IF(ROW()&lt;=vLastrow,'Match History Data'!O2043,"")</f>
        <v/>
      </c>
      <c r="Q2043" t="str">
        <f>IF(ROW()&lt;=vLastrow,VLOOKUP(MONTH(E2043),calcs!$S$2:$T$13,2,FALSE),"")</f>
        <v/>
      </c>
      <c r="R2043" t="str">
        <f>IF(ROW()&lt;=vLastrow,VLOOKUP(MONTH(F2043),calcs!$S$2:$T$13,2,FALSE),"")</f>
        <v/>
      </c>
      <c r="S2043" t="str">
        <f t="shared" si="165"/>
        <v/>
      </c>
      <c r="T2043" s="26" t="e">
        <f>IF(F2043="",DATEDIF(E2043,calcs!X$2,"Y"),"")</f>
        <v>#VALUE!</v>
      </c>
      <c r="U2043" t="str">
        <f t="shared" si="164"/>
        <v/>
      </c>
      <c r="V2043" t="str">
        <f t="shared" si="161"/>
        <v/>
      </c>
      <c r="W2043">
        <f t="shared" si="162"/>
        <v>0</v>
      </c>
      <c r="X2043">
        <f t="shared" si="163"/>
        <v>0</v>
      </c>
    </row>
    <row r="2044" spans="1:24" x14ac:dyDescent="0.35">
      <c r="A2044" t="str">
        <f>IF(ROW()&lt;=vLastrow,'Match History Data'!A2044,"")</f>
        <v/>
      </c>
      <c r="B2044" t="str">
        <f>IF(ROW()&lt;=vLastrow,'Match History Data'!B2044,"")</f>
        <v/>
      </c>
      <c r="C2044" t="str">
        <f>IF(ROW()&lt;=vLastrow,'Match History Data'!C2044,"")</f>
        <v/>
      </c>
      <c r="D2044" t="str">
        <f>IF(ROW()&lt;=vLastrow,'Match History Data'!D2044,"")</f>
        <v/>
      </c>
      <c r="E2044" s="3" t="str">
        <f>IF(ROW()&lt;=vLastrow,IF('Match History Data'!E2044&lt;&gt;"",'Match History Data'!E2044,""),"")</f>
        <v/>
      </c>
      <c r="F2044" s="3" t="str">
        <f>IF(ROW()&lt;=vLastrow,IF('Match History Data'!F2044&lt;&gt;"",'Match History Data'!F2044,""),"")</f>
        <v/>
      </c>
      <c r="G2044" t="str">
        <f>IF(ROW()&lt;=vLastrow,'Match History Data'!G2044,"")</f>
        <v/>
      </c>
      <c r="H2044" t="str">
        <f>IF(ROW()&lt;=vLastrow,'Match History Data'!H2044,"")</f>
        <v/>
      </c>
      <c r="I2044" t="str">
        <f>IF(ROW()&lt;=vLastrow,'Match History Data'!I2044,"")</f>
        <v/>
      </c>
      <c r="J2044" t="str">
        <f>IF(ROW()&lt;=vLastrow,'Match History Data'!J2044,"")</f>
        <v/>
      </c>
      <c r="K2044" t="str">
        <f>IF(ROW()&lt;=vLastrow,'Match History Data'!K2044,"")</f>
        <v/>
      </c>
      <c r="L2044" t="str">
        <f>IF(ROW()&lt;=vLastrow,'Match History Data'!L2044,"")</f>
        <v/>
      </c>
      <c r="M2044" t="str">
        <f>IF(ROW()&lt;=vLastrow,'Match History Data'!M2044,"")</f>
        <v/>
      </c>
      <c r="N2044" t="str">
        <f>IF(ROW()&lt;=vLastrow,'Match History Data'!N2044,"")</f>
        <v/>
      </c>
      <c r="O2044" t="str">
        <f>IF(ROW()&lt;=vLastrow,'Match History Data'!O2044,"")</f>
        <v/>
      </c>
      <c r="Q2044" t="str">
        <f>IF(ROW()&lt;=vLastrow,VLOOKUP(MONTH(E2044),calcs!$S$2:$T$13,2,FALSE),"")</f>
        <v/>
      </c>
      <c r="R2044" t="str">
        <f>IF(ROW()&lt;=vLastrow,VLOOKUP(MONTH(F2044),calcs!$S$2:$T$13,2,FALSE),"")</f>
        <v/>
      </c>
      <c r="S2044" t="str">
        <f t="shared" si="165"/>
        <v/>
      </c>
      <c r="T2044" s="26" t="e">
        <f>IF(F2044="",DATEDIF(E2044,calcs!X$2,"Y"),"")</f>
        <v>#VALUE!</v>
      </c>
      <c r="U2044" t="str">
        <f t="shared" si="164"/>
        <v/>
      </c>
      <c r="V2044" t="str">
        <f t="shared" si="161"/>
        <v/>
      </c>
      <c r="W2044">
        <f t="shared" si="162"/>
        <v>0</v>
      </c>
      <c r="X2044">
        <f t="shared" si="163"/>
        <v>0</v>
      </c>
    </row>
    <row r="2045" spans="1:24" x14ac:dyDescent="0.35">
      <c r="A2045" t="str">
        <f>IF(ROW()&lt;=vLastrow,'Match History Data'!A2045,"")</f>
        <v/>
      </c>
      <c r="B2045" t="str">
        <f>IF(ROW()&lt;=vLastrow,'Match History Data'!B2045,"")</f>
        <v/>
      </c>
      <c r="C2045" t="str">
        <f>IF(ROW()&lt;=vLastrow,'Match History Data'!C2045,"")</f>
        <v/>
      </c>
      <c r="D2045" t="str">
        <f>IF(ROW()&lt;=vLastrow,'Match History Data'!D2045,"")</f>
        <v/>
      </c>
      <c r="E2045" s="3" t="str">
        <f>IF(ROW()&lt;=vLastrow,IF('Match History Data'!E2045&lt;&gt;"",'Match History Data'!E2045,""),"")</f>
        <v/>
      </c>
      <c r="F2045" s="3" t="str">
        <f>IF(ROW()&lt;=vLastrow,IF('Match History Data'!F2045&lt;&gt;"",'Match History Data'!F2045,""),"")</f>
        <v/>
      </c>
      <c r="G2045" t="str">
        <f>IF(ROW()&lt;=vLastrow,'Match History Data'!G2045,"")</f>
        <v/>
      </c>
      <c r="H2045" t="str">
        <f>IF(ROW()&lt;=vLastrow,'Match History Data'!H2045,"")</f>
        <v/>
      </c>
      <c r="I2045" t="str">
        <f>IF(ROW()&lt;=vLastrow,'Match History Data'!I2045,"")</f>
        <v/>
      </c>
      <c r="J2045" t="str">
        <f>IF(ROW()&lt;=vLastrow,'Match History Data'!J2045,"")</f>
        <v/>
      </c>
      <c r="K2045" t="str">
        <f>IF(ROW()&lt;=vLastrow,'Match History Data'!K2045,"")</f>
        <v/>
      </c>
      <c r="L2045" t="str">
        <f>IF(ROW()&lt;=vLastrow,'Match History Data'!L2045,"")</f>
        <v/>
      </c>
      <c r="M2045" t="str">
        <f>IF(ROW()&lt;=vLastrow,'Match History Data'!M2045,"")</f>
        <v/>
      </c>
      <c r="N2045" t="str">
        <f>IF(ROW()&lt;=vLastrow,'Match History Data'!N2045,"")</f>
        <v/>
      </c>
      <c r="O2045" t="str">
        <f>IF(ROW()&lt;=vLastrow,'Match History Data'!O2045,"")</f>
        <v/>
      </c>
      <c r="Q2045" t="str">
        <f>IF(ROW()&lt;=vLastrow,VLOOKUP(MONTH(E2045),calcs!$S$2:$T$13,2,FALSE),"")</f>
        <v/>
      </c>
      <c r="R2045" t="str">
        <f>IF(ROW()&lt;=vLastrow,VLOOKUP(MONTH(F2045),calcs!$S$2:$T$13,2,FALSE),"")</f>
        <v/>
      </c>
      <c r="S2045" t="str">
        <f t="shared" si="165"/>
        <v/>
      </c>
      <c r="T2045" s="26" t="e">
        <f>IF(F2045="",DATEDIF(E2045,calcs!X$2,"Y"),"")</f>
        <v>#VALUE!</v>
      </c>
      <c r="U2045" t="str">
        <f t="shared" si="164"/>
        <v/>
      </c>
      <c r="V2045" t="str">
        <f t="shared" si="161"/>
        <v/>
      </c>
      <c r="W2045">
        <f t="shared" si="162"/>
        <v>0</v>
      </c>
      <c r="X2045">
        <f t="shared" si="163"/>
        <v>0</v>
      </c>
    </row>
    <row r="2046" spans="1:24" x14ac:dyDescent="0.35">
      <c r="A2046" t="str">
        <f>IF(ROW()&lt;=vLastrow,'Match History Data'!A2046,"")</f>
        <v/>
      </c>
      <c r="B2046" t="str">
        <f>IF(ROW()&lt;=vLastrow,'Match History Data'!B2046,"")</f>
        <v/>
      </c>
      <c r="C2046" t="str">
        <f>IF(ROW()&lt;=vLastrow,'Match History Data'!C2046,"")</f>
        <v/>
      </c>
      <c r="D2046" t="str">
        <f>IF(ROW()&lt;=vLastrow,'Match History Data'!D2046,"")</f>
        <v/>
      </c>
      <c r="E2046" s="3" t="str">
        <f>IF(ROW()&lt;=vLastrow,IF('Match History Data'!E2046&lt;&gt;"",'Match History Data'!E2046,""),"")</f>
        <v/>
      </c>
      <c r="F2046" s="3" t="str">
        <f>IF(ROW()&lt;=vLastrow,IF('Match History Data'!F2046&lt;&gt;"",'Match History Data'!F2046,""),"")</f>
        <v/>
      </c>
      <c r="G2046" t="str">
        <f>IF(ROW()&lt;=vLastrow,'Match History Data'!G2046,"")</f>
        <v/>
      </c>
      <c r="H2046" t="str">
        <f>IF(ROW()&lt;=vLastrow,'Match History Data'!H2046,"")</f>
        <v/>
      </c>
      <c r="I2046" t="str">
        <f>IF(ROW()&lt;=vLastrow,'Match History Data'!I2046,"")</f>
        <v/>
      </c>
      <c r="J2046" t="str">
        <f>IF(ROW()&lt;=vLastrow,'Match History Data'!J2046,"")</f>
        <v/>
      </c>
      <c r="K2046" t="str">
        <f>IF(ROW()&lt;=vLastrow,'Match History Data'!K2046,"")</f>
        <v/>
      </c>
      <c r="L2046" t="str">
        <f>IF(ROW()&lt;=vLastrow,'Match History Data'!L2046,"")</f>
        <v/>
      </c>
      <c r="M2046" t="str">
        <f>IF(ROW()&lt;=vLastrow,'Match History Data'!M2046,"")</f>
        <v/>
      </c>
      <c r="N2046" t="str">
        <f>IF(ROW()&lt;=vLastrow,'Match History Data'!N2046,"")</f>
        <v/>
      </c>
      <c r="O2046" t="str">
        <f>IF(ROW()&lt;=vLastrow,'Match History Data'!O2046,"")</f>
        <v/>
      </c>
      <c r="Q2046" t="str">
        <f>IF(ROW()&lt;=vLastrow,VLOOKUP(MONTH(E2046),calcs!$S$2:$T$13,2,FALSE),"")</f>
        <v/>
      </c>
      <c r="R2046" t="str">
        <f>IF(ROW()&lt;=vLastrow,VLOOKUP(MONTH(F2046),calcs!$S$2:$T$13,2,FALSE),"")</f>
        <v/>
      </c>
      <c r="S2046" t="str">
        <f t="shared" si="165"/>
        <v/>
      </c>
      <c r="T2046" s="26" t="e">
        <f>IF(F2046="",DATEDIF(E2046,calcs!X$2,"Y"),"")</f>
        <v>#VALUE!</v>
      </c>
      <c r="U2046" t="str">
        <f t="shared" si="164"/>
        <v/>
      </c>
      <c r="V2046" t="str">
        <f t="shared" si="161"/>
        <v/>
      </c>
      <c r="W2046">
        <f t="shared" si="162"/>
        <v>0</v>
      </c>
      <c r="X2046">
        <f t="shared" si="163"/>
        <v>0</v>
      </c>
    </row>
    <row r="2047" spans="1:24" x14ac:dyDescent="0.35">
      <c r="A2047" t="str">
        <f>IF(ROW()&lt;=vLastrow,'Match History Data'!A2047,"")</f>
        <v/>
      </c>
      <c r="B2047" t="str">
        <f>IF(ROW()&lt;=vLastrow,'Match History Data'!B2047,"")</f>
        <v/>
      </c>
      <c r="C2047" t="str">
        <f>IF(ROW()&lt;=vLastrow,'Match History Data'!C2047,"")</f>
        <v/>
      </c>
      <c r="D2047" t="str">
        <f>IF(ROW()&lt;=vLastrow,'Match History Data'!D2047,"")</f>
        <v/>
      </c>
      <c r="E2047" s="3" t="str">
        <f>IF(ROW()&lt;=vLastrow,IF('Match History Data'!E2047&lt;&gt;"",'Match History Data'!E2047,""),"")</f>
        <v/>
      </c>
      <c r="F2047" s="3" t="str">
        <f>IF(ROW()&lt;=vLastrow,IF('Match History Data'!F2047&lt;&gt;"",'Match History Data'!F2047,""),"")</f>
        <v/>
      </c>
      <c r="G2047" t="str">
        <f>IF(ROW()&lt;=vLastrow,'Match History Data'!G2047,"")</f>
        <v/>
      </c>
      <c r="H2047" t="str">
        <f>IF(ROW()&lt;=vLastrow,'Match History Data'!H2047,"")</f>
        <v/>
      </c>
      <c r="I2047" t="str">
        <f>IF(ROW()&lt;=vLastrow,'Match History Data'!I2047,"")</f>
        <v/>
      </c>
      <c r="J2047" t="str">
        <f>IF(ROW()&lt;=vLastrow,'Match History Data'!J2047,"")</f>
        <v/>
      </c>
      <c r="K2047" t="str">
        <f>IF(ROW()&lt;=vLastrow,'Match History Data'!K2047,"")</f>
        <v/>
      </c>
      <c r="L2047" t="str">
        <f>IF(ROW()&lt;=vLastrow,'Match History Data'!L2047,"")</f>
        <v/>
      </c>
      <c r="M2047" t="str">
        <f>IF(ROW()&lt;=vLastrow,'Match History Data'!M2047,"")</f>
        <v/>
      </c>
      <c r="N2047" t="str">
        <f>IF(ROW()&lt;=vLastrow,'Match History Data'!N2047,"")</f>
        <v/>
      </c>
      <c r="O2047" t="str">
        <f>IF(ROW()&lt;=vLastrow,'Match History Data'!O2047,"")</f>
        <v/>
      </c>
      <c r="Q2047" t="str">
        <f>IF(ROW()&lt;=vLastrow,VLOOKUP(MONTH(E2047),calcs!$S$2:$T$13,2,FALSE),"")</f>
        <v/>
      </c>
      <c r="R2047" t="str">
        <f>IF(ROW()&lt;=vLastrow,VLOOKUP(MONTH(F2047),calcs!$S$2:$T$13,2,FALSE),"")</f>
        <v/>
      </c>
      <c r="S2047" t="str">
        <f t="shared" si="165"/>
        <v/>
      </c>
      <c r="T2047" s="26" t="e">
        <f>IF(F2047="",DATEDIF(E2047,calcs!X$2,"Y"),"")</f>
        <v>#VALUE!</v>
      </c>
      <c r="U2047" t="str">
        <f t="shared" si="164"/>
        <v/>
      </c>
      <c r="V2047" t="str">
        <f t="shared" si="161"/>
        <v/>
      </c>
      <c r="W2047">
        <f t="shared" si="162"/>
        <v>0</v>
      </c>
      <c r="X2047">
        <f t="shared" si="163"/>
        <v>0</v>
      </c>
    </row>
    <row r="2048" spans="1:24" x14ac:dyDescent="0.35">
      <c r="A2048" t="str">
        <f>IF(ROW()&lt;=vLastrow,'Match History Data'!A2048,"")</f>
        <v/>
      </c>
      <c r="B2048" t="str">
        <f>IF(ROW()&lt;=vLastrow,'Match History Data'!B2048,"")</f>
        <v/>
      </c>
      <c r="C2048" t="str">
        <f>IF(ROW()&lt;=vLastrow,'Match History Data'!C2048,"")</f>
        <v/>
      </c>
      <c r="D2048" t="str">
        <f>IF(ROW()&lt;=vLastrow,'Match History Data'!D2048,"")</f>
        <v/>
      </c>
      <c r="E2048" s="3" t="str">
        <f>IF(ROW()&lt;=vLastrow,IF('Match History Data'!E2048&lt;&gt;"",'Match History Data'!E2048,""),"")</f>
        <v/>
      </c>
      <c r="F2048" s="3" t="str">
        <f>IF(ROW()&lt;=vLastrow,IF('Match History Data'!F2048&lt;&gt;"",'Match History Data'!F2048,""),"")</f>
        <v/>
      </c>
      <c r="G2048" t="str">
        <f>IF(ROW()&lt;=vLastrow,'Match History Data'!G2048,"")</f>
        <v/>
      </c>
      <c r="H2048" t="str">
        <f>IF(ROW()&lt;=vLastrow,'Match History Data'!H2048,"")</f>
        <v/>
      </c>
      <c r="I2048" t="str">
        <f>IF(ROW()&lt;=vLastrow,'Match History Data'!I2048,"")</f>
        <v/>
      </c>
      <c r="J2048" t="str">
        <f>IF(ROW()&lt;=vLastrow,'Match History Data'!J2048,"")</f>
        <v/>
      </c>
      <c r="K2048" t="str">
        <f>IF(ROW()&lt;=vLastrow,'Match History Data'!K2048,"")</f>
        <v/>
      </c>
      <c r="L2048" t="str">
        <f>IF(ROW()&lt;=vLastrow,'Match History Data'!L2048,"")</f>
        <v/>
      </c>
      <c r="M2048" t="str">
        <f>IF(ROW()&lt;=vLastrow,'Match History Data'!M2048,"")</f>
        <v/>
      </c>
      <c r="N2048" t="str">
        <f>IF(ROW()&lt;=vLastrow,'Match History Data'!N2048,"")</f>
        <v/>
      </c>
      <c r="O2048" t="str">
        <f>IF(ROW()&lt;=vLastrow,'Match History Data'!O2048,"")</f>
        <v/>
      </c>
      <c r="Q2048" t="str">
        <f>IF(ROW()&lt;=vLastrow,VLOOKUP(MONTH(E2048),calcs!$S$2:$T$13,2,FALSE),"")</f>
        <v/>
      </c>
      <c r="R2048" t="str">
        <f>IF(ROW()&lt;=vLastrow,VLOOKUP(MONTH(F2048),calcs!$S$2:$T$13,2,FALSE),"")</f>
        <v/>
      </c>
      <c r="S2048" t="str">
        <f t="shared" si="165"/>
        <v/>
      </c>
      <c r="T2048" s="26" t="e">
        <f>IF(F2048="",DATEDIF(E2048,calcs!X$2,"Y"),"")</f>
        <v>#VALUE!</v>
      </c>
      <c r="U2048" t="str">
        <f t="shared" si="164"/>
        <v/>
      </c>
      <c r="V2048" t="str">
        <f t="shared" si="161"/>
        <v/>
      </c>
      <c r="W2048">
        <f t="shared" si="162"/>
        <v>0</v>
      </c>
      <c r="X2048">
        <f t="shared" si="163"/>
        <v>0</v>
      </c>
    </row>
    <row r="2049" spans="1:24" x14ac:dyDescent="0.35">
      <c r="A2049" t="str">
        <f>IF(ROW()&lt;=vLastrow,'Match History Data'!A2049,"")</f>
        <v/>
      </c>
      <c r="B2049" t="str">
        <f>IF(ROW()&lt;=vLastrow,'Match History Data'!B2049,"")</f>
        <v/>
      </c>
      <c r="C2049" t="str">
        <f>IF(ROW()&lt;=vLastrow,'Match History Data'!C2049,"")</f>
        <v/>
      </c>
      <c r="D2049" t="str">
        <f>IF(ROW()&lt;=vLastrow,'Match History Data'!D2049,"")</f>
        <v/>
      </c>
      <c r="E2049" s="3" t="str">
        <f>IF(ROW()&lt;=vLastrow,IF('Match History Data'!E2049&lt;&gt;"",'Match History Data'!E2049,""),"")</f>
        <v/>
      </c>
      <c r="F2049" s="3" t="str">
        <f>IF(ROW()&lt;=vLastrow,IF('Match History Data'!F2049&lt;&gt;"",'Match History Data'!F2049,""),"")</f>
        <v/>
      </c>
      <c r="G2049" t="str">
        <f>IF(ROW()&lt;=vLastrow,'Match History Data'!G2049,"")</f>
        <v/>
      </c>
      <c r="H2049" t="str">
        <f>IF(ROW()&lt;=vLastrow,'Match History Data'!H2049,"")</f>
        <v/>
      </c>
      <c r="I2049" t="str">
        <f>IF(ROW()&lt;=vLastrow,'Match History Data'!I2049,"")</f>
        <v/>
      </c>
      <c r="J2049" t="str">
        <f>IF(ROW()&lt;=vLastrow,'Match History Data'!J2049,"")</f>
        <v/>
      </c>
      <c r="K2049" t="str">
        <f>IF(ROW()&lt;=vLastrow,'Match History Data'!K2049,"")</f>
        <v/>
      </c>
      <c r="L2049" t="str">
        <f>IF(ROW()&lt;=vLastrow,'Match History Data'!L2049,"")</f>
        <v/>
      </c>
      <c r="M2049" t="str">
        <f>IF(ROW()&lt;=vLastrow,'Match History Data'!M2049,"")</f>
        <v/>
      </c>
      <c r="N2049" t="str">
        <f>IF(ROW()&lt;=vLastrow,'Match History Data'!N2049,"")</f>
        <v/>
      </c>
      <c r="O2049" t="str">
        <f>IF(ROW()&lt;=vLastrow,'Match History Data'!O2049,"")</f>
        <v/>
      </c>
      <c r="Q2049" t="str">
        <f>IF(ROW()&lt;=vLastrow,VLOOKUP(MONTH(E2049),calcs!$S$2:$T$13,2,FALSE),"")</f>
        <v/>
      </c>
      <c r="R2049" t="str">
        <f>IF(ROW()&lt;=vLastrow,VLOOKUP(MONTH(F2049),calcs!$S$2:$T$13,2,FALSE),"")</f>
        <v/>
      </c>
      <c r="S2049" t="str">
        <f t="shared" si="165"/>
        <v/>
      </c>
      <c r="T2049" s="26" t="e">
        <f>IF(F2049="",DATEDIF(E2049,calcs!X$2,"Y"),"")</f>
        <v>#VALUE!</v>
      </c>
      <c r="U2049" t="str">
        <f t="shared" si="164"/>
        <v/>
      </c>
      <c r="V2049" t="str">
        <f t="shared" si="161"/>
        <v/>
      </c>
      <c r="W2049">
        <f t="shared" si="162"/>
        <v>0</v>
      </c>
      <c r="X2049">
        <f t="shared" si="163"/>
        <v>0</v>
      </c>
    </row>
    <row r="2050" spans="1:24" x14ac:dyDescent="0.35">
      <c r="A2050" t="str">
        <f>IF(ROW()&lt;=vLastrow,'Match History Data'!A2050,"")</f>
        <v/>
      </c>
      <c r="B2050" t="str">
        <f>IF(ROW()&lt;=vLastrow,'Match History Data'!B2050,"")</f>
        <v/>
      </c>
      <c r="C2050" t="str">
        <f>IF(ROW()&lt;=vLastrow,'Match History Data'!C2050,"")</f>
        <v/>
      </c>
      <c r="D2050" t="str">
        <f>IF(ROW()&lt;=vLastrow,'Match History Data'!D2050,"")</f>
        <v/>
      </c>
      <c r="E2050" s="3" t="str">
        <f>IF(ROW()&lt;=vLastrow,IF('Match History Data'!E2050&lt;&gt;"",'Match History Data'!E2050,""),"")</f>
        <v/>
      </c>
      <c r="F2050" s="3" t="str">
        <f>IF(ROW()&lt;=vLastrow,IF('Match History Data'!F2050&lt;&gt;"",'Match History Data'!F2050,""),"")</f>
        <v/>
      </c>
      <c r="G2050" t="str">
        <f>IF(ROW()&lt;=vLastrow,'Match History Data'!G2050,"")</f>
        <v/>
      </c>
      <c r="H2050" t="str">
        <f>IF(ROW()&lt;=vLastrow,'Match History Data'!H2050,"")</f>
        <v/>
      </c>
      <c r="I2050" t="str">
        <f>IF(ROW()&lt;=vLastrow,'Match History Data'!I2050,"")</f>
        <v/>
      </c>
      <c r="J2050" t="str">
        <f>IF(ROW()&lt;=vLastrow,'Match History Data'!J2050,"")</f>
        <v/>
      </c>
      <c r="K2050" t="str">
        <f>IF(ROW()&lt;=vLastrow,'Match History Data'!K2050,"")</f>
        <v/>
      </c>
      <c r="L2050" t="str">
        <f>IF(ROW()&lt;=vLastrow,'Match History Data'!L2050,"")</f>
        <v/>
      </c>
      <c r="M2050" t="str">
        <f>IF(ROW()&lt;=vLastrow,'Match History Data'!M2050,"")</f>
        <v/>
      </c>
      <c r="N2050" t="str">
        <f>IF(ROW()&lt;=vLastrow,'Match History Data'!N2050,"")</f>
        <v/>
      </c>
      <c r="O2050" t="str">
        <f>IF(ROW()&lt;=vLastrow,'Match History Data'!O2050,"")</f>
        <v/>
      </c>
      <c r="Q2050" t="str">
        <f>IF(ROW()&lt;=vLastrow,VLOOKUP(MONTH(E2050),calcs!$S$2:$T$13,2,FALSE),"")</f>
        <v/>
      </c>
      <c r="R2050" t="str">
        <f>IF(ROW()&lt;=vLastrow,VLOOKUP(MONTH(F2050),calcs!$S$2:$T$13,2,FALSE),"")</f>
        <v/>
      </c>
      <c r="S2050" t="str">
        <f t="shared" si="165"/>
        <v/>
      </c>
      <c r="T2050" s="26" t="e">
        <f>IF(F2050="",DATEDIF(E2050,calcs!X$2,"Y"),"")</f>
        <v>#VALUE!</v>
      </c>
      <c r="U2050" t="str">
        <f t="shared" si="164"/>
        <v/>
      </c>
      <c r="V2050" t="str">
        <f t="shared" ref="V2050:V2113" si="166">SUBSTITUTE(N2050,"White or Caucasian","White")</f>
        <v/>
      </c>
      <c r="W2050">
        <f t="shared" ref="W2050:W2113" si="167">IF(J2050&lt;&gt;"",LEN(J2050)-LEN(SUBSTITUTE(J2050,";",""))+1,0)</f>
        <v>0</v>
      </c>
      <c r="X2050">
        <f t="shared" ref="X2050:X2113" si="168">IF(N2050&lt;&gt;"",LEN(N2050)-LEN(SUBSTITUTE(N2050,";",""))+1,0)</f>
        <v>0</v>
      </c>
    </row>
    <row r="2051" spans="1:24" x14ac:dyDescent="0.35">
      <c r="A2051" t="str">
        <f>IF(ROW()&lt;=vLastrow,'Match History Data'!A2051,"")</f>
        <v/>
      </c>
      <c r="B2051" t="str">
        <f>IF(ROW()&lt;=vLastrow,'Match History Data'!B2051,"")</f>
        <v/>
      </c>
      <c r="C2051" t="str">
        <f>IF(ROW()&lt;=vLastrow,'Match History Data'!C2051,"")</f>
        <v/>
      </c>
      <c r="D2051" t="str">
        <f>IF(ROW()&lt;=vLastrow,'Match History Data'!D2051,"")</f>
        <v/>
      </c>
      <c r="E2051" s="3" t="str">
        <f>IF(ROW()&lt;=vLastrow,IF('Match History Data'!E2051&lt;&gt;"",'Match History Data'!E2051,""),"")</f>
        <v/>
      </c>
      <c r="F2051" s="3" t="str">
        <f>IF(ROW()&lt;=vLastrow,IF('Match History Data'!F2051&lt;&gt;"",'Match History Data'!F2051,""),"")</f>
        <v/>
      </c>
      <c r="G2051" t="str">
        <f>IF(ROW()&lt;=vLastrow,'Match History Data'!G2051,"")</f>
        <v/>
      </c>
      <c r="H2051" t="str">
        <f>IF(ROW()&lt;=vLastrow,'Match History Data'!H2051,"")</f>
        <v/>
      </c>
      <c r="I2051" t="str">
        <f>IF(ROW()&lt;=vLastrow,'Match History Data'!I2051,"")</f>
        <v/>
      </c>
      <c r="J2051" t="str">
        <f>IF(ROW()&lt;=vLastrow,'Match History Data'!J2051,"")</f>
        <v/>
      </c>
      <c r="K2051" t="str">
        <f>IF(ROW()&lt;=vLastrow,'Match History Data'!K2051,"")</f>
        <v/>
      </c>
      <c r="L2051" t="str">
        <f>IF(ROW()&lt;=vLastrow,'Match History Data'!L2051,"")</f>
        <v/>
      </c>
      <c r="M2051" t="str">
        <f>IF(ROW()&lt;=vLastrow,'Match History Data'!M2051,"")</f>
        <v/>
      </c>
      <c r="N2051" t="str">
        <f>IF(ROW()&lt;=vLastrow,'Match History Data'!N2051,"")</f>
        <v/>
      </c>
      <c r="O2051" t="str">
        <f>IF(ROW()&lt;=vLastrow,'Match History Data'!O2051,"")</f>
        <v/>
      </c>
      <c r="Q2051" t="str">
        <f>IF(ROW()&lt;=vLastrow,VLOOKUP(MONTH(E2051),calcs!$S$2:$T$13,2,FALSE),"")</f>
        <v/>
      </c>
      <c r="R2051" t="str">
        <f>IF(ROW()&lt;=vLastrow,VLOOKUP(MONTH(F2051),calcs!$S$2:$T$13,2,FALSE),"")</f>
        <v/>
      </c>
      <c r="S2051" t="str">
        <f t="shared" si="165"/>
        <v/>
      </c>
      <c r="T2051" s="26" t="e">
        <f>IF(F2051="",DATEDIF(E2051,calcs!X$2,"Y"),"")</f>
        <v>#VALUE!</v>
      </c>
      <c r="U2051" t="str">
        <f t="shared" ref="U2051:U2114" si="169">SUBSTITUTE(J2051,"White or Caucasian","White")</f>
        <v/>
      </c>
      <c r="V2051" t="str">
        <f t="shared" si="166"/>
        <v/>
      </c>
      <c r="W2051">
        <f t="shared" si="167"/>
        <v>0</v>
      </c>
      <c r="X2051">
        <f t="shared" si="168"/>
        <v>0</v>
      </c>
    </row>
    <row r="2052" spans="1:24" x14ac:dyDescent="0.35">
      <c r="A2052" t="str">
        <f>IF(ROW()&lt;=vLastrow,'Match History Data'!A2052,"")</f>
        <v/>
      </c>
      <c r="B2052" t="str">
        <f>IF(ROW()&lt;=vLastrow,'Match History Data'!B2052,"")</f>
        <v/>
      </c>
      <c r="C2052" t="str">
        <f>IF(ROW()&lt;=vLastrow,'Match History Data'!C2052,"")</f>
        <v/>
      </c>
      <c r="D2052" t="str">
        <f>IF(ROW()&lt;=vLastrow,'Match History Data'!D2052,"")</f>
        <v/>
      </c>
      <c r="E2052" s="3" t="str">
        <f>IF(ROW()&lt;=vLastrow,IF('Match History Data'!E2052&lt;&gt;"",'Match History Data'!E2052,""),"")</f>
        <v/>
      </c>
      <c r="F2052" s="3" t="str">
        <f>IF(ROW()&lt;=vLastrow,IF('Match History Data'!F2052&lt;&gt;"",'Match History Data'!F2052,""),"")</f>
        <v/>
      </c>
      <c r="G2052" t="str">
        <f>IF(ROW()&lt;=vLastrow,'Match History Data'!G2052,"")</f>
        <v/>
      </c>
      <c r="H2052" t="str">
        <f>IF(ROW()&lt;=vLastrow,'Match History Data'!H2052,"")</f>
        <v/>
      </c>
      <c r="I2052" t="str">
        <f>IF(ROW()&lt;=vLastrow,'Match History Data'!I2052,"")</f>
        <v/>
      </c>
      <c r="J2052" t="str">
        <f>IF(ROW()&lt;=vLastrow,'Match History Data'!J2052,"")</f>
        <v/>
      </c>
      <c r="K2052" t="str">
        <f>IF(ROW()&lt;=vLastrow,'Match History Data'!K2052,"")</f>
        <v/>
      </c>
      <c r="L2052" t="str">
        <f>IF(ROW()&lt;=vLastrow,'Match History Data'!L2052,"")</f>
        <v/>
      </c>
      <c r="M2052" t="str">
        <f>IF(ROW()&lt;=vLastrow,'Match History Data'!M2052,"")</f>
        <v/>
      </c>
      <c r="N2052" t="str">
        <f>IF(ROW()&lt;=vLastrow,'Match History Data'!N2052,"")</f>
        <v/>
      </c>
      <c r="O2052" t="str">
        <f>IF(ROW()&lt;=vLastrow,'Match History Data'!O2052,"")</f>
        <v/>
      </c>
      <c r="Q2052" t="str">
        <f>IF(ROW()&lt;=vLastrow,VLOOKUP(MONTH(E2052),calcs!$S$2:$T$13,2,FALSE),"")</f>
        <v/>
      </c>
      <c r="R2052" t="str">
        <f>IF(ROW()&lt;=vLastrow,VLOOKUP(MONTH(F2052),calcs!$S$2:$T$13,2,FALSE),"")</f>
        <v/>
      </c>
      <c r="S2052" t="str">
        <f t="shared" si="165"/>
        <v/>
      </c>
      <c r="T2052" s="26" t="e">
        <f>IF(F2052="",DATEDIF(E2052,calcs!X$2,"Y"),"")</f>
        <v>#VALUE!</v>
      </c>
      <c r="U2052" t="str">
        <f t="shared" si="169"/>
        <v/>
      </c>
      <c r="V2052" t="str">
        <f t="shared" si="166"/>
        <v/>
      </c>
      <c r="W2052">
        <f t="shared" si="167"/>
        <v>0</v>
      </c>
      <c r="X2052">
        <f t="shared" si="168"/>
        <v>0</v>
      </c>
    </row>
    <row r="2053" spans="1:24" x14ac:dyDescent="0.35">
      <c r="A2053" t="str">
        <f>IF(ROW()&lt;=vLastrow,'Match History Data'!A2053,"")</f>
        <v/>
      </c>
      <c r="B2053" t="str">
        <f>IF(ROW()&lt;=vLastrow,'Match History Data'!B2053,"")</f>
        <v/>
      </c>
      <c r="C2053" t="str">
        <f>IF(ROW()&lt;=vLastrow,'Match History Data'!C2053,"")</f>
        <v/>
      </c>
      <c r="D2053" t="str">
        <f>IF(ROW()&lt;=vLastrow,'Match History Data'!D2053,"")</f>
        <v/>
      </c>
      <c r="E2053" s="3" t="str">
        <f>IF(ROW()&lt;=vLastrow,IF('Match History Data'!E2053&lt;&gt;"",'Match History Data'!E2053,""),"")</f>
        <v/>
      </c>
      <c r="F2053" s="3" t="str">
        <f>IF(ROW()&lt;=vLastrow,IF('Match History Data'!F2053&lt;&gt;"",'Match History Data'!F2053,""),"")</f>
        <v/>
      </c>
      <c r="G2053" t="str">
        <f>IF(ROW()&lt;=vLastrow,'Match History Data'!G2053,"")</f>
        <v/>
      </c>
      <c r="H2053" t="str">
        <f>IF(ROW()&lt;=vLastrow,'Match History Data'!H2053,"")</f>
        <v/>
      </c>
      <c r="I2053" t="str">
        <f>IF(ROW()&lt;=vLastrow,'Match History Data'!I2053,"")</f>
        <v/>
      </c>
      <c r="J2053" t="str">
        <f>IF(ROW()&lt;=vLastrow,'Match History Data'!J2053,"")</f>
        <v/>
      </c>
      <c r="K2053" t="str">
        <f>IF(ROW()&lt;=vLastrow,'Match History Data'!K2053,"")</f>
        <v/>
      </c>
      <c r="L2053" t="str">
        <f>IF(ROW()&lt;=vLastrow,'Match History Data'!L2053,"")</f>
        <v/>
      </c>
      <c r="M2053" t="str">
        <f>IF(ROW()&lt;=vLastrow,'Match History Data'!M2053,"")</f>
        <v/>
      </c>
      <c r="N2053" t="str">
        <f>IF(ROW()&lt;=vLastrow,'Match History Data'!N2053,"")</f>
        <v/>
      </c>
      <c r="O2053" t="str">
        <f>IF(ROW()&lt;=vLastrow,'Match History Data'!O2053,"")</f>
        <v/>
      </c>
      <c r="Q2053" t="str">
        <f>IF(ROW()&lt;=vLastrow,VLOOKUP(MONTH(E2053),calcs!$S$2:$T$13,2,FALSE),"")</f>
        <v/>
      </c>
      <c r="R2053" t="str">
        <f>IF(ROW()&lt;=vLastrow,VLOOKUP(MONTH(F2053),calcs!$S$2:$T$13,2,FALSE),"")</f>
        <v/>
      </c>
      <c r="S2053" t="str">
        <f t="shared" si="165"/>
        <v/>
      </c>
      <c r="T2053" s="26" t="e">
        <f>IF(F2053="",DATEDIF(E2053,calcs!X$2,"Y"),"")</f>
        <v>#VALUE!</v>
      </c>
      <c r="U2053" t="str">
        <f t="shared" si="169"/>
        <v/>
      </c>
      <c r="V2053" t="str">
        <f t="shared" si="166"/>
        <v/>
      </c>
      <c r="W2053">
        <f t="shared" si="167"/>
        <v>0</v>
      </c>
      <c r="X2053">
        <f t="shared" si="168"/>
        <v>0</v>
      </c>
    </row>
    <row r="2054" spans="1:24" x14ac:dyDescent="0.35">
      <c r="A2054" t="str">
        <f>IF(ROW()&lt;=vLastrow,'Match History Data'!A2054,"")</f>
        <v/>
      </c>
      <c r="B2054" t="str">
        <f>IF(ROW()&lt;=vLastrow,'Match History Data'!B2054,"")</f>
        <v/>
      </c>
      <c r="C2054" t="str">
        <f>IF(ROW()&lt;=vLastrow,'Match History Data'!C2054,"")</f>
        <v/>
      </c>
      <c r="D2054" t="str">
        <f>IF(ROW()&lt;=vLastrow,'Match History Data'!D2054,"")</f>
        <v/>
      </c>
      <c r="E2054" s="3" t="str">
        <f>IF(ROW()&lt;=vLastrow,IF('Match History Data'!E2054&lt;&gt;"",'Match History Data'!E2054,""),"")</f>
        <v/>
      </c>
      <c r="F2054" s="3" t="str">
        <f>IF(ROW()&lt;=vLastrow,IF('Match History Data'!F2054&lt;&gt;"",'Match History Data'!F2054,""),"")</f>
        <v/>
      </c>
      <c r="G2054" t="str">
        <f>IF(ROW()&lt;=vLastrow,'Match History Data'!G2054,"")</f>
        <v/>
      </c>
      <c r="H2054" t="str">
        <f>IF(ROW()&lt;=vLastrow,'Match History Data'!H2054,"")</f>
        <v/>
      </c>
      <c r="I2054" t="str">
        <f>IF(ROW()&lt;=vLastrow,'Match History Data'!I2054,"")</f>
        <v/>
      </c>
      <c r="J2054" t="str">
        <f>IF(ROW()&lt;=vLastrow,'Match History Data'!J2054,"")</f>
        <v/>
      </c>
      <c r="K2054" t="str">
        <f>IF(ROW()&lt;=vLastrow,'Match History Data'!K2054,"")</f>
        <v/>
      </c>
      <c r="L2054" t="str">
        <f>IF(ROW()&lt;=vLastrow,'Match History Data'!L2054,"")</f>
        <v/>
      </c>
      <c r="M2054" t="str">
        <f>IF(ROW()&lt;=vLastrow,'Match History Data'!M2054,"")</f>
        <v/>
      </c>
      <c r="N2054" t="str">
        <f>IF(ROW()&lt;=vLastrow,'Match History Data'!N2054,"")</f>
        <v/>
      </c>
      <c r="O2054" t="str">
        <f>IF(ROW()&lt;=vLastrow,'Match History Data'!O2054,"")</f>
        <v/>
      </c>
      <c r="Q2054" t="str">
        <f>IF(ROW()&lt;=vLastrow,VLOOKUP(MONTH(E2054),calcs!$S$2:$T$13,2,FALSE),"")</f>
        <v/>
      </c>
      <c r="R2054" t="str">
        <f>IF(ROW()&lt;=vLastrow,VLOOKUP(MONTH(F2054),calcs!$S$2:$T$13,2,FALSE),"")</f>
        <v/>
      </c>
      <c r="S2054" t="str">
        <f t="shared" si="165"/>
        <v/>
      </c>
      <c r="T2054" s="26" t="e">
        <f>IF(F2054="",DATEDIF(E2054,calcs!X$2,"Y"),"")</f>
        <v>#VALUE!</v>
      </c>
      <c r="U2054" t="str">
        <f t="shared" si="169"/>
        <v/>
      </c>
      <c r="V2054" t="str">
        <f t="shared" si="166"/>
        <v/>
      </c>
      <c r="W2054">
        <f t="shared" si="167"/>
        <v>0</v>
      </c>
      <c r="X2054">
        <f t="shared" si="168"/>
        <v>0</v>
      </c>
    </row>
    <row r="2055" spans="1:24" x14ac:dyDescent="0.35">
      <c r="A2055" t="str">
        <f>IF(ROW()&lt;=vLastrow,'Match History Data'!A2055,"")</f>
        <v/>
      </c>
      <c r="B2055" t="str">
        <f>IF(ROW()&lt;=vLastrow,'Match History Data'!B2055,"")</f>
        <v/>
      </c>
      <c r="C2055" t="str">
        <f>IF(ROW()&lt;=vLastrow,'Match History Data'!C2055,"")</f>
        <v/>
      </c>
      <c r="D2055" t="str">
        <f>IF(ROW()&lt;=vLastrow,'Match History Data'!D2055,"")</f>
        <v/>
      </c>
      <c r="E2055" s="3" t="str">
        <f>IF(ROW()&lt;=vLastrow,IF('Match History Data'!E2055&lt;&gt;"",'Match History Data'!E2055,""),"")</f>
        <v/>
      </c>
      <c r="F2055" s="3" t="str">
        <f>IF(ROW()&lt;=vLastrow,IF('Match History Data'!F2055&lt;&gt;"",'Match History Data'!F2055,""),"")</f>
        <v/>
      </c>
      <c r="G2055" t="str">
        <f>IF(ROW()&lt;=vLastrow,'Match History Data'!G2055,"")</f>
        <v/>
      </c>
      <c r="H2055" t="str">
        <f>IF(ROW()&lt;=vLastrow,'Match History Data'!H2055,"")</f>
        <v/>
      </c>
      <c r="I2055" t="str">
        <f>IF(ROW()&lt;=vLastrow,'Match History Data'!I2055,"")</f>
        <v/>
      </c>
      <c r="J2055" t="str">
        <f>IF(ROW()&lt;=vLastrow,'Match History Data'!J2055,"")</f>
        <v/>
      </c>
      <c r="K2055" t="str">
        <f>IF(ROW()&lt;=vLastrow,'Match History Data'!K2055,"")</f>
        <v/>
      </c>
      <c r="L2055" t="str">
        <f>IF(ROW()&lt;=vLastrow,'Match History Data'!L2055,"")</f>
        <v/>
      </c>
      <c r="M2055" t="str">
        <f>IF(ROW()&lt;=vLastrow,'Match History Data'!M2055,"")</f>
        <v/>
      </c>
      <c r="N2055" t="str">
        <f>IF(ROW()&lt;=vLastrow,'Match History Data'!N2055,"")</f>
        <v/>
      </c>
      <c r="O2055" t="str">
        <f>IF(ROW()&lt;=vLastrow,'Match History Data'!O2055,"")</f>
        <v/>
      </c>
      <c r="Q2055" t="str">
        <f>IF(ROW()&lt;=vLastrow,VLOOKUP(MONTH(E2055),calcs!$S$2:$T$13,2,FALSE),"")</f>
        <v/>
      </c>
      <c r="R2055" t="str">
        <f>IF(ROW()&lt;=vLastrow,VLOOKUP(MONTH(F2055),calcs!$S$2:$T$13,2,FALSE),"")</f>
        <v/>
      </c>
      <c r="S2055" t="str">
        <f t="shared" si="165"/>
        <v/>
      </c>
      <c r="T2055" s="26" t="e">
        <f>IF(F2055="",DATEDIF(E2055,calcs!X$2,"Y"),"")</f>
        <v>#VALUE!</v>
      </c>
      <c r="U2055" t="str">
        <f t="shared" si="169"/>
        <v/>
      </c>
      <c r="V2055" t="str">
        <f t="shared" si="166"/>
        <v/>
      </c>
      <c r="W2055">
        <f t="shared" si="167"/>
        <v>0</v>
      </c>
      <c r="X2055">
        <f t="shared" si="168"/>
        <v>0</v>
      </c>
    </row>
    <row r="2056" spans="1:24" x14ac:dyDescent="0.35">
      <c r="A2056" t="str">
        <f>IF(ROW()&lt;=vLastrow,'Match History Data'!A2056,"")</f>
        <v/>
      </c>
      <c r="B2056" t="str">
        <f>IF(ROW()&lt;=vLastrow,'Match History Data'!B2056,"")</f>
        <v/>
      </c>
      <c r="C2056" t="str">
        <f>IF(ROW()&lt;=vLastrow,'Match History Data'!C2056,"")</f>
        <v/>
      </c>
      <c r="D2056" t="str">
        <f>IF(ROW()&lt;=vLastrow,'Match History Data'!D2056,"")</f>
        <v/>
      </c>
      <c r="E2056" s="3" t="str">
        <f>IF(ROW()&lt;=vLastrow,IF('Match History Data'!E2056&lt;&gt;"",'Match History Data'!E2056,""),"")</f>
        <v/>
      </c>
      <c r="F2056" s="3" t="str">
        <f>IF(ROW()&lt;=vLastrow,IF('Match History Data'!F2056&lt;&gt;"",'Match History Data'!F2056,""),"")</f>
        <v/>
      </c>
      <c r="G2056" t="str">
        <f>IF(ROW()&lt;=vLastrow,'Match History Data'!G2056,"")</f>
        <v/>
      </c>
      <c r="H2056" t="str">
        <f>IF(ROW()&lt;=vLastrow,'Match History Data'!H2056,"")</f>
        <v/>
      </c>
      <c r="I2056" t="str">
        <f>IF(ROW()&lt;=vLastrow,'Match History Data'!I2056,"")</f>
        <v/>
      </c>
      <c r="J2056" t="str">
        <f>IF(ROW()&lt;=vLastrow,'Match History Data'!J2056,"")</f>
        <v/>
      </c>
      <c r="K2056" t="str">
        <f>IF(ROW()&lt;=vLastrow,'Match History Data'!K2056,"")</f>
        <v/>
      </c>
      <c r="L2056" t="str">
        <f>IF(ROW()&lt;=vLastrow,'Match History Data'!L2056,"")</f>
        <v/>
      </c>
      <c r="M2056" t="str">
        <f>IF(ROW()&lt;=vLastrow,'Match History Data'!M2056,"")</f>
        <v/>
      </c>
      <c r="N2056" t="str">
        <f>IF(ROW()&lt;=vLastrow,'Match History Data'!N2056,"")</f>
        <v/>
      </c>
      <c r="O2056" t="str">
        <f>IF(ROW()&lt;=vLastrow,'Match History Data'!O2056,"")</f>
        <v/>
      </c>
      <c r="Q2056" t="str">
        <f>IF(ROW()&lt;=vLastrow,VLOOKUP(MONTH(E2056),calcs!$S$2:$T$13,2,FALSE),"")</f>
        <v/>
      </c>
      <c r="R2056" t="str">
        <f>IF(ROW()&lt;=vLastrow,VLOOKUP(MONTH(F2056),calcs!$S$2:$T$13,2,FALSE),"")</f>
        <v/>
      </c>
      <c r="S2056" t="str">
        <f t="shared" si="165"/>
        <v/>
      </c>
      <c r="T2056" s="26" t="e">
        <f>IF(F2056="",DATEDIF(E2056,calcs!X$2,"Y"),"")</f>
        <v>#VALUE!</v>
      </c>
      <c r="U2056" t="str">
        <f t="shared" si="169"/>
        <v/>
      </c>
      <c r="V2056" t="str">
        <f t="shared" si="166"/>
        <v/>
      </c>
      <c r="W2056">
        <f t="shared" si="167"/>
        <v>0</v>
      </c>
      <c r="X2056">
        <f t="shared" si="168"/>
        <v>0</v>
      </c>
    </row>
    <row r="2057" spans="1:24" x14ac:dyDescent="0.35">
      <c r="A2057" t="str">
        <f>IF(ROW()&lt;=vLastrow,'Match History Data'!A2057,"")</f>
        <v/>
      </c>
      <c r="B2057" t="str">
        <f>IF(ROW()&lt;=vLastrow,'Match History Data'!B2057,"")</f>
        <v/>
      </c>
      <c r="C2057" t="str">
        <f>IF(ROW()&lt;=vLastrow,'Match History Data'!C2057,"")</f>
        <v/>
      </c>
      <c r="D2057" t="str">
        <f>IF(ROW()&lt;=vLastrow,'Match History Data'!D2057,"")</f>
        <v/>
      </c>
      <c r="E2057" s="3" t="str">
        <f>IF(ROW()&lt;=vLastrow,IF('Match History Data'!E2057&lt;&gt;"",'Match History Data'!E2057,""),"")</f>
        <v/>
      </c>
      <c r="F2057" s="3" t="str">
        <f>IF(ROW()&lt;=vLastrow,IF('Match History Data'!F2057&lt;&gt;"",'Match History Data'!F2057,""),"")</f>
        <v/>
      </c>
      <c r="G2057" t="str">
        <f>IF(ROW()&lt;=vLastrow,'Match History Data'!G2057,"")</f>
        <v/>
      </c>
      <c r="H2057" t="str">
        <f>IF(ROW()&lt;=vLastrow,'Match History Data'!H2057,"")</f>
        <v/>
      </c>
      <c r="I2057" t="str">
        <f>IF(ROW()&lt;=vLastrow,'Match History Data'!I2057,"")</f>
        <v/>
      </c>
      <c r="J2057" t="str">
        <f>IF(ROW()&lt;=vLastrow,'Match History Data'!J2057,"")</f>
        <v/>
      </c>
      <c r="K2057" t="str">
        <f>IF(ROW()&lt;=vLastrow,'Match History Data'!K2057,"")</f>
        <v/>
      </c>
      <c r="L2057" t="str">
        <f>IF(ROW()&lt;=vLastrow,'Match History Data'!L2057,"")</f>
        <v/>
      </c>
      <c r="M2057" t="str">
        <f>IF(ROW()&lt;=vLastrow,'Match History Data'!M2057,"")</f>
        <v/>
      </c>
      <c r="N2057" t="str">
        <f>IF(ROW()&lt;=vLastrow,'Match History Data'!N2057,"")</f>
        <v/>
      </c>
      <c r="O2057" t="str">
        <f>IF(ROW()&lt;=vLastrow,'Match History Data'!O2057,"")</f>
        <v/>
      </c>
      <c r="Q2057" t="str">
        <f>IF(ROW()&lt;=vLastrow,VLOOKUP(MONTH(E2057),calcs!$S$2:$T$13,2,FALSE),"")</f>
        <v/>
      </c>
      <c r="R2057" t="str">
        <f>IF(ROW()&lt;=vLastrow,VLOOKUP(MONTH(F2057),calcs!$S$2:$T$13,2,FALSE),"")</f>
        <v/>
      </c>
      <c r="S2057" t="str">
        <f t="shared" si="165"/>
        <v/>
      </c>
      <c r="T2057" s="26" t="e">
        <f>IF(F2057="",DATEDIF(E2057,calcs!X$2,"Y"),"")</f>
        <v>#VALUE!</v>
      </c>
      <c r="U2057" t="str">
        <f t="shared" si="169"/>
        <v/>
      </c>
      <c r="V2057" t="str">
        <f t="shared" si="166"/>
        <v/>
      </c>
      <c r="W2057">
        <f t="shared" si="167"/>
        <v>0</v>
      </c>
      <c r="X2057">
        <f t="shared" si="168"/>
        <v>0</v>
      </c>
    </row>
    <row r="2058" spans="1:24" x14ac:dyDescent="0.35">
      <c r="A2058" t="str">
        <f>IF(ROW()&lt;=vLastrow,'Match History Data'!A2058,"")</f>
        <v/>
      </c>
      <c r="B2058" t="str">
        <f>IF(ROW()&lt;=vLastrow,'Match History Data'!B2058,"")</f>
        <v/>
      </c>
      <c r="C2058" t="str">
        <f>IF(ROW()&lt;=vLastrow,'Match History Data'!C2058,"")</f>
        <v/>
      </c>
      <c r="D2058" t="str">
        <f>IF(ROW()&lt;=vLastrow,'Match History Data'!D2058,"")</f>
        <v/>
      </c>
      <c r="E2058" s="3" t="str">
        <f>IF(ROW()&lt;=vLastrow,IF('Match History Data'!E2058&lt;&gt;"",'Match History Data'!E2058,""),"")</f>
        <v/>
      </c>
      <c r="F2058" s="3" t="str">
        <f>IF(ROW()&lt;=vLastrow,IF('Match History Data'!F2058&lt;&gt;"",'Match History Data'!F2058,""),"")</f>
        <v/>
      </c>
      <c r="G2058" t="str">
        <f>IF(ROW()&lt;=vLastrow,'Match History Data'!G2058,"")</f>
        <v/>
      </c>
      <c r="H2058" t="str">
        <f>IF(ROW()&lt;=vLastrow,'Match History Data'!H2058,"")</f>
        <v/>
      </c>
      <c r="I2058" t="str">
        <f>IF(ROW()&lt;=vLastrow,'Match History Data'!I2058,"")</f>
        <v/>
      </c>
      <c r="J2058" t="str">
        <f>IF(ROW()&lt;=vLastrow,'Match History Data'!J2058,"")</f>
        <v/>
      </c>
      <c r="K2058" t="str">
        <f>IF(ROW()&lt;=vLastrow,'Match History Data'!K2058,"")</f>
        <v/>
      </c>
      <c r="L2058" t="str">
        <f>IF(ROW()&lt;=vLastrow,'Match History Data'!L2058,"")</f>
        <v/>
      </c>
      <c r="M2058" t="str">
        <f>IF(ROW()&lt;=vLastrow,'Match History Data'!M2058,"")</f>
        <v/>
      </c>
      <c r="N2058" t="str">
        <f>IF(ROW()&lt;=vLastrow,'Match History Data'!N2058,"")</f>
        <v/>
      </c>
      <c r="O2058" t="str">
        <f>IF(ROW()&lt;=vLastrow,'Match History Data'!O2058,"")</f>
        <v/>
      </c>
      <c r="Q2058" t="str">
        <f>IF(ROW()&lt;=vLastrow,VLOOKUP(MONTH(E2058),calcs!$S$2:$T$13,2,FALSE),"")</f>
        <v/>
      </c>
      <c r="R2058" t="str">
        <f>IF(ROW()&lt;=vLastrow,VLOOKUP(MONTH(F2058),calcs!$S$2:$T$13,2,FALSE),"")</f>
        <v/>
      </c>
      <c r="S2058" t="str">
        <f t="shared" ref="S2058:S2121" si="170">IF(F2058&lt;&gt;"",DATEDIF(E2058,F2058,"y"),"")</f>
        <v/>
      </c>
      <c r="T2058" s="26" t="e">
        <f>IF(F2058="",DATEDIF(E2058,calcs!X$2,"Y"),"")</f>
        <v>#VALUE!</v>
      </c>
      <c r="U2058" t="str">
        <f t="shared" si="169"/>
        <v/>
      </c>
      <c r="V2058" t="str">
        <f t="shared" si="166"/>
        <v/>
      </c>
      <c r="W2058">
        <f t="shared" si="167"/>
        <v>0</v>
      </c>
      <c r="X2058">
        <f t="shared" si="168"/>
        <v>0</v>
      </c>
    </row>
    <row r="2059" spans="1:24" x14ac:dyDescent="0.35">
      <c r="A2059" t="str">
        <f>IF(ROW()&lt;=vLastrow,'Match History Data'!A2059,"")</f>
        <v/>
      </c>
      <c r="B2059" t="str">
        <f>IF(ROW()&lt;=vLastrow,'Match History Data'!B2059,"")</f>
        <v/>
      </c>
      <c r="C2059" t="str">
        <f>IF(ROW()&lt;=vLastrow,'Match History Data'!C2059,"")</f>
        <v/>
      </c>
      <c r="D2059" t="str">
        <f>IF(ROW()&lt;=vLastrow,'Match History Data'!D2059,"")</f>
        <v/>
      </c>
      <c r="E2059" s="3" t="str">
        <f>IF(ROW()&lt;=vLastrow,IF('Match History Data'!E2059&lt;&gt;"",'Match History Data'!E2059,""),"")</f>
        <v/>
      </c>
      <c r="F2059" s="3" t="str">
        <f>IF(ROW()&lt;=vLastrow,IF('Match History Data'!F2059&lt;&gt;"",'Match History Data'!F2059,""),"")</f>
        <v/>
      </c>
      <c r="G2059" t="str">
        <f>IF(ROW()&lt;=vLastrow,'Match History Data'!G2059,"")</f>
        <v/>
      </c>
      <c r="H2059" t="str">
        <f>IF(ROW()&lt;=vLastrow,'Match History Data'!H2059,"")</f>
        <v/>
      </c>
      <c r="I2059" t="str">
        <f>IF(ROW()&lt;=vLastrow,'Match History Data'!I2059,"")</f>
        <v/>
      </c>
      <c r="J2059" t="str">
        <f>IF(ROW()&lt;=vLastrow,'Match History Data'!J2059,"")</f>
        <v/>
      </c>
      <c r="K2059" t="str">
        <f>IF(ROW()&lt;=vLastrow,'Match History Data'!K2059,"")</f>
        <v/>
      </c>
      <c r="L2059" t="str">
        <f>IF(ROW()&lt;=vLastrow,'Match History Data'!L2059,"")</f>
        <v/>
      </c>
      <c r="M2059" t="str">
        <f>IF(ROW()&lt;=vLastrow,'Match History Data'!M2059,"")</f>
        <v/>
      </c>
      <c r="N2059" t="str">
        <f>IF(ROW()&lt;=vLastrow,'Match History Data'!N2059,"")</f>
        <v/>
      </c>
      <c r="O2059" t="str">
        <f>IF(ROW()&lt;=vLastrow,'Match History Data'!O2059,"")</f>
        <v/>
      </c>
      <c r="Q2059" t="str">
        <f>IF(ROW()&lt;=vLastrow,VLOOKUP(MONTH(E2059),calcs!$S$2:$T$13,2,FALSE),"")</f>
        <v/>
      </c>
      <c r="R2059" t="str">
        <f>IF(ROW()&lt;=vLastrow,VLOOKUP(MONTH(F2059),calcs!$S$2:$T$13,2,FALSE),"")</f>
        <v/>
      </c>
      <c r="S2059" t="str">
        <f t="shared" si="170"/>
        <v/>
      </c>
      <c r="T2059" s="26" t="e">
        <f>IF(F2059="",DATEDIF(E2059,calcs!X$2,"Y"),"")</f>
        <v>#VALUE!</v>
      </c>
      <c r="U2059" t="str">
        <f t="shared" si="169"/>
        <v/>
      </c>
      <c r="V2059" t="str">
        <f t="shared" si="166"/>
        <v/>
      </c>
      <c r="W2059">
        <f t="shared" si="167"/>
        <v>0</v>
      </c>
      <c r="X2059">
        <f t="shared" si="168"/>
        <v>0</v>
      </c>
    </row>
    <row r="2060" spans="1:24" x14ac:dyDescent="0.35">
      <c r="A2060" t="str">
        <f>IF(ROW()&lt;=vLastrow,'Match History Data'!A2060,"")</f>
        <v/>
      </c>
      <c r="B2060" t="str">
        <f>IF(ROW()&lt;=vLastrow,'Match History Data'!B2060,"")</f>
        <v/>
      </c>
      <c r="C2060" t="str">
        <f>IF(ROW()&lt;=vLastrow,'Match History Data'!C2060,"")</f>
        <v/>
      </c>
      <c r="D2060" t="str">
        <f>IF(ROW()&lt;=vLastrow,'Match History Data'!D2060,"")</f>
        <v/>
      </c>
      <c r="E2060" s="3" t="str">
        <f>IF(ROW()&lt;=vLastrow,IF('Match History Data'!E2060&lt;&gt;"",'Match History Data'!E2060,""),"")</f>
        <v/>
      </c>
      <c r="F2060" s="3" t="str">
        <f>IF(ROW()&lt;=vLastrow,IF('Match History Data'!F2060&lt;&gt;"",'Match History Data'!F2060,""),"")</f>
        <v/>
      </c>
      <c r="G2060" t="str">
        <f>IF(ROW()&lt;=vLastrow,'Match History Data'!G2060,"")</f>
        <v/>
      </c>
      <c r="H2060" t="str">
        <f>IF(ROW()&lt;=vLastrow,'Match History Data'!H2060,"")</f>
        <v/>
      </c>
      <c r="I2060" t="str">
        <f>IF(ROW()&lt;=vLastrow,'Match History Data'!I2060,"")</f>
        <v/>
      </c>
      <c r="J2060" t="str">
        <f>IF(ROW()&lt;=vLastrow,'Match History Data'!J2060,"")</f>
        <v/>
      </c>
      <c r="K2060" t="str">
        <f>IF(ROW()&lt;=vLastrow,'Match History Data'!K2060,"")</f>
        <v/>
      </c>
      <c r="L2060" t="str">
        <f>IF(ROW()&lt;=vLastrow,'Match History Data'!L2060,"")</f>
        <v/>
      </c>
      <c r="M2060" t="str">
        <f>IF(ROW()&lt;=vLastrow,'Match History Data'!M2060,"")</f>
        <v/>
      </c>
      <c r="N2060" t="str">
        <f>IF(ROW()&lt;=vLastrow,'Match History Data'!N2060,"")</f>
        <v/>
      </c>
      <c r="O2060" t="str">
        <f>IF(ROW()&lt;=vLastrow,'Match History Data'!O2060,"")</f>
        <v/>
      </c>
      <c r="Q2060" t="str">
        <f>IF(ROW()&lt;=vLastrow,VLOOKUP(MONTH(E2060),calcs!$S$2:$T$13,2,FALSE),"")</f>
        <v/>
      </c>
      <c r="R2060" t="str">
        <f>IF(ROW()&lt;=vLastrow,VLOOKUP(MONTH(F2060),calcs!$S$2:$T$13,2,FALSE),"")</f>
        <v/>
      </c>
      <c r="S2060" t="str">
        <f t="shared" si="170"/>
        <v/>
      </c>
      <c r="T2060" s="26" t="e">
        <f>IF(F2060="",DATEDIF(E2060,calcs!X$2,"Y"),"")</f>
        <v>#VALUE!</v>
      </c>
      <c r="U2060" t="str">
        <f t="shared" si="169"/>
        <v/>
      </c>
      <c r="V2060" t="str">
        <f t="shared" si="166"/>
        <v/>
      </c>
      <c r="W2060">
        <f t="shared" si="167"/>
        <v>0</v>
      </c>
      <c r="X2060">
        <f t="shared" si="168"/>
        <v>0</v>
      </c>
    </row>
    <row r="2061" spans="1:24" x14ac:dyDescent="0.35">
      <c r="A2061" t="str">
        <f>IF(ROW()&lt;=vLastrow,'Match History Data'!A2061,"")</f>
        <v/>
      </c>
      <c r="B2061" t="str">
        <f>IF(ROW()&lt;=vLastrow,'Match History Data'!B2061,"")</f>
        <v/>
      </c>
      <c r="C2061" t="str">
        <f>IF(ROW()&lt;=vLastrow,'Match History Data'!C2061,"")</f>
        <v/>
      </c>
      <c r="D2061" t="str">
        <f>IF(ROW()&lt;=vLastrow,'Match History Data'!D2061,"")</f>
        <v/>
      </c>
      <c r="E2061" s="3" t="str">
        <f>IF(ROW()&lt;=vLastrow,IF('Match History Data'!E2061&lt;&gt;"",'Match History Data'!E2061,""),"")</f>
        <v/>
      </c>
      <c r="F2061" s="3" t="str">
        <f>IF(ROW()&lt;=vLastrow,IF('Match History Data'!F2061&lt;&gt;"",'Match History Data'!F2061,""),"")</f>
        <v/>
      </c>
      <c r="G2061" t="str">
        <f>IF(ROW()&lt;=vLastrow,'Match History Data'!G2061,"")</f>
        <v/>
      </c>
      <c r="H2061" t="str">
        <f>IF(ROW()&lt;=vLastrow,'Match History Data'!H2061,"")</f>
        <v/>
      </c>
      <c r="I2061" t="str">
        <f>IF(ROW()&lt;=vLastrow,'Match History Data'!I2061,"")</f>
        <v/>
      </c>
      <c r="J2061" t="str">
        <f>IF(ROW()&lt;=vLastrow,'Match History Data'!J2061,"")</f>
        <v/>
      </c>
      <c r="K2061" t="str">
        <f>IF(ROW()&lt;=vLastrow,'Match History Data'!K2061,"")</f>
        <v/>
      </c>
      <c r="L2061" t="str">
        <f>IF(ROW()&lt;=vLastrow,'Match History Data'!L2061,"")</f>
        <v/>
      </c>
      <c r="M2061" t="str">
        <f>IF(ROW()&lt;=vLastrow,'Match History Data'!M2061,"")</f>
        <v/>
      </c>
      <c r="N2061" t="str">
        <f>IF(ROW()&lt;=vLastrow,'Match History Data'!N2061,"")</f>
        <v/>
      </c>
      <c r="O2061" t="str">
        <f>IF(ROW()&lt;=vLastrow,'Match History Data'!O2061,"")</f>
        <v/>
      </c>
      <c r="Q2061" t="str">
        <f>IF(ROW()&lt;=vLastrow,VLOOKUP(MONTH(E2061),calcs!$S$2:$T$13,2,FALSE),"")</f>
        <v/>
      </c>
      <c r="R2061" t="str">
        <f>IF(ROW()&lt;=vLastrow,VLOOKUP(MONTH(F2061),calcs!$S$2:$T$13,2,FALSE),"")</f>
        <v/>
      </c>
      <c r="S2061" t="str">
        <f t="shared" si="170"/>
        <v/>
      </c>
      <c r="T2061" s="26" t="e">
        <f>IF(F2061="",DATEDIF(E2061,calcs!X$2,"Y"),"")</f>
        <v>#VALUE!</v>
      </c>
      <c r="U2061" t="str">
        <f t="shared" si="169"/>
        <v/>
      </c>
      <c r="V2061" t="str">
        <f t="shared" si="166"/>
        <v/>
      </c>
      <c r="W2061">
        <f t="shared" si="167"/>
        <v>0</v>
      </c>
      <c r="X2061">
        <f t="shared" si="168"/>
        <v>0</v>
      </c>
    </row>
    <row r="2062" spans="1:24" x14ac:dyDescent="0.35">
      <c r="A2062" t="str">
        <f>IF(ROW()&lt;=vLastrow,'Match History Data'!A2062,"")</f>
        <v/>
      </c>
      <c r="B2062" t="str">
        <f>IF(ROW()&lt;=vLastrow,'Match History Data'!B2062,"")</f>
        <v/>
      </c>
      <c r="C2062" t="str">
        <f>IF(ROW()&lt;=vLastrow,'Match History Data'!C2062,"")</f>
        <v/>
      </c>
      <c r="D2062" t="str">
        <f>IF(ROW()&lt;=vLastrow,'Match History Data'!D2062,"")</f>
        <v/>
      </c>
      <c r="E2062" s="3" t="str">
        <f>IF(ROW()&lt;=vLastrow,IF('Match History Data'!E2062&lt;&gt;"",'Match History Data'!E2062,""),"")</f>
        <v/>
      </c>
      <c r="F2062" s="3" t="str">
        <f>IF(ROW()&lt;=vLastrow,IF('Match History Data'!F2062&lt;&gt;"",'Match History Data'!F2062,""),"")</f>
        <v/>
      </c>
      <c r="G2062" t="str">
        <f>IF(ROW()&lt;=vLastrow,'Match History Data'!G2062,"")</f>
        <v/>
      </c>
      <c r="H2062" t="str">
        <f>IF(ROW()&lt;=vLastrow,'Match History Data'!H2062,"")</f>
        <v/>
      </c>
      <c r="I2062" t="str">
        <f>IF(ROW()&lt;=vLastrow,'Match History Data'!I2062,"")</f>
        <v/>
      </c>
      <c r="J2062" t="str">
        <f>IF(ROW()&lt;=vLastrow,'Match History Data'!J2062,"")</f>
        <v/>
      </c>
      <c r="K2062" t="str">
        <f>IF(ROW()&lt;=vLastrow,'Match History Data'!K2062,"")</f>
        <v/>
      </c>
      <c r="L2062" t="str">
        <f>IF(ROW()&lt;=vLastrow,'Match History Data'!L2062,"")</f>
        <v/>
      </c>
      <c r="M2062" t="str">
        <f>IF(ROW()&lt;=vLastrow,'Match History Data'!M2062,"")</f>
        <v/>
      </c>
      <c r="N2062" t="str">
        <f>IF(ROW()&lt;=vLastrow,'Match History Data'!N2062,"")</f>
        <v/>
      </c>
      <c r="O2062" t="str">
        <f>IF(ROW()&lt;=vLastrow,'Match History Data'!O2062,"")</f>
        <v/>
      </c>
      <c r="Q2062" t="str">
        <f>IF(ROW()&lt;=vLastrow,VLOOKUP(MONTH(E2062),calcs!$S$2:$T$13,2,FALSE),"")</f>
        <v/>
      </c>
      <c r="R2062" t="str">
        <f>IF(ROW()&lt;=vLastrow,VLOOKUP(MONTH(F2062),calcs!$S$2:$T$13,2,FALSE),"")</f>
        <v/>
      </c>
      <c r="S2062" t="str">
        <f t="shared" si="170"/>
        <v/>
      </c>
      <c r="T2062" s="26" t="e">
        <f>IF(F2062="",DATEDIF(E2062,calcs!X$2,"Y"),"")</f>
        <v>#VALUE!</v>
      </c>
      <c r="U2062" t="str">
        <f t="shared" si="169"/>
        <v/>
      </c>
      <c r="V2062" t="str">
        <f t="shared" si="166"/>
        <v/>
      </c>
      <c r="W2062">
        <f t="shared" si="167"/>
        <v>0</v>
      </c>
      <c r="X2062">
        <f t="shared" si="168"/>
        <v>0</v>
      </c>
    </row>
    <row r="2063" spans="1:24" x14ac:dyDescent="0.35">
      <c r="A2063" t="str">
        <f>IF(ROW()&lt;=vLastrow,'Match History Data'!A2063,"")</f>
        <v/>
      </c>
      <c r="B2063" t="str">
        <f>IF(ROW()&lt;=vLastrow,'Match History Data'!B2063,"")</f>
        <v/>
      </c>
      <c r="C2063" t="str">
        <f>IF(ROW()&lt;=vLastrow,'Match History Data'!C2063,"")</f>
        <v/>
      </c>
      <c r="D2063" t="str">
        <f>IF(ROW()&lt;=vLastrow,'Match History Data'!D2063,"")</f>
        <v/>
      </c>
      <c r="E2063" s="3" t="str">
        <f>IF(ROW()&lt;=vLastrow,IF('Match History Data'!E2063&lt;&gt;"",'Match History Data'!E2063,""),"")</f>
        <v/>
      </c>
      <c r="F2063" s="3" t="str">
        <f>IF(ROW()&lt;=vLastrow,IF('Match History Data'!F2063&lt;&gt;"",'Match History Data'!F2063,""),"")</f>
        <v/>
      </c>
      <c r="G2063" t="str">
        <f>IF(ROW()&lt;=vLastrow,'Match History Data'!G2063,"")</f>
        <v/>
      </c>
      <c r="H2063" t="str">
        <f>IF(ROW()&lt;=vLastrow,'Match History Data'!H2063,"")</f>
        <v/>
      </c>
      <c r="I2063" t="str">
        <f>IF(ROW()&lt;=vLastrow,'Match History Data'!I2063,"")</f>
        <v/>
      </c>
      <c r="J2063" t="str">
        <f>IF(ROW()&lt;=vLastrow,'Match History Data'!J2063,"")</f>
        <v/>
      </c>
      <c r="K2063" t="str">
        <f>IF(ROW()&lt;=vLastrow,'Match History Data'!K2063,"")</f>
        <v/>
      </c>
      <c r="L2063" t="str">
        <f>IF(ROW()&lt;=vLastrow,'Match History Data'!L2063,"")</f>
        <v/>
      </c>
      <c r="M2063" t="str">
        <f>IF(ROW()&lt;=vLastrow,'Match History Data'!M2063,"")</f>
        <v/>
      </c>
      <c r="N2063" t="str">
        <f>IF(ROW()&lt;=vLastrow,'Match History Data'!N2063,"")</f>
        <v/>
      </c>
      <c r="O2063" t="str">
        <f>IF(ROW()&lt;=vLastrow,'Match History Data'!O2063,"")</f>
        <v/>
      </c>
      <c r="Q2063" t="str">
        <f>IF(ROW()&lt;=vLastrow,VLOOKUP(MONTH(E2063),calcs!$S$2:$T$13,2,FALSE),"")</f>
        <v/>
      </c>
      <c r="R2063" t="str">
        <f>IF(ROW()&lt;=vLastrow,VLOOKUP(MONTH(F2063),calcs!$S$2:$T$13,2,FALSE),"")</f>
        <v/>
      </c>
      <c r="S2063" t="str">
        <f t="shared" si="170"/>
        <v/>
      </c>
      <c r="T2063" s="26" t="e">
        <f>IF(F2063="",DATEDIF(E2063,calcs!X$2,"Y"),"")</f>
        <v>#VALUE!</v>
      </c>
      <c r="U2063" t="str">
        <f t="shared" si="169"/>
        <v/>
      </c>
      <c r="V2063" t="str">
        <f t="shared" si="166"/>
        <v/>
      </c>
      <c r="W2063">
        <f t="shared" si="167"/>
        <v>0</v>
      </c>
      <c r="X2063">
        <f t="shared" si="168"/>
        <v>0</v>
      </c>
    </row>
    <row r="2064" spans="1:24" x14ac:dyDescent="0.35">
      <c r="A2064" t="str">
        <f>IF(ROW()&lt;=vLastrow,'Match History Data'!A2064,"")</f>
        <v/>
      </c>
      <c r="B2064" t="str">
        <f>IF(ROW()&lt;=vLastrow,'Match History Data'!B2064,"")</f>
        <v/>
      </c>
      <c r="C2064" t="str">
        <f>IF(ROW()&lt;=vLastrow,'Match History Data'!C2064,"")</f>
        <v/>
      </c>
      <c r="D2064" t="str">
        <f>IF(ROW()&lt;=vLastrow,'Match History Data'!D2064,"")</f>
        <v/>
      </c>
      <c r="E2064" s="3" t="str">
        <f>IF(ROW()&lt;=vLastrow,IF('Match History Data'!E2064&lt;&gt;"",'Match History Data'!E2064,""),"")</f>
        <v/>
      </c>
      <c r="F2064" s="3" t="str">
        <f>IF(ROW()&lt;=vLastrow,IF('Match History Data'!F2064&lt;&gt;"",'Match History Data'!F2064,""),"")</f>
        <v/>
      </c>
      <c r="G2064" t="str">
        <f>IF(ROW()&lt;=vLastrow,'Match History Data'!G2064,"")</f>
        <v/>
      </c>
      <c r="H2064" t="str">
        <f>IF(ROW()&lt;=vLastrow,'Match History Data'!H2064,"")</f>
        <v/>
      </c>
      <c r="I2064" t="str">
        <f>IF(ROW()&lt;=vLastrow,'Match History Data'!I2064,"")</f>
        <v/>
      </c>
      <c r="J2064" t="str">
        <f>IF(ROW()&lt;=vLastrow,'Match History Data'!J2064,"")</f>
        <v/>
      </c>
      <c r="K2064" t="str">
        <f>IF(ROW()&lt;=vLastrow,'Match History Data'!K2064,"")</f>
        <v/>
      </c>
      <c r="L2064" t="str">
        <f>IF(ROW()&lt;=vLastrow,'Match History Data'!L2064,"")</f>
        <v/>
      </c>
      <c r="M2064" t="str">
        <f>IF(ROW()&lt;=vLastrow,'Match History Data'!M2064,"")</f>
        <v/>
      </c>
      <c r="N2064" t="str">
        <f>IF(ROW()&lt;=vLastrow,'Match History Data'!N2064,"")</f>
        <v/>
      </c>
      <c r="O2064" t="str">
        <f>IF(ROW()&lt;=vLastrow,'Match History Data'!O2064,"")</f>
        <v/>
      </c>
      <c r="Q2064" t="str">
        <f>IF(ROW()&lt;=vLastrow,VLOOKUP(MONTH(E2064),calcs!$S$2:$T$13,2,FALSE),"")</f>
        <v/>
      </c>
      <c r="R2064" t="str">
        <f>IF(ROW()&lt;=vLastrow,VLOOKUP(MONTH(F2064),calcs!$S$2:$T$13,2,FALSE),"")</f>
        <v/>
      </c>
      <c r="S2064" t="str">
        <f t="shared" si="170"/>
        <v/>
      </c>
      <c r="T2064" s="26" t="e">
        <f>IF(F2064="",DATEDIF(E2064,calcs!X$2,"Y"),"")</f>
        <v>#VALUE!</v>
      </c>
      <c r="U2064" t="str">
        <f t="shared" si="169"/>
        <v/>
      </c>
      <c r="V2064" t="str">
        <f t="shared" si="166"/>
        <v/>
      </c>
      <c r="W2064">
        <f t="shared" si="167"/>
        <v>0</v>
      </c>
      <c r="X2064">
        <f t="shared" si="168"/>
        <v>0</v>
      </c>
    </row>
    <row r="2065" spans="1:24" x14ac:dyDescent="0.35">
      <c r="A2065" t="str">
        <f>IF(ROW()&lt;=vLastrow,'Match History Data'!A2065,"")</f>
        <v/>
      </c>
      <c r="B2065" t="str">
        <f>IF(ROW()&lt;=vLastrow,'Match History Data'!B2065,"")</f>
        <v/>
      </c>
      <c r="C2065" t="str">
        <f>IF(ROW()&lt;=vLastrow,'Match History Data'!C2065,"")</f>
        <v/>
      </c>
      <c r="D2065" t="str">
        <f>IF(ROW()&lt;=vLastrow,'Match History Data'!D2065,"")</f>
        <v/>
      </c>
      <c r="E2065" s="3" t="str">
        <f>IF(ROW()&lt;=vLastrow,IF('Match History Data'!E2065&lt;&gt;"",'Match History Data'!E2065,""),"")</f>
        <v/>
      </c>
      <c r="F2065" s="3" t="str">
        <f>IF(ROW()&lt;=vLastrow,IF('Match History Data'!F2065&lt;&gt;"",'Match History Data'!F2065,""),"")</f>
        <v/>
      </c>
      <c r="G2065" t="str">
        <f>IF(ROW()&lt;=vLastrow,'Match History Data'!G2065,"")</f>
        <v/>
      </c>
      <c r="H2065" t="str">
        <f>IF(ROW()&lt;=vLastrow,'Match History Data'!H2065,"")</f>
        <v/>
      </c>
      <c r="I2065" t="str">
        <f>IF(ROW()&lt;=vLastrow,'Match History Data'!I2065,"")</f>
        <v/>
      </c>
      <c r="J2065" t="str">
        <f>IF(ROW()&lt;=vLastrow,'Match History Data'!J2065,"")</f>
        <v/>
      </c>
      <c r="K2065" t="str">
        <f>IF(ROW()&lt;=vLastrow,'Match History Data'!K2065,"")</f>
        <v/>
      </c>
      <c r="L2065" t="str">
        <f>IF(ROW()&lt;=vLastrow,'Match History Data'!L2065,"")</f>
        <v/>
      </c>
      <c r="M2065" t="str">
        <f>IF(ROW()&lt;=vLastrow,'Match History Data'!M2065,"")</f>
        <v/>
      </c>
      <c r="N2065" t="str">
        <f>IF(ROW()&lt;=vLastrow,'Match History Data'!N2065,"")</f>
        <v/>
      </c>
      <c r="O2065" t="str">
        <f>IF(ROW()&lt;=vLastrow,'Match History Data'!O2065,"")</f>
        <v/>
      </c>
      <c r="Q2065" t="str">
        <f>IF(ROW()&lt;=vLastrow,VLOOKUP(MONTH(E2065),calcs!$S$2:$T$13,2,FALSE),"")</f>
        <v/>
      </c>
      <c r="R2065" t="str">
        <f>IF(ROW()&lt;=vLastrow,VLOOKUP(MONTH(F2065),calcs!$S$2:$T$13,2,FALSE),"")</f>
        <v/>
      </c>
      <c r="S2065" t="str">
        <f t="shared" si="170"/>
        <v/>
      </c>
      <c r="T2065" s="26" t="e">
        <f>IF(F2065="",DATEDIF(E2065,calcs!X$2,"Y"),"")</f>
        <v>#VALUE!</v>
      </c>
      <c r="U2065" t="str">
        <f t="shared" si="169"/>
        <v/>
      </c>
      <c r="V2065" t="str">
        <f t="shared" si="166"/>
        <v/>
      </c>
      <c r="W2065">
        <f t="shared" si="167"/>
        <v>0</v>
      </c>
      <c r="X2065">
        <f t="shared" si="168"/>
        <v>0</v>
      </c>
    </row>
    <row r="2066" spans="1:24" x14ac:dyDescent="0.35">
      <c r="A2066" t="str">
        <f>IF(ROW()&lt;=vLastrow,'Match History Data'!A2066,"")</f>
        <v/>
      </c>
      <c r="B2066" t="str">
        <f>IF(ROW()&lt;=vLastrow,'Match History Data'!B2066,"")</f>
        <v/>
      </c>
      <c r="C2066" t="str">
        <f>IF(ROW()&lt;=vLastrow,'Match History Data'!C2066,"")</f>
        <v/>
      </c>
      <c r="D2066" t="str">
        <f>IF(ROW()&lt;=vLastrow,'Match History Data'!D2066,"")</f>
        <v/>
      </c>
      <c r="E2066" s="3" t="str">
        <f>IF(ROW()&lt;=vLastrow,IF('Match History Data'!E2066&lt;&gt;"",'Match History Data'!E2066,""),"")</f>
        <v/>
      </c>
      <c r="F2066" s="3" t="str">
        <f>IF(ROW()&lt;=vLastrow,IF('Match History Data'!F2066&lt;&gt;"",'Match History Data'!F2066,""),"")</f>
        <v/>
      </c>
      <c r="G2066" t="str">
        <f>IF(ROW()&lt;=vLastrow,'Match History Data'!G2066,"")</f>
        <v/>
      </c>
      <c r="H2066" t="str">
        <f>IF(ROW()&lt;=vLastrow,'Match History Data'!H2066,"")</f>
        <v/>
      </c>
      <c r="I2066" t="str">
        <f>IF(ROW()&lt;=vLastrow,'Match History Data'!I2066,"")</f>
        <v/>
      </c>
      <c r="J2066" t="str">
        <f>IF(ROW()&lt;=vLastrow,'Match History Data'!J2066,"")</f>
        <v/>
      </c>
      <c r="K2066" t="str">
        <f>IF(ROW()&lt;=vLastrow,'Match History Data'!K2066,"")</f>
        <v/>
      </c>
      <c r="L2066" t="str">
        <f>IF(ROW()&lt;=vLastrow,'Match History Data'!L2066,"")</f>
        <v/>
      </c>
      <c r="M2066" t="str">
        <f>IF(ROW()&lt;=vLastrow,'Match History Data'!M2066,"")</f>
        <v/>
      </c>
      <c r="N2066" t="str">
        <f>IF(ROW()&lt;=vLastrow,'Match History Data'!N2066,"")</f>
        <v/>
      </c>
      <c r="O2066" t="str">
        <f>IF(ROW()&lt;=vLastrow,'Match History Data'!O2066,"")</f>
        <v/>
      </c>
      <c r="Q2066" t="str">
        <f>IF(ROW()&lt;=vLastrow,VLOOKUP(MONTH(E2066),calcs!$S$2:$T$13,2,FALSE),"")</f>
        <v/>
      </c>
      <c r="R2066" t="str">
        <f>IF(ROW()&lt;=vLastrow,VLOOKUP(MONTH(F2066),calcs!$S$2:$T$13,2,FALSE),"")</f>
        <v/>
      </c>
      <c r="S2066" t="str">
        <f t="shared" si="170"/>
        <v/>
      </c>
      <c r="T2066" s="26" t="e">
        <f>IF(F2066="",DATEDIF(E2066,calcs!X$2,"Y"),"")</f>
        <v>#VALUE!</v>
      </c>
      <c r="U2066" t="str">
        <f t="shared" si="169"/>
        <v/>
      </c>
      <c r="V2066" t="str">
        <f t="shared" si="166"/>
        <v/>
      </c>
      <c r="W2066">
        <f t="shared" si="167"/>
        <v>0</v>
      </c>
      <c r="X2066">
        <f t="shared" si="168"/>
        <v>0</v>
      </c>
    </row>
    <row r="2067" spans="1:24" x14ac:dyDescent="0.35">
      <c r="A2067" t="str">
        <f>IF(ROW()&lt;=vLastrow,'Match History Data'!A2067,"")</f>
        <v/>
      </c>
      <c r="B2067" t="str">
        <f>IF(ROW()&lt;=vLastrow,'Match History Data'!B2067,"")</f>
        <v/>
      </c>
      <c r="C2067" t="str">
        <f>IF(ROW()&lt;=vLastrow,'Match History Data'!C2067,"")</f>
        <v/>
      </c>
      <c r="D2067" t="str">
        <f>IF(ROW()&lt;=vLastrow,'Match History Data'!D2067,"")</f>
        <v/>
      </c>
      <c r="E2067" s="3" t="str">
        <f>IF(ROW()&lt;=vLastrow,IF('Match History Data'!E2067&lt;&gt;"",'Match History Data'!E2067,""),"")</f>
        <v/>
      </c>
      <c r="F2067" s="3" t="str">
        <f>IF(ROW()&lt;=vLastrow,IF('Match History Data'!F2067&lt;&gt;"",'Match History Data'!F2067,""),"")</f>
        <v/>
      </c>
      <c r="G2067" t="str">
        <f>IF(ROW()&lt;=vLastrow,'Match History Data'!G2067,"")</f>
        <v/>
      </c>
      <c r="H2067" t="str">
        <f>IF(ROW()&lt;=vLastrow,'Match History Data'!H2067,"")</f>
        <v/>
      </c>
      <c r="I2067" t="str">
        <f>IF(ROW()&lt;=vLastrow,'Match History Data'!I2067,"")</f>
        <v/>
      </c>
      <c r="J2067" t="str">
        <f>IF(ROW()&lt;=vLastrow,'Match History Data'!J2067,"")</f>
        <v/>
      </c>
      <c r="K2067" t="str">
        <f>IF(ROW()&lt;=vLastrow,'Match History Data'!K2067,"")</f>
        <v/>
      </c>
      <c r="L2067" t="str">
        <f>IF(ROW()&lt;=vLastrow,'Match History Data'!L2067,"")</f>
        <v/>
      </c>
      <c r="M2067" t="str">
        <f>IF(ROW()&lt;=vLastrow,'Match History Data'!M2067,"")</f>
        <v/>
      </c>
      <c r="N2067" t="str">
        <f>IF(ROW()&lt;=vLastrow,'Match History Data'!N2067,"")</f>
        <v/>
      </c>
      <c r="O2067" t="str">
        <f>IF(ROW()&lt;=vLastrow,'Match History Data'!O2067,"")</f>
        <v/>
      </c>
      <c r="Q2067" t="str">
        <f>IF(ROW()&lt;=vLastrow,VLOOKUP(MONTH(E2067),calcs!$S$2:$T$13,2,FALSE),"")</f>
        <v/>
      </c>
      <c r="R2067" t="str">
        <f>IF(ROW()&lt;=vLastrow,VLOOKUP(MONTH(F2067),calcs!$S$2:$T$13,2,FALSE),"")</f>
        <v/>
      </c>
      <c r="S2067" t="str">
        <f t="shared" si="170"/>
        <v/>
      </c>
      <c r="T2067" s="26" t="e">
        <f>IF(F2067="",DATEDIF(E2067,calcs!X$2,"Y"),"")</f>
        <v>#VALUE!</v>
      </c>
      <c r="U2067" t="str">
        <f t="shared" si="169"/>
        <v/>
      </c>
      <c r="V2067" t="str">
        <f t="shared" si="166"/>
        <v/>
      </c>
      <c r="W2067">
        <f t="shared" si="167"/>
        <v>0</v>
      </c>
      <c r="X2067">
        <f t="shared" si="168"/>
        <v>0</v>
      </c>
    </row>
    <row r="2068" spans="1:24" x14ac:dyDescent="0.35">
      <c r="A2068" t="str">
        <f>IF(ROW()&lt;=vLastrow,'Match History Data'!A2068,"")</f>
        <v/>
      </c>
      <c r="B2068" t="str">
        <f>IF(ROW()&lt;=vLastrow,'Match History Data'!B2068,"")</f>
        <v/>
      </c>
      <c r="C2068" t="str">
        <f>IF(ROW()&lt;=vLastrow,'Match History Data'!C2068,"")</f>
        <v/>
      </c>
      <c r="D2068" t="str">
        <f>IF(ROW()&lt;=vLastrow,'Match History Data'!D2068,"")</f>
        <v/>
      </c>
      <c r="E2068" s="3" t="str">
        <f>IF(ROW()&lt;=vLastrow,IF('Match History Data'!E2068&lt;&gt;"",'Match History Data'!E2068,""),"")</f>
        <v/>
      </c>
      <c r="F2068" s="3" t="str">
        <f>IF(ROW()&lt;=vLastrow,IF('Match History Data'!F2068&lt;&gt;"",'Match History Data'!F2068,""),"")</f>
        <v/>
      </c>
      <c r="G2068" t="str">
        <f>IF(ROW()&lt;=vLastrow,'Match History Data'!G2068,"")</f>
        <v/>
      </c>
      <c r="H2068" t="str">
        <f>IF(ROW()&lt;=vLastrow,'Match History Data'!H2068,"")</f>
        <v/>
      </c>
      <c r="I2068" t="str">
        <f>IF(ROW()&lt;=vLastrow,'Match History Data'!I2068,"")</f>
        <v/>
      </c>
      <c r="J2068" t="str">
        <f>IF(ROW()&lt;=vLastrow,'Match History Data'!J2068,"")</f>
        <v/>
      </c>
      <c r="K2068" t="str">
        <f>IF(ROW()&lt;=vLastrow,'Match History Data'!K2068,"")</f>
        <v/>
      </c>
      <c r="L2068" t="str">
        <f>IF(ROW()&lt;=vLastrow,'Match History Data'!L2068,"")</f>
        <v/>
      </c>
      <c r="M2068" t="str">
        <f>IF(ROW()&lt;=vLastrow,'Match History Data'!M2068,"")</f>
        <v/>
      </c>
      <c r="N2068" t="str">
        <f>IF(ROW()&lt;=vLastrow,'Match History Data'!N2068,"")</f>
        <v/>
      </c>
      <c r="O2068" t="str">
        <f>IF(ROW()&lt;=vLastrow,'Match History Data'!O2068,"")</f>
        <v/>
      </c>
      <c r="Q2068" t="str">
        <f>IF(ROW()&lt;=vLastrow,VLOOKUP(MONTH(E2068),calcs!$S$2:$T$13,2,FALSE),"")</f>
        <v/>
      </c>
      <c r="R2068" t="str">
        <f>IF(ROW()&lt;=vLastrow,VLOOKUP(MONTH(F2068),calcs!$S$2:$T$13,2,FALSE),"")</f>
        <v/>
      </c>
      <c r="S2068" t="str">
        <f t="shared" si="170"/>
        <v/>
      </c>
      <c r="T2068" s="26" t="e">
        <f>IF(F2068="",DATEDIF(E2068,calcs!X$2,"Y"),"")</f>
        <v>#VALUE!</v>
      </c>
      <c r="U2068" t="str">
        <f t="shared" si="169"/>
        <v/>
      </c>
      <c r="V2068" t="str">
        <f t="shared" si="166"/>
        <v/>
      </c>
      <c r="W2068">
        <f t="shared" si="167"/>
        <v>0</v>
      </c>
      <c r="X2068">
        <f t="shared" si="168"/>
        <v>0</v>
      </c>
    </row>
    <row r="2069" spans="1:24" x14ac:dyDescent="0.35">
      <c r="A2069" t="str">
        <f>IF(ROW()&lt;=vLastrow,'Match History Data'!A2069,"")</f>
        <v/>
      </c>
      <c r="B2069" t="str">
        <f>IF(ROW()&lt;=vLastrow,'Match History Data'!B2069,"")</f>
        <v/>
      </c>
      <c r="C2069" t="str">
        <f>IF(ROW()&lt;=vLastrow,'Match History Data'!C2069,"")</f>
        <v/>
      </c>
      <c r="D2069" t="str">
        <f>IF(ROW()&lt;=vLastrow,'Match History Data'!D2069,"")</f>
        <v/>
      </c>
      <c r="E2069" s="3" t="str">
        <f>IF(ROW()&lt;=vLastrow,IF('Match History Data'!E2069&lt;&gt;"",'Match History Data'!E2069,""),"")</f>
        <v/>
      </c>
      <c r="F2069" s="3" t="str">
        <f>IF(ROW()&lt;=vLastrow,IF('Match History Data'!F2069&lt;&gt;"",'Match History Data'!F2069,""),"")</f>
        <v/>
      </c>
      <c r="G2069" t="str">
        <f>IF(ROW()&lt;=vLastrow,'Match History Data'!G2069,"")</f>
        <v/>
      </c>
      <c r="H2069" t="str">
        <f>IF(ROW()&lt;=vLastrow,'Match History Data'!H2069,"")</f>
        <v/>
      </c>
      <c r="I2069" t="str">
        <f>IF(ROW()&lt;=vLastrow,'Match History Data'!I2069,"")</f>
        <v/>
      </c>
      <c r="J2069" t="str">
        <f>IF(ROW()&lt;=vLastrow,'Match History Data'!J2069,"")</f>
        <v/>
      </c>
      <c r="K2069" t="str">
        <f>IF(ROW()&lt;=vLastrow,'Match History Data'!K2069,"")</f>
        <v/>
      </c>
      <c r="L2069" t="str">
        <f>IF(ROW()&lt;=vLastrow,'Match History Data'!L2069,"")</f>
        <v/>
      </c>
      <c r="M2069" t="str">
        <f>IF(ROW()&lt;=vLastrow,'Match History Data'!M2069,"")</f>
        <v/>
      </c>
      <c r="N2069" t="str">
        <f>IF(ROW()&lt;=vLastrow,'Match History Data'!N2069,"")</f>
        <v/>
      </c>
      <c r="O2069" t="str">
        <f>IF(ROW()&lt;=vLastrow,'Match History Data'!O2069,"")</f>
        <v/>
      </c>
      <c r="Q2069" t="str">
        <f>IF(ROW()&lt;=vLastrow,VLOOKUP(MONTH(E2069),calcs!$S$2:$T$13,2,FALSE),"")</f>
        <v/>
      </c>
      <c r="R2069" t="str">
        <f>IF(ROW()&lt;=vLastrow,VLOOKUP(MONTH(F2069),calcs!$S$2:$T$13,2,FALSE),"")</f>
        <v/>
      </c>
      <c r="S2069" t="str">
        <f t="shared" si="170"/>
        <v/>
      </c>
      <c r="T2069" s="26" t="e">
        <f>IF(F2069="",DATEDIF(E2069,calcs!X$2,"Y"),"")</f>
        <v>#VALUE!</v>
      </c>
      <c r="U2069" t="str">
        <f t="shared" si="169"/>
        <v/>
      </c>
      <c r="V2069" t="str">
        <f t="shared" si="166"/>
        <v/>
      </c>
      <c r="W2069">
        <f t="shared" si="167"/>
        <v>0</v>
      </c>
      <c r="X2069">
        <f t="shared" si="168"/>
        <v>0</v>
      </c>
    </row>
    <row r="2070" spans="1:24" x14ac:dyDescent="0.35">
      <c r="A2070" t="str">
        <f>IF(ROW()&lt;=vLastrow,'Match History Data'!A2070,"")</f>
        <v/>
      </c>
      <c r="B2070" t="str">
        <f>IF(ROW()&lt;=vLastrow,'Match History Data'!B2070,"")</f>
        <v/>
      </c>
      <c r="C2070" t="str">
        <f>IF(ROW()&lt;=vLastrow,'Match History Data'!C2070,"")</f>
        <v/>
      </c>
      <c r="D2070" t="str">
        <f>IF(ROW()&lt;=vLastrow,'Match History Data'!D2070,"")</f>
        <v/>
      </c>
      <c r="E2070" s="3" t="str">
        <f>IF(ROW()&lt;=vLastrow,IF('Match History Data'!E2070&lt;&gt;"",'Match History Data'!E2070,""),"")</f>
        <v/>
      </c>
      <c r="F2070" s="3" t="str">
        <f>IF(ROW()&lt;=vLastrow,IF('Match History Data'!F2070&lt;&gt;"",'Match History Data'!F2070,""),"")</f>
        <v/>
      </c>
      <c r="G2070" t="str">
        <f>IF(ROW()&lt;=vLastrow,'Match History Data'!G2070,"")</f>
        <v/>
      </c>
      <c r="H2070" t="str">
        <f>IF(ROW()&lt;=vLastrow,'Match History Data'!H2070,"")</f>
        <v/>
      </c>
      <c r="I2070" t="str">
        <f>IF(ROW()&lt;=vLastrow,'Match History Data'!I2070,"")</f>
        <v/>
      </c>
      <c r="J2070" t="str">
        <f>IF(ROW()&lt;=vLastrow,'Match History Data'!J2070,"")</f>
        <v/>
      </c>
      <c r="K2070" t="str">
        <f>IF(ROW()&lt;=vLastrow,'Match History Data'!K2070,"")</f>
        <v/>
      </c>
      <c r="L2070" t="str">
        <f>IF(ROW()&lt;=vLastrow,'Match History Data'!L2070,"")</f>
        <v/>
      </c>
      <c r="M2070" t="str">
        <f>IF(ROW()&lt;=vLastrow,'Match History Data'!M2070,"")</f>
        <v/>
      </c>
      <c r="N2070" t="str">
        <f>IF(ROW()&lt;=vLastrow,'Match History Data'!N2070,"")</f>
        <v/>
      </c>
      <c r="O2070" t="str">
        <f>IF(ROW()&lt;=vLastrow,'Match History Data'!O2070,"")</f>
        <v/>
      </c>
      <c r="Q2070" t="str">
        <f>IF(ROW()&lt;=vLastrow,VLOOKUP(MONTH(E2070),calcs!$S$2:$T$13,2,FALSE),"")</f>
        <v/>
      </c>
      <c r="R2070" t="str">
        <f>IF(ROW()&lt;=vLastrow,VLOOKUP(MONTH(F2070),calcs!$S$2:$T$13,2,FALSE),"")</f>
        <v/>
      </c>
      <c r="S2070" t="str">
        <f t="shared" si="170"/>
        <v/>
      </c>
      <c r="T2070" s="26" t="e">
        <f>IF(F2070="",DATEDIF(E2070,calcs!X$2,"Y"),"")</f>
        <v>#VALUE!</v>
      </c>
      <c r="U2070" t="str">
        <f t="shared" si="169"/>
        <v/>
      </c>
      <c r="V2070" t="str">
        <f t="shared" si="166"/>
        <v/>
      </c>
      <c r="W2070">
        <f t="shared" si="167"/>
        <v>0</v>
      </c>
      <c r="X2070">
        <f t="shared" si="168"/>
        <v>0</v>
      </c>
    </row>
    <row r="2071" spans="1:24" x14ac:dyDescent="0.35">
      <c r="A2071" t="str">
        <f>IF(ROW()&lt;=vLastrow,'Match History Data'!A2071,"")</f>
        <v/>
      </c>
      <c r="B2071" t="str">
        <f>IF(ROW()&lt;=vLastrow,'Match History Data'!B2071,"")</f>
        <v/>
      </c>
      <c r="C2071" t="str">
        <f>IF(ROW()&lt;=vLastrow,'Match History Data'!C2071,"")</f>
        <v/>
      </c>
      <c r="D2071" t="str">
        <f>IF(ROW()&lt;=vLastrow,'Match History Data'!D2071,"")</f>
        <v/>
      </c>
      <c r="E2071" s="3" t="str">
        <f>IF(ROW()&lt;=vLastrow,IF('Match History Data'!E2071&lt;&gt;"",'Match History Data'!E2071,""),"")</f>
        <v/>
      </c>
      <c r="F2071" s="3" t="str">
        <f>IF(ROW()&lt;=vLastrow,IF('Match History Data'!F2071&lt;&gt;"",'Match History Data'!F2071,""),"")</f>
        <v/>
      </c>
      <c r="G2071" t="str">
        <f>IF(ROW()&lt;=vLastrow,'Match History Data'!G2071,"")</f>
        <v/>
      </c>
      <c r="H2071" t="str">
        <f>IF(ROW()&lt;=vLastrow,'Match History Data'!H2071,"")</f>
        <v/>
      </c>
      <c r="I2071" t="str">
        <f>IF(ROW()&lt;=vLastrow,'Match History Data'!I2071,"")</f>
        <v/>
      </c>
      <c r="J2071" t="str">
        <f>IF(ROW()&lt;=vLastrow,'Match History Data'!J2071,"")</f>
        <v/>
      </c>
      <c r="K2071" t="str">
        <f>IF(ROW()&lt;=vLastrow,'Match History Data'!K2071,"")</f>
        <v/>
      </c>
      <c r="L2071" t="str">
        <f>IF(ROW()&lt;=vLastrow,'Match History Data'!L2071,"")</f>
        <v/>
      </c>
      <c r="M2071" t="str">
        <f>IF(ROW()&lt;=vLastrow,'Match History Data'!M2071,"")</f>
        <v/>
      </c>
      <c r="N2071" t="str">
        <f>IF(ROW()&lt;=vLastrow,'Match History Data'!N2071,"")</f>
        <v/>
      </c>
      <c r="O2071" t="str">
        <f>IF(ROW()&lt;=vLastrow,'Match History Data'!O2071,"")</f>
        <v/>
      </c>
      <c r="Q2071" t="str">
        <f>IF(ROW()&lt;=vLastrow,VLOOKUP(MONTH(E2071),calcs!$S$2:$T$13,2,FALSE),"")</f>
        <v/>
      </c>
      <c r="R2071" t="str">
        <f>IF(ROW()&lt;=vLastrow,VLOOKUP(MONTH(F2071),calcs!$S$2:$T$13,2,FALSE),"")</f>
        <v/>
      </c>
      <c r="S2071" t="str">
        <f t="shared" si="170"/>
        <v/>
      </c>
      <c r="T2071" s="26" t="e">
        <f>IF(F2071="",DATEDIF(E2071,calcs!X$2,"Y"),"")</f>
        <v>#VALUE!</v>
      </c>
      <c r="U2071" t="str">
        <f t="shared" si="169"/>
        <v/>
      </c>
      <c r="V2071" t="str">
        <f t="shared" si="166"/>
        <v/>
      </c>
      <c r="W2071">
        <f t="shared" si="167"/>
        <v>0</v>
      </c>
      <c r="X2071">
        <f t="shared" si="168"/>
        <v>0</v>
      </c>
    </row>
    <row r="2072" spans="1:24" x14ac:dyDescent="0.35">
      <c r="A2072" t="str">
        <f>IF(ROW()&lt;=vLastrow,'Match History Data'!A2072,"")</f>
        <v/>
      </c>
      <c r="B2072" t="str">
        <f>IF(ROW()&lt;=vLastrow,'Match History Data'!B2072,"")</f>
        <v/>
      </c>
      <c r="C2072" t="str">
        <f>IF(ROW()&lt;=vLastrow,'Match History Data'!C2072,"")</f>
        <v/>
      </c>
      <c r="D2072" t="str">
        <f>IF(ROW()&lt;=vLastrow,'Match History Data'!D2072,"")</f>
        <v/>
      </c>
      <c r="E2072" s="3" t="str">
        <f>IF(ROW()&lt;=vLastrow,IF('Match History Data'!E2072&lt;&gt;"",'Match History Data'!E2072,""),"")</f>
        <v/>
      </c>
      <c r="F2072" s="3" t="str">
        <f>IF(ROW()&lt;=vLastrow,IF('Match History Data'!F2072&lt;&gt;"",'Match History Data'!F2072,""),"")</f>
        <v/>
      </c>
      <c r="G2072" t="str">
        <f>IF(ROW()&lt;=vLastrow,'Match History Data'!G2072,"")</f>
        <v/>
      </c>
      <c r="H2072" t="str">
        <f>IF(ROW()&lt;=vLastrow,'Match History Data'!H2072,"")</f>
        <v/>
      </c>
      <c r="I2072" t="str">
        <f>IF(ROW()&lt;=vLastrow,'Match History Data'!I2072,"")</f>
        <v/>
      </c>
      <c r="J2072" t="str">
        <f>IF(ROW()&lt;=vLastrow,'Match History Data'!J2072,"")</f>
        <v/>
      </c>
      <c r="K2072" t="str">
        <f>IF(ROW()&lt;=vLastrow,'Match History Data'!K2072,"")</f>
        <v/>
      </c>
      <c r="L2072" t="str">
        <f>IF(ROW()&lt;=vLastrow,'Match History Data'!L2072,"")</f>
        <v/>
      </c>
      <c r="M2072" t="str">
        <f>IF(ROW()&lt;=vLastrow,'Match History Data'!M2072,"")</f>
        <v/>
      </c>
      <c r="N2072" t="str">
        <f>IF(ROW()&lt;=vLastrow,'Match History Data'!N2072,"")</f>
        <v/>
      </c>
      <c r="O2072" t="str">
        <f>IF(ROW()&lt;=vLastrow,'Match History Data'!O2072,"")</f>
        <v/>
      </c>
      <c r="Q2072" t="str">
        <f>IF(ROW()&lt;=vLastrow,VLOOKUP(MONTH(E2072),calcs!$S$2:$T$13,2,FALSE),"")</f>
        <v/>
      </c>
      <c r="R2072" t="str">
        <f>IF(ROW()&lt;=vLastrow,VLOOKUP(MONTH(F2072),calcs!$S$2:$T$13,2,FALSE),"")</f>
        <v/>
      </c>
      <c r="S2072" t="str">
        <f t="shared" si="170"/>
        <v/>
      </c>
      <c r="T2072" s="26" t="e">
        <f>IF(F2072="",DATEDIF(E2072,calcs!X$2,"Y"),"")</f>
        <v>#VALUE!</v>
      </c>
      <c r="U2072" t="str">
        <f t="shared" si="169"/>
        <v/>
      </c>
      <c r="V2072" t="str">
        <f t="shared" si="166"/>
        <v/>
      </c>
      <c r="W2072">
        <f t="shared" si="167"/>
        <v>0</v>
      </c>
      <c r="X2072">
        <f t="shared" si="168"/>
        <v>0</v>
      </c>
    </row>
    <row r="2073" spans="1:24" x14ac:dyDescent="0.35">
      <c r="A2073" t="str">
        <f>IF(ROW()&lt;=vLastrow,'Match History Data'!A2073,"")</f>
        <v/>
      </c>
      <c r="B2073" t="str">
        <f>IF(ROW()&lt;=vLastrow,'Match History Data'!B2073,"")</f>
        <v/>
      </c>
      <c r="C2073" t="str">
        <f>IF(ROW()&lt;=vLastrow,'Match History Data'!C2073,"")</f>
        <v/>
      </c>
      <c r="D2073" t="str">
        <f>IF(ROW()&lt;=vLastrow,'Match History Data'!D2073,"")</f>
        <v/>
      </c>
      <c r="E2073" s="3" t="str">
        <f>IF(ROW()&lt;=vLastrow,IF('Match History Data'!E2073&lt;&gt;"",'Match History Data'!E2073,""),"")</f>
        <v/>
      </c>
      <c r="F2073" s="3" t="str">
        <f>IF(ROW()&lt;=vLastrow,IF('Match History Data'!F2073&lt;&gt;"",'Match History Data'!F2073,""),"")</f>
        <v/>
      </c>
      <c r="G2073" t="str">
        <f>IF(ROW()&lt;=vLastrow,'Match History Data'!G2073,"")</f>
        <v/>
      </c>
      <c r="H2073" t="str">
        <f>IF(ROW()&lt;=vLastrow,'Match History Data'!H2073,"")</f>
        <v/>
      </c>
      <c r="I2073" t="str">
        <f>IF(ROW()&lt;=vLastrow,'Match History Data'!I2073,"")</f>
        <v/>
      </c>
      <c r="J2073" t="str">
        <f>IF(ROW()&lt;=vLastrow,'Match History Data'!J2073,"")</f>
        <v/>
      </c>
      <c r="K2073" t="str">
        <f>IF(ROW()&lt;=vLastrow,'Match History Data'!K2073,"")</f>
        <v/>
      </c>
      <c r="L2073" t="str">
        <f>IF(ROW()&lt;=vLastrow,'Match History Data'!L2073,"")</f>
        <v/>
      </c>
      <c r="M2073" t="str">
        <f>IF(ROW()&lt;=vLastrow,'Match History Data'!M2073,"")</f>
        <v/>
      </c>
      <c r="N2073" t="str">
        <f>IF(ROW()&lt;=vLastrow,'Match History Data'!N2073,"")</f>
        <v/>
      </c>
      <c r="O2073" t="str">
        <f>IF(ROW()&lt;=vLastrow,'Match History Data'!O2073,"")</f>
        <v/>
      </c>
      <c r="Q2073" t="str">
        <f>IF(ROW()&lt;=vLastrow,VLOOKUP(MONTH(E2073),calcs!$S$2:$T$13,2,FALSE),"")</f>
        <v/>
      </c>
      <c r="R2073" t="str">
        <f>IF(ROW()&lt;=vLastrow,VLOOKUP(MONTH(F2073),calcs!$S$2:$T$13,2,FALSE),"")</f>
        <v/>
      </c>
      <c r="S2073" t="str">
        <f t="shared" si="170"/>
        <v/>
      </c>
      <c r="T2073" s="26" t="e">
        <f>IF(F2073="",DATEDIF(E2073,calcs!X$2,"Y"),"")</f>
        <v>#VALUE!</v>
      </c>
      <c r="U2073" t="str">
        <f t="shared" si="169"/>
        <v/>
      </c>
      <c r="V2073" t="str">
        <f t="shared" si="166"/>
        <v/>
      </c>
      <c r="W2073">
        <f t="shared" si="167"/>
        <v>0</v>
      </c>
      <c r="X2073">
        <f t="shared" si="168"/>
        <v>0</v>
      </c>
    </row>
    <row r="2074" spans="1:24" x14ac:dyDescent="0.35">
      <c r="A2074" t="str">
        <f>IF(ROW()&lt;=vLastrow,'Match History Data'!A2074,"")</f>
        <v/>
      </c>
      <c r="B2074" t="str">
        <f>IF(ROW()&lt;=vLastrow,'Match History Data'!B2074,"")</f>
        <v/>
      </c>
      <c r="C2074" t="str">
        <f>IF(ROW()&lt;=vLastrow,'Match History Data'!C2074,"")</f>
        <v/>
      </c>
      <c r="D2074" t="str">
        <f>IF(ROW()&lt;=vLastrow,'Match History Data'!D2074,"")</f>
        <v/>
      </c>
      <c r="E2074" s="3" t="str">
        <f>IF(ROW()&lt;=vLastrow,IF('Match History Data'!E2074&lt;&gt;"",'Match History Data'!E2074,""),"")</f>
        <v/>
      </c>
      <c r="F2074" s="3" t="str">
        <f>IF(ROW()&lt;=vLastrow,IF('Match History Data'!F2074&lt;&gt;"",'Match History Data'!F2074,""),"")</f>
        <v/>
      </c>
      <c r="G2074" t="str">
        <f>IF(ROW()&lt;=vLastrow,'Match History Data'!G2074,"")</f>
        <v/>
      </c>
      <c r="H2074" t="str">
        <f>IF(ROW()&lt;=vLastrow,'Match History Data'!H2074,"")</f>
        <v/>
      </c>
      <c r="I2074" t="str">
        <f>IF(ROW()&lt;=vLastrow,'Match History Data'!I2074,"")</f>
        <v/>
      </c>
      <c r="J2074" t="str">
        <f>IF(ROW()&lt;=vLastrow,'Match History Data'!J2074,"")</f>
        <v/>
      </c>
      <c r="K2074" t="str">
        <f>IF(ROW()&lt;=vLastrow,'Match History Data'!K2074,"")</f>
        <v/>
      </c>
      <c r="L2074" t="str">
        <f>IF(ROW()&lt;=vLastrow,'Match History Data'!L2074,"")</f>
        <v/>
      </c>
      <c r="M2074" t="str">
        <f>IF(ROW()&lt;=vLastrow,'Match History Data'!M2074,"")</f>
        <v/>
      </c>
      <c r="N2074" t="str">
        <f>IF(ROW()&lt;=vLastrow,'Match History Data'!N2074,"")</f>
        <v/>
      </c>
      <c r="O2074" t="str">
        <f>IF(ROW()&lt;=vLastrow,'Match History Data'!O2074,"")</f>
        <v/>
      </c>
      <c r="Q2074" t="str">
        <f>IF(ROW()&lt;=vLastrow,VLOOKUP(MONTH(E2074),calcs!$S$2:$T$13,2,FALSE),"")</f>
        <v/>
      </c>
      <c r="R2074" t="str">
        <f>IF(ROW()&lt;=vLastrow,VLOOKUP(MONTH(F2074),calcs!$S$2:$T$13,2,FALSE),"")</f>
        <v/>
      </c>
      <c r="S2074" t="str">
        <f t="shared" si="170"/>
        <v/>
      </c>
      <c r="T2074" s="26" t="e">
        <f>IF(F2074="",DATEDIF(E2074,calcs!X$2,"Y"),"")</f>
        <v>#VALUE!</v>
      </c>
      <c r="U2074" t="str">
        <f t="shared" si="169"/>
        <v/>
      </c>
      <c r="V2074" t="str">
        <f t="shared" si="166"/>
        <v/>
      </c>
      <c r="W2074">
        <f t="shared" si="167"/>
        <v>0</v>
      </c>
      <c r="X2074">
        <f t="shared" si="168"/>
        <v>0</v>
      </c>
    </row>
    <row r="2075" spans="1:24" x14ac:dyDescent="0.35">
      <c r="A2075" t="str">
        <f>IF(ROW()&lt;=vLastrow,'Match History Data'!A2075,"")</f>
        <v/>
      </c>
      <c r="B2075" t="str">
        <f>IF(ROW()&lt;=vLastrow,'Match History Data'!B2075,"")</f>
        <v/>
      </c>
      <c r="C2075" t="str">
        <f>IF(ROW()&lt;=vLastrow,'Match History Data'!C2075,"")</f>
        <v/>
      </c>
      <c r="D2075" t="str">
        <f>IF(ROW()&lt;=vLastrow,'Match History Data'!D2075,"")</f>
        <v/>
      </c>
      <c r="E2075" s="3" t="str">
        <f>IF(ROW()&lt;=vLastrow,IF('Match History Data'!E2075&lt;&gt;"",'Match History Data'!E2075,""),"")</f>
        <v/>
      </c>
      <c r="F2075" s="3" t="str">
        <f>IF(ROW()&lt;=vLastrow,IF('Match History Data'!F2075&lt;&gt;"",'Match History Data'!F2075,""),"")</f>
        <v/>
      </c>
      <c r="G2075" t="str">
        <f>IF(ROW()&lt;=vLastrow,'Match History Data'!G2075,"")</f>
        <v/>
      </c>
      <c r="H2075" t="str">
        <f>IF(ROW()&lt;=vLastrow,'Match History Data'!H2075,"")</f>
        <v/>
      </c>
      <c r="I2075" t="str">
        <f>IF(ROW()&lt;=vLastrow,'Match History Data'!I2075,"")</f>
        <v/>
      </c>
      <c r="J2075" t="str">
        <f>IF(ROW()&lt;=vLastrow,'Match History Data'!J2075,"")</f>
        <v/>
      </c>
      <c r="K2075" t="str">
        <f>IF(ROW()&lt;=vLastrow,'Match History Data'!K2075,"")</f>
        <v/>
      </c>
      <c r="L2075" t="str">
        <f>IF(ROW()&lt;=vLastrow,'Match History Data'!L2075,"")</f>
        <v/>
      </c>
      <c r="M2075" t="str">
        <f>IF(ROW()&lt;=vLastrow,'Match History Data'!M2075,"")</f>
        <v/>
      </c>
      <c r="N2075" t="str">
        <f>IF(ROW()&lt;=vLastrow,'Match History Data'!N2075,"")</f>
        <v/>
      </c>
      <c r="O2075" t="str">
        <f>IF(ROW()&lt;=vLastrow,'Match History Data'!O2075,"")</f>
        <v/>
      </c>
      <c r="Q2075" t="str">
        <f>IF(ROW()&lt;=vLastrow,VLOOKUP(MONTH(E2075),calcs!$S$2:$T$13,2,FALSE),"")</f>
        <v/>
      </c>
      <c r="R2075" t="str">
        <f>IF(ROW()&lt;=vLastrow,VLOOKUP(MONTH(F2075),calcs!$S$2:$T$13,2,FALSE),"")</f>
        <v/>
      </c>
      <c r="S2075" t="str">
        <f t="shared" si="170"/>
        <v/>
      </c>
      <c r="T2075" s="26" t="e">
        <f>IF(F2075="",DATEDIF(E2075,calcs!X$2,"Y"),"")</f>
        <v>#VALUE!</v>
      </c>
      <c r="U2075" t="str">
        <f t="shared" si="169"/>
        <v/>
      </c>
      <c r="V2075" t="str">
        <f t="shared" si="166"/>
        <v/>
      </c>
      <c r="W2075">
        <f t="shared" si="167"/>
        <v>0</v>
      </c>
      <c r="X2075">
        <f t="shared" si="168"/>
        <v>0</v>
      </c>
    </row>
    <row r="2076" spans="1:24" x14ac:dyDescent="0.35">
      <c r="A2076" t="str">
        <f>IF(ROW()&lt;=vLastrow,'Match History Data'!A2076,"")</f>
        <v/>
      </c>
      <c r="B2076" t="str">
        <f>IF(ROW()&lt;=vLastrow,'Match History Data'!B2076,"")</f>
        <v/>
      </c>
      <c r="C2076" t="str">
        <f>IF(ROW()&lt;=vLastrow,'Match History Data'!C2076,"")</f>
        <v/>
      </c>
      <c r="D2076" t="str">
        <f>IF(ROW()&lt;=vLastrow,'Match History Data'!D2076,"")</f>
        <v/>
      </c>
      <c r="E2076" s="3" t="str">
        <f>IF(ROW()&lt;=vLastrow,IF('Match History Data'!E2076&lt;&gt;"",'Match History Data'!E2076,""),"")</f>
        <v/>
      </c>
      <c r="F2076" s="3" t="str">
        <f>IF(ROW()&lt;=vLastrow,IF('Match History Data'!F2076&lt;&gt;"",'Match History Data'!F2076,""),"")</f>
        <v/>
      </c>
      <c r="G2076" t="str">
        <f>IF(ROW()&lt;=vLastrow,'Match History Data'!G2076,"")</f>
        <v/>
      </c>
      <c r="H2076" t="str">
        <f>IF(ROW()&lt;=vLastrow,'Match History Data'!H2076,"")</f>
        <v/>
      </c>
      <c r="I2076" t="str">
        <f>IF(ROW()&lt;=vLastrow,'Match History Data'!I2076,"")</f>
        <v/>
      </c>
      <c r="J2076" t="str">
        <f>IF(ROW()&lt;=vLastrow,'Match History Data'!J2076,"")</f>
        <v/>
      </c>
      <c r="K2076" t="str">
        <f>IF(ROW()&lt;=vLastrow,'Match History Data'!K2076,"")</f>
        <v/>
      </c>
      <c r="L2076" t="str">
        <f>IF(ROW()&lt;=vLastrow,'Match History Data'!L2076,"")</f>
        <v/>
      </c>
      <c r="M2076" t="str">
        <f>IF(ROW()&lt;=vLastrow,'Match History Data'!M2076,"")</f>
        <v/>
      </c>
      <c r="N2076" t="str">
        <f>IF(ROW()&lt;=vLastrow,'Match History Data'!N2076,"")</f>
        <v/>
      </c>
      <c r="O2076" t="str">
        <f>IF(ROW()&lt;=vLastrow,'Match History Data'!O2076,"")</f>
        <v/>
      </c>
      <c r="Q2076" t="str">
        <f>IF(ROW()&lt;=vLastrow,VLOOKUP(MONTH(E2076),calcs!$S$2:$T$13,2,FALSE),"")</f>
        <v/>
      </c>
      <c r="R2076" t="str">
        <f>IF(ROW()&lt;=vLastrow,VLOOKUP(MONTH(F2076),calcs!$S$2:$T$13,2,FALSE),"")</f>
        <v/>
      </c>
      <c r="S2076" t="str">
        <f t="shared" si="170"/>
        <v/>
      </c>
      <c r="T2076" s="26" t="e">
        <f>IF(F2076="",DATEDIF(E2076,calcs!X$2,"Y"),"")</f>
        <v>#VALUE!</v>
      </c>
      <c r="U2076" t="str">
        <f t="shared" si="169"/>
        <v/>
      </c>
      <c r="V2076" t="str">
        <f t="shared" si="166"/>
        <v/>
      </c>
      <c r="W2076">
        <f t="shared" si="167"/>
        <v>0</v>
      </c>
      <c r="X2076">
        <f t="shared" si="168"/>
        <v>0</v>
      </c>
    </row>
    <row r="2077" spans="1:24" x14ac:dyDescent="0.35">
      <c r="A2077" t="str">
        <f>IF(ROW()&lt;=vLastrow,'Match History Data'!A2077,"")</f>
        <v/>
      </c>
      <c r="B2077" t="str">
        <f>IF(ROW()&lt;=vLastrow,'Match History Data'!B2077,"")</f>
        <v/>
      </c>
      <c r="C2077" t="str">
        <f>IF(ROW()&lt;=vLastrow,'Match History Data'!C2077,"")</f>
        <v/>
      </c>
      <c r="D2077" t="str">
        <f>IF(ROW()&lt;=vLastrow,'Match History Data'!D2077,"")</f>
        <v/>
      </c>
      <c r="E2077" s="3" t="str">
        <f>IF(ROW()&lt;=vLastrow,IF('Match History Data'!E2077&lt;&gt;"",'Match History Data'!E2077,""),"")</f>
        <v/>
      </c>
      <c r="F2077" s="3" t="str">
        <f>IF(ROW()&lt;=vLastrow,IF('Match History Data'!F2077&lt;&gt;"",'Match History Data'!F2077,""),"")</f>
        <v/>
      </c>
      <c r="G2077" t="str">
        <f>IF(ROW()&lt;=vLastrow,'Match History Data'!G2077,"")</f>
        <v/>
      </c>
      <c r="H2077" t="str">
        <f>IF(ROW()&lt;=vLastrow,'Match History Data'!H2077,"")</f>
        <v/>
      </c>
      <c r="I2077" t="str">
        <f>IF(ROW()&lt;=vLastrow,'Match History Data'!I2077,"")</f>
        <v/>
      </c>
      <c r="J2077" t="str">
        <f>IF(ROW()&lt;=vLastrow,'Match History Data'!J2077,"")</f>
        <v/>
      </c>
      <c r="K2077" t="str">
        <f>IF(ROW()&lt;=vLastrow,'Match History Data'!K2077,"")</f>
        <v/>
      </c>
      <c r="L2077" t="str">
        <f>IF(ROW()&lt;=vLastrow,'Match History Data'!L2077,"")</f>
        <v/>
      </c>
      <c r="M2077" t="str">
        <f>IF(ROW()&lt;=vLastrow,'Match History Data'!M2077,"")</f>
        <v/>
      </c>
      <c r="N2077" t="str">
        <f>IF(ROW()&lt;=vLastrow,'Match History Data'!N2077,"")</f>
        <v/>
      </c>
      <c r="O2077" t="str">
        <f>IF(ROW()&lt;=vLastrow,'Match History Data'!O2077,"")</f>
        <v/>
      </c>
      <c r="Q2077" t="str">
        <f>IF(ROW()&lt;=vLastrow,VLOOKUP(MONTH(E2077),calcs!$S$2:$T$13,2,FALSE),"")</f>
        <v/>
      </c>
      <c r="R2077" t="str">
        <f>IF(ROW()&lt;=vLastrow,VLOOKUP(MONTH(F2077),calcs!$S$2:$T$13,2,FALSE),"")</f>
        <v/>
      </c>
      <c r="S2077" t="str">
        <f t="shared" si="170"/>
        <v/>
      </c>
      <c r="T2077" s="26" t="e">
        <f>IF(F2077="",DATEDIF(E2077,calcs!X$2,"Y"),"")</f>
        <v>#VALUE!</v>
      </c>
      <c r="U2077" t="str">
        <f t="shared" si="169"/>
        <v/>
      </c>
      <c r="V2077" t="str">
        <f t="shared" si="166"/>
        <v/>
      </c>
      <c r="W2077">
        <f t="shared" si="167"/>
        <v>0</v>
      </c>
      <c r="X2077">
        <f t="shared" si="168"/>
        <v>0</v>
      </c>
    </row>
    <row r="2078" spans="1:24" x14ac:dyDescent="0.35">
      <c r="A2078" t="str">
        <f>IF(ROW()&lt;=vLastrow,'Match History Data'!A2078,"")</f>
        <v/>
      </c>
      <c r="B2078" t="str">
        <f>IF(ROW()&lt;=vLastrow,'Match History Data'!B2078,"")</f>
        <v/>
      </c>
      <c r="C2078" t="str">
        <f>IF(ROW()&lt;=vLastrow,'Match History Data'!C2078,"")</f>
        <v/>
      </c>
      <c r="D2078" t="str">
        <f>IF(ROW()&lt;=vLastrow,'Match History Data'!D2078,"")</f>
        <v/>
      </c>
      <c r="E2078" s="3" t="str">
        <f>IF(ROW()&lt;=vLastrow,IF('Match History Data'!E2078&lt;&gt;"",'Match History Data'!E2078,""),"")</f>
        <v/>
      </c>
      <c r="F2078" s="3" t="str">
        <f>IF(ROW()&lt;=vLastrow,IF('Match History Data'!F2078&lt;&gt;"",'Match History Data'!F2078,""),"")</f>
        <v/>
      </c>
      <c r="G2078" t="str">
        <f>IF(ROW()&lt;=vLastrow,'Match History Data'!G2078,"")</f>
        <v/>
      </c>
      <c r="H2078" t="str">
        <f>IF(ROW()&lt;=vLastrow,'Match History Data'!H2078,"")</f>
        <v/>
      </c>
      <c r="I2078" t="str">
        <f>IF(ROW()&lt;=vLastrow,'Match History Data'!I2078,"")</f>
        <v/>
      </c>
      <c r="J2078" t="str">
        <f>IF(ROW()&lt;=vLastrow,'Match History Data'!J2078,"")</f>
        <v/>
      </c>
      <c r="K2078" t="str">
        <f>IF(ROW()&lt;=vLastrow,'Match History Data'!K2078,"")</f>
        <v/>
      </c>
      <c r="L2078" t="str">
        <f>IF(ROW()&lt;=vLastrow,'Match History Data'!L2078,"")</f>
        <v/>
      </c>
      <c r="M2078" t="str">
        <f>IF(ROW()&lt;=vLastrow,'Match History Data'!M2078,"")</f>
        <v/>
      </c>
      <c r="N2078" t="str">
        <f>IF(ROW()&lt;=vLastrow,'Match History Data'!N2078,"")</f>
        <v/>
      </c>
      <c r="O2078" t="str">
        <f>IF(ROW()&lt;=vLastrow,'Match History Data'!O2078,"")</f>
        <v/>
      </c>
      <c r="Q2078" t="str">
        <f>IF(ROW()&lt;=vLastrow,VLOOKUP(MONTH(E2078),calcs!$S$2:$T$13,2,FALSE),"")</f>
        <v/>
      </c>
      <c r="R2078" t="str">
        <f>IF(ROW()&lt;=vLastrow,VLOOKUP(MONTH(F2078),calcs!$S$2:$T$13,2,FALSE),"")</f>
        <v/>
      </c>
      <c r="S2078" t="str">
        <f t="shared" si="170"/>
        <v/>
      </c>
      <c r="T2078" s="26" t="e">
        <f>IF(F2078="",DATEDIF(E2078,calcs!X$2,"Y"),"")</f>
        <v>#VALUE!</v>
      </c>
      <c r="U2078" t="str">
        <f t="shared" si="169"/>
        <v/>
      </c>
      <c r="V2078" t="str">
        <f t="shared" si="166"/>
        <v/>
      </c>
      <c r="W2078">
        <f t="shared" si="167"/>
        <v>0</v>
      </c>
      <c r="X2078">
        <f t="shared" si="168"/>
        <v>0</v>
      </c>
    </row>
    <row r="2079" spans="1:24" x14ac:dyDescent="0.35">
      <c r="A2079" t="str">
        <f>IF(ROW()&lt;=vLastrow,'Match History Data'!A2079,"")</f>
        <v/>
      </c>
      <c r="B2079" t="str">
        <f>IF(ROW()&lt;=vLastrow,'Match History Data'!B2079,"")</f>
        <v/>
      </c>
      <c r="C2079" t="str">
        <f>IF(ROW()&lt;=vLastrow,'Match History Data'!C2079,"")</f>
        <v/>
      </c>
      <c r="D2079" t="str">
        <f>IF(ROW()&lt;=vLastrow,'Match History Data'!D2079,"")</f>
        <v/>
      </c>
      <c r="E2079" s="3" t="str">
        <f>IF(ROW()&lt;=vLastrow,IF('Match History Data'!E2079&lt;&gt;"",'Match History Data'!E2079,""),"")</f>
        <v/>
      </c>
      <c r="F2079" s="3" t="str">
        <f>IF(ROW()&lt;=vLastrow,IF('Match History Data'!F2079&lt;&gt;"",'Match History Data'!F2079,""),"")</f>
        <v/>
      </c>
      <c r="G2079" t="str">
        <f>IF(ROW()&lt;=vLastrow,'Match History Data'!G2079,"")</f>
        <v/>
      </c>
      <c r="H2079" t="str">
        <f>IF(ROW()&lt;=vLastrow,'Match History Data'!H2079,"")</f>
        <v/>
      </c>
      <c r="I2079" t="str">
        <f>IF(ROW()&lt;=vLastrow,'Match History Data'!I2079,"")</f>
        <v/>
      </c>
      <c r="J2079" t="str">
        <f>IF(ROW()&lt;=vLastrow,'Match History Data'!J2079,"")</f>
        <v/>
      </c>
      <c r="K2079" t="str">
        <f>IF(ROW()&lt;=vLastrow,'Match History Data'!K2079,"")</f>
        <v/>
      </c>
      <c r="L2079" t="str">
        <f>IF(ROW()&lt;=vLastrow,'Match History Data'!L2079,"")</f>
        <v/>
      </c>
      <c r="M2079" t="str">
        <f>IF(ROW()&lt;=vLastrow,'Match History Data'!M2079,"")</f>
        <v/>
      </c>
      <c r="N2079" t="str">
        <f>IF(ROW()&lt;=vLastrow,'Match History Data'!N2079,"")</f>
        <v/>
      </c>
      <c r="O2079" t="str">
        <f>IF(ROW()&lt;=vLastrow,'Match History Data'!O2079,"")</f>
        <v/>
      </c>
      <c r="Q2079" t="str">
        <f>IF(ROW()&lt;=vLastrow,VLOOKUP(MONTH(E2079),calcs!$S$2:$T$13,2,FALSE),"")</f>
        <v/>
      </c>
      <c r="R2079" t="str">
        <f>IF(ROW()&lt;=vLastrow,VLOOKUP(MONTH(F2079),calcs!$S$2:$T$13,2,FALSE),"")</f>
        <v/>
      </c>
      <c r="S2079" t="str">
        <f t="shared" si="170"/>
        <v/>
      </c>
      <c r="T2079" s="26" t="e">
        <f>IF(F2079="",DATEDIF(E2079,calcs!X$2,"Y"),"")</f>
        <v>#VALUE!</v>
      </c>
      <c r="U2079" t="str">
        <f t="shared" si="169"/>
        <v/>
      </c>
      <c r="V2079" t="str">
        <f t="shared" si="166"/>
        <v/>
      </c>
      <c r="W2079">
        <f t="shared" si="167"/>
        <v>0</v>
      </c>
      <c r="X2079">
        <f t="shared" si="168"/>
        <v>0</v>
      </c>
    </row>
    <row r="2080" spans="1:24" x14ac:dyDescent="0.35">
      <c r="A2080" t="str">
        <f>IF(ROW()&lt;=vLastrow,'Match History Data'!A2080,"")</f>
        <v/>
      </c>
      <c r="B2080" t="str">
        <f>IF(ROW()&lt;=vLastrow,'Match History Data'!B2080,"")</f>
        <v/>
      </c>
      <c r="C2080" t="str">
        <f>IF(ROW()&lt;=vLastrow,'Match History Data'!C2080,"")</f>
        <v/>
      </c>
      <c r="D2080" t="str">
        <f>IF(ROW()&lt;=vLastrow,'Match History Data'!D2080,"")</f>
        <v/>
      </c>
      <c r="E2080" s="3" t="str">
        <f>IF(ROW()&lt;=vLastrow,IF('Match History Data'!E2080&lt;&gt;"",'Match History Data'!E2080,""),"")</f>
        <v/>
      </c>
      <c r="F2080" s="3" t="str">
        <f>IF(ROW()&lt;=vLastrow,IF('Match History Data'!F2080&lt;&gt;"",'Match History Data'!F2080,""),"")</f>
        <v/>
      </c>
      <c r="G2080" t="str">
        <f>IF(ROW()&lt;=vLastrow,'Match History Data'!G2080,"")</f>
        <v/>
      </c>
      <c r="H2080" t="str">
        <f>IF(ROW()&lt;=vLastrow,'Match History Data'!H2080,"")</f>
        <v/>
      </c>
      <c r="I2080" t="str">
        <f>IF(ROW()&lt;=vLastrow,'Match History Data'!I2080,"")</f>
        <v/>
      </c>
      <c r="J2080" t="str">
        <f>IF(ROW()&lt;=vLastrow,'Match History Data'!J2080,"")</f>
        <v/>
      </c>
      <c r="K2080" t="str">
        <f>IF(ROW()&lt;=vLastrow,'Match History Data'!K2080,"")</f>
        <v/>
      </c>
      <c r="L2080" t="str">
        <f>IF(ROW()&lt;=vLastrow,'Match History Data'!L2080,"")</f>
        <v/>
      </c>
      <c r="M2080" t="str">
        <f>IF(ROW()&lt;=vLastrow,'Match History Data'!M2080,"")</f>
        <v/>
      </c>
      <c r="N2080" t="str">
        <f>IF(ROW()&lt;=vLastrow,'Match History Data'!N2080,"")</f>
        <v/>
      </c>
      <c r="O2080" t="str">
        <f>IF(ROW()&lt;=vLastrow,'Match History Data'!O2080,"")</f>
        <v/>
      </c>
      <c r="Q2080" t="str">
        <f>IF(ROW()&lt;=vLastrow,VLOOKUP(MONTH(E2080),calcs!$S$2:$T$13,2,FALSE),"")</f>
        <v/>
      </c>
      <c r="R2080" t="str">
        <f>IF(ROW()&lt;=vLastrow,VLOOKUP(MONTH(F2080),calcs!$S$2:$T$13,2,FALSE),"")</f>
        <v/>
      </c>
      <c r="S2080" t="str">
        <f t="shared" si="170"/>
        <v/>
      </c>
      <c r="T2080" s="26" t="e">
        <f>IF(F2080="",DATEDIF(E2080,calcs!X$2,"Y"),"")</f>
        <v>#VALUE!</v>
      </c>
      <c r="U2080" t="str">
        <f t="shared" si="169"/>
        <v/>
      </c>
      <c r="V2080" t="str">
        <f t="shared" si="166"/>
        <v/>
      </c>
      <c r="W2080">
        <f t="shared" si="167"/>
        <v>0</v>
      </c>
      <c r="X2080">
        <f t="shared" si="168"/>
        <v>0</v>
      </c>
    </row>
    <row r="2081" spans="1:24" x14ac:dyDescent="0.35">
      <c r="A2081" t="str">
        <f>IF(ROW()&lt;=vLastrow,'Match History Data'!A2081,"")</f>
        <v/>
      </c>
      <c r="B2081" t="str">
        <f>IF(ROW()&lt;=vLastrow,'Match History Data'!B2081,"")</f>
        <v/>
      </c>
      <c r="C2081" t="str">
        <f>IF(ROW()&lt;=vLastrow,'Match History Data'!C2081,"")</f>
        <v/>
      </c>
      <c r="D2081" t="str">
        <f>IF(ROW()&lt;=vLastrow,'Match History Data'!D2081,"")</f>
        <v/>
      </c>
      <c r="E2081" s="3" t="str">
        <f>IF(ROW()&lt;=vLastrow,IF('Match History Data'!E2081&lt;&gt;"",'Match History Data'!E2081,""),"")</f>
        <v/>
      </c>
      <c r="F2081" s="3" t="str">
        <f>IF(ROW()&lt;=vLastrow,IF('Match History Data'!F2081&lt;&gt;"",'Match History Data'!F2081,""),"")</f>
        <v/>
      </c>
      <c r="G2081" t="str">
        <f>IF(ROW()&lt;=vLastrow,'Match History Data'!G2081,"")</f>
        <v/>
      </c>
      <c r="H2081" t="str">
        <f>IF(ROW()&lt;=vLastrow,'Match History Data'!H2081,"")</f>
        <v/>
      </c>
      <c r="I2081" t="str">
        <f>IF(ROW()&lt;=vLastrow,'Match History Data'!I2081,"")</f>
        <v/>
      </c>
      <c r="J2081" t="str">
        <f>IF(ROW()&lt;=vLastrow,'Match History Data'!J2081,"")</f>
        <v/>
      </c>
      <c r="K2081" t="str">
        <f>IF(ROW()&lt;=vLastrow,'Match History Data'!K2081,"")</f>
        <v/>
      </c>
      <c r="L2081" t="str">
        <f>IF(ROW()&lt;=vLastrow,'Match History Data'!L2081,"")</f>
        <v/>
      </c>
      <c r="M2081" t="str">
        <f>IF(ROW()&lt;=vLastrow,'Match History Data'!M2081,"")</f>
        <v/>
      </c>
      <c r="N2081" t="str">
        <f>IF(ROW()&lt;=vLastrow,'Match History Data'!N2081,"")</f>
        <v/>
      </c>
      <c r="O2081" t="str">
        <f>IF(ROW()&lt;=vLastrow,'Match History Data'!O2081,"")</f>
        <v/>
      </c>
      <c r="Q2081" t="str">
        <f>IF(ROW()&lt;=vLastrow,VLOOKUP(MONTH(E2081),calcs!$S$2:$T$13,2,FALSE),"")</f>
        <v/>
      </c>
      <c r="R2081" t="str">
        <f>IF(ROW()&lt;=vLastrow,VLOOKUP(MONTH(F2081),calcs!$S$2:$T$13,2,FALSE),"")</f>
        <v/>
      </c>
      <c r="S2081" t="str">
        <f t="shared" si="170"/>
        <v/>
      </c>
      <c r="T2081" s="26" t="e">
        <f>IF(F2081="",DATEDIF(E2081,calcs!X$2,"Y"),"")</f>
        <v>#VALUE!</v>
      </c>
      <c r="U2081" t="str">
        <f t="shared" si="169"/>
        <v/>
      </c>
      <c r="V2081" t="str">
        <f t="shared" si="166"/>
        <v/>
      </c>
      <c r="W2081">
        <f t="shared" si="167"/>
        <v>0</v>
      </c>
      <c r="X2081">
        <f t="shared" si="168"/>
        <v>0</v>
      </c>
    </row>
    <row r="2082" spans="1:24" x14ac:dyDescent="0.35">
      <c r="A2082" t="str">
        <f>IF(ROW()&lt;=vLastrow,'Match History Data'!A2082,"")</f>
        <v/>
      </c>
      <c r="B2082" t="str">
        <f>IF(ROW()&lt;=vLastrow,'Match History Data'!B2082,"")</f>
        <v/>
      </c>
      <c r="C2082" t="str">
        <f>IF(ROW()&lt;=vLastrow,'Match History Data'!C2082,"")</f>
        <v/>
      </c>
      <c r="D2082" t="str">
        <f>IF(ROW()&lt;=vLastrow,'Match History Data'!D2082,"")</f>
        <v/>
      </c>
      <c r="E2082" s="3" t="str">
        <f>IF(ROW()&lt;=vLastrow,IF('Match History Data'!E2082&lt;&gt;"",'Match History Data'!E2082,""),"")</f>
        <v/>
      </c>
      <c r="F2082" s="3" t="str">
        <f>IF(ROW()&lt;=vLastrow,IF('Match History Data'!F2082&lt;&gt;"",'Match History Data'!F2082,""),"")</f>
        <v/>
      </c>
      <c r="G2082" t="str">
        <f>IF(ROW()&lt;=vLastrow,'Match History Data'!G2082,"")</f>
        <v/>
      </c>
      <c r="H2082" t="str">
        <f>IF(ROW()&lt;=vLastrow,'Match History Data'!H2082,"")</f>
        <v/>
      </c>
      <c r="I2082" t="str">
        <f>IF(ROW()&lt;=vLastrow,'Match History Data'!I2082,"")</f>
        <v/>
      </c>
      <c r="J2082" t="str">
        <f>IF(ROW()&lt;=vLastrow,'Match History Data'!J2082,"")</f>
        <v/>
      </c>
      <c r="K2082" t="str">
        <f>IF(ROW()&lt;=vLastrow,'Match History Data'!K2082,"")</f>
        <v/>
      </c>
      <c r="L2082" t="str">
        <f>IF(ROW()&lt;=vLastrow,'Match History Data'!L2082,"")</f>
        <v/>
      </c>
      <c r="M2082" t="str">
        <f>IF(ROW()&lt;=vLastrow,'Match History Data'!M2082,"")</f>
        <v/>
      </c>
      <c r="N2082" t="str">
        <f>IF(ROW()&lt;=vLastrow,'Match History Data'!N2082,"")</f>
        <v/>
      </c>
      <c r="O2082" t="str">
        <f>IF(ROW()&lt;=vLastrow,'Match History Data'!O2082,"")</f>
        <v/>
      </c>
      <c r="Q2082" t="str">
        <f>IF(ROW()&lt;=vLastrow,VLOOKUP(MONTH(E2082),calcs!$S$2:$T$13,2,FALSE),"")</f>
        <v/>
      </c>
      <c r="R2082" t="str">
        <f>IF(ROW()&lt;=vLastrow,VLOOKUP(MONTH(F2082),calcs!$S$2:$T$13,2,FALSE),"")</f>
        <v/>
      </c>
      <c r="S2082" t="str">
        <f t="shared" si="170"/>
        <v/>
      </c>
      <c r="T2082" s="26" t="e">
        <f>IF(F2082="",DATEDIF(E2082,calcs!X$2,"Y"),"")</f>
        <v>#VALUE!</v>
      </c>
      <c r="U2082" t="str">
        <f t="shared" si="169"/>
        <v/>
      </c>
      <c r="V2082" t="str">
        <f t="shared" si="166"/>
        <v/>
      </c>
      <c r="W2082">
        <f t="shared" si="167"/>
        <v>0</v>
      </c>
      <c r="X2082">
        <f t="shared" si="168"/>
        <v>0</v>
      </c>
    </row>
    <row r="2083" spans="1:24" x14ac:dyDescent="0.35">
      <c r="A2083" t="str">
        <f>IF(ROW()&lt;=vLastrow,'Match History Data'!A2083,"")</f>
        <v/>
      </c>
      <c r="B2083" t="str">
        <f>IF(ROW()&lt;=vLastrow,'Match History Data'!B2083,"")</f>
        <v/>
      </c>
      <c r="C2083" t="str">
        <f>IF(ROW()&lt;=vLastrow,'Match History Data'!C2083,"")</f>
        <v/>
      </c>
      <c r="D2083" t="str">
        <f>IF(ROW()&lt;=vLastrow,'Match History Data'!D2083,"")</f>
        <v/>
      </c>
      <c r="E2083" s="3" t="str">
        <f>IF(ROW()&lt;=vLastrow,IF('Match History Data'!E2083&lt;&gt;"",'Match History Data'!E2083,""),"")</f>
        <v/>
      </c>
      <c r="F2083" s="3" t="str">
        <f>IF(ROW()&lt;=vLastrow,IF('Match History Data'!F2083&lt;&gt;"",'Match History Data'!F2083,""),"")</f>
        <v/>
      </c>
      <c r="G2083" t="str">
        <f>IF(ROW()&lt;=vLastrow,'Match History Data'!G2083,"")</f>
        <v/>
      </c>
      <c r="H2083" t="str">
        <f>IF(ROW()&lt;=vLastrow,'Match History Data'!H2083,"")</f>
        <v/>
      </c>
      <c r="I2083" t="str">
        <f>IF(ROW()&lt;=vLastrow,'Match History Data'!I2083,"")</f>
        <v/>
      </c>
      <c r="J2083" t="str">
        <f>IF(ROW()&lt;=vLastrow,'Match History Data'!J2083,"")</f>
        <v/>
      </c>
      <c r="K2083" t="str">
        <f>IF(ROW()&lt;=vLastrow,'Match History Data'!K2083,"")</f>
        <v/>
      </c>
      <c r="L2083" t="str">
        <f>IF(ROW()&lt;=vLastrow,'Match History Data'!L2083,"")</f>
        <v/>
      </c>
      <c r="M2083" t="str">
        <f>IF(ROW()&lt;=vLastrow,'Match History Data'!M2083,"")</f>
        <v/>
      </c>
      <c r="N2083" t="str">
        <f>IF(ROW()&lt;=vLastrow,'Match History Data'!N2083,"")</f>
        <v/>
      </c>
      <c r="O2083" t="str">
        <f>IF(ROW()&lt;=vLastrow,'Match History Data'!O2083,"")</f>
        <v/>
      </c>
      <c r="Q2083" t="str">
        <f>IF(ROW()&lt;=vLastrow,VLOOKUP(MONTH(E2083),calcs!$S$2:$T$13,2,FALSE),"")</f>
        <v/>
      </c>
      <c r="R2083" t="str">
        <f>IF(ROW()&lt;=vLastrow,VLOOKUP(MONTH(F2083),calcs!$S$2:$T$13,2,FALSE),"")</f>
        <v/>
      </c>
      <c r="S2083" t="str">
        <f t="shared" si="170"/>
        <v/>
      </c>
      <c r="T2083" s="26" t="e">
        <f>IF(F2083="",DATEDIF(E2083,calcs!X$2,"Y"),"")</f>
        <v>#VALUE!</v>
      </c>
      <c r="U2083" t="str">
        <f t="shared" si="169"/>
        <v/>
      </c>
      <c r="V2083" t="str">
        <f t="shared" si="166"/>
        <v/>
      </c>
      <c r="W2083">
        <f t="shared" si="167"/>
        <v>0</v>
      </c>
      <c r="X2083">
        <f t="shared" si="168"/>
        <v>0</v>
      </c>
    </row>
    <row r="2084" spans="1:24" x14ac:dyDescent="0.35">
      <c r="A2084" t="str">
        <f>IF(ROW()&lt;=vLastrow,'Match History Data'!A2084,"")</f>
        <v/>
      </c>
      <c r="B2084" t="str">
        <f>IF(ROW()&lt;=vLastrow,'Match History Data'!B2084,"")</f>
        <v/>
      </c>
      <c r="C2084" t="str">
        <f>IF(ROW()&lt;=vLastrow,'Match History Data'!C2084,"")</f>
        <v/>
      </c>
      <c r="D2084" t="str">
        <f>IF(ROW()&lt;=vLastrow,'Match History Data'!D2084,"")</f>
        <v/>
      </c>
      <c r="E2084" s="3" t="str">
        <f>IF(ROW()&lt;=vLastrow,IF('Match History Data'!E2084&lt;&gt;"",'Match History Data'!E2084,""),"")</f>
        <v/>
      </c>
      <c r="F2084" s="3" t="str">
        <f>IF(ROW()&lt;=vLastrow,IF('Match History Data'!F2084&lt;&gt;"",'Match History Data'!F2084,""),"")</f>
        <v/>
      </c>
      <c r="G2084" t="str">
        <f>IF(ROW()&lt;=vLastrow,'Match History Data'!G2084,"")</f>
        <v/>
      </c>
      <c r="H2084" t="str">
        <f>IF(ROW()&lt;=vLastrow,'Match History Data'!H2084,"")</f>
        <v/>
      </c>
      <c r="I2084" t="str">
        <f>IF(ROW()&lt;=vLastrow,'Match History Data'!I2084,"")</f>
        <v/>
      </c>
      <c r="J2084" t="str">
        <f>IF(ROW()&lt;=vLastrow,'Match History Data'!J2084,"")</f>
        <v/>
      </c>
      <c r="K2084" t="str">
        <f>IF(ROW()&lt;=vLastrow,'Match History Data'!K2084,"")</f>
        <v/>
      </c>
      <c r="L2084" t="str">
        <f>IF(ROW()&lt;=vLastrow,'Match History Data'!L2084,"")</f>
        <v/>
      </c>
      <c r="M2084" t="str">
        <f>IF(ROW()&lt;=vLastrow,'Match History Data'!M2084,"")</f>
        <v/>
      </c>
      <c r="N2084" t="str">
        <f>IF(ROW()&lt;=vLastrow,'Match History Data'!N2084,"")</f>
        <v/>
      </c>
      <c r="O2084" t="str">
        <f>IF(ROW()&lt;=vLastrow,'Match History Data'!O2084,"")</f>
        <v/>
      </c>
      <c r="Q2084" t="str">
        <f>IF(ROW()&lt;=vLastrow,VLOOKUP(MONTH(E2084),calcs!$S$2:$T$13,2,FALSE),"")</f>
        <v/>
      </c>
      <c r="R2084" t="str">
        <f>IF(ROW()&lt;=vLastrow,VLOOKUP(MONTH(F2084),calcs!$S$2:$T$13,2,FALSE),"")</f>
        <v/>
      </c>
      <c r="S2084" t="str">
        <f t="shared" si="170"/>
        <v/>
      </c>
      <c r="T2084" s="26" t="e">
        <f>IF(F2084="",DATEDIF(E2084,calcs!X$2,"Y"),"")</f>
        <v>#VALUE!</v>
      </c>
      <c r="U2084" t="str">
        <f t="shared" si="169"/>
        <v/>
      </c>
      <c r="V2084" t="str">
        <f t="shared" si="166"/>
        <v/>
      </c>
      <c r="W2084">
        <f t="shared" si="167"/>
        <v>0</v>
      </c>
      <c r="X2084">
        <f t="shared" si="168"/>
        <v>0</v>
      </c>
    </row>
    <row r="2085" spans="1:24" x14ac:dyDescent="0.35">
      <c r="A2085" t="str">
        <f>IF(ROW()&lt;=vLastrow,'Match History Data'!A2085,"")</f>
        <v/>
      </c>
      <c r="B2085" t="str">
        <f>IF(ROW()&lt;=vLastrow,'Match History Data'!B2085,"")</f>
        <v/>
      </c>
      <c r="C2085" t="str">
        <f>IF(ROW()&lt;=vLastrow,'Match History Data'!C2085,"")</f>
        <v/>
      </c>
      <c r="D2085" t="str">
        <f>IF(ROW()&lt;=vLastrow,'Match History Data'!D2085,"")</f>
        <v/>
      </c>
      <c r="E2085" s="3" t="str">
        <f>IF(ROW()&lt;=vLastrow,IF('Match History Data'!E2085&lt;&gt;"",'Match History Data'!E2085,""),"")</f>
        <v/>
      </c>
      <c r="F2085" s="3" t="str">
        <f>IF(ROW()&lt;=vLastrow,IF('Match History Data'!F2085&lt;&gt;"",'Match History Data'!F2085,""),"")</f>
        <v/>
      </c>
      <c r="G2085" t="str">
        <f>IF(ROW()&lt;=vLastrow,'Match History Data'!G2085,"")</f>
        <v/>
      </c>
      <c r="H2085" t="str">
        <f>IF(ROW()&lt;=vLastrow,'Match History Data'!H2085,"")</f>
        <v/>
      </c>
      <c r="I2085" t="str">
        <f>IF(ROW()&lt;=vLastrow,'Match History Data'!I2085,"")</f>
        <v/>
      </c>
      <c r="J2085" t="str">
        <f>IF(ROW()&lt;=vLastrow,'Match History Data'!J2085,"")</f>
        <v/>
      </c>
      <c r="K2085" t="str">
        <f>IF(ROW()&lt;=vLastrow,'Match History Data'!K2085,"")</f>
        <v/>
      </c>
      <c r="L2085" t="str">
        <f>IF(ROW()&lt;=vLastrow,'Match History Data'!L2085,"")</f>
        <v/>
      </c>
      <c r="M2085" t="str">
        <f>IF(ROW()&lt;=vLastrow,'Match History Data'!M2085,"")</f>
        <v/>
      </c>
      <c r="N2085" t="str">
        <f>IF(ROW()&lt;=vLastrow,'Match History Data'!N2085,"")</f>
        <v/>
      </c>
      <c r="O2085" t="str">
        <f>IF(ROW()&lt;=vLastrow,'Match History Data'!O2085,"")</f>
        <v/>
      </c>
      <c r="Q2085" t="str">
        <f>IF(ROW()&lt;=vLastrow,VLOOKUP(MONTH(E2085),calcs!$S$2:$T$13,2,FALSE),"")</f>
        <v/>
      </c>
      <c r="R2085" t="str">
        <f>IF(ROW()&lt;=vLastrow,VLOOKUP(MONTH(F2085),calcs!$S$2:$T$13,2,FALSE),"")</f>
        <v/>
      </c>
      <c r="S2085" t="str">
        <f t="shared" si="170"/>
        <v/>
      </c>
      <c r="T2085" s="26" t="e">
        <f>IF(F2085="",DATEDIF(E2085,calcs!X$2,"Y"),"")</f>
        <v>#VALUE!</v>
      </c>
      <c r="U2085" t="str">
        <f t="shared" si="169"/>
        <v/>
      </c>
      <c r="V2085" t="str">
        <f t="shared" si="166"/>
        <v/>
      </c>
      <c r="W2085">
        <f t="shared" si="167"/>
        <v>0</v>
      </c>
      <c r="X2085">
        <f t="shared" si="168"/>
        <v>0</v>
      </c>
    </row>
    <row r="2086" spans="1:24" x14ac:dyDescent="0.35">
      <c r="A2086" t="str">
        <f>IF(ROW()&lt;=vLastrow,'Match History Data'!A2086,"")</f>
        <v/>
      </c>
      <c r="B2086" t="str">
        <f>IF(ROW()&lt;=vLastrow,'Match History Data'!B2086,"")</f>
        <v/>
      </c>
      <c r="C2086" t="str">
        <f>IF(ROW()&lt;=vLastrow,'Match History Data'!C2086,"")</f>
        <v/>
      </c>
      <c r="D2086" t="str">
        <f>IF(ROW()&lt;=vLastrow,'Match History Data'!D2086,"")</f>
        <v/>
      </c>
      <c r="E2086" s="3" t="str">
        <f>IF(ROW()&lt;=vLastrow,IF('Match History Data'!E2086&lt;&gt;"",'Match History Data'!E2086,""),"")</f>
        <v/>
      </c>
      <c r="F2086" s="3" t="str">
        <f>IF(ROW()&lt;=vLastrow,IF('Match History Data'!F2086&lt;&gt;"",'Match History Data'!F2086,""),"")</f>
        <v/>
      </c>
      <c r="G2086" t="str">
        <f>IF(ROW()&lt;=vLastrow,'Match History Data'!G2086,"")</f>
        <v/>
      </c>
      <c r="H2086" t="str">
        <f>IF(ROW()&lt;=vLastrow,'Match History Data'!H2086,"")</f>
        <v/>
      </c>
      <c r="I2086" t="str">
        <f>IF(ROW()&lt;=vLastrow,'Match History Data'!I2086,"")</f>
        <v/>
      </c>
      <c r="J2086" t="str">
        <f>IF(ROW()&lt;=vLastrow,'Match History Data'!J2086,"")</f>
        <v/>
      </c>
      <c r="K2086" t="str">
        <f>IF(ROW()&lt;=vLastrow,'Match History Data'!K2086,"")</f>
        <v/>
      </c>
      <c r="L2086" t="str">
        <f>IF(ROW()&lt;=vLastrow,'Match History Data'!L2086,"")</f>
        <v/>
      </c>
      <c r="M2086" t="str">
        <f>IF(ROW()&lt;=vLastrow,'Match History Data'!M2086,"")</f>
        <v/>
      </c>
      <c r="N2086" t="str">
        <f>IF(ROW()&lt;=vLastrow,'Match History Data'!N2086,"")</f>
        <v/>
      </c>
      <c r="O2086" t="str">
        <f>IF(ROW()&lt;=vLastrow,'Match History Data'!O2086,"")</f>
        <v/>
      </c>
      <c r="Q2086" t="str">
        <f>IF(ROW()&lt;=vLastrow,VLOOKUP(MONTH(E2086),calcs!$S$2:$T$13,2,FALSE),"")</f>
        <v/>
      </c>
      <c r="R2086" t="str">
        <f>IF(ROW()&lt;=vLastrow,VLOOKUP(MONTH(F2086),calcs!$S$2:$T$13,2,FALSE),"")</f>
        <v/>
      </c>
      <c r="S2086" t="str">
        <f t="shared" si="170"/>
        <v/>
      </c>
      <c r="T2086" s="26" t="e">
        <f>IF(F2086="",DATEDIF(E2086,calcs!X$2,"Y"),"")</f>
        <v>#VALUE!</v>
      </c>
      <c r="U2086" t="str">
        <f t="shared" si="169"/>
        <v/>
      </c>
      <c r="V2086" t="str">
        <f t="shared" si="166"/>
        <v/>
      </c>
      <c r="W2086">
        <f t="shared" si="167"/>
        <v>0</v>
      </c>
      <c r="X2086">
        <f t="shared" si="168"/>
        <v>0</v>
      </c>
    </row>
    <row r="2087" spans="1:24" x14ac:dyDescent="0.35">
      <c r="A2087" t="str">
        <f>IF(ROW()&lt;=vLastrow,'Match History Data'!A2087,"")</f>
        <v/>
      </c>
      <c r="B2087" t="str">
        <f>IF(ROW()&lt;=vLastrow,'Match History Data'!B2087,"")</f>
        <v/>
      </c>
      <c r="C2087" t="str">
        <f>IF(ROW()&lt;=vLastrow,'Match History Data'!C2087,"")</f>
        <v/>
      </c>
      <c r="D2087" t="str">
        <f>IF(ROW()&lt;=vLastrow,'Match History Data'!D2087,"")</f>
        <v/>
      </c>
      <c r="E2087" s="3" t="str">
        <f>IF(ROW()&lt;=vLastrow,IF('Match History Data'!E2087&lt;&gt;"",'Match History Data'!E2087,""),"")</f>
        <v/>
      </c>
      <c r="F2087" s="3" t="str">
        <f>IF(ROW()&lt;=vLastrow,IF('Match History Data'!F2087&lt;&gt;"",'Match History Data'!F2087,""),"")</f>
        <v/>
      </c>
      <c r="G2087" t="str">
        <f>IF(ROW()&lt;=vLastrow,'Match History Data'!G2087,"")</f>
        <v/>
      </c>
      <c r="H2087" t="str">
        <f>IF(ROW()&lt;=vLastrow,'Match History Data'!H2087,"")</f>
        <v/>
      </c>
      <c r="I2087" t="str">
        <f>IF(ROW()&lt;=vLastrow,'Match History Data'!I2087,"")</f>
        <v/>
      </c>
      <c r="J2087" t="str">
        <f>IF(ROW()&lt;=vLastrow,'Match History Data'!J2087,"")</f>
        <v/>
      </c>
      <c r="K2087" t="str">
        <f>IF(ROW()&lt;=vLastrow,'Match History Data'!K2087,"")</f>
        <v/>
      </c>
      <c r="L2087" t="str">
        <f>IF(ROW()&lt;=vLastrow,'Match History Data'!L2087,"")</f>
        <v/>
      </c>
      <c r="M2087" t="str">
        <f>IF(ROW()&lt;=vLastrow,'Match History Data'!M2087,"")</f>
        <v/>
      </c>
      <c r="N2087" t="str">
        <f>IF(ROW()&lt;=vLastrow,'Match History Data'!N2087,"")</f>
        <v/>
      </c>
      <c r="O2087" t="str">
        <f>IF(ROW()&lt;=vLastrow,'Match History Data'!O2087,"")</f>
        <v/>
      </c>
      <c r="Q2087" t="str">
        <f>IF(ROW()&lt;=vLastrow,VLOOKUP(MONTH(E2087),calcs!$S$2:$T$13,2,FALSE),"")</f>
        <v/>
      </c>
      <c r="R2087" t="str">
        <f>IF(ROW()&lt;=vLastrow,VLOOKUP(MONTH(F2087),calcs!$S$2:$T$13,2,FALSE),"")</f>
        <v/>
      </c>
      <c r="S2087" t="str">
        <f t="shared" si="170"/>
        <v/>
      </c>
      <c r="T2087" s="26" t="e">
        <f>IF(F2087="",DATEDIF(E2087,calcs!X$2,"Y"),"")</f>
        <v>#VALUE!</v>
      </c>
      <c r="U2087" t="str">
        <f t="shared" si="169"/>
        <v/>
      </c>
      <c r="V2087" t="str">
        <f t="shared" si="166"/>
        <v/>
      </c>
      <c r="W2087">
        <f t="shared" si="167"/>
        <v>0</v>
      </c>
      <c r="X2087">
        <f t="shared" si="168"/>
        <v>0</v>
      </c>
    </row>
    <row r="2088" spans="1:24" x14ac:dyDescent="0.35">
      <c r="A2088" t="str">
        <f>IF(ROW()&lt;=vLastrow,'Match History Data'!A2088,"")</f>
        <v/>
      </c>
      <c r="B2088" t="str">
        <f>IF(ROW()&lt;=vLastrow,'Match History Data'!B2088,"")</f>
        <v/>
      </c>
      <c r="C2088" t="str">
        <f>IF(ROW()&lt;=vLastrow,'Match History Data'!C2088,"")</f>
        <v/>
      </c>
      <c r="D2088" t="str">
        <f>IF(ROW()&lt;=vLastrow,'Match History Data'!D2088,"")</f>
        <v/>
      </c>
      <c r="E2088" s="3" t="str">
        <f>IF(ROW()&lt;=vLastrow,IF('Match History Data'!E2088&lt;&gt;"",'Match History Data'!E2088,""),"")</f>
        <v/>
      </c>
      <c r="F2088" s="3" t="str">
        <f>IF(ROW()&lt;=vLastrow,IF('Match History Data'!F2088&lt;&gt;"",'Match History Data'!F2088,""),"")</f>
        <v/>
      </c>
      <c r="G2088" t="str">
        <f>IF(ROW()&lt;=vLastrow,'Match History Data'!G2088,"")</f>
        <v/>
      </c>
      <c r="H2088" t="str">
        <f>IF(ROW()&lt;=vLastrow,'Match History Data'!H2088,"")</f>
        <v/>
      </c>
      <c r="I2088" t="str">
        <f>IF(ROW()&lt;=vLastrow,'Match History Data'!I2088,"")</f>
        <v/>
      </c>
      <c r="J2088" t="str">
        <f>IF(ROW()&lt;=vLastrow,'Match History Data'!J2088,"")</f>
        <v/>
      </c>
      <c r="K2088" t="str">
        <f>IF(ROW()&lt;=vLastrow,'Match History Data'!K2088,"")</f>
        <v/>
      </c>
      <c r="L2088" t="str">
        <f>IF(ROW()&lt;=vLastrow,'Match History Data'!L2088,"")</f>
        <v/>
      </c>
      <c r="M2088" t="str">
        <f>IF(ROW()&lt;=vLastrow,'Match History Data'!M2088,"")</f>
        <v/>
      </c>
      <c r="N2088" t="str">
        <f>IF(ROW()&lt;=vLastrow,'Match History Data'!N2088,"")</f>
        <v/>
      </c>
      <c r="O2088" t="str">
        <f>IF(ROW()&lt;=vLastrow,'Match History Data'!O2088,"")</f>
        <v/>
      </c>
      <c r="Q2088" t="str">
        <f>IF(ROW()&lt;=vLastrow,VLOOKUP(MONTH(E2088),calcs!$S$2:$T$13,2,FALSE),"")</f>
        <v/>
      </c>
      <c r="R2088" t="str">
        <f>IF(ROW()&lt;=vLastrow,VLOOKUP(MONTH(F2088),calcs!$S$2:$T$13,2,FALSE),"")</f>
        <v/>
      </c>
      <c r="S2088" t="str">
        <f t="shared" si="170"/>
        <v/>
      </c>
      <c r="T2088" s="26" t="e">
        <f>IF(F2088="",DATEDIF(E2088,calcs!X$2,"Y"),"")</f>
        <v>#VALUE!</v>
      </c>
      <c r="U2088" t="str">
        <f t="shared" si="169"/>
        <v/>
      </c>
      <c r="V2088" t="str">
        <f t="shared" si="166"/>
        <v/>
      </c>
      <c r="W2088">
        <f t="shared" si="167"/>
        <v>0</v>
      </c>
      <c r="X2088">
        <f t="shared" si="168"/>
        <v>0</v>
      </c>
    </row>
    <row r="2089" spans="1:24" x14ac:dyDescent="0.35">
      <c r="A2089" t="str">
        <f>IF(ROW()&lt;=vLastrow,'Match History Data'!A2089,"")</f>
        <v/>
      </c>
      <c r="B2089" t="str">
        <f>IF(ROW()&lt;=vLastrow,'Match History Data'!B2089,"")</f>
        <v/>
      </c>
      <c r="C2089" t="str">
        <f>IF(ROW()&lt;=vLastrow,'Match History Data'!C2089,"")</f>
        <v/>
      </c>
      <c r="D2089" t="str">
        <f>IF(ROW()&lt;=vLastrow,'Match History Data'!D2089,"")</f>
        <v/>
      </c>
      <c r="E2089" s="3" t="str">
        <f>IF(ROW()&lt;=vLastrow,IF('Match History Data'!E2089&lt;&gt;"",'Match History Data'!E2089,""),"")</f>
        <v/>
      </c>
      <c r="F2089" s="3" t="str">
        <f>IF(ROW()&lt;=vLastrow,IF('Match History Data'!F2089&lt;&gt;"",'Match History Data'!F2089,""),"")</f>
        <v/>
      </c>
      <c r="G2089" t="str">
        <f>IF(ROW()&lt;=vLastrow,'Match History Data'!G2089,"")</f>
        <v/>
      </c>
      <c r="H2089" t="str">
        <f>IF(ROW()&lt;=vLastrow,'Match History Data'!H2089,"")</f>
        <v/>
      </c>
      <c r="I2089" t="str">
        <f>IF(ROW()&lt;=vLastrow,'Match History Data'!I2089,"")</f>
        <v/>
      </c>
      <c r="J2089" t="str">
        <f>IF(ROW()&lt;=vLastrow,'Match History Data'!J2089,"")</f>
        <v/>
      </c>
      <c r="K2089" t="str">
        <f>IF(ROW()&lt;=vLastrow,'Match History Data'!K2089,"")</f>
        <v/>
      </c>
      <c r="L2089" t="str">
        <f>IF(ROW()&lt;=vLastrow,'Match History Data'!L2089,"")</f>
        <v/>
      </c>
      <c r="M2089" t="str">
        <f>IF(ROW()&lt;=vLastrow,'Match History Data'!M2089,"")</f>
        <v/>
      </c>
      <c r="N2089" t="str">
        <f>IF(ROW()&lt;=vLastrow,'Match History Data'!N2089,"")</f>
        <v/>
      </c>
      <c r="O2089" t="str">
        <f>IF(ROW()&lt;=vLastrow,'Match History Data'!O2089,"")</f>
        <v/>
      </c>
      <c r="Q2089" t="str">
        <f>IF(ROW()&lt;=vLastrow,VLOOKUP(MONTH(E2089),calcs!$S$2:$T$13,2,FALSE),"")</f>
        <v/>
      </c>
      <c r="R2089" t="str">
        <f>IF(ROW()&lt;=vLastrow,VLOOKUP(MONTH(F2089),calcs!$S$2:$T$13,2,FALSE),"")</f>
        <v/>
      </c>
      <c r="S2089" t="str">
        <f t="shared" si="170"/>
        <v/>
      </c>
      <c r="T2089" s="26" t="e">
        <f>IF(F2089="",DATEDIF(E2089,calcs!X$2,"Y"),"")</f>
        <v>#VALUE!</v>
      </c>
      <c r="U2089" t="str">
        <f t="shared" si="169"/>
        <v/>
      </c>
      <c r="V2089" t="str">
        <f t="shared" si="166"/>
        <v/>
      </c>
      <c r="W2089">
        <f t="shared" si="167"/>
        <v>0</v>
      </c>
      <c r="X2089">
        <f t="shared" si="168"/>
        <v>0</v>
      </c>
    </row>
    <row r="2090" spans="1:24" x14ac:dyDescent="0.35">
      <c r="A2090" t="str">
        <f>IF(ROW()&lt;=vLastrow,'Match History Data'!A2090,"")</f>
        <v/>
      </c>
      <c r="B2090" t="str">
        <f>IF(ROW()&lt;=vLastrow,'Match History Data'!B2090,"")</f>
        <v/>
      </c>
      <c r="C2090" t="str">
        <f>IF(ROW()&lt;=vLastrow,'Match History Data'!C2090,"")</f>
        <v/>
      </c>
      <c r="D2090" t="str">
        <f>IF(ROW()&lt;=vLastrow,'Match History Data'!D2090,"")</f>
        <v/>
      </c>
      <c r="E2090" s="3" t="str">
        <f>IF(ROW()&lt;=vLastrow,IF('Match History Data'!E2090&lt;&gt;"",'Match History Data'!E2090,""),"")</f>
        <v/>
      </c>
      <c r="F2090" s="3" t="str">
        <f>IF(ROW()&lt;=vLastrow,IF('Match History Data'!F2090&lt;&gt;"",'Match History Data'!F2090,""),"")</f>
        <v/>
      </c>
      <c r="G2090" t="str">
        <f>IF(ROW()&lt;=vLastrow,'Match History Data'!G2090,"")</f>
        <v/>
      </c>
      <c r="H2090" t="str">
        <f>IF(ROW()&lt;=vLastrow,'Match History Data'!H2090,"")</f>
        <v/>
      </c>
      <c r="I2090" t="str">
        <f>IF(ROW()&lt;=vLastrow,'Match History Data'!I2090,"")</f>
        <v/>
      </c>
      <c r="J2090" t="str">
        <f>IF(ROW()&lt;=vLastrow,'Match History Data'!J2090,"")</f>
        <v/>
      </c>
      <c r="K2090" t="str">
        <f>IF(ROW()&lt;=vLastrow,'Match History Data'!K2090,"")</f>
        <v/>
      </c>
      <c r="L2090" t="str">
        <f>IF(ROW()&lt;=vLastrow,'Match History Data'!L2090,"")</f>
        <v/>
      </c>
      <c r="M2090" t="str">
        <f>IF(ROW()&lt;=vLastrow,'Match History Data'!M2090,"")</f>
        <v/>
      </c>
      <c r="N2090" t="str">
        <f>IF(ROW()&lt;=vLastrow,'Match History Data'!N2090,"")</f>
        <v/>
      </c>
      <c r="O2090" t="str">
        <f>IF(ROW()&lt;=vLastrow,'Match History Data'!O2090,"")</f>
        <v/>
      </c>
      <c r="Q2090" t="str">
        <f>IF(ROW()&lt;=vLastrow,VLOOKUP(MONTH(E2090),calcs!$S$2:$T$13,2,FALSE),"")</f>
        <v/>
      </c>
      <c r="R2090" t="str">
        <f>IF(ROW()&lt;=vLastrow,VLOOKUP(MONTH(F2090),calcs!$S$2:$T$13,2,FALSE),"")</f>
        <v/>
      </c>
      <c r="S2090" t="str">
        <f t="shared" si="170"/>
        <v/>
      </c>
      <c r="T2090" s="26" t="e">
        <f>IF(F2090="",DATEDIF(E2090,calcs!X$2,"Y"),"")</f>
        <v>#VALUE!</v>
      </c>
      <c r="U2090" t="str">
        <f t="shared" si="169"/>
        <v/>
      </c>
      <c r="V2090" t="str">
        <f t="shared" si="166"/>
        <v/>
      </c>
      <c r="W2090">
        <f t="shared" si="167"/>
        <v>0</v>
      </c>
      <c r="X2090">
        <f t="shared" si="168"/>
        <v>0</v>
      </c>
    </row>
    <row r="2091" spans="1:24" x14ac:dyDescent="0.35">
      <c r="A2091" t="str">
        <f>IF(ROW()&lt;=vLastrow,'Match History Data'!A2091,"")</f>
        <v/>
      </c>
      <c r="B2091" t="str">
        <f>IF(ROW()&lt;=vLastrow,'Match History Data'!B2091,"")</f>
        <v/>
      </c>
      <c r="C2091" t="str">
        <f>IF(ROW()&lt;=vLastrow,'Match History Data'!C2091,"")</f>
        <v/>
      </c>
      <c r="D2091" t="str">
        <f>IF(ROW()&lt;=vLastrow,'Match History Data'!D2091,"")</f>
        <v/>
      </c>
      <c r="E2091" s="3" t="str">
        <f>IF(ROW()&lt;=vLastrow,IF('Match History Data'!E2091&lt;&gt;"",'Match History Data'!E2091,""),"")</f>
        <v/>
      </c>
      <c r="F2091" s="3" t="str">
        <f>IF(ROW()&lt;=vLastrow,IF('Match History Data'!F2091&lt;&gt;"",'Match History Data'!F2091,""),"")</f>
        <v/>
      </c>
      <c r="G2091" t="str">
        <f>IF(ROW()&lt;=vLastrow,'Match History Data'!G2091,"")</f>
        <v/>
      </c>
      <c r="H2091" t="str">
        <f>IF(ROW()&lt;=vLastrow,'Match History Data'!H2091,"")</f>
        <v/>
      </c>
      <c r="I2091" t="str">
        <f>IF(ROW()&lt;=vLastrow,'Match History Data'!I2091,"")</f>
        <v/>
      </c>
      <c r="J2091" t="str">
        <f>IF(ROW()&lt;=vLastrow,'Match History Data'!J2091,"")</f>
        <v/>
      </c>
      <c r="K2091" t="str">
        <f>IF(ROW()&lt;=vLastrow,'Match History Data'!K2091,"")</f>
        <v/>
      </c>
      <c r="L2091" t="str">
        <f>IF(ROW()&lt;=vLastrow,'Match History Data'!L2091,"")</f>
        <v/>
      </c>
      <c r="M2091" t="str">
        <f>IF(ROW()&lt;=vLastrow,'Match History Data'!M2091,"")</f>
        <v/>
      </c>
      <c r="N2091" t="str">
        <f>IF(ROW()&lt;=vLastrow,'Match History Data'!N2091,"")</f>
        <v/>
      </c>
      <c r="O2091" t="str">
        <f>IF(ROW()&lt;=vLastrow,'Match History Data'!O2091,"")</f>
        <v/>
      </c>
      <c r="Q2091" t="str">
        <f>IF(ROW()&lt;=vLastrow,VLOOKUP(MONTH(E2091),calcs!$S$2:$T$13,2,FALSE),"")</f>
        <v/>
      </c>
      <c r="R2091" t="str">
        <f>IF(ROW()&lt;=vLastrow,VLOOKUP(MONTH(F2091),calcs!$S$2:$T$13,2,FALSE),"")</f>
        <v/>
      </c>
      <c r="S2091" t="str">
        <f t="shared" si="170"/>
        <v/>
      </c>
      <c r="T2091" s="26" t="e">
        <f>IF(F2091="",DATEDIF(E2091,calcs!X$2,"Y"),"")</f>
        <v>#VALUE!</v>
      </c>
      <c r="U2091" t="str">
        <f t="shared" si="169"/>
        <v/>
      </c>
      <c r="V2091" t="str">
        <f t="shared" si="166"/>
        <v/>
      </c>
      <c r="W2091">
        <f t="shared" si="167"/>
        <v>0</v>
      </c>
      <c r="X2091">
        <f t="shared" si="168"/>
        <v>0</v>
      </c>
    </row>
    <row r="2092" spans="1:24" x14ac:dyDescent="0.35">
      <c r="A2092" t="str">
        <f>IF(ROW()&lt;=vLastrow,'Match History Data'!A2092,"")</f>
        <v/>
      </c>
      <c r="B2092" t="str">
        <f>IF(ROW()&lt;=vLastrow,'Match History Data'!B2092,"")</f>
        <v/>
      </c>
      <c r="C2092" t="str">
        <f>IF(ROW()&lt;=vLastrow,'Match History Data'!C2092,"")</f>
        <v/>
      </c>
      <c r="D2092" t="str">
        <f>IF(ROW()&lt;=vLastrow,'Match History Data'!D2092,"")</f>
        <v/>
      </c>
      <c r="E2092" s="3" t="str">
        <f>IF(ROW()&lt;=vLastrow,IF('Match History Data'!E2092&lt;&gt;"",'Match History Data'!E2092,""),"")</f>
        <v/>
      </c>
      <c r="F2092" s="3" t="str">
        <f>IF(ROW()&lt;=vLastrow,IF('Match History Data'!F2092&lt;&gt;"",'Match History Data'!F2092,""),"")</f>
        <v/>
      </c>
      <c r="G2092" t="str">
        <f>IF(ROW()&lt;=vLastrow,'Match History Data'!G2092,"")</f>
        <v/>
      </c>
      <c r="H2092" t="str">
        <f>IF(ROW()&lt;=vLastrow,'Match History Data'!H2092,"")</f>
        <v/>
      </c>
      <c r="I2092" t="str">
        <f>IF(ROW()&lt;=vLastrow,'Match History Data'!I2092,"")</f>
        <v/>
      </c>
      <c r="J2092" t="str">
        <f>IF(ROW()&lt;=vLastrow,'Match History Data'!J2092,"")</f>
        <v/>
      </c>
      <c r="K2092" t="str">
        <f>IF(ROW()&lt;=vLastrow,'Match History Data'!K2092,"")</f>
        <v/>
      </c>
      <c r="L2092" t="str">
        <f>IF(ROW()&lt;=vLastrow,'Match History Data'!L2092,"")</f>
        <v/>
      </c>
      <c r="M2092" t="str">
        <f>IF(ROW()&lt;=vLastrow,'Match History Data'!M2092,"")</f>
        <v/>
      </c>
      <c r="N2092" t="str">
        <f>IF(ROW()&lt;=vLastrow,'Match History Data'!N2092,"")</f>
        <v/>
      </c>
      <c r="O2092" t="str">
        <f>IF(ROW()&lt;=vLastrow,'Match History Data'!O2092,"")</f>
        <v/>
      </c>
      <c r="Q2092" t="str">
        <f>IF(ROW()&lt;=vLastrow,VLOOKUP(MONTH(E2092),calcs!$S$2:$T$13,2,FALSE),"")</f>
        <v/>
      </c>
      <c r="R2092" t="str">
        <f>IF(ROW()&lt;=vLastrow,VLOOKUP(MONTH(F2092),calcs!$S$2:$T$13,2,FALSE),"")</f>
        <v/>
      </c>
      <c r="S2092" t="str">
        <f t="shared" si="170"/>
        <v/>
      </c>
      <c r="T2092" s="26" t="e">
        <f>IF(F2092="",DATEDIF(E2092,calcs!X$2,"Y"),"")</f>
        <v>#VALUE!</v>
      </c>
      <c r="U2092" t="str">
        <f t="shared" si="169"/>
        <v/>
      </c>
      <c r="V2092" t="str">
        <f t="shared" si="166"/>
        <v/>
      </c>
      <c r="W2092">
        <f t="shared" si="167"/>
        <v>0</v>
      </c>
      <c r="X2092">
        <f t="shared" si="168"/>
        <v>0</v>
      </c>
    </row>
    <row r="2093" spans="1:24" x14ac:dyDescent="0.35">
      <c r="A2093" t="str">
        <f>IF(ROW()&lt;=vLastrow,'Match History Data'!A2093,"")</f>
        <v/>
      </c>
      <c r="B2093" t="str">
        <f>IF(ROW()&lt;=vLastrow,'Match History Data'!B2093,"")</f>
        <v/>
      </c>
      <c r="C2093" t="str">
        <f>IF(ROW()&lt;=vLastrow,'Match History Data'!C2093,"")</f>
        <v/>
      </c>
      <c r="D2093" t="str">
        <f>IF(ROW()&lt;=vLastrow,'Match History Data'!D2093,"")</f>
        <v/>
      </c>
      <c r="E2093" s="3" t="str">
        <f>IF(ROW()&lt;=vLastrow,IF('Match History Data'!E2093&lt;&gt;"",'Match History Data'!E2093,""),"")</f>
        <v/>
      </c>
      <c r="F2093" s="3" t="str">
        <f>IF(ROW()&lt;=vLastrow,IF('Match History Data'!F2093&lt;&gt;"",'Match History Data'!F2093,""),"")</f>
        <v/>
      </c>
      <c r="G2093" t="str">
        <f>IF(ROW()&lt;=vLastrow,'Match History Data'!G2093,"")</f>
        <v/>
      </c>
      <c r="H2093" t="str">
        <f>IF(ROW()&lt;=vLastrow,'Match History Data'!H2093,"")</f>
        <v/>
      </c>
      <c r="I2093" t="str">
        <f>IF(ROW()&lt;=vLastrow,'Match History Data'!I2093,"")</f>
        <v/>
      </c>
      <c r="J2093" t="str">
        <f>IF(ROW()&lt;=vLastrow,'Match History Data'!J2093,"")</f>
        <v/>
      </c>
      <c r="K2093" t="str">
        <f>IF(ROW()&lt;=vLastrow,'Match History Data'!K2093,"")</f>
        <v/>
      </c>
      <c r="L2093" t="str">
        <f>IF(ROW()&lt;=vLastrow,'Match History Data'!L2093,"")</f>
        <v/>
      </c>
      <c r="M2093" t="str">
        <f>IF(ROW()&lt;=vLastrow,'Match History Data'!M2093,"")</f>
        <v/>
      </c>
      <c r="N2093" t="str">
        <f>IF(ROW()&lt;=vLastrow,'Match History Data'!N2093,"")</f>
        <v/>
      </c>
      <c r="O2093" t="str">
        <f>IF(ROW()&lt;=vLastrow,'Match History Data'!O2093,"")</f>
        <v/>
      </c>
      <c r="Q2093" t="str">
        <f>IF(ROW()&lt;=vLastrow,VLOOKUP(MONTH(E2093),calcs!$S$2:$T$13,2,FALSE),"")</f>
        <v/>
      </c>
      <c r="R2093" t="str">
        <f>IF(ROW()&lt;=vLastrow,VLOOKUP(MONTH(F2093),calcs!$S$2:$T$13,2,FALSE),"")</f>
        <v/>
      </c>
      <c r="S2093" t="str">
        <f t="shared" si="170"/>
        <v/>
      </c>
      <c r="T2093" s="26" t="e">
        <f>IF(F2093="",DATEDIF(E2093,calcs!X$2,"Y"),"")</f>
        <v>#VALUE!</v>
      </c>
      <c r="U2093" t="str">
        <f t="shared" si="169"/>
        <v/>
      </c>
      <c r="V2093" t="str">
        <f t="shared" si="166"/>
        <v/>
      </c>
      <c r="W2093">
        <f t="shared" si="167"/>
        <v>0</v>
      </c>
      <c r="X2093">
        <f t="shared" si="168"/>
        <v>0</v>
      </c>
    </row>
    <row r="2094" spans="1:24" x14ac:dyDescent="0.35">
      <c r="A2094" t="str">
        <f>IF(ROW()&lt;=vLastrow,'Match History Data'!A2094,"")</f>
        <v/>
      </c>
      <c r="B2094" t="str">
        <f>IF(ROW()&lt;=vLastrow,'Match History Data'!B2094,"")</f>
        <v/>
      </c>
      <c r="C2094" t="str">
        <f>IF(ROW()&lt;=vLastrow,'Match History Data'!C2094,"")</f>
        <v/>
      </c>
      <c r="D2094" t="str">
        <f>IF(ROW()&lt;=vLastrow,'Match History Data'!D2094,"")</f>
        <v/>
      </c>
      <c r="E2094" s="3" t="str">
        <f>IF(ROW()&lt;=vLastrow,IF('Match History Data'!E2094&lt;&gt;"",'Match History Data'!E2094,""),"")</f>
        <v/>
      </c>
      <c r="F2094" s="3" t="str">
        <f>IF(ROW()&lt;=vLastrow,IF('Match History Data'!F2094&lt;&gt;"",'Match History Data'!F2094,""),"")</f>
        <v/>
      </c>
      <c r="G2094" t="str">
        <f>IF(ROW()&lt;=vLastrow,'Match History Data'!G2094,"")</f>
        <v/>
      </c>
      <c r="H2094" t="str">
        <f>IF(ROW()&lt;=vLastrow,'Match History Data'!H2094,"")</f>
        <v/>
      </c>
      <c r="I2094" t="str">
        <f>IF(ROW()&lt;=vLastrow,'Match History Data'!I2094,"")</f>
        <v/>
      </c>
      <c r="J2094" t="str">
        <f>IF(ROW()&lt;=vLastrow,'Match History Data'!J2094,"")</f>
        <v/>
      </c>
      <c r="K2094" t="str">
        <f>IF(ROW()&lt;=vLastrow,'Match History Data'!K2094,"")</f>
        <v/>
      </c>
      <c r="L2094" t="str">
        <f>IF(ROW()&lt;=vLastrow,'Match History Data'!L2094,"")</f>
        <v/>
      </c>
      <c r="M2094" t="str">
        <f>IF(ROW()&lt;=vLastrow,'Match History Data'!M2094,"")</f>
        <v/>
      </c>
      <c r="N2094" t="str">
        <f>IF(ROW()&lt;=vLastrow,'Match History Data'!N2094,"")</f>
        <v/>
      </c>
      <c r="O2094" t="str">
        <f>IF(ROW()&lt;=vLastrow,'Match History Data'!O2094,"")</f>
        <v/>
      </c>
      <c r="Q2094" t="str">
        <f>IF(ROW()&lt;=vLastrow,VLOOKUP(MONTH(E2094),calcs!$S$2:$T$13,2,FALSE),"")</f>
        <v/>
      </c>
      <c r="R2094" t="str">
        <f>IF(ROW()&lt;=vLastrow,VLOOKUP(MONTH(F2094),calcs!$S$2:$T$13,2,FALSE),"")</f>
        <v/>
      </c>
      <c r="S2094" t="str">
        <f t="shared" si="170"/>
        <v/>
      </c>
      <c r="T2094" s="26" t="e">
        <f>IF(F2094="",DATEDIF(E2094,calcs!X$2,"Y"),"")</f>
        <v>#VALUE!</v>
      </c>
      <c r="U2094" t="str">
        <f t="shared" si="169"/>
        <v/>
      </c>
      <c r="V2094" t="str">
        <f t="shared" si="166"/>
        <v/>
      </c>
      <c r="W2094">
        <f t="shared" si="167"/>
        <v>0</v>
      </c>
      <c r="X2094">
        <f t="shared" si="168"/>
        <v>0</v>
      </c>
    </row>
    <row r="2095" spans="1:24" x14ac:dyDescent="0.35">
      <c r="A2095" t="str">
        <f>IF(ROW()&lt;=vLastrow,'Match History Data'!A2095,"")</f>
        <v/>
      </c>
      <c r="B2095" t="str">
        <f>IF(ROW()&lt;=vLastrow,'Match History Data'!B2095,"")</f>
        <v/>
      </c>
      <c r="C2095" t="str">
        <f>IF(ROW()&lt;=vLastrow,'Match History Data'!C2095,"")</f>
        <v/>
      </c>
      <c r="D2095" t="str">
        <f>IF(ROW()&lt;=vLastrow,'Match History Data'!D2095,"")</f>
        <v/>
      </c>
      <c r="E2095" s="3" t="str">
        <f>IF(ROW()&lt;=vLastrow,IF('Match History Data'!E2095&lt;&gt;"",'Match History Data'!E2095,""),"")</f>
        <v/>
      </c>
      <c r="F2095" s="3" t="str">
        <f>IF(ROW()&lt;=vLastrow,IF('Match History Data'!F2095&lt;&gt;"",'Match History Data'!F2095,""),"")</f>
        <v/>
      </c>
      <c r="G2095" t="str">
        <f>IF(ROW()&lt;=vLastrow,'Match History Data'!G2095,"")</f>
        <v/>
      </c>
      <c r="H2095" t="str">
        <f>IF(ROW()&lt;=vLastrow,'Match History Data'!H2095,"")</f>
        <v/>
      </c>
      <c r="I2095" t="str">
        <f>IF(ROW()&lt;=vLastrow,'Match History Data'!I2095,"")</f>
        <v/>
      </c>
      <c r="J2095" t="str">
        <f>IF(ROW()&lt;=vLastrow,'Match History Data'!J2095,"")</f>
        <v/>
      </c>
      <c r="K2095" t="str">
        <f>IF(ROW()&lt;=vLastrow,'Match History Data'!K2095,"")</f>
        <v/>
      </c>
      <c r="L2095" t="str">
        <f>IF(ROW()&lt;=vLastrow,'Match History Data'!L2095,"")</f>
        <v/>
      </c>
      <c r="M2095" t="str">
        <f>IF(ROW()&lt;=vLastrow,'Match History Data'!M2095,"")</f>
        <v/>
      </c>
      <c r="N2095" t="str">
        <f>IF(ROW()&lt;=vLastrow,'Match History Data'!N2095,"")</f>
        <v/>
      </c>
      <c r="O2095" t="str">
        <f>IF(ROW()&lt;=vLastrow,'Match History Data'!O2095,"")</f>
        <v/>
      </c>
      <c r="Q2095" t="str">
        <f>IF(ROW()&lt;=vLastrow,VLOOKUP(MONTH(E2095),calcs!$S$2:$T$13,2,FALSE),"")</f>
        <v/>
      </c>
      <c r="R2095" t="str">
        <f>IF(ROW()&lt;=vLastrow,VLOOKUP(MONTH(F2095),calcs!$S$2:$T$13,2,FALSE),"")</f>
        <v/>
      </c>
      <c r="S2095" t="str">
        <f t="shared" si="170"/>
        <v/>
      </c>
      <c r="T2095" s="26" t="e">
        <f>IF(F2095="",DATEDIF(E2095,calcs!X$2,"Y"),"")</f>
        <v>#VALUE!</v>
      </c>
      <c r="U2095" t="str">
        <f t="shared" si="169"/>
        <v/>
      </c>
      <c r="V2095" t="str">
        <f t="shared" si="166"/>
        <v/>
      </c>
      <c r="W2095">
        <f t="shared" si="167"/>
        <v>0</v>
      </c>
      <c r="X2095">
        <f t="shared" si="168"/>
        <v>0</v>
      </c>
    </row>
    <row r="2096" spans="1:24" x14ac:dyDescent="0.35">
      <c r="A2096" t="str">
        <f>IF(ROW()&lt;=vLastrow,'Match History Data'!A2096,"")</f>
        <v/>
      </c>
      <c r="B2096" t="str">
        <f>IF(ROW()&lt;=vLastrow,'Match History Data'!B2096,"")</f>
        <v/>
      </c>
      <c r="C2096" t="str">
        <f>IF(ROW()&lt;=vLastrow,'Match History Data'!C2096,"")</f>
        <v/>
      </c>
      <c r="D2096" t="str">
        <f>IF(ROW()&lt;=vLastrow,'Match History Data'!D2096,"")</f>
        <v/>
      </c>
      <c r="E2096" s="3" t="str">
        <f>IF(ROW()&lt;=vLastrow,IF('Match History Data'!E2096&lt;&gt;"",'Match History Data'!E2096,""),"")</f>
        <v/>
      </c>
      <c r="F2096" s="3" t="str">
        <f>IF(ROW()&lt;=vLastrow,IF('Match History Data'!F2096&lt;&gt;"",'Match History Data'!F2096,""),"")</f>
        <v/>
      </c>
      <c r="G2096" t="str">
        <f>IF(ROW()&lt;=vLastrow,'Match History Data'!G2096,"")</f>
        <v/>
      </c>
      <c r="H2096" t="str">
        <f>IF(ROW()&lt;=vLastrow,'Match History Data'!H2096,"")</f>
        <v/>
      </c>
      <c r="I2096" t="str">
        <f>IF(ROW()&lt;=vLastrow,'Match History Data'!I2096,"")</f>
        <v/>
      </c>
      <c r="J2096" t="str">
        <f>IF(ROW()&lt;=vLastrow,'Match History Data'!J2096,"")</f>
        <v/>
      </c>
      <c r="K2096" t="str">
        <f>IF(ROW()&lt;=vLastrow,'Match History Data'!K2096,"")</f>
        <v/>
      </c>
      <c r="L2096" t="str">
        <f>IF(ROW()&lt;=vLastrow,'Match History Data'!L2096,"")</f>
        <v/>
      </c>
      <c r="M2096" t="str">
        <f>IF(ROW()&lt;=vLastrow,'Match History Data'!M2096,"")</f>
        <v/>
      </c>
      <c r="N2096" t="str">
        <f>IF(ROW()&lt;=vLastrow,'Match History Data'!N2096,"")</f>
        <v/>
      </c>
      <c r="O2096" t="str">
        <f>IF(ROW()&lt;=vLastrow,'Match History Data'!O2096,"")</f>
        <v/>
      </c>
      <c r="Q2096" t="str">
        <f>IF(ROW()&lt;=vLastrow,VLOOKUP(MONTH(E2096),calcs!$S$2:$T$13,2,FALSE),"")</f>
        <v/>
      </c>
      <c r="R2096" t="str">
        <f>IF(ROW()&lt;=vLastrow,VLOOKUP(MONTH(F2096),calcs!$S$2:$T$13,2,FALSE),"")</f>
        <v/>
      </c>
      <c r="S2096" t="str">
        <f t="shared" si="170"/>
        <v/>
      </c>
      <c r="T2096" s="26" t="e">
        <f>IF(F2096="",DATEDIF(E2096,calcs!X$2,"Y"),"")</f>
        <v>#VALUE!</v>
      </c>
      <c r="U2096" t="str">
        <f t="shared" si="169"/>
        <v/>
      </c>
      <c r="V2096" t="str">
        <f t="shared" si="166"/>
        <v/>
      </c>
      <c r="W2096">
        <f t="shared" si="167"/>
        <v>0</v>
      </c>
      <c r="X2096">
        <f t="shared" si="168"/>
        <v>0</v>
      </c>
    </row>
    <row r="2097" spans="1:24" x14ac:dyDescent="0.35">
      <c r="A2097" t="str">
        <f>IF(ROW()&lt;=vLastrow,'Match History Data'!A2097,"")</f>
        <v/>
      </c>
      <c r="B2097" t="str">
        <f>IF(ROW()&lt;=vLastrow,'Match History Data'!B2097,"")</f>
        <v/>
      </c>
      <c r="C2097" t="str">
        <f>IF(ROW()&lt;=vLastrow,'Match History Data'!C2097,"")</f>
        <v/>
      </c>
      <c r="D2097" t="str">
        <f>IF(ROW()&lt;=vLastrow,'Match History Data'!D2097,"")</f>
        <v/>
      </c>
      <c r="E2097" s="3" t="str">
        <f>IF(ROW()&lt;=vLastrow,IF('Match History Data'!E2097&lt;&gt;"",'Match History Data'!E2097,""),"")</f>
        <v/>
      </c>
      <c r="F2097" s="3" t="str">
        <f>IF(ROW()&lt;=vLastrow,IF('Match History Data'!F2097&lt;&gt;"",'Match History Data'!F2097,""),"")</f>
        <v/>
      </c>
      <c r="G2097" t="str">
        <f>IF(ROW()&lt;=vLastrow,'Match History Data'!G2097,"")</f>
        <v/>
      </c>
      <c r="H2097" t="str">
        <f>IF(ROW()&lt;=vLastrow,'Match History Data'!H2097,"")</f>
        <v/>
      </c>
      <c r="I2097" t="str">
        <f>IF(ROW()&lt;=vLastrow,'Match History Data'!I2097,"")</f>
        <v/>
      </c>
      <c r="J2097" t="str">
        <f>IF(ROW()&lt;=vLastrow,'Match History Data'!J2097,"")</f>
        <v/>
      </c>
      <c r="K2097" t="str">
        <f>IF(ROW()&lt;=vLastrow,'Match History Data'!K2097,"")</f>
        <v/>
      </c>
      <c r="L2097" t="str">
        <f>IF(ROW()&lt;=vLastrow,'Match History Data'!L2097,"")</f>
        <v/>
      </c>
      <c r="M2097" t="str">
        <f>IF(ROW()&lt;=vLastrow,'Match History Data'!M2097,"")</f>
        <v/>
      </c>
      <c r="N2097" t="str">
        <f>IF(ROW()&lt;=vLastrow,'Match History Data'!N2097,"")</f>
        <v/>
      </c>
      <c r="O2097" t="str">
        <f>IF(ROW()&lt;=vLastrow,'Match History Data'!O2097,"")</f>
        <v/>
      </c>
      <c r="Q2097" t="str">
        <f>IF(ROW()&lt;=vLastrow,VLOOKUP(MONTH(E2097),calcs!$S$2:$T$13,2,FALSE),"")</f>
        <v/>
      </c>
      <c r="R2097" t="str">
        <f>IF(ROW()&lt;=vLastrow,VLOOKUP(MONTH(F2097),calcs!$S$2:$T$13,2,FALSE),"")</f>
        <v/>
      </c>
      <c r="S2097" t="str">
        <f t="shared" si="170"/>
        <v/>
      </c>
      <c r="T2097" s="26" t="e">
        <f>IF(F2097="",DATEDIF(E2097,calcs!X$2,"Y"),"")</f>
        <v>#VALUE!</v>
      </c>
      <c r="U2097" t="str">
        <f t="shared" si="169"/>
        <v/>
      </c>
      <c r="V2097" t="str">
        <f t="shared" si="166"/>
        <v/>
      </c>
      <c r="W2097">
        <f t="shared" si="167"/>
        <v>0</v>
      </c>
      <c r="X2097">
        <f t="shared" si="168"/>
        <v>0</v>
      </c>
    </row>
    <row r="2098" spans="1:24" x14ac:dyDescent="0.35">
      <c r="A2098" t="str">
        <f>IF(ROW()&lt;=vLastrow,'Match History Data'!A2098,"")</f>
        <v/>
      </c>
      <c r="B2098" t="str">
        <f>IF(ROW()&lt;=vLastrow,'Match History Data'!B2098,"")</f>
        <v/>
      </c>
      <c r="C2098" t="str">
        <f>IF(ROW()&lt;=vLastrow,'Match History Data'!C2098,"")</f>
        <v/>
      </c>
      <c r="D2098" t="str">
        <f>IF(ROW()&lt;=vLastrow,'Match History Data'!D2098,"")</f>
        <v/>
      </c>
      <c r="E2098" s="3" t="str">
        <f>IF(ROW()&lt;=vLastrow,IF('Match History Data'!E2098&lt;&gt;"",'Match History Data'!E2098,""),"")</f>
        <v/>
      </c>
      <c r="F2098" s="3" t="str">
        <f>IF(ROW()&lt;=vLastrow,IF('Match History Data'!F2098&lt;&gt;"",'Match History Data'!F2098,""),"")</f>
        <v/>
      </c>
      <c r="G2098" t="str">
        <f>IF(ROW()&lt;=vLastrow,'Match History Data'!G2098,"")</f>
        <v/>
      </c>
      <c r="H2098" t="str">
        <f>IF(ROW()&lt;=vLastrow,'Match History Data'!H2098,"")</f>
        <v/>
      </c>
      <c r="I2098" t="str">
        <f>IF(ROW()&lt;=vLastrow,'Match History Data'!I2098,"")</f>
        <v/>
      </c>
      <c r="J2098" t="str">
        <f>IF(ROW()&lt;=vLastrow,'Match History Data'!J2098,"")</f>
        <v/>
      </c>
      <c r="K2098" t="str">
        <f>IF(ROW()&lt;=vLastrow,'Match History Data'!K2098,"")</f>
        <v/>
      </c>
      <c r="L2098" t="str">
        <f>IF(ROW()&lt;=vLastrow,'Match History Data'!L2098,"")</f>
        <v/>
      </c>
      <c r="M2098" t="str">
        <f>IF(ROW()&lt;=vLastrow,'Match History Data'!M2098,"")</f>
        <v/>
      </c>
      <c r="N2098" t="str">
        <f>IF(ROW()&lt;=vLastrow,'Match History Data'!N2098,"")</f>
        <v/>
      </c>
      <c r="O2098" t="str">
        <f>IF(ROW()&lt;=vLastrow,'Match History Data'!O2098,"")</f>
        <v/>
      </c>
      <c r="Q2098" t="str">
        <f>IF(ROW()&lt;=vLastrow,VLOOKUP(MONTH(E2098),calcs!$S$2:$T$13,2,FALSE),"")</f>
        <v/>
      </c>
      <c r="R2098" t="str">
        <f>IF(ROW()&lt;=vLastrow,VLOOKUP(MONTH(F2098),calcs!$S$2:$T$13,2,FALSE),"")</f>
        <v/>
      </c>
      <c r="S2098" t="str">
        <f t="shared" si="170"/>
        <v/>
      </c>
      <c r="T2098" s="26" t="e">
        <f>IF(F2098="",DATEDIF(E2098,calcs!X$2,"Y"),"")</f>
        <v>#VALUE!</v>
      </c>
      <c r="U2098" t="str">
        <f t="shared" si="169"/>
        <v/>
      </c>
      <c r="V2098" t="str">
        <f t="shared" si="166"/>
        <v/>
      </c>
      <c r="W2098">
        <f t="shared" si="167"/>
        <v>0</v>
      </c>
      <c r="X2098">
        <f t="shared" si="168"/>
        <v>0</v>
      </c>
    </row>
    <row r="2099" spans="1:24" x14ac:dyDescent="0.35">
      <c r="A2099" t="str">
        <f>IF(ROW()&lt;=vLastrow,'Match History Data'!A2099,"")</f>
        <v/>
      </c>
      <c r="B2099" t="str">
        <f>IF(ROW()&lt;=vLastrow,'Match History Data'!B2099,"")</f>
        <v/>
      </c>
      <c r="C2099" t="str">
        <f>IF(ROW()&lt;=vLastrow,'Match History Data'!C2099,"")</f>
        <v/>
      </c>
      <c r="D2099" t="str">
        <f>IF(ROW()&lt;=vLastrow,'Match History Data'!D2099,"")</f>
        <v/>
      </c>
      <c r="E2099" s="3" t="str">
        <f>IF(ROW()&lt;=vLastrow,IF('Match History Data'!E2099&lt;&gt;"",'Match History Data'!E2099,""),"")</f>
        <v/>
      </c>
      <c r="F2099" s="3" t="str">
        <f>IF(ROW()&lt;=vLastrow,IF('Match History Data'!F2099&lt;&gt;"",'Match History Data'!F2099,""),"")</f>
        <v/>
      </c>
      <c r="G2099" t="str">
        <f>IF(ROW()&lt;=vLastrow,'Match History Data'!G2099,"")</f>
        <v/>
      </c>
      <c r="H2099" t="str">
        <f>IF(ROW()&lt;=vLastrow,'Match History Data'!H2099,"")</f>
        <v/>
      </c>
      <c r="I2099" t="str">
        <f>IF(ROW()&lt;=vLastrow,'Match History Data'!I2099,"")</f>
        <v/>
      </c>
      <c r="J2099" t="str">
        <f>IF(ROW()&lt;=vLastrow,'Match History Data'!J2099,"")</f>
        <v/>
      </c>
      <c r="K2099" t="str">
        <f>IF(ROW()&lt;=vLastrow,'Match History Data'!K2099,"")</f>
        <v/>
      </c>
      <c r="L2099" t="str">
        <f>IF(ROW()&lt;=vLastrow,'Match History Data'!L2099,"")</f>
        <v/>
      </c>
      <c r="M2099" t="str">
        <f>IF(ROW()&lt;=vLastrow,'Match History Data'!M2099,"")</f>
        <v/>
      </c>
      <c r="N2099" t="str">
        <f>IF(ROW()&lt;=vLastrow,'Match History Data'!N2099,"")</f>
        <v/>
      </c>
      <c r="O2099" t="str">
        <f>IF(ROW()&lt;=vLastrow,'Match History Data'!O2099,"")</f>
        <v/>
      </c>
      <c r="Q2099" t="str">
        <f>IF(ROW()&lt;=vLastrow,VLOOKUP(MONTH(E2099),calcs!$S$2:$T$13,2,FALSE),"")</f>
        <v/>
      </c>
      <c r="R2099" t="str">
        <f>IF(ROW()&lt;=vLastrow,VLOOKUP(MONTH(F2099),calcs!$S$2:$T$13,2,FALSE),"")</f>
        <v/>
      </c>
      <c r="S2099" t="str">
        <f t="shared" si="170"/>
        <v/>
      </c>
      <c r="T2099" s="26" t="e">
        <f>IF(F2099="",DATEDIF(E2099,calcs!X$2,"Y"),"")</f>
        <v>#VALUE!</v>
      </c>
      <c r="U2099" t="str">
        <f t="shared" si="169"/>
        <v/>
      </c>
      <c r="V2099" t="str">
        <f t="shared" si="166"/>
        <v/>
      </c>
      <c r="W2099">
        <f t="shared" si="167"/>
        <v>0</v>
      </c>
      <c r="X2099">
        <f t="shared" si="168"/>
        <v>0</v>
      </c>
    </row>
    <row r="2100" spans="1:24" x14ac:dyDescent="0.35">
      <c r="A2100" t="str">
        <f>IF(ROW()&lt;=vLastrow,'Match History Data'!A2100,"")</f>
        <v/>
      </c>
      <c r="B2100" t="str">
        <f>IF(ROW()&lt;=vLastrow,'Match History Data'!B2100,"")</f>
        <v/>
      </c>
      <c r="C2100" t="str">
        <f>IF(ROW()&lt;=vLastrow,'Match History Data'!C2100,"")</f>
        <v/>
      </c>
      <c r="D2100" t="str">
        <f>IF(ROW()&lt;=vLastrow,'Match History Data'!D2100,"")</f>
        <v/>
      </c>
      <c r="E2100" s="3" t="str">
        <f>IF(ROW()&lt;=vLastrow,IF('Match History Data'!E2100&lt;&gt;"",'Match History Data'!E2100,""),"")</f>
        <v/>
      </c>
      <c r="F2100" s="3" t="str">
        <f>IF(ROW()&lt;=vLastrow,IF('Match History Data'!F2100&lt;&gt;"",'Match History Data'!F2100,""),"")</f>
        <v/>
      </c>
      <c r="G2100" t="str">
        <f>IF(ROW()&lt;=vLastrow,'Match History Data'!G2100,"")</f>
        <v/>
      </c>
      <c r="H2100" t="str">
        <f>IF(ROW()&lt;=vLastrow,'Match History Data'!H2100,"")</f>
        <v/>
      </c>
      <c r="I2100" t="str">
        <f>IF(ROW()&lt;=vLastrow,'Match History Data'!I2100,"")</f>
        <v/>
      </c>
      <c r="J2100" t="str">
        <f>IF(ROW()&lt;=vLastrow,'Match History Data'!J2100,"")</f>
        <v/>
      </c>
      <c r="K2100" t="str">
        <f>IF(ROW()&lt;=vLastrow,'Match History Data'!K2100,"")</f>
        <v/>
      </c>
      <c r="L2100" t="str">
        <f>IF(ROW()&lt;=vLastrow,'Match History Data'!L2100,"")</f>
        <v/>
      </c>
      <c r="M2100" t="str">
        <f>IF(ROW()&lt;=vLastrow,'Match History Data'!M2100,"")</f>
        <v/>
      </c>
      <c r="N2100" t="str">
        <f>IF(ROW()&lt;=vLastrow,'Match History Data'!N2100,"")</f>
        <v/>
      </c>
      <c r="O2100" t="str">
        <f>IF(ROW()&lt;=vLastrow,'Match History Data'!O2100,"")</f>
        <v/>
      </c>
      <c r="Q2100" t="str">
        <f>IF(ROW()&lt;=vLastrow,VLOOKUP(MONTH(E2100),calcs!$S$2:$T$13,2,FALSE),"")</f>
        <v/>
      </c>
      <c r="R2100" t="str">
        <f>IF(ROW()&lt;=vLastrow,VLOOKUP(MONTH(F2100),calcs!$S$2:$T$13,2,FALSE),"")</f>
        <v/>
      </c>
      <c r="S2100" t="str">
        <f t="shared" si="170"/>
        <v/>
      </c>
      <c r="T2100" s="26" t="e">
        <f>IF(F2100="",DATEDIF(E2100,calcs!X$2,"Y"),"")</f>
        <v>#VALUE!</v>
      </c>
      <c r="U2100" t="str">
        <f t="shared" si="169"/>
        <v/>
      </c>
      <c r="V2100" t="str">
        <f t="shared" si="166"/>
        <v/>
      </c>
      <c r="W2100">
        <f t="shared" si="167"/>
        <v>0</v>
      </c>
      <c r="X2100">
        <f t="shared" si="168"/>
        <v>0</v>
      </c>
    </row>
    <row r="2101" spans="1:24" x14ac:dyDescent="0.35">
      <c r="A2101" t="str">
        <f>IF(ROW()&lt;=vLastrow,'Match History Data'!A2101,"")</f>
        <v/>
      </c>
      <c r="B2101" t="str">
        <f>IF(ROW()&lt;=vLastrow,'Match History Data'!B2101,"")</f>
        <v/>
      </c>
      <c r="C2101" t="str">
        <f>IF(ROW()&lt;=vLastrow,'Match History Data'!C2101,"")</f>
        <v/>
      </c>
      <c r="D2101" t="str">
        <f>IF(ROW()&lt;=vLastrow,'Match History Data'!D2101,"")</f>
        <v/>
      </c>
      <c r="E2101" s="3" t="str">
        <f>IF(ROW()&lt;=vLastrow,IF('Match History Data'!E2101&lt;&gt;"",'Match History Data'!E2101,""),"")</f>
        <v/>
      </c>
      <c r="F2101" s="3" t="str">
        <f>IF(ROW()&lt;=vLastrow,IF('Match History Data'!F2101&lt;&gt;"",'Match History Data'!F2101,""),"")</f>
        <v/>
      </c>
      <c r="G2101" t="str">
        <f>IF(ROW()&lt;=vLastrow,'Match History Data'!G2101,"")</f>
        <v/>
      </c>
      <c r="H2101" t="str">
        <f>IF(ROW()&lt;=vLastrow,'Match History Data'!H2101,"")</f>
        <v/>
      </c>
      <c r="I2101" t="str">
        <f>IF(ROW()&lt;=vLastrow,'Match History Data'!I2101,"")</f>
        <v/>
      </c>
      <c r="J2101" t="str">
        <f>IF(ROW()&lt;=vLastrow,'Match History Data'!J2101,"")</f>
        <v/>
      </c>
      <c r="K2101" t="str">
        <f>IF(ROW()&lt;=vLastrow,'Match History Data'!K2101,"")</f>
        <v/>
      </c>
      <c r="L2101" t="str">
        <f>IF(ROW()&lt;=vLastrow,'Match History Data'!L2101,"")</f>
        <v/>
      </c>
      <c r="M2101" t="str">
        <f>IF(ROW()&lt;=vLastrow,'Match History Data'!M2101,"")</f>
        <v/>
      </c>
      <c r="N2101" t="str">
        <f>IF(ROW()&lt;=vLastrow,'Match History Data'!N2101,"")</f>
        <v/>
      </c>
      <c r="O2101" t="str">
        <f>IF(ROW()&lt;=vLastrow,'Match History Data'!O2101,"")</f>
        <v/>
      </c>
      <c r="Q2101" t="str">
        <f>IF(ROW()&lt;=vLastrow,VLOOKUP(MONTH(E2101),calcs!$S$2:$T$13,2,FALSE),"")</f>
        <v/>
      </c>
      <c r="R2101" t="str">
        <f>IF(ROW()&lt;=vLastrow,VLOOKUP(MONTH(F2101),calcs!$S$2:$T$13,2,FALSE),"")</f>
        <v/>
      </c>
      <c r="S2101" t="str">
        <f t="shared" si="170"/>
        <v/>
      </c>
      <c r="T2101" s="26" t="e">
        <f>IF(F2101="",DATEDIF(E2101,calcs!X$2,"Y"),"")</f>
        <v>#VALUE!</v>
      </c>
      <c r="U2101" t="str">
        <f t="shared" si="169"/>
        <v/>
      </c>
      <c r="V2101" t="str">
        <f t="shared" si="166"/>
        <v/>
      </c>
      <c r="W2101">
        <f t="shared" si="167"/>
        <v>0</v>
      </c>
      <c r="X2101">
        <f t="shared" si="168"/>
        <v>0</v>
      </c>
    </row>
    <row r="2102" spans="1:24" x14ac:dyDescent="0.35">
      <c r="A2102" t="str">
        <f>IF(ROW()&lt;=vLastrow,'Match History Data'!A2102,"")</f>
        <v/>
      </c>
      <c r="B2102" t="str">
        <f>IF(ROW()&lt;=vLastrow,'Match History Data'!B2102,"")</f>
        <v/>
      </c>
      <c r="C2102" t="str">
        <f>IF(ROW()&lt;=vLastrow,'Match History Data'!C2102,"")</f>
        <v/>
      </c>
      <c r="D2102" t="str">
        <f>IF(ROW()&lt;=vLastrow,'Match History Data'!D2102,"")</f>
        <v/>
      </c>
      <c r="E2102" s="3" t="str">
        <f>IF(ROW()&lt;=vLastrow,IF('Match History Data'!E2102&lt;&gt;"",'Match History Data'!E2102,""),"")</f>
        <v/>
      </c>
      <c r="F2102" s="3" t="str">
        <f>IF(ROW()&lt;=vLastrow,IF('Match History Data'!F2102&lt;&gt;"",'Match History Data'!F2102,""),"")</f>
        <v/>
      </c>
      <c r="G2102" t="str">
        <f>IF(ROW()&lt;=vLastrow,'Match History Data'!G2102,"")</f>
        <v/>
      </c>
      <c r="H2102" t="str">
        <f>IF(ROW()&lt;=vLastrow,'Match History Data'!H2102,"")</f>
        <v/>
      </c>
      <c r="I2102" t="str">
        <f>IF(ROW()&lt;=vLastrow,'Match History Data'!I2102,"")</f>
        <v/>
      </c>
      <c r="J2102" t="str">
        <f>IF(ROW()&lt;=vLastrow,'Match History Data'!J2102,"")</f>
        <v/>
      </c>
      <c r="K2102" t="str">
        <f>IF(ROW()&lt;=vLastrow,'Match History Data'!K2102,"")</f>
        <v/>
      </c>
      <c r="L2102" t="str">
        <f>IF(ROW()&lt;=vLastrow,'Match History Data'!L2102,"")</f>
        <v/>
      </c>
      <c r="M2102" t="str">
        <f>IF(ROW()&lt;=vLastrow,'Match History Data'!M2102,"")</f>
        <v/>
      </c>
      <c r="N2102" t="str">
        <f>IF(ROW()&lt;=vLastrow,'Match History Data'!N2102,"")</f>
        <v/>
      </c>
      <c r="O2102" t="str">
        <f>IF(ROW()&lt;=vLastrow,'Match History Data'!O2102,"")</f>
        <v/>
      </c>
      <c r="Q2102" t="str">
        <f>IF(ROW()&lt;=vLastrow,VLOOKUP(MONTH(E2102),calcs!$S$2:$T$13,2,FALSE),"")</f>
        <v/>
      </c>
      <c r="R2102" t="str">
        <f>IF(ROW()&lt;=vLastrow,VLOOKUP(MONTH(F2102),calcs!$S$2:$T$13,2,FALSE),"")</f>
        <v/>
      </c>
      <c r="S2102" t="str">
        <f t="shared" si="170"/>
        <v/>
      </c>
      <c r="T2102" s="26" t="e">
        <f>IF(F2102="",DATEDIF(E2102,calcs!X$2,"Y"),"")</f>
        <v>#VALUE!</v>
      </c>
      <c r="U2102" t="str">
        <f t="shared" si="169"/>
        <v/>
      </c>
      <c r="V2102" t="str">
        <f t="shared" si="166"/>
        <v/>
      </c>
      <c r="W2102">
        <f t="shared" si="167"/>
        <v>0</v>
      </c>
      <c r="X2102">
        <f t="shared" si="168"/>
        <v>0</v>
      </c>
    </row>
    <row r="2103" spans="1:24" x14ac:dyDescent="0.35">
      <c r="A2103" t="str">
        <f>IF(ROW()&lt;=vLastrow,'Match History Data'!A2103,"")</f>
        <v/>
      </c>
      <c r="B2103" t="str">
        <f>IF(ROW()&lt;=vLastrow,'Match History Data'!B2103,"")</f>
        <v/>
      </c>
      <c r="C2103" t="str">
        <f>IF(ROW()&lt;=vLastrow,'Match History Data'!C2103,"")</f>
        <v/>
      </c>
      <c r="D2103" t="str">
        <f>IF(ROW()&lt;=vLastrow,'Match History Data'!D2103,"")</f>
        <v/>
      </c>
      <c r="E2103" s="3" t="str">
        <f>IF(ROW()&lt;=vLastrow,IF('Match History Data'!E2103&lt;&gt;"",'Match History Data'!E2103,""),"")</f>
        <v/>
      </c>
      <c r="F2103" s="3" t="str">
        <f>IF(ROW()&lt;=vLastrow,IF('Match History Data'!F2103&lt;&gt;"",'Match History Data'!F2103,""),"")</f>
        <v/>
      </c>
      <c r="G2103" t="str">
        <f>IF(ROW()&lt;=vLastrow,'Match History Data'!G2103,"")</f>
        <v/>
      </c>
      <c r="H2103" t="str">
        <f>IF(ROW()&lt;=vLastrow,'Match History Data'!H2103,"")</f>
        <v/>
      </c>
      <c r="I2103" t="str">
        <f>IF(ROW()&lt;=vLastrow,'Match History Data'!I2103,"")</f>
        <v/>
      </c>
      <c r="J2103" t="str">
        <f>IF(ROW()&lt;=vLastrow,'Match History Data'!J2103,"")</f>
        <v/>
      </c>
      <c r="K2103" t="str">
        <f>IF(ROW()&lt;=vLastrow,'Match History Data'!K2103,"")</f>
        <v/>
      </c>
      <c r="L2103" t="str">
        <f>IF(ROW()&lt;=vLastrow,'Match History Data'!L2103,"")</f>
        <v/>
      </c>
      <c r="M2103" t="str">
        <f>IF(ROW()&lt;=vLastrow,'Match History Data'!M2103,"")</f>
        <v/>
      </c>
      <c r="N2103" t="str">
        <f>IF(ROW()&lt;=vLastrow,'Match History Data'!N2103,"")</f>
        <v/>
      </c>
      <c r="O2103" t="str">
        <f>IF(ROW()&lt;=vLastrow,'Match History Data'!O2103,"")</f>
        <v/>
      </c>
      <c r="Q2103" t="str">
        <f>IF(ROW()&lt;=vLastrow,VLOOKUP(MONTH(E2103),calcs!$S$2:$T$13,2,FALSE),"")</f>
        <v/>
      </c>
      <c r="R2103" t="str">
        <f>IF(ROW()&lt;=vLastrow,VLOOKUP(MONTH(F2103),calcs!$S$2:$T$13,2,FALSE),"")</f>
        <v/>
      </c>
      <c r="S2103" t="str">
        <f t="shared" si="170"/>
        <v/>
      </c>
      <c r="T2103" s="26" t="e">
        <f>IF(F2103="",DATEDIF(E2103,calcs!X$2,"Y"),"")</f>
        <v>#VALUE!</v>
      </c>
      <c r="U2103" t="str">
        <f t="shared" si="169"/>
        <v/>
      </c>
      <c r="V2103" t="str">
        <f t="shared" si="166"/>
        <v/>
      </c>
      <c r="W2103">
        <f t="shared" si="167"/>
        <v>0</v>
      </c>
      <c r="X2103">
        <f t="shared" si="168"/>
        <v>0</v>
      </c>
    </row>
    <row r="2104" spans="1:24" x14ac:dyDescent="0.35">
      <c r="A2104" t="str">
        <f>IF(ROW()&lt;=vLastrow,'Match History Data'!A2104,"")</f>
        <v/>
      </c>
      <c r="B2104" t="str">
        <f>IF(ROW()&lt;=vLastrow,'Match History Data'!B2104,"")</f>
        <v/>
      </c>
      <c r="C2104" t="str">
        <f>IF(ROW()&lt;=vLastrow,'Match History Data'!C2104,"")</f>
        <v/>
      </c>
      <c r="D2104" t="str">
        <f>IF(ROW()&lt;=vLastrow,'Match History Data'!D2104,"")</f>
        <v/>
      </c>
      <c r="E2104" s="3" t="str">
        <f>IF(ROW()&lt;=vLastrow,IF('Match History Data'!E2104&lt;&gt;"",'Match History Data'!E2104,""),"")</f>
        <v/>
      </c>
      <c r="F2104" s="3" t="str">
        <f>IF(ROW()&lt;=vLastrow,IF('Match History Data'!F2104&lt;&gt;"",'Match History Data'!F2104,""),"")</f>
        <v/>
      </c>
      <c r="G2104" t="str">
        <f>IF(ROW()&lt;=vLastrow,'Match History Data'!G2104,"")</f>
        <v/>
      </c>
      <c r="H2104" t="str">
        <f>IF(ROW()&lt;=vLastrow,'Match History Data'!H2104,"")</f>
        <v/>
      </c>
      <c r="I2104" t="str">
        <f>IF(ROW()&lt;=vLastrow,'Match History Data'!I2104,"")</f>
        <v/>
      </c>
      <c r="J2104" t="str">
        <f>IF(ROW()&lt;=vLastrow,'Match History Data'!J2104,"")</f>
        <v/>
      </c>
      <c r="K2104" t="str">
        <f>IF(ROW()&lt;=vLastrow,'Match History Data'!K2104,"")</f>
        <v/>
      </c>
      <c r="L2104" t="str">
        <f>IF(ROW()&lt;=vLastrow,'Match History Data'!L2104,"")</f>
        <v/>
      </c>
      <c r="M2104" t="str">
        <f>IF(ROW()&lt;=vLastrow,'Match History Data'!M2104,"")</f>
        <v/>
      </c>
      <c r="N2104" t="str">
        <f>IF(ROW()&lt;=vLastrow,'Match History Data'!N2104,"")</f>
        <v/>
      </c>
      <c r="O2104" t="str">
        <f>IF(ROW()&lt;=vLastrow,'Match History Data'!O2104,"")</f>
        <v/>
      </c>
      <c r="Q2104" t="str">
        <f>IF(ROW()&lt;=vLastrow,VLOOKUP(MONTH(E2104),calcs!$S$2:$T$13,2,FALSE),"")</f>
        <v/>
      </c>
      <c r="R2104" t="str">
        <f>IF(ROW()&lt;=vLastrow,VLOOKUP(MONTH(F2104),calcs!$S$2:$T$13,2,FALSE),"")</f>
        <v/>
      </c>
      <c r="S2104" t="str">
        <f t="shared" si="170"/>
        <v/>
      </c>
      <c r="T2104" s="26" t="e">
        <f>IF(F2104="",DATEDIF(E2104,calcs!X$2,"Y"),"")</f>
        <v>#VALUE!</v>
      </c>
      <c r="U2104" t="str">
        <f t="shared" si="169"/>
        <v/>
      </c>
      <c r="V2104" t="str">
        <f t="shared" si="166"/>
        <v/>
      </c>
      <c r="W2104">
        <f t="shared" si="167"/>
        <v>0</v>
      </c>
      <c r="X2104">
        <f t="shared" si="168"/>
        <v>0</v>
      </c>
    </row>
    <row r="2105" spans="1:24" x14ac:dyDescent="0.35">
      <c r="A2105" t="str">
        <f>IF(ROW()&lt;=vLastrow,'Match History Data'!A2105,"")</f>
        <v/>
      </c>
      <c r="B2105" t="str">
        <f>IF(ROW()&lt;=vLastrow,'Match History Data'!B2105,"")</f>
        <v/>
      </c>
      <c r="C2105" t="str">
        <f>IF(ROW()&lt;=vLastrow,'Match History Data'!C2105,"")</f>
        <v/>
      </c>
      <c r="D2105" t="str">
        <f>IF(ROW()&lt;=vLastrow,'Match History Data'!D2105,"")</f>
        <v/>
      </c>
      <c r="E2105" s="3" t="str">
        <f>IF(ROW()&lt;=vLastrow,IF('Match History Data'!E2105&lt;&gt;"",'Match History Data'!E2105,""),"")</f>
        <v/>
      </c>
      <c r="F2105" s="3" t="str">
        <f>IF(ROW()&lt;=vLastrow,IF('Match History Data'!F2105&lt;&gt;"",'Match History Data'!F2105,""),"")</f>
        <v/>
      </c>
      <c r="G2105" t="str">
        <f>IF(ROW()&lt;=vLastrow,'Match History Data'!G2105,"")</f>
        <v/>
      </c>
      <c r="H2105" t="str">
        <f>IF(ROW()&lt;=vLastrow,'Match History Data'!H2105,"")</f>
        <v/>
      </c>
      <c r="I2105" t="str">
        <f>IF(ROW()&lt;=vLastrow,'Match History Data'!I2105,"")</f>
        <v/>
      </c>
      <c r="J2105" t="str">
        <f>IF(ROW()&lt;=vLastrow,'Match History Data'!J2105,"")</f>
        <v/>
      </c>
      <c r="K2105" t="str">
        <f>IF(ROW()&lt;=vLastrow,'Match History Data'!K2105,"")</f>
        <v/>
      </c>
      <c r="L2105" t="str">
        <f>IF(ROW()&lt;=vLastrow,'Match History Data'!L2105,"")</f>
        <v/>
      </c>
      <c r="M2105" t="str">
        <f>IF(ROW()&lt;=vLastrow,'Match History Data'!M2105,"")</f>
        <v/>
      </c>
      <c r="N2105" t="str">
        <f>IF(ROW()&lt;=vLastrow,'Match History Data'!N2105,"")</f>
        <v/>
      </c>
      <c r="O2105" t="str">
        <f>IF(ROW()&lt;=vLastrow,'Match History Data'!O2105,"")</f>
        <v/>
      </c>
      <c r="Q2105" t="str">
        <f>IF(ROW()&lt;=vLastrow,VLOOKUP(MONTH(E2105),calcs!$S$2:$T$13,2,FALSE),"")</f>
        <v/>
      </c>
      <c r="R2105" t="str">
        <f>IF(ROW()&lt;=vLastrow,VLOOKUP(MONTH(F2105),calcs!$S$2:$T$13,2,FALSE),"")</f>
        <v/>
      </c>
      <c r="S2105" t="str">
        <f t="shared" si="170"/>
        <v/>
      </c>
      <c r="T2105" s="26" t="e">
        <f>IF(F2105="",DATEDIF(E2105,calcs!X$2,"Y"),"")</f>
        <v>#VALUE!</v>
      </c>
      <c r="U2105" t="str">
        <f t="shared" si="169"/>
        <v/>
      </c>
      <c r="V2105" t="str">
        <f t="shared" si="166"/>
        <v/>
      </c>
      <c r="W2105">
        <f t="shared" si="167"/>
        <v>0</v>
      </c>
      <c r="X2105">
        <f t="shared" si="168"/>
        <v>0</v>
      </c>
    </row>
    <row r="2106" spans="1:24" x14ac:dyDescent="0.35">
      <c r="A2106" t="str">
        <f>IF(ROW()&lt;=vLastrow,'Match History Data'!A2106,"")</f>
        <v/>
      </c>
      <c r="B2106" t="str">
        <f>IF(ROW()&lt;=vLastrow,'Match History Data'!B2106,"")</f>
        <v/>
      </c>
      <c r="C2106" t="str">
        <f>IF(ROW()&lt;=vLastrow,'Match History Data'!C2106,"")</f>
        <v/>
      </c>
      <c r="D2106" t="str">
        <f>IF(ROW()&lt;=vLastrow,'Match History Data'!D2106,"")</f>
        <v/>
      </c>
      <c r="E2106" s="3" t="str">
        <f>IF(ROW()&lt;=vLastrow,IF('Match History Data'!E2106&lt;&gt;"",'Match History Data'!E2106,""),"")</f>
        <v/>
      </c>
      <c r="F2106" s="3" t="str">
        <f>IF(ROW()&lt;=vLastrow,IF('Match History Data'!F2106&lt;&gt;"",'Match History Data'!F2106,""),"")</f>
        <v/>
      </c>
      <c r="G2106" t="str">
        <f>IF(ROW()&lt;=vLastrow,'Match History Data'!G2106,"")</f>
        <v/>
      </c>
      <c r="H2106" t="str">
        <f>IF(ROW()&lt;=vLastrow,'Match History Data'!H2106,"")</f>
        <v/>
      </c>
      <c r="I2106" t="str">
        <f>IF(ROW()&lt;=vLastrow,'Match History Data'!I2106,"")</f>
        <v/>
      </c>
      <c r="J2106" t="str">
        <f>IF(ROW()&lt;=vLastrow,'Match History Data'!J2106,"")</f>
        <v/>
      </c>
      <c r="K2106" t="str">
        <f>IF(ROW()&lt;=vLastrow,'Match History Data'!K2106,"")</f>
        <v/>
      </c>
      <c r="L2106" t="str">
        <f>IF(ROW()&lt;=vLastrow,'Match History Data'!L2106,"")</f>
        <v/>
      </c>
      <c r="M2106" t="str">
        <f>IF(ROW()&lt;=vLastrow,'Match History Data'!M2106,"")</f>
        <v/>
      </c>
      <c r="N2106" t="str">
        <f>IF(ROW()&lt;=vLastrow,'Match History Data'!N2106,"")</f>
        <v/>
      </c>
      <c r="O2106" t="str">
        <f>IF(ROW()&lt;=vLastrow,'Match History Data'!O2106,"")</f>
        <v/>
      </c>
      <c r="Q2106" t="str">
        <f>IF(ROW()&lt;=vLastrow,VLOOKUP(MONTH(E2106),calcs!$S$2:$T$13,2,FALSE),"")</f>
        <v/>
      </c>
      <c r="R2106" t="str">
        <f>IF(ROW()&lt;=vLastrow,VLOOKUP(MONTH(F2106),calcs!$S$2:$T$13,2,FALSE),"")</f>
        <v/>
      </c>
      <c r="S2106" t="str">
        <f t="shared" si="170"/>
        <v/>
      </c>
      <c r="T2106" s="26" t="e">
        <f>IF(F2106="",DATEDIF(E2106,calcs!X$2,"Y"),"")</f>
        <v>#VALUE!</v>
      </c>
      <c r="U2106" t="str">
        <f t="shared" si="169"/>
        <v/>
      </c>
      <c r="V2106" t="str">
        <f t="shared" si="166"/>
        <v/>
      </c>
      <c r="W2106">
        <f t="shared" si="167"/>
        <v>0</v>
      </c>
      <c r="X2106">
        <f t="shared" si="168"/>
        <v>0</v>
      </c>
    </row>
    <row r="2107" spans="1:24" x14ac:dyDescent="0.35">
      <c r="A2107" t="str">
        <f>IF(ROW()&lt;=vLastrow,'Match History Data'!A2107,"")</f>
        <v/>
      </c>
      <c r="B2107" t="str">
        <f>IF(ROW()&lt;=vLastrow,'Match History Data'!B2107,"")</f>
        <v/>
      </c>
      <c r="C2107" t="str">
        <f>IF(ROW()&lt;=vLastrow,'Match History Data'!C2107,"")</f>
        <v/>
      </c>
      <c r="D2107" t="str">
        <f>IF(ROW()&lt;=vLastrow,'Match History Data'!D2107,"")</f>
        <v/>
      </c>
      <c r="E2107" s="3" t="str">
        <f>IF(ROW()&lt;=vLastrow,IF('Match History Data'!E2107&lt;&gt;"",'Match History Data'!E2107,""),"")</f>
        <v/>
      </c>
      <c r="F2107" s="3" t="str">
        <f>IF(ROW()&lt;=vLastrow,IF('Match History Data'!F2107&lt;&gt;"",'Match History Data'!F2107,""),"")</f>
        <v/>
      </c>
      <c r="G2107" t="str">
        <f>IF(ROW()&lt;=vLastrow,'Match History Data'!G2107,"")</f>
        <v/>
      </c>
      <c r="H2107" t="str">
        <f>IF(ROW()&lt;=vLastrow,'Match History Data'!H2107,"")</f>
        <v/>
      </c>
      <c r="I2107" t="str">
        <f>IF(ROW()&lt;=vLastrow,'Match History Data'!I2107,"")</f>
        <v/>
      </c>
      <c r="J2107" t="str">
        <f>IF(ROW()&lt;=vLastrow,'Match History Data'!J2107,"")</f>
        <v/>
      </c>
      <c r="K2107" t="str">
        <f>IF(ROW()&lt;=vLastrow,'Match History Data'!K2107,"")</f>
        <v/>
      </c>
      <c r="L2107" t="str">
        <f>IF(ROW()&lt;=vLastrow,'Match History Data'!L2107,"")</f>
        <v/>
      </c>
      <c r="M2107" t="str">
        <f>IF(ROW()&lt;=vLastrow,'Match History Data'!M2107,"")</f>
        <v/>
      </c>
      <c r="N2107" t="str">
        <f>IF(ROW()&lt;=vLastrow,'Match History Data'!N2107,"")</f>
        <v/>
      </c>
      <c r="O2107" t="str">
        <f>IF(ROW()&lt;=vLastrow,'Match History Data'!O2107,"")</f>
        <v/>
      </c>
      <c r="Q2107" t="str">
        <f>IF(ROW()&lt;=vLastrow,VLOOKUP(MONTH(E2107),calcs!$S$2:$T$13,2,FALSE),"")</f>
        <v/>
      </c>
      <c r="R2107" t="str">
        <f>IF(ROW()&lt;=vLastrow,VLOOKUP(MONTH(F2107),calcs!$S$2:$T$13,2,FALSE),"")</f>
        <v/>
      </c>
      <c r="S2107" t="str">
        <f t="shared" si="170"/>
        <v/>
      </c>
      <c r="T2107" s="26" t="e">
        <f>IF(F2107="",DATEDIF(E2107,calcs!X$2,"Y"),"")</f>
        <v>#VALUE!</v>
      </c>
      <c r="U2107" t="str">
        <f t="shared" si="169"/>
        <v/>
      </c>
      <c r="V2107" t="str">
        <f t="shared" si="166"/>
        <v/>
      </c>
      <c r="W2107">
        <f t="shared" si="167"/>
        <v>0</v>
      </c>
      <c r="X2107">
        <f t="shared" si="168"/>
        <v>0</v>
      </c>
    </row>
    <row r="2108" spans="1:24" x14ac:dyDescent="0.35">
      <c r="A2108" t="str">
        <f>IF(ROW()&lt;=vLastrow,'Match History Data'!A2108,"")</f>
        <v/>
      </c>
      <c r="B2108" t="str">
        <f>IF(ROW()&lt;=vLastrow,'Match History Data'!B2108,"")</f>
        <v/>
      </c>
      <c r="C2108" t="str">
        <f>IF(ROW()&lt;=vLastrow,'Match History Data'!C2108,"")</f>
        <v/>
      </c>
      <c r="D2108" t="str">
        <f>IF(ROW()&lt;=vLastrow,'Match History Data'!D2108,"")</f>
        <v/>
      </c>
      <c r="E2108" s="3" t="str">
        <f>IF(ROW()&lt;=vLastrow,IF('Match History Data'!E2108&lt;&gt;"",'Match History Data'!E2108,""),"")</f>
        <v/>
      </c>
      <c r="F2108" s="3" t="str">
        <f>IF(ROW()&lt;=vLastrow,IF('Match History Data'!F2108&lt;&gt;"",'Match History Data'!F2108,""),"")</f>
        <v/>
      </c>
      <c r="G2108" t="str">
        <f>IF(ROW()&lt;=vLastrow,'Match History Data'!G2108,"")</f>
        <v/>
      </c>
      <c r="H2108" t="str">
        <f>IF(ROW()&lt;=vLastrow,'Match History Data'!H2108,"")</f>
        <v/>
      </c>
      <c r="I2108" t="str">
        <f>IF(ROW()&lt;=vLastrow,'Match History Data'!I2108,"")</f>
        <v/>
      </c>
      <c r="J2108" t="str">
        <f>IF(ROW()&lt;=vLastrow,'Match History Data'!J2108,"")</f>
        <v/>
      </c>
      <c r="K2108" t="str">
        <f>IF(ROW()&lt;=vLastrow,'Match History Data'!K2108,"")</f>
        <v/>
      </c>
      <c r="L2108" t="str">
        <f>IF(ROW()&lt;=vLastrow,'Match History Data'!L2108,"")</f>
        <v/>
      </c>
      <c r="M2108" t="str">
        <f>IF(ROW()&lt;=vLastrow,'Match History Data'!M2108,"")</f>
        <v/>
      </c>
      <c r="N2108" t="str">
        <f>IF(ROW()&lt;=vLastrow,'Match History Data'!N2108,"")</f>
        <v/>
      </c>
      <c r="O2108" t="str">
        <f>IF(ROW()&lt;=vLastrow,'Match History Data'!O2108,"")</f>
        <v/>
      </c>
      <c r="Q2108" t="str">
        <f>IF(ROW()&lt;=vLastrow,VLOOKUP(MONTH(E2108),calcs!$S$2:$T$13,2,FALSE),"")</f>
        <v/>
      </c>
      <c r="R2108" t="str">
        <f>IF(ROW()&lt;=vLastrow,VLOOKUP(MONTH(F2108),calcs!$S$2:$T$13,2,FALSE),"")</f>
        <v/>
      </c>
      <c r="S2108" t="str">
        <f t="shared" si="170"/>
        <v/>
      </c>
      <c r="T2108" s="26" t="e">
        <f>IF(F2108="",DATEDIF(E2108,calcs!X$2,"Y"),"")</f>
        <v>#VALUE!</v>
      </c>
      <c r="U2108" t="str">
        <f t="shared" si="169"/>
        <v/>
      </c>
      <c r="V2108" t="str">
        <f t="shared" si="166"/>
        <v/>
      </c>
      <c r="W2108">
        <f t="shared" si="167"/>
        <v>0</v>
      </c>
      <c r="X2108">
        <f t="shared" si="168"/>
        <v>0</v>
      </c>
    </row>
    <row r="2109" spans="1:24" x14ac:dyDescent="0.35">
      <c r="A2109" t="str">
        <f>IF(ROW()&lt;=vLastrow,'Match History Data'!A2109,"")</f>
        <v/>
      </c>
      <c r="B2109" t="str">
        <f>IF(ROW()&lt;=vLastrow,'Match History Data'!B2109,"")</f>
        <v/>
      </c>
      <c r="C2109" t="str">
        <f>IF(ROW()&lt;=vLastrow,'Match History Data'!C2109,"")</f>
        <v/>
      </c>
      <c r="D2109" t="str">
        <f>IF(ROW()&lt;=vLastrow,'Match History Data'!D2109,"")</f>
        <v/>
      </c>
      <c r="E2109" s="3" t="str">
        <f>IF(ROW()&lt;=vLastrow,IF('Match History Data'!E2109&lt;&gt;"",'Match History Data'!E2109,""),"")</f>
        <v/>
      </c>
      <c r="F2109" s="3" t="str">
        <f>IF(ROW()&lt;=vLastrow,IF('Match History Data'!F2109&lt;&gt;"",'Match History Data'!F2109,""),"")</f>
        <v/>
      </c>
      <c r="G2109" t="str">
        <f>IF(ROW()&lt;=vLastrow,'Match History Data'!G2109,"")</f>
        <v/>
      </c>
      <c r="H2109" t="str">
        <f>IF(ROW()&lt;=vLastrow,'Match History Data'!H2109,"")</f>
        <v/>
      </c>
      <c r="I2109" t="str">
        <f>IF(ROW()&lt;=vLastrow,'Match History Data'!I2109,"")</f>
        <v/>
      </c>
      <c r="J2109" t="str">
        <f>IF(ROW()&lt;=vLastrow,'Match History Data'!J2109,"")</f>
        <v/>
      </c>
      <c r="K2109" t="str">
        <f>IF(ROW()&lt;=vLastrow,'Match History Data'!K2109,"")</f>
        <v/>
      </c>
      <c r="L2109" t="str">
        <f>IF(ROW()&lt;=vLastrow,'Match History Data'!L2109,"")</f>
        <v/>
      </c>
      <c r="M2109" t="str">
        <f>IF(ROW()&lt;=vLastrow,'Match History Data'!M2109,"")</f>
        <v/>
      </c>
      <c r="N2109" t="str">
        <f>IF(ROW()&lt;=vLastrow,'Match History Data'!N2109,"")</f>
        <v/>
      </c>
      <c r="O2109" t="str">
        <f>IF(ROW()&lt;=vLastrow,'Match History Data'!O2109,"")</f>
        <v/>
      </c>
      <c r="Q2109" t="str">
        <f>IF(ROW()&lt;=vLastrow,VLOOKUP(MONTH(E2109),calcs!$S$2:$T$13,2,FALSE),"")</f>
        <v/>
      </c>
      <c r="R2109" t="str">
        <f>IF(ROW()&lt;=vLastrow,VLOOKUP(MONTH(F2109),calcs!$S$2:$T$13,2,FALSE),"")</f>
        <v/>
      </c>
      <c r="S2109" t="str">
        <f t="shared" si="170"/>
        <v/>
      </c>
      <c r="T2109" s="26" t="e">
        <f>IF(F2109="",DATEDIF(E2109,calcs!X$2,"Y"),"")</f>
        <v>#VALUE!</v>
      </c>
      <c r="U2109" t="str">
        <f t="shared" si="169"/>
        <v/>
      </c>
      <c r="V2109" t="str">
        <f t="shared" si="166"/>
        <v/>
      </c>
      <c r="W2109">
        <f t="shared" si="167"/>
        <v>0</v>
      </c>
      <c r="X2109">
        <f t="shared" si="168"/>
        <v>0</v>
      </c>
    </row>
    <row r="2110" spans="1:24" x14ac:dyDescent="0.35">
      <c r="A2110" t="str">
        <f>IF(ROW()&lt;=vLastrow,'Match History Data'!A2110,"")</f>
        <v/>
      </c>
      <c r="B2110" t="str">
        <f>IF(ROW()&lt;=vLastrow,'Match History Data'!B2110,"")</f>
        <v/>
      </c>
      <c r="C2110" t="str">
        <f>IF(ROW()&lt;=vLastrow,'Match History Data'!C2110,"")</f>
        <v/>
      </c>
      <c r="D2110" t="str">
        <f>IF(ROW()&lt;=vLastrow,'Match History Data'!D2110,"")</f>
        <v/>
      </c>
      <c r="E2110" s="3" t="str">
        <f>IF(ROW()&lt;=vLastrow,IF('Match History Data'!E2110&lt;&gt;"",'Match History Data'!E2110,""),"")</f>
        <v/>
      </c>
      <c r="F2110" s="3" t="str">
        <f>IF(ROW()&lt;=vLastrow,IF('Match History Data'!F2110&lt;&gt;"",'Match History Data'!F2110,""),"")</f>
        <v/>
      </c>
      <c r="G2110" t="str">
        <f>IF(ROW()&lt;=vLastrow,'Match History Data'!G2110,"")</f>
        <v/>
      </c>
      <c r="H2110" t="str">
        <f>IF(ROW()&lt;=vLastrow,'Match History Data'!H2110,"")</f>
        <v/>
      </c>
      <c r="I2110" t="str">
        <f>IF(ROW()&lt;=vLastrow,'Match History Data'!I2110,"")</f>
        <v/>
      </c>
      <c r="J2110" t="str">
        <f>IF(ROW()&lt;=vLastrow,'Match History Data'!J2110,"")</f>
        <v/>
      </c>
      <c r="K2110" t="str">
        <f>IF(ROW()&lt;=vLastrow,'Match History Data'!K2110,"")</f>
        <v/>
      </c>
      <c r="L2110" t="str">
        <f>IF(ROW()&lt;=vLastrow,'Match History Data'!L2110,"")</f>
        <v/>
      </c>
      <c r="M2110" t="str">
        <f>IF(ROW()&lt;=vLastrow,'Match History Data'!M2110,"")</f>
        <v/>
      </c>
      <c r="N2110" t="str">
        <f>IF(ROW()&lt;=vLastrow,'Match History Data'!N2110,"")</f>
        <v/>
      </c>
      <c r="O2110" t="str">
        <f>IF(ROW()&lt;=vLastrow,'Match History Data'!O2110,"")</f>
        <v/>
      </c>
      <c r="Q2110" t="str">
        <f>IF(ROW()&lt;=vLastrow,VLOOKUP(MONTH(E2110),calcs!$S$2:$T$13,2,FALSE),"")</f>
        <v/>
      </c>
      <c r="R2110" t="str">
        <f>IF(ROW()&lt;=vLastrow,VLOOKUP(MONTH(F2110),calcs!$S$2:$T$13,2,FALSE),"")</f>
        <v/>
      </c>
      <c r="S2110" t="str">
        <f t="shared" si="170"/>
        <v/>
      </c>
      <c r="T2110" s="26" t="e">
        <f>IF(F2110="",DATEDIF(E2110,calcs!X$2,"Y"),"")</f>
        <v>#VALUE!</v>
      </c>
      <c r="U2110" t="str">
        <f t="shared" si="169"/>
        <v/>
      </c>
      <c r="V2110" t="str">
        <f t="shared" si="166"/>
        <v/>
      </c>
      <c r="W2110">
        <f t="shared" si="167"/>
        <v>0</v>
      </c>
      <c r="X2110">
        <f t="shared" si="168"/>
        <v>0</v>
      </c>
    </row>
    <row r="2111" spans="1:24" x14ac:dyDescent="0.35">
      <c r="A2111" t="str">
        <f>IF(ROW()&lt;=vLastrow,'Match History Data'!A2111,"")</f>
        <v/>
      </c>
      <c r="B2111" t="str">
        <f>IF(ROW()&lt;=vLastrow,'Match History Data'!B2111,"")</f>
        <v/>
      </c>
      <c r="C2111" t="str">
        <f>IF(ROW()&lt;=vLastrow,'Match History Data'!C2111,"")</f>
        <v/>
      </c>
      <c r="D2111" t="str">
        <f>IF(ROW()&lt;=vLastrow,'Match History Data'!D2111,"")</f>
        <v/>
      </c>
      <c r="E2111" s="3" t="str">
        <f>IF(ROW()&lt;=vLastrow,IF('Match History Data'!E2111&lt;&gt;"",'Match History Data'!E2111,""),"")</f>
        <v/>
      </c>
      <c r="F2111" s="3" t="str">
        <f>IF(ROW()&lt;=vLastrow,IF('Match History Data'!F2111&lt;&gt;"",'Match History Data'!F2111,""),"")</f>
        <v/>
      </c>
      <c r="G2111" t="str">
        <f>IF(ROW()&lt;=vLastrow,'Match History Data'!G2111,"")</f>
        <v/>
      </c>
      <c r="H2111" t="str">
        <f>IF(ROW()&lt;=vLastrow,'Match History Data'!H2111,"")</f>
        <v/>
      </c>
      <c r="I2111" t="str">
        <f>IF(ROW()&lt;=vLastrow,'Match History Data'!I2111,"")</f>
        <v/>
      </c>
      <c r="J2111" t="str">
        <f>IF(ROW()&lt;=vLastrow,'Match History Data'!J2111,"")</f>
        <v/>
      </c>
      <c r="K2111" t="str">
        <f>IF(ROW()&lt;=vLastrow,'Match History Data'!K2111,"")</f>
        <v/>
      </c>
      <c r="L2111" t="str">
        <f>IF(ROW()&lt;=vLastrow,'Match History Data'!L2111,"")</f>
        <v/>
      </c>
      <c r="M2111" t="str">
        <f>IF(ROW()&lt;=vLastrow,'Match History Data'!M2111,"")</f>
        <v/>
      </c>
      <c r="N2111" t="str">
        <f>IF(ROW()&lt;=vLastrow,'Match History Data'!N2111,"")</f>
        <v/>
      </c>
      <c r="O2111" t="str">
        <f>IF(ROW()&lt;=vLastrow,'Match History Data'!O2111,"")</f>
        <v/>
      </c>
      <c r="Q2111" t="str">
        <f>IF(ROW()&lt;=vLastrow,VLOOKUP(MONTH(E2111),calcs!$S$2:$T$13,2,FALSE),"")</f>
        <v/>
      </c>
      <c r="R2111" t="str">
        <f>IF(ROW()&lt;=vLastrow,VLOOKUP(MONTH(F2111),calcs!$S$2:$T$13,2,FALSE),"")</f>
        <v/>
      </c>
      <c r="S2111" t="str">
        <f t="shared" si="170"/>
        <v/>
      </c>
      <c r="T2111" s="26" t="e">
        <f>IF(F2111="",DATEDIF(E2111,calcs!X$2,"Y"),"")</f>
        <v>#VALUE!</v>
      </c>
      <c r="U2111" t="str">
        <f t="shared" si="169"/>
        <v/>
      </c>
      <c r="V2111" t="str">
        <f t="shared" si="166"/>
        <v/>
      </c>
      <c r="W2111">
        <f t="shared" si="167"/>
        <v>0</v>
      </c>
      <c r="X2111">
        <f t="shared" si="168"/>
        <v>0</v>
      </c>
    </row>
    <row r="2112" spans="1:24" x14ac:dyDescent="0.35">
      <c r="A2112" t="str">
        <f>IF(ROW()&lt;=vLastrow,'Match History Data'!A2112,"")</f>
        <v/>
      </c>
      <c r="B2112" t="str">
        <f>IF(ROW()&lt;=vLastrow,'Match History Data'!B2112,"")</f>
        <v/>
      </c>
      <c r="C2112" t="str">
        <f>IF(ROW()&lt;=vLastrow,'Match History Data'!C2112,"")</f>
        <v/>
      </c>
      <c r="D2112" t="str">
        <f>IF(ROW()&lt;=vLastrow,'Match History Data'!D2112,"")</f>
        <v/>
      </c>
      <c r="E2112" s="3" t="str">
        <f>IF(ROW()&lt;=vLastrow,IF('Match History Data'!E2112&lt;&gt;"",'Match History Data'!E2112,""),"")</f>
        <v/>
      </c>
      <c r="F2112" s="3" t="str">
        <f>IF(ROW()&lt;=vLastrow,IF('Match History Data'!F2112&lt;&gt;"",'Match History Data'!F2112,""),"")</f>
        <v/>
      </c>
      <c r="G2112" t="str">
        <f>IF(ROW()&lt;=vLastrow,'Match History Data'!G2112,"")</f>
        <v/>
      </c>
      <c r="H2112" t="str">
        <f>IF(ROW()&lt;=vLastrow,'Match History Data'!H2112,"")</f>
        <v/>
      </c>
      <c r="I2112" t="str">
        <f>IF(ROW()&lt;=vLastrow,'Match History Data'!I2112,"")</f>
        <v/>
      </c>
      <c r="J2112" t="str">
        <f>IF(ROW()&lt;=vLastrow,'Match History Data'!J2112,"")</f>
        <v/>
      </c>
      <c r="K2112" t="str">
        <f>IF(ROW()&lt;=vLastrow,'Match History Data'!K2112,"")</f>
        <v/>
      </c>
      <c r="L2112" t="str">
        <f>IF(ROW()&lt;=vLastrow,'Match History Data'!L2112,"")</f>
        <v/>
      </c>
      <c r="M2112" t="str">
        <f>IF(ROW()&lt;=vLastrow,'Match History Data'!M2112,"")</f>
        <v/>
      </c>
      <c r="N2112" t="str">
        <f>IF(ROW()&lt;=vLastrow,'Match History Data'!N2112,"")</f>
        <v/>
      </c>
      <c r="O2112" t="str">
        <f>IF(ROW()&lt;=vLastrow,'Match History Data'!O2112,"")</f>
        <v/>
      </c>
      <c r="Q2112" t="str">
        <f>IF(ROW()&lt;=vLastrow,VLOOKUP(MONTH(E2112),calcs!$S$2:$T$13,2,FALSE),"")</f>
        <v/>
      </c>
      <c r="R2112" t="str">
        <f>IF(ROW()&lt;=vLastrow,VLOOKUP(MONTH(F2112),calcs!$S$2:$T$13,2,FALSE),"")</f>
        <v/>
      </c>
      <c r="S2112" t="str">
        <f t="shared" si="170"/>
        <v/>
      </c>
      <c r="T2112" s="26" t="e">
        <f>IF(F2112="",DATEDIF(E2112,calcs!X$2,"Y"),"")</f>
        <v>#VALUE!</v>
      </c>
      <c r="U2112" t="str">
        <f t="shared" si="169"/>
        <v/>
      </c>
      <c r="V2112" t="str">
        <f t="shared" si="166"/>
        <v/>
      </c>
      <c r="W2112">
        <f t="shared" si="167"/>
        <v>0</v>
      </c>
      <c r="X2112">
        <f t="shared" si="168"/>
        <v>0</v>
      </c>
    </row>
    <row r="2113" spans="1:24" x14ac:dyDescent="0.35">
      <c r="A2113" t="str">
        <f>IF(ROW()&lt;=vLastrow,'Match History Data'!A2113,"")</f>
        <v/>
      </c>
      <c r="B2113" t="str">
        <f>IF(ROW()&lt;=vLastrow,'Match History Data'!B2113,"")</f>
        <v/>
      </c>
      <c r="C2113" t="str">
        <f>IF(ROW()&lt;=vLastrow,'Match History Data'!C2113,"")</f>
        <v/>
      </c>
      <c r="D2113" t="str">
        <f>IF(ROW()&lt;=vLastrow,'Match History Data'!D2113,"")</f>
        <v/>
      </c>
      <c r="E2113" s="3" t="str">
        <f>IF(ROW()&lt;=vLastrow,IF('Match History Data'!E2113&lt;&gt;"",'Match History Data'!E2113,""),"")</f>
        <v/>
      </c>
      <c r="F2113" s="3" t="str">
        <f>IF(ROW()&lt;=vLastrow,IF('Match History Data'!F2113&lt;&gt;"",'Match History Data'!F2113,""),"")</f>
        <v/>
      </c>
      <c r="G2113" t="str">
        <f>IF(ROW()&lt;=vLastrow,'Match History Data'!G2113,"")</f>
        <v/>
      </c>
      <c r="H2113" t="str">
        <f>IF(ROW()&lt;=vLastrow,'Match History Data'!H2113,"")</f>
        <v/>
      </c>
      <c r="I2113" t="str">
        <f>IF(ROW()&lt;=vLastrow,'Match History Data'!I2113,"")</f>
        <v/>
      </c>
      <c r="J2113" t="str">
        <f>IF(ROW()&lt;=vLastrow,'Match History Data'!J2113,"")</f>
        <v/>
      </c>
      <c r="K2113" t="str">
        <f>IF(ROW()&lt;=vLastrow,'Match History Data'!K2113,"")</f>
        <v/>
      </c>
      <c r="L2113" t="str">
        <f>IF(ROW()&lt;=vLastrow,'Match History Data'!L2113,"")</f>
        <v/>
      </c>
      <c r="M2113" t="str">
        <f>IF(ROW()&lt;=vLastrow,'Match History Data'!M2113,"")</f>
        <v/>
      </c>
      <c r="N2113" t="str">
        <f>IF(ROW()&lt;=vLastrow,'Match History Data'!N2113,"")</f>
        <v/>
      </c>
      <c r="O2113" t="str">
        <f>IF(ROW()&lt;=vLastrow,'Match History Data'!O2113,"")</f>
        <v/>
      </c>
      <c r="Q2113" t="str">
        <f>IF(ROW()&lt;=vLastrow,VLOOKUP(MONTH(E2113),calcs!$S$2:$T$13,2,FALSE),"")</f>
        <v/>
      </c>
      <c r="R2113" t="str">
        <f>IF(ROW()&lt;=vLastrow,VLOOKUP(MONTH(F2113),calcs!$S$2:$T$13,2,FALSE),"")</f>
        <v/>
      </c>
      <c r="S2113" t="str">
        <f t="shared" si="170"/>
        <v/>
      </c>
      <c r="T2113" s="26" t="e">
        <f>IF(F2113="",DATEDIF(E2113,calcs!X$2,"Y"),"")</f>
        <v>#VALUE!</v>
      </c>
      <c r="U2113" t="str">
        <f t="shared" si="169"/>
        <v/>
      </c>
      <c r="V2113" t="str">
        <f t="shared" si="166"/>
        <v/>
      </c>
      <c r="W2113">
        <f t="shared" si="167"/>
        <v>0</v>
      </c>
      <c r="X2113">
        <f t="shared" si="168"/>
        <v>0</v>
      </c>
    </row>
    <row r="2114" spans="1:24" x14ac:dyDescent="0.35">
      <c r="A2114" t="str">
        <f>IF(ROW()&lt;=vLastrow,'Match History Data'!A2114,"")</f>
        <v/>
      </c>
      <c r="B2114" t="str">
        <f>IF(ROW()&lt;=vLastrow,'Match History Data'!B2114,"")</f>
        <v/>
      </c>
      <c r="C2114" t="str">
        <f>IF(ROW()&lt;=vLastrow,'Match History Data'!C2114,"")</f>
        <v/>
      </c>
      <c r="D2114" t="str">
        <f>IF(ROW()&lt;=vLastrow,'Match History Data'!D2114,"")</f>
        <v/>
      </c>
      <c r="E2114" s="3" t="str">
        <f>IF(ROW()&lt;=vLastrow,IF('Match History Data'!E2114&lt;&gt;"",'Match History Data'!E2114,""),"")</f>
        <v/>
      </c>
      <c r="F2114" s="3" t="str">
        <f>IF(ROW()&lt;=vLastrow,IF('Match History Data'!F2114&lt;&gt;"",'Match History Data'!F2114,""),"")</f>
        <v/>
      </c>
      <c r="G2114" t="str">
        <f>IF(ROW()&lt;=vLastrow,'Match History Data'!G2114,"")</f>
        <v/>
      </c>
      <c r="H2114" t="str">
        <f>IF(ROW()&lt;=vLastrow,'Match History Data'!H2114,"")</f>
        <v/>
      </c>
      <c r="I2114" t="str">
        <f>IF(ROW()&lt;=vLastrow,'Match History Data'!I2114,"")</f>
        <v/>
      </c>
      <c r="J2114" t="str">
        <f>IF(ROW()&lt;=vLastrow,'Match History Data'!J2114,"")</f>
        <v/>
      </c>
      <c r="K2114" t="str">
        <f>IF(ROW()&lt;=vLastrow,'Match History Data'!K2114,"")</f>
        <v/>
      </c>
      <c r="L2114" t="str">
        <f>IF(ROW()&lt;=vLastrow,'Match History Data'!L2114,"")</f>
        <v/>
      </c>
      <c r="M2114" t="str">
        <f>IF(ROW()&lt;=vLastrow,'Match History Data'!M2114,"")</f>
        <v/>
      </c>
      <c r="N2114" t="str">
        <f>IF(ROW()&lt;=vLastrow,'Match History Data'!N2114,"")</f>
        <v/>
      </c>
      <c r="O2114" t="str">
        <f>IF(ROW()&lt;=vLastrow,'Match History Data'!O2114,"")</f>
        <v/>
      </c>
      <c r="Q2114" t="str">
        <f>IF(ROW()&lt;=vLastrow,VLOOKUP(MONTH(E2114),calcs!$S$2:$T$13,2,FALSE),"")</f>
        <v/>
      </c>
      <c r="R2114" t="str">
        <f>IF(ROW()&lt;=vLastrow,VLOOKUP(MONTH(F2114),calcs!$S$2:$T$13,2,FALSE),"")</f>
        <v/>
      </c>
      <c r="S2114" t="str">
        <f t="shared" si="170"/>
        <v/>
      </c>
      <c r="T2114" s="26" t="e">
        <f>IF(F2114="",DATEDIF(E2114,calcs!X$2,"Y"),"")</f>
        <v>#VALUE!</v>
      </c>
      <c r="U2114" t="str">
        <f t="shared" si="169"/>
        <v/>
      </c>
      <c r="V2114" t="str">
        <f t="shared" ref="V2114:V2177" si="171">SUBSTITUTE(N2114,"White or Caucasian","White")</f>
        <v/>
      </c>
      <c r="W2114">
        <f t="shared" ref="W2114:W2177" si="172">IF(J2114&lt;&gt;"",LEN(J2114)-LEN(SUBSTITUTE(J2114,";",""))+1,0)</f>
        <v>0</v>
      </c>
      <c r="X2114">
        <f t="shared" ref="X2114:X2177" si="173">IF(N2114&lt;&gt;"",LEN(N2114)-LEN(SUBSTITUTE(N2114,";",""))+1,0)</f>
        <v>0</v>
      </c>
    </row>
    <row r="2115" spans="1:24" x14ac:dyDescent="0.35">
      <c r="A2115" t="str">
        <f>IF(ROW()&lt;=vLastrow,'Match History Data'!A2115,"")</f>
        <v/>
      </c>
      <c r="B2115" t="str">
        <f>IF(ROW()&lt;=vLastrow,'Match History Data'!B2115,"")</f>
        <v/>
      </c>
      <c r="C2115" t="str">
        <f>IF(ROW()&lt;=vLastrow,'Match History Data'!C2115,"")</f>
        <v/>
      </c>
      <c r="D2115" t="str">
        <f>IF(ROW()&lt;=vLastrow,'Match History Data'!D2115,"")</f>
        <v/>
      </c>
      <c r="E2115" s="3" t="str">
        <f>IF(ROW()&lt;=vLastrow,IF('Match History Data'!E2115&lt;&gt;"",'Match History Data'!E2115,""),"")</f>
        <v/>
      </c>
      <c r="F2115" s="3" t="str">
        <f>IF(ROW()&lt;=vLastrow,IF('Match History Data'!F2115&lt;&gt;"",'Match History Data'!F2115,""),"")</f>
        <v/>
      </c>
      <c r="G2115" t="str">
        <f>IF(ROW()&lt;=vLastrow,'Match History Data'!G2115,"")</f>
        <v/>
      </c>
      <c r="H2115" t="str">
        <f>IF(ROW()&lt;=vLastrow,'Match History Data'!H2115,"")</f>
        <v/>
      </c>
      <c r="I2115" t="str">
        <f>IF(ROW()&lt;=vLastrow,'Match History Data'!I2115,"")</f>
        <v/>
      </c>
      <c r="J2115" t="str">
        <f>IF(ROW()&lt;=vLastrow,'Match History Data'!J2115,"")</f>
        <v/>
      </c>
      <c r="K2115" t="str">
        <f>IF(ROW()&lt;=vLastrow,'Match History Data'!K2115,"")</f>
        <v/>
      </c>
      <c r="L2115" t="str">
        <f>IF(ROW()&lt;=vLastrow,'Match History Data'!L2115,"")</f>
        <v/>
      </c>
      <c r="M2115" t="str">
        <f>IF(ROW()&lt;=vLastrow,'Match History Data'!M2115,"")</f>
        <v/>
      </c>
      <c r="N2115" t="str">
        <f>IF(ROW()&lt;=vLastrow,'Match History Data'!N2115,"")</f>
        <v/>
      </c>
      <c r="O2115" t="str">
        <f>IF(ROW()&lt;=vLastrow,'Match History Data'!O2115,"")</f>
        <v/>
      </c>
      <c r="Q2115" t="str">
        <f>IF(ROW()&lt;=vLastrow,VLOOKUP(MONTH(E2115),calcs!$S$2:$T$13,2,FALSE),"")</f>
        <v/>
      </c>
      <c r="R2115" t="str">
        <f>IF(ROW()&lt;=vLastrow,VLOOKUP(MONTH(F2115),calcs!$S$2:$T$13,2,FALSE),"")</f>
        <v/>
      </c>
      <c r="S2115" t="str">
        <f t="shared" si="170"/>
        <v/>
      </c>
      <c r="T2115" s="26" t="e">
        <f>IF(F2115="",DATEDIF(E2115,calcs!X$2,"Y"),"")</f>
        <v>#VALUE!</v>
      </c>
      <c r="U2115" t="str">
        <f t="shared" ref="U2115:U2178" si="174">SUBSTITUTE(J2115,"White or Caucasian","White")</f>
        <v/>
      </c>
      <c r="V2115" t="str">
        <f t="shared" si="171"/>
        <v/>
      </c>
      <c r="W2115">
        <f t="shared" si="172"/>
        <v>0</v>
      </c>
      <c r="X2115">
        <f t="shared" si="173"/>
        <v>0</v>
      </c>
    </row>
    <row r="2116" spans="1:24" x14ac:dyDescent="0.35">
      <c r="A2116" t="str">
        <f>IF(ROW()&lt;=vLastrow,'Match History Data'!A2116,"")</f>
        <v/>
      </c>
      <c r="B2116" t="str">
        <f>IF(ROW()&lt;=vLastrow,'Match History Data'!B2116,"")</f>
        <v/>
      </c>
      <c r="C2116" t="str">
        <f>IF(ROW()&lt;=vLastrow,'Match History Data'!C2116,"")</f>
        <v/>
      </c>
      <c r="D2116" t="str">
        <f>IF(ROW()&lt;=vLastrow,'Match History Data'!D2116,"")</f>
        <v/>
      </c>
      <c r="E2116" s="3" t="str">
        <f>IF(ROW()&lt;=vLastrow,IF('Match History Data'!E2116&lt;&gt;"",'Match History Data'!E2116,""),"")</f>
        <v/>
      </c>
      <c r="F2116" s="3" t="str">
        <f>IF(ROW()&lt;=vLastrow,IF('Match History Data'!F2116&lt;&gt;"",'Match History Data'!F2116,""),"")</f>
        <v/>
      </c>
      <c r="G2116" t="str">
        <f>IF(ROW()&lt;=vLastrow,'Match History Data'!G2116,"")</f>
        <v/>
      </c>
      <c r="H2116" t="str">
        <f>IF(ROW()&lt;=vLastrow,'Match History Data'!H2116,"")</f>
        <v/>
      </c>
      <c r="I2116" t="str">
        <f>IF(ROW()&lt;=vLastrow,'Match History Data'!I2116,"")</f>
        <v/>
      </c>
      <c r="J2116" t="str">
        <f>IF(ROW()&lt;=vLastrow,'Match History Data'!J2116,"")</f>
        <v/>
      </c>
      <c r="K2116" t="str">
        <f>IF(ROW()&lt;=vLastrow,'Match History Data'!K2116,"")</f>
        <v/>
      </c>
      <c r="L2116" t="str">
        <f>IF(ROW()&lt;=vLastrow,'Match History Data'!L2116,"")</f>
        <v/>
      </c>
      <c r="M2116" t="str">
        <f>IF(ROW()&lt;=vLastrow,'Match History Data'!M2116,"")</f>
        <v/>
      </c>
      <c r="N2116" t="str">
        <f>IF(ROW()&lt;=vLastrow,'Match History Data'!N2116,"")</f>
        <v/>
      </c>
      <c r="O2116" t="str">
        <f>IF(ROW()&lt;=vLastrow,'Match History Data'!O2116,"")</f>
        <v/>
      </c>
      <c r="Q2116" t="str">
        <f>IF(ROW()&lt;=vLastrow,VLOOKUP(MONTH(E2116),calcs!$S$2:$T$13,2,FALSE),"")</f>
        <v/>
      </c>
      <c r="R2116" t="str">
        <f>IF(ROW()&lt;=vLastrow,VLOOKUP(MONTH(F2116),calcs!$S$2:$T$13,2,FALSE),"")</f>
        <v/>
      </c>
      <c r="S2116" t="str">
        <f t="shared" si="170"/>
        <v/>
      </c>
      <c r="T2116" s="26" t="e">
        <f>IF(F2116="",DATEDIF(E2116,calcs!X$2,"Y"),"")</f>
        <v>#VALUE!</v>
      </c>
      <c r="U2116" t="str">
        <f t="shared" si="174"/>
        <v/>
      </c>
      <c r="V2116" t="str">
        <f t="shared" si="171"/>
        <v/>
      </c>
      <c r="W2116">
        <f t="shared" si="172"/>
        <v>0</v>
      </c>
      <c r="X2116">
        <f t="shared" si="173"/>
        <v>0</v>
      </c>
    </row>
    <row r="2117" spans="1:24" x14ac:dyDescent="0.35">
      <c r="A2117" t="str">
        <f>IF(ROW()&lt;=vLastrow,'Match History Data'!A2117,"")</f>
        <v/>
      </c>
      <c r="B2117" t="str">
        <f>IF(ROW()&lt;=vLastrow,'Match History Data'!B2117,"")</f>
        <v/>
      </c>
      <c r="C2117" t="str">
        <f>IF(ROW()&lt;=vLastrow,'Match History Data'!C2117,"")</f>
        <v/>
      </c>
      <c r="D2117" t="str">
        <f>IF(ROW()&lt;=vLastrow,'Match History Data'!D2117,"")</f>
        <v/>
      </c>
      <c r="E2117" s="3" t="str">
        <f>IF(ROW()&lt;=vLastrow,IF('Match History Data'!E2117&lt;&gt;"",'Match History Data'!E2117,""),"")</f>
        <v/>
      </c>
      <c r="F2117" s="3" t="str">
        <f>IF(ROW()&lt;=vLastrow,IF('Match History Data'!F2117&lt;&gt;"",'Match History Data'!F2117,""),"")</f>
        <v/>
      </c>
      <c r="G2117" t="str">
        <f>IF(ROW()&lt;=vLastrow,'Match History Data'!G2117,"")</f>
        <v/>
      </c>
      <c r="H2117" t="str">
        <f>IF(ROW()&lt;=vLastrow,'Match History Data'!H2117,"")</f>
        <v/>
      </c>
      <c r="I2117" t="str">
        <f>IF(ROW()&lt;=vLastrow,'Match History Data'!I2117,"")</f>
        <v/>
      </c>
      <c r="J2117" t="str">
        <f>IF(ROW()&lt;=vLastrow,'Match History Data'!J2117,"")</f>
        <v/>
      </c>
      <c r="K2117" t="str">
        <f>IF(ROW()&lt;=vLastrow,'Match History Data'!K2117,"")</f>
        <v/>
      </c>
      <c r="L2117" t="str">
        <f>IF(ROW()&lt;=vLastrow,'Match History Data'!L2117,"")</f>
        <v/>
      </c>
      <c r="M2117" t="str">
        <f>IF(ROW()&lt;=vLastrow,'Match History Data'!M2117,"")</f>
        <v/>
      </c>
      <c r="N2117" t="str">
        <f>IF(ROW()&lt;=vLastrow,'Match History Data'!N2117,"")</f>
        <v/>
      </c>
      <c r="O2117" t="str">
        <f>IF(ROW()&lt;=vLastrow,'Match History Data'!O2117,"")</f>
        <v/>
      </c>
      <c r="Q2117" t="str">
        <f>IF(ROW()&lt;=vLastrow,VLOOKUP(MONTH(E2117),calcs!$S$2:$T$13,2,FALSE),"")</f>
        <v/>
      </c>
      <c r="R2117" t="str">
        <f>IF(ROW()&lt;=vLastrow,VLOOKUP(MONTH(F2117),calcs!$S$2:$T$13,2,FALSE),"")</f>
        <v/>
      </c>
      <c r="S2117" t="str">
        <f t="shared" si="170"/>
        <v/>
      </c>
      <c r="T2117" s="26" t="e">
        <f>IF(F2117="",DATEDIF(E2117,calcs!X$2,"Y"),"")</f>
        <v>#VALUE!</v>
      </c>
      <c r="U2117" t="str">
        <f t="shared" si="174"/>
        <v/>
      </c>
      <c r="V2117" t="str">
        <f t="shared" si="171"/>
        <v/>
      </c>
      <c r="W2117">
        <f t="shared" si="172"/>
        <v>0</v>
      </c>
      <c r="X2117">
        <f t="shared" si="173"/>
        <v>0</v>
      </c>
    </row>
    <row r="2118" spans="1:24" x14ac:dyDescent="0.35">
      <c r="A2118" t="str">
        <f>IF(ROW()&lt;=vLastrow,'Match History Data'!A2118,"")</f>
        <v/>
      </c>
      <c r="B2118" t="str">
        <f>IF(ROW()&lt;=vLastrow,'Match History Data'!B2118,"")</f>
        <v/>
      </c>
      <c r="C2118" t="str">
        <f>IF(ROW()&lt;=vLastrow,'Match History Data'!C2118,"")</f>
        <v/>
      </c>
      <c r="D2118" t="str">
        <f>IF(ROW()&lt;=vLastrow,'Match History Data'!D2118,"")</f>
        <v/>
      </c>
      <c r="E2118" s="3" t="str">
        <f>IF(ROW()&lt;=vLastrow,IF('Match History Data'!E2118&lt;&gt;"",'Match History Data'!E2118,""),"")</f>
        <v/>
      </c>
      <c r="F2118" s="3" t="str">
        <f>IF(ROW()&lt;=vLastrow,IF('Match History Data'!F2118&lt;&gt;"",'Match History Data'!F2118,""),"")</f>
        <v/>
      </c>
      <c r="G2118" t="str">
        <f>IF(ROW()&lt;=vLastrow,'Match History Data'!G2118,"")</f>
        <v/>
      </c>
      <c r="H2118" t="str">
        <f>IF(ROW()&lt;=vLastrow,'Match History Data'!H2118,"")</f>
        <v/>
      </c>
      <c r="I2118" t="str">
        <f>IF(ROW()&lt;=vLastrow,'Match History Data'!I2118,"")</f>
        <v/>
      </c>
      <c r="J2118" t="str">
        <f>IF(ROW()&lt;=vLastrow,'Match History Data'!J2118,"")</f>
        <v/>
      </c>
      <c r="K2118" t="str">
        <f>IF(ROW()&lt;=vLastrow,'Match History Data'!K2118,"")</f>
        <v/>
      </c>
      <c r="L2118" t="str">
        <f>IF(ROW()&lt;=vLastrow,'Match History Data'!L2118,"")</f>
        <v/>
      </c>
      <c r="M2118" t="str">
        <f>IF(ROW()&lt;=vLastrow,'Match History Data'!M2118,"")</f>
        <v/>
      </c>
      <c r="N2118" t="str">
        <f>IF(ROW()&lt;=vLastrow,'Match History Data'!N2118,"")</f>
        <v/>
      </c>
      <c r="O2118" t="str">
        <f>IF(ROW()&lt;=vLastrow,'Match History Data'!O2118,"")</f>
        <v/>
      </c>
      <c r="Q2118" t="str">
        <f>IF(ROW()&lt;=vLastrow,VLOOKUP(MONTH(E2118),calcs!$S$2:$T$13,2,FALSE),"")</f>
        <v/>
      </c>
      <c r="R2118" t="str">
        <f>IF(ROW()&lt;=vLastrow,VLOOKUP(MONTH(F2118),calcs!$S$2:$T$13,2,FALSE),"")</f>
        <v/>
      </c>
      <c r="S2118" t="str">
        <f t="shared" si="170"/>
        <v/>
      </c>
      <c r="T2118" s="26" t="e">
        <f>IF(F2118="",DATEDIF(E2118,calcs!X$2,"Y"),"")</f>
        <v>#VALUE!</v>
      </c>
      <c r="U2118" t="str">
        <f t="shared" si="174"/>
        <v/>
      </c>
      <c r="V2118" t="str">
        <f t="shared" si="171"/>
        <v/>
      </c>
      <c r="W2118">
        <f t="shared" si="172"/>
        <v>0</v>
      </c>
      <c r="X2118">
        <f t="shared" si="173"/>
        <v>0</v>
      </c>
    </row>
    <row r="2119" spans="1:24" x14ac:dyDescent="0.35">
      <c r="A2119" t="str">
        <f>IF(ROW()&lt;=vLastrow,'Match History Data'!A2119,"")</f>
        <v/>
      </c>
      <c r="B2119" t="str">
        <f>IF(ROW()&lt;=vLastrow,'Match History Data'!B2119,"")</f>
        <v/>
      </c>
      <c r="C2119" t="str">
        <f>IF(ROW()&lt;=vLastrow,'Match History Data'!C2119,"")</f>
        <v/>
      </c>
      <c r="D2119" t="str">
        <f>IF(ROW()&lt;=vLastrow,'Match History Data'!D2119,"")</f>
        <v/>
      </c>
      <c r="E2119" s="3" t="str">
        <f>IF(ROW()&lt;=vLastrow,IF('Match History Data'!E2119&lt;&gt;"",'Match History Data'!E2119,""),"")</f>
        <v/>
      </c>
      <c r="F2119" s="3" t="str">
        <f>IF(ROW()&lt;=vLastrow,IF('Match History Data'!F2119&lt;&gt;"",'Match History Data'!F2119,""),"")</f>
        <v/>
      </c>
      <c r="G2119" t="str">
        <f>IF(ROW()&lt;=vLastrow,'Match History Data'!G2119,"")</f>
        <v/>
      </c>
      <c r="H2119" t="str">
        <f>IF(ROW()&lt;=vLastrow,'Match History Data'!H2119,"")</f>
        <v/>
      </c>
      <c r="I2119" t="str">
        <f>IF(ROW()&lt;=vLastrow,'Match History Data'!I2119,"")</f>
        <v/>
      </c>
      <c r="J2119" t="str">
        <f>IF(ROW()&lt;=vLastrow,'Match History Data'!J2119,"")</f>
        <v/>
      </c>
      <c r="K2119" t="str">
        <f>IF(ROW()&lt;=vLastrow,'Match History Data'!K2119,"")</f>
        <v/>
      </c>
      <c r="L2119" t="str">
        <f>IF(ROW()&lt;=vLastrow,'Match History Data'!L2119,"")</f>
        <v/>
      </c>
      <c r="M2119" t="str">
        <f>IF(ROW()&lt;=vLastrow,'Match History Data'!M2119,"")</f>
        <v/>
      </c>
      <c r="N2119" t="str">
        <f>IF(ROW()&lt;=vLastrow,'Match History Data'!N2119,"")</f>
        <v/>
      </c>
      <c r="O2119" t="str">
        <f>IF(ROW()&lt;=vLastrow,'Match History Data'!O2119,"")</f>
        <v/>
      </c>
      <c r="Q2119" t="str">
        <f>IF(ROW()&lt;=vLastrow,VLOOKUP(MONTH(E2119),calcs!$S$2:$T$13,2,FALSE),"")</f>
        <v/>
      </c>
      <c r="R2119" t="str">
        <f>IF(ROW()&lt;=vLastrow,VLOOKUP(MONTH(F2119),calcs!$S$2:$T$13,2,FALSE),"")</f>
        <v/>
      </c>
      <c r="S2119" t="str">
        <f t="shared" si="170"/>
        <v/>
      </c>
      <c r="T2119" s="26" t="e">
        <f>IF(F2119="",DATEDIF(E2119,calcs!X$2,"Y"),"")</f>
        <v>#VALUE!</v>
      </c>
      <c r="U2119" t="str">
        <f t="shared" si="174"/>
        <v/>
      </c>
      <c r="V2119" t="str">
        <f t="shared" si="171"/>
        <v/>
      </c>
      <c r="W2119">
        <f t="shared" si="172"/>
        <v>0</v>
      </c>
      <c r="X2119">
        <f t="shared" si="173"/>
        <v>0</v>
      </c>
    </row>
    <row r="2120" spans="1:24" x14ac:dyDescent="0.35">
      <c r="A2120" t="str">
        <f>IF(ROW()&lt;=vLastrow,'Match History Data'!A2120,"")</f>
        <v/>
      </c>
      <c r="B2120" t="str">
        <f>IF(ROW()&lt;=vLastrow,'Match History Data'!B2120,"")</f>
        <v/>
      </c>
      <c r="C2120" t="str">
        <f>IF(ROW()&lt;=vLastrow,'Match History Data'!C2120,"")</f>
        <v/>
      </c>
      <c r="D2120" t="str">
        <f>IF(ROW()&lt;=vLastrow,'Match History Data'!D2120,"")</f>
        <v/>
      </c>
      <c r="E2120" s="3" t="str">
        <f>IF(ROW()&lt;=vLastrow,IF('Match History Data'!E2120&lt;&gt;"",'Match History Data'!E2120,""),"")</f>
        <v/>
      </c>
      <c r="F2120" s="3" t="str">
        <f>IF(ROW()&lt;=vLastrow,IF('Match History Data'!F2120&lt;&gt;"",'Match History Data'!F2120,""),"")</f>
        <v/>
      </c>
      <c r="G2120" t="str">
        <f>IF(ROW()&lt;=vLastrow,'Match History Data'!G2120,"")</f>
        <v/>
      </c>
      <c r="H2120" t="str">
        <f>IF(ROW()&lt;=vLastrow,'Match History Data'!H2120,"")</f>
        <v/>
      </c>
      <c r="I2120" t="str">
        <f>IF(ROW()&lt;=vLastrow,'Match History Data'!I2120,"")</f>
        <v/>
      </c>
      <c r="J2120" t="str">
        <f>IF(ROW()&lt;=vLastrow,'Match History Data'!J2120,"")</f>
        <v/>
      </c>
      <c r="K2120" t="str">
        <f>IF(ROW()&lt;=vLastrow,'Match History Data'!K2120,"")</f>
        <v/>
      </c>
      <c r="L2120" t="str">
        <f>IF(ROW()&lt;=vLastrow,'Match History Data'!L2120,"")</f>
        <v/>
      </c>
      <c r="M2120" t="str">
        <f>IF(ROW()&lt;=vLastrow,'Match History Data'!M2120,"")</f>
        <v/>
      </c>
      <c r="N2120" t="str">
        <f>IF(ROW()&lt;=vLastrow,'Match History Data'!N2120,"")</f>
        <v/>
      </c>
      <c r="O2120" t="str">
        <f>IF(ROW()&lt;=vLastrow,'Match History Data'!O2120,"")</f>
        <v/>
      </c>
      <c r="Q2120" t="str">
        <f>IF(ROW()&lt;=vLastrow,VLOOKUP(MONTH(E2120),calcs!$S$2:$T$13,2,FALSE),"")</f>
        <v/>
      </c>
      <c r="R2120" t="str">
        <f>IF(ROW()&lt;=vLastrow,VLOOKUP(MONTH(F2120),calcs!$S$2:$T$13,2,FALSE),"")</f>
        <v/>
      </c>
      <c r="S2120" t="str">
        <f t="shared" si="170"/>
        <v/>
      </c>
      <c r="T2120" s="26" t="e">
        <f>IF(F2120="",DATEDIF(E2120,calcs!X$2,"Y"),"")</f>
        <v>#VALUE!</v>
      </c>
      <c r="U2120" t="str">
        <f t="shared" si="174"/>
        <v/>
      </c>
      <c r="V2120" t="str">
        <f t="shared" si="171"/>
        <v/>
      </c>
      <c r="W2120">
        <f t="shared" si="172"/>
        <v>0</v>
      </c>
      <c r="X2120">
        <f t="shared" si="173"/>
        <v>0</v>
      </c>
    </row>
    <row r="2121" spans="1:24" x14ac:dyDescent="0.35">
      <c r="A2121" t="str">
        <f>IF(ROW()&lt;=vLastrow,'Match History Data'!A2121,"")</f>
        <v/>
      </c>
      <c r="B2121" t="str">
        <f>IF(ROW()&lt;=vLastrow,'Match History Data'!B2121,"")</f>
        <v/>
      </c>
      <c r="C2121" t="str">
        <f>IF(ROW()&lt;=vLastrow,'Match History Data'!C2121,"")</f>
        <v/>
      </c>
      <c r="D2121" t="str">
        <f>IF(ROW()&lt;=vLastrow,'Match History Data'!D2121,"")</f>
        <v/>
      </c>
      <c r="E2121" s="3" t="str">
        <f>IF(ROW()&lt;=vLastrow,IF('Match History Data'!E2121&lt;&gt;"",'Match History Data'!E2121,""),"")</f>
        <v/>
      </c>
      <c r="F2121" s="3" t="str">
        <f>IF(ROW()&lt;=vLastrow,IF('Match History Data'!F2121&lt;&gt;"",'Match History Data'!F2121,""),"")</f>
        <v/>
      </c>
      <c r="G2121" t="str">
        <f>IF(ROW()&lt;=vLastrow,'Match History Data'!G2121,"")</f>
        <v/>
      </c>
      <c r="H2121" t="str">
        <f>IF(ROW()&lt;=vLastrow,'Match History Data'!H2121,"")</f>
        <v/>
      </c>
      <c r="I2121" t="str">
        <f>IF(ROW()&lt;=vLastrow,'Match History Data'!I2121,"")</f>
        <v/>
      </c>
      <c r="J2121" t="str">
        <f>IF(ROW()&lt;=vLastrow,'Match History Data'!J2121,"")</f>
        <v/>
      </c>
      <c r="K2121" t="str">
        <f>IF(ROW()&lt;=vLastrow,'Match History Data'!K2121,"")</f>
        <v/>
      </c>
      <c r="L2121" t="str">
        <f>IF(ROW()&lt;=vLastrow,'Match History Data'!L2121,"")</f>
        <v/>
      </c>
      <c r="M2121" t="str">
        <f>IF(ROW()&lt;=vLastrow,'Match History Data'!M2121,"")</f>
        <v/>
      </c>
      <c r="N2121" t="str">
        <f>IF(ROW()&lt;=vLastrow,'Match History Data'!N2121,"")</f>
        <v/>
      </c>
      <c r="O2121" t="str">
        <f>IF(ROW()&lt;=vLastrow,'Match History Data'!O2121,"")</f>
        <v/>
      </c>
      <c r="Q2121" t="str">
        <f>IF(ROW()&lt;=vLastrow,VLOOKUP(MONTH(E2121),calcs!$S$2:$T$13,2,FALSE),"")</f>
        <v/>
      </c>
      <c r="R2121" t="str">
        <f>IF(ROW()&lt;=vLastrow,VLOOKUP(MONTH(F2121),calcs!$S$2:$T$13,2,FALSE),"")</f>
        <v/>
      </c>
      <c r="S2121" t="str">
        <f t="shared" si="170"/>
        <v/>
      </c>
      <c r="T2121" s="26" t="e">
        <f>IF(F2121="",DATEDIF(E2121,calcs!X$2,"Y"),"")</f>
        <v>#VALUE!</v>
      </c>
      <c r="U2121" t="str">
        <f t="shared" si="174"/>
        <v/>
      </c>
      <c r="V2121" t="str">
        <f t="shared" si="171"/>
        <v/>
      </c>
      <c r="W2121">
        <f t="shared" si="172"/>
        <v>0</v>
      </c>
      <c r="X2121">
        <f t="shared" si="173"/>
        <v>0</v>
      </c>
    </row>
    <row r="2122" spans="1:24" x14ac:dyDescent="0.35">
      <c r="A2122" t="str">
        <f>IF(ROW()&lt;=vLastrow,'Match History Data'!A2122,"")</f>
        <v/>
      </c>
      <c r="B2122" t="str">
        <f>IF(ROW()&lt;=vLastrow,'Match History Data'!B2122,"")</f>
        <v/>
      </c>
      <c r="C2122" t="str">
        <f>IF(ROW()&lt;=vLastrow,'Match History Data'!C2122,"")</f>
        <v/>
      </c>
      <c r="D2122" t="str">
        <f>IF(ROW()&lt;=vLastrow,'Match History Data'!D2122,"")</f>
        <v/>
      </c>
      <c r="E2122" s="3" t="str">
        <f>IF(ROW()&lt;=vLastrow,IF('Match History Data'!E2122&lt;&gt;"",'Match History Data'!E2122,""),"")</f>
        <v/>
      </c>
      <c r="F2122" s="3" t="str">
        <f>IF(ROW()&lt;=vLastrow,IF('Match History Data'!F2122&lt;&gt;"",'Match History Data'!F2122,""),"")</f>
        <v/>
      </c>
      <c r="G2122" t="str">
        <f>IF(ROW()&lt;=vLastrow,'Match History Data'!G2122,"")</f>
        <v/>
      </c>
      <c r="H2122" t="str">
        <f>IF(ROW()&lt;=vLastrow,'Match History Data'!H2122,"")</f>
        <v/>
      </c>
      <c r="I2122" t="str">
        <f>IF(ROW()&lt;=vLastrow,'Match History Data'!I2122,"")</f>
        <v/>
      </c>
      <c r="J2122" t="str">
        <f>IF(ROW()&lt;=vLastrow,'Match History Data'!J2122,"")</f>
        <v/>
      </c>
      <c r="K2122" t="str">
        <f>IF(ROW()&lt;=vLastrow,'Match History Data'!K2122,"")</f>
        <v/>
      </c>
      <c r="L2122" t="str">
        <f>IF(ROW()&lt;=vLastrow,'Match History Data'!L2122,"")</f>
        <v/>
      </c>
      <c r="M2122" t="str">
        <f>IF(ROW()&lt;=vLastrow,'Match History Data'!M2122,"")</f>
        <v/>
      </c>
      <c r="N2122" t="str">
        <f>IF(ROW()&lt;=vLastrow,'Match History Data'!N2122,"")</f>
        <v/>
      </c>
      <c r="O2122" t="str">
        <f>IF(ROW()&lt;=vLastrow,'Match History Data'!O2122,"")</f>
        <v/>
      </c>
      <c r="Q2122" t="str">
        <f>IF(ROW()&lt;=vLastrow,VLOOKUP(MONTH(E2122),calcs!$S$2:$T$13,2,FALSE),"")</f>
        <v/>
      </c>
      <c r="R2122" t="str">
        <f>IF(ROW()&lt;=vLastrow,VLOOKUP(MONTH(F2122),calcs!$S$2:$T$13,2,FALSE),"")</f>
        <v/>
      </c>
      <c r="S2122" t="str">
        <f t="shared" ref="S2122:S2185" si="175">IF(F2122&lt;&gt;"",DATEDIF(E2122,F2122,"y"),"")</f>
        <v/>
      </c>
      <c r="T2122" s="26" t="e">
        <f>IF(F2122="",DATEDIF(E2122,calcs!X$2,"Y"),"")</f>
        <v>#VALUE!</v>
      </c>
      <c r="U2122" t="str">
        <f t="shared" si="174"/>
        <v/>
      </c>
      <c r="V2122" t="str">
        <f t="shared" si="171"/>
        <v/>
      </c>
      <c r="W2122">
        <f t="shared" si="172"/>
        <v>0</v>
      </c>
      <c r="X2122">
        <f t="shared" si="173"/>
        <v>0</v>
      </c>
    </row>
    <row r="2123" spans="1:24" x14ac:dyDescent="0.35">
      <c r="A2123" t="str">
        <f>IF(ROW()&lt;=vLastrow,'Match History Data'!A2123,"")</f>
        <v/>
      </c>
      <c r="B2123" t="str">
        <f>IF(ROW()&lt;=vLastrow,'Match History Data'!B2123,"")</f>
        <v/>
      </c>
      <c r="C2123" t="str">
        <f>IF(ROW()&lt;=vLastrow,'Match History Data'!C2123,"")</f>
        <v/>
      </c>
      <c r="D2123" t="str">
        <f>IF(ROW()&lt;=vLastrow,'Match History Data'!D2123,"")</f>
        <v/>
      </c>
      <c r="E2123" s="3" t="str">
        <f>IF(ROW()&lt;=vLastrow,IF('Match History Data'!E2123&lt;&gt;"",'Match History Data'!E2123,""),"")</f>
        <v/>
      </c>
      <c r="F2123" s="3" t="str">
        <f>IF(ROW()&lt;=vLastrow,IF('Match History Data'!F2123&lt;&gt;"",'Match History Data'!F2123,""),"")</f>
        <v/>
      </c>
      <c r="G2123" t="str">
        <f>IF(ROW()&lt;=vLastrow,'Match History Data'!G2123,"")</f>
        <v/>
      </c>
      <c r="H2123" t="str">
        <f>IF(ROW()&lt;=vLastrow,'Match History Data'!H2123,"")</f>
        <v/>
      </c>
      <c r="I2123" t="str">
        <f>IF(ROW()&lt;=vLastrow,'Match History Data'!I2123,"")</f>
        <v/>
      </c>
      <c r="J2123" t="str">
        <f>IF(ROW()&lt;=vLastrow,'Match History Data'!J2123,"")</f>
        <v/>
      </c>
      <c r="K2123" t="str">
        <f>IF(ROW()&lt;=vLastrow,'Match History Data'!K2123,"")</f>
        <v/>
      </c>
      <c r="L2123" t="str">
        <f>IF(ROW()&lt;=vLastrow,'Match History Data'!L2123,"")</f>
        <v/>
      </c>
      <c r="M2123" t="str">
        <f>IF(ROW()&lt;=vLastrow,'Match History Data'!M2123,"")</f>
        <v/>
      </c>
      <c r="N2123" t="str">
        <f>IF(ROW()&lt;=vLastrow,'Match History Data'!N2123,"")</f>
        <v/>
      </c>
      <c r="O2123" t="str">
        <f>IF(ROW()&lt;=vLastrow,'Match History Data'!O2123,"")</f>
        <v/>
      </c>
      <c r="Q2123" t="str">
        <f>IF(ROW()&lt;=vLastrow,VLOOKUP(MONTH(E2123),calcs!$S$2:$T$13,2,FALSE),"")</f>
        <v/>
      </c>
      <c r="R2123" t="str">
        <f>IF(ROW()&lt;=vLastrow,VLOOKUP(MONTH(F2123),calcs!$S$2:$T$13,2,FALSE),"")</f>
        <v/>
      </c>
      <c r="S2123" t="str">
        <f t="shared" si="175"/>
        <v/>
      </c>
      <c r="T2123" s="26" t="e">
        <f>IF(F2123="",DATEDIF(E2123,calcs!X$2,"Y"),"")</f>
        <v>#VALUE!</v>
      </c>
      <c r="U2123" t="str">
        <f t="shared" si="174"/>
        <v/>
      </c>
      <c r="V2123" t="str">
        <f t="shared" si="171"/>
        <v/>
      </c>
      <c r="W2123">
        <f t="shared" si="172"/>
        <v>0</v>
      </c>
      <c r="X2123">
        <f t="shared" si="173"/>
        <v>0</v>
      </c>
    </row>
    <row r="2124" spans="1:24" x14ac:dyDescent="0.35">
      <c r="A2124" t="str">
        <f>IF(ROW()&lt;=vLastrow,'Match History Data'!A2124,"")</f>
        <v/>
      </c>
      <c r="B2124" t="str">
        <f>IF(ROW()&lt;=vLastrow,'Match History Data'!B2124,"")</f>
        <v/>
      </c>
      <c r="C2124" t="str">
        <f>IF(ROW()&lt;=vLastrow,'Match History Data'!C2124,"")</f>
        <v/>
      </c>
      <c r="D2124" t="str">
        <f>IF(ROW()&lt;=vLastrow,'Match History Data'!D2124,"")</f>
        <v/>
      </c>
      <c r="E2124" s="3" t="str">
        <f>IF(ROW()&lt;=vLastrow,IF('Match History Data'!E2124&lt;&gt;"",'Match History Data'!E2124,""),"")</f>
        <v/>
      </c>
      <c r="F2124" s="3" t="str">
        <f>IF(ROW()&lt;=vLastrow,IF('Match History Data'!F2124&lt;&gt;"",'Match History Data'!F2124,""),"")</f>
        <v/>
      </c>
      <c r="G2124" t="str">
        <f>IF(ROW()&lt;=vLastrow,'Match History Data'!G2124,"")</f>
        <v/>
      </c>
      <c r="H2124" t="str">
        <f>IF(ROW()&lt;=vLastrow,'Match History Data'!H2124,"")</f>
        <v/>
      </c>
      <c r="I2124" t="str">
        <f>IF(ROW()&lt;=vLastrow,'Match History Data'!I2124,"")</f>
        <v/>
      </c>
      <c r="J2124" t="str">
        <f>IF(ROW()&lt;=vLastrow,'Match History Data'!J2124,"")</f>
        <v/>
      </c>
      <c r="K2124" t="str">
        <f>IF(ROW()&lt;=vLastrow,'Match History Data'!K2124,"")</f>
        <v/>
      </c>
      <c r="L2124" t="str">
        <f>IF(ROW()&lt;=vLastrow,'Match History Data'!L2124,"")</f>
        <v/>
      </c>
      <c r="M2124" t="str">
        <f>IF(ROW()&lt;=vLastrow,'Match History Data'!M2124,"")</f>
        <v/>
      </c>
      <c r="N2124" t="str">
        <f>IF(ROW()&lt;=vLastrow,'Match History Data'!N2124,"")</f>
        <v/>
      </c>
      <c r="O2124" t="str">
        <f>IF(ROW()&lt;=vLastrow,'Match History Data'!O2124,"")</f>
        <v/>
      </c>
      <c r="Q2124" t="str">
        <f>IF(ROW()&lt;=vLastrow,VLOOKUP(MONTH(E2124),calcs!$S$2:$T$13,2,FALSE),"")</f>
        <v/>
      </c>
      <c r="R2124" t="str">
        <f>IF(ROW()&lt;=vLastrow,VLOOKUP(MONTH(F2124),calcs!$S$2:$T$13,2,FALSE),"")</f>
        <v/>
      </c>
      <c r="S2124" t="str">
        <f t="shared" si="175"/>
        <v/>
      </c>
      <c r="T2124" s="26" t="e">
        <f>IF(F2124="",DATEDIF(E2124,calcs!X$2,"Y"),"")</f>
        <v>#VALUE!</v>
      </c>
      <c r="U2124" t="str">
        <f t="shared" si="174"/>
        <v/>
      </c>
      <c r="V2124" t="str">
        <f t="shared" si="171"/>
        <v/>
      </c>
      <c r="W2124">
        <f t="shared" si="172"/>
        <v>0</v>
      </c>
      <c r="X2124">
        <f t="shared" si="173"/>
        <v>0</v>
      </c>
    </row>
    <row r="2125" spans="1:24" x14ac:dyDescent="0.35">
      <c r="A2125" t="str">
        <f>IF(ROW()&lt;=vLastrow,'Match History Data'!A2125,"")</f>
        <v/>
      </c>
      <c r="B2125" t="str">
        <f>IF(ROW()&lt;=vLastrow,'Match History Data'!B2125,"")</f>
        <v/>
      </c>
      <c r="C2125" t="str">
        <f>IF(ROW()&lt;=vLastrow,'Match History Data'!C2125,"")</f>
        <v/>
      </c>
      <c r="D2125" t="str">
        <f>IF(ROW()&lt;=vLastrow,'Match History Data'!D2125,"")</f>
        <v/>
      </c>
      <c r="E2125" s="3" t="str">
        <f>IF(ROW()&lt;=vLastrow,IF('Match History Data'!E2125&lt;&gt;"",'Match History Data'!E2125,""),"")</f>
        <v/>
      </c>
      <c r="F2125" s="3" t="str">
        <f>IF(ROW()&lt;=vLastrow,IF('Match History Data'!F2125&lt;&gt;"",'Match History Data'!F2125,""),"")</f>
        <v/>
      </c>
      <c r="G2125" t="str">
        <f>IF(ROW()&lt;=vLastrow,'Match History Data'!G2125,"")</f>
        <v/>
      </c>
      <c r="H2125" t="str">
        <f>IF(ROW()&lt;=vLastrow,'Match History Data'!H2125,"")</f>
        <v/>
      </c>
      <c r="I2125" t="str">
        <f>IF(ROW()&lt;=vLastrow,'Match History Data'!I2125,"")</f>
        <v/>
      </c>
      <c r="J2125" t="str">
        <f>IF(ROW()&lt;=vLastrow,'Match History Data'!J2125,"")</f>
        <v/>
      </c>
      <c r="K2125" t="str">
        <f>IF(ROW()&lt;=vLastrow,'Match History Data'!K2125,"")</f>
        <v/>
      </c>
      <c r="L2125" t="str">
        <f>IF(ROW()&lt;=vLastrow,'Match History Data'!L2125,"")</f>
        <v/>
      </c>
      <c r="M2125" t="str">
        <f>IF(ROW()&lt;=vLastrow,'Match History Data'!M2125,"")</f>
        <v/>
      </c>
      <c r="N2125" t="str">
        <f>IF(ROW()&lt;=vLastrow,'Match History Data'!N2125,"")</f>
        <v/>
      </c>
      <c r="O2125" t="str">
        <f>IF(ROW()&lt;=vLastrow,'Match History Data'!O2125,"")</f>
        <v/>
      </c>
      <c r="Q2125" t="str">
        <f>IF(ROW()&lt;=vLastrow,VLOOKUP(MONTH(E2125),calcs!$S$2:$T$13,2,FALSE),"")</f>
        <v/>
      </c>
      <c r="R2125" t="str">
        <f>IF(ROW()&lt;=vLastrow,VLOOKUP(MONTH(F2125),calcs!$S$2:$T$13,2,FALSE),"")</f>
        <v/>
      </c>
      <c r="S2125" t="str">
        <f t="shared" si="175"/>
        <v/>
      </c>
      <c r="T2125" s="26" t="e">
        <f>IF(F2125="",DATEDIF(E2125,calcs!X$2,"Y"),"")</f>
        <v>#VALUE!</v>
      </c>
      <c r="U2125" t="str">
        <f t="shared" si="174"/>
        <v/>
      </c>
      <c r="V2125" t="str">
        <f t="shared" si="171"/>
        <v/>
      </c>
      <c r="W2125">
        <f t="shared" si="172"/>
        <v>0</v>
      </c>
      <c r="X2125">
        <f t="shared" si="173"/>
        <v>0</v>
      </c>
    </row>
    <row r="2126" spans="1:24" x14ac:dyDescent="0.35">
      <c r="A2126" t="str">
        <f>IF(ROW()&lt;=vLastrow,'Match History Data'!A2126,"")</f>
        <v/>
      </c>
      <c r="B2126" t="str">
        <f>IF(ROW()&lt;=vLastrow,'Match History Data'!B2126,"")</f>
        <v/>
      </c>
      <c r="C2126" t="str">
        <f>IF(ROW()&lt;=vLastrow,'Match History Data'!C2126,"")</f>
        <v/>
      </c>
      <c r="D2126" t="str">
        <f>IF(ROW()&lt;=vLastrow,'Match History Data'!D2126,"")</f>
        <v/>
      </c>
      <c r="E2126" s="3" t="str">
        <f>IF(ROW()&lt;=vLastrow,IF('Match History Data'!E2126&lt;&gt;"",'Match History Data'!E2126,""),"")</f>
        <v/>
      </c>
      <c r="F2126" s="3" t="str">
        <f>IF(ROW()&lt;=vLastrow,IF('Match History Data'!F2126&lt;&gt;"",'Match History Data'!F2126,""),"")</f>
        <v/>
      </c>
      <c r="G2126" t="str">
        <f>IF(ROW()&lt;=vLastrow,'Match History Data'!G2126,"")</f>
        <v/>
      </c>
      <c r="H2126" t="str">
        <f>IF(ROW()&lt;=vLastrow,'Match History Data'!H2126,"")</f>
        <v/>
      </c>
      <c r="I2126" t="str">
        <f>IF(ROW()&lt;=vLastrow,'Match History Data'!I2126,"")</f>
        <v/>
      </c>
      <c r="J2126" t="str">
        <f>IF(ROW()&lt;=vLastrow,'Match History Data'!J2126,"")</f>
        <v/>
      </c>
      <c r="K2126" t="str">
        <f>IF(ROW()&lt;=vLastrow,'Match History Data'!K2126,"")</f>
        <v/>
      </c>
      <c r="L2126" t="str">
        <f>IF(ROW()&lt;=vLastrow,'Match History Data'!L2126,"")</f>
        <v/>
      </c>
      <c r="M2126" t="str">
        <f>IF(ROW()&lt;=vLastrow,'Match History Data'!M2126,"")</f>
        <v/>
      </c>
      <c r="N2126" t="str">
        <f>IF(ROW()&lt;=vLastrow,'Match History Data'!N2126,"")</f>
        <v/>
      </c>
      <c r="O2126" t="str">
        <f>IF(ROW()&lt;=vLastrow,'Match History Data'!O2126,"")</f>
        <v/>
      </c>
      <c r="Q2126" t="str">
        <f>IF(ROW()&lt;=vLastrow,VLOOKUP(MONTH(E2126),calcs!$S$2:$T$13,2,FALSE),"")</f>
        <v/>
      </c>
      <c r="R2126" t="str">
        <f>IF(ROW()&lt;=vLastrow,VLOOKUP(MONTH(F2126),calcs!$S$2:$T$13,2,FALSE),"")</f>
        <v/>
      </c>
      <c r="S2126" t="str">
        <f t="shared" si="175"/>
        <v/>
      </c>
      <c r="T2126" s="26" t="e">
        <f>IF(F2126="",DATEDIF(E2126,calcs!X$2,"Y"),"")</f>
        <v>#VALUE!</v>
      </c>
      <c r="U2126" t="str">
        <f t="shared" si="174"/>
        <v/>
      </c>
      <c r="V2126" t="str">
        <f t="shared" si="171"/>
        <v/>
      </c>
      <c r="W2126">
        <f t="shared" si="172"/>
        <v>0</v>
      </c>
      <c r="X2126">
        <f t="shared" si="173"/>
        <v>0</v>
      </c>
    </row>
    <row r="2127" spans="1:24" x14ac:dyDescent="0.35">
      <c r="A2127" t="str">
        <f>IF(ROW()&lt;=vLastrow,'Match History Data'!A2127,"")</f>
        <v/>
      </c>
      <c r="B2127" t="str">
        <f>IF(ROW()&lt;=vLastrow,'Match History Data'!B2127,"")</f>
        <v/>
      </c>
      <c r="C2127" t="str">
        <f>IF(ROW()&lt;=vLastrow,'Match History Data'!C2127,"")</f>
        <v/>
      </c>
      <c r="D2127" t="str">
        <f>IF(ROW()&lt;=vLastrow,'Match History Data'!D2127,"")</f>
        <v/>
      </c>
      <c r="E2127" s="3" t="str">
        <f>IF(ROW()&lt;=vLastrow,IF('Match History Data'!E2127&lt;&gt;"",'Match History Data'!E2127,""),"")</f>
        <v/>
      </c>
      <c r="F2127" s="3" t="str">
        <f>IF(ROW()&lt;=vLastrow,IF('Match History Data'!F2127&lt;&gt;"",'Match History Data'!F2127,""),"")</f>
        <v/>
      </c>
      <c r="G2127" t="str">
        <f>IF(ROW()&lt;=vLastrow,'Match History Data'!G2127,"")</f>
        <v/>
      </c>
      <c r="H2127" t="str">
        <f>IF(ROW()&lt;=vLastrow,'Match History Data'!H2127,"")</f>
        <v/>
      </c>
      <c r="I2127" t="str">
        <f>IF(ROW()&lt;=vLastrow,'Match History Data'!I2127,"")</f>
        <v/>
      </c>
      <c r="J2127" t="str">
        <f>IF(ROW()&lt;=vLastrow,'Match History Data'!J2127,"")</f>
        <v/>
      </c>
      <c r="K2127" t="str">
        <f>IF(ROW()&lt;=vLastrow,'Match History Data'!K2127,"")</f>
        <v/>
      </c>
      <c r="L2127" t="str">
        <f>IF(ROW()&lt;=vLastrow,'Match History Data'!L2127,"")</f>
        <v/>
      </c>
      <c r="M2127" t="str">
        <f>IF(ROW()&lt;=vLastrow,'Match History Data'!M2127,"")</f>
        <v/>
      </c>
      <c r="N2127" t="str">
        <f>IF(ROW()&lt;=vLastrow,'Match History Data'!N2127,"")</f>
        <v/>
      </c>
      <c r="O2127" t="str">
        <f>IF(ROW()&lt;=vLastrow,'Match History Data'!O2127,"")</f>
        <v/>
      </c>
      <c r="Q2127" t="str">
        <f>IF(ROW()&lt;=vLastrow,VLOOKUP(MONTH(E2127),calcs!$S$2:$T$13,2,FALSE),"")</f>
        <v/>
      </c>
      <c r="R2127" t="str">
        <f>IF(ROW()&lt;=vLastrow,VLOOKUP(MONTH(F2127),calcs!$S$2:$T$13,2,FALSE),"")</f>
        <v/>
      </c>
      <c r="S2127" t="str">
        <f t="shared" si="175"/>
        <v/>
      </c>
      <c r="T2127" s="26" t="e">
        <f>IF(F2127="",DATEDIF(E2127,calcs!X$2,"Y"),"")</f>
        <v>#VALUE!</v>
      </c>
      <c r="U2127" t="str">
        <f t="shared" si="174"/>
        <v/>
      </c>
      <c r="V2127" t="str">
        <f t="shared" si="171"/>
        <v/>
      </c>
      <c r="W2127">
        <f t="shared" si="172"/>
        <v>0</v>
      </c>
      <c r="X2127">
        <f t="shared" si="173"/>
        <v>0</v>
      </c>
    </row>
    <row r="2128" spans="1:24" x14ac:dyDescent="0.35">
      <c r="A2128" t="str">
        <f>IF(ROW()&lt;=vLastrow,'Match History Data'!A2128,"")</f>
        <v/>
      </c>
      <c r="B2128" t="str">
        <f>IF(ROW()&lt;=vLastrow,'Match History Data'!B2128,"")</f>
        <v/>
      </c>
      <c r="C2128" t="str">
        <f>IF(ROW()&lt;=vLastrow,'Match History Data'!C2128,"")</f>
        <v/>
      </c>
      <c r="D2128" t="str">
        <f>IF(ROW()&lt;=vLastrow,'Match History Data'!D2128,"")</f>
        <v/>
      </c>
      <c r="E2128" s="3" t="str">
        <f>IF(ROW()&lt;=vLastrow,IF('Match History Data'!E2128&lt;&gt;"",'Match History Data'!E2128,""),"")</f>
        <v/>
      </c>
      <c r="F2128" s="3" t="str">
        <f>IF(ROW()&lt;=vLastrow,IF('Match History Data'!F2128&lt;&gt;"",'Match History Data'!F2128,""),"")</f>
        <v/>
      </c>
      <c r="G2128" t="str">
        <f>IF(ROW()&lt;=vLastrow,'Match History Data'!G2128,"")</f>
        <v/>
      </c>
      <c r="H2128" t="str">
        <f>IF(ROW()&lt;=vLastrow,'Match History Data'!H2128,"")</f>
        <v/>
      </c>
      <c r="I2128" t="str">
        <f>IF(ROW()&lt;=vLastrow,'Match History Data'!I2128,"")</f>
        <v/>
      </c>
      <c r="J2128" t="str">
        <f>IF(ROW()&lt;=vLastrow,'Match History Data'!J2128,"")</f>
        <v/>
      </c>
      <c r="K2128" t="str">
        <f>IF(ROW()&lt;=vLastrow,'Match History Data'!K2128,"")</f>
        <v/>
      </c>
      <c r="L2128" t="str">
        <f>IF(ROW()&lt;=vLastrow,'Match History Data'!L2128,"")</f>
        <v/>
      </c>
      <c r="M2128" t="str">
        <f>IF(ROW()&lt;=vLastrow,'Match History Data'!M2128,"")</f>
        <v/>
      </c>
      <c r="N2128" t="str">
        <f>IF(ROW()&lt;=vLastrow,'Match History Data'!N2128,"")</f>
        <v/>
      </c>
      <c r="O2128" t="str">
        <f>IF(ROW()&lt;=vLastrow,'Match History Data'!O2128,"")</f>
        <v/>
      </c>
      <c r="Q2128" t="str">
        <f>IF(ROW()&lt;=vLastrow,VLOOKUP(MONTH(E2128),calcs!$S$2:$T$13,2,FALSE),"")</f>
        <v/>
      </c>
      <c r="R2128" t="str">
        <f>IF(ROW()&lt;=vLastrow,VLOOKUP(MONTH(F2128),calcs!$S$2:$T$13,2,FALSE),"")</f>
        <v/>
      </c>
      <c r="S2128" t="str">
        <f t="shared" si="175"/>
        <v/>
      </c>
      <c r="T2128" s="26" t="e">
        <f>IF(F2128="",DATEDIF(E2128,calcs!X$2,"Y"),"")</f>
        <v>#VALUE!</v>
      </c>
      <c r="U2128" t="str">
        <f t="shared" si="174"/>
        <v/>
      </c>
      <c r="V2128" t="str">
        <f t="shared" si="171"/>
        <v/>
      </c>
      <c r="W2128">
        <f t="shared" si="172"/>
        <v>0</v>
      </c>
      <c r="X2128">
        <f t="shared" si="173"/>
        <v>0</v>
      </c>
    </row>
    <row r="2129" spans="1:24" x14ac:dyDescent="0.35">
      <c r="A2129" t="str">
        <f>IF(ROW()&lt;=vLastrow,'Match History Data'!A2129,"")</f>
        <v/>
      </c>
      <c r="B2129" t="str">
        <f>IF(ROW()&lt;=vLastrow,'Match History Data'!B2129,"")</f>
        <v/>
      </c>
      <c r="C2129" t="str">
        <f>IF(ROW()&lt;=vLastrow,'Match History Data'!C2129,"")</f>
        <v/>
      </c>
      <c r="D2129" t="str">
        <f>IF(ROW()&lt;=vLastrow,'Match History Data'!D2129,"")</f>
        <v/>
      </c>
      <c r="E2129" s="3" t="str">
        <f>IF(ROW()&lt;=vLastrow,IF('Match History Data'!E2129&lt;&gt;"",'Match History Data'!E2129,""),"")</f>
        <v/>
      </c>
      <c r="F2129" s="3" t="str">
        <f>IF(ROW()&lt;=vLastrow,IF('Match History Data'!F2129&lt;&gt;"",'Match History Data'!F2129,""),"")</f>
        <v/>
      </c>
      <c r="G2129" t="str">
        <f>IF(ROW()&lt;=vLastrow,'Match History Data'!G2129,"")</f>
        <v/>
      </c>
      <c r="H2129" t="str">
        <f>IF(ROW()&lt;=vLastrow,'Match History Data'!H2129,"")</f>
        <v/>
      </c>
      <c r="I2129" t="str">
        <f>IF(ROW()&lt;=vLastrow,'Match History Data'!I2129,"")</f>
        <v/>
      </c>
      <c r="J2129" t="str">
        <f>IF(ROW()&lt;=vLastrow,'Match History Data'!J2129,"")</f>
        <v/>
      </c>
      <c r="K2129" t="str">
        <f>IF(ROW()&lt;=vLastrow,'Match History Data'!K2129,"")</f>
        <v/>
      </c>
      <c r="L2129" t="str">
        <f>IF(ROW()&lt;=vLastrow,'Match History Data'!L2129,"")</f>
        <v/>
      </c>
      <c r="M2129" t="str">
        <f>IF(ROW()&lt;=vLastrow,'Match History Data'!M2129,"")</f>
        <v/>
      </c>
      <c r="N2129" t="str">
        <f>IF(ROW()&lt;=vLastrow,'Match History Data'!N2129,"")</f>
        <v/>
      </c>
      <c r="O2129" t="str">
        <f>IF(ROW()&lt;=vLastrow,'Match History Data'!O2129,"")</f>
        <v/>
      </c>
      <c r="Q2129" t="str">
        <f>IF(ROW()&lt;=vLastrow,VLOOKUP(MONTH(E2129),calcs!$S$2:$T$13,2,FALSE),"")</f>
        <v/>
      </c>
      <c r="R2129" t="str">
        <f>IF(ROW()&lt;=vLastrow,VLOOKUP(MONTH(F2129),calcs!$S$2:$T$13,2,FALSE),"")</f>
        <v/>
      </c>
      <c r="S2129" t="str">
        <f t="shared" si="175"/>
        <v/>
      </c>
      <c r="T2129" s="26" t="e">
        <f>IF(F2129="",DATEDIF(E2129,calcs!X$2,"Y"),"")</f>
        <v>#VALUE!</v>
      </c>
      <c r="U2129" t="str">
        <f t="shared" si="174"/>
        <v/>
      </c>
      <c r="V2129" t="str">
        <f t="shared" si="171"/>
        <v/>
      </c>
      <c r="W2129">
        <f t="shared" si="172"/>
        <v>0</v>
      </c>
      <c r="X2129">
        <f t="shared" si="173"/>
        <v>0</v>
      </c>
    </row>
    <row r="2130" spans="1:24" x14ac:dyDescent="0.35">
      <c r="A2130" t="str">
        <f>IF(ROW()&lt;=vLastrow,'Match History Data'!A2130,"")</f>
        <v/>
      </c>
      <c r="B2130" t="str">
        <f>IF(ROW()&lt;=vLastrow,'Match History Data'!B2130,"")</f>
        <v/>
      </c>
      <c r="C2130" t="str">
        <f>IF(ROW()&lt;=vLastrow,'Match History Data'!C2130,"")</f>
        <v/>
      </c>
      <c r="D2130" t="str">
        <f>IF(ROW()&lt;=vLastrow,'Match History Data'!D2130,"")</f>
        <v/>
      </c>
      <c r="E2130" s="3" t="str">
        <f>IF(ROW()&lt;=vLastrow,IF('Match History Data'!E2130&lt;&gt;"",'Match History Data'!E2130,""),"")</f>
        <v/>
      </c>
      <c r="F2130" s="3" t="str">
        <f>IF(ROW()&lt;=vLastrow,IF('Match History Data'!F2130&lt;&gt;"",'Match History Data'!F2130,""),"")</f>
        <v/>
      </c>
      <c r="G2130" t="str">
        <f>IF(ROW()&lt;=vLastrow,'Match History Data'!G2130,"")</f>
        <v/>
      </c>
      <c r="H2130" t="str">
        <f>IF(ROW()&lt;=vLastrow,'Match History Data'!H2130,"")</f>
        <v/>
      </c>
      <c r="I2130" t="str">
        <f>IF(ROW()&lt;=vLastrow,'Match History Data'!I2130,"")</f>
        <v/>
      </c>
      <c r="J2130" t="str">
        <f>IF(ROW()&lt;=vLastrow,'Match History Data'!J2130,"")</f>
        <v/>
      </c>
      <c r="K2130" t="str">
        <f>IF(ROW()&lt;=vLastrow,'Match History Data'!K2130,"")</f>
        <v/>
      </c>
      <c r="L2130" t="str">
        <f>IF(ROW()&lt;=vLastrow,'Match History Data'!L2130,"")</f>
        <v/>
      </c>
      <c r="M2130" t="str">
        <f>IF(ROW()&lt;=vLastrow,'Match History Data'!M2130,"")</f>
        <v/>
      </c>
      <c r="N2130" t="str">
        <f>IF(ROW()&lt;=vLastrow,'Match History Data'!N2130,"")</f>
        <v/>
      </c>
      <c r="O2130" t="str">
        <f>IF(ROW()&lt;=vLastrow,'Match History Data'!O2130,"")</f>
        <v/>
      </c>
      <c r="Q2130" t="str">
        <f>IF(ROW()&lt;=vLastrow,VLOOKUP(MONTH(E2130),calcs!$S$2:$T$13,2,FALSE),"")</f>
        <v/>
      </c>
      <c r="R2130" t="str">
        <f>IF(ROW()&lt;=vLastrow,VLOOKUP(MONTH(F2130),calcs!$S$2:$T$13,2,FALSE),"")</f>
        <v/>
      </c>
      <c r="S2130" t="str">
        <f t="shared" si="175"/>
        <v/>
      </c>
      <c r="T2130" s="26" t="e">
        <f>IF(F2130="",DATEDIF(E2130,calcs!X$2,"Y"),"")</f>
        <v>#VALUE!</v>
      </c>
      <c r="U2130" t="str">
        <f t="shared" si="174"/>
        <v/>
      </c>
      <c r="V2130" t="str">
        <f t="shared" si="171"/>
        <v/>
      </c>
      <c r="W2130">
        <f t="shared" si="172"/>
        <v>0</v>
      </c>
      <c r="X2130">
        <f t="shared" si="173"/>
        <v>0</v>
      </c>
    </row>
    <row r="2131" spans="1:24" x14ac:dyDescent="0.35">
      <c r="A2131" t="str">
        <f>IF(ROW()&lt;=vLastrow,'Match History Data'!A2131,"")</f>
        <v/>
      </c>
      <c r="B2131" t="str">
        <f>IF(ROW()&lt;=vLastrow,'Match History Data'!B2131,"")</f>
        <v/>
      </c>
      <c r="C2131" t="str">
        <f>IF(ROW()&lt;=vLastrow,'Match History Data'!C2131,"")</f>
        <v/>
      </c>
      <c r="D2131" t="str">
        <f>IF(ROW()&lt;=vLastrow,'Match History Data'!D2131,"")</f>
        <v/>
      </c>
      <c r="E2131" s="3" t="str">
        <f>IF(ROW()&lt;=vLastrow,IF('Match History Data'!E2131&lt;&gt;"",'Match History Data'!E2131,""),"")</f>
        <v/>
      </c>
      <c r="F2131" s="3" t="str">
        <f>IF(ROW()&lt;=vLastrow,IF('Match History Data'!F2131&lt;&gt;"",'Match History Data'!F2131,""),"")</f>
        <v/>
      </c>
      <c r="G2131" t="str">
        <f>IF(ROW()&lt;=vLastrow,'Match History Data'!G2131,"")</f>
        <v/>
      </c>
      <c r="H2131" t="str">
        <f>IF(ROW()&lt;=vLastrow,'Match History Data'!H2131,"")</f>
        <v/>
      </c>
      <c r="I2131" t="str">
        <f>IF(ROW()&lt;=vLastrow,'Match History Data'!I2131,"")</f>
        <v/>
      </c>
      <c r="J2131" t="str">
        <f>IF(ROW()&lt;=vLastrow,'Match History Data'!J2131,"")</f>
        <v/>
      </c>
      <c r="K2131" t="str">
        <f>IF(ROW()&lt;=vLastrow,'Match History Data'!K2131,"")</f>
        <v/>
      </c>
      <c r="L2131" t="str">
        <f>IF(ROW()&lt;=vLastrow,'Match History Data'!L2131,"")</f>
        <v/>
      </c>
      <c r="M2131" t="str">
        <f>IF(ROW()&lt;=vLastrow,'Match History Data'!M2131,"")</f>
        <v/>
      </c>
      <c r="N2131" t="str">
        <f>IF(ROW()&lt;=vLastrow,'Match History Data'!N2131,"")</f>
        <v/>
      </c>
      <c r="O2131" t="str">
        <f>IF(ROW()&lt;=vLastrow,'Match History Data'!O2131,"")</f>
        <v/>
      </c>
      <c r="Q2131" t="str">
        <f>IF(ROW()&lt;=vLastrow,VLOOKUP(MONTH(E2131),calcs!$S$2:$T$13,2,FALSE),"")</f>
        <v/>
      </c>
      <c r="R2131" t="str">
        <f>IF(ROW()&lt;=vLastrow,VLOOKUP(MONTH(F2131),calcs!$S$2:$T$13,2,FALSE),"")</f>
        <v/>
      </c>
      <c r="S2131" t="str">
        <f t="shared" si="175"/>
        <v/>
      </c>
      <c r="T2131" s="26" t="e">
        <f>IF(F2131="",DATEDIF(E2131,calcs!X$2,"Y"),"")</f>
        <v>#VALUE!</v>
      </c>
      <c r="U2131" t="str">
        <f t="shared" si="174"/>
        <v/>
      </c>
      <c r="V2131" t="str">
        <f t="shared" si="171"/>
        <v/>
      </c>
      <c r="W2131">
        <f t="shared" si="172"/>
        <v>0</v>
      </c>
      <c r="X2131">
        <f t="shared" si="173"/>
        <v>0</v>
      </c>
    </row>
    <row r="2132" spans="1:24" x14ac:dyDescent="0.35">
      <c r="A2132" t="str">
        <f>IF(ROW()&lt;=vLastrow,'Match History Data'!A2132,"")</f>
        <v/>
      </c>
      <c r="B2132" t="str">
        <f>IF(ROW()&lt;=vLastrow,'Match History Data'!B2132,"")</f>
        <v/>
      </c>
      <c r="C2132" t="str">
        <f>IF(ROW()&lt;=vLastrow,'Match History Data'!C2132,"")</f>
        <v/>
      </c>
      <c r="D2132" t="str">
        <f>IF(ROW()&lt;=vLastrow,'Match History Data'!D2132,"")</f>
        <v/>
      </c>
      <c r="E2132" s="3" t="str">
        <f>IF(ROW()&lt;=vLastrow,IF('Match History Data'!E2132&lt;&gt;"",'Match History Data'!E2132,""),"")</f>
        <v/>
      </c>
      <c r="F2132" s="3" t="str">
        <f>IF(ROW()&lt;=vLastrow,IF('Match History Data'!F2132&lt;&gt;"",'Match History Data'!F2132,""),"")</f>
        <v/>
      </c>
      <c r="G2132" t="str">
        <f>IF(ROW()&lt;=vLastrow,'Match History Data'!G2132,"")</f>
        <v/>
      </c>
      <c r="H2132" t="str">
        <f>IF(ROW()&lt;=vLastrow,'Match History Data'!H2132,"")</f>
        <v/>
      </c>
      <c r="I2132" t="str">
        <f>IF(ROW()&lt;=vLastrow,'Match History Data'!I2132,"")</f>
        <v/>
      </c>
      <c r="J2132" t="str">
        <f>IF(ROW()&lt;=vLastrow,'Match History Data'!J2132,"")</f>
        <v/>
      </c>
      <c r="K2132" t="str">
        <f>IF(ROW()&lt;=vLastrow,'Match History Data'!K2132,"")</f>
        <v/>
      </c>
      <c r="L2132" t="str">
        <f>IF(ROW()&lt;=vLastrow,'Match History Data'!L2132,"")</f>
        <v/>
      </c>
      <c r="M2132" t="str">
        <f>IF(ROW()&lt;=vLastrow,'Match History Data'!M2132,"")</f>
        <v/>
      </c>
      <c r="N2132" t="str">
        <f>IF(ROW()&lt;=vLastrow,'Match History Data'!N2132,"")</f>
        <v/>
      </c>
      <c r="O2132" t="str">
        <f>IF(ROW()&lt;=vLastrow,'Match History Data'!O2132,"")</f>
        <v/>
      </c>
      <c r="Q2132" t="str">
        <f>IF(ROW()&lt;=vLastrow,VLOOKUP(MONTH(E2132),calcs!$S$2:$T$13,2,FALSE),"")</f>
        <v/>
      </c>
      <c r="R2132" t="str">
        <f>IF(ROW()&lt;=vLastrow,VLOOKUP(MONTH(F2132),calcs!$S$2:$T$13,2,FALSE),"")</f>
        <v/>
      </c>
      <c r="S2132" t="str">
        <f t="shared" si="175"/>
        <v/>
      </c>
      <c r="T2132" s="26" t="e">
        <f>IF(F2132="",DATEDIF(E2132,calcs!X$2,"Y"),"")</f>
        <v>#VALUE!</v>
      </c>
      <c r="U2132" t="str">
        <f t="shared" si="174"/>
        <v/>
      </c>
      <c r="V2132" t="str">
        <f t="shared" si="171"/>
        <v/>
      </c>
      <c r="W2132">
        <f t="shared" si="172"/>
        <v>0</v>
      </c>
      <c r="X2132">
        <f t="shared" si="173"/>
        <v>0</v>
      </c>
    </row>
    <row r="2133" spans="1:24" x14ac:dyDescent="0.35">
      <c r="A2133" t="str">
        <f>IF(ROW()&lt;=vLastrow,'Match History Data'!A2133,"")</f>
        <v/>
      </c>
      <c r="B2133" t="str">
        <f>IF(ROW()&lt;=vLastrow,'Match History Data'!B2133,"")</f>
        <v/>
      </c>
      <c r="C2133" t="str">
        <f>IF(ROW()&lt;=vLastrow,'Match History Data'!C2133,"")</f>
        <v/>
      </c>
      <c r="D2133" t="str">
        <f>IF(ROW()&lt;=vLastrow,'Match History Data'!D2133,"")</f>
        <v/>
      </c>
      <c r="E2133" s="3" t="str">
        <f>IF(ROW()&lt;=vLastrow,IF('Match History Data'!E2133&lt;&gt;"",'Match History Data'!E2133,""),"")</f>
        <v/>
      </c>
      <c r="F2133" s="3" t="str">
        <f>IF(ROW()&lt;=vLastrow,IF('Match History Data'!F2133&lt;&gt;"",'Match History Data'!F2133,""),"")</f>
        <v/>
      </c>
      <c r="G2133" t="str">
        <f>IF(ROW()&lt;=vLastrow,'Match History Data'!G2133,"")</f>
        <v/>
      </c>
      <c r="H2133" t="str">
        <f>IF(ROW()&lt;=vLastrow,'Match History Data'!H2133,"")</f>
        <v/>
      </c>
      <c r="I2133" t="str">
        <f>IF(ROW()&lt;=vLastrow,'Match History Data'!I2133,"")</f>
        <v/>
      </c>
      <c r="J2133" t="str">
        <f>IF(ROW()&lt;=vLastrow,'Match History Data'!J2133,"")</f>
        <v/>
      </c>
      <c r="K2133" t="str">
        <f>IF(ROW()&lt;=vLastrow,'Match History Data'!K2133,"")</f>
        <v/>
      </c>
      <c r="L2133" t="str">
        <f>IF(ROW()&lt;=vLastrow,'Match History Data'!L2133,"")</f>
        <v/>
      </c>
      <c r="M2133" t="str">
        <f>IF(ROW()&lt;=vLastrow,'Match History Data'!M2133,"")</f>
        <v/>
      </c>
      <c r="N2133" t="str">
        <f>IF(ROW()&lt;=vLastrow,'Match History Data'!N2133,"")</f>
        <v/>
      </c>
      <c r="O2133" t="str">
        <f>IF(ROW()&lt;=vLastrow,'Match History Data'!O2133,"")</f>
        <v/>
      </c>
      <c r="Q2133" t="str">
        <f>IF(ROW()&lt;=vLastrow,VLOOKUP(MONTH(E2133),calcs!$S$2:$T$13,2,FALSE),"")</f>
        <v/>
      </c>
      <c r="R2133" t="str">
        <f>IF(ROW()&lt;=vLastrow,VLOOKUP(MONTH(F2133),calcs!$S$2:$T$13,2,FALSE),"")</f>
        <v/>
      </c>
      <c r="S2133" t="str">
        <f t="shared" si="175"/>
        <v/>
      </c>
      <c r="T2133" s="26" t="e">
        <f>IF(F2133="",DATEDIF(E2133,calcs!X$2,"Y"),"")</f>
        <v>#VALUE!</v>
      </c>
      <c r="U2133" t="str">
        <f t="shared" si="174"/>
        <v/>
      </c>
      <c r="V2133" t="str">
        <f t="shared" si="171"/>
        <v/>
      </c>
      <c r="W2133">
        <f t="shared" si="172"/>
        <v>0</v>
      </c>
      <c r="X2133">
        <f t="shared" si="173"/>
        <v>0</v>
      </c>
    </row>
    <row r="2134" spans="1:24" x14ac:dyDescent="0.35">
      <c r="A2134" t="str">
        <f>IF(ROW()&lt;=vLastrow,'Match History Data'!A2134,"")</f>
        <v/>
      </c>
      <c r="B2134" t="str">
        <f>IF(ROW()&lt;=vLastrow,'Match History Data'!B2134,"")</f>
        <v/>
      </c>
      <c r="C2134" t="str">
        <f>IF(ROW()&lt;=vLastrow,'Match History Data'!C2134,"")</f>
        <v/>
      </c>
      <c r="D2134" t="str">
        <f>IF(ROW()&lt;=vLastrow,'Match History Data'!D2134,"")</f>
        <v/>
      </c>
      <c r="E2134" s="3" t="str">
        <f>IF(ROW()&lt;=vLastrow,IF('Match History Data'!E2134&lt;&gt;"",'Match History Data'!E2134,""),"")</f>
        <v/>
      </c>
      <c r="F2134" s="3" t="str">
        <f>IF(ROW()&lt;=vLastrow,IF('Match History Data'!F2134&lt;&gt;"",'Match History Data'!F2134,""),"")</f>
        <v/>
      </c>
      <c r="G2134" t="str">
        <f>IF(ROW()&lt;=vLastrow,'Match History Data'!G2134,"")</f>
        <v/>
      </c>
      <c r="H2134" t="str">
        <f>IF(ROW()&lt;=vLastrow,'Match History Data'!H2134,"")</f>
        <v/>
      </c>
      <c r="I2134" t="str">
        <f>IF(ROW()&lt;=vLastrow,'Match History Data'!I2134,"")</f>
        <v/>
      </c>
      <c r="J2134" t="str">
        <f>IF(ROW()&lt;=vLastrow,'Match History Data'!J2134,"")</f>
        <v/>
      </c>
      <c r="K2134" t="str">
        <f>IF(ROW()&lt;=vLastrow,'Match History Data'!K2134,"")</f>
        <v/>
      </c>
      <c r="L2134" t="str">
        <f>IF(ROW()&lt;=vLastrow,'Match History Data'!L2134,"")</f>
        <v/>
      </c>
      <c r="M2134" t="str">
        <f>IF(ROW()&lt;=vLastrow,'Match History Data'!M2134,"")</f>
        <v/>
      </c>
      <c r="N2134" t="str">
        <f>IF(ROW()&lt;=vLastrow,'Match History Data'!N2134,"")</f>
        <v/>
      </c>
      <c r="O2134" t="str">
        <f>IF(ROW()&lt;=vLastrow,'Match History Data'!O2134,"")</f>
        <v/>
      </c>
      <c r="Q2134" t="str">
        <f>IF(ROW()&lt;=vLastrow,VLOOKUP(MONTH(E2134),calcs!$S$2:$T$13,2,FALSE),"")</f>
        <v/>
      </c>
      <c r="R2134" t="str">
        <f>IF(ROW()&lt;=vLastrow,VLOOKUP(MONTH(F2134),calcs!$S$2:$T$13,2,FALSE),"")</f>
        <v/>
      </c>
      <c r="S2134" t="str">
        <f t="shared" si="175"/>
        <v/>
      </c>
      <c r="T2134" s="26" t="e">
        <f>IF(F2134="",DATEDIF(E2134,calcs!X$2,"Y"),"")</f>
        <v>#VALUE!</v>
      </c>
      <c r="U2134" t="str">
        <f t="shared" si="174"/>
        <v/>
      </c>
      <c r="V2134" t="str">
        <f t="shared" si="171"/>
        <v/>
      </c>
      <c r="W2134">
        <f t="shared" si="172"/>
        <v>0</v>
      </c>
      <c r="X2134">
        <f t="shared" si="173"/>
        <v>0</v>
      </c>
    </row>
    <row r="2135" spans="1:24" x14ac:dyDescent="0.35">
      <c r="A2135" t="str">
        <f>IF(ROW()&lt;=vLastrow,'Match History Data'!A2135,"")</f>
        <v/>
      </c>
      <c r="B2135" t="str">
        <f>IF(ROW()&lt;=vLastrow,'Match History Data'!B2135,"")</f>
        <v/>
      </c>
      <c r="C2135" t="str">
        <f>IF(ROW()&lt;=vLastrow,'Match History Data'!C2135,"")</f>
        <v/>
      </c>
      <c r="D2135" t="str">
        <f>IF(ROW()&lt;=vLastrow,'Match History Data'!D2135,"")</f>
        <v/>
      </c>
      <c r="E2135" s="3" t="str">
        <f>IF(ROW()&lt;=vLastrow,IF('Match History Data'!E2135&lt;&gt;"",'Match History Data'!E2135,""),"")</f>
        <v/>
      </c>
      <c r="F2135" s="3" t="str">
        <f>IF(ROW()&lt;=vLastrow,IF('Match History Data'!F2135&lt;&gt;"",'Match History Data'!F2135,""),"")</f>
        <v/>
      </c>
      <c r="G2135" t="str">
        <f>IF(ROW()&lt;=vLastrow,'Match History Data'!G2135,"")</f>
        <v/>
      </c>
      <c r="H2135" t="str">
        <f>IF(ROW()&lt;=vLastrow,'Match History Data'!H2135,"")</f>
        <v/>
      </c>
      <c r="I2135" t="str">
        <f>IF(ROW()&lt;=vLastrow,'Match History Data'!I2135,"")</f>
        <v/>
      </c>
      <c r="J2135" t="str">
        <f>IF(ROW()&lt;=vLastrow,'Match History Data'!J2135,"")</f>
        <v/>
      </c>
      <c r="K2135" t="str">
        <f>IF(ROW()&lt;=vLastrow,'Match History Data'!K2135,"")</f>
        <v/>
      </c>
      <c r="L2135" t="str">
        <f>IF(ROW()&lt;=vLastrow,'Match History Data'!L2135,"")</f>
        <v/>
      </c>
      <c r="M2135" t="str">
        <f>IF(ROW()&lt;=vLastrow,'Match History Data'!M2135,"")</f>
        <v/>
      </c>
      <c r="N2135" t="str">
        <f>IF(ROW()&lt;=vLastrow,'Match History Data'!N2135,"")</f>
        <v/>
      </c>
      <c r="O2135" t="str">
        <f>IF(ROW()&lt;=vLastrow,'Match History Data'!O2135,"")</f>
        <v/>
      </c>
      <c r="Q2135" t="str">
        <f>IF(ROW()&lt;=vLastrow,VLOOKUP(MONTH(E2135),calcs!$S$2:$T$13,2,FALSE),"")</f>
        <v/>
      </c>
      <c r="R2135" t="str">
        <f>IF(ROW()&lt;=vLastrow,VLOOKUP(MONTH(F2135),calcs!$S$2:$T$13,2,FALSE),"")</f>
        <v/>
      </c>
      <c r="S2135" t="str">
        <f t="shared" si="175"/>
        <v/>
      </c>
      <c r="T2135" s="26" t="e">
        <f>IF(F2135="",DATEDIF(E2135,calcs!X$2,"Y"),"")</f>
        <v>#VALUE!</v>
      </c>
      <c r="U2135" t="str">
        <f t="shared" si="174"/>
        <v/>
      </c>
      <c r="V2135" t="str">
        <f t="shared" si="171"/>
        <v/>
      </c>
      <c r="W2135">
        <f t="shared" si="172"/>
        <v>0</v>
      </c>
      <c r="X2135">
        <f t="shared" si="173"/>
        <v>0</v>
      </c>
    </row>
    <row r="2136" spans="1:24" x14ac:dyDescent="0.35">
      <c r="A2136" t="str">
        <f>IF(ROW()&lt;=vLastrow,'Match History Data'!A2136,"")</f>
        <v/>
      </c>
      <c r="B2136" t="str">
        <f>IF(ROW()&lt;=vLastrow,'Match History Data'!B2136,"")</f>
        <v/>
      </c>
      <c r="C2136" t="str">
        <f>IF(ROW()&lt;=vLastrow,'Match History Data'!C2136,"")</f>
        <v/>
      </c>
      <c r="D2136" t="str">
        <f>IF(ROW()&lt;=vLastrow,'Match History Data'!D2136,"")</f>
        <v/>
      </c>
      <c r="E2136" s="3" t="str">
        <f>IF(ROW()&lt;=vLastrow,IF('Match History Data'!E2136&lt;&gt;"",'Match History Data'!E2136,""),"")</f>
        <v/>
      </c>
      <c r="F2136" s="3" t="str">
        <f>IF(ROW()&lt;=vLastrow,IF('Match History Data'!F2136&lt;&gt;"",'Match History Data'!F2136,""),"")</f>
        <v/>
      </c>
      <c r="G2136" t="str">
        <f>IF(ROW()&lt;=vLastrow,'Match History Data'!G2136,"")</f>
        <v/>
      </c>
      <c r="H2136" t="str">
        <f>IF(ROW()&lt;=vLastrow,'Match History Data'!H2136,"")</f>
        <v/>
      </c>
      <c r="I2136" t="str">
        <f>IF(ROW()&lt;=vLastrow,'Match History Data'!I2136,"")</f>
        <v/>
      </c>
      <c r="J2136" t="str">
        <f>IF(ROW()&lt;=vLastrow,'Match History Data'!J2136,"")</f>
        <v/>
      </c>
      <c r="K2136" t="str">
        <f>IF(ROW()&lt;=vLastrow,'Match History Data'!K2136,"")</f>
        <v/>
      </c>
      <c r="L2136" t="str">
        <f>IF(ROW()&lt;=vLastrow,'Match History Data'!L2136,"")</f>
        <v/>
      </c>
      <c r="M2136" t="str">
        <f>IF(ROW()&lt;=vLastrow,'Match History Data'!M2136,"")</f>
        <v/>
      </c>
      <c r="N2136" t="str">
        <f>IF(ROW()&lt;=vLastrow,'Match History Data'!N2136,"")</f>
        <v/>
      </c>
      <c r="O2136" t="str">
        <f>IF(ROW()&lt;=vLastrow,'Match History Data'!O2136,"")</f>
        <v/>
      </c>
      <c r="Q2136" t="str">
        <f>IF(ROW()&lt;=vLastrow,VLOOKUP(MONTH(E2136),calcs!$S$2:$T$13,2,FALSE),"")</f>
        <v/>
      </c>
      <c r="R2136" t="str">
        <f>IF(ROW()&lt;=vLastrow,VLOOKUP(MONTH(F2136),calcs!$S$2:$T$13,2,FALSE),"")</f>
        <v/>
      </c>
      <c r="S2136" t="str">
        <f t="shared" si="175"/>
        <v/>
      </c>
      <c r="T2136" s="26" t="e">
        <f>IF(F2136="",DATEDIF(E2136,calcs!X$2,"Y"),"")</f>
        <v>#VALUE!</v>
      </c>
      <c r="U2136" t="str">
        <f t="shared" si="174"/>
        <v/>
      </c>
      <c r="V2136" t="str">
        <f t="shared" si="171"/>
        <v/>
      </c>
      <c r="W2136">
        <f t="shared" si="172"/>
        <v>0</v>
      </c>
      <c r="X2136">
        <f t="shared" si="173"/>
        <v>0</v>
      </c>
    </row>
    <row r="2137" spans="1:24" x14ac:dyDescent="0.35">
      <c r="A2137" t="str">
        <f>IF(ROW()&lt;=vLastrow,'Match History Data'!A2137,"")</f>
        <v/>
      </c>
      <c r="B2137" t="str">
        <f>IF(ROW()&lt;=vLastrow,'Match History Data'!B2137,"")</f>
        <v/>
      </c>
      <c r="C2137" t="str">
        <f>IF(ROW()&lt;=vLastrow,'Match History Data'!C2137,"")</f>
        <v/>
      </c>
      <c r="D2137" t="str">
        <f>IF(ROW()&lt;=vLastrow,'Match History Data'!D2137,"")</f>
        <v/>
      </c>
      <c r="E2137" s="3" t="str">
        <f>IF(ROW()&lt;=vLastrow,IF('Match History Data'!E2137&lt;&gt;"",'Match History Data'!E2137,""),"")</f>
        <v/>
      </c>
      <c r="F2137" s="3" t="str">
        <f>IF(ROW()&lt;=vLastrow,IF('Match History Data'!F2137&lt;&gt;"",'Match History Data'!F2137,""),"")</f>
        <v/>
      </c>
      <c r="G2137" t="str">
        <f>IF(ROW()&lt;=vLastrow,'Match History Data'!G2137,"")</f>
        <v/>
      </c>
      <c r="H2137" t="str">
        <f>IF(ROW()&lt;=vLastrow,'Match History Data'!H2137,"")</f>
        <v/>
      </c>
      <c r="I2137" t="str">
        <f>IF(ROW()&lt;=vLastrow,'Match History Data'!I2137,"")</f>
        <v/>
      </c>
      <c r="J2137" t="str">
        <f>IF(ROW()&lt;=vLastrow,'Match History Data'!J2137,"")</f>
        <v/>
      </c>
      <c r="K2137" t="str">
        <f>IF(ROW()&lt;=vLastrow,'Match History Data'!K2137,"")</f>
        <v/>
      </c>
      <c r="L2137" t="str">
        <f>IF(ROW()&lt;=vLastrow,'Match History Data'!L2137,"")</f>
        <v/>
      </c>
      <c r="M2137" t="str">
        <f>IF(ROW()&lt;=vLastrow,'Match History Data'!M2137,"")</f>
        <v/>
      </c>
      <c r="N2137" t="str">
        <f>IF(ROW()&lt;=vLastrow,'Match History Data'!N2137,"")</f>
        <v/>
      </c>
      <c r="O2137" t="str">
        <f>IF(ROW()&lt;=vLastrow,'Match History Data'!O2137,"")</f>
        <v/>
      </c>
      <c r="Q2137" t="str">
        <f>IF(ROW()&lt;=vLastrow,VLOOKUP(MONTH(E2137),calcs!$S$2:$T$13,2,FALSE),"")</f>
        <v/>
      </c>
      <c r="R2137" t="str">
        <f>IF(ROW()&lt;=vLastrow,VLOOKUP(MONTH(F2137),calcs!$S$2:$T$13,2,FALSE),"")</f>
        <v/>
      </c>
      <c r="S2137" t="str">
        <f t="shared" si="175"/>
        <v/>
      </c>
      <c r="T2137" s="26" t="e">
        <f>IF(F2137="",DATEDIF(E2137,calcs!X$2,"Y"),"")</f>
        <v>#VALUE!</v>
      </c>
      <c r="U2137" t="str">
        <f t="shared" si="174"/>
        <v/>
      </c>
      <c r="V2137" t="str">
        <f t="shared" si="171"/>
        <v/>
      </c>
      <c r="W2137">
        <f t="shared" si="172"/>
        <v>0</v>
      </c>
      <c r="X2137">
        <f t="shared" si="173"/>
        <v>0</v>
      </c>
    </row>
    <row r="2138" spans="1:24" x14ac:dyDescent="0.35">
      <c r="A2138" t="str">
        <f>IF(ROW()&lt;=vLastrow,'Match History Data'!A2138,"")</f>
        <v/>
      </c>
      <c r="B2138" t="str">
        <f>IF(ROW()&lt;=vLastrow,'Match History Data'!B2138,"")</f>
        <v/>
      </c>
      <c r="C2138" t="str">
        <f>IF(ROW()&lt;=vLastrow,'Match History Data'!C2138,"")</f>
        <v/>
      </c>
      <c r="D2138" t="str">
        <f>IF(ROW()&lt;=vLastrow,'Match History Data'!D2138,"")</f>
        <v/>
      </c>
      <c r="E2138" s="3" t="str">
        <f>IF(ROW()&lt;=vLastrow,IF('Match History Data'!E2138&lt;&gt;"",'Match History Data'!E2138,""),"")</f>
        <v/>
      </c>
      <c r="F2138" s="3" t="str">
        <f>IF(ROW()&lt;=vLastrow,IF('Match History Data'!F2138&lt;&gt;"",'Match History Data'!F2138,""),"")</f>
        <v/>
      </c>
      <c r="G2138" t="str">
        <f>IF(ROW()&lt;=vLastrow,'Match History Data'!G2138,"")</f>
        <v/>
      </c>
      <c r="H2138" t="str">
        <f>IF(ROW()&lt;=vLastrow,'Match History Data'!H2138,"")</f>
        <v/>
      </c>
      <c r="I2138" t="str">
        <f>IF(ROW()&lt;=vLastrow,'Match History Data'!I2138,"")</f>
        <v/>
      </c>
      <c r="J2138" t="str">
        <f>IF(ROW()&lt;=vLastrow,'Match History Data'!J2138,"")</f>
        <v/>
      </c>
      <c r="K2138" t="str">
        <f>IF(ROW()&lt;=vLastrow,'Match History Data'!K2138,"")</f>
        <v/>
      </c>
      <c r="L2138" t="str">
        <f>IF(ROW()&lt;=vLastrow,'Match History Data'!L2138,"")</f>
        <v/>
      </c>
      <c r="M2138" t="str">
        <f>IF(ROW()&lt;=vLastrow,'Match History Data'!M2138,"")</f>
        <v/>
      </c>
      <c r="N2138" t="str">
        <f>IF(ROW()&lt;=vLastrow,'Match History Data'!N2138,"")</f>
        <v/>
      </c>
      <c r="O2138" t="str">
        <f>IF(ROW()&lt;=vLastrow,'Match History Data'!O2138,"")</f>
        <v/>
      </c>
      <c r="Q2138" t="str">
        <f>IF(ROW()&lt;=vLastrow,VLOOKUP(MONTH(E2138),calcs!$S$2:$T$13,2,FALSE),"")</f>
        <v/>
      </c>
      <c r="R2138" t="str">
        <f>IF(ROW()&lt;=vLastrow,VLOOKUP(MONTH(F2138),calcs!$S$2:$T$13,2,FALSE),"")</f>
        <v/>
      </c>
      <c r="S2138" t="str">
        <f t="shared" si="175"/>
        <v/>
      </c>
      <c r="T2138" s="26" t="e">
        <f>IF(F2138="",DATEDIF(E2138,calcs!X$2,"Y"),"")</f>
        <v>#VALUE!</v>
      </c>
      <c r="U2138" t="str">
        <f t="shared" si="174"/>
        <v/>
      </c>
      <c r="V2138" t="str">
        <f t="shared" si="171"/>
        <v/>
      </c>
      <c r="W2138">
        <f t="shared" si="172"/>
        <v>0</v>
      </c>
      <c r="X2138">
        <f t="shared" si="173"/>
        <v>0</v>
      </c>
    </row>
    <row r="2139" spans="1:24" x14ac:dyDescent="0.35">
      <c r="A2139" t="str">
        <f>IF(ROW()&lt;=vLastrow,'Match History Data'!A2139,"")</f>
        <v/>
      </c>
      <c r="B2139" t="str">
        <f>IF(ROW()&lt;=vLastrow,'Match History Data'!B2139,"")</f>
        <v/>
      </c>
      <c r="C2139" t="str">
        <f>IF(ROW()&lt;=vLastrow,'Match History Data'!C2139,"")</f>
        <v/>
      </c>
      <c r="D2139" t="str">
        <f>IF(ROW()&lt;=vLastrow,'Match History Data'!D2139,"")</f>
        <v/>
      </c>
      <c r="E2139" s="3" t="str">
        <f>IF(ROW()&lt;=vLastrow,IF('Match History Data'!E2139&lt;&gt;"",'Match History Data'!E2139,""),"")</f>
        <v/>
      </c>
      <c r="F2139" s="3" t="str">
        <f>IF(ROW()&lt;=vLastrow,IF('Match History Data'!F2139&lt;&gt;"",'Match History Data'!F2139,""),"")</f>
        <v/>
      </c>
      <c r="G2139" t="str">
        <f>IF(ROW()&lt;=vLastrow,'Match History Data'!G2139,"")</f>
        <v/>
      </c>
      <c r="H2139" t="str">
        <f>IF(ROW()&lt;=vLastrow,'Match History Data'!H2139,"")</f>
        <v/>
      </c>
      <c r="I2139" t="str">
        <f>IF(ROW()&lt;=vLastrow,'Match History Data'!I2139,"")</f>
        <v/>
      </c>
      <c r="J2139" t="str">
        <f>IF(ROW()&lt;=vLastrow,'Match History Data'!J2139,"")</f>
        <v/>
      </c>
      <c r="K2139" t="str">
        <f>IF(ROW()&lt;=vLastrow,'Match History Data'!K2139,"")</f>
        <v/>
      </c>
      <c r="L2139" t="str">
        <f>IF(ROW()&lt;=vLastrow,'Match History Data'!L2139,"")</f>
        <v/>
      </c>
      <c r="M2139" t="str">
        <f>IF(ROW()&lt;=vLastrow,'Match History Data'!M2139,"")</f>
        <v/>
      </c>
      <c r="N2139" t="str">
        <f>IF(ROW()&lt;=vLastrow,'Match History Data'!N2139,"")</f>
        <v/>
      </c>
      <c r="O2139" t="str">
        <f>IF(ROW()&lt;=vLastrow,'Match History Data'!O2139,"")</f>
        <v/>
      </c>
      <c r="Q2139" t="str">
        <f>IF(ROW()&lt;=vLastrow,VLOOKUP(MONTH(E2139),calcs!$S$2:$T$13,2,FALSE),"")</f>
        <v/>
      </c>
      <c r="R2139" t="str">
        <f>IF(ROW()&lt;=vLastrow,VLOOKUP(MONTH(F2139),calcs!$S$2:$T$13,2,FALSE),"")</f>
        <v/>
      </c>
      <c r="S2139" t="str">
        <f t="shared" si="175"/>
        <v/>
      </c>
      <c r="T2139" s="26" t="e">
        <f>IF(F2139="",DATEDIF(E2139,calcs!X$2,"Y"),"")</f>
        <v>#VALUE!</v>
      </c>
      <c r="U2139" t="str">
        <f t="shared" si="174"/>
        <v/>
      </c>
      <c r="V2139" t="str">
        <f t="shared" si="171"/>
        <v/>
      </c>
      <c r="W2139">
        <f t="shared" si="172"/>
        <v>0</v>
      </c>
      <c r="X2139">
        <f t="shared" si="173"/>
        <v>0</v>
      </c>
    </row>
    <row r="2140" spans="1:24" x14ac:dyDescent="0.35">
      <c r="A2140" t="str">
        <f>IF(ROW()&lt;=vLastrow,'Match History Data'!A2140,"")</f>
        <v/>
      </c>
      <c r="B2140" t="str">
        <f>IF(ROW()&lt;=vLastrow,'Match History Data'!B2140,"")</f>
        <v/>
      </c>
      <c r="C2140" t="str">
        <f>IF(ROW()&lt;=vLastrow,'Match History Data'!C2140,"")</f>
        <v/>
      </c>
      <c r="D2140" t="str">
        <f>IF(ROW()&lt;=vLastrow,'Match History Data'!D2140,"")</f>
        <v/>
      </c>
      <c r="E2140" s="3" t="str">
        <f>IF(ROW()&lt;=vLastrow,IF('Match History Data'!E2140&lt;&gt;"",'Match History Data'!E2140,""),"")</f>
        <v/>
      </c>
      <c r="F2140" s="3" t="str">
        <f>IF(ROW()&lt;=vLastrow,IF('Match History Data'!F2140&lt;&gt;"",'Match History Data'!F2140,""),"")</f>
        <v/>
      </c>
      <c r="G2140" t="str">
        <f>IF(ROW()&lt;=vLastrow,'Match History Data'!G2140,"")</f>
        <v/>
      </c>
      <c r="H2140" t="str">
        <f>IF(ROW()&lt;=vLastrow,'Match History Data'!H2140,"")</f>
        <v/>
      </c>
      <c r="I2140" t="str">
        <f>IF(ROW()&lt;=vLastrow,'Match History Data'!I2140,"")</f>
        <v/>
      </c>
      <c r="J2140" t="str">
        <f>IF(ROW()&lt;=vLastrow,'Match History Data'!J2140,"")</f>
        <v/>
      </c>
      <c r="K2140" t="str">
        <f>IF(ROW()&lt;=vLastrow,'Match History Data'!K2140,"")</f>
        <v/>
      </c>
      <c r="L2140" t="str">
        <f>IF(ROW()&lt;=vLastrow,'Match History Data'!L2140,"")</f>
        <v/>
      </c>
      <c r="M2140" t="str">
        <f>IF(ROW()&lt;=vLastrow,'Match History Data'!M2140,"")</f>
        <v/>
      </c>
      <c r="N2140" t="str">
        <f>IF(ROW()&lt;=vLastrow,'Match History Data'!N2140,"")</f>
        <v/>
      </c>
      <c r="O2140" t="str">
        <f>IF(ROW()&lt;=vLastrow,'Match History Data'!O2140,"")</f>
        <v/>
      </c>
      <c r="Q2140" t="str">
        <f>IF(ROW()&lt;=vLastrow,VLOOKUP(MONTH(E2140),calcs!$S$2:$T$13,2,FALSE),"")</f>
        <v/>
      </c>
      <c r="R2140" t="str">
        <f>IF(ROW()&lt;=vLastrow,VLOOKUP(MONTH(F2140),calcs!$S$2:$T$13,2,FALSE),"")</f>
        <v/>
      </c>
      <c r="S2140" t="str">
        <f t="shared" si="175"/>
        <v/>
      </c>
      <c r="T2140" s="26" t="e">
        <f>IF(F2140="",DATEDIF(E2140,calcs!X$2,"Y"),"")</f>
        <v>#VALUE!</v>
      </c>
      <c r="U2140" t="str">
        <f t="shared" si="174"/>
        <v/>
      </c>
      <c r="V2140" t="str">
        <f t="shared" si="171"/>
        <v/>
      </c>
      <c r="W2140">
        <f t="shared" si="172"/>
        <v>0</v>
      </c>
      <c r="X2140">
        <f t="shared" si="173"/>
        <v>0</v>
      </c>
    </row>
    <row r="2141" spans="1:24" x14ac:dyDescent="0.35">
      <c r="A2141" t="str">
        <f>IF(ROW()&lt;=vLastrow,'Match History Data'!A2141,"")</f>
        <v/>
      </c>
      <c r="B2141" t="str">
        <f>IF(ROW()&lt;=vLastrow,'Match History Data'!B2141,"")</f>
        <v/>
      </c>
      <c r="C2141" t="str">
        <f>IF(ROW()&lt;=vLastrow,'Match History Data'!C2141,"")</f>
        <v/>
      </c>
      <c r="D2141" t="str">
        <f>IF(ROW()&lt;=vLastrow,'Match History Data'!D2141,"")</f>
        <v/>
      </c>
      <c r="E2141" s="3" t="str">
        <f>IF(ROW()&lt;=vLastrow,IF('Match History Data'!E2141&lt;&gt;"",'Match History Data'!E2141,""),"")</f>
        <v/>
      </c>
      <c r="F2141" s="3" t="str">
        <f>IF(ROW()&lt;=vLastrow,IF('Match History Data'!F2141&lt;&gt;"",'Match History Data'!F2141,""),"")</f>
        <v/>
      </c>
      <c r="G2141" t="str">
        <f>IF(ROW()&lt;=vLastrow,'Match History Data'!G2141,"")</f>
        <v/>
      </c>
      <c r="H2141" t="str">
        <f>IF(ROW()&lt;=vLastrow,'Match History Data'!H2141,"")</f>
        <v/>
      </c>
      <c r="I2141" t="str">
        <f>IF(ROW()&lt;=vLastrow,'Match History Data'!I2141,"")</f>
        <v/>
      </c>
      <c r="J2141" t="str">
        <f>IF(ROW()&lt;=vLastrow,'Match History Data'!J2141,"")</f>
        <v/>
      </c>
      <c r="K2141" t="str">
        <f>IF(ROW()&lt;=vLastrow,'Match History Data'!K2141,"")</f>
        <v/>
      </c>
      <c r="L2141" t="str">
        <f>IF(ROW()&lt;=vLastrow,'Match History Data'!L2141,"")</f>
        <v/>
      </c>
      <c r="M2141" t="str">
        <f>IF(ROW()&lt;=vLastrow,'Match History Data'!M2141,"")</f>
        <v/>
      </c>
      <c r="N2141" t="str">
        <f>IF(ROW()&lt;=vLastrow,'Match History Data'!N2141,"")</f>
        <v/>
      </c>
      <c r="O2141" t="str">
        <f>IF(ROW()&lt;=vLastrow,'Match History Data'!O2141,"")</f>
        <v/>
      </c>
      <c r="Q2141" t="str">
        <f>IF(ROW()&lt;=vLastrow,VLOOKUP(MONTH(E2141),calcs!$S$2:$T$13,2,FALSE),"")</f>
        <v/>
      </c>
      <c r="R2141" t="str">
        <f>IF(ROW()&lt;=vLastrow,VLOOKUP(MONTH(F2141),calcs!$S$2:$T$13,2,FALSE),"")</f>
        <v/>
      </c>
      <c r="S2141" t="str">
        <f t="shared" si="175"/>
        <v/>
      </c>
      <c r="T2141" s="26" t="e">
        <f>IF(F2141="",DATEDIF(E2141,calcs!X$2,"Y"),"")</f>
        <v>#VALUE!</v>
      </c>
      <c r="U2141" t="str">
        <f t="shared" si="174"/>
        <v/>
      </c>
      <c r="V2141" t="str">
        <f t="shared" si="171"/>
        <v/>
      </c>
      <c r="W2141">
        <f t="shared" si="172"/>
        <v>0</v>
      </c>
      <c r="X2141">
        <f t="shared" si="173"/>
        <v>0</v>
      </c>
    </row>
    <row r="2142" spans="1:24" x14ac:dyDescent="0.35">
      <c r="A2142" t="str">
        <f>IF(ROW()&lt;=vLastrow,'Match History Data'!A2142,"")</f>
        <v/>
      </c>
      <c r="B2142" t="str">
        <f>IF(ROW()&lt;=vLastrow,'Match History Data'!B2142,"")</f>
        <v/>
      </c>
      <c r="C2142" t="str">
        <f>IF(ROW()&lt;=vLastrow,'Match History Data'!C2142,"")</f>
        <v/>
      </c>
      <c r="D2142" t="str">
        <f>IF(ROW()&lt;=vLastrow,'Match History Data'!D2142,"")</f>
        <v/>
      </c>
      <c r="E2142" s="3" t="str">
        <f>IF(ROW()&lt;=vLastrow,IF('Match History Data'!E2142&lt;&gt;"",'Match History Data'!E2142,""),"")</f>
        <v/>
      </c>
      <c r="F2142" s="3" t="str">
        <f>IF(ROW()&lt;=vLastrow,IF('Match History Data'!F2142&lt;&gt;"",'Match History Data'!F2142,""),"")</f>
        <v/>
      </c>
      <c r="G2142" t="str">
        <f>IF(ROW()&lt;=vLastrow,'Match History Data'!G2142,"")</f>
        <v/>
      </c>
      <c r="H2142" t="str">
        <f>IF(ROW()&lt;=vLastrow,'Match History Data'!H2142,"")</f>
        <v/>
      </c>
      <c r="I2142" t="str">
        <f>IF(ROW()&lt;=vLastrow,'Match History Data'!I2142,"")</f>
        <v/>
      </c>
      <c r="J2142" t="str">
        <f>IF(ROW()&lt;=vLastrow,'Match History Data'!J2142,"")</f>
        <v/>
      </c>
      <c r="K2142" t="str">
        <f>IF(ROW()&lt;=vLastrow,'Match History Data'!K2142,"")</f>
        <v/>
      </c>
      <c r="L2142" t="str">
        <f>IF(ROW()&lt;=vLastrow,'Match History Data'!L2142,"")</f>
        <v/>
      </c>
      <c r="M2142" t="str">
        <f>IF(ROW()&lt;=vLastrow,'Match History Data'!M2142,"")</f>
        <v/>
      </c>
      <c r="N2142" t="str">
        <f>IF(ROW()&lt;=vLastrow,'Match History Data'!N2142,"")</f>
        <v/>
      </c>
      <c r="O2142" t="str">
        <f>IF(ROW()&lt;=vLastrow,'Match History Data'!O2142,"")</f>
        <v/>
      </c>
      <c r="Q2142" t="str">
        <f>IF(ROW()&lt;=vLastrow,VLOOKUP(MONTH(E2142),calcs!$S$2:$T$13,2,FALSE),"")</f>
        <v/>
      </c>
      <c r="R2142" t="str">
        <f>IF(ROW()&lt;=vLastrow,VLOOKUP(MONTH(F2142),calcs!$S$2:$T$13,2,FALSE),"")</f>
        <v/>
      </c>
      <c r="S2142" t="str">
        <f t="shared" si="175"/>
        <v/>
      </c>
      <c r="T2142" s="26" t="e">
        <f>IF(F2142="",DATEDIF(E2142,calcs!X$2,"Y"),"")</f>
        <v>#VALUE!</v>
      </c>
      <c r="U2142" t="str">
        <f t="shared" si="174"/>
        <v/>
      </c>
      <c r="V2142" t="str">
        <f t="shared" si="171"/>
        <v/>
      </c>
      <c r="W2142">
        <f t="shared" si="172"/>
        <v>0</v>
      </c>
      <c r="X2142">
        <f t="shared" si="173"/>
        <v>0</v>
      </c>
    </row>
    <row r="2143" spans="1:24" x14ac:dyDescent="0.35">
      <c r="A2143" t="str">
        <f>IF(ROW()&lt;=vLastrow,'Match History Data'!A2143,"")</f>
        <v/>
      </c>
      <c r="B2143" t="str">
        <f>IF(ROW()&lt;=vLastrow,'Match History Data'!B2143,"")</f>
        <v/>
      </c>
      <c r="C2143" t="str">
        <f>IF(ROW()&lt;=vLastrow,'Match History Data'!C2143,"")</f>
        <v/>
      </c>
      <c r="D2143" t="str">
        <f>IF(ROW()&lt;=vLastrow,'Match History Data'!D2143,"")</f>
        <v/>
      </c>
      <c r="E2143" s="3" t="str">
        <f>IF(ROW()&lt;=vLastrow,IF('Match History Data'!E2143&lt;&gt;"",'Match History Data'!E2143,""),"")</f>
        <v/>
      </c>
      <c r="F2143" s="3" t="str">
        <f>IF(ROW()&lt;=vLastrow,IF('Match History Data'!F2143&lt;&gt;"",'Match History Data'!F2143,""),"")</f>
        <v/>
      </c>
      <c r="G2143" t="str">
        <f>IF(ROW()&lt;=vLastrow,'Match History Data'!G2143,"")</f>
        <v/>
      </c>
      <c r="H2143" t="str">
        <f>IF(ROW()&lt;=vLastrow,'Match History Data'!H2143,"")</f>
        <v/>
      </c>
      <c r="I2143" t="str">
        <f>IF(ROW()&lt;=vLastrow,'Match History Data'!I2143,"")</f>
        <v/>
      </c>
      <c r="J2143" t="str">
        <f>IF(ROW()&lt;=vLastrow,'Match History Data'!J2143,"")</f>
        <v/>
      </c>
      <c r="K2143" t="str">
        <f>IF(ROW()&lt;=vLastrow,'Match History Data'!K2143,"")</f>
        <v/>
      </c>
      <c r="L2143" t="str">
        <f>IF(ROW()&lt;=vLastrow,'Match History Data'!L2143,"")</f>
        <v/>
      </c>
      <c r="M2143" t="str">
        <f>IF(ROW()&lt;=vLastrow,'Match History Data'!M2143,"")</f>
        <v/>
      </c>
      <c r="N2143" t="str">
        <f>IF(ROW()&lt;=vLastrow,'Match History Data'!N2143,"")</f>
        <v/>
      </c>
      <c r="O2143" t="str">
        <f>IF(ROW()&lt;=vLastrow,'Match History Data'!O2143,"")</f>
        <v/>
      </c>
      <c r="Q2143" t="str">
        <f>IF(ROW()&lt;=vLastrow,VLOOKUP(MONTH(E2143),calcs!$S$2:$T$13,2,FALSE),"")</f>
        <v/>
      </c>
      <c r="R2143" t="str">
        <f>IF(ROW()&lt;=vLastrow,VLOOKUP(MONTH(F2143),calcs!$S$2:$T$13,2,FALSE),"")</f>
        <v/>
      </c>
      <c r="S2143" t="str">
        <f t="shared" si="175"/>
        <v/>
      </c>
      <c r="T2143" s="26" t="e">
        <f>IF(F2143="",DATEDIF(E2143,calcs!X$2,"Y"),"")</f>
        <v>#VALUE!</v>
      </c>
      <c r="U2143" t="str">
        <f t="shared" si="174"/>
        <v/>
      </c>
      <c r="V2143" t="str">
        <f t="shared" si="171"/>
        <v/>
      </c>
      <c r="W2143">
        <f t="shared" si="172"/>
        <v>0</v>
      </c>
      <c r="X2143">
        <f t="shared" si="173"/>
        <v>0</v>
      </c>
    </row>
    <row r="2144" spans="1:24" x14ac:dyDescent="0.35">
      <c r="A2144" t="str">
        <f>IF(ROW()&lt;=vLastrow,'Match History Data'!A2144,"")</f>
        <v/>
      </c>
      <c r="B2144" t="str">
        <f>IF(ROW()&lt;=vLastrow,'Match History Data'!B2144,"")</f>
        <v/>
      </c>
      <c r="C2144" t="str">
        <f>IF(ROW()&lt;=vLastrow,'Match History Data'!C2144,"")</f>
        <v/>
      </c>
      <c r="D2144" t="str">
        <f>IF(ROW()&lt;=vLastrow,'Match History Data'!D2144,"")</f>
        <v/>
      </c>
      <c r="E2144" s="3" t="str">
        <f>IF(ROW()&lt;=vLastrow,IF('Match History Data'!E2144&lt;&gt;"",'Match History Data'!E2144,""),"")</f>
        <v/>
      </c>
      <c r="F2144" s="3" t="str">
        <f>IF(ROW()&lt;=vLastrow,IF('Match History Data'!F2144&lt;&gt;"",'Match History Data'!F2144,""),"")</f>
        <v/>
      </c>
      <c r="G2144" t="str">
        <f>IF(ROW()&lt;=vLastrow,'Match History Data'!G2144,"")</f>
        <v/>
      </c>
      <c r="H2144" t="str">
        <f>IF(ROW()&lt;=vLastrow,'Match History Data'!H2144,"")</f>
        <v/>
      </c>
      <c r="I2144" t="str">
        <f>IF(ROW()&lt;=vLastrow,'Match History Data'!I2144,"")</f>
        <v/>
      </c>
      <c r="J2144" t="str">
        <f>IF(ROW()&lt;=vLastrow,'Match History Data'!J2144,"")</f>
        <v/>
      </c>
      <c r="K2144" t="str">
        <f>IF(ROW()&lt;=vLastrow,'Match History Data'!K2144,"")</f>
        <v/>
      </c>
      <c r="L2144" t="str">
        <f>IF(ROW()&lt;=vLastrow,'Match History Data'!L2144,"")</f>
        <v/>
      </c>
      <c r="M2144" t="str">
        <f>IF(ROW()&lt;=vLastrow,'Match History Data'!M2144,"")</f>
        <v/>
      </c>
      <c r="N2144" t="str">
        <f>IF(ROW()&lt;=vLastrow,'Match History Data'!N2144,"")</f>
        <v/>
      </c>
      <c r="O2144" t="str">
        <f>IF(ROW()&lt;=vLastrow,'Match History Data'!O2144,"")</f>
        <v/>
      </c>
      <c r="Q2144" t="str">
        <f>IF(ROW()&lt;=vLastrow,VLOOKUP(MONTH(E2144),calcs!$S$2:$T$13,2,FALSE),"")</f>
        <v/>
      </c>
      <c r="R2144" t="str">
        <f>IF(ROW()&lt;=vLastrow,VLOOKUP(MONTH(F2144),calcs!$S$2:$T$13,2,FALSE),"")</f>
        <v/>
      </c>
      <c r="S2144" t="str">
        <f t="shared" si="175"/>
        <v/>
      </c>
      <c r="T2144" s="26" t="e">
        <f>IF(F2144="",DATEDIF(E2144,calcs!X$2,"Y"),"")</f>
        <v>#VALUE!</v>
      </c>
      <c r="U2144" t="str">
        <f t="shared" si="174"/>
        <v/>
      </c>
      <c r="V2144" t="str">
        <f t="shared" si="171"/>
        <v/>
      </c>
      <c r="W2144">
        <f t="shared" si="172"/>
        <v>0</v>
      </c>
      <c r="X2144">
        <f t="shared" si="173"/>
        <v>0</v>
      </c>
    </row>
    <row r="2145" spans="1:24" x14ac:dyDescent="0.35">
      <c r="A2145" t="str">
        <f>IF(ROW()&lt;=vLastrow,'Match History Data'!A2145,"")</f>
        <v/>
      </c>
      <c r="B2145" t="str">
        <f>IF(ROW()&lt;=vLastrow,'Match History Data'!B2145,"")</f>
        <v/>
      </c>
      <c r="C2145" t="str">
        <f>IF(ROW()&lt;=vLastrow,'Match History Data'!C2145,"")</f>
        <v/>
      </c>
      <c r="D2145" t="str">
        <f>IF(ROW()&lt;=vLastrow,'Match History Data'!D2145,"")</f>
        <v/>
      </c>
      <c r="E2145" s="3" t="str">
        <f>IF(ROW()&lt;=vLastrow,IF('Match History Data'!E2145&lt;&gt;"",'Match History Data'!E2145,""),"")</f>
        <v/>
      </c>
      <c r="F2145" s="3" t="str">
        <f>IF(ROW()&lt;=vLastrow,IF('Match History Data'!F2145&lt;&gt;"",'Match History Data'!F2145,""),"")</f>
        <v/>
      </c>
      <c r="G2145" t="str">
        <f>IF(ROW()&lt;=vLastrow,'Match History Data'!G2145,"")</f>
        <v/>
      </c>
      <c r="H2145" t="str">
        <f>IF(ROW()&lt;=vLastrow,'Match History Data'!H2145,"")</f>
        <v/>
      </c>
      <c r="I2145" t="str">
        <f>IF(ROW()&lt;=vLastrow,'Match History Data'!I2145,"")</f>
        <v/>
      </c>
      <c r="J2145" t="str">
        <f>IF(ROW()&lt;=vLastrow,'Match History Data'!J2145,"")</f>
        <v/>
      </c>
      <c r="K2145" t="str">
        <f>IF(ROW()&lt;=vLastrow,'Match History Data'!K2145,"")</f>
        <v/>
      </c>
      <c r="L2145" t="str">
        <f>IF(ROW()&lt;=vLastrow,'Match History Data'!L2145,"")</f>
        <v/>
      </c>
      <c r="M2145" t="str">
        <f>IF(ROW()&lt;=vLastrow,'Match History Data'!M2145,"")</f>
        <v/>
      </c>
      <c r="N2145" t="str">
        <f>IF(ROW()&lt;=vLastrow,'Match History Data'!N2145,"")</f>
        <v/>
      </c>
      <c r="O2145" t="str">
        <f>IF(ROW()&lt;=vLastrow,'Match History Data'!O2145,"")</f>
        <v/>
      </c>
      <c r="Q2145" t="str">
        <f>IF(ROW()&lt;=vLastrow,VLOOKUP(MONTH(E2145),calcs!$S$2:$T$13,2,FALSE),"")</f>
        <v/>
      </c>
      <c r="R2145" t="str">
        <f>IF(ROW()&lt;=vLastrow,VLOOKUP(MONTH(F2145),calcs!$S$2:$T$13,2,FALSE),"")</f>
        <v/>
      </c>
      <c r="S2145" t="str">
        <f t="shared" si="175"/>
        <v/>
      </c>
      <c r="T2145" s="26" t="e">
        <f>IF(F2145="",DATEDIF(E2145,calcs!X$2,"Y"),"")</f>
        <v>#VALUE!</v>
      </c>
      <c r="U2145" t="str">
        <f t="shared" si="174"/>
        <v/>
      </c>
      <c r="V2145" t="str">
        <f t="shared" si="171"/>
        <v/>
      </c>
      <c r="W2145">
        <f t="shared" si="172"/>
        <v>0</v>
      </c>
      <c r="X2145">
        <f t="shared" si="173"/>
        <v>0</v>
      </c>
    </row>
    <row r="2146" spans="1:24" x14ac:dyDescent="0.35">
      <c r="A2146" t="str">
        <f>IF(ROW()&lt;=vLastrow,'Match History Data'!A2146,"")</f>
        <v/>
      </c>
      <c r="B2146" t="str">
        <f>IF(ROW()&lt;=vLastrow,'Match History Data'!B2146,"")</f>
        <v/>
      </c>
      <c r="C2146" t="str">
        <f>IF(ROW()&lt;=vLastrow,'Match History Data'!C2146,"")</f>
        <v/>
      </c>
      <c r="D2146" t="str">
        <f>IF(ROW()&lt;=vLastrow,'Match History Data'!D2146,"")</f>
        <v/>
      </c>
      <c r="E2146" s="3" t="str">
        <f>IF(ROW()&lt;=vLastrow,IF('Match History Data'!E2146&lt;&gt;"",'Match History Data'!E2146,""),"")</f>
        <v/>
      </c>
      <c r="F2146" s="3" t="str">
        <f>IF(ROW()&lt;=vLastrow,IF('Match History Data'!F2146&lt;&gt;"",'Match History Data'!F2146,""),"")</f>
        <v/>
      </c>
      <c r="G2146" t="str">
        <f>IF(ROW()&lt;=vLastrow,'Match History Data'!G2146,"")</f>
        <v/>
      </c>
      <c r="H2146" t="str">
        <f>IF(ROW()&lt;=vLastrow,'Match History Data'!H2146,"")</f>
        <v/>
      </c>
      <c r="I2146" t="str">
        <f>IF(ROW()&lt;=vLastrow,'Match History Data'!I2146,"")</f>
        <v/>
      </c>
      <c r="J2146" t="str">
        <f>IF(ROW()&lt;=vLastrow,'Match History Data'!J2146,"")</f>
        <v/>
      </c>
      <c r="K2146" t="str">
        <f>IF(ROW()&lt;=vLastrow,'Match History Data'!K2146,"")</f>
        <v/>
      </c>
      <c r="L2146" t="str">
        <f>IF(ROW()&lt;=vLastrow,'Match History Data'!L2146,"")</f>
        <v/>
      </c>
      <c r="M2146" t="str">
        <f>IF(ROW()&lt;=vLastrow,'Match History Data'!M2146,"")</f>
        <v/>
      </c>
      <c r="N2146" t="str">
        <f>IF(ROW()&lt;=vLastrow,'Match History Data'!N2146,"")</f>
        <v/>
      </c>
      <c r="O2146" t="str">
        <f>IF(ROW()&lt;=vLastrow,'Match History Data'!O2146,"")</f>
        <v/>
      </c>
      <c r="Q2146" t="str">
        <f>IF(ROW()&lt;=vLastrow,VLOOKUP(MONTH(E2146),calcs!$S$2:$T$13,2,FALSE),"")</f>
        <v/>
      </c>
      <c r="R2146" t="str">
        <f>IF(ROW()&lt;=vLastrow,VLOOKUP(MONTH(F2146),calcs!$S$2:$T$13,2,FALSE),"")</f>
        <v/>
      </c>
      <c r="S2146" t="str">
        <f t="shared" si="175"/>
        <v/>
      </c>
      <c r="T2146" s="26" t="e">
        <f>IF(F2146="",DATEDIF(E2146,calcs!X$2,"Y"),"")</f>
        <v>#VALUE!</v>
      </c>
      <c r="U2146" t="str">
        <f t="shared" si="174"/>
        <v/>
      </c>
      <c r="V2146" t="str">
        <f t="shared" si="171"/>
        <v/>
      </c>
      <c r="W2146">
        <f t="shared" si="172"/>
        <v>0</v>
      </c>
      <c r="X2146">
        <f t="shared" si="173"/>
        <v>0</v>
      </c>
    </row>
    <row r="2147" spans="1:24" x14ac:dyDescent="0.35">
      <c r="A2147" t="str">
        <f>IF(ROW()&lt;=vLastrow,'Match History Data'!A2147,"")</f>
        <v/>
      </c>
      <c r="B2147" t="str">
        <f>IF(ROW()&lt;=vLastrow,'Match History Data'!B2147,"")</f>
        <v/>
      </c>
      <c r="C2147" t="str">
        <f>IF(ROW()&lt;=vLastrow,'Match History Data'!C2147,"")</f>
        <v/>
      </c>
      <c r="D2147" t="str">
        <f>IF(ROW()&lt;=vLastrow,'Match History Data'!D2147,"")</f>
        <v/>
      </c>
      <c r="E2147" s="3" t="str">
        <f>IF(ROW()&lt;=vLastrow,IF('Match History Data'!E2147&lt;&gt;"",'Match History Data'!E2147,""),"")</f>
        <v/>
      </c>
      <c r="F2147" s="3" t="str">
        <f>IF(ROW()&lt;=vLastrow,IF('Match History Data'!F2147&lt;&gt;"",'Match History Data'!F2147,""),"")</f>
        <v/>
      </c>
      <c r="G2147" t="str">
        <f>IF(ROW()&lt;=vLastrow,'Match History Data'!G2147,"")</f>
        <v/>
      </c>
      <c r="H2147" t="str">
        <f>IF(ROW()&lt;=vLastrow,'Match History Data'!H2147,"")</f>
        <v/>
      </c>
      <c r="I2147" t="str">
        <f>IF(ROW()&lt;=vLastrow,'Match History Data'!I2147,"")</f>
        <v/>
      </c>
      <c r="J2147" t="str">
        <f>IF(ROW()&lt;=vLastrow,'Match History Data'!J2147,"")</f>
        <v/>
      </c>
      <c r="K2147" t="str">
        <f>IF(ROW()&lt;=vLastrow,'Match History Data'!K2147,"")</f>
        <v/>
      </c>
      <c r="L2147" t="str">
        <f>IF(ROW()&lt;=vLastrow,'Match History Data'!L2147,"")</f>
        <v/>
      </c>
      <c r="M2147" t="str">
        <f>IF(ROW()&lt;=vLastrow,'Match History Data'!M2147,"")</f>
        <v/>
      </c>
      <c r="N2147" t="str">
        <f>IF(ROW()&lt;=vLastrow,'Match History Data'!N2147,"")</f>
        <v/>
      </c>
      <c r="O2147" t="str">
        <f>IF(ROW()&lt;=vLastrow,'Match History Data'!O2147,"")</f>
        <v/>
      </c>
      <c r="Q2147" t="str">
        <f>IF(ROW()&lt;=vLastrow,VLOOKUP(MONTH(E2147),calcs!$S$2:$T$13,2,FALSE),"")</f>
        <v/>
      </c>
      <c r="R2147" t="str">
        <f>IF(ROW()&lt;=vLastrow,VLOOKUP(MONTH(F2147),calcs!$S$2:$T$13,2,FALSE),"")</f>
        <v/>
      </c>
      <c r="S2147" t="str">
        <f t="shared" si="175"/>
        <v/>
      </c>
      <c r="T2147" s="26" t="e">
        <f>IF(F2147="",DATEDIF(E2147,calcs!X$2,"Y"),"")</f>
        <v>#VALUE!</v>
      </c>
      <c r="U2147" t="str">
        <f t="shared" si="174"/>
        <v/>
      </c>
      <c r="V2147" t="str">
        <f t="shared" si="171"/>
        <v/>
      </c>
      <c r="W2147">
        <f t="shared" si="172"/>
        <v>0</v>
      </c>
      <c r="X2147">
        <f t="shared" si="173"/>
        <v>0</v>
      </c>
    </row>
    <row r="2148" spans="1:24" x14ac:dyDescent="0.35">
      <c r="A2148" t="str">
        <f>IF(ROW()&lt;=vLastrow,'Match History Data'!A2148,"")</f>
        <v/>
      </c>
      <c r="B2148" t="str">
        <f>IF(ROW()&lt;=vLastrow,'Match History Data'!B2148,"")</f>
        <v/>
      </c>
      <c r="C2148" t="str">
        <f>IF(ROW()&lt;=vLastrow,'Match History Data'!C2148,"")</f>
        <v/>
      </c>
      <c r="D2148" t="str">
        <f>IF(ROW()&lt;=vLastrow,'Match History Data'!D2148,"")</f>
        <v/>
      </c>
      <c r="E2148" s="3" t="str">
        <f>IF(ROW()&lt;=vLastrow,IF('Match History Data'!E2148&lt;&gt;"",'Match History Data'!E2148,""),"")</f>
        <v/>
      </c>
      <c r="F2148" s="3" t="str">
        <f>IF(ROW()&lt;=vLastrow,IF('Match History Data'!F2148&lt;&gt;"",'Match History Data'!F2148,""),"")</f>
        <v/>
      </c>
      <c r="G2148" t="str">
        <f>IF(ROW()&lt;=vLastrow,'Match History Data'!G2148,"")</f>
        <v/>
      </c>
      <c r="H2148" t="str">
        <f>IF(ROW()&lt;=vLastrow,'Match History Data'!H2148,"")</f>
        <v/>
      </c>
      <c r="I2148" t="str">
        <f>IF(ROW()&lt;=vLastrow,'Match History Data'!I2148,"")</f>
        <v/>
      </c>
      <c r="J2148" t="str">
        <f>IF(ROW()&lt;=vLastrow,'Match History Data'!J2148,"")</f>
        <v/>
      </c>
      <c r="K2148" t="str">
        <f>IF(ROW()&lt;=vLastrow,'Match History Data'!K2148,"")</f>
        <v/>
      </c>
      <c r="L2148" t="str">
        <f>IF(ROW()&lt;=vLastrow,'Match History Data'!L2148,"")</f>
        <v/>
      </c>
      <c r="M2148" t="str">
        <f>IF(ROW()&lt;=vLastrow,'Match History Data'!M2148,"")</f>
        <v/>
      </c>
      <c r="N2148" t="str">
        <f>IF(ROW()&lt;=vLastrow,'Match History Data'!N2148,"")</f>
        <v/>
      </c>
      <c r="O2148" t="str">
        <f>IF(ROW()&lt;=vLastrow,'Match History Data'!O2148,"")</f>
        <v/>
      </c>
      <c r="Q2148" t="str">
        <f>IF(ROW()&lt;=vLastrow,VLOOKUP(MONTH(E2148),calcs!$S$2:$T$13,2,FALSE),"")</f>
        <v/>
      </c>
      <c r="R2148" t="str">
        <f>IF(ROW()&lt;=vLastrow,VLOOKUP(MONTH(F2148),calcs!$S$2:$T$13,2,FALSE),"")</f>
        <v/>
      </c>
      <c r="S2148" t="str">
        <f t="shared" si="175"/>
        <v/>
      </c>
      <c r="T2148" s="26" t="e">
        <f>IF(F2148="",DATEDIF(E2148,calcs!X$2,"Y"),"")</f>
        <v>#VALUE!</v>
      </c>
      <c r="U2148" t="str">
        <f t="shared" si="174"/>
        <v/>
      </c>
      <c r="V2148" t="str">
        <f t="shared" si="171"/>
        <v/>
      </c>
      <c r="W2148">
        <f t="shared" si="172"/>
        <v>0</v>
      </c>
      <c r="X2148">
        <f t="shared" si="173"/>
        <v>0</v>
      </c>
    </row>
    <row r="2149" spans="1:24" x14ac:dyDescent="0.35">
      <c r="A2149" t="str">
        <f>IF(ROW()&lt;=vLastrow,'Match History Data'!A2149,"")</f>
        <v/>
      </c>
      <c r="B2149" t="str">
        <f>IF(ROW()&lt;=vLastrow,'Match History Data'!B2149,"")</f>
        <v/>
      </c>
      <c r="C2149" t="str">
        <f>IF(ROW()&lt;=vLastrow,'Match History Data'!C2149,"")</f>
        <v/>
      </c>
      <c r="D2149" t="str">
        <f>IF(ROW()&lt;=vLastrow,'Match History Data'!D2149,"")</f>
        <v/>
      </c>
      <c r="E2149" s="3" t="str">
        <f>IF(ROW()&lt;=vLastrow,IF('Match History Data'!E2149&lt;&gt;"",'Match History Data'!E2149,""),"")</f>
        <v/>
      </c>
      <c r="F2149" s="3" t="str">
        <f>IF(ROW()&lt;=vLastrow,IF('Match History Data'!F2149&lt;&gt;"",'Match History Data'!F2149,""),"")</f>
        <v/>
      </c>
      <c r="G2149" t="str">
        <f>IF(ROW()&lt;=vLastrow,'Match History Data'!G2149,"")</f>
        <v/>
      </c>
      <c r="H2149" t="str">
        <f>IF(ROW()&lt;=vLastrow,'Match History Data'!H2149,"")</f>
        <v/>
      </c>
      <c r="I2149" t="str">
        <f>IF(ROW()&lt;=vLastrow,'Match History Data'!I2149,"")</f>
        <v/>
      </c>
      <c r="J2149" t="str">
        <f>IF(ROW()&lt;=vLastrow,'Match History Data'!J2149,"")</f>
        <v/>
      </c>
      <c r="K2149" t="str">
        <f>IF(ROW()&lt;=vLastrow,'Match History Data'!K2149,"")</f>
        <v/>
      </c>
      <c r="L2149" t="str">
        <f>IF(ROW()&lt;=vLastrow,'Match History Data'!L2149,"")</f>
        <v/>
      </c>
      <c r="M2149" t="str">
        <f>IF(ROW()&lt;=vLastrow,'Match History Data'!M2149,"")</f>
        <v/>
      </c>
      <c r="N2149" t="str">
        <f>IF(ROW()&lt;=vLastrow,'Match History Data'!N2149,"")</f>
        <v/>
      </c>
      <c r="O2149" t="str">
        <f>IF(ROW()&lt;=vLastrow,'Match History Data'!O2149,"")</f>
        <v/>
      </c>
      <c r="Q2149" t="str">
        <f>IF(ROW()&lt;=vLastrow,VLOOKUP(MONTH(E2149),calcs!$S$2:$T$13,2,FALSE),"")</f>
        <v/>
      </c>
      <c r="R2149" t="str">
        <f>IF(ROW()&lt;=vLastrow,VLOOKUP(MONTH(F2149),calcs!$S$2:$T$13,2,FALSE),"")</f>
        <v/>
      </c>
      <c r="S2149" t="str">
        <f t="shared" si="175"/>
        <v/>
      </c>
      <c r="T2149" s="26" t="e">
        <f>IF(F2149="",DATEDIF(E2149,calcs!X$2,"Y"),"")</f>
        <v>#VALUE!</v>
      </c>
      <c r="U2149" t="str">
        <f t="shared" si="174"/>
        <v/>
      </c>
      <c r="V2149" t="str">
        <f t="shared" si="171"/>
        <v/>
      </c>
      <c r="W2149">
        <f t="shared" si="172"/>
        <v>0</v>
      </c>
      <c r="X2149">
        <f t="shared" si="173"/>
        <v>0</v>
      </c>
    </row>
    <row r="2150" spans="1:24" x14ac:dyDescent="0.35">
      <c r="A2150" t="str">
        <f>IF(ROW()&lt;=vLastrow,'Match History Data'!A2150,"")</f>
        <v/>
      </c>
      <c r="B2150" t="str">
        <f>IF(ROW()&lt;=vLastrow,'Match History Data'!B2150,"")</f>
        <v/>
      </c>
      <c r="C2150" t="str">
        <f>IF(ROW()&lt;=vLastrow,'Match History Data'!C2150,"")</f>
        <v/>
      </c>
      <c r="D2150" t="str">
        <f>IF(ROW()&lt;=vLastrow,'Match History Data'!D2150,"")</f>
        <v/>
      </c>
      <c r="E2150" s="3" t="str">
        <f>IF(ROW()&lt;=vLastrow,IF('Match History Data'!E2150&lt;&gt;"",'Match History Data'!E2150,""),"")</f>
        <v/>
      </c>
      <c r="F2150" s="3" t="str">
        <f>IF(ROW()&lt;=vLastrow,IF('Match History Data'!F2150&lt;&gt;"",'Match History Data'!F2150,""),"")</f>
        <v/>
      </c>
      <c r="G2150" t="str">
        <f>IF(ROW()&lt;=vLastrow,'Match History Data'!G2150,"")</f>
        <v/>
      </c>
      <c r="H2150" t="str">
        <f>IF(ROW()&lt;=vLastrow,'Match History Data'!H2150,"")</f>
        <v/>
      </c>
      <c r="I2150" t="str">
        <f>IF(ROW()&lt;=vLastrow,'Match History Data'!I2150,"")</f>
        <v/>
      </c>
      <c r="J2150" t="str">
        <f>IF(ROW()&lt;=vLastrow,'Match History Data'!J2150,"")</f>
        <v/>
      </c>
      <c r="K2150" t="str">
        <f>IF(ROW()&lt;=vLastrow,'Match History Data'!K2150,"")</f>
        <v/>
      </c>
      <c r="L2150" t="str">
        <f>IF(ROW()&lt;=vLastrow,'Match History Data'!L2150,"")</f>
        <v/>
      </c>
      <c r="M2150" t="str">
        <f>IF(ROW()&lt;=vLastrow,'Match History Data'!M2150,"")</f>
        <v/>
      </c>
      <c r="N2150" t="str">
        <f>IF(ROW()&lt;=vLastrow,'Match History Data'!N2150,"")</f>
        <v/>
      </c>
      <c r="O2150" t="str">
        <f>IF(ROW()&lt;=vLastrow,'Match History Data'!O2150,"")</f>
        <v/>
      </c>
      <c r="Q2150" t="str">
        <f>IF(ROW()&lt;=vLastrow,VLOOKUP(MONTH(E2150),calcs!$S$2:$T$13,2,FALSE),"")</f>
        <v/>
      </c>
      <c r="R2150" t="str">
        <f>IF(ROW()&lt;=vLastrow,VLOOKUP(MONTH(F2150),calcs!$S$2:$T$13,2,FALSE),"")</f>
        <v/>
      </c>
      <c r="S2150" t="str">
        <f t="shared" si="175"/>
        <v/>
      </c>
      <c r="T2150" s="26" t="e">
        <f>IF(F2150="",DATEDIF(E2150,calcs!X$2,"Y"),"")</f>
        <v>#VALUE!</v>
      </c>
      <c r="U2150" t="str">
        <f t="shared" si="174"/>
        <v/>
      </c>
      <c r="V2150" t="str">
        <f t="shared" si="171"/>
        <v/>
      </c>
      <c r="W2150">
        <f t="shared" si="172"/>
        <v>0</v>
      </c>
      <c r="X2150">
        <f t="shared" si="173"/>
        <v>0</v>
      </c>
    </row>
    <row r="2151" spans="1:24" x14ac:dyDescent="0.35">
      <c r="A2151" t="str">
        <f>IF(ROW()&lt;=vLastrow,'Match History Data'!A2151,"")</f>
        <v/>
      </c>
      <c r="B2151" t="str">
        <f>IF(ROW()&lt;=vLastrow,'Match History Data'!B2151,"")</f>
        <v/>
      </c>
      <c r="C2151" t="str">
        <f>IF(ROW()&lt;=vLastrow,'Match History Data'!C2151,"")</f>
        <v/>
      </c>
      <c r="D2151" t="str">
        <f>IF(ROW()&lt;=vLastrow,'Match History Data'!D2151,"")</f>
        <v/>
      </c>
      <c r="E2151" s="3" t="str">
        <f>IF(ROW()&lt;=vLastrow,IF('Match History Data'!E2151&lt;&gt;"",'Match History Data'!E2151,""),"")</f>
        <v/>
      </c>
      <c r="F2151" s="3" t="str">
        <f>IF(ROW()&lt;=vLastrow,IF('Match History Data'!F2151&lt;&gt;"",'Match History Data'!F2151,""),"")</f>
        <v/>
      </c>
      <c r="G2151" t="str">
        <f>IF(ROW()&lt;=vLastrow,'Match History Data'!G2151,"")</f>
        <v/>
      </c>
      <c r="H2151" t="str">
        <f>IF(ROW()&lt;=vLastrow,'Match History Data'!H2151,"")</f>
        <v/>
      </c>
      <c r="I2151" t="str">
        <f>IF(ROW()&lt;=vLastrow,'Match History Data'!I2151,"")</f>
        <v/>
      </c>
      <c r="J2151" t="str">
        <f>IF(ROW()&lt;=vLastrow,'Match History Data'!J2151,"")</f>
        <v/>
      </c>
      <c r="K2151" t="str">
        <f>IF(ROW()&lt;=vLastrow,'Match History Data'!K2151,"")</f>
        <v/>
      </c>
      <c r="L2151" t="str">
        <f>IF(ROW()&lt;=vLastrow,'Match History Data'!L2151,"")</f>
        <v/>
      </c>
      <c r="M2151" t="str">
        <f>IF(ROW()&lt;=vLastrow,'Match History Data'!M2151,"")</f>
        <v/>
      </c>
      <c r="N2151" t="str">
        <f>IF(ROW()&lt;=vLastrow,'Match History Data'!N2151,"")</f>
        <v/>
      </c>
      <c r="O2151" t="str">
        <f>IF(ROW()&lt;=vLastrow,'Match History Data'!O2151,"")</f>
        <v/>
      </c>
      <c r="Q2151" t="str">
        <f>IF(ROW()&lt;=vLastrow,VLOOKUP(MONTH(E2151),calcs!$S$2:$T$13,2,FALSE),"")</f>
        <v/>
      </c>
      <c r="R2151" t="str">
        <f>IF(ROW()&lt;=vLastrow,VLOOKUP(MONTH(F2151),calcs!$S$2:$T$13,2,FALSE),"")</f>
        <v/>
      </c>
      <c r="S2151" t="str">
        <f t="shared" si="175"/>
        <v/>
      </c>
      <c r="T2151" s="26" t="e">
        <f>IF(F2151="",DATEDIF(E2151,calcs!X$2,"Y"),"")</f>
        <v>#VALUE!</v>
      </c>
      <c r="U2151" t="str">
        <f t="shared" si="174"/>
        <v/>
      </c>
      <c r="V2151" t="str">
        <f t="shared" si="171"/>
        <v/>
      </c>
      <c r="W2151">
        <f t="shared" si="172"/>
        <v>0</v>
      </c>
      <c r="X2151">
        <f t="shared" si="173"/>
        <v>0</v>
      </c>
    </row>
    <row r="2152" spans="1:24" x14ac:dyDescent="0.35">
      <c r="A2152" t="str">
        <f>IF(ROW()&lt;=vLastrow,'Match History Data'!A2152,"")</f>
        <v/>
      </c>
      <c r="B2152" t="str">
        <f>IF(ROW()&lt;=vLastrow,'Match History Data'!B2152,"")</f>
        <v/>
      </c>
      <c r="C2152" t="str">
        <f>IF(ROW()&lt;=vLastrow,'Match History Data'!C2152,"")</f>
        <v/>
      </c>
      <c r="D2152" t="str">
        <f>IF(ROW()&lt;=vLastrow,'Match History Data'!D2152,"")</f>
        <v/>
      </c>
      <c r="E2152" s="3" t="str">
        <f>IF(ROW()&lt;=vLastrow,IF('Match History Data'!E2152&lt;&gt;"",'Match History Data'!E2152,""),"")</f>
        <v/>
      </c>
      <c r="F2152" s="3" t="str">
        <f>IF(ROW()&lt;=vLastrow,IF('Match History Data'!F2152&lt;&gt;"",'Match History Data'!F2152,""),"")</f>
        <v/>
      </c>
      <c r="G2152" t="str">
        <f>IF(ROW()&lt;=vLastrow,'Match History Data'!G2152,"")</f>
        <v/>
      </c>
      <c r="H2152" t="str">
        <f>IF(ROW()&lt;=vLastrow,'Match History Data'!H2152,"")</f>
        <v/>
      </c>
      <c r="I2152" t="str">
        <f>IF(ROW()&lt;=vLastrow,'Match History Data'!I2152,"")</f>
        <v/>
      </c>
      <c r="J2152" t="str">
        <f>IF(ROW()&lt;=vLastrow,'Match History Data'!J2152,"")</f>
        <v/>
      </c>
      <c r="K2152" t="str">
        <f>IF(ROW()&lt;=vLastrow,'Match History Data'!K2152,"")</f>
        <v/>
      </c>
      <c r="L2152" t="str">
        <f>IF(ROW()&lt;=vLastrow,'Match History Data'!L2152,"")</f>
        <v/>
      </c>
      <c r="M2152" t="str">
        <f>IF(ROW()&lt;=vLastrow,'Match History Data'!M2152,"")</f>
        <v/>
      </c>
      <c r="N2152" t="str">
        <f>IF(ROW()&lt;=vLastrow,'Match History Data'!N2152,"")</f>
        <v/>
      </c>
      <c r="O2152" t="str">
        <f>IF(ROW()&lt;=vLastrow,'Match History Data'!O2152,"")</f>
        <v/>
      </c>
      <c r="Q2152" t="str">
        <f>IF(ROW()&lt;=vLastrow,VLOOKUP(MONTH(E2152),calcs!$S$2:$T$13,2,FALSE),"")</f>
        <v/>
      </c>
      <c r="R2152" t="str">
        <f>IF(ROW()&lt;=vLastrow,VLOOKUP(MONTH(F2152),calcs!$S$2:$T$13,2,FALSE),"")</f>
        <v/>
      </c>
      <c r="S2152" t="str">
        <f t="shared" si="175"/>
        <v/>
      </c>
      <c r="T2152" s="26" t="e">
        <f>IF(F2152="",DATEDIF(E2152,calcs!X$2,"Y"),"")</f>
        <v>#VALUE!</v>
      </c>
      <c r="U2152" t="str">
        <f t="shared" si="174"/>
        <v/>
      </c>
      <c r="V2152" t="str">
        <f t="shared" si="171"/>
        <v/>
      </c>
      <c r="W2152">
        <f t="shared" si="172"/>
        <v>0</v>
      </c>
      <c r="X2152">
        <f t="shared" si="173"/>
        <v>0</v>
      </c>
    </row>
    <row r="2153" spans="1:24" x14ac:dyDescent="0.35">
      <c r="A2153" t="str">
        <f>IF(ROW()&lt;=vLastrow,'Match History Data'!A2153,"")</f>
        <v/>
      </c>
      <c r="B2153" t="str">
        <f>IF(ROW()&lt;=vLastrow,'Match History Data'!B2153,"")</f>
        <v/>
      </c>
      <c r="C2153" t="str">
        <f>IF(ROW()&lt;=vLastrow,'Match History Data'!C2153,"")</f>
        <v/>
      </c>
      <c r="D2153" t="str">
        <f>IF(ROW()&lt;=vLastrow,'Match History Data'!D2153,"")</f>
        <v/>
      </c>
      <c r="E2153" s="3" t="str">
        <f>IF(ROW()&lt;=vLastrow,IF('Match History Data'!E2153&lt;&gt;"",'Match History Data'!E2153,""),"")</f>
        <v/>
      </c>
      <c r="F2153" s="3" t="str">
        <f>IF(ROW()&lt;=vLastrow,IF('Match History Data'!F2153&lt;&gt;"",'Match History Data'!F2153,""),"")</f>
        <v/>
      </c>
      <c r="G2153" t="str">
        <f>IF(ROW()&lt;=vLastrow,'Match History Data'!G2153,"")</f>
        <v/>
      </c>
      <c r="H2153" t="str">
        <f>IF(ROW()&lt;=vLastrow,'Match History Data'!H2153,"")</f>
        <v/>
      </c>
      <c r="I2153" t="str">
        <f>IF(ROW()&lt;=vLastrow,'Match History Data'!I2153,"")</f>
        <v/>
      </c>
      <c r="J2153" t="str">
        <f>IF(ROW()&lt;=vLastrow,'Match History Data'!J2153,"")</f>
        <v/>
      </c>
      <c r="K2153" t="str">
        <f>IF(ROW()&lt;=vLastrow,'Match History Data'!K2153,"")</f>
        <v/>
      </c>
      <c r="L2153" t="str">
        <f>IF(ROW()&lt;=vLastrow,'Match History Data'!L2153,"")</f>
        <v/>
      </c>
      <c r="M2153" t="str">
        <f>IF(ROW()&lt;=vLastrow,'Match History Data'!M2153,"")</f>
        <v/>
      </c>
      <c r="N2153" t="str">
        <f>IF(ROW()&lt;=vLastrow,'Match History Data'!N2153,"")</f>
        <v/>
      </c>
      <c r="O2153" t="str">
        <f>IF(ROW()&lt;=vLastrow,'Match History Data'!O2153,"")</f>
        <v/>
      </c>
      <c r="Q2153" t="str">
        <f>IF(ROW()&lt;=vLastrow,VLOOKUP(MONTH(E2153),calcs!$S$2:$T$13,2,FALSE),"")</f>
        <v/>
      </c>
      <c r="R2153" t="str">
        <f>IF(ROW()&lt;=vLastrow,VLOOKUP(MONTH(F2153),calcs!$S$2:$T$13,2,FALSE),"")</f>
        <v/>
      </c>
      <c r="S2153" t="str">
        <f t="shared" si="175"/>
        <v/>
      </c>
      <c r="T2153" s="26" t="e">
        <f>IF(F2153="",DATEDIF(E2153,calcs!X$2,"Y"),"")</f>
        <v>#VALUE!</v>
      </c>
      <c r="U2153" t="str">
        <f t="shared" si="174"/>
        <v/>
      </c>
      <c r="V2153" t="str">
        <f t="shared" si="171"/>
        <v/>
      </c>
      <c r="W2153">
        <f t="shared" si="172"/>
        <v>0</v>
      </c>
      <c r="X2153">
        <f t="shared" si="173"/>
        <v>0</v>
      </c>
    </row>
    <row r="2154" spans="1:24" x14ac:dyDescent="0.35">
      <c r="A2154" t="str">
        <f>IF(ROW()&lt;=vLastrow,'Match History Data'!A2154,"")</f>
        <v/>
      </c>
      <c r="B2154" t="str">
        <f>IF(ROW()&lt;=vLastrow,'Match History Data'!B2154,"")</f>
        <v/>
      </c>
      <c r="C2154" t="str">
        <f>IF(ROW()&lt;=vLastrow,'Match History Data'!C2154,"")</f>
        <v/>
      </c>
      <c r="D2154" t="str">
        <f>IF(ROW()&lt;=vLastrow,'Match History Data'!D2154,"")</f>
        <v/>
      </c>
      <c r="E2154" s="3" t="str">
        <f>IF(ROW()&lt;=vLastrow,IF('Match History Data'!E2154&lt;&gt;"",'Match History Data'!E2154,""),"")</f>
        <v/>
      </c>
      <c r="F2154" s="3" t="str">
        <f>IF(ROW()&lt;=vLastrow,IF('Match History Data'!F2154&lt;&gt;"",'Match History Data'!F2154,""),"")</f>
        <v/>
      </c>
      <c r="G2154" t="str">
        <f>IF(ROW()&lt;=vLastrow,'Match History Data'!G2154,"")</f>
        <v/>
      </c>
      <c r="H2154" t="str">
        <f>IF(ROW()&lt;=vLastrow,'Match History Data'!H2154,"")</f>
        <v/>
      </c>
      <c r="I2154" t="str">
        <f>IF(ROW()&lt;=vLastrow,'Match History Data'!I2154,"")</f>
        <v/>
      </c>
      <c r="J2154" t="str">
        <f>IF(ROW()&lt;=vLastrow,'Match History Data'!J2154,"")</f>
        <v/>
      </c>
      <c r="K2154" t="str">
        <f>IF(ROW()&lt;=vLastrow,'Match History Data'!K2154,"")</f>
        <v/>
      </c>
      <c r="L2154" t="str">
        <f>IF(ROW()&lt;=vLastrow,'Match History Data'!L2154,"")</f>
        <v/>
      </c>
      <c r="M2154" t="str">
        <f>IF(ROW()&lt;=vLastrow,'Match History Data'!M2154,"")</f>
        <v/>
      </c>
      <c r="N2154" t="str">
        <f>IF(ROW()&lt;=vLastrow,'Match History Data'!N2154,"")</f>
        <v/>
      </c>
      <c r="O2154" t="str">
        <f>IF(ROW()&lt;=vLastrow,'Match History Data'!O2154,"")</f>
        <v/>
      </c>
      <c r="Q2154" t="str">
        <f>IF(ROW()&lt;=vLastrow,VLOOKUP(MONTH(E2154),calcs!$S$2:$T$13,2,FALSE),"")</f>
        <v/>
      </c>
      <c r="R2154" t="str">
        <f>IF(ROW()&lt;=vLastrow,VLOOKUP(MONTH(F2154),calcs!$S$2:$T$13,2,FALSE),"")</f>
        <v/>
      </c>
      <c r="S2154" t="str">
        <f t="shared" si="175"/>
        <v/>
      </c>
      <c r="T2154" s="26" t="e">
        <f>IF(F2154="",DATEDIF(E2154,calcs!X$2,"Y"),"")</f>
        <v>#VALUE!</v>
      </c>
      <c r="U2154" t="str">
        <f t="shared" si="174"/>
        <v/>
      </c>
      <c r="V2154" t="str">
        <f t="shared" si="171"/>
        <v/>
      </c>
      <c r="W2154">
        <f t="shared" si="172"/>
        <v>0</v>
      </c>
      <c r="X2154">
        <f t="shared" si="173"/>
        <v>0</v>
      </c>
    </row>
    <row r="2155" spans="1:24" x14ac:dyDescent="0.35">
      <c r="A2155" t="str">
        <f>IF(ROW()&lt;=vLastrow,'Match History Data'!A2155,"")</f>
        <v/>
      </c>
      <c r="B2155" t="str">
        <f>IF(ROW()&lt;=vLastrow,'Match History Data'!B2155,"")</f>
        <v/>
      </c>
      <c r="C2155" t="str">
        <f>IF(ROW()&lt;=vLastrow,'Match History Data'!C2155,"")</f>
        <v/>
      </c>
      <c r="D2155" t="str">
        <f>IF(ROW()&lt;=vLastrow,'Match History Data'!D2155,"")</f>
        <v/>
      </c>
      <c r="E2155" s="3" t="str">
        <f>IF(ROW()&lt;=vLastrow,IF('Match History Data'!E2155&lt;&gt;"",'Match History Data'!E2155,""),"")</f>
        <v/>
      </c>
      <c r="F2155" s="3" t="str">
        <f>IF(ROW()&lt;=vLastrow,IF('Match History Data'!F2155&lt;&gt;"",'Match History Data'!F2155,""),"")</f>
        <v/>
      </c>
      <c r="G2155" t="str">
        <f>IF(ROW()&lt;=vLastrow,'Match History Data'!G2155,"")</f>
        <v/>
      </c>
      <c r="H2155" t="str">
        <f>IF(ROW()&lt;=vLastrow,'Match History Data'!H2155,"")</f>
        <v/>
      </c>
      <c r="I2155" t="str">
        <f>IF(ROW()&lt;=vLastrow,'Match History Data'!I2155,"")</f>
        <v/>
      </c>
      <c r="J2155" t="str">
        <f>IF(ROW()&lt;=vLastrow,'Match History Data'!J2155,"")</f>
        <v/>
      </c>
      <c r="K2155" t="str">
        <f>IF(ROW()&lt;=vLastrow,'Match History Data'!K2155,"")</f>
        <v/>
      </c>
      <c r="L2155" t="str">
        <f>IF(ROW()&lt;=vLastrow,'Match History Data'!L2155,"")</f>
        <v/>
      </c>
      <c r="M2155" t="str">
        <f>IF(ROW()&lt;=vLastrow,'Match History Data'!M2155,"")</f>
        <v/>
      </c>
      <c r="N2155" t="str">
        <f>IF(ROW()&lt;=vLastrow,'Match History Data'!N2155,"")</f>
        <v/>
      </c>
      <c r="O2155" t="str">
        <f>IF(ROW()&lt;=vLastrow,'Match History Data'!O2155,"")</f>
        <v/>
      </c>
      <c r="Q2155" t="str">
        <f>IF(ROW()&lt;=vLastrow,VLOOKUP(MONTH(E2155),calcs!$S$2:$T$13,2,FALSE),"")</f>
        <v/>
      </c>
      <c r="R2155" t="str">
        <f>IF(ROW()&lt;=vLastrow,VLOOKUP(MONTH(F2155),calcs!$S$2:$T$13,2,FALSE),"")</f>
        <v/>
      </c>
      <c r="S2155" t="str">
        <f t="shared" si="175"/>
        <v/>
      </c>
      <c r="T2155" s="26" t="e">
        <f>IF(F2155="",DATEDIF(E2155,calcs!X$2,"Y"),"")</f>
        <v>#VALUE!</v>
      </c>
      <c r="U2155" t="str">
        <f t="shared" si="174"/>
        <v/>
      </c>
      <c r="V2155" t="str">
        <f t="shared" si="171"/>
        <v/>
      </c>
      <c r="W2155">
        <f t="shared" si="172"/>
        <v>0</v>
      </c>
      <c r="X2155">
        <f t="shared" si="173"/>
        <v>0</v>
      </c>
    </row>
    <row r="2156" spans="1:24" x14ac:dyDescent="0.35">
      <c r="A2156" t="str">
        <f>IF(ROW()&lt;=vLastrow,'Match History Data'!A2156,"")</f>
        <v/>
      </c>
      <c r="B2156" t="str">
        <f>IF(ROW()&lt;=vLastrow,'Match History Data'!B2156,"")</f>
        <v/>
      </c>
      <c r="C2156" t="str">
        <f>IF(ROW()&lt;=vLastrow,'Match History Data'!C2156,"")</f>
        <v/>
      </c>
      <c r="D2156" t="str">
        <f>IF(ROW()&lt;=vLastrow,'Match History Data'!D2156,"")</f>
        <v/>
      </c>
      <c r="E2156" s="3" t="str">
        <f>IF(ROW()&lt;=vLastrow,IF('Match History Data'!E2156&lt;&gt;"",'Match History Data'!E2156,""),"")</f>
        <v/>
      </c>
      <c r="F2156" s="3" t="str">
        <f>IF(ROW()&lt;=vLastrow,IF('Match History Data'!F2156&lt;&gt;"",'Match History Data'!F2156,""),"")</f>
        <v/>
      </c>
      <c r="G2156" t="str">
        <f>IF(ROW()&lt;=vLastrow,'Match History Data'!G2156,"")</f>
        <v/>
      </c>
      <c r="H2156" t="str">
        <f>IF(ROW()&lt;=vLastrow,'Match History Data'!H2156,"")</f>
        <v/>
      </c>
      <c r="I2156" t="str">
        <f>IF(ROW()&lt;=vLastrow,'Match History Data'!I2156,"")</f>
        <v/>
      </c>
      <c r="J2156" t="str">
        <f>IF(ROW()&lt;=vLastrow,'Match History Data'!J2156,"")</f>
        <v/>
      </c>
      <c r="K2156" t="str">
        <f>IF(ROW()&lt;=vLastrow,'Match History Data'!K2156,"")</f>
        <v/>
      </c>
      <c r="L2156" t="str">
        <f>IF(ROW()&lt;=vLastrow,'Match History Data'!L2156,"")</f>
        <v/>
      </c>
      <c r="M2156" t="str">
        <f>IF(ROW()&lt;=vLastrow,'Match History Data'!M2156,"")</f>
        <v/>
      </c>
      <c r="N2156" t="str">
        <f>IF(ROW()&lt;=vLastrow,'Match History Data'!N2156,"")</f>
        <v/>
      </c>
      <c r="O2156" t="str">
        <f>IF(ROW()&lt;=vLastrow,'Match History Data'!O2156,"")</f>
        <v/>
      </c>
      <c r="Q2156" t="str">
        <f>IF(ROW()&lt;=vLastrow,VLOOKUP(MONTH(E2156),calcs!$S$2:$T$13,2,FALSE),"")</f>
        <v/>
      </c>
      <c r="R2156" t="str">
        <f>IF(ROW()&lt;=vLastrow,VLOOKUP(MONTH(F2156),calcs!$S$2:$T$13,2,FALSE),"")</f>
        <v/>
      </c>
      <c r="S2156" t="str">
        <f t="shared" si="175"/>
        <v/>
      </c>
      <c r="T2156" s="26" t="e">
        <f>IF(F2156="",DATEDIF(E2156,calcs!X$2,"Y"),"")</f>
        <v>#VALUE!</v>
      </c>
      <c r="U2156" t="str">
        <f t="shared" si="174"/>
        <v/>
      </c>
      <c r="V2156" t="str">
        <f t="shared" si="171"/>
        <v/>
      </c>
      <c r="W2156">
        <f t="shared" si="172"/>
        <v>0</v>
      </c>
      <c r="X2156">
        <f t="shared" si="173"/>
        <v>0</v>
      </c>
    </row>
    <row r="2157" spans="1:24" x14ac:dyDescent="0.35">
      <c r="A2157" t="str">
        <f>IF(ROW()&lt;=vLastrow,'Match History Data'!A2157,"")</f>
        <v/>
      </c>
      <c r="B2157" t="str">
        <f>IF(ROW()&lt;=vLastrow,'Match History Data'!B2157,"")</f>
        <v/>
      </c>
      <c r="C2157" t="str">
        <f>IF(ROW()&lt;=vLastrow,'Match History Data'!C2157,"")</f>
        <v/>
      </c>
      <c r="D2157" t="str">
        <f>IF(ROW()&lt;=vLastrow,'Match History Data'!D2157,"")</f>
        <v/>
      </c>
      <c r="E2157" s="3" t="str">
        <f>IF(ROW()&lt;=vLastrow,IF('Match History Data'!E2157&lt;&gt;"",'Match History Data'!E2157,""),"")</f>
        <v/>
      </c>
      <c r="F2157" s="3" t="str">
        <f>IF(ROW()&lt;=vLastrow,IF('Match History Data'!F2157&lt;&gt;"",'Match History Data'!F2157,""),"")</f>
        <v/>
      </c>
      <c r="G2157" t="str">
        <f>IF(ROW()&lt;=vLastrow,'Match History Data'!G2157,"")</f>
        <v/>
      </c>
      <c r="H2157" t="str">
        <f>IF(ROW()&lt;=vLastrow,'Match History Data'!H2157,"")</f>
        <v/>
      </c>
      <c r="I2157" t="str">
        <f>IF(ROW()&lt;=vLastrow,'Match History Data'!I2157,"")</f>
        <v/>
      </c>
      <c r="J2157" t="str">
        <f>IF(ROW()&lt;=vLastrow,'Match History Data'!J2157,"")</f>
        <v/>
      </c>
      <c r="K2157" t="str">
        <f>IF(ROW()&lt;=vLastrow,'Match History Data'!K2157,"")</f>
        <v/>
      </c>
      <c r="L2157" t="str">
        <f>IF(ROW()&lt;=vLastrow,'Match History Data'!L2157,"")</f>
        <v/>
      </c>
      <c r="M2157" t="str">
        <f>IF(ROW()&lt;=vLastrow,'Match History Data'!M2157,"")</f>
        <v/>
      </c>
      <c r="N2157" t="str">
        <f>IF(ROW()&lt;=vLastrow,'Match History Data'!N2157,"")</f>
        <v/>
      </c>
      <c r="O2157" t="str">
        <f>IF(ROW()&lt;=vLastrow,'Match History Data'!O2157,"")</f>
        <v/>
      </c>
      <c r="Q2157" t="str">
        <f>IF(ROW()&lt;=vLastrow,VLOOKUP(MONTH(E2157),calcs!$S$2:$T$13,2,FALSE),"")</f>
        <v/>
      </c>
      <c r="R2157" t="str">
        <f>IF(ROW()&lt;=vLastrow,VLOOKUP(MONTH(F2157),calcs!$S$2:$T$13,2,FALSE),"")</f>
        <v/>
      </c>
      <c r="S2157" t="str">
        <f t="shared" si="175"/>
        <v/>
      </c>
      <c r="T2157" s="26" t="e">
        <f>IF(F2157="",DATEDIF(E2157,calcs!X$2,"Y"),"")</f>
        <v>#VALUE!</v>
      </c>
      <c r="U2157" t="str">
        <f t="shared" si="174"/>
        <v/>
      </c>
      <c r="V2157" t="str">
        <f t="shared" si="171"/>
        <v/>
      </c>
      <c r="W2157">
        <f t="shared" si="172"/>
        <v>0</v>
      </c>
      <c r="X2157">
        <f t="shared" si="173"/>
        <v>0</v>
      </c>
    </row>
    <row r="2158" spans="1:24" x14ac:dyDescent="0.35">
      <c r="A2158" t="str">
        <f>IF(ROW()&lt;=vLastrow,'Match History Data'!A2158,"")</f>
        <v/>
      </c>
      <c r="B2158" t="str">
        <f>IF(ROW()&lt;=vLastrow,'Match History Data'!B2158,"")</f>
        <v/>
      </c>
      <c r="C2158" t="str">
        <f>IF(ROW()&lt;=vLastrow,'Match History Data'!C2158,"")</f>
        <v/>
      </c>
      <c r="D2158" t="str">
        <f>IF(ROW()&lt;=vLastrow,'Match History Data'!D2158,"")</f>
        <v/>
      </c>
      <c r="E2158" s="3" t="str">
        <f>IF(ROW()&lt;=vLastrow,IF('Match History Data'!E2158&lt;&gt;"",'Match History Data'!E2158,""),"")</f>
        <v/>
      </c>
      <c r="F2158" s="3" t="str">
        <f>IF(ROW()&lt;=vLastrow,IF('Match History Data'!F2158&lt;&gt;"",'Match History Data'!F2158,""),"")</f>
        <v/>
      </c>
      <c r="G2158" t="str">
        <f>IF(ROW()&lt;=vLastrow,'Match History Data'!G2158,"")</f>
        <v/>
      </c>
      <c r="H2158" t="str">
        <f>IF(ROW()&lt;=vLastrow,'Match History Data'!H2158,"")</f>
        <v/>
      </c>
      <c r="I2158" t="str">
        <f>IF(ROW()&lt;=vLastrow,'Match History Data'!I2158,"")</f>
        <v/>
      </c>
      <c r="J2158" t="str">
        <f>IF(ROW()&lt;=vLastrow,'Match History Data'!J2158,"")</f>
        <v/>
      </c>
      <c r="K2158" t="str">
        <f>IF(ROW()&lt;=vLastrow,'Match History Data'!K2158,"")</f>
        <v/>
      </c>
      <c r="L2158" t="str">
        <f>IF(ROW()&lt;=vLastrow,'Match History Data'!L2158,"")</f>
        <v/>
      </c>
      <c r="M2158" t="str">
        <f>IF(ROW()&lt;=vLastrow,'Match History Data'!M2158,"")</f>
        <v/>
      </c>
      <c r="N2158" t="str">
        <f>IF(ROW()&lt;=vLastrow,'Match History Data'!N2158,"")</f>
        <v/>
      </c>
      <c r="O2158" t="str">
        <f>IF(ROW()&lt;=vLastrow,'Match History Data'!O2158,"")</f>
        <v/>
      </c>
      <c r="Q2158" t="str">
        <f>IF(ROW()&lt;=vLastrow,VLOOKUP(MONTH(E2158),calcs!$S$2:$T$13,2,FALSE),"")</f>
        <v/>
      </c>
      <c r="R2158" t="str">
        <f>IF(ROW()&lt;=vLastrow,VLOOKUP(MONTH(F2158),calcs!$S$2:$T$13,2,FALSE),"")</f>
        <v/>
      </c>
      <c r="S2158" t="str">
        <f t="shared" si="175"/>
        <v/>
      </c>
      <c r="T2158" s="26" t="e">
        <f>IF(F2158="",DATEDIF(E2158,calcs!X$2,"Y"),"")</f>
        <v>#VALUE!</v>
      </c>
      <c r="U2158" t="str">
        <f t="shared" si="174"/>
        <v/>
      </c>
      <c r="V2158" t="str">
        <f t="shared" si="171"/>
        <v/>
      </c>
      <c r="W2158">
        <f t="shared" si="172"/>
        <v>0</v>
      </c>
      <c r="X2158">
        <f t="shared" si="173"/>
        <v>0</v>
      </c>
    </row>
    <row r="2159" spans="1:24" x14ac:dyDescent="0.35">
      <c r="A2159" t="str">
        <f>IF(ROW()&lt;=vLastrow,'Match History Data'!A2159,"")</f>
        <v/>
      </c>
      <c r="B2159" t="str">
        <f>IF(ROW()&lt;=vLastrow,'Match History Data'!B2159,"")</f>
        <v/>
      </c>
      <c r="C2159" t="str">
        <f>IF(ROW()&lt;=vLastrow,'Match History Data'!C2159,"")</f>
        <v/>
      </c>
      <c r="D2159" t="str">
        <f>IF(ROW()&lt;=vLastrow,'Match History Data'!D2159,"")</f>
        <v/>
      </c>
      <c r="E2159" s="3" t="str">
        <f>IF(ROW()&lt;=vLastrow,IF('Match History Data'!E2159&lt;&gt;"",'Match History Data'!E2159,""),"")</f>
        <v/>
      </c>
      <c r="F2159" s="3" t="str">
        <f>IF(ROW()&lt;=vLastrow,IF('Match History Data'!F2159&lt;&gt;"",'Match History Data'!F2159,""),"")</f>
        <v/>
      </c>
      <c r="G2159" t="str">
        <f>IF(ROW()&lt;=vLastrow,'Match History Data'!G2159,"")</f>
        <v/>
      </c>
      <c r="H2159" t="str">
        <f>IF(ROW()&lt;=vLastrow,'Match History Data'!H2159,"")</f>
        <v/>
      </c>
      <c r="I2159" t="str">
        <f>IF(ROW()&lt;=vLastrow,'Match History Data'!I2159,"")</f>
        <v/>
      </c>
      <c r="J2159" t="str">
        <f>IF(ROW()&lt;=vLastrow,'Match History Data'!J2159,"")</f>
        <v/>
      </c>
      <c r="K2159" t="str">
        <f>IF(ROW()&lt;=vLastrow,'Match History Data'!K2159,"")</f>
        <v/>
      </c>
      <c r="L2159" t="str">
        <f>IF(ROW()&lt;=vLastrow,'Match History Data'!L2159,"")</f>
        <v/>
      </c>
      <c r="M2159" t="str">
        <f>IF(ROW()&lt;=vLastrow,'Match History Data'!M2159,"")</f>
        <v/>
      </c>
      <c r="N2159" t="str">
        <f>IF(ROW()&lt;=vLastrow,'Match History Data'!N2159,"")</f>
        <v/>
      </c>
      <c r="O2159" t="str">
        <f>IF(ROW()&lt;=vLastrow,'Match History Data'!O2159,"")</f>
        <v/>
      </c>
      <c r="Q2159" t="str">
        <f>IF(ROW()&lt;=vLastrow,VLOOKUP(MONTH(E2159),calcs!$S$2:$T$13,2,FALSE),"")</f>
        <v/>
      </c>
      <c r="R2159" t="str">
        <f>IF(ROW()&lt;=vLastrow,VLOOKUP(MONTH(F2159),calcs!$S$2:$T$13,2,FALSE),"")</f>
        <v/>
      </c>
      <c r="S2159" t="str">
        <f t="shared" si="175"/>
        <v/>
      </c>
      <c r="T2159" s="26" t="e">
        <f>IF(F2159="",DATEDIF(E2159,calcs!X$2,"Y"),"")</f>
        <v>#VALUE!</v>
      </c>
      <c r="U2159" t="str">
        <f t="shared" si="174"/>
        <v/>
      </c>
      <c r="V2159" t="str">
        <f t="shared" si="171"/>
        <v/>
      </c>
      <c r="W2159">
        <f t="shared" si="172"/>
        <v>0</v>
      </c>
      <c r="X2159">
        <f t="shared" si="173"/>
        <v>0</v>
      </c>
    </row>
    <row r="2160" spans="1:24" x14ac:dyDescent="0.35">
      <c r="A2160" t="str">
        <f>IF(ROW()&lt;=vLastrow,'Match History Data'!A2160,"")</f>
        <v/>
      </c>
      <c r="B2160" t="str">
        <f>IF(ROW()&lt;=vLastrow,'Match History Data'!B2160,"")</f>
        <v/>
      </c>
      <c r="C2160" t="str">
        <f>IF(ROW()&lt;=vLastrow,'Match History Data'!C2160,"")</f>
        <v/>
      </c>
      <c r="D2160" t="str">
        <f>IF(ROW()&lt;=vLastrow,'Match History Data'!D2160,"")</f>
        <v/>
      </c>
      <c r="E2160" s="3" t="str">
        <f>IF(ROW()&lt;=vLastrow,IF('Match History Data'!E2160&lt;&gt;"",'Match History Data'!E2160,""),"")</f>
        <v/>
      </c>
      <c r="F2160" s="3" t="str">
        <f>IF(ROW()&lt;=vLastrow,IF('Match History Data'!F2160&lt;&gt;"",'Match History Data'!F2160,""),"")</f>
        <v/>
      </c>
      <c r="G2160" t="str">
        <f>IF(ROW()&lt;=vLastrow,'Match History Data'!G2160,"")</f>
        <v/>
      </c>
      <c r="H2160" t="str">
        <f>IF(ROW()&lt;=vLastrow,'Match History Data'!H2160,"")</f>
        <v/>
      </c>
      <c r="I2160" t="str">
        <f>IF(ROW()&lt;=vLastrow,'Match History Data'!I2160,"")</f>
        <v/>
      </c>
      <c r="J2160" t="str">
        <f>IF(ROW()&lt;=vLastrow,'Match History Data'!J2160,"")</f>
        <v/>
      </c>
      <c r="K2160" t="str">
        <f>IF(ROW()&lt;=vLastrow,'Match History Data'!K2160,"")</f>
        <v/>
      </c>
      <c r="L2160" t="str">
        <f>IF(ROW()&lt;=vLastrow,'Match History Data'!L2160,"")</f>
        <v/>
      </c>
      <c r="M2160" t="str">
        <f>IF(ROW()&lt;=vLastrow,'Match History Data'!M2160,"")</f>
        <v/>
      </c>
      <c r="N2160" t="str">
        <f>IF(ROW()&lt;=vLastrow,'Match History Data'!N2160,"")</f>
        <v/>
      </c>
      <c r="O2160" t="str">
        <f>IF(ROW()&lt;=vLastrow,'Match History Data'!O2160,"")</f>
        <v/>
      </c>
      <c r="Q2160" t="str">
        <f>IF(ROW()&lt;=vLastrow,VLOOKUP(MONTH(E2160),calcs!$S$2:$T$13,2,FALSE),"")</f>
        <v/>
      </c>
      <c r="R2160" t="str">
        <f>IF(ROW()&lt;=vLastrow,VLOOKUP(MONTH(F2160),calcs!$S$2:$T$13,2,FALSE),"")</f>
        <v/>
      </c>
      <c r="S2160" t="str">
        <f t="shared" si="175"/>
        <v/>
      </c>
      <c r="T2160" s="26" t="e">
        <f>IF(F2160="",DATEDIF(E2160,calcs!X$2,"Y"),"")</f>
        <v>#VALUE!</v>
      </c>
      <c r="U2160" t="str">
        <f t="shared" si="174"/>
        <v/>
      </c>
      <c r="V2160" t="str">
        <f t="shared" si="171"/>
        <v/>
      </c>
      <c r="W2160">
        <f t="shared" si="172"/>
        <v>0</v>
      </c>
      <c r="X2160">
        <f t="shared" si="173"/>
        <v>0</v>
      </c>
    </row>
    <row r="2161" spans="1:24" x14ac:dyDescent="0.35">
      <c r="A2161" t="str">
        <f>IF(ROW()&lt;=vLastrow,'Match History Data'!A2161,"")</f>
        <v/>
      </c>
      <c r="B2161" t="str">
        <f>IF(ROW()&lt;=vLastrow,'Match History Data'!B2161,"")</f>
        <v/>
      </c>
      <c r="C2161" t="str">
        <f>IF(ROW()&lt;=vLastrow,'Match History Data'!C2161,"")</f>
        <v/>
      </c>
      <c r="D2161" t="str">
        <f>IF(ROW()&lt;=vLastrow,'Match History Data'!D2161,"")</f>
        <v/>
      </c>
      <c r="E2161" s="3" t="str">
        <f>IF(ROW()&lt;=vLastrow,IF('Match History Data'!E2161&lt;&gt;"",'Match History Data'!E2161,""),"")</f>
        <v/>
      </c>
      <c r="F2161" s="3" t="str">
        <f>IF(ROW()&lt;=vLastrow,IF('Match History Data'!F2161&lt;&gt;"",'Match History Data'!F2161,""),"")</f>
        <v/>
      </c>
      <c r="G2161" t="str">
        <f>IF(ROW()&lt;=vLastrow,'Match History Data'!G2161,"")</f>
        <v/>
      </c>
      <c r="H2161" t="str">
        <f>IF(ROW()&lt;=vLastrow,'Match History Data'!H2161,"")</f>
        <v/>
      </c>
      <c r="I2161" t="str">
        <f>IF(ROW()&lt;=vLastrow,'Match History Data'!I2161,"")</f>
        <v/>
      </c>
      <c r="J2161" t="str">
        <f>IF(ROW()&lt;=vLastrow,'Match History Data'!J2161,"")</f>
        <v/>
      </c>
      <c r="K2161" t="str">
        <f>IF(ROW()&lt;=vLastrow,'Match History Data'!K2161,"")</f>
        <v/>
      </c>
      <c r="L2161" t="str">
        <f>IF(ROW()&lt;=vLastrow,'Match History Data'!L2161,"")</f>
        <v/>
      </c>
      <c r="M2161" t="str">
        <f>IF(ROW()&lt;=vLastrow,'Match History Data'!M2161,"")</f>
        <v/>
      </c>
      <c r="N2161" t="str">
        <f>IF(ROW()&lt;=vLastrow,'Match History Data'!N2161,"")</f>
        <v/>
      </c>
      <c r="O2161" t="str">
        <f>IF(ROW()&lt;=vLastrow,'Match History Data'!O2161,"")</f>
        <v/>
      </c>
      <c r="Q2161" t="str">
        <f>IF(ROW()&lt;=vLastrow,VLOOKUP(MONTH(E2161),calcs!$S$2:$T$13,2,FALSE),"")</f>
        <v/>
      </c>
      <c r="R2161" t="str">
        <f>IF(ROW()&lt;=vLastrow,VLOOKUP(MONTH(F2161),calcs!$S$2:$T$13,2,FALSE),"")</f>
        <v/>
      </c>
      <c r="S2161" t="str">
        <f t="shared" si="175"/>
        <v/>
      </c>
      <c r="T2161" s="26" t="e">
        <f>IF(F2161="",DATEDIF(E2161,calcs!X$2,"Y"),"")</f>
        <v>#VALUE!</v>
      </c>
      <c r="U2161" t="str">
        <f t="shared" si="174"/>
        <v/>
      </c>
      <c r="V2161" t="str">
        <f t="shared" si="171"/>
        <v/>
      </c>
      <c r="W2161">
        <f t="shared" si="172"/>
        <v>0</v>
      </c>
      <c r="X2161">
        <f t="shared" si="173"/>
        <v>0</v>
      </c>
    </row>
    <row r="2162" spans="1:24" x14ac:dyDescent="0.35">
      <c r="A2162" t="str">
        <f>IF(ROW()&lt;=vLastrow,'Match History Data'!A2162,"")</f>
        <v/>
      </c>
      <c r="B2162" t="str">
        <f>IF(ROW()&lt;=vLastrow,'Match History Data'!B2162,"")</f>
        <v/>
      </c>
      <c r="C2162" t="str">
        <f>IF(ROW()&lt;=vLastrow,'Match History Data'!C2162,"")</f>
        <v/>
      </c>
      <c r="D2162" t="str">
        <f>IF(ROW()&lt;=vLastrow,'Match History Data'!D2162,"")</f>
        <v/>
      </c>
      <c r="E2162" s="3" t="str">
        <f>IF(ROW()&lt;=vLastrow,IF('Match History Data'!E2162&lt;&gt;"",'Match History Data'!E2162,""),"")</f>
        <v/>
      </c>
      <c r="F2162" s="3" t="str">
        <f>IF(ROW()&lt;=vLastrow,IF('Match History Data'!F2162&lt;&gt;"",'Match History Data'!F2162,""),"")</f>
        <v/>
      </c>
      <c r="G2162" t="str">
        <f>IF(ROW()&lt;=vLastrow,'Match History Data'!G2162,"")</f>
        <v/>
      </c>
      <c r="H2162" t="str">
        <f>IF(ROW()&lt;=vLastrow,'Match History Data'!H2162,"")</f>
        <v/>
      </c>
      <c r="I2162" t="str">
        <f>IF(ROW()&lt;=vLastrow,'Match History Data'!I2162,"")</f>
        <v/>
      </c>
      <c r="J2162" t="str">
        <f>IF(ROW()&lt;=vLastrow,'Match History Data'!J2162,"")</f>
        <v/>
      </c>
      <c r="K2162" t="str">
        <f>IF(ROW()&lt;=vLastrow,'Match History Data'!K2162,"")</f>
        <v/>
      </c>
      <c r="L2162" t="str">
        <f>IF(ROW()&lt;=vLastrow,'Match History Data'!L2162,"")</f>
        <v/>
      </c>
      <c r="M2162" t="str">
        <f>IF(ROW()&lt;=vLastrow,'Match History Data'!M2162,"")</f>
        <v/>
      </c>
      <c r="N2162" t="str">
        <f>IF(ROW()&lt;=vLastrow,'Match History Data'!N2162,"")</f>
        <v/>
      </c>
      <c r="O2162" t="str">
        <f>IF(ROW()&lt;=vLastrow,'Match History Data'!O2162,"")</f>
        <v/>
      </c>
      <c r="Q2162" t="str">
        <f>IF(ROW()&lt;=vLastrow,VLOOKUP(MONTH(E2162),calcs!$S$2:$T$13,2,FALSE),"")</f>
        <v/>
      </c>
      <c r="R2162" t="str">
        <f>IF(ROW()&lt;=vLastrow,VLOOKUP(MONTH(F2162),calcs!$S$2:$T$13,2,FALSE),"")</f>
        <v/>
      </c>
      <c r="S2162" t="str">
        <f t="shared" si="175"/>
        <v/>
      </c>
      <c r="T2162" s="26" t="e">
        <f>IF(F2162="",DATEDIF(E2162,calcs!X$2,"Y"),"")</f>
        <v>#VALUE!</v>
      </c>
      <c r="U2162" t="str">
        <f t="shared" si="174"/>
        <v/>
      </c>
      <c r="V2162" t="str">
        <f t="shared" si="171"/>
        <v/>
      </c>
      <c r="W2162">
        <f t="shared" si="172"/>
        <v>0</v>
      </c>
      <c r="X2162">
        <f t="shared" si="173"/>
        <v>0</v>
      </c>
    </row>
    <row r="2163" spans="1:24" x14ac:dyDescent="0.35">
      <c r="A2163" t="str">
        <f>IF(ROW()&lt;=vLastrow,'Match History Data'!A2163,"")</f>
        <v/>
      </c>
      <c r="B2163" t="str">
        <f>IF(ROW()&lt;=vLastrow,'Match History Data'!B2163,"")</f>
        <v/>
      </c>
      <c r="C2163" t="str">
        <f>IF(ROW()&lt;=vLastrow,'Match History Data'!C2163,"")</f>
        <v/>
      </c>
      <c r="D2163" t="str">
        <f>IF(ROW()&lt;=vLastrow,'Match History Data'!D2163,"")</f>
        <v/>
      </c>
      <c r="E2163" s="3" t="str">
        <f>IF(ROW()&lt;=vLastrow,IF('Match History Data'!E2163&lt;&gt;"",'Match History Data'!E2163,""),"")</f>
        <v/>
      </c>
      <c r="F2163" s="3" t="str">
        <f>IF(ROW()&lt;=vLastrow,IF('Match History Data'!F2163&lt;&gt;"",'Match History Data'!F2163,""),"")</f>
        <v/>
      </c>
      <c r="G2163" t="str">
        <f>IF(ROW()&lt;=vLastrow,'Match History Data'!G2163,"")</f>
        <v/>
      </c>
      <c r="H2163" t="str">
        <f>IF(ROW()&lt;=vLastrow,'Match History Data'!H2163,"")</f>
        <v/>
      </c>
      <c r="I2163" t="str">
        <f>IF(ROW()&lt;=vLastrow,'Match History Data'!I2163,"")</f>
        <v/>
      </c>
      <c r="J2163" t="str">
        <f>IF(ROW()&lt;=vLastrow,'Match History Data'!J2163,"")</f>
        <v/>
      </c>
      <c r="K2163" t="str">
        <f>IF(ROW()&lt;=vLastrow,'Match History Data'!K2163,"")</f>
        <v/>
      </c>
      <c r="L2163" t="str">
        <f>IF(ROW()&lt;=vLastrow,'Match History Data'!L2163,"")</f>
        <v/>
      </c>
      <c r="M2163" t="str">
        <f>IF(ROW()&lt;=vLastrow,'Match History Data'!M2163,"")</f>
        <v/>
      </c>
      <c r="N2163" t="str">
        <f>IF(ROW()&lt;=vLastrow,'Match History Data'!N2163,"")</f>
        <v/>
      </c>
      <c r="O2163" t="str">
        <f>IF(ROW()&lt;=vLastrow,'Match History Data'!O2163,"")</f>
        <v/>
      </c>
      <c r="Q2163" t="str">
        <f>IF(ROW()&lt;=vLastrow,VLOOKUP(MONTH(E2163),calcs!$S$2:$T$13,2,FALSE),"")</f>
        <v/>
      </c>
      <c r="R2163" t="str">
        <f>IF(ROW()&lt;=vLastrow,VLOOKUP(MONTH(F2163),calcs!$S$2:$T$13,2,FALSE),"")</f>
        <v/>
      </c>
      <c r="S2163" t="str">
        <f t="shared" si="175"/>
        <v/>
      </c>
      <c r="T2163" s="26" t="e">
        <f>IF(F2163="",DATEDIF(E2163,calcs!X$2,"Y"),"")</f>
        <v>#VALUE!</v>
      </c>
      <c r="U2163" t="str">
        <f t="shared" si="174"/>
        <v/>
      </c>
      <c r="V2163" t="str">
        <f t="shared" si="171"/>
        <v/>
      </c>
      <c r="W2163">
        <f t="shared" si="172"/>
        <v>0</v>
      </c>
      <c r="X2163">
        <f t="shared" si="173"/>
        <v>0</v>
      </c>
    </row>
    <row r="2164" spans="1:24" x14ac:dyDescent="0.35">
      <c r="A2164" t="str">
        <f>IF(ROW()&lt;=vLastrow,'Match History Data'!A2164,"")</f>
        <v/>
      </c>
      <c r="B2164" t="str">
        <f>IF(ROW()&lt;=vLastrow,'Match History Data'!B2164,"")</f>
        <v/>
      </c>
      <c r="C2164" t="str">
        <f>IF(ROW()&lt;=vLastrow,'Match History Data'!C2164,"")</f>
        <v/>
      </c>
      <c r="D2164" t="str">
        <f>IF(ROW()&lt;=vLastrow,'Match History Data'!D2164,"")</f>
        <v/>
      </c>
      <c r="E2164" s="3" t="str">
        <f>IF(ROW()&lt;=vLastrow,IF('Match History Data'!E2164&lt;&gt;"",'Match History Data'!E2164,""),"")</f>
        <v/>
      </c>
      <c r="F2164" s="3" t="str">
        <f>IF(ROW()&lt;=vLastrow,IF('Match History Data'!F2164&lt;&gt;"",'Match History Data'!F2164,""),"")</f>
        <v/>
      </c>
      <c r="G2164" t="str">
        <f>IF(ROW()&lt;=vLastrow,'Match History Data'!G2164,"")</f>
        <v/>
      </c>
      <c r="H2164" t="str">
        <f>IF(ROW()&lt;=vLastrow,'Match History Data'!H2164,"")</f>
        <v/>
      </c>
      <c r="I2164" t="str">
        <f>IF(ROW()&lt;=vLastrow,'Match History Data'!I2164,"")</f>
        <v/>
      </c>
      <c r="J2164" t="str">
        <f>IF(ROW()&lt;=vLastrow,'Match History Data'!J2164,"")</f>
        <v/>
      </c>
      <c r="K2164" t="str">
        <f>IF(ROW()&lt;=vLastrow,'Match History Data'!K2164,"")</f>
        <v/>
      </c>
      <c r="L2164" t="str">
        <f>IF(ROW()&lt;=vLastrow,'Match History Data'!L2164,"")</f>
        <v/>
      </c>
      <c r="M2164" t="str">
        <f>IF(ROW()&lt;=vLastrow,'Match History Data'!M2164,"")</f>
        <v/>
      </c>
      <c r="N2164" t="str">
        <f>IF(ROW()&lt;=vLastrow,'Match History Data'!N2164,"")</f>
        <v/>
      </c>
      <c r="O2164" t="str">
        <f>IF(ROW()&lt;=vLastrow,'Match History Data'!O2164,"")</f>
        <v/>
      </c>
      <c r="Q2164" t="str">
        <f>IF(ROW()&lt;=vLastrow,VLOOKUP(MONTH(E2164),calcs!$S$2:$T$13,2,FALSE),"")</f>
        <v/>
      </c>
      <c r="R2164" t="str">
        <f>IF(ROW()&lt;=vLastrow,VLOOKUP(MONTH(F2164),calcs!$S$2:$T$13,2,FALSE),"")</f>
        <v/>
      </c>
      <c r="S2164" t="str">
        <f t="shared" si="175"/>
        <v/>
      </c>
      <c r="T2164" s="26" t="e">
        <f>IF(F2164="",DATEDIF(E2164,calcs!X$2,"Y"),"")</f>
        <v>#VALUE!</v>
      </c>
      <c r="U2164" t="str">
        <f t="shared" si="174"/>
        <v/>
      </c>
      <c r="V2164" t="str">
        <f t="shared" si="171"/>
        <v/>
      </c>
      <c r="W2164">
        <f t="shared" si="172"/>
        <v>0</v>
      </c>
      <c r="X2164">
        <f t="shared" si="173"/>
        <v>0</v>
      </c>
    </row>
    <row r="2165" spans="1:24" x14ac:dyDescent="0.35">
      <c r="A2165" t="str">
        <f>IF(ROW()&lt;=vLastrow,'Match History Data'!A2165,"")</f>
        <v/>
      </c>
      <c r="B2165" t="str">
        <f>IF(ROW()&lt;=vLastrow,'Match History Data'!B2165,"")</f>
        <v/>
      </c>
      <c r="C2165" t="str">
        <f>IF(ROW()&lt;=vLastrow,'Match History Data'!C2165,"")</f>
        <v/>
      </c>
      <c r="D2165" t="str">
        <f>IF(ROW()&lt;=vLastrow,'Match History Data'!D2165,"")</f>
        <v/>
      </c>
      <c r="E2165" s="3" t="str">
        <f>IF(ROW()&lt;=vLastrow,IF('Match History Data'!E2165&lt;&gt;"",'Match History Data'!E2165,""),"")</f>
        <v/>
      </c>
      <c r="F2165" s="3" t="str">
        <f>IF(ROW()&lt;=vLastrow,IF('Match History Data'!F2165&lt;&gt;"",'Match History Data'!F2165,""),"")</f>
        <v/>
      </c>
      <c r="G2165" t="str">
        <f>IF(ROW()&lt;=vLastrow,'Match History Data'!G2165,"")</f>
        <v/>
      </c>
      <c r="H2165" t="str">
        <f>IF(ROW()&lt;=vLastrow,'Match History Data'!H2165,"")</f>
        <v/>
      </c>
      <c r="I2165" t="str">
        <f>IF(ROW()&lt;=vLastrow,'Match History Data'!I2165,"")</f>
        <v/>
      </c>
      <c r="J2165" t="str">
        <f>IF(ROW()&lt;=vLastrow,'Match History Data'!J2165,"")</f>
        <v/>
      </c>
      <c r="K2165" t="str">
        <f>IF(ROW()&lt;=vLastrow,'Match History Data'!K2165,"")</f>
        <v/>
      </c>
      <c r="L2165" t="str">
        <f>IF(ROW()&lt;=vLastrow,'Match History Data'!L2165,"")</f>
        <v/>
      </c>
      <c r="M2165" t="str">
        <f>IF(ROW()&lt;=vLastrow,'Match History Data'!M2165,"")</f>
        <v/>
      </c>
      <c r="N2165" t="str">
        <f>IF(ROW()&lt;=vLastrow,'Match History Data'!N2165,"")</f>
        <v/>
      </c>
      <c r="O2165" t="str">
        <f>IF(ROW()&lt;=vLastrow,'Match History Data'!O2165,"")</f>
        <v/>
      </c>
      <c r="Q2165" t="str">
        <f>IF(ROW()&lt;=vLastrow,VLOOKUP(MONTH(E2165),calcs!$S$2:$T$13,2,FALSE),"")</f>
        <v/>
      </c>
      <c r="R2165" t="str">
        <f>IF(ROW()&lt;=vLastrow,VLOOKUP(MONTH(F2165),calcs!$S$2:$T$13,2,FALSE),"")</f>
        <v/>
      </c>
      <c r="S2165" t="str">
        <f t="shared" si="175"/>
        <v/>
      </c>
      <c r="T2165" s="26" t="e">
        <f>IF(F2165="",DATEDIF(E2165,calcs!X$2,"Y"),"")</f>
        <v>#VALUE!</v>
      </c>
      <c r="U2165" t="str">
        <f t="shared" si="174"/>
        <v/>
      </c>
      <c r="V2165" t="str">
        <f t="shared" si="171"/>
        <v/>
      </c>
      <c r="W2165">
        <f t="shared" si="172"/>
        <v>0</v>
      </c>
      <c r="X2165">
        <f t="shared" si="173"/>
        <v>0</v>
      </c>
    </row>
    <row r="2166" spans="1:24" x14ac:dyDescent="0.35">
      <c r="A2166" t="str">
        <f>IF(ROW()&lt;=vLastrow,'Match History Data'!A2166,"")</f>
        <v/>
      </c>
      <c r="B2166" t="str">
        <f>IF(ROW()&lt;=vLastrow,'Match History Data'!B2166,"")</f>
        <v/>
      </c>
      <c r="C2166" t="str">
        <f>IF(ROW()&lt;=vLastrow,'Match History Data'!C2166,"")</f>
        <v/>
      </c>
      <c r="D2166" t="str">
        <f>IF(ROW()&lt;=vLastrow,'Match History Data'!D2166,"")</f>
        <v/>
      </c>
      <c r="E2166" s="3" t="str">
        <f>IF(ROW()&lt;=vLastrow,IF('Match History Data'!E2166&lt;&gt;"",'Match History Data'!E2166,""),"")</f>
        <v/>
      </c>
      <c r="F2166" s="3" t="str">
        <f>IF(ROW()&lt;=vLastrow,IF('Match History Data'!F2166&lt;&gt;"",'Match History Data'!F2166,""),"")</f>
        <v/>
      </c>
      <c r="G2166" t="str">
        <f>IF(ROW()&lt;=vLastrow,'Match History Data'!G2166,"")</f>
        <v/>
      </c>
      <c r="H2166" t="str">
        <f>IF(ROW()&lt;=vLastrow,'Match History Data'!H2166,"")</f>
        <v/>
      </c>
      <c r="I2166" t="str">
        <f>IF(ROW()&lt;=vLastrow,'Match History Data'!I2166,"")</f>
        <v/>
      </c>
      <c r="J2166" t="str">
        <f>IF(ROW()&lt;=vLastrow,'Match History Data'!J2166,"")</f>
        <v/>
      </c>
      <c r="K2166" t="str">
        <f>IF(ROW()&lt;=vLastrow,'Match History Data'!K2166,"")</f>
        <v/>
      </c>
      <c r="L2166" t="str">
        <f>IF(ROW()&lt;=vLastrow,'Match History Data'!L2166,"")</f>
        <v/>
      </c>
      <c r="M2166" t="str">
        <f>IF(ROW()&lt;=vLastrow,'Match History Data'!M2166,"")</f>
        <v/>
      </c>
      <c r="N2166" t="str">
        <f>IF(ROW()&lt;=vLastrow,'Match History Data'!N2166,"")</f>
        <v/>
      </c>
      <c r="O2166" t="str">
        <f>IF(ROW()&lt;=vLastrow,'Match History Data'!O2166,"")</f>
        <v/>
      </c>
      <c r="Q2166" t="str">
        <f>IF(ROW()&lt;=vLastrow,VLOOKUP(MONTH(E2166),calcs!$S$2:$T$13,2,FALSE),"")</f>
        <v/>
      </c>
      <c r="R2166" t="str">
        <f>IF(ROW()&lt;=vLastrow,VLOOKUP(MONTH(F2166),calcs!$S$2:$T$13,2,FALSE),"")</f>
        <v/>
      </c>
      <c r="S2166" t="str">
        <f t="shared" si="175"/>
        <v/>
      </c>
      <c r="T2166" s="26" t="e">
        <f>IF(F2166="",DATEDIF(E2166,calcs!X$2,"Y"),"")</f>
        <v>#VALUE!</v>
      </c>
      <c r="U2166" t="str">
        <f t="shared" si="174"/>
        <v/>
      </c>
      <c r="V2166" t="str">
        <f t="shared" si="171"/>
        <v/>
      </c>
      <c r="W2166">
        <f t="shared" si="172"/>
        <v>0</v>
      </c>
      <c r="X2166">
        <f t="shared" si="173"/>
        <v>0</v>
      </c>
    </row>
    <row r="2167" spans="1:24" x14ac:dyDescent="0.35">
      <c r="A2167" t="str">
        <f>IF(ROW()&lt;=vLastrow,'Match History Data'!A2167,"")</f>
        <v/>
      </c>
      <c r="B2167" t="str">
        <f>IF(ROW()&lt;=vLastrow,'Match History Data'!B2167,"")</f>
        <v/>
      </c>
      <c r="C2167" t="str">
        <f>IF(ROW()&lt;=vLastrow,'Match History Data'!C2167,"")</f>
        <v/>
      </c>
      <c r="D2167" t="str">
        <f>IF(ROW()&lt;=vLastrow,'Match History Data'!D2167,"")</f>
        <v/>
      </c>
      <c r="E2167" s="3" t="str">
        <f>IF(ROW()&lt;=vLastrow,IF('Match History Data'!E2167&lt;&gt;"",'Match History Data'!E2167,""),"")</f>
        <v/>
      </c>
      <c r="F2167" s="3" t="str">
        <f>IF(ROW()&lt;=vLastrow,IF('Match History Data'!F2167&lt;&gt;"",'Match History Data'!F2167,""),"")</f>
        <v/>
      </c>
      <c r="G2167" t="str">
        <f>IF(ROW()&lt;=vLastrow,'Match History Data'!G2167,"")</f>
        <v/>
      </c>
      <c r="H2167" t="str">
        <f>IF(ROW()&lt;=vLastrow,'Match History Data'!H2167,"")</f>
        <v/>
      </c>
      <c r="I2167" t="str">
        <f>IF(ROW()&lt;=vLastrow,'Match History Data'!I2167,"")</f>
        <v/>
      </c>
      <c r="J2167" t="str">
        <f>IF(ROW()&lt;=vLastrow,'Match History Data'!J2167,"")</f>
        <v/>
      </c>
      <c r="K2167" t="str">
        <f>IF(ROW()&lt;=vLastrow,'Match History Data'!K2167,"")</f>
        <v/>
      </c>
      <c r="L2167" t="str">
        <f>IF(ROW()&lt;=vLastrow,'Match History Data'!L2167,"")</f>
        <v/>
      </c>
      <c r="M2167" t="str">
        <f>IF(ROW()&lt;=vLastrow,'Match History Data'!M2167,"")</f>
        <v/>
      </c>
      <c r="N2167" t="str">
        <f>IF(ROW()&lt;=vLastrow,'Match History Data'!N2167,"")</f>
        <v/>
      </c>
      <c r="O2167" t="str">
        <f>IF(ROW()&lt;=vLastrow,'Match History Data'!O2167,"")</f>
        <v/>
      </c>
      <c r="Q2167" t="str">
        <f>IF(ROW()&lt;=vLastrow,VLOOKUP(MONTH(E2167),calcs!$S$2:$T$13,2,FALSE),"")</f>
        <v/>
      </c>
      <c r="R2167" t="str">
        <f>IF(ROW()&lt;=vLastrow,VLOOKUP(MONTH(F2167),calcs!$S$2:$T$13,2,FALSE),"")</f>
        <v/>
      </c>
      <c r="S2167" t="str">
        <f t="shared" si="175"/>
        <v/>
      </c>
      <c r="T2167" s="26" t="e">
        <f>IF(F2167="",DATEDIF(E2167,calcs!X$2,"Y"),"")</f>
        <v>#VALUE!</v>
      </c>
      <c r="U2167" t="str">
        <f t="shared" si="174"/>
        <v/>
      </c>
      <c r="V2167" t="str">
        <f t="shared" si="171"/>
        <v/>
      </c>
      <c r="W2167">
        <f t="shared" si="172"/>
        <v>0</v>
      </c>
      <c r="X2167">
        <f t="shared" si="173"/>
        <v>0</v>
      </c>
    </row>
    <row r="2168" spans="1:24" x14ac:dyDescent="0.35">
      <c r="A2168" t="str">
        <f>IF(ROW()&lt;=vLastrow,'Match History Data'!A2168,"")</f>
        <v/>
      </c>
      <c r="B2168" t="str">
        <f>IF(ROW()&lt;=vLastrow,'Match History Data'!B2168,"")</f>
        <v/>
      </c>
      <c r="C2168" t="str">
        <f>IF(ROW()&lt;=vLastrow,'Match History Data'!C2168,"")</f>
        <v/>
      </c>
      <c r="D2168" t="str">
        <f>IF(ROW()&lt;=vLastrow,'Match History Data'!D2168,"")</f>
        <v/>
      </c>
      <c r="E2168" s="3" t="str">
        <f>IF(ROW()&lt;=vLastrow,IF('Match History Data'!E2168&lt;&gt;"",'Match History Data'!E2168,""),"")</f>
        <v/>
      </c>
      <c r="F2168" s="3" t="str">
        <f>IF(ROW()&lt;=vLastrow,IF('Match History Data'!F2168&lt;&gt;"",'Match History Data'!F2168,""),"")</f>
        <v/>
      </c>
      <c r="G2168" t="str">
        <f>IF(ROW()&lt;=vLastrow,'Match History Data'!G2168,"")</f>
        <v/>
      </c>
      <c r="H2168" t="str">
        <f>IF(ROW()&lt;=vLastrow,'Match History Data'!H2168,"")</f>
        <v/>
      </c>
      <c r="I2168" t="str">
        <f>IF(ROW()&lt;=vLastrow,'Match History Data'!I2168,"")</f>
        <v/>
      </c>
      <c r="J2168" t="str">
        <f>IF(ROW()&lt;=vLastrow,'Match History Data'!J2168,"")</f>
        <v/>
      </c>
      <c r="K2168" t="str">
        <f>IF(ROW()&lt;=vLastrow,'Match History Data'!K2168,"")</f>
        <v/>
      </c>
      <c r="L2168" t="str">
        <f>IF(ROW()&lt;=vLastrow,'Match History Data'!L2168,"")</f>
        <v/>
      </c>
      <c r="M2168" t="str">
        <f>IF(ROW()&lt;=vLastrow,'Match History Data'!M2168,"")</f>
        <v/>
      </c>
      <c r="N2168" t="str">
        <f>IF(ROW()&lt;=vLastrow,'Match History Data'!N2168,"")</f>
        <v/>
      </c>
      <c r="O2168" t="str">
        <f>IF(ROW()&lt;=vLastrow,'Match History Data'!O2168,"")</f>
        <v/>
      </c>
      <c r="Q2168" t="str">
        <f>IF(ROW()&lt;=vLastrow,VLOOKUP(MONTH(E2168),calcs!$S$2:$T$13,2,FALSE),"")</f>
        <v/>
      </c>
      <c r="R2168" t="str">
        <f>IF(ROW()&lt;=vLastrow,VLOOKUP(MONTH(F2168),calcs!$S$2:$T$13,2,FALSE),"")</f>
        <v/>
      </c>
      <c r="S2168" t="str">
        <f t="shared" si="175"/>
        <v/>
      </c>
      <c r="T2168" s="26" t="e">
        <f>IF(F2168="",DATEDIF(E2168,calcs!X$2,"Y"),"")</f>
        <v>#VALUE!</v>
      </c>
      <c r="U2168" t="str">
        <f t="shared" si="174"/>
        <v/>
      </c>
      <c r="V2168" t="str">
        <f t="shared" si="171"/>
        <v/>
      </c>
      <c r="W2168">
        <f t="shared" si="172"/>
        <v>0</v>
      </c>
      <c r="X2168">
        <f t="shared" si="173"/>
        <v>0</v>
      </c>
    </row>
    <row r="2169" spans="1:24" x14ac:dyDescent="0.35">
      <c r="A2169" t="str">
        <f>IF(ROW()&lt;=vLastrow,'Match History Data'!A2169,"")</f>
        <v/>
      </c>
      <c r="B2169" t="str">
        <f>IF(ROW()&lt;=vLastrow,'Match History Data'!B2169,"")</f>
        <v/>
      </c>
      <c r="C2169" t="str">
        <f>IF(ROW()&lt;=vLastrow,'Match History Data'!C2169,"")</f>
        <v/>
      </c>
      <c r="D2169" t="str">
        <f>IF(ROW()&lt;=vLastrow,'Match History Data'!D2169,"")</f>
        <v/>
      </c>
      <c r="E2169" s="3" t="str">
        <f>IF(ROW()&lt;=vLastrow,IF('Match History Data'!E2169&lt;&gt;"",'Match History Data'!E2169,""),"")</f>
        <v/>
      </c>
      <c r="F2169" s="3" t="str">
        <f>IF(ROW()&lt;=vLastrow,IF('Match History Data'!F2169&lt;&gt;"",'Match History Data'!F2169,""),"")</f>
        <v/>
      </c>
      <c r="G2169" t="str">
        <f>IF(ROW()&lt;=vLastrow,'Match History Data'!G2169,"")</f>
        <v/>
      </c>
      <c r="H2169" t="str">
        <f>IF(ROW()&lt;=vLastrow,'Match History Data'!H2169,"")</f>
        <v/>
      </c>
      <c r="I2169" t="str">
        <f>IF(ROW()&lt;=vLastrow,'Match History Data'!I2169,"")</f>
        <v/>
      </c>
      <c r="J2169" t="str">
        <f>IF(ROW()&lt;=vLastrow,'Match History Data'!J2169,"")</f>
        <v/>
      </c>
      <c r="K2169" t="str">
        <f>IF(ROW()&lt;=vLastrow,'Match History Data'!K2169,"")</f>
        <v/>
      </c>
      <c r="L2169" t="str">
        <f>IF(ROW()&lt;=vLastrow,'Match History Data'!L2169,"")</f>
        <v/>
      </c>
      <c r="M2169" t="str">
        <f>IF(ROW()&lt;=vLastrow,'Match History Data'!M2169,"")</f>
        <v/>
      </c>
      <c r="N2169" t="str">
        <f>IF(ROW()&lt;=vLastrow,'Match History Data'!N2169,"")</f>
        <v/>
      </c>
      <c r="O2169" t="str">
        <f>IF(ROW()&lt;=vLastrow,'Match History Data'!O2169,"")</f>
        <v/>
      </c>
      <c r="Q2169" t="str">
        <f>IF(ROW()&lt;=vLastrow,VLOOKUP(MONTH(E2169),calcs!$S$2:$T$13,2,FALSE),"")</f>
        <v/>
      </c>
      <c r="R2169" t="str">
        <f>IF(ROW()&lt;=vLastrow,VLOOKUP(MONTH(F2169),calcs!$S$2:$T$13,2,FALSE),"")</f>
        <v/>
      </c>
      <c r="S2169" t="str">
        <f t="shared" si="175"/>
        <v/>
      </c>
      <c r="T2169" s="26" t="e">
        <f>IF(F2169="",DATEDIF(E2169,calcs!X$2,"Y"),"")</f>
        <v>#VALUE!</v>
      </c>
      <c r="U2169" t="str">
        <f t="shared" si="174"/>
        <v/>
      </c>
      <c r="V2169" t="str">
        <f t="shared" si="171"/>
        <v/>
      </c>
      <c r="W2169">
        <f t="shared" si="172"/>
        <v>0</v>
      </c>
      <c r="X2169">
        <f t="shared" si="173"/>
        <v>0</v>
      </c>
    </row>
    <row r="2170" spans="1:24" x14ac:dyDescent="0.35">
      <c r="A2170" t="str">
        <f>IF(ROW()&lt;=vLastrow,'Match History Data'!A2170,"")</f>
        <v/>
      </c>
      <c r="B2170" t="str">
        <f>IF(ROW()&lt;=vLastrow,'Match History Data'!B2170,"")</f>
        <v/>
      </c>
      <c r="C2170" t="str">
        <f>IF(ROW()&lt;=vLastrow,'Match History Data'!C2170,"")</f>
        <v/>
      </c>
      <c r="D2170" t="str">
        <f>IF(ROW()&lt;=vLastrow,'Match History Data'!D2170,"")</f>
        <v/>
      </c>
      <c r="E2170" s="3" t="str">
        <f>IF(ROW()&lt;=vLastrow,IF('Match History Data'!E2170&lt;&gt;"",'Match History Data'!E2170,""),"")</f>
        <v/>
      </c>
      <c r="F2170" s="3" t="str">
        <f>IF(ROW()&lt;=vLastrow,IF('Match History Data'!F2170&lt;&gt;"",'Match History Data'!F2170,""),"")</f>
        <v/>
      </c>
      <c r="G2170" t="str">
        <f>IF(ROW()&lt;=vLastrow,'Match History Data'!G2170,"")</f>
        <v/>
      </c>
      <c r="H2170" t="str">
        <f>IF(ROW()&lt;=vLastrow,'Match History Data'!H2170,"")</f>
        <v/>
      </c>
      <c r="I2170" t="str">
        <f>IF(ROW()&lt;=vLastrow,'Match History Data'!I2170,"")</f>
        <v/>
      </c>
      <c r="J2170" t="str">
        <f>IF(ROW()&lt;=vLastrow,'Match History Data'!J2170,"")</f>
        <v/>
      </c>
      <c r="K2170" t="str">
        <f>IF(ROW()&lt;=vLastrow,'Match History Data'!K2170,"")</f>
        <v/>
      </c>
      <c r="L2170" t="str">
        <f>IF(ROW()&lt;=vLastrow,'Match History Data'!L2170,"")</f>
        <v/>
      </c>
      <c r="M2170" t="str">
        <f>IF(ROW()&lt;=vLastrow,'Match History Data'!M2170,"")</f>
        <v/>
      </c>
      <c r="N2170" t="str">
        <f>IF(ROW()&lt;=vLastrow,'Match History Data'!N2170,"")</f>
        <v/>
      </c>
      <c r="O2170" t="str">
        <f>IF(ROW()&lt;=vLastrow,'Match History Data'!O2170,"")</f>
        <v/>
      </c>
      <c r="Q2170" t="str">
        <f>IF(ROW()&lt;=vLastrow,VLOOKUP(MONTH(E2170),calcs!$S$2:$T$13,2,FALSE),"")</f>
        <v/>
      </c>
      <c r="R2170" t="str">
        <f>IF(ROW()&lt;=vLastrow,VLOOKUP(MONTH(F2170),calcs!$S$2:$T$13,2,FALSE),"")</f>
        <v/>
      </c>
      <c r="S2170" t="str">
        <f t="shared" si="175"/>
        <v/>
      </c>
      <c r="T2170" s="26" t="e">
        <f>IF(F2170="",DATEDIF(E2170,calcs!X$2,"Y"),"")</f>
        <v>#VALUE!</v>
      </c>
      <c r="U2170" t="str">
        <f t="shared" si="174"/>
        <v/>
      </c>
      <c r="V2170" t="str">
        <f t="shared" si="171"/>
        <v/>
      </c>
      <c r="W2170">
        <f t="shared" si="172"/>
        <v>0</v>
      </c>
      <c r="X2170">
        <f t="shared" si="173"/>
        <v>0</v>
      </c>
    </row>
    <row r="2171" spans="1:24" x14ac:dyDescent="0.35">
      <c r="A2171" t="str">
        <f>IF(ROW()&lt;=vLastrow,'Match History Data'!A2171,"")</f>
        <v/>
      </c>
      <c r="B2171" t="str">
        <f>IF(ROW()&lt;=vLastrow,'Match History Data'!B2171,"")</f>
        <v/>
      </c>
      <c r="C2171" t="str">
        <f>IF(ROW()&lt;=vLastrow,'Match History Data'!C2171,"")</f>
        <v/>
      </c>
      <c r="D2171" t="str">
        <f>IF(ROW()&lt;=vLastrow,'Match History Data'!D2171,"")</f>
        <v/>
      </c>
      <c r="E2171" s="3" t="str">
        <f>IF(ROW()&lt;=vLastrow,IF('Match History Data'!E2171&lt;&gt;"",'Match History Data'!E2171,""),"")</f>
        <v/>
      </c>
      <c r="F2171" s="3" t="str">
        <f>IF(ROW()&lt;=vLastrow,IF('Match History Data'!F2171&lt;&gt;"",'Match History Data'!F2171,""),"")</f>
        <v/>
      </c>
      <c r="G2171" t="str">
        <f>IF(ROW()&lt;=vLastrow,'Match History Data'!G2171,"")</f>
        <v/>
      </c>
      <c r="H2171" t="str">
        <f>IF(ROW()&lt;=vLastrow,'Match History Data'!H2171,"")</f>
        <v/>
      </c>
      <c r="I2171" t="str">
        <f>IF(ROW()&lt;=vLastrow,'Match History Data'!I2171,"")</f>
        <v/>
      </c>
      <c r="J2171" t="str">
        <f>IF(ROW()&lt;=vLastrow,'Match History Data'!J2171,"")</f>
        <v/>
      </c>
      <c r="K2171" t="str">
        <f>IF(ROW()&lt;=vLastrow,'Match History Data'!K2171,"")</f>
        <v/>
      </c>
      <c r="L2171" t="str">
        <f>IF(ROW()&lt;=vLastrow,'Match History Data'!L2171,"")</f>
        <v/>
      </c>
      <c r="M2171" t="str">
        <f>IF(ROW()&lt;=vLastrow,'Match History Data'!M2171,"")</f>
        <v/>
      </c>
      <c r="N2171" t="str">
        <f>IF(ROW()&lt;=vLastrow,'Match History Data'!N2171,"")</f>
        <v/>
      </c>
      <c r="O2171" t="str">
        <f>IF(ROW()&lt;=vLastrow,'Match History Data'!O2171,"")</f>
        <v/>
      </c>
      <c r="Q2171" t="str">
        <f>IF(ROW()&lt;=vLastrow,VLOOKUP(MONTH(E2171),calcs!$S$2:$T$13,2,FALSE),"")</f>
        <v/>
      </c>
      <c r="R2171" t="str">
        <f>IF(ROW()&lt;=vLastrow,VLOOKUP(MONTH(F2171),calcs!$S$2:$T$13,2,FALSE),"")</f>
        <v/>
      </c>
      <c r="S2171" t="str">
        <f t="shared" si="175"/>
        <v/>
      </c>
      <c r="T2171" s="26" t="e">
        <f>IF(F2171="",DATEDIF(E2171,calcs!X$2,"Y"),"")</f>
        <v>#VALUE!</v>
      </c>
      <c r="U2171" t="str">
        <f t="shared" si="174"/>
        <v/>
      </c>
      <c r="V2171" t="str">
        <f t="shared" si="171"/>
        <v/>
      </c>
      <c r="W2171">
        <f t="shared" si="172"/>
        <v>0</v>
      </c>
      <c r="X2171">
        <f t="shared" si="173"/>
        <v>0</v>
      </c>
    </row>
    <row r="2172" spans="1:24" x14ac:dyDescent="0.35">
      <c r="A2172" t="str">
        <f>IF(ROW()&lt;=vLastrow,'Match History Data'!A2172,"")</f>
        <v/>
      </c>
      <c r="B2172" t="str">
        <f>IF(ROW()&lt;=vLastrow,'Match History Data'!B2172,"")</f>
        <v/>
      </c>
      <c r="C2172" t="str">
        <f>IF(ROW()&lt;=vLastrow,'Match History Data'!C2172,"")</f>
        <v/>
      </c>
      <c r="D2172" t="str">
        <f>IF(ROW()&lt;=vLastrow,'Match History Data'!D2172,"")</f>
        <v/>
      </c>
      <c r="E2172" s="3" t="str">
        <f>IF(ROW()&lt;=vLastrow,IF('Match History Data'!E2172&lt;&gt;"",'Match History Data'!E2172,""),"")</f>
        <v/>
      </c>
      <c r="F2172" s="3" t="str">
        <f>IF(ROW()&lt;=vLastrow,IF('Match History Data'!F2172&lt;&gt;"",'Match History Data'!F2172,""),"")</f>
        <v/>
      </c>
      <c r="G2172" t="str">
        <f>IF(ROW()&lt;=vLastrow,'Match History Data'!G2172,"")</f>
        <v/>
      </c>
      <c r="H2172" t="str">
        <f>IF(ROW()&lt;=vLastrow,'Match History Data'!H2172,"")</f>
        <v/>
      </c>
      <c r="I2172" t="str">
        <f>IF(ROW()&lt;=vLastrow,'Match History Data'!I2172,"")</f>
        <v/>
      </c>
      <c r="J2172" t="str">
        <f>IF(ROW()&lt;=vLastrow,'Match History Data'!J2172,"")</f>
        <v/>
      </c>
      <c r="K2172" t="str">
        <f>IF(ROW()&lt;=vLastrow,'Match History Data'!K2172,"")</f>
        <v/>
      </c>
      <c r="L2172" t="str">
        <f>IF(ROW()&lt;=vLastrow,'Match History Data'!L2172,"")</f>
        <v/>
      </c>
      <c r="M2172" t="str">
        <f>IF(ROW()&lt;=vLastrow,'Match History Data'!M2172,"")</f>
        <v/>
      </c>
      <c r="N2172" t="str">
        <f>IF(ROW()&lt;=vLastrow,'Match History Data'!N2172,"")</f>
        <v/>
      </c>
      <c r="O2172" t="str">
        <f>IF(ROW()&lt;=vLastrow,'Match History Data'!O2172,"")</f>
        <v/>
      </c>
      <c r="Q2172" t="str">
        <f>IF(ROW()&lt;=vLastrow,VLOOKUP(MONTH(E2172),calcs!$S$2:$T$13,2,FALSE),"")</f>
        <v/>
      </c>
      <c r="R2172" t="str">
        <f>IF(ROW()&lt;=vLastrow,VLOOKUP(MONTH(F2172),calcs!$S$2:$T$13,2,FALSE),"")</f>
        <v/>
      </c>
      <c r="S2172" t="str">
        <f t="shared" si="175"/>
        <v/>
      </c>
      <c r="T2172" s="26" t="e">
        <f>IF(F2172="",DATEDIF(E2172,calcs!X$2,"Y"),"")</f>
        <v>#VALUE!</v>
      </c>
      <c r="U2172" t="str">
        <f t="shared" si="174"/>
        <v/>
      </c>
      <c r="V2172" t="str">
        <f t="shared" si="171"/>
        <v/>
      </c>
      <c r="W2172">
        <f t="shared" si="172"/>
        <v>0</v>
      </c>
      <c r="X2172">
        <f t="shared" si="173"/>
        <v>0</v>
      </c>
    </row>
    <row r="2173" spans="1:24" x14ac:dyDescent="0.35">
      <c r="A2173" t="str">
        <f>IF(ROW()&lt;=vLastrow,'Match History Data'!A2173,"")</f>
        <v/>
      </c>
      <c r="B2173" t="str">
        <f>IF(ROW()&lt;=vLastrow,'Match History Data'!B2173,"")</f>
        <v/>
      </c>
      <c r="C2173" t="str">
        <f>IF(ROW()&lt;=vLastrow,'Match History Data'!C2173,"")</f>
        <v/>
      </c>
      <c r="D2173" t="str">
        <f>IF(ROW()&lt;=vLastrow,'Match History Data'!D2173,"")</f>
        <v/>
      </c>
      <c r="E2173" s="3" t="str">
        <f>IF(ROW()&lt;=vLastrow,IF('Match History Data'!E2173&lt;&gt;"",'Match History Data'!E2173,""),"")</f>
        <v/>
      </c>
      <c r="F2173" s="3" t="str">
        <f>IF(ROW()&lt;=vLastrow,IF('Match History Data'!F2173&lt;&gt;"",'Match History Data'!F2173,""),"")</f>
        <v/>
      </c>
      <c r="G2173" t="str">
        <f>IF(ROW()&lt;=vLastrow,'Match History Data'!G2173,"")</f>
        <v/>
      </c>
      <c r="H2173" t="str">
        <f>IF(ROW()&lt;=vLastrow,'Match History Data'!H2173,"")</f>
        <v/>
      </c>
      <c r="I2173" t="str">
        <f>IF(ROW()&lt;=vLastrow,'Match History Data'!I2173,"")</f>
        <v/>
      </c>
      <c r="J2173" t="str">
        <f>IF(ROW()&lt;=vLastrow,'Match History Data'!J2173,"")</f>
        <v/>
      </c>
      <c r="K2173" t="str">
        <f>IF(ROW()&lt;=vLastrow,'Match History Data'!K2173,"")</f>
        <v/>
      </c>
      <c r="L2173" t="str">
        <f>IF(ROW()&lt;=vLastrow,'Match History Data'!L2173,"")</f>
        <v/>
      </c>
      <c r="M2173" t="str">
        <f>IF(ROW()&lt;=vLastrow,'Match History Data'!M2173,"")</f>
        <v/>
      </c>
      <c r="N2173" t="str">
        <f>IF(ROW()&lt;=vLastrow,'Match History Data'!N2173,"")</f>
        <v/>
      </c>
      <c r="O2173" t="str">
        <f>IF(ROW()&lt;=vLastrow,'Match History Data'!O2173,"")</f>
        <v/>
      </c>
      <c r="Q2173" t="str">
        <f>IF(ROW()&lt;=vLastrow,VLOOKUP(MONTH(E2173),calcs!$S$2:$T$13,2,FALSE),"")</f>
        <v/>
      </c>
      <c r="R2173" t="str">
        <f>IF(ROW()&lt;=vLastrow,VLOOKUP(MONTH(F2173),calcs!$S$2:$T$13,2,FALSE),"")</f>
        <v/>
      </c>
      <c r="S2173" t="str">
        <f t="shared" si="175"/>
        <v/>
      </c>
      <c r="T2173" s="26" t="e">
        <f>IF(F2173="",DATEDIF(E2173,calcs!X$2,"Y"),"")</f>
        <v>#VALUE!</v>
      </c>
      <c r="U2173" t="str">
        <f t="shared" si="174"/>
        <v/>
      </c>
      <c r="V2173" t="str">
        <f t="shared" si="171"/>
        <v/>
      </c>
      <c r="W2173">
        <f t="shared" si="172"/>
        <v>0</v>
      </c>
      <c r="X2173">
        <f t="shared" si="173"/>
        <v>0</v>
      </c>
    </row>
    <row r="2174" spans="1:24" x14ac:dyDescent="0.35">
      <c r="A2174" t="str">
        <f>IF(ROW()&lt;=vLastrow,'Match History Data'!A2174,"")</f>
        <v/>
      </c>
      <c r="B2174" t="str">
        <f>IF(ROW()&lt;=vLastrow,'Match History Data'!B2174,"")</f>
        <v/>
      </c>
      <c r="C2174" t="str">
        <f>IF(ROW()&lt;=vLastrow,'Match History Data'!C2174,"")</f>
        <v/>
      </c>
      <c r="D2174" t="str">
        <f>IF(ROW()&lt;=vLastrow,'Match History Data'!D2174,"")</f>
        <v/>
      </c>
      <c r="E2174" s="3" t="str">
        <f>IF(ROW()&lt;=vLastrow,IF('Match History Data'!E2174&lt;&gt;"",'Match History Data'!E2174,""),"")</f>
        <v/>
      </c>
      <c r="F2174" s="3" t="str">
        <f>IF(ROW()&lt;=vLastrow,IF('Match History Data'!F2174&lt;&gt;"",'Match History Data'!F2174,""),"")</f>
        <v/>
      </c>
      <c r="G2174" t="str">
        <f>IF(ROW()&lt;=vLastrow,'Match History Data'!G2174,"")</f>
        <v/>
      </c>
      <c r="H2174" t="str">
        <f>IF(ROW()&lt;=vLastrow,'Match History Data'!H2174,"")</f>
        <v/>
      </c>
      <c r="I2174" t="str">
        <f>IF(ROW()&lt;=vLastrow,'Match History Data'!I2174,"")</f>
        <v/>
      </c>
      <c r="J2174" t="str">
        <f>IF(ROW()&lt;=vLastrow,'Match History Data'!J2174,"")</f>
        <v/>
      </c>
      <c r="K2174" t="str">
        <f>IF(ROW()&lt;=vLastrow,'Match History Data'!K2174,"")</f>
        <v/>
      </c>
      <c r="L2174" t="str">
        <f>IF(ROW()&lt;=vLastrow,'Match History Data'!L2174,"")</f>
        <v/>
      </c>
      <c r="M2174" t="str">
        <f>IF(ROW()&lt;=vLastrow,'Match History Data'!M2174,"")</f>
        <v/>
      </c>
      <c r="N2174" t="str">
        <f>IF(ROW()&lt;=vLastrow,'Match History Data'!N2174,"")</f>
        <v/>
      </c>
      <c r="O2174" t="str">
        <f>IF(ROW()&lt;=vLastrow,'Match History Data'!O2174,"")</f>
        <v/>
      </c>
      <c r="Q2174" t="str">
        <f>IF(ROW()&lt;=vLastrow,VLOOKUP(MONTH(E2174),calcs!$S$2:$T$13,2,FALSE),"")</f>
        <v/>
      </c>
      <c r="R2174" t="str">
        <f>IF(ROW()&lt;=vLastrow,VLOOKUP(MONTH(F2174),calcs!$S$2:$T$13,2,FALSE),"")</f>
        <v/>
      </c>
      <c r="S2174" t="str">
        <f t="shared" si="175"/>
        <v/>
      </c>
      <c r="T2174" s="26" t="e">
        <f>IF(F2174="",DATEDIF(E2174,calcs!X$2,"Y"),"")</f>
        <v>#VALUE!</v>
      </c>
      <c r="U2174" t="str">
        <f t="shared" si="174"/>
        <v/>
      </c>
      <c r="V2174" t="str">
        <f t="shared" si="171"/>
        <v/>
      </c>
      <c r="W2174">
        <f t="shared" si="172"/>
        <v>0</v>
      </c>
      <c r="X2174">
        <f t="shared" si="173"/>
        <v>0</v>
      </c>
    </row>
    <row r="2175" spans="1:24" x14ac:dyDescent="0.35">
      <c r="A2175" t="str">
        <f>IF(ROW()&lt;=vLastrow,'Match History Data'!A2175,"")</f>
        <v/>
      </c>
      <c r="B2175" t="str">
        <f>IF(ROW()&lt;=vLastrow,'Match History Data'!B2175,"")</f>
        <v/>
      </c>
      <c r="C2175" t="str">
        <f>IF(ROW()&lt;=vLastrow,'Match History Data'!C2175,"")</f>
        <v/>
      </c>
      <c r="D2175" t="str">
        <f>IF(ROW()&lt;=vLastrow,'Match History Data'!D2175,"")</f>
        <v/>
      </c>
      <c r="E2175" s="3" t="str">
        <f>IF(ROW()&lt;=vLastrow,IF('Match History Data'!E2175&lt;&gt;"",'Match History Data'!E2175,""),"")</f>
        <v/>
      </c>
      <c r="F2175" s="3" t="str">
        <f>IF(ROW()&lt;=vLastrow,IF('Match History Data'!F2175&lt;&gt;"",'Match History Data'!F2175,""),"")</f>
        <v/>
      </c>
      <c r="G2175" t="str">
        <f>IF(ROW()&lt;=vLastrow,'Match History Data'!G2175,"")</f>
        <v/>
      </c>
      <c r="H2175" t="str">
        <f>IF(ROW()&lt;=vLastrow,'Match History Data'!H2175,"")</f>
        <v/>
      </c>
      <c r="I2175" t="str">
        <f>IF(ROW()&lt;=vLastrow,'Match History Data'!I2175,"")</f>
        <v/>
      </c>
      <c r="J2175" t="str">
        <f>IF(ROW()&lt;=vLastrow,'Match History Data'!J2175,"")</f>
        <v/>
      </c>
      <c r="K2175" t="str">
        <f>IF(ROW()&lt;=vLastrow,'Match History Data'!K2175,"")</f>
        <v/>
      </c>
      <c r="L2175" t="str">
        <f>IF(ROW()&lt;=vLastrow,'Match History Data'!L2175,"")</f>
        <v/>
      </c>
      <c r="M2175" t="str">
        <f>IF(ROW()&lt;=vLastrow,'Match History Data'!M2175,"")</f>
        <v/>
      </c>
      <c r="N2175" t="str">
        <f>IF(ROW()&lt;=vLastrow,'Match History Data'!N2175,"")</f>
        <v/>
      </c>
      <c r="O2175" t="str">
        <f>IF(ROW()&lt;=vLastrow,'Match History Data'!O2175,"")</f>
        <v/>
      </c>
      <c r="Q2175" t="str">
        <f>IF(ROW()&lt;=vLastrow,VLOOKUP(MONTH(E2175),calcs!$S$2:$T$13,2,FALSE),"")</f>
        <v/>
      </c>
      <c r="R2175" t="str">
        <f>IF(ROW()&lt;=vLastrow,VLOOKUP(MONTH(F2175),calcs!$S$2:$T$13,2,FALSE),"")</f>
        <v/>
      </c>
      <c r="S2175" t="str">
        <f t="shared" si="175"/>
        <v/>
      </c>
      <c r="T2175" s="26" t="e">
        <f>IF(F2175="",DATEDIF(E2175,calcs!X$2,"Y"),"")</f>
        <v>#VALUE!</v>
      </c>
      <c r="U2175" t="str">
        <f t="shared" si="174"/>
        <v/>
      </c>
      <c r="V2175" t="str">
        <f t="shared" si="171"/>
        <v/>
      </c>
      <c r="W2175">
        <f t="shared" si="172"/>
        <v>0</v>
      </c>
      <c r="X2175">
        <f t="shared" si="173"/>
        <v>0</v>
      </c>
    </row>
    <row r="2176" spans="1:24" x14ac:dyDescent="0.35">
      <c r="A2176" t="str">
        <f>IF(ROW()&lt;=vLastrow,'Match History Data'!A2176,"")</f>
        <v/>
      </c>
      <c r="B2176" t="str">
        <f>IF(ROW()&lt;=vLastrow,'Match History Data'!B2176,"")</f>
        <v/>
      </c>
      <c r="C2176" t="str">
        <f>IF(ROW()&lt;=vLastrow,'Match History Data'!C2176,"")</f>
        <v/>
      </c>
      <c r="D2176" t="str">
        <f>IF(ROW()&lt;=vLastrow,'Match History Data'!D2176,"")</f>
        <v/>
      </c>
      <c r="E2176" s="3" t="str">
        <f>IF(ROW()&lt;=vLastrow,IF('Match History Data'!E2176&lt;&gt;"",'Match History Data'!E2176,""),"")</f>
        <v/>
      </c>
      <c r="F2176" s="3" t="str">
        <f>IF(ROW()&lt;=vLastrow,IF('Match History Data'!F2176&lt;&gt;"",'Match History Data'!F2176,""),"")</f>
        <v/>
      </c>
      <c r="G2176" t="str">
        <f>IF(ROW()&lt;=vLastrow,'Match History Data'!G2176,"")</f>
        <v/>
      </c>
      <c r="H2176" t="str">
        <f>IF(ROW()&lt;=vLastrow,'Match History Data'!H2176,"")</f>
        <v/>
      </c>
      <c r="I2176" t="str">
        <f>IF(ROW()&lt;=vLastrow,'Match History Data'!I2176,"")</f>
        <v/>
      </c>
      <c r="J2176" t="str">
        <f>IF(ROW()&lt;=vLastrow,'Match History Data'!J2176,"")</f>
        <v/>
      </c>
      <c r="K2176" t="str">
        <f>IF(ROW()&lt;=vLastrow,'Match History Data'!K2176,"")</f>
        <v/>
      </c>
      <c r="L2176" t="str">
        <f>IF(ROW()&lt;=vLastrow,'Match History Data'!L2176,"")</f>
        <v/>
      </c>
      <c r="M2176" t="str">
        <f>IF(ROW()&lt;=vLastrow,'Match History Data'!M2176,"")</f>
        <v/>
      </c>
      <c r="N2176" t="str">
        <f>IF(ROW()&lt;=vLastrow,'Match History Data'!N2176,"")</f>
        <v/>
      </c>
      <c r="O2176" t="str">
        <f>IF(ROW()&lt;=vLastrow,'Match History Data'!O2176,"")</f>
        <v/>
      </c>
      <c r="Q2176" t="str">
        <f>IF(ROW()&lt;=vLastrow,VLOOKUP(MONTH(E2176),calcs!$S$2:$T$13,2,FALSE),"")</f>
        <v/>
      </c>
      <c r="R2176" t="str">
        <f>IF(ROW()&lt;=vLastrow,VLOOKUP(MONTH(F2176),calcs!$S$2:$T$13,2,FALSE),"")</f>
        <v/>
      </c>
      <c r="S2176" t="str">
        <f t="shared" si="175"/>
        <v/>
      </c>
      <c r="T2176" s="26" t="e">
        <f>IF(F2176="",DATEDIF(E2176,calcs!X$2,"Y"),"")</f>
        <v>#VALUE!</v>
      </c>
      <c r="U2176" t="str">
        <f t="shared" si="174"/>
        <v/>
      </c>
      <c r="V2176" t="str">
        <f t="shared" si="171"/>
        <v/>
      </c>
      <c r="W2176">
        <f t="shared" si="172"/>
        <v>0</v>
      </c>
      <c r="X2176">
        <f t="shared" si="173"/>
        <v>0</v>
      </c>
    </row>
    <row r="2177" spans="1:24" x14ac:dyDescent="0.35">
      <c r="A2177" t="str">
        <f>IF(ROW()&lt;=vLastrow,'Match History Data'!A2177,"")</f>
        <v/>
      </c>
      <c r="B2177" t="str">
        <f>IF(ROW()&lt;=vLastrow,'Match History Data'!B2177,"")</f>
        <v/>
      </c>
      <c r="C2177" t="str">
        <f>IF(ROW()&lt;=vLastrow,'Match History Data'!C2177,"")</f>
        <v/>
      </c>
      <c r="D2177" t="str">
        <f>IF(ROW()&lt;=vLastrow,'Match History Data'!D2177,"")</f>
        <v/>
      </c>
      <c r="E2177" s="3" t="str">
        <f>IF(ROW()&lt;=vLastrow,IF('Match History Data'!E2177&lt;&gt;"",'Match History Data'!E2177,""),"")</f>
        <v/>
      </c>
      <c r="F2177" s="3" t="str">
        <f>IF(ROW()&lt;=vLastrow,IF('Match History Data'!F2177&lt;&gt;"",'Match History Data'!F2177,""),"")</f>
        <v/>
      </c>
      <c r="G2177" t="str">
        <f>IF(ROW()&lt;=vLastrow,'Match History Data'!G2177,"")</f>
        <v/>
      </c>
      <c r="H2177" t="str">
        <f>IF(ROW()&lt;=vLastrow,'Match History Data'!H2177,"")</f>
        <v/>
      </c>
      <c r="I2177" t="str">
        <f>IF(ROW()&lt;=vLastrow,'Match History Data'!I2177,"")</f>
        <v/>
      </c>
      <c r="J2177" t="str">
        <f>IF(ROW()&lt;=vLastrow,'Match History Data'!J2177,"")</f>
        <v/>
      </c>
      <c r="K2177" t="str">
        <f>IF(ROW()&lt;=vLastrow,'Match History Data'!K2177,"")</f>
        <v/>
      </c>
      <c r="L2177" t="str">
        <f>IF(ROW()&lt;=vLastrow,'Match History Data'!L2177,"")</f>
        <v/>
      </c>
      <c r="M2177" t="str">
        <f>IF(ROW()&lt;=vLastrow,'Match History Data'!M2177,"")</f>
        <v/>
      </c>
      <c r="N2177" t="str">
        <f>IF(ROW()&lt;=vLastrow,'Match History Data'!N2177,"")</f>
        <v/>
      </c>
      <c r="O2177" t="str">
        <f>IF(ROW()&lt;=vLastrow,'Match History Data'!O2177,"")</f>
        <v/>
      </c>
      <c r="Q2177" t="str">
        <f>IF(ROW()&lt;=vLastrow,VLOOKUP(MONTH(E2177),calcs!$S$2:$T$13,2,FALSE),"")</f>
        <v/>
      </c>
      <c r="R2177" t="str">
        <f>IF(ROW()&lt;=vLastrow,VLOOKUP(MONTH(F2177),calcs!$S$2:$T$13,2,FALSE),"")</f>
        <v/>
      </c>
      <c r="S2177" t="str">
        <f t="shared" si="175"/>
        <v/>
      </c>
      <c r="T2177" s="26" t="e">
        <f>IF(F2177="",DATEDIF(E2177,calcs!X$2,"Y"),"")</f>
        <v>#VALUE!</v>
      </c>
      <c r="U2177" t="str">
        <f t="shared" si="174"/>
        <v/>
      </c>
      <c r="V2177" t="str">
        <f t="shared" si="171"/>
        <v/>
      </c>
      <c r="W2177">
        <f t="shared" si="172"/>
        <v>0</v>
      </c>
      <c r="X2177">
        <f t="shared" si="173"/>
        <v>0</v>
      </c>
    </row>
    <row r="2178" spans="1:24" x14ac:dyDescent="0.35">
      <c r="A2178" t="str">
        <f>IF(ROW()&lt;=vLastrow,'Match History Data'!A2178,"")</f>
        <v/>
      </c>
      <c r="B2178" t="str">
        <f>IF(ROW()&lt;=vLastrow,'Match History Data'!B2178,"")</f>
        <v/>
      </c>
      <c r="C2178" t="str">
        <f>IF(ROW()&lt;=vLastrow,'Match History Data'!C2178,"")</f>
        <v/>
      </c>
      <c r="D2178" t="str">
        <f>IF(ROW()&lt;=vLastrow,'Match History Data'!D2178,"")</f>
        <v/>
      </c>
      <c r="E2178" s="3" t="str">
        <f>IF(ROW()&lt;=vLastrow,IF('Match History Data'!E2178&lt;&gt;"",'Match History Data'!E2178,""),"")</f>
        <v/>
      </c>
      <c r="F2178" s="3" t="str">
        <f>IF(ROW()&lt;=vLastrow,IF('Match History Data'!F2178&lt;&gt;"",'Match History Data'!F2178,""),"")</f>
        <v/>
      </c>
      <c r="G2178" t="str">
        <f>IF(ROW()&lt;=vLastrow,'Match History Data'!G2178,"")</f>
        <v/>
      </c>
      <c r="H2178" t="str">
        <f>IF(ROW()&lt;=vLastrow,'Match History Data'!H2178,"")</f>
        <v/>
      </c>
      <c r="I2178" t="str">
        <f>IF(ROW()&lt;=vLastrow,'Match History Data'!I2178,"")</f>
        <v/>
      </c>
      <c r="J2178" t="str">
        <f>IF(ROW()&lt;=vLastrow,'Match History Data'!J2178,"")</f>
        <v/>
      </c>
      <c r="K2178" t="str">
        <f>IF(ROW()&lt;=vLastrow,'Match History Data'!K2178,"")</f>
        <v/>
      </c>
      <c r="L2178" t="str">
        <f>IF(ROW()&lt;=vLastrow,'Match History Data'!L2178,"")</f>
        <v/>
      </c>
      <c r="M2178" t="str">
        <f>IF(ROW()&lt;=vLastrow,'Match History Data'!M2178,"")</f>
        <v/>
      </c>
      <c r="N2178" t="str">
        <f>IF(ROW()&lt;=vLastrow,'Match History Data'!N2178,"")</f>
        <v/>
      </c>
      <c r="O2178" t="str">
        <f>IF(ROW()&lt;=vLastrow,'Match History Data'!O2178,"")</f>
        <v/>
      </c>
      <c r="Q2178" t="str">
        <f>IF(ROW()&lt;=vLastrow,VLOOKUP(MONTH(E2178),calcs!$S$2:$T$13,2,FALSE),"")</f>
        <v/>
      </c>
      <c r="R2178" t="str">
        <f>IF(ROW()&lt;=vLastrow,VLOOKUP(MONTH(F2178),calcs!$S$2:$T$13,2,FALSE),"")</f>
        <v/>
      </c>
      <c r="S2178" t="str">
        <f t="shared" si="175"/>
        <v/>
      </c>
      <c r="T2178" s="26" t="e">
        <f>IF(F2178="",DATEDIF(E2178,calcs!X$2,"Y"),"")</f>
        <v>#VALUE!</v>
      </c>
      <c r="U2178" t="str">
        <f t="shared" si="174"/>
        <v/>
      </c>
      <c r="V2178" t="str">
        <f t="shared" ref="V2178:V2241" si="176">SUBSTITUTE(N2178,"White or Caucasian","White")</f>
        <v/>
      </c>
      <c r="W2178">
        <f t="shared" ref="W2178:W2241" si="177">IF(J2178&lt;&gt;"",LEN(J2178)-LEN(SUBSTITUTE(J2178,";",""))+1,0)</f>
        <v>0</v>
      </c>
      <c r="X2178">
        <f t="shared" ref="X2178:X2241" si="178">IF(N2178&lt;&gt;"",LEN(N2178)-LEN(SUBSTITUTE(N2178,";",""))+1,0)</f>
        <v>0</v>
      </c>
    </row>
    <row r="2179" spans="1:24" x14ac:dyDescent="0.35">
      <c r="A2179" t="str">
        <f>IF(ROW()&lt;=vLastrow,'Match History Data'!A2179,"")</f>
        <v/>
      </c>
      <c r="B2179" t="str">
        <f>IF(ROW()&lt;=vLastrow,'Match History Data'!B2179,"")</f>
        <v/>
      </c>
      <c r="C2179" t="str">
        <f>IF(ROW()&lt;=vLastrow,'Match History Data'!C2179,"")</f>
        <v/>
      </c>
      <c r="D2179" t="str">
        <f>IF(ROW()&lt;=vLastrow,'Match History Data'!D2179,"")</f>
        <v/>
      </c>
      <c r="E2179" s="3" t="str">
        <f>IF(ROW()&lt;=vLastrow,IF('Match History Data'!E2179&lt;&gt;"",'Match History Data'!E2179,""),"")</f>
        <v/>
      </c>
      <c r="F2179" s="3" t="str">
        <f>IF(ROW()&lt;=vLastrow,IF('Match History Data'!F2179&lt;&gt;"",'Match History Data'!F2179,""),"")</f>
        <v/>
      </c>
      <c r="G2179" t="str">
        <f>IF(ROW()&lt;=vLastrow,'Match History Data'!G2179,"")</f>
        <v/>
      </c>
      <c r="H2179" t="str">
        <f>IF(ROW()&lt;=vLastrow,'Match History Data'!H2179,"")</f>
        <v/>
      </c>
      <c r="I2179" t="str">
        <f>IF(ROW()&lt;=vLastrow,'Match History Data'!I2179,"")</f>
        <v/>
      </c>
      <c r="J2179" t="str">
        <f>IF(ROW()&lt;=vLastrow,'Match History Data'!J2179,"")</f>
        <v/>
      </c>
      <c r="K2179" t="str">
        <f>IF(ROW()&lt;=vLastrow,'Match History Data'!K2179,"")</f>
        <v/>
      </c>
      <c r="L2179" t="str">
        <f>IF(ROW()&lt;=vLastrow,'Match History Data'!L2179,"")</f>
        <v/>
      </c>
      <c r="M2179" t="str">
        <f>IF(ROW()&lt;=vLastrow,'Match History Data'!M2179,"")</f>
        <v/>
      </c>
      <c r="N2179" t="str">
        <f>IF(ROW()&lt;=vLastrow,'Match History Data'!N2179,"")</f>
        <v/>
      </c>
      <c r="O2179" t="str">
        <f>IF(ROW()&lt;=vLastrow,'Match History Data'!O2179,"")</f>
        <v/>
      </c>
      <c r="Q2179" t="str">
        <f>IF(ROW()&lt;=vLastrow,VLOOKUP(MONTH(E2179),calcs!$S$2:$T$13,2,FALSE),"")</f>
        <v/>
      </c>
      <c r="R2179" t="str">
        <f>IF(ROW()&lt;=vLastrow,VLOOKUP(MONTH(F2179),calcs!$S$2:$T$13,2,FALSE),"")</f>
        <v/>
      </c>
      <c r="S2179" t="str">
        <f t="shared" si="175"/>
        <v/>
      </c>
      <c r="T2179" s="26" t="e">
        <f>IF(F2179="",DATEDIF(E2179,calcs!X$2,"Y"),"")</f>
        <v>#VALUE!</v>
      </c>
      <c r="U2179" t="str">
        <f t="shared" ref="U2179:U2242" si="179">SUBSTITUTE(J2179,"White or Caucasian","White")</f>
        <v/>
      </c>
      <c r="V2179" t="str">
        <f t="shared" si="176"/>
        <v/>
      </c>
      <c r="W2179">
        <f t="shared" si="177"/>
        <v>0</v>
      </c>
      <c r="X2179">
        <f t="shared" si="178"/>
        <v>0</v>
      </c>
    </row>
    <row r="2180" spans="1:24" x14ac:dyDescent="0.35">
      <c r="A2180" t="str">
        <f>IF(ROW()&lt;=vLastrow,'Match History Data'!A2180,"")</f>
        <v/>
      </c>
      <c r="B2180" t="str">
        <f>IF(ROW()&lt;=vLastrow,'Match History Data'!B2180,"")</f>
        <v/>
      </c>
      <c r="C2180" t="str">
        <f>IF(ROW()&lt;=vLastrow,'Match History Data'!C2180,"")</f>
        <v/>
      </c>
      <c r="D2180" t="str">
        <f>IF(ROW()&lt;=vLastrow,'Match History Data'!D2180,"")</f>
        <v/>
      </c>
      <c r="E2180" s="3" t="str">
        <f>IF(ROW()&lt;=vLastrow,IF('Match History Data'!E2180&lt;&gt;"",'Match History Data'!E2180,""),"")</f>
        <v/>
      </c>
      <c r="F2180" s="3" t="str">
        <f>IF(ROW()&lt;=vLastrow,IF('Match History Data'!F2180&lt;&gt;"",'Match History Data'!F2180,""),"")</f>
        <v/>
      </c>
      <c r="G2180" t="str">
        <f>IF(ROW()&lt;=vLastrow,'Match History Data'!G2180,"")</f>
        <v/>
      </c>
      <c r="H2180" t="str">
        <f>IF(ROW()&lt;=vLastrow,'Match History Data'!H2180,"")</f>
        <v/>
      </c>
      <c r="I2180" t="str">
        <f>IF(ROW()&lt;=vLastrow,'Match History Data'!I2180,"")</f>
        <v/>
      </c>
      <c r="J2180" t="str">
        <f>IF(ROW()&lt;=vLastrow,'Match History Data'!J2180,"")</f>
        <v/>
      </c>
      <c r="K2180" t="str">
        <f>IF(ROW()&lt;=vLastrow,'Match History Data'!K2180,"")</f>
        <v/>
      </c>
      <c r="L2180" t="str">
        <f>IF(ROW()&lt;=vLastrow,'Match History Data'!L2180,"")</f>
        <v/>
      </c>
      <c r="M2180" t="str">
        <f>IF(ROW()&lt;=vLastrow,'Match History Data'!M2180,"")</f>
        <v/>
      </c>
      <c r="N2180" t="str">
        <f>IF(ROW()&lt;=vLastrow,'Match History Data'!N2180,"")</f>
        <v/>
      </c>
      <c r="O2180" t="str">
        <f>IF(ROW()&lt;=vLastrow,'Match History Data'!O2180,"")</f>
        <v/>
      </c>
      <c r="Q2180" t="str">
        <f>IF(ROW()&lt;=vLastrow,VLOOKUP(MONTH(E2180),calcs!$S$2:$T$13,2,FALSE),"")</f>
        <v/>
      </c>
      <c r="R2180" t="str">
        <f>IF(ROW()&lt;=vLastrow,VLOOKUP(MONTH(F2180),calcs!$S$2:$T$13,2,FALSE),"")</f>
        <v/>
      </c>
      <c r="S2180" t="str">
        <f t="shared" si="175"/>
        <v/>
      </c>
      <c r="T2180" s="26" t="e">
        <f>IF(F2180="",DATEDIF(E2180,calcs!X$2,"Y"),"")</f>
        <v>#VALUE!</v>
      </c>
      <c r="U2180" t="str">
        <f t="shared" si="179"/>
        <v/>
      </c>
      <c r="V2180" t="str">
        <f t="shared" si="176"/>
        <v/>
      </c>
      <c r="W2180">
        <f t="shared" si="177"/>
        <v>0</v>
      </c>
      <c r="X2180">
        <f t="shared" si="178"/>
        <v>0</v>
      </c>
    </row>
    <row r="2181" spans="1:24" x14ac:dyDescent="0.35">
      <c r="A2181" t="str">
        <f>IF(ROW()&lt;=vLastrow,'Match History Data'!A2181,"")</f>
        <v/>
      </c>
      <c r="B2181" t="str">
        <f>IF(ROW()&lt;=vLastrow,'Match History Data'!B2181,"")</f>
        <v/>
      </c>
      <c r="C2181" t="str">
        <f>IF(ROW()&lt;=vLastrow,'Match History Data'!C2181,"")</f>
        <v/>
      </c>
      <c r="D2181" t="str">
        <f>IF(ROW()&lt;=vLastrow,'Match History Data'!D2181,"")</f>
        <v/>
      </c>
      <c r="E2181" s="3" t="str">
        <f>IF(ROW()&lt;=vLastrow,IF('Match History Data'!E2181&lt;&gt;"",'Match History Data'!E2181,""),"")</f>
        <v/>
      </c>
      <c r="F2181" s="3" t="str">
        <f>IF(ROW()&lt;=vLastrow,IF('Match History Data'!F2181&lt;&gt;"",'Match History Data'!F2181,""),"")</f>
        <v/>
      </c>
      <c r="G2181" t="str">
        <f>IF(ROW()&lt;=vLastrow,'Match History Data'!G2181,"")</f>
        <v/>
      </c>
      <c r="H2181" t="str">
        <f>IF(ROW()&lt;=vLastrow,'Match History Data'!H2181,"")</f>
        <v/>
      </c>
      <c r="I2181" t="str">
        <f>IF(ROW()&lt;=vLastrow,'Match History Data'!I2181,"")</f>
        <v/>
      </c>
      <c r="J2181" t="str">
        <f>IF(ROW()&lt;=vLastrow,'Match History Data'!J2181,"")</f>
        <v/>
      </c>
      <c r="K2181" t="str">
        <f>IF(ROW()&lt;=vLastrow,'Match History Data'!K2181,"")</f>
        <v/>
      </c>
      <c r="L2181" t="str">
        <f>IF(ROW()&lt;=vLastrow,'Match History Data'!L2181,"")</f>
        <v/>
      </c>
      <c r="M2181" t="str">
        <f>IF(ROW()&lt;=vLastrow,'Match History Data'!M2181,"")</f>
        <v/>
      </c>
      <c r="N2181" t="str">
        <f>IF(ROW()&lt;=vLastrow,'Match History Data'!N2181,"")</f>
        <v/>
      </c>
      <c r="O2181" t="str">
        <f>IF(ROW()&lt;=vLastrow,'Match History Data'!O2181,"")</f>
        <v/>
      </c>
      <c r="Q2181" t="str">
        <f>IF(ROW()&lt;=vLastrow,VLOOKUP(MONTH(E2181),calcs!$S$2:$T$13,2,FALSE),"")</f>
        <v/>
      </c>
      <c r="R2181" t="str">
        <f>IF(ROW()&lt;=vLastrow,VLOOKUP(MONTH(F2181),calcs!$S$2:$T$13,2,FALSE),"")</f>
        <v/>
      </c>
      <c r="S2181" t="str">
        <f t="shared" si="175"/>
        <v/>
      </c>
      <c r="T2181" s="26" t="e">
        <f>IF(F2181="",DATEDIF(E2181,calcs!X$2,"Y"),"")</f>
        <v>#VALUE!</v>
      </c>
      <c r="U2181" t="str">
        <f t="shared" si="179"/>
        <v/>
      </c>
      <c r="V2181" t="str">
        <f t="shared" si="176"/>
        <v/>
      </c>
      <c r="W2181">
        <f t="shared" si="177"/>
        <v>0</v>
      </c>
      <c r="X2181">
        <f t="shared" si="178"/>
        <v>0</v>
      </c>
    </row>
    <row r="2182" spans="1:24" x14ac:dyDescent="0.35">
      <c r="A2182" t="str">
        <f>IF(ROW()&lt;=vLastrow,'Match History Data'!A2182,"")</f>
        <v/>
      </c>
      <c r="B2182" t="str">
        <f>IF(ROW()&lt;=vLastrow,'Match History Data'!B2182,"")</f>
        <v/>
      </c>
      <c r="C2182" t="str">
        <f>IF(ROW()&lt;=vLastrow,'Match History Data'!C2182,"")</f>
        <v/>
      </c>
      <c r="D2182" t="str">
        <f>IF(ROW()&lt;=vLastrow,'Match History Data'!D2182,"")</f>
        <v/>
      </c>
      <c r="E2182" s="3" t="str">
        <f>IF(ROW()&lt;=vLastrow,IF('Match History Data'!E2182&lt;&gt;"",'Match History Data'!E2182,""),"")</f>
        <v/>
      </c>
      <c r="F2182" s="3" t="str">
        <f>IF(ROW()&lt;=vLastrow,IF('Match History Data'!F2182&lt;&gt;"",'Match History Data'!F2182,""),"")</f>
        <v/>
      </c>
      <c r="G2182" t="str">
        <f>IF(ROW()&lt;=vLastrow,'Match History Data'!G2182,"")</f>
        <v/>
      </c>
      <c r="H2182" t="str">
        <f>IF(ROW()&lt;=vLastrow,'Match History Data'!H2182,"")</f>
        <v/>
      </c>
      <c r="I2182" t="str">
        <f>IF(ROW()&lt;=vLastrow,'Match History Data'!I2182,"")</f>
        <v/>
      </c>
      <c r="J2182" t="str">
        <f>IF(ROW()&lt;=vLastrow,'Match History Data'!J2182,"")</f>
        <v/>
      </c>
      <c r="K2182" t="str">
        <f>IF(ROW()&lt;=vLastrow,'Match History Data'!K2182,"")</f>
        <v/>
      </c>
      <c r="L2182" t="str">
        <f>IF(ROW()&lt;=vLastrow,'Match History Data'!L2182,"")</f>
        <v/>
      </c>
      <c r="M2182" t="str">
        <f>IF(ROW()&lt;=vLastrow,'Match History Data'!M2182,"")</f>
        <v/>
      </c>
      <c r="N2182" t="str">
        <f>IF(ROW()&lt;=vLastrow,'Match History Data'!N2182,"")</f>
        <v/>
      </c>
      <c r="O2182" t="str">
        <f>IF(ROW()&lt;=vLastrow,'Match History Data'!O2182,"")</f>
        <v/>
      </c>
      <c r="Q2182" t="str">
        <f>IF(ROW()&lt;=vLastrow,VLOOKUP(MONTH(E2182),calcs!$S$2:$T$13,2,FALSE),"")</f>
        <v/>
      </c>
      <c r="R2182" t="str">
        <f>IF(ROW()&lt;=vLastrow,VLOOKUP(MONTH(F2182),calcs!$S$2:$T$13,2,FALSE),"")</f>
        <v/>
      </c>
      <c r="S2182" t="str">
        <f t="shared" si="175"/>
        <v/>
      </c>
      <c r="T2182" s="26" t="e">
        <f>IF(F2182="",DATEDIF(E2182,calcs!X$2,"Y"),"")</f>
        <v>#VALUE!</v>
      </c>
      <c r="U2182" t="str">
        <f t="shared" si="179"/>
        <v/>
      </c>
      <c r="V2182" t="str">
        <f t="shared" si="176"/>
        <v/>
      </c>
      <c r="W2182">
        <f t="shared" si="177"/>
        <v>0</v>
      </c>
      <c r="X2182">
        <f t="shared" si="178"/>
        <v>0</v>
      </c>
    </row>
    <row r="2183" spans="1:24" x14ac:dyDescent="0.35">
      <c r="A2183" t="str">
        <f>IF(ROW()&lt;=vLastrow,'Match History Data'!A2183,"")</f>
        <v/>
      </c>
      <c r="B2183" t="str">
        <f>IF(ROW()&lt;=vLastrow,'Match History Data'!B2183,"")</f>
        <v/>
      </c>
      <c r="C2183" t="str">
        <f>IF(ROW()&lt;=vLastrow,'Match History Data'!C2183,"")</f>
        <v/>
      </c>
      <c r="D2183" t="str">
        <f>IF(ROW()&lt;=vLastrow,'Match History Data'!D2183,"")</f>
        <v/>
      </c>
      <c r="E2183" s="3" t="str">
        <f>IF(ROW()&lt;=vLastrow,IF('Match History Data'!E2183&lt;&gt;"",'Match History Data'!E2183,""),"")</f>
        <v/>
      </c>
      <c r="F2183" s="3" t="str">
        <f>IF(ROW()&lt;=vLastrow,IF('Match History Data'!F2183&lt;&gt;"",'Match History Data'!F2183,""),"")</f>
        <v/>
      </c>
      <c r="G2183" t="str">
        <f>IF(ROW()&lt;=vLastrow,'Match History Data'!G2183,"")</f>
        <v/>
      </c>
      <c r="H2183" t="str">
        <f>IF(ROW()&lt;=vLastrow,'Match History Data'!H2183,"")</f>
        <v/>
      </c>
      <c r="I2183" t="str">
        <f>IF(ROW()&lt;=vLastrow,'Match History Data'!I2183,"")</f>
        <v/>
      </c>
      <c r="J2183" t="str">
        <f>IF(ROW()&lt;=vLastrow,'Match History Data'!J2183,"")</f>
        <v/>
      </c>
      <c r="K2183" t="str">
        <f>IF(ROW()&lt;=vLastrow,'Match History Data'!K2183,"")</f>
        <v/>
      </c>
      <c r="L2183" t="str">
        <f>IF(ROW()&lt;=vLastrow,'Match History Data'!L2183,"")</f>
        <v/>
      </c>
      <c r="M2183" t="str">
        <f>IF(ROW()&lt;=vLastrow,'Match History Data'!M2183,"")</f>
        <v/>
      </c>
      <c r="N2183" t="str">
        <f>IF(ROW()&lt;=vLastrow,'Match History Data'!N2183,"")</f>
        <v/>
      </c>
      <c r="O2183" t="str">
        <f>IF(ROW()&lt;=vLastrow,'Match History Data'!O2183,"")</f>
        <v/>
      </c>
      <c r="Q2183" t="str">
        <f>IF(ROW()&lt;=vLastrow,VLOOKUP(MONTH(E2183),calcs!$S$2:$T$13,2,FALSE),"")</f>
        <v/>
      </c>
      <c r="R2183" t="str">
        <f>IF(ROW()&lt;=vLastrow,VLOOKUP(MONTH(F2183),calcs!$S$2:$T$13,2,FALSE),"")</f>
        <v/>
      </c>
      <c r="S2183" t="str">
        <f t="shared" si="175"/>
        <v/>
      </c>
      <c r="T2183" s="26" t="e">
        <f>IF(F2183="",DATEDIF(E2183,calcs!X$2,"Y"),"")</f>
        <v>#VALUE!</v>
      </c>
      <c r="U2183" t="str">
        <f t="shared" si="179"/>
        <v/>
      </c>
      <c r="V2183" t="str">
        <f t="shared" si="176"/>
        <v/>
      </c>
      <c r="W2183">
        <f t="shared" si="177"/>
        <v>0</v>
      </c>
      <c r="X2183">
        <f t="shared" si="178"/>
        <v>0</v>
      </c>
    </row>
    <row r="2184" spans="1:24" x14ac:dyDescent="0.35">
      <c r="A2184" t="str">
        <f>IF(ROW()&lt;=vLastrow,'Match History Data'!A2184,"")</f>
        <v/>
      </c>
      <c r="B2184" t="str">
        <f>IF(ROW()&lt;=vLastrow,'Match History Data'!B2184,"")</f>
        <v/>
      </c>
      <c r="C2184" t="str">
        <f>IF(ROW()&lt;=vLastrow,'Match History Data'!C2184,"")</f>
        <v/>
      </c>
      <c r="D2184" t="str">
        <f>IF(ROW()&lt;=vLastrow,'Match History Data'!D2184,"")</f>
        <v/>
      </c>
      <c r="E2184" s="3" t="str">
        <f>IF(ROW()&lt;=vLastrow,IF('Match History Data'!E2184&lt;&gt;"",'Match History Data'!E2184,""),"")</f>
        <v/>
      </c>
      <c r="F2184" s="3" t="str">
        <f>IF(ROW()&lt;=vLastrow,IF('Match History Data'!F2184&lt;&gt;"",'Match History Data'!F2184,""),"")</f>
        <v/>
      </c>
      <c r="G2184" t="str">
        <f>IF(ROW()&lt;=vLastrow,'Match History Data'!G2184,"")</f>
        <v/>
      </c>
      <c r="H2184" t="str">
        <f>IF(ROW()&lt;=vLastrow,'Match History Data'!H2184,"")</f>
        <v/>
      </c>
      <c r="I2184" t="str">
        <f>IF(ROW()&lt;=vLastrow,'Match History Data'!I2184,"")</f>
        <v/>
      </c>
      <c r="J2184" t="str">
        <f>IF(ROW()&lt;=vLastrow,'Match History Data'!J2184,"")</f>
        <v/>
      </c>
      <c r="K2184" t="str">
        <f>IF(ROW()&lt;=vLastrow,'Match History Data'!K2184,"")</f>
        <v/>
      </c>
      <c r="L2184" t="str">
        <f>IF(ROW()&lt;=vLastrow,'Match History Data'!L2184,"")</f>
        <v/>
      </c>
      <c r="M2184" t="str">
        <f>IF(ROW()&lt;=vLastrow,'Match History Data'!M2184,"")</f>
        <v/>
      </c>
      <c r="N2184" t="str">
        <f>IF(ROW()&lt;=vLastrow,'Match History Data'!N2184,"")</f>
        <v/>
      </c>
      <c r="O2184" t="str">
        <f>IF(ROW()&lt;=vLastrow,'Match History Data'!O2184,"")</f>
        <v/>
      </c>
      <c r="Q2184" t="str">
        <f>IF(ROW()&lt;=vLastrow,VLOOKUP(MONTH(E2184),calcs!$S$2:$T$13,2,FALSE),"")</f>
        <v/>
      </c>
      <c r="R2184" t="str">
        <f>IF(ROW()&lt;=vLastrow,VLOOKUP(MONTH(F2184),calcs!$S$2:$T$13,2,FALSE),"")</f>
        <v/>
      </c>
      <c r="S2184" t="str">
        <f t="shared" si="175"/>
        <v/>
      </c>
      <c r="T2184" s="26" t="e">
        <f>IF(F2184="",DATEDIF(E2184,calcs!X$2,"Y"),"")</f>
        <v>#VALUE!</v>
      </c>
      <c r="U2184" t="str">
        <f t="shared" si="179"/>
        <v/>
      </c>
      <c r="V2184" t="str">
        <f t="shared" si="176"/>
        <v/>
      </c>
      <c r="W2184">
        <f t="shared" si="177"/>
        <v>0</v>
      </c>
      <c r="X2184">
        <f t="shared" si="178"/>
        <v>0</v>
      </c>
    </row>
    <row r="2185" spans="1:24" x14ac:dyDescent="0.35">
      <c r="A2185" t="str">
        <f>IF(ROW()&lt;=vLastrow,'Match History Data'!A2185,"")</f>
        <v/>
      </c>
      <c r="B2185" t="str">
        <f>IF(ROW()&lt;=vLastrow,'Match History Data'!B2185,"")</f>
        <v/>
      </c>
      <c r="C2185" t="str">
        <f>IF(ROW()&lt;=vLastrow,'Match History Data'!C2185,"")</f>
        <v/>
      </c>
      <c r="D2185" t="str">
        <f>IF(ROW()&lt;=vLastrow,'Match History Data'!D2185,"")</f>
        <v/>
      </c>
      <c r="E2185" s="3" t="str">
        <f>IF(ROW()&lt;=vLastrow,IF('Match History Data'!E2185&lt;&gt;"",'Match History Data'!E2185,""),"")</f>
        <v/>
      </c>
      <c r="F2185" s="3" t="str">
        <f>IF(ROW()&lt;=vLastrow,IF('Match History Data'!F2185&lt;&gt;"",'Match History Data'!F2185,""),"")</f>
        <v/>
      </c>
      <c r="G2185" t="str">
        <f>IF(ROW()&lt;=vLastrow,'Match History Data'!G2185,"")</f>
        <v/>
      </c>
      <c r="H2185" t="str">
        <f>IF(ROW()&lt;=vLastrow,'Match History Data'!H2185,"")</f>
        <v/>
      </c>
      <c r="I2185" t="str">
        <f>IF(ROW()&lt;=vLastrow,'Match History Data'!I2185,"")</f>
        <v/>
      </c>
      <c r="J2185" t="str">
        <f>IF(ROW()&lt;=vLastrow,'Match History Data'!J2185,"")</f>
        <v/>
      </c>
      <c r="K2185" t="str">
        <f>IF(ROW()&lt;=vLastrow,'Match History Data'!K2185,"")</f>
        <v/>
      </c>
      <c r="L2185" t="str">
        <f>IF(ROW()&lt;=vLastrow,'Match History Data'!L2185,"")</f>
        <v/>
      </c>
      <c r="M2185" t="str">
        <f>IF(ROW()&lt;=vLastrow,'Match History Data'!M2185,"")</f>
        <v/>
      </c>
      <c r="N2185" t="str">
        <f>IF(ROW()&lt;=vLastrow,'Match History Data'!N2185,"")</f>
        <v/>
      </c>
      <c r="O2185" t="str">
        <f>IF(ROW()&lt;=vLastrow,'Match History Data'!O2185,"")</f>
        <v/>
      </c>
      <c r="Q2185" t="str">
        <f>IF(ROW()&lt;=vLastrow,VLOOKUP(MONTH(E2185),calcs!$S$2:$T$13,2,FALSE),"")</f>
        <v/>
      </c>
      <c r="R2185" t="str">
        <f>IF(ROW()&lt;=vLastrow,VLOOKUP(MONTH(F2185),calcs!$S$2:$T$13,2,FALSE),"")</f>
        <v/>
      </c>
      <c r="S2185" t="str">
        <f t="shared" si="175"/>
        <v/>
      </c>
      <c r="T2185" s="26" t="e">
        <f>IF(F2185="",DATEDIF(E2185,calcs!X$2,"Y"),"")</f>
        <v>#VALUE!</v>
      </c>
      <c r="U2185" t="str">
        <f t="shared" si="179"/>
        <v/>
      </c>
      <c r="V2185" t="str">
        <f t="shared" si="176"/>
        <v/>
      </c>
      <c r="W2185">
        <f t="shared" si="177"/>
        <v>0</v>
      </c>
      <c r="X2185">
        <f t="shared" si="178"/>
        <v>0</v>
      </c>
    </row>
    <row r="2186" spans="1:24" x14ac:dyDescent="0.35">
      <c r="A2186" t="str">
        <f>IF(ROW()&lt;=vLastrow,'Match History Data'!A2186,"")</f>
        <v/>
      </c>
      <c r="B2186" t="str">
        <f>IF(ROW()&lt;=vLastrow,'Match History Data'!B2186,"")</f>
        <v/>
      </c>
      <c r="C2186" t="str">
        <f>IF(ROW()&lt;=vLastrow,'Match History Data'!C2186,"")</f>
        <v/>
      </c>
      <c r="D2186" t="str">
        <f>IF(ROW()&lt;=vLastrow,'Match History Data'!D2186,"")</f>
        <v/>
      </c>
      <c r="E2186" s="3" t="str">
        <f>IF(ROW()&lt;=vLastrow,IF('Match History Data'!E2186&lt;&gt;"",'Match History Data'!E2186,""),"")</f>
        <v/>
      </c>
      <c r="F2186" s="3" t="str">
        <f>IF(ROW()&lt;=vLastrow,IF('Match History Data'!F2186&lt;&gt;"",'Match History Data'!F2186,""),"")</f>
        <v/>
      </c>
      <c r="G2186" t="str">
        <f>IF(ROW()&lt;=vLastrow,'Match History Data'!G2186,"")</f>
        <v/>
      </c>
      <c r="H2186" t="str">
        <f>IF(ROW()&lt;=vLastrow,'Match History Data'!H2186,"")</f>
        <v/>
      </c>
      <c r="I2186" t="str">
        <f>IF(ROW()&lt;=vLastrow,'Match History Data'!I2186,"")</f>
        <v/>
      </c>
      <c r="J2186" t="str">
        <f>IF(ROW()&lt;=vLastrow,'Match History Data'!J2186,"")</f>
        <v/>
      </c>
      <c r="K2186" t="str">
        <f>IF(ROW()&lt;=vLastrow,'Match History Data'!K2186,"")</f>
        <v/>
      </c>
      <c r="L2186" t="str">
        <f>IF(ROW()&lt;=vLastrow,'Match History Data'!L2186,"")</f>
        <v/>
      </c>
      <c r="M2186" t="str">
        <f>IF(ROW()&lt;=vLastrow,'Match History Data'!M2186,"")</f>
        <v/>
      </c>
      <c r="N2186" t="str">
        <f>IF(ROW()&lt;=vLastrow,'Match History Data'!N2186,"")</f>
        <v/>
      </c>
      <c r="O2186" t="str">
        <f>IF(ROW()&lt;=vLastrow,'Match History Data'!O2186,"")</f>
        <v/>
      </c>
      <c r="Q2186" t="str">
        <f>IF(ROW()&lt;=vLastrow,VLOOKUP(MONTH(E2186),calcs!$S$2:$T$13,2,FALSE),"")</f>
        <v/>
      </c>
      <c r="R2186" t="str">
        <f>IF(ROW()&lt;=vLastrow,VLOOKUP(MONTH(F2186),calcs!$S$2:$T$13,2,FALSE),"")</f>
        <v/>
      </c>
      <c r="S2186" t="str">
        <f t="shared" ref="S2186:S2249" si="180">IF(F2186&lt;&gt;"",DATEDIF(E2186,F2186,"y"),"")</f>
        <v/>
      </c>
      <c r="T2186" s="26" t="e">
        <f>IF(F2186="",DATEDIF(E2186,calcs!X$2,"Y"),"")</f>
        <v>#VALUE!</v>
      </c>
      <c r="U2186" t="str">
        <f t="shared" si="179"/>
        <v/>
      </c>
      <c r="V2186" t="str">
        <f t="shared" si="176"/>
        <v/>
      </c>
      <c r="W2186">
        <f t="shared" si="177"/>
        <v>0</v>
      </c>
      <c r="X2186">
        <f t="shared" si="178"/>
        <v>0</v>
      </c>
    </row>
    <row r="2187" spans="1:24" x14ac:dyDescent="0.35">
      <c r="A2187" t="str">
        <f>IF(ROW()&lt;=vLastrow,'Match History Data'!A2187,"")</f>
        <v/>
      </c>
      <c r="B2187" t="str">
        <f>IF(ROW()&lt;=vLastrow,'Match History Data'!B2187,"")</f>
        <v/>
      </c>
      <c r="C2187" t="str">
        <f>IF(ROW()&lt;=vLastrow,'Match History Data'!C2187,"")</f>
        <v/>
      </c>
      <c r="D2187" t="str">
        <f>IF(ROW()&lt;=vLastrow,'Match History Data'!D2187,"")</f>
        <v/>
      </c>
      <c r="E2187" s="3" t="str">
        <f>IF(ROW()&lt;=vLastrow,IF('Match History Data'!E2187&lt;&gt;"",'Match History Data'!E2187,""),"")</f>
        <v/>
      </c>
      <c r="F2187" s="3" t="str">
        <f>IF(ROW()&lt;=vLastrow,IF('Match History Data'!F2187&lt;&gt;"",'Match History Data'!F2187,""),"")</f>
        <v/>
      </c>
      <c r="G2187" t="str">
        <f>IF(ROW()&lt;=vLastrow,'Match History Data'!G2187,"")</f>
        <v/>
      </c>
      <c r="H2187" t="str">
        <f>IF(ROW()&lt;=vLastrow,'Match History Data'!H2187,"")</f>
        <v/>
      </c>
      <c r="I2187" t="str">
        <f>IF(ROW()&lt;=vLastrow,'Match History Data'!I2187,"")</f>
        <v/>
      </c>
      <c r="J2187" t="str">
        <f>IF(ROW()&lt;=vLastrow,'Match History Data'!J2187,"")</f>
        <v/>
      </c>
      <c r="K2187" t="str">
        <f>IF(ROW()&lt;=vLastrow,'Match History Data'!K2187,"")</f>
        <v/>
      </c>
      <c r="L2187" t="str">
        <f>IF(ROW()&lt;=vLastrow,'Match History Data'!L2187,"")</f>
        <v/>
      </c>
      <c r="M2187" t="str">
        <f>IF(ROW()&lt;=vLastrow,'Match History Data'!M2187,"")</f>
        <v/>
      </c>
      <c r="N2187" t="str">
        <f>IF(ROW()&lt;=vLastrow,'Match History Data'!N2187,"")</f>
        <v/>
      </c>
      <c r="O2187" t="str">
        <f>IF(ROW()&lt;=vLastrow,'Match History Data'!O2187,"")</f>
        <v/>
      </c>
      <c r="Q2187" t="str">
        <f>IF(ROW()&lt;=vLastrow,VLOOKUP(MONTH(E2187),calcs!$S$2:$T$13,2,FALSE),"")</f>
        <v/>
      </c>
      <c r="R2187" t="str">
        <f>IF(ROW()&lt;=vLastrow,VLOOKUP(MONTH(F2187),calcs!$S$2:$T$13,2,FALSE),"")</f>
        <v/>
      </c>
      <c r="S2187" t="str">
        <f t="shared" si="180"/>
        <v/>
      </c>
      <c r="T2187" s="26" t="e">
        <f>IF(F2187="",DATEDIF(E2187,calcs!X$2,"Y"),"")</f>
        <v>#VALUE!</v>
      </c>
      <c r="U2187" t="str">
        <f t="shared" si="179"/>
        <v/>
      </c>
      <c r="V2187" t="str">
        <f t="shared" si="176"/>
        <v/>
      </c>
      <c r="W2187">
        <f t="shared" si="177"/>
        <v>0</v>
      </c>
      <c r="X2187">
        <f t="shared" si="178"/>
        <v>0</v>
      </c>
    </row>
    <row r="2188" spans="1:24" x14ac:dyDescent="0.35">
      <c r="A2188" t="str">
        <f>IF(ROW()&lt;=vLastrow,'Match History Data'!A2188,"")</f>
        <v/>
      </c>
      <c r="B2188" t="str">
        <f>IF(ROW()&lt;=vLastrow,'Match History Data'!B2188,"")</f>
        <v/>
      </c>
      <c r="C2188" t="str">
        <f>IF(ROW()&lt;=vLastrow,'Match History Data'!C2188,"")</f>
        <v/>
      </c>
      <c r="D2188" t="str">
        <f>IF(ROW()&lt;=vLastrow,'Match History Data'!D2188,"")</f>
        <v/>
      </c>
      <c r="E2188" s="3" t="str">
        <f>IF(ROW()&lt;=vLastrow,IF('Match History Data'!E2188&lt;&gt;"",'Match History Data'!E2188,""),"")</f>
        <v/>
      </c>
      <c r="F2188" s="3" t="str">
        <f>IF(ROW()&lt;=vLastrow,IF('Match History Data'!F2188&lt;&gt;"",'Match History Data'!F2188,""),"")</f>
        <v/>
      </c>
      <c r="G2188" t="str">
        <f>IF(ROW()&lt;=vLastrow,'Match History Data'!G2188,"")</f>
        <v/>
      </c>
      <c r="H2188" t="str">
        <f>IF(ROW()&lt;=vLastrow,'Match History Data'!H2188,"")</f>
        <v/>
      </c>
      <c r="I2188" t="str">
        <f>IF(ROW()&lt;=vLastrow,'Match History Data'!I2188,"")</f>
        <v/>
      </c>
      <c r="J2188" t="str">
        <f>IF(ROW()&lt;=vLastrow,'Match History Data'!J2188,"")</f>
        <v/>
      </c>
      <c r="K2188" t="str">
        <f>IF(ROW()&lt;=vLastrow,'Match History Data'!K2188,"")</f>
        <v/>
      </c>
      <c r="L2188" t="str">
        <f>IF(ROW()&lt;=vLastrow,'Match History Data'!L2188,"")</f>
        <v/>
      </c>
      <c r="M2188" t="str">
        <f>IF(ROW()&lt;=vLastrow,'Match History Data'!M2188,"")</f>
        <v/>
      </c>
      <c r="N2188" t="str">
        <f>IF(ROW()&lt;=vLastrow,'Match History Data'!N2188,"")</f>
        <v/>
      </c>
      <c r="O2188" t="str">
        <f>IF(ROW()&lt;=vLastrow,'Match History Data'!O2188,"")</f>
        <v/>
      </c>
      <c r="Q2188" t="str">
        <f>IF(ROW()&lt;=vLastrow,VLOOKUP(MONTH(E2188),calcs!$S$2:$T$13,2,FALSE),"")</f>
        <v/>
      </c>
      <c r="R2188" t="str">
        <f>IF(ROW()&lt;=vLastrow,VLOOKUP(MONTH(F2188),calcs!$S$2:$T$13,2,FALSE),"")</f>
        <v/>
      </c>
      <c r="S2188" t="str">
        <f t="shared" si="180"/>
        <v/>
      </c>
      <c r="T2188" s="26" t="e">
        <f>IF(F2188="",DATEDIF(E2188,calcs!X$2,"Y"),"")</f>
        <v>#VALUE!</v>
      </c>
      <c r="U2188" t="str">
        <f t="shared" si="179"/>
        <v/>
      </c>
      <c r="V2188" t="str">
        <f t="shared" si="176"/>
        <v/>
      </c>
      <c r="W2188">
        <f t="shared" si="177"/>
        <v>0</v>
      </c>
      <c r="X2188">
        <f t="shared" si="178"/>
        <v>0</v>
      </c>
    </row>
    <row r="2189" spans="1:24" x14ac:dyDescent="0.35">
      <c r="A2189" t="str">
        <f>IF(ROW()&lt;=vLastrow,'Match History Data'!A2189,"")</f>
        <v/>
      </c>
      <c r="B2189" t="str">
        <f>IF(ROW()&lt;=vLastrow,'Match History Data'!B2189,"")</f>
        <v/>
      </c>
      <c r="C2189" t="str">
        <f>IF(ROW()&lt;=vLastrow,'Match History Data'!C2189,"")</f>
        <v/>
      </c>
      <c r="D2189" t="str">
        <f>IF(ROW()&lt;=vLastrow,'Match History Data'!D2189,"")</f>
        <v/>
      </c>
      <c r="E2189" s="3" t="str">
        <f>IF(ROW()&lt;=vLastrow,IF('Match History Data'!E2189&lt;&gt;"",'Match History Data'!E2189,""),"")</f>
        <v/>
      </c>
      <c r="F2189" s="3" t="str">
        <f>IF(ROW()&lt;=vLastrow,IF('Match History Data'!F2189&lt;&gt;"",'Match History Data'!F2189,""),"")</f>
        <v/>
      </c>
      <c r="G2189" t="str">
        <f>IF(ROW()&lt;=vLastrow,'Match History Data'!G2189,"")</f>
        <v/>
      </c>
      <c r="H2189" t="str">
        <f>IF(ROW()&lt;=vLastrow,'Match History Data'!H2189,"")</f>
        <v/>
      </c>
      <c r="I2189" t="str">
        <f>IF(ROW()&lt;=vLastrow,'Match History Data'!I2189,"")</f>
        <v/>
      </c>
      <c r="J2189" t="str">
        <f>IF(ROW()&lt;=vLastrow,'Match History Data'!J2189,"")</f>
        <v/>
      </c>
      <c r="K2189" t="str">
        <f>IF(ROW()&lt;=vLastrow,'Match History Data'!K2189,"")</f>
        <v/>
      </c>
      <c r="L2189" t="str">
        <f>IF(ROW()&lt;=vLastrow,'Match History Data'!L2189,"")</f>
        <v/>
      </c>
      <c r="M2189" t="str">
        <f>IF(ROW()&lt;=vLastrow,'Match History Data'!M2189,"")</f>
        <v/>
      </c>
      <c r="N2189" t="str">
        <f>IF(ROW()&lt;=vLastrow,'Match History Data'!N2189,"")</f>
        <v/>
      </c>
      <c r="O2189" t="str">
        <f>IF(ROW()&lt;=vLastrow,'Match History Data'!O2189,"")</f>
        <v/>
      </c>
      <c r="Q2189" t="str">
        <f>IF(ROW()&lt;=vLastrow,VLOOKUP(MONTH(E2189),calcs!$S$2:$T$13,2,FALSE),"")</f>
        <v/>
      </c>
      <c r="R2189" t="str">
        <f>IF(ROW()&lt;=vLastrow,VLOOKUP(MONTH(F2189),calcs!$S$2:$T$13,2,FALSE),"")</f>
        <v/>
      </c>
      <c r="S2189" t="str">
        <f t="shared" si="180"/>
        <v/>
      </c>
      <c r="T2189" s="26" t="e">
        <f>IF(F2189="",DATEDIF(E2189,calcs!X$2,"Y"),"")</f>
        <v>#VALUE!</v>
      </c>
      <c r="U2189" t="str">
        <f t="shared" si="179"/>
        <v/>
      </c>
      <c r="V2189" t="str">
        <f t="shared" si="176"/>
        <v/>
      </c>
      <c r="W2189">
        <f t="shared" si="177"/>
        <v>0</v>
      </c>
      <c r="X2189">
        <f t="shared" si="178"/>
        <v>0</v>
      </c>
    </row>
    <row r="2190" spans="1:24" x14ac:dyDescent="0.35">
      <c r="A2190" t="str">
        <f>IF(ROW()&lt;=vLastrow,'Match History Data'!A2190,"")</f>
        <v/>
      </c>
      <c r="B2190" t="str">
        <f>IF(ROW()&lt;=vLastrow,'Match History Data'!B2190,"")</f>
        <v/>
      </c>
      <c r="C2190" t="str">
        <f>IF(ROW()&lt;=vLastrow,'Match History Data'!C2190,"")</f>
        <v/>
      </c>
      <c r="D2190" t="str">
        <f>IF(ROW()&lt;=vLastrow,'Match History Data'!D2190,"")</f>
        <v/>
      </c>
      <c r="E2190" s="3" t="str">
        <f>IF(ROW()&lt;=vLastrow,IF('Match History Data'!E2190&lt;&gt;"",'Match History Data'!E2190,""),"")</f>
        <v/>
      </c>
      <c r="F2190" s="3" t="str">
        <f>IF(ROW()&lt;=vLastrow,IF('Match History Data'!F2190&lt;&gt;"",'Match History Data'!F2190,""),"")</f>
        <v/>
      </c>
      <c r="G2190" t="str">
        <f>IF(ROW()&lt;=vLastrow,'Match History Data'!G2190,"")</f>
        <v/>
      </c>
      <c r="H2190" t="str">
        <f>IF(ROW()&lt;=vLastrow,'Match History Data'!H2190,"")</f>
        <v/>
      </c>
      <c r="I2190" t="str">
        <f>IF(ROW()&lt;=vLastrow,'Match History Data'!I2190,"")</f>
        <v/>
      </c>
      <c r="J2190" t="str">
        <f>IF(ROW()&lt;=vLastrow,'Match History Data'!J2190,"")</f>
        <v/>
      </c>
      <c r="K2190" t="str">
        <f>IF(ROW()&lt;=vLastrow,'Match History Data'!K2190,"")</f>
        <v/>
      </c>
      <c r="L2190" t="str">
        <f>IF(ROW()&lt;=vLastrow,'Match History Data'!L2190,"")</f>
        <v/>
      </c>
      <c r="M2190" t="str">
        <f>IF(ROW()&lt;=vLastrow,'Match History Data'!M2190,"")</f>
        <v/>
      </c>
      <c r="N2190" t="str">
        <f>IF(ROW()&lt;=vLastrow,'Match History Data'!N2190,"")</f>
        <v/>
      </c>
      <c r="O2190" t="str">
        <f>IF(ROW()&lt;=vLastrow,'Match History Data'!O2190,"")</f>
        <v/>
      </c>
      <c r="Q2190" t="str">
        <f>IF(ROW()&lt;=vLastrow,VLOOKUP(MONTH(E2190),calcs!$S$2:$T$13,2,FALSE),"")</f>
        <v/>
      </c>
      <c r="R2190" t="str">
        <f>IF(ROW()&lt;=vLastrow,VLOOKUP(MONTH(F2190),calcs!$S$2:$T$13,2,FALSE),"")</f>
        <v/>
      </c>
      <c r="S2190" t="str">
        <f t="shared" si="180"/>
        <v/>
      </c>
      <c r="T2190" s="26" t="e">
        <f>IF(F2190="",DATEDIF(E2190,calcs!X$2,"Y"),"")</f>
        <v>#VALUE!</v>
      </c>
      <c r="U2190" t="str">
        <f t="shared" si="179"/>
        <v/>
      </c>
      <c r="V2190" t="str">
        <f t="shared" si="176"/>
        <v/>
      </c>
      <c r="W2190">
        <f t="shared" si="177"/>
        <v>0</v>
      </c>
      <c r="X2190">
        <f t="shared" si="178"/>
        <v>0</v>
      </c>
    </row>
    <row r="2191" spans="1:24" x14ac:dyDescent="0.35">
      <c r="A2191" t="str">
        <f>IF(ROW()&lt;=vLastrow,'Match History Data'!A2191,"")</f>
        <v/>
      </c>
      <c r="B2191" t="str">
        <f>IF(ROW()&lt;=vLastrow,'Match History Data'!B2191,"")</f>
        <v/>
      </c>
      <c r="C2191" t="str">
        <f>IF(ROW()&lt;=vLastrow,'Match History Data'!C2191,"")</f>
        <v/>
      </c>
      <c r="D2191" t="str">
        <f>IF(ROW()&lt;=vLastrow,'Match History Data'!D2191,"")</f>
        <v/>
      </c>
      <c r="E2191" s="3" t="str">
        <f>IF(ROW()&lt;=vLastrow,IF('Match History Data'!E2191&lt;&gt;"",'Match History Data'!E2191,""),"")</f>
        <v/>
      </c>
      <c r="F2191" s="3" t="str">
        <f>IF(ROW()&lt;=vLastrow,IF('Match History Data'!F2191&lt;&gt;"",'Match History Data'!F2191,""),"")</f>
        <v/>
      </c>
      <c r="G2191" t="str">
        <f>IF(ROW()&lt;=vLastrow,'Match History Data'!G2191,"")</f>
        <v/>
      </c>
      <c r="H2191" t="str">
        <f>IF(ROW()&lt;=vLastrow,'Match History Data'!H2191,"")</f>
        <v/>
      </c>
      <c r="I2191" t="str">
        <f>IF(ROW()&lt;=vLastrow,'Match History Data'!I2191,"")</f>
        <v/>
      </c>
      <c r="J2191" t="str">
        <f>IF(ROW()&lt;=vLastrow,'Match History Data'!J2191,"")</f>
        <v/>
      </c>
      <c r="K2191" t="str">
        <f>IF(ROW()&lt;=vLastrow,'Match History Data'!K2191,"")</f>
        <v/>
      </c>
      <c r="L2191" t="str">
        <f>IF(ROW()&lt;=vLastrow,'Match History Data'!L2191,"")</f>
        <v/>
      </c>
      <c r="M2191" t="str">
        <f>IF(ROW()&lt;=vLastrow,'Match History Data'!M2191,"")</f>
        <v/>
      </c>
      <c r="N2191" t="str">
        <f>IF(ROW()&lt;=vLastrow,'Match History Data'!N2191,"")</f>
        <v/>
      </c>
      <c r="O2191" t="str">
        <f>IF(ROW()&lt;=vLastrow,'Match History Data'!O2191,"")</f>
        <v/>
      </c>
      <c r="Q2191" t="str">
        <f>IF(ROW()&lt;=vLastrow,VLOOKUP(MONTH(E2191),calcs!$S$2:$T$13,2,FALSE),"")</f>
        <v/>
      </c>
      <c r="R2191" t="str">
        <f>IF(ROW()&lt;=vLastrow,VLOOKUP(MONTH(F2191),calcs!$S$2:$T$13,2,FALSE),"")</f>
        <v/>
      </c>
      <c r="S2191" t="str">
        <f t="shared" si="180"/>
        <v/>
      </c>
      <c r="T2191" s="26" t="e">
        <f>IF(F2191="",DATEDIF(E2191,calcs!X$2,"Y"),"")</f>
        <v>#VALUE!</v>
      </c>
      <c r="U2191" t="str">
        <f t="shared" si="179"/>
        <v/>
      </c>
      <c r="V2191" t="str">
        <f t="shared" si="176"/>
        <v/>
      </c>
      <c r="W2191">
        <f t="shared" si="177"/>
        <v>0</v>
      </c>
      <c r="X2191">
        <f t="shared" si="178"/>
        <v>0</v>
      </c>
    </row>
    <row r="2192" spans="1:24" x14ac:dyDescent="0.35">
      <c r="A2192" t="str">
        <f>IF(ROW()&lt;=vLastrow,'Match History Data'!A2192,"")</f>
        <v/>
      </c>
      <c r="B2192" t="str">
        <f>IF(ROW()&lt;=vLastrow,'Match History Data'!B2192,"")</f>
        <v/>
      </c>
      <c r="C2192" t="str">
        <f>IF(ROW()&lt;=vLastrow,'Match History Data'!C2192,"")</f>
        <v/>
      </c>
      <c r="D2192" t="str">
        <f>IF(ROW()&lt;=vLastrow,'Match History Data'!D2192,"")</f>
        <v/>
      </c>
      <c r="E2192" s="3" t="str">
        <f>IF(ROW()&lt;=vLastrow,IF('Match History Data'!E2192&lt;&gt;"",'Match History Data'!E2192,""),"")</f>
        <v/>
      </c>
      <c r="F2192" s="3" t="str">
        <f>IF(ROW()&lt;=vLastrow,IF('Match History Data'!F2192&lt;&gt;"",'Match History Data'!F2192,""),"")</f>
        <v/>
      </c>
      <c r="G2192" t="str">
        <f>IF(ROW()&lt;=vLastrow,'Match History Data'!G2192,"")</f>
        <v/>
      </c>
      <c r="H2192" t="str">
        <f>IF(ROW()&lt;=vLastrow,'Match History Data'!H2192,"")</f>
        <v/>
      </c>
      <c r="I2192" t="str">
        <f>IF(ROW()&lt;=vLastrow,'Match History Data'!I2192,"")</f>
        <v/>
      </c>
      <c r="J2192" t="str">
        <f>IF(ROW()&lt;=vLastrow,'Match History Data'!J2192,"")</f>
        <v/>
      </c>
      <c r="K2192" t="str">
        <f>IF(ROW()&lt;=vLastrow,'Match History Data'!K2192,"")</f>
        <v/>
      </c>
      <c r="L2192" t="str">
        <f>IF(ROW()&lt;=vLastrow,'Match History Data'!L2192,"")</f>
        <v/>
      </c>
      <c r="M2192" t="str">
        <f>IF(ROW()&lt;=vLastrow,'Match History Data'!M2192,"")</f>
        <v/>
      </c>
      <c r="N2192" t="str">
        <f>IF(ROW()&lt;=vLastrow,'Match History Data'!N2192,"")</f>
        <v/>
      </c>
      <c r="O2192" t="str">
        <f>IF(ROW()&lt;=vLastrow,'Match History Data'!O2192,"")</f>
        <v/>
      </c>
      <c r="Q2192" t="str">
        <f>IF(ROW()&lt;=vLastrow,VLOOKUP(MONTH(E2192),calcs!$S$2:$T$13,2,FALSE),"")</f>
        <v/>
      </c>
      <c r="R2192" t="str">
        <f>IF(ROW()&lt;=vLastrow,VLOOKUP(MONTH(F2192),calcs!$S$2:$T$13,2,FALSE),"")</f>
        <v/>
      </c>
      <c r="S2192" t="str">
        <f t="shared" si="180"/>
        <v/>
      </c>
      <c r="T2192" s="26" t="e">
        <f>IF(F2192="",DATEDIF(E2192,calcs!X$2,"Y"),"")</f>
        <v>#VALUE!</v>
      </c>
      <c r="U2192" t="str">
        <f t="shared" si="179"/>
        <v/>
      </c>
      <c r="V2192" t="str">
        <f t="shared" si="176"/>
        <v/>
      </c>
      <c r="W2192">
        <f t="shared" si="177"/>
        <v>0</v>
      </c>
      <c r="X2192">
        <f t="shared" si="178"/>
        <v>0</v>
      </c>
    </row>
    <row r="2193" spans="1:24" x14ac:dyDescent="0.35">
      <c r="A2193" t="str">
        <f>IF(ROW()&lt;=vLastrow,'Match History Data'!A2193,"")</f>
        <v/>
      </c>
      <c r="B2193" t="str">
        <f>IF(ROW()&lt;=vLastrow,'Match History Data'!B2193,"")</f>
        <v/>
      </c>
      <c r="C2193" t="str">
        <f>IF(ROW()&lt;=vLastrow,'Match History Data'!C2193,"")</f>
        <v/>
      </c>
      <c r="D2193" t="str">
        <f>IF(ROW()&lt;=vLastrow,'Match History Data'!D2193,"")</f>
        <v/>
      </c>
      <c r="E2193" s="3" t="str">
        <f>IF(ROW()&lt;=vLastrow,IF('Match History Data'!E2193&lt;&gt;"",'Match History Data'!E2193,""),"")</f>
        <v/>
      </c>
      <c r="F2193" s="3" t="str">
        <f>IF(ROW()&lt;=vLastrow,IF('Match History Data'!F2193&lt;&gt;"",'Match History Data'!F2193,""),"")</f>
        <v/>
      </c>
      <c r="G2193" t="str">
        <f>IF(ROW()&lt;=vLastrow,'Match History Data'!G2193,"")</f>
        <v/>
      </c>
      <c r="H2193" t="str">
        <f>IF(ROW()&lt;=vLastrow,'Match History Data'!H2193,"")</f>
        <v/>
      </c>
      <c r="I2193" t="str">
        <f>IF(ROW()&lt;=vLastrow,'Match History Data'!I2193,"")</f>
        <v/>
      </c>
      <c r="J2193" t="str">
        <f>IF(ROW()&lt;=vLastrow,'Match History Data'!J2193,"")</f>
        <v/>
      </c>
      <c r="K2193" t="str">
        <f>IF(ROW()&lt;=vLastrow,'Match History Data'!K2193,"")</f>
        <v/>
      </c>
      <c r="L2193" t="str">
        <f>IF(ROW()&lt;=vLastrow,'Match History Data'!L2193,"")</f>
        <v/>
      </c>
      <c r="M2193" t="str">
        <f>IF(ROW()&lt;=vLastrow,'Match History Data'!M2193,"")</f>
        <v/>
      </c>
      <c r="N2193" t="str">
        <f>IF(ROW()&lt;=vLastrow,'Match History Data'!N2193,"")</f>
        <v/>
      </c>
      <c r="O2193" t="str">
        <f>IF(ROW()&lt;=vLastrow,'Match History Data'!O2193,"")</f>
        <v/>
      </c>
      <c r="Q2193" t="str">
        <f>IF(ROW()&lt;=vLastrow,VLOOKUP(MONTH(E2193),calcs!$S$2:$T$13,2,FALSE),"")</f>
        <v/>
      </c>
      <c r="R2193" t="str">
        <f>IF(ROW()&lt;=vLastrow,VLOOKUP(MONTH(F2193),calcs!$S$2:$T$13,2,FALSE),"")</f>
        <v/>
      </c>
      <c r="S2193" t="str">
        <f t="shared" si="180"/>
        <v/>
      </c>
      <c r="T2193" s="26" t="e">
        <f>IF(F2193="",DATEDIF(E2193,calcs!X$2,"Y"),"")</f>
        <v>#VALUE!</v>
      </c>
      <c r="U2193" t="str">
        <f t="shared" si="179"/>
        <v/>
      </c>
      <c r="V2193" t="str">
        <f t="shared" si="176"/>
        <v/>
      </c>
      <c r="W2193">
        <f t="shared" si="177"/>
        <v>0</v>
      </c>
      <c r="X2193">
        <f t="shared" si="178"/>
        <v>0</v>
      </c>
    </row>
    <row r="2194" spans="1:24" x14ac:dyDescent="0.35">
      <c r="A2194" t="str">
        <f>IF(ROW()&lt;=vLastrow,'Match History Data'!A2194,"")</f>
        <v/>
      </c>
      <c r="B2194" t="str">
        <f>IF(ROW()&lt;=vLastrow,'Match History Data'!B2194,"")</f>
        <v/>
      </c>
      <c r="C2194" t="str">
        <f>IF(ROW()&lt;=vLastrow,'Match History Data'!C2194,"")</f>
        <v/>
      </c>
      <c r="D2194" t="str">
        <f>IF(ROW()&lt;=vLastrow,'Match History Data'!D2194,"")</f>
        <v/>
      </c>
      <c r="E2194" s="3" t="str">
        <f>IF(ROW()&lt;=vLastrow,IF('Match History Data'!E2194&lt;&gt;"",'Match History Data'!E2194,""),"")</f>
        <v/>
      </c>
      <c r="F2194" s="3" t="str">
        <f>IF(ROW()&lt;=vLastrow,IF('Match History Data'!F2194&lt;&gt;"",'Match History Data'!F2194,""),"")</f>
        <v/>
      </c>
      <c r="G2194" t="str">
        <f>IF(ROW()&lt;=vLastrow,'Match History Data'!G2194,"")</f>
        <v/>
      </c>
      <c r="H2194" t="str">
        <f>IF(ROW()&lt;=vLastrow,'Match History Data'!H2194,"")</f>
        <v/>
      </c>
      <c r="I2194" t="str">
        <f>IF(ROW()&lt;=vLastrow,'Match History Data'!I2194,"")</f>
        <v/>
      </c>
      <c r="J2194" t="str">
        <f>IF(ROW()&lt;=vLastrow,'Match History Data'!J2194,"")</f>
        <v/>
      </c>
      <c r="K2194" t="str">
        <f>IF(ROW()&lt;=vLastrow,'Match History Data'!K2194,"")</f>
        <v/>
      </c>
      <c r="L2194" t="str">
        <f>IF(ROW()&lt;=vLastrow,'Match History Data'!L2194,"")</f>
        <v/>
      </c>
      <c r="M2194" t="str">
        <f>IF(ROW()&lt;=vLastrow,'Match History Data'!M2194,"")</f>
        <v/>
      </c>
      <c r="N2194" t="str">
        <f>IF(ROW()&lt;=vLastrow,'Match History Data'!N2194,"")</f>
        <v/>
      </c>
      <c r="O2194" t="str">
        <f>IF(ROW()&lt;=vLastrow,'Match History Data'!O2194,"")</f>
        <v/>
      </c>
      <c r="Q2194" t="str">
        <f>IF(ROW()&lt;=vLastrow,VLOOKUP(MONTH(E2194),calcs!$S$2:$T$13,2,FALSE),"")</f>
        <v/>
      </c>
      <c r="R2194" t="str">
        <f>IF(ROW()&lt;=vLastrow,VLOOKUP(MONTH(F2194),calcs!$S$2:$T$13,2,FALSE),"")</f>
        <v/>
      </c>
      <c r="S2194" t="str">
        <f t="shared" si="180"/>
        <v/>
      </c>
      <c r="T2194" s="26" t="e">
        <f>IF(F2194="",DATEDIF(E2194,calcs!X$2,"Y"),"")</f>
        <v>#VALUE!</v>
      </c>
      <c r="U2194" t="str">
        <f t="shared" si="179"/>
        <v/>
      </c>
      <c r="V2194" t="str">
        <f t="shared" si="176"/>
        <v/>
      </c>
      <c r="W2194">
        <f t="shared" si="177"/>
        <v>0</v>
      </c>
      <c r="X2194">
        <f t="shared" si="178"/>
        <v>0</v>
      </c>
    </row>
    <row r="2195" spans="1:24" x14ac:dyDescent="0.35">
      <c r="A2195" t="str">
        <f>IF(ROW()&lt;=vLastrow,'Match History Data'!A2195,"")</f>
        <v/>
      </c>
      <c r="B2195" t="str">
        <f>IF(ROW()&lt;=vLastrow,'Match History Data'!B2195,"")</f>
        <v/>
      </c>
      <c r="C2195" t="str">
        <f>IF(ROW()&lt;=vLastrow,'Match History Data'!C2195,"")</f>
        <v/>
      </c>
      <c r="D2195" t="str">
        <f>IF(ROW()&lt;=vLastrow,'Match History Data'!D2195,"")</f>
        <v/>
      </c>
      <c r="E2195" s="3" t="str">
        <f>IF(ROW()&lt;=vLastrow,IF('Match History Data'!E2195&lt;&gt;"",'Match History Data'!E2195,""),"")</f>
        <v/>
      </c>
      <c r="F2195" s="3" t="str">
        <f>IF(ROW()&lt;=vLastrow,IF('Match History Data'!F2195&lt;&gt;"",'Match History Data'!F2195,""),"")</f>
        <v/>
      </c>
      <c r="G2195" t="str">
        <f>IF(ROW()&lt;=vLastrow,'Match History Data'!G2195,"")</f>
        <v/>
      </c>
      <c r="H2195" t="str">
        <f>IF(ROW()&lt;=vLastrow,'Match History Data'!H2195,"")</f>
        <v/>
      </c>
      <c r="I2195" t="str">
        <f>IF(ROW()&lt;=vLastrow,'Match History Data'!I2195,"")</f>
        <v/>
      </c>
      <c r="J2195" t="str">
        <f>IF(ROW()&lt;=vLastrow,'Match History Data'!J2195,"")</f>
        <v/>
      </c>
      <c r="K2195" t="str">
        <f>IF(ROW()&lt;=vLastrow,'Match History Data'!K2195,"")</f>
        <v/>
      </c>
      <c r="L2195" t="str">
        <f>IF(ROW()&lt;=vLastrow,'Match History Data'!L2195,"")</f>
        <v/>
      </c>
      <c r="M2195" t="str">
        <f>IF(ROW()&lt;=vLastrow,'Match History Data'!M2195,"")</f>
        <v/>
      </c>
      <c r="N2195" t="str">
        <f>IF(ROW()&lt;=vLastrow,'Match History Data'!N2195,"")</f>
        <v/>
      </c>
      <c r="O2195" t="str">
        <f>IF(ROW()&lt;=vLastrow,'Match History Data'!O2195,"")</f>
        <v/>
      </c>
      <c r="Q2195" t="str">
        <f>IF(ROW()&lt;=vLastrow,VLOOKUP(MONTH(E2195),calcs!$S$2:$T$13,2,FALSE),"")</f>
        <v/>
      </c>
      <c r="R2195" t="str">
        <f>IF(ROW()&lt;=vLastrow,VLOOKUP(MONTH(F2195),calcs!$S$2:$T$13,2,FALSE),"")</f>
        <v/>
      </c>
      <c r="S2195" t="str">
        <f t="shared" si="180"/>
        <v/>
      </c>
      <c r="T2195" s="26" t="e">
        <f>IF(F2195="",DATEDIF(E2195,calcs!X$2,"Y"),"")</f>
        <v>#VALUE!</v>
      </c>
      <c r="U2195" t="str">
        <f t="shared" si="179"/>
        <v/>
      </c>
      <c r="V2195" t="str">
        <f t="shared" si="176"/>
        <v/>
      </c>
      <c r="W2195">
        <f t="shared" si="177"/>
        <v>0</v>
      </c>
      <c r="X2195">
        <f t="shared" si="178"/>
        <v>0</v>
      </c>
    </row>
    <row r="2196" spans="1:24" x14ac:dyDescent="0.35">
      <c r="A2196" t="str">
        <f>IF(ROW()&lt;=vLastrow,'Match History Data'!A2196,"")</f>
        <v/>
      </c>
      <c r="B2196" t="str">
        <f>IF(ROW()&lt;=vLastrow,'Match History Data'!B2196,"")</f>
        <v/>
      </c>
      <c r="C2196" t="str">
        <f>IF(ROW()&lt;=vLastrow,'Match History Data'!C2196,"")</f>
        <v/>
      </c>
      <c r="D2196" t="str">
        <f>IF(ROW()&lt;=vLastrow,'Match History Data'!D2196,"")</f>
        <v/>
      </c>
      <c r="E2196" s="3" t="str">
        <f>IF(ROW()&lt;=vLastrow,IF('Match History Data'!E2196&lt;&gt;"",'Match History Data'!E2196,""),"")</f>
        <v/>
      </c>
      <c r="F2196" s="3" t="str">
        <f>IF(ROW()&lt;=vLastrow,IF('Match History Data'!F2196&lt;&gt;"",'Match History Data'!F2196,""),"")</f>
        <v/>
      </c>
      <c r="G2196" t="str">
        <f>IF(ROW()&lt;=vLastrow,'Match History Data'!G2196,"")</f>
        <v/>
      </c>
      <c r="H2196" t="str">
        <f>IF(ROW()&lt;=vLastrow,'Match History Data'!H2196,"")</f>
        <v/>
      </c>
      <c r="I2196" t="str">
        <f>IF(ROW()&lt;=vLastrow,'Match History Data'!I2196,"")</f>
        <v/>
      </c>
      <c r="J2196" t="str">
        <f>IF(ROW()&lt;=vLastrow,'Match History Data'!J2196,"")</f>
        <v/>
      </c>
      <c r="K2196" t="str">
        <f>IF(ROW()&lt;=vLastrow,'Match History Data'!K2196,"")</f>
        <v/>
      </c>
      <c r="L2196" t="str">
        <f>IF(ROW()&lt;=vLastrow,'Match History Data'!L2196,"")</f>
        <v/>
      </c>
      <c r="M2196" t="str">
        <f>IF(ROW()&lt;=vLastrow,'Match History Data'!M2196,"")</f>
        <v/>
      </c>
      <c r="N2196" t="str">
        <f>IF(ROW()&lt;=vLastrow,'Match History Data'!N2196,"")</f>
        <v/>
      </c>
      <c r="O2196" t="str">
        <f>IF(ROW()&lt;=vLastrow,'Match History Data'!O2196,"")</f>
        <v/>
      </c>
      <c r="Q2196" t="str">
        <f>IF(ROW()&lt;=vLastrow,VLOOKUP(MONTH(E2196),calcs!$S$2:$T$13,2,FALSE),"")</f>
        <v/>
      </c>
      <c r="R2196" t="str">
        <f>IF(ROW()&lt;=vLastrow,VLOOKUP(MONTH(F2196),calcs!$S$2:$T$13,2,FALSE),"")</f>
        <v/>
      </c>
      <c r="S2196" t="str">
        <f t="shared" si="180"/>
        <v/>
      </c>
      <c r="T2196" s="26" t="e">
        <f>IF(F2196="",DATEDIF(E2196,calcs!X$2,"Y"),"")</f>
        <v>#VALUE!</v>
      </c>
      <c r="U2196" t="str">
        <f t="shared" si="179"/>
        <v/>
      </c>
      <c r="V2196" t="str">
        <f t="shared" si="176"/>
        <v/>
      </c>
      <c r="W2196">
        <f t="shared" si="177"/>
        <v>0</v>
      </c>
      <c r="X2196">
        <f t="shared" si="178"/>
        <v>0</v>
      </c>
    </row>
    <row r="2197" spans="1:24" x14ac:dyDescent="0.35">
      <c r="A2197" t="str">
        <f>IF(ROW()&lt;=vLastrow,'Match History Data'!A2197,"")</f>
        <v/>
      </c>
      <c r="B2197" t="str">
        <f>IF(ROW()&lt;=vLastrow,'Match History Data'!B2197,"")</f>
        <v/>
      </c>
      <c r="C2197" t="str">
        <f>IF(ROW()&lt;=vLastrow,'Match History Data'!C2197,"")</f>
        <v/>
      </c>
      <c r="D2197" t="str">
        <f>IF(ROW()&lt;=vLastrow,'Match History Data'!D2197,"")</f>
        <v/>
      </c>
      <c r="E2197" s="3" t="str">
        <f>IF(ROW()&lt;=vLastrow,IF('Match History Data'!E2197&lt;&gt;"",'Match History Data'!E2197,""),"")</f>
        <v/>
      </c>
      <c r="F2197" s="3" t="str">
        <f>IF(ROW()&lt;=vLastrow,IF('Match History Data'!F2197&lt;&gt;"",'Match History Data'!F2197,""),"")</f>
        <v/>
      </c>
      <c r="G2197" t="str">
        <f>IF(ROW()&lt;=vLastrow,'Match History Data'!G2197,"")</f>
        <v/>
      </c>
      <c r="H2197" t="str">
        <f>IF(ROW()&lt;=vLastrow,'Match History Data'!H2197,"")</f>
        <v/>
      </c>
      <c r="I2197" t="str">
        <f>IF(ROW()&lt;=vLastrow,'Match History Data'!I2197,"")</f>
        <v/>
      </c>
      <c r="J2197" t="str">
        <f>IF(ROW()&lt;=vLastrow,'Match History Data'!J2197,"")</f>
        <v/>
      </c>
      <c r="K2197" t="str">
        <f>IF(ROW()&lt;=vLastrow,'Match History Data'!K2197,"")</f>
        <v/>
      </c>
      <c r="L2197" t="str">
        <f>IF(ROW()&lt;=vLastrow,'Match History Data'!L2197,"")</f>
        <v/>
      </c>
      <c r="M2197" t="str">
        <f>IF(ROW()&lt;=vLastrow,'Match History Data'!M2197,"")</f>
        <v/>
      </c>
      <c r="N2197" t="str">
        <f>IF(ROW()&lt;=vLastrow,'Match History Data'!N2197,"")</f>
        <v/>
      </c>
      <c r="O2197" t="str">
        <f>IF(ROW()&lt;=vLastrow,'Match History Data'!O2197,"")</f>
        <v/>
      </c>
      <c r="Q2197" t="str">
        <f>IF(ROW()&lt;=vLastrow,VLOOKUP(MONTH(E2197),calcs!$S$2:$T$13,2,FALSE),"")</f>
        <v/>
      </c>
      <c r="R2197" t="str">
        <f>IF(ROW()&lt;=vLastrow,VLOOKUP(MONTH(F2197),calcs!$S$2:$T$13,2,FALSE),"")</f>
        <v/>
      </c>
      <c r="S2197" t="str">
        <f t="shared" si="180"/>
        <v/>
      </c>
      <c r="T2197" s="26" t="e">
        <f>IF(F2197="",DATEDIF(E2197,calcs!X$2,"Y"),"")</f>
        <v>#VALUE!</v>
      </c>
      <c r="U2197" t="str">
        <f t="shared" si="179"/>
        <v/>
      </c>
      <c r="V2197" t="str">
        <f t="shared" si="176"/>
        <v/>
      </c>
      <c r="W2197">
        <f t="shared" si="177"/>
        <v>0</v>
      </c>
      <c r="X2197">
        <f t="shared" si="178"/>
        <v>0</v>
      </c>
    </row>
    <row r="2198" spans="1:24" x14ac:dyDescent="0.35">
      <c r="A2198" t="str">
        <f>IF(ROW()&lt;=vLastrow,'Match History Data'!A2198,"")</f>
        <v/>
      </c>
      <c r="B2198" t="str">
        <f>IF(ROW()&lt;=vLastrow,'Match History Data'!B2198,"")</f>
        <v/>
      </c>
      <c r="C2198" t="str">
        <f>IF(ROW()&lt;=vLastrow,'Match History Data'!C2198,"")</f>
        <v/>
      </c>
      <c r="D2198" t="str">
        <f>IF(ROW()&lt;=vLastrow,'Match History Data'!D2198,"")</f>
        <v/>
      </c>
      <c r="E2198" s="3" t="str">
        <f>IF(ROW()&lt;=vLastrow,IF('Match History Data'!E2198&lt;&gt;"",'Match History Data'!E2198,""),"")</f>
        <v/>
      </c>
      <c r="F2198" s="3" t="str">
        <f>IF(ROW()&lt;=vLastrow,IF('Match History Data'!F2198&lt;&gt;"",'Match History Data'!F2198,""),"")</f>
        <v/>
      </c>
      <c r="G2198" t="str">
        <f>IF(ROW()&lt;=vLastrow,'Match History Data'!G2198,"")</f>
        <v/>
      </c>
      <c r="H2198" t="str">
        <f>IF(ROW()&lt;=vLastrow,'Match History Data'!H2198,"")</f>
        <v/>
      </c>
      <c r="I2198" t="str">
        <f>IF(ROW()&lt;=vLastrow,'Match History Data'!I2198,"")</f>
        <v/>
      </c>
      <c r="J2198" t="str">
        <f>IF(ROW()&lt;=vLastrow,'Match History Data'!J2198,"")</f>
        <v/>
      </c>
      <c r="K2198" t="str">
        <f>IF(ROW()&lt;=vLastrow,'Match History Data'!K2198,"")</f>
        <v/>
      </c>
      <c r="L2198" t="str">
        <f>IF(ROW()&lt;=vLastrow,'Match History Data'!L2198,"")</f>
        <v/>
      </c>
      <c r="M2198" t="str">
        <f>IF(ROW()&lt;=vLastrow,'Match History Data'!M2198,"")</f>
        <v/>
      </c>
      <c r="N2198" t="str">
        <f>IF(ROW()&lt;=vLastrow,'Match History Data'!N2198,"")</f>
        <v/>
      </c>
      <c r="O2198" t="str">
        <f>IF(ROW()&lt;=vLastrow,'Match History Data'!O2198,"")</f>
        <v/>
      </c>
      <c r="Q2198" t="str">
        <f>IF(ROW()&lt;=vLastrow,VLOOKUP(MONTH(E2198),calcs!$S$2:$T$13,2,FALSE),"")</f>
        <v/>
      </c>
      <c r="R2198" t="str">
        <f>IF(ROW()&lt;=vLastrow,VLOOKUP(MONTH(F2198),calcs!$S$2:$T$13,2,FALSE),"")</f>
        <v/>
      </c>
      <c r="S2198" t="str">
        <f t="shared" si="180"/>
        <v/>
      </c>
      <c r="T2198" s="26" t="e">
        <f>IF(F2198="",DATEDIF(E2198,calcs!X$2,"Y"),"")</f>
        <v>#VALUE!</v>
      </c>
      <c r="U2198" t="str">
        <f t="shared" si="179"/>
        <v/>
      </c>
      <c r="V2198" t="str">
        <f t="shared" si="176"/>
        <v/>
      </c>
      <c r="W2198">
        <f t="shared" si="177"/>
        <v>0</v>
      </c>
      <c r="X2198">
        <f t="shared" si="178"/>
        <v>0</v>
      </c>
    </row>
    <row r="2199" spans="1:24" x14ac:dyDescent="0.35">
      <c r="A2199" t="str">
        <f>IF(ROW()&lt;=vLastrow,'Match History Data'!A2199,"")</f>
        <v/>
      </c>
      <c r="B2199" t="str">
        <f>IF(ROW()&lt;=vLastrow,'Match History Data'!B2199,"")</f>
        <v/>
      </c>
      <c r="C2199" t="str">
        <f>IF(ROW()&lt;=vLastrow,'Match History Data'!C2199,"")</f>
        <v/>
      </c>
      <c r="D2199" t="str">
        <f>IF(ROW()&lt;=vLastrow,'Match History Data'!D2199,"")</f>
        <v/>
      </c>
      <c r="E2199" s="3" t="str">
        <f>IF(ROW()&lt;=vLastrow,IF('Match History Data'!E2199&lt;&gt;"",'Match History Data'!E2199,""),"")</f>
        <v/>
      </c>
      <c r="F2199" s="3" t="str">
        <f>IF(ROW()&lt;=vLastrow,IF('Match History Data'!F2199&lt;&gt;"",'Match History Data'!F2199,""),"")</f>
        <v/>
      </c>
      <c r="G2199" t="str">
        <f>IF(ROW()&lt;=vLastrow,'Match History Data'!G2199,"")</f>
        <v/>
      </c>
      <c r="H2199" t="str">
        <f>IF(ROW()&lt;=vLastrow,'Match History Data'!H2199,"")</f>
        <v/>
      </c>
      <c r="I2199" t="str">
        <f>IF(ROW()&lt;=vLastrow,'Match History Data'!I2199,"")</f>
        <v/>
      </c>
      <c r="J2199" t="str">
        <f>IF(ROW()&lt;=vLastrow,'Match History Data'!J2199,"")</f>
        <v/>
      </c>
      <c r="K2199" t="str">
        <f>IF(ROW()&lt;=vLastrow,'Match History Data'!K2199,"")</f>
        <v/>
      </c>
      <c r="L2199" t="str">
        <f>IF(ROW()&lt;=vLastrow,'Match History Data'!L2199,"")</f>
        <v/>
      </c>
      <c r="M2199" t="str">
        <f>IF(ROW()&lt;=vLastrow,'Match History Data'!M2199,"")</f>
        <v/>
      </c>
      <c r="N2199" t="str">
        <f>IF(ROW()&lt;=vLastrow,'Match History Data'!N2199,"")</f>
        <v/>
      </c>
      <c r="O2199" t="str">
        <f>IF(ROW()&lt;=vLastrow,'Match History Data'!O2199,"")</f>
        <v/>
      </c>
      <c r="Q2199" t="str">
        <f>IF(ROW()&lt;=vLastrow,VLOOKUP(MONTH(E2199),calcs!$S$2:$T$13,2,FALSE),"")</f>
        <v/>
      </c>
      <c r="R2199" t="str">
        <f>IF(ROW()&lt;=vLastrow,VLOOKUP(MONTH(F2199),calcs!$S$2:$T$13,2,FALSE),"")</f>
        <v/>
      </c>
      <c r="S2199" t="str">
        <f t="shared" si="180"/>
        <v/>
      </c>
      <c r="T2199" s="26" t="e">
        <f>IF(F2199="",DATEDIF(E2199,calcs!X$2,"Y"),"")</f>
        <v>#VALUE!</v>
      </c>
      <c r="U2199" t="str">
        <f t="shared" si="179"/>
        <v/>
      </c>
      <c r="V2199" t="str">
        <f t="shared" si="176"/>
        <v/>
      </c>
      <c r="W2199">
        <f t="shared" si="177"/>
        <v>0</v>
      </c>
      <c r="X2199">
        <f t="shared" si="178"/>
        <v>0</v>
      </c>
    </row>
    <row r="2200" spans="1:24" x14ac:dyDescent="0.35">
      <c r="A2200" t="str">
        <f>IF(ROW()&lt;=vLastrow,'Match History Data'!A2200,"")</f>
        <v/>
      </c>
      <c r="B2200" t="str">
        <f>IF(ROW()&lt;=vLastrow,'Match History Data'!B2200,"")</f>
        <v/>
      </c>
      <c r="C2200" t="str">
        <f>IF(ROW()&lt;=vLastrow,'Match History Data'!C2200,"")</f>
        <v/>
      </c>
      <c r="D2200" t="str">
        <f>IF(ROW()&lt;=vLastrow,'Match History Data'!D2200,"")</f>
        <v/>
      </c>
      <c r="E2200" s="3" t="str">
        <f>IF(ROW()&lt;=vLastrow,IF('Match History Data'!E2200&lt;&gt;"",'Match History Data'!E2200,""),"")</f>
        <v/>
      </c>
      <c r="F2200" s="3" t="str">
        <f>IF(ROW()&lt;=vLastrow,IF('Match History Data'!F2200&lt;&gt;"",'Match History Data'!F2200,""),"")</f>
        <v/>
      </c>
      <c r="G2200" t="str">
        <f>IF(ROW()&lt;=vLastrow,'Match History Data'!G2200,"")</f>
        <v/>
      </c>
      <c r="H2200" t="str">
        <f>IF(ROW()&lt;=vLastrow,'Match History Data'!H2200,"")</f>
        <v/>
      </c>
      <c r="I2200" t="str">
        <f>IF(ROW()&lt;=vLastrow,'Match History Data'!I2200,"")</f>
        <v/>
      </c>
      <c r="J2200" t="str">
        <f>IF(ROW()&lt;=vLastrow,'Match History Data'!J2200,"")</f>
        <v/>
      </c>
      <c r="K2200" t="str">
        <f>IF(ROW()&lt;=vLastrow,'Match History Data'!K2200,"")</f>
        <v/>
      </c>
      <c r="L2200" t="str">
        <f>IF(ROW()&lt;=vLastrow,'Match History Data'!L2200,"")</f>
        <v/>
      </c>
      <c r="M2200" t="str">
        <f>IF(ROW()&lt;=vLastrow,'Match History Data'!M2200,"")</f>
        <v/>
      </c>
      <c r="N2200" t="str">
        <f>IF(ROW()&lt;=vLastrow,'Match History Data'!N2200,"")</f>
        <v/>
      </c>
      <c r="O2200" t="str">
        <f>IF(ROW()&lt;=vLastrow,'Match History Data'!O2200,"")</f>
        <v/>
      </c>
      <c r="Q2200" t="str">
        <f>IF(ROW()&lt;=vLastrow,VLOOKUP(MONTH(E2200),calcs!$S$2:$T$13,2,FALSE),"")</f>
        <v/>
      </c>
      <c r="R2200" t="str">
        <f>IF(ROW()&lt;=vLastrow,VLOOKUP(MONTH(F2200),calcs!$S$2:$T$13,2,FALSE),"")</f>
        <v/>
      </c>
      <c r="S2200" t="str">
        <f t="shared" si="180"/>
        <v/>
      </c>
      <c r="T2200" s="26" t="e">
        <f>IF(F2200="",DATEDIF(E2200,calcs!X$2,"Y"),"")</f>
        <v>#VALUE!</v>
      </c>
      <c r="U2200" t="str">
        <f t="shared" si="179"/>
        <v/>
      </c>
      <c r="V2200" t="str">
        <f t="shared" si="176"/>
        <v/>
      </c>
      <c r="W2200">
        <f t="shared" si="177"/>
        <v>0</v>
      </c>
      <c r="X2200">
        <f t="shared" si="178"/>
        <v>0</v>
      </c>
    </row>
    <row r="2201" spans="1:24" x14ac:dyDescent="0.35">
      <c r="A2201" t="str">
        <f>IF(ROW()&lt;=vLastrow,'Match History Data'!A2201,"")</f>
        <v/>
      </c>
      <c r="B2201" t="str">
        <f>IF(ROW()&lt;=vLastrow,'Match History Data'!B2201,"")</f>
        <v/>
      </c>
      <c r="C2201" t="str">
        <f>IF(ROW()&lt;=vLastrow,'Match History Data'!C2201,"")</f>
        <v/>
      </c>
      <c r="D2201" t="str">
        <f>IF(ROW()&lt;=vLastrow,'Match History Data'!D2201,"")</f>
        <v/>
      </c>
      <c r="E2201" s="3" t="str">
        <f>IF(ROW()&lt;=vLastrow,IF('Match History Data'!E2201&lt;&gt;"",'Match History Data'!E2201,""),"")</f>
        <v/>
      </c>
      <c r="F2201" s="3" t="str">
        <f>IF(ROW()&lt;=vLastrow,IF('Match History Data'!F2201&lt;&gt;"",'Match History Data'!F2201,""),"")</f>
        <v/>
      </c>
      <c r="G2201" t="str">
        <f>IF(ROW()&lt;=vLastrow,'Match History Data'!G2201,"")</f>
        <v/>
      </c>
      <c r="H2201" t="str">
        <f>IF(ROW()&lt;=vLastrow,'Match History Data'!H2201,"")</f>
        <v/>
      </c>
      <c r="I2201" t="str">
        <f>IF(ROW()&lt;=vLastrow,'Match History Data'!I2201,"")</f>
        <v/>
      </c>
      <c r="J2201" t="str">
        <f>IF(ROW()&lt;=vLastrow,'Match History Data'!J2201,"")</f>
        <v/>
      </c>
      <c r="K2201" t="str">
        <f>IF(ROW()&lt;=vLastrow,'Match History Data'!K2201,"")</f>
        <v/>
      </c>
      <c r="L2201" t="str">
        <f>IF(ROW()&lt;=vLastrow,'Match History Data'!L2201,"")</f>
        <v/>
      </c>
      <c r="M2201" t="str">
        <f>IF(ROW()&lt;=vLastrow,'Match History Data'!M2201,"")</f>
        <v/>
      </c>
      <c r="N2201" t="str">
        <f>IF(ROW()&lt;=vLastrow,'Match History Data'!N2201,"")</f>
        <v/>
      </c>
      <c r="O2201" t="str">
        <f>IF(ROW()&lt;=vLastrow,'Match History Data'!O2201,"")</f>
        <v/>
      </c>
      <c r="Q2201" t="str">
        <f>IF(ROW()&lt;=vLastrow,VLOOKUP(MONTH(E2201),calcs!$S$2:$T$13,2,FALSE),"")</f>
        <v/>
      </c>
      <c r="R2201" t="str">
        <f>IF(ROW()&lt;=vLastrow,VLOOKUP(MONTH(F2201),calcs!$S$2:$T$13,2,FALSE),"")</f>
        <v/>
      </c>
      <c r="S2201" t="str">
        <f t="shared" si="180"/>
        <v/>
      </c>
      <c r="T2201" s="26" t="e">
        <f>IF(F2201="",DATEDIF(E2201,calcs!X$2,"Y"),"")</f>
        <v>#VALUE!</v>
      </c>
      <c r="U2201" t="str">
        <f t="shared" si="179"/>
        <v/>
      </c>
      <c r="V2201" t="str">
        <f t="shared" si="176"/>
        <v/>
      </c>
      <c r="W2201">
        <f t="shared" si="177"/>
        <v>0</v>
      </c>
      <c r="X2201">
        <f t="shared" si="178"/>
        <v>0</v>
      </c>
    </row>
    <row r="2202" spans="1:24" x14ac:dyDescent="0.35">
      <c r="A2202" t="str">
        <f>IF(ROW()&lt;=vLastrow,'Match History Data'!A2202,"")</f>
        <v/>
      </c>
      <c r="B2202" t="str">
        <f>IF(ROW()&lt;=vLastrow,'Match History Data'!B2202,"")</f>
        <v/>
      </c>
      <c r="C2202" t="str">
        <f>IF(ROW()&lt;=vLastrow,'Match History Data'!C2202,"")</f>
        <v/>
      </c>
      <c r="D2202" t="str">
        <f>IF(ROW()&lt;=vLastrow,'Match History Data'!D2202,"")</f>
        <v/>
      </c>
      <c r="E2202" s="3" t="str">
        <f>IF(ROW()&lt;=vLastrow,IF('Match History Data'!E2202&lt;&gt;"",'Match History Data'!E2202,""),"")</f>
        <v/>
      </c>
      <c r="F2202" s="3" t="str">
        <f>IF(ROW()&lt;=vLastrow,IF('Match History Data'!F2202&lt;&gt;"",'Match History Data'!F2202,""),"")</f>
        <v/>
      </c>
      <c r="G2202" t="str">
        <f>IF(ROW()&lt;=vLastrow,'Match History Data'!G2202,"")</f>
        <v/>
      </c>
      <c r="H2202" t="str">
        <f>IF(ROW()&lt;=vLastrow,'Match History Data'!H2202,"")</f>
        <v/>
      </c>
      <c r="I2202" t="str">
        <f>IF(ROW()&lt;=vLastrow,'Match History Data'!I2202,"")</f>
        <v/>
      </c>
      <c r="J2202" t="str">
        <f>IF(ROW()&lt;=vLastrow,'Match History Data'!J2202,"")</f>
        <v/>
      </c>
      <c r="K2202" t="str">
        <f>IF(ROW()&lt;=vLastrow,'Match History Data'!K2202,"")</f>
        <v/>
      </c>
      <c r="L2202" t="str">
        <f>IF(ROW()&lt;=vLastrow,'Match History Data'!L2202,"")</f>
        <v/>
      </c>
      <c r="M2202" t="str">
        <f>IF(ROW()&lt;=vLastrow,'Match History Data'!M2202,"")</f>
        <v/>
      </c>
      <c r="N2202" t="str">
        <f>IF(ROW()&lt;=vLastrow,'Match History Data'!N2202,"")</f>
        <v/>
      </c>
      <c r="O2202" t="str">
        <f>IF(ROW()&lt;=vLastrow,'Match History Data'!O2202,"")</f>
        <v/>
      </c>
      <c r="Q2202" t="str">
        <f>IF(ROW()&lt;=vLastrow,VLOOKUP(MONTH(E2202),calcs!$S$2:$T$13,2,FALSE),"")</f>
        <v/>
      </c>
      <c r="R2202" t="str">
        <f>IF(ROW()&lt;=vLastrow,VLOOKUP(MONTH(F2202),calcs!$S$2:$T$13,2,FALSE),"")</f>
        <v/>
      </c>
      <c r="S2202" t="str">
        <f t="shared" si="180"/>
        <v/>
      </c>
      <c r="T2202" s="26" t="e">
        <f>IF(F2202="",DATEDIF(E2202,calcs!X$2,"Y"),"")</f>
        <v>#VALUE!</v>
      </c>
      <c r="U2202" t="str">
        <f t="shared" si="179"/>
        <v/>
      </c>
      <c r="V2202" t="str">
        <f t="shared" si="176"/>
        <v/>
      </c>
      <c r="W2202">
        <f t="shared" si="177"/>
        <v>0</v>
      </c>
      <c r="X2202">
        <f t="shared" si="178"/>
        <v>0</v>
      </c>
    </row>
    <row r="2203" spans="1:24" x14ac:dyDescent="0.35">
      <c r="A2203" t="str">
        <f>IF(ROW()&lt;=vLastrow,'Match History Data'!A2203,"")</f>
        <v/>
      </c>
      <c r="B2203" t="str">
        <f>IF(ROW()&lt;=vLastrow,'Match History Data'!B2203,"")</f>
        <v/>
      </c>
      <c r="C2203" t="str">
        <f>IF(ROW()&lt;=vLastrow,'Match History Data'!C2203,"")</f>
        <v/>
      </c>
      <c r="D2203" t="str">
        <f>IF(ROW()&lt;=vLastrow,'Match History Data'!D2203,"")</f>
        <v/>
      </c>
      <c r="E2203" s="3" t="str">
        <f>IF(ROW()&lt;=vLastrow,IF('Match History Data'!E2203&lt;&gt;"",'Match History Data'!E2203,""),"")</f>
        <v/>
      </c>
      <c r="F2203" s="3" t="str">
        <f>IF(ROW()&lt;=vLastrow,IF('Match History Data'!F2203&lt;&gt;"",'Match History Data'!F2203,""),"")</f>
        <v/>
      </c>
      <c r="G2203" t="str">
        <f>IF(ROW()&lt;=vLastrow,'Match History Data'!G2203,"")</f>
        <v/>
      </c>
      <c r="H2203" t="str">
        <f>IF(ROW()&lt;=vLastrow,'Match History Data'!H2203,"")</f>
        <v/>
      </c>
      <c r="I2203" t="str">
        <f>IF(ROW()&lt;=vLastrow,'Match History Data'!I2203,"")</f>
        <v/>
      </c>
      <c r="J2203" t="str">
        <f>IF(ROW()&lt;=vLastrow,'Match History Data'!J2203,"")</f>
        <v/>
      </c>
      <c r="K2203" t="str">
        <f>IF(ROW()&lt;=vLastrow,'Match History Data'!K2203,"")</f>
        <v/>
      </c>
      <c r="L2203" t="str">
        <f>IF(ROW()&lt;=vLastrow,'Match History Data'!L2203,"")</f>
        <v/>
      </c>
      <c r="M2203" t="str">
        <f>IF(ROW()&lt;=vLastrow,'Match History Data'!M2203,"")</f>
        <v/>
      </c>
      <c r="N2203" t="str">
        <f>IF(ROW()&lt;=vLastrow,'Match History Data'!N2203,"")</f>
        <v/>
      </c>
      <c r="O2203" t="str">
        <f>IF(ROW()&lt;=vLastrow,'Match History Data'!O2203,"")</f>
        <v/>
      </c>
      <c r="Q2203" t="str">
        <f>IF(ROW()&lt;=vLastrow,VLOOKUP(MONTH(E2203),calcs!$S$2:$T$13,2,FALSE),"")</f>
        <v/>
      </c>
      <c r="R2203" t="str">
        <f>IF(ROW()&lt;=vLastrow,VLOOKUP(MONTH(F2203),calcs!$S$2:$T$13,2,FALSE),"")</f>
        <v/>
      </c>
      <c r="S2203" t="str">
        <f t="shared" si="180"/>
        <v/>
      </c>
      <c r="T2203" s="26" t="e">
        <f>IF(F2203="",DATEDIF(E2203,calcs!X$2,"Y"),"")</f>
        <v>#VALUE!</v>
      </c>
      <c r="U2203" t="str">
        <f t="shared" si="179"/>
        <v/>
      </c>
      <c r="V2203" t="str">
        <f t="shared" si="176"/>
        <v/>
      </c>
      <c r="W2203">
        <f t="shared" si="177"/>
        <v>0</v>
      </c>
      <c r="X2203">
        <f t="shared" si="178"/>
        <v>0</v>
      </c>
    </row>
    <row r="2204" spans="1:24" x14ac:dyDescent="0.35">
      <c r="A2204" t="str">
        <f>IF(ROW()&lt;=vLastrow,'Match History Data'!A2204,"")</f>
        <v/>
      </c>
      <c r="B2204" t="str">
        <f>IF(ROW()&lt;=vLastrow,'Match History Data'!B2204,"")</f>
        <v/>
      </c>
      <c r="C2204" t="str">
        <f>IF(ROW()&lt;=vLastrow,'Match History Data'!C2204,"")</f>
        <v/>
      </c>
      <c r="D2204" t="str">
        <f>IF(ROW()&lt;=vLastrow,'Match History Data'!D2204,"")</f>
        <v/>
      </c>
      <c r="E2204" s="3" t="str">
        <f>IF(ROW()&lt;=vLastrow,IF('Match History Data'!E2204&lt;&gt;"",'Match History Data'!E2204,""),"")</f>
        <v/>
      </c>
      <c r="F2204" s="3" t="str">
        <f>IF(ROW()&lt;=vLastrow,IF('Match History Data'!F2204&lt;&gt;"",'Match History Data'!F2204,""),"")</f>
        <v/>
      </c>
      <c r="G2204" t="str">
        <f>IF(ROW()&lt;=vLastrow,'Match History Data'!G2204,"")</f>
        <v/>
      </c>
      <c r="H2204" t="str">
        <f>IF(ROW()&lt;=vLastrow,'Match History Data'!H2204,"")</f>
        <v/>
      </c>
      <c r="I2204" t="str">
        <f>IF(ROW()&lt;=vLastrow,'Match History Data'!I2204,"")</f>
        <v/>
      </c>
      <c r="J2204" t="str">
        <f>IF(ROW()&lt;=vLastrow,'Match History Data'!J2204,"")</f>
        <v/>
      </c>
      <c r="K2204" t="str">
        <f>IF(ROW()&lt;=vLastrow,'Match History Data'!K2204,"")</f>
        <v/>
      </c>
      <c r="L2204" t="str">
        <f>IF(ROW()&lt;=vLastrow,'Match History Data'!L2204,"")</f>
        <v/>
      </c>
      <c r="M2204" t="str">
        <f>IF(ROW()&lt;=vLastrow,'Match History Data'!M2204,"")</f>
        <v/>
      </c>
      <c r="N2204" t="str">
        <f>IF(ROW()&lt;=vLastrow,'Match History Data'!N2204,"")</f>
        <v/>
      </c>
      <c r="O2204" t="str">
        <f>IF(ROW()&lt;=vLastrow,'Match History Data'!O2204,"")</f>
        <v/>
      </c>
      <c r="Q2204" t="str">
        <f>IF(ROW()&lt;=vLastrow,VLOOKUP(MONTH(E2204),calcs!$S$2:$T$13,2,FALSE),"")</f>
        <v/>
      </c>
      <c r="R2204" t="str">
        <f>IF(ROW()&lt;=vLastrow,VLOOKUP(MONTH(F2204),calcs!$S$2:$T$13,2,FALSE),"")</f>
        <v/>
      </c>
      <c r="S2204" t="str">
        <f t="shared" si="180"/>
        <v/>
      </c>
      <c r="T2204" s="26" t="e">
        <f>IF(F2204="",DATEDIF(E2204,calcs!X$2,"Y"),"")</f>
        <v>#VALUE!</v>
      </c>
      <c r="U2204" t="str">
        <f t="shared" si="179"/>
        <v/>
      </c>
      <c r="V2204" t="str">
        <f t="shared" si="176"/>
        <v/>
      </c>
      <c r="W2204">
        <f t="shared" si="177"/>
        <v>0</v>
      </c>
      <c r="X2204">
        <f t="shared" si="178"/>
        <v>0</v>
      </c>
    </row>
    <row r="2205" spans="1:24" x14ac:dyDescent="0.35">
      <c r="A2205" t="str">
        <f>IF(ROW()&lt;=vLastrow,'Match History Data'!A2205,"")</f>
        <v/>
      </c>
      <c r="B2205" t="str">
        <f>IF(ROW()&lt;=vLastrow,'Match History Data'!B2205,"")</f>
        <v/>
      </c>
      <c r="C2205" t="str">
        <f>IF(ROW()&lt;=vLastrow,'Match History Data'!C2205,"")</f>
        <v/>
      </c>
      <c r="D2205" t="str">
        <f>IF(ROW()&lt;=vLastrow,'Match History Data'!D2205,"")</f>
        <v/>
      </c>
      <c r="E2205" s="3" t="str">
        <f>IF(ROW()&lt;=vLastrow,IF('Match History Data'!E2205&lt;&gt;"",'Match History Data'!E2205,""),"")</f>
        <v/>
      </c>
      <c r="F2205" s="3" t="str">
        <f>IF(ROW()&lt;=vLastrow,IF('Match History Data'!F2205&lt;&gt;"",'Match History Data'!F2205,""),"")</f>
        <v/>
      </c>
      <c r="G2205" t="str">
        <f>IF(ROW()&lt;=vLastrow,'Match History Data'!G2205,"")</f>
        <v/>
      </c>
      <c r="H2205" t="str">
        <f>IF(ROW()&lt;=vLastrow,'Match History Data'!H2205,"")</f>
        <v/>
      </c>
      <c r="I2205" t="str">
        <f>IF(ROW()&lt;=vLastrow,'Match History Data'!I2205,"")</f>
        <v/>
      </c>
      <c r="J2205" t="str">
        <f>IF(ROW()&lt;=vLastrow,'Match History Data'!J2205,"")</f>
        <v/>
      </c>
      <c r="K2205" t="str">
        <f>IF(ROW()&lt;=vLastrow,'Match History Data'!K2205,"")</f>
        <v/>
      </c>
      <c r="L2205" t="str">
        <f>IF(ROW()&lt;=vLastrow,'Match History Data'!L2205,"")</f>
        <v/>
      </c>
      <c r="M2205" t="str">
        <f>IF(ROW()&lt;=vLastrow,'Match History Data'!M2205,"")</f>
        <v/>
      </c>
      <c r="N2205" t="str">
        <f>IF(ROW()&lt;=vLastrow,'Match History Data'!N2205,"")</f>
        <v/>
      </c>
      <c r="O2205" t="str">
        <f>IF(ROW()&lt;=vLastrow,'Match History Data'!O2205,"")</f>
        <v/>
      </c>
      <c r="Q2205" t="str">
        <f>IF(ROW()&lt;=vLastrow,VLOOKUP(MONTH(E2205),calcs!$S$2:$T$13,2,FALSE),"")</f>
        <v/>
      </c>
      <c r="R2205" t="str">
        <f>IF(ROW()&lt;=vLastrow,VLOOKUP(MONTH(F2205),calcs!$S$2:$T$13,2,FALSE),"")</f>
        <v/>
      </c>
      <c r="S2205" t="str">
        <f t="shared" si="180"/>
        <v/>
      </c>
      <c r="T2205" s="26" t="e">
        <f>IF(F2205="",DATEDIF(E2205,calcs!X$2,"Y"),"")</f>
        <v>#VALUE!</v>
      </c>
      <c r="U2205" t="str">
        <f t="shared" si="179"/>
        <v/>
      </c>
      <c r="V2205" t="str">
        <f t="shared" si="176"/>
        <v/>
      </c>
      <c r="W2205">
        <f t="shared" si="177"/>
        <v>0</v>
      </c>
      <c r="X2205">
        <f t="shared" si="178"/>
        <v>0</v>
      </c>
    </row>
    <row r="2206" spans="1:24" x14ac:dyDescent="0.35">
      <c r="A2206" t="str">
        <f>IF(ROW()&lt;=vLastrow,'Match History Data'!A2206,"")</f>
        <v/>
      </c>
      <c r="B2206" t="str">
        <f>IF(ROW()&lt;=vLastrow,'Match History Data'!B2206,"")</f>
        <v/>
      </c>
      <c r="C2206" t="str">
        <f>IF(ROW()&lt;=vLastrow,'Match History Data'!C2206,"")</f>
        <v/>
      </c>
      <c r="D2206" t="str">
        <f>IF(ROW()&lt;=vLastrow,'Match History Data'!D2206,"")</f>
        <v/>
      </c>
      <c r="E2206" s="3" t="str">
        <f>IF(ROW()&lt;=vLastrow,IF('Match History Data'!E2206&lt;&gt;"",'Match History Data'!E2206,""),"")</f>
        <v/>
      </c>
      <c r="F2206" s="3" t="str">
        <f>IF(ROW()&lt;=vLastrow,IF('Match History Data'!F2206&lt;&gt;"",'Match History Data'!F2206,""),"")</f>
        <v/>
      </c>
      <c r="G2206" t="str">
        <f>IF(ROW()&lt;=vLastrow,'Match History Data'!G2206,"")</f>
        <v/>
      </c>
      <c r="H2206" t="str">
        <f>IF(ROW()&lt;=vLastrow,'Match History Data'!H2206,"")</f>
        <v/>
      </c>
      <c r="I2206" t="str">
        <f>IF(ROW()&lt;=vLastrow,'Match History Data'!I2206,"")</f>
        <v/>
      </c>
      <c r="J2206" t="str">
        <f>IF(ROW()&lt;=vLastrow,'Match History Data'!J2206,"")</f>
        <v/>
      </c>
      <c r="K2206" t="str">
        <f>IF(ROW()&lt;=vLastrow,'Match History Data'!K2206,"")</f>
        <v/>
      </c>
      <c r="L2206" t="str">
        <f>IF(ROW()&lt;=vLastrow,'Match History Data'!L2206,"")</f>
        <v/>
      </c>
      <c r="M2206" t="str">
        <f>IF(ROW()&lt;=vLastrow,'Match History Data'!M2206,"")</f>
        <v/>
      </c>
      <c r="N2206" t="str">
        <f>IF(ROW()&lt;=vLastrow,'Match History Data'!N2206,"")</f>
        <v/>
      </c>
      <c r="O2206" t="str">
        <f>IF(ROW()&lt;=vLastrow,'Match History Data'!O2206,"")</f>
        <v/>
      </c>
      <c r="Q2206" t="str">
        <f>IF(ROW()&lt;=vLastrow,VLOOKUP(MONTH(E2206),calcs!$S$2:$T$13,2,FALSE),"")</f>
        <v/>
      </c>
      <c r="R2206" t="str">
        <f>IF(ROW()&lt;=vLastrow,VLOOKUP(MONTH(F2206),calcs!$S$2:$T$13,2,FALSE),"")</f>
        <v/>
      </c>
      <c r="S2206" t="str">
        <f t="shared" si="180"/>
        <v/>
      </c>
      <c r="T2206" s="26" t="e">
        <f>IF(F2206="",DATEDIF(E2206,calcs!X$2,"Y"),"")</f>
        <v>#VALUE!</v>
      </c>
      <c r="U2206" t="str">
        <f t="shared" si="179"/>
        <v/>
      </c>
      <c r="V2206" t="str">
        <f t="shared" si="176"/>
        <v/>
      </c>
      <c r="W2206">
        <f t="shared" si="177"/>
        <v>0</v>
      </c>
      <c r="X2206">
        <f t="shared" si="178"/>
        <v>0</v>
      </c>
    </row>
    <row r="2207" spans="1:24" x14ac:dyDescent="0.35">
      <c r="A2207" t="str">
        <f>IF(ROW()&lt;=vLastrow,'Match History Data'!A2207,"")</f>
        <v/>
      </c>
      <c r="B2207" t="str">
        <f>IF(ROW()&lt;=vLastrow,'Match History Data'!B2207,"")</f>
        <v/>
      </c>
      <c r="C2207" t="str">
        <f>IF(ROW()&lt;=vLastrow,'Match History Data'!C2207,"")</f>
        <v/>
      </c>
      <c r="D2207" t="str">
        <f>IF(ROW()&lt;=vLastrow,'Match History Data'!D2207,"")</f>
        <v/>
      </c>
      <c r="E2207" s="3" t="str">
        <f>IF(ROW()&lt;=vLastrow,IF('Match History Data'!E2207&lt;&gt;"",'Match History Data'!E2207,""),"")</f>
        <v/>
      </c>
      <c r="F2207" s="3" t="str">
        <f>IF(ROW()&lt;=vLastrow,IF('Match History Data'!F2207&lt;&gt;"",'Match History Data'!F2207,""),"")</f>
        <v/>
      </c>
      <c r="G2207" t="str">
        <f>IF(ROW()&lt;=vLastrow,'Match History Data'!G2207,"")</f>
        <v/>
      </c>
      <c r="H2207" t="str">
        <f>IF(ROW()&lt;=vLastrow,'Match History Data'!H2207,"")</f>
        <v/>
      </c>
      <c r="I2207" t="str">
        <f>IF(ROW()&lt;=vLastrow,'Match History Data'!I2207,"")</f>
        <v/>
      </c>
      <c r="J2207" t="str">
        <f>IF(ROW()&lt;=vLastrow,'Match History Data'!J2207,"")</f>
        <v/>
      </c>
      <c r="K2207" t="str">
        <f>IF(ROW()&lt;=vLastrow,'Match History Data'!K2207,"")</f>
        <v/>
      </c>
      <c r="L2207" t="str">
        <f>IF(ROW()&lt;=vLastrow,'Match History Data'!L2207,"")</f>
        <v/>
      </c>
      <c r="M2207" t="str">
        <f>IF(ROW()&lt;=vLastrow,'Match History Data'!M2207,"")</f>
        <v/>
      </c>
      <c r="N2207" t="str">
        <f>IF(ROW()&lt;=vLastrow,'Match History Data'!N2207,"")</f>
        <v/>
      </c>
      <c r="O2207" t="str">
        <f>IF(ROW()&lt;=vLastrow,'Match History Data'!O2207,"")</f>
        <v/>
      </c>
      <c r="Q2207" t="str">
        <f>IF(ROW()&lt;=vLastrow,VLOOKUP(MONTH(E2207),calcs!$S$2:$T$13,2,FALSE),"")</f>
        <v/>
      </c>
      <c r="R2207" t="str">
        <f>IF(ROW()&lt;=vLastrow,VLOOKUP(MONTH(F2207),calcs!$S$2:$T$13,2,FALSE),"")</f>
        <v/>
      </c>
      <c r="S2207" t="str">
        <f t="shared" si="180"/>
        <v/>
      </c>
      <c r="T2207" s="26" t="e">
        <f>IF(F2207="",DATEDIF(E2207,calcs!X$2,"Y"),"")</f>
        <v>#VALUE!</v>
      </c>
      <c r="U2207" t="str">
        <f t="shared" si="179"/>
        <v/>
      </c>
      <c r="V2207" t="str">
        <f t="shared" si="176"/>
        <v/>
      </c>
      <c r="W2207">
        <f t="shared" si="177"/>
        <v>0</v>
      </c>
      <c r="X2207">
        <f t="shared" si="178"/>
        <v>0</v>
      </c>
    </row>
    <row r="2208" spans="1:24" x14ac:dyDescent="0.35">
      <c r="A2208" t="str">
        <f>IF(ROW()&lt;=vLastrow,'Match History Data'!A2208,"")</f>
        <v/>
      </c>
      <c r="B2208" t="str">
        <f>IF(ROW()&lt;=vLastrow,'Match History Data'!B2208,"")</f>
        <v/>
      </c>
      <c r="C2208" t="str">
        <f>IF(ROW()&lt;=vLastrow,'Match History Data'!C2208,"")</f>
        <v/>
      </c>
      <c r="D2208" t="str">
        <f>IF(ROW()&lt;=vLastrow,'Match History Data'!D2208,"")</f>
        <v/>
      </c>
      <c r="E2208" s="3" t="str">
        <f>IF(ROW()&lt;=vLastrow,IF('Match History Data'!E2208&lt;&gt;"",'Match History Data'!E2208,""),"")</f>
        <v/>
      </c>
      <c r="F2208" s="3" t="str">
        <f>IF(ROW()&lt;=vLastrow,IF('Match History Data'!F2208&lt;&gt;"",'Match History Data'!F2208,""),"")</f>
        <v/>
      </c>
      <c r="G2208" t="str">
        <f>IF(ROW()&lt;=vLastrow,'Match History Data'!G2208,"")</f>
        <v/>
      </c>
      <c r="H2208" t="str">
        <f>IF(ROW()&lt;=vLastrow,'Match History Data'!H2208,"")</f>
        <v/>
      </c>
      <c r="I2208" t="str">
        <f>IF(ROW()&lt;=vLastrow,'Match History Data'!I2208,"")</f>
        <v/>
      </c>
      <c r="J2208" t="str">
        <f>IF(ROW()&lt;=vLastrow,'Match History Data'!J2208,"")</f>
        <v/>
      </c>
      <c r="K2208" t="str">
        <f>IF(ROW()&lt;=vLastrow,'Match History Data'!K2208,"")</f>
        <v/>
      </c>
      <c r="L2208" t="str">
        <f>IF(ROW()&lt;=vLastrow,'Match History Data'!L2208,"")</f>
        <v/>
      </c>
      <c r="M2208" t="str">
        <f>IF(ROW()&lt;=vLastrow,'Match History Data'!M2208,"")</f>
        <v/>
      </c>
      <c r="N2208" t="str">
        <f>IF(ROW()&lt;=vLastrow,'Match History Data'!N2208,"")</f>
        <v/>
      </c>
      <c r="O2208" t="str">
        <f>IF(ROW()&lt;=vLastrow,'Match History Data'!O2208,"")</f>
        <v/>
      </c>
      <c r="Q2208" t="str">
        <f>IF(ROW()&lt;=vLastrow,VLOOKUP(MONTH(E2208),calcs!$S$2:$T$13,2,FALSE),"")</f>
        <v/>
      </c>
      <c r="R2208" t="str">
        <f>IF(ROW()&lt;=vLastrow,VLOOKUP(MONTH(F2208),calcs!$S$2:$T$13,2,FALSE),"")</f>
        <v/>
      </c>
      <c r="S2208" t="str">
        <f t="shared" si="180"/>
        <v/>
      </c>
      <c r="T2208" s="26" t="e">
        <f>IF(F2208="",DATEDIF(E2208,calcs!X$2,"Y"),"")</f>
        <v>#VALUE!</v>
      </c>
      <c r="U2208" t="str">
        <f t="shared" si="179"/>
        <v/>
      </c>
      <c r="V2208" t="str">
        <f t="shared" si="176"/>
        <v/>
      </c>
      <c r="W2208">
        <f t="shared" si="177"/>
        <v>0</v>
      </c>
      <c r="X2208">
        <f t="shared" si="178"/>
        <v>0</v>
      </c>
    </row>
    <row r="2209" spans="1:24" x14ac:dyDescent="0.35">
      <c r="A2209" t="str">
        <f>IF(ROW()&lt;=vLastrow,'Match History Data'!A2209,"")</f>
        <v/>
      </c>
      <c r="B2209" t="str">
        <f>IF(ROW()&lt;=vLastrow,'Match History Data'!B2209,"")</f>
        <v/>
      </c>
      <c r="C2209" t="str">
        <f>IF(ROW()&lt;=vLastrow,'Match History Data'!C2209,"")</f>
        <v/>
      </c>
      <c r="D2209" t="str">
        <f>IF(ROW()&lt;=vLastrow,'Match History Data'!D2209,"")</f>
        <v/>
      </c>
      <c r="E2209" s="3" t="str">
        <f>IF(ROW()&lt;=vLastrow,IF('Match History Data'!E2209&lt;&gt;"",'Match History Data'!E2209,""),"")</f>
        <v/>
      </c>
      <c r="F2209" s="3" t="str">
        <f>IF(ROW()&lt;=vLastrow,IF('Match History Data'!F2209&lt;&gt;"",'Match History Data'!F2209,""),"")</f>
        <v/>
      </c>
      <c r="G2209" t="str">
        <f>IF(ROW()&lt;=vLastrow,'Match History Data'!G2209,"")</f>
        <v/>
      </c>
      <c r="H2209" t="str">
        <f>IF(ROW()&lt;=vLastrow,'Match History Data'!H2209,"")</f>
        <v/>
      </c>
      <c r="I2209" t="str">
        <f>IF(ROW()&lt;=vLastrow,'Match History Data'!I2209,"")</f>
        <v/>
      </c>
      <c r="J2209" t="str">
        <f>IF(ROW()&lt;=vLastrow,'Match History Data'!J2209,"")</f>
        <v/>
      </c>
      <c r="K2209" t="str">
        <f>IF(ROW()&lt;=vLastrow,'Match History Data'!K2209,"")</f>
        <v/>
      </c>
      <c r="L2209" t="str">
        <f>IF(ROW()&lt;=vLastrow,'Match History Data'!L2209,"")</f>
        <v/>
      </c>
      <c r="M2209" t="str">
        <f>IF(ROW()&lt;=vLastrow,'Match History Data'!M2209,"")</f>
        <v/>
      </c>
      <c r="N2209" t="str">
        <f>IF(ROW()&lt;=vLastrow,'Match History Data'!N2209,"")</f>
        <v/>
      </c>
      <c r="O2209" t="str">
        <f>IF(ROW()&lt;=vLastrow,'Match History Data'!O2209,"")</f>
        <v/>
      </c>
      <c r="Q2209" t="str">
        <f>IF(ROW()&lt;=vLastrow,VLOOKUP(MONTH(E2209),calcs!$S$2:$T$13,2,FALSE),"")</f>
        <v/>
      </c>
      <c r="R2209" t="str">
        <f>IF(ROW()&lt;=vLastrow,VLOOKUP(MONTH(F2209),calcs!$S$2:$T$13,2,FALSE),"")</f>
        <v/>
      </c>
      <c r="S2209" t="str">
        <f t="shared" si="180"/>
        <v/>
      </c>
      <c r="T2209" s="26" t="e">
        <f>IF(F2209="",DATEDIF(E2209,calcs!X$2,"Y"),"")</f>
        <v>#VALUE!</v>
      </c>
      <c r="U2209" t="str">
        <f t="shared" si="179"/>
        <v/>
      </c>
      <c r="V2209" t="str">
        <f t="shared" si="176"/>
        <v/>
      </c>
      <c r="W2209">
        <f t="shared" si="177"/>
        <v>0</v>
      </c>
      <c r="X2209">
        <f t="shared" si="178"/>
        <v>0</v>
      </c>
    </row>
    <row r="2210" spans="1:24" x14ac:dyDescent="0.35">
      <c r="A2210" t="str">
        <f>IF(ROW()&lt;=vLastrow,'Match History Data'!A2210,"")</f>
        <v/>
      </c>
      <c r="B2210" t="str">
        <f>IF(ROW()&lt;=vLastrow,'Match History Data'!B2210,"")</f>
        <v/>
      </c>
      <c r="C2210" t="str">
        <f>IF(ROW()&lt;=vLastrow,'Match History Data'!C2210,"")</f>
        <v/>
      </c>
      <c r="D2210" t="str">
        <f>IF(ROW()&lt;=vLastrow,'Match History Data'!D2210,"")</f>
        <v/>
      </c>
      <c r="E2210" s="3" t="str">
        <f>IF(ROW()&lt;=vLastrow,IF('Match History Data'!E2210&lt;&gt;"",'Match History Data'!E2210,""),"")</f>
        <v/>
      </c>
      <c r="F2210" s="3" t="str">
        <f>IF(ROW()&lt;=vLastrow,IF('Match History Data'!F2210&lt;&gt;"",'Match History Data'!F2210,""),"")</f>
        <v/>
      </c>
      <c r="G2210" t="str">
        <f>IF(ROW()&lt;=vLastrow,'Match History Data'!G2210,"")</f>
        <v/>
      </c>
      <c r="H2210" t="str">
        <f>IF(ROW()&lt;=vLastrow,'Match History Data'!H2210,"")</f>
        <v/>
      </c>
      <c r="I2210" t="str">
        <f>IF(ROW()&lt;=vLastrow,'Match History Data'!I2210,"")</f>
        <v/>
      </c>
      <c r="J2210" t="str">
        <f>IF(ROW()&lt;=vLastrow,'Match History Data'!J2210,"")</f>
        <v/>
      </c>
      <c r="K2210" t="str">
        <f>IF(ROW()&lt;=vLastrow,'Match History Data'!K2210,"")</f>
        <v/>
      </c>
      <c r="L2210" t="str">
        <f>IF(ROW()&lt;=vLastrow,'Match History Data'!L2210,"")</f>
        <v/>
      </c>
      <c r="M2210" t="str">
        <f>IF(ROW()&lt;=vLastrow,'Match History Data'!M2210,"")</f>
        <v/>
      </c>
      <c r="N2210" t="str">
        <f>IF(ROW()&lt;=vLastrow,'Match History Data'!N2210,"")</f>
        <v/>
      </c>
      <c r="O2210" t="str">
        <f>IF(ROW()&lt;=vLastrow,'Match History Data'!O2210,"")</f>
        <v/>
      </c>
      <c r="Q2210" t="str">
        <f>IF(ROW()&lt;=vLastrow,VLOOKUP(MONTH(E2210),calcs!$S$2:$T$13,2,FALSE),"")</f>
        <v/>
      </c>
      <c r="R2210" t="str">
        <f>IF(ROW()&lt;=vLastrow,VLOOKUP(MONTH(F2210),calcs!$S$2:$T$13,2,FALSE),"")</f>
        <v/>
      </c>
      <c r="S2210" t="str">
        <f t="shared" si="180"/>
        <v/>
      </c>
      <c r="T2210" s="26" t="e">
        <f>IF(F2210="",DATEDIF(E2210,calcs!X$2,"Y"),"")</f>
        <v>#VALUE!</v>
      </c>
      <c r="U2210" t="str">
        <f t="shared" si="179"/>
        <v/>
      </c>
      <c r="V2210" t="str">
        <f t="shared" si="176"/>
        <v/>
      </c>
      <c r="W2210">
        <f t="shared" si="177"/>
        <v>0</v>
      </c>
      <c r="X2210">
        <f t="shared" si="178"/>
        <v>0</v>
      </c>
    </row>
    <row r="2211" spans="1:24" x14ac:dyDescent="0.35">
      <c r="A2211" t="str">
        <f>IF(ROW()&lt;=vLastrow,'Match History Data'!A2211,"")</f>
        <v/>
      </c>
      <c r="B2211" t="str">
        <f>IF(ROW()&lt;=vLastrow,'Match History Data'!B2211,"")</f>
        <v/>
      </c>
      <c r="C2211" t="str">
        <f>IF(ROW()&lt;=vLastrow,'Match History Data'!C2211,"")</f>
        <v/>
      </c>
      <c r="D2211" t="str">
        <f>IF(ROW()&lt;=vLastrow,'Match History Data'!D2211,"")</f>
        <v/>
      </c>
      <c r="E2211" s="3" t="str">
        <f>IF(ROW()&lt;=vLastrow,IF('Match History Data'!E2211&lt;&gt;"",'Match History Data'!E2211,""),"")</f>
        <v/>
      </c>
      <c r="F2211" s="3" t="str">
        <f>IF(ROW()&lt;=vLastrow,IF('Match History Data'!F2211&lt;&gt;"",'Match History Data'!F2211,""),"")</f>
        <v/>
      </c>
      <c r="G2211" t="str">
        <f>IF(ROW()&lt;=vLastrow,'Match History Data'!G2211,"")</f>
        <v/>
      </c>
      <c r="H2211" t="str">
        <f>IF(ROW()&lt;=vLastrow,'Match History Data'!H2211,"")</f>
        <v/>
      </c>
      <c r="I2211" t="str">
        <f>IF(ROW()&lt;=vLastrow,'Match History Data'!I2211,"")</f>
        <v/>
      </c>
      <c r="J2211" t="str">
        <f>IF(ROW()&lt;=vLastrow,'Match History Data'!J2211,"")</f>
        <v/>
      </c>
      <c r="K2211" t="str">
        <f>IF(ROW()&lt;=vLastrow,'Match History Data'!K2211,"")</f>
        <v/>
      </c>
      <c r="L2211" t="str">
        <f>IF(ROW()&lt;=vLastrow,'Match History Data'!L2211,"")</f>
        <v/>
      </c>
      <c r="M2211" t="str">
        <f>IF(ROW()&lt;=vLastrow,'Match History Data'!M2211,"")</f>
        <v/>
      </c>
      <c r="N2211" t="str">
        <f>IF(ROW()&lt;=vLastrow,'Match History Data'!N2211,"")</f>
        <v/>
      </c>
      <c r="O2211" t="str">
        <f>IF(ROW()&lt;=vLastrow,'Match History Data'!O2211,"")</f>
        <v/>
      </c>
      <c r="Q2211" t="str">
        <f>IF(ROW()&lt;=vLastrow,VLOOKUP(MONTH(E2211),calcs!$S$2:$T$13,2,FALSE),"")</f>
        <v/>
      </c>
      <c r="R2211" t="str">
        <f>IF(ROW()&lt;=vLastrow,VLOOKUP(MONTH(F2211),calcs!$S$2:$T$13,2,FALSE),"")</f>
        <v/>
      </c>
      <c r="S2211" t="str">
        <f t="shared" si="180"/>
        <v/>
      </c>
      <c r="T2211" s="26" t="e">
        <f>IF(F2211="",DATEDIF(E2211,calcs!X$2,"Y"),"")</f>
        <v>#VALUE!</v>
      </c>
      <c r="U2211" t="str">
        <f t="shared" si="179"/>
        <v/>
      </c>
      <c r="V2211" t="str">
        <f t="shared" si="176"/>
        <v/>
      </c>
      <c r="W2211">
        <f t="shared" si="177"/>
        <v>0</v>
      </c>
      <c r="X2211">
        <f t="shared" si="178"/>
        <v>0</v>
      </c>
    </row>
    <row r="2212" spans="1:24" x14ac:dyDescent="0.35">
      <c r="A2212" t="str">
        <f>IF(ROW()&lt;=vLastrow,'Match History Data'!A2212,"")</f>
        <v/>
      </c>
      <c r="B2212" t="str">
        <f>IF(ROW()&lt;=vLastrow,'Match History Data'!B2212,"")</f>
        <v/>
      </c>
      <c r="C2212" t="str">
        <f>IF(ROW()&lt;=vLastrow,'Match History Data'!C2212,"")</f>
        <v/>
      </c>
      <c r="D2212" t="str">
        <f>IF(ROW()&lt;=vLastrow,'Match History Data'!D2212,"")</f>
        <v/>
      </c>
      <c r="E2212" s="3" t="str">
        <f>IF(ROW()&lt;=vLastrow,IF('Match History Data'!E2212&lt;&gt;"",'Match History Data'!E2212,""),"")</f>
        <v/>
      </c>
      <c r="F2212" s="3" t="str">
        <f>IF(ROW()&lt;=vLastrow,IF('Match History Data'!F2212&lt;&gt;"",'Match History Data'!F2212,""),"")</f>
        <v/>
      </c>
      <c r="G2212" t="str">
        <f>IF(ROW()&lt;=vLastrow,'Match History Data'!G2212,"")</f>
        <v/>
      </c>
      <c r="H2212" t="str">
        <f>IF(ROW()&lt;=vLastrow,'Match History Data'!H2212,"")</f>
        <v/>
      </c>
      <c r="I2212" t="str">
        <f>IF(ROW()&lt;=vLastrow,'Match History Data'!I2212,"")</f>
        <v/>
      </c>
      <c r="J2212" t="str">
        <f>IF(ROW()&lt;=vLastrow,'Match History Data'!J2212,"")</f>
        <v/>
      </c>
      <c r="K2212" t="str">
        <f>IF(ROW()&lt;=vLastrow,'Match History Data'!K2212,"")</f>
        <v/>
      </c>
      <c r="L2212" t="str">
        <f>IF(ROW()&lt;=vLastrow,'Match History Data'!L2212,"")</f>
        <v/>
      </c>
      <c r="M2212" t="str">
        <f>IF(ROW()&lt;=vLastrow,'Match History Data'!M2212,"")</f>
        <v/>
      </c>
      <c r="N2212" t="str">
        <f>IF(ROW()&lt;=vLastrow,'Match History Data'!N2212,"")</f>
        <v/>
      </c>
      <c r="O2212" t="str">
        <f>IF(ROW()&lt;=vLastrow,'Match History Data'!O2212,"")</f>
        <v/>
      </c>
      <c r="Q2212" t="str">
        <f>IF(ROW()&lt;=vLastrow,VLOOKUP(MONTH(E2212),calcs!$S$2:$T$13,2,FALSE),"")</f>
        <v/>
      </c>
      <c r="R2212" t="str">
        <f>IF(ROW()&lt;=vLastrow,VLOOKUP(MONTH(F2212),calcs!$S$2:$T$13,2,FALSE),"")</f>
        <v/>
      </c>
      <c r="S2212" t="str">
        <f t="shared" si="180"/>
        <v/>
      </c>
      <c r="T2212" s="26" t="e">
        <f>IF(F2212="",DATEDIF(E2212,calcs!X$2,"Y"),"")</f>
        <v>#VALUE!</v>
      </c>
      <c r="U2212" t="str">
        <f t="shared" si="179"/>
        <v/>
      </c>
      <c r="V2212" t="str">
        <f t="shared" si="176"/>
        <v/>
      </c>
      <c r="W2212">
        <f t="shared" si="177"/>
        <v>0</v>
      </c>
      <c r="X2212">
        <f t="shared" si="178"/>
        <v>0</v>
      </c>
    </row>
    <row r="2213" spans="1:24" x14ac:dyDescent="0.35">
      <c r="A2213" t="str">
        <f>IF(ROW()&lt;=vLastrow,'Match History Data'!A2213,"")</f>
        <v/>
      </c>
      <c r="B2213" t="str">
        <f>IF(ROW()&lt;=vLastrow,'Match History Data'!B2213,"")</f>
        <v/>
      </c>
      <c r="C2213" t="str">
        <f>IF(ROW()&lt;=vLastrow,'Match History Data'!C2213,"")</f>
        <v/>
      </c>
      <c r="D2213" t="str">
        <f>IF(ROW()&lt;=vLastrow,'Match History Data'!D2213,"")</f>
        <v/>
      </c>
      <c r="E2213" s="3" t="str">
        <f>IF(ROW()&lt;=vLastrow,IF('Match History Data'!E2213&lt;&gt;"",'Match History Data'!E2213,""),"")</f>
        <v/>
      </c>
      <c r="F2213" s="3" t="str">
        <f>IF(ROW()&lt;=vLastrow,IF('Match History Data'!F2213&lt;&gt;"",'Match History Data'!F2213,""),"")</f>
        <v/>
      </c>
      <c r="G2213" t="str">
        <f>IF(ROW()&lt;=vLastrow,'Match History Data'!G2213,"")</f>
        <v/>
      </c>
      <c r="H2213" t="str">
        <f>IF(ROW()&lt;=vLastrow,'Match History Data'!H2213,"")</f>
        <v/>
      </c>
      <c r="I2213" t="str">
        <f>IF(ROW()&lt;=vLastrow,'Match History Data'!I2213,"")</f>
        <v/>
      </c>
      <c r="J2213" t="str">
        <f>IF(ROW()&lt;=vLastrow,'Match History Data'!J2213,"")</f>
        <v/>
      </c>
      <c r="K2213" t="str">
        <f>IF(ROW()&lt;=vLastrow,'Match History Data'!K2213,"")</f>
        <v/>
      </c>
      <c r="L2213" t="str">
        <f>IF(ROW()&lt;=vLastrow,'Match History Data'!L2213,"")</f>
        <v/>
      </c>
      <c r="M2213" t="str">
        <f>IF(ROW()&lt;=vLastrow,'Match History Data'!M2213,"")</f>
        <v/>
      </c>
      <c r="N2213" t="str">
        <f>IF(ROW()&lt;=vLastrow,'Match History Data'!N2213,"")</f>
        <v/>
      </c>
      <c r="O2213" t="str">
        <f>IF(ROW()&lt;=vLastrow,'Match History Data'!O2213,"")</f>
        <v/>
      </c>
      <c r="Q2213" t="str">
        <f>IF(ROW()&lt;=vLastrow,VLOOKUP(MONTH(E2213),calcs!$S$2:$T$13,2,FALSE),"")</f>
        <v/>
      </c>
      <c r="R2213" t="str">
        <f>IF(ROW()&lt;=vLastrow,VLOOKUP(MONTH(F2213),calcs!$S$2:$T$13,2,FALSE),"")</f>
        <v/>
      </c>
      <c r="S2213" t="str">
        <f t="shared" si="180"/>
        <v/>
      </c>
      <c r="T2213" s="26" t="e">
        <f>IF(F2213="",DATEDIF(E2213,calcs!X$2,"Y"),"")</f>
        <v>#VALUE!</v>
      </c>
      <c r="U2213" t="str">
        <f t="shared" si="179"/>
        <v/>
      </c>
      <c r="V2213" t="str">
        <f t="shared" si="176"/>
        <v/>
      </c>
      <c r="W2213">
        <f t="shared" si="177"/>
        <v>0</v>
      </c>
      <c r="X2213">
        <f t="shared" si="178"/>
        <v>0</v>
      </c>
    </row>
    <row r="2214" spans="1:24" x14ac:dyDescent="0.35">
      <c r="A2214" t="str">
        <f>IF(ROW()&lt;=vLastrow,'Match History Data'!A2214,"")</f>
        <v/>
      </c>
      <c r="B2214" t="str">
        <f>IF(ROW()&lt;=vLastrow,'Match History Data'!B2214,"")</f>
        <v/>
      </c>
      <c r="C2214" t="str">
        <f>IF(ROW()&lt;=vLastrow,'Match History Data'!C2214,"")</f>
        <v/>
      </c>
      <c r="D2214" t="str">
        <f>IF(ROW()&lt;=vLastrow,'Match History Data'!D2214,"")</f>
        <v/>
      </c>
      <c r="E2214" s="3" t="str">
        <f>IF(ROW()&lt;=vLastrow,IF('Match History Data'!E2214&lt;&gt;"",'Match History Data'!E2214,""),"")</f>
        <v/>
      </c>
      <c r="F2214" s="3" t="str">
        <f>IF(ROW()&lt;=vLastrow,IF('Match History Data'!F2214&lt;&gt;"",'Match History Data'!F2214,""),"")</f>
        <v/>
      </c>
      <c r="G2214" t="str">
        <f>IF(ROW()&lt;=vLastrow,'Match History Data'!G2214,"")</f>
        <v/>
      </c>
      <c r="H2214" t="str">
        <f>IF(ROW()&lt;=vLastrow,'Match History Data'!H2214,"")</f>
        <v/>
      </c>
      <c r="I2214" t="str">
        <f>IF(ROW()&lt;=vLastrow,'Match History Data'!I2214,"")</f>
        <v/>
      </c>
      <c r="J2214" t="str">
        <f>IF(ROW()&lt;=vLastrow,'Match History Data'!J2214,"")</f>
        <v/>
      </c>
      <c r="K2214" t="str">
        <f>IF(ROW()&lt;=vLastrow,'Match History Data'!K2214,"")</f>
        <v/>
      </c>
      <c r="L2214" t="str">
        <f>IF(ROW()&lt;=vLastrow,'Match History Data'!L2214,"")</f>
        <v/>
      </c>
      <c r="M2214" t="str">
        <f>IF(ROW()&lt;=vLastrow,'Match History Data'!M2214,"")</f>
        <v/>
      </c>
      <c r="N2214" t="str">
        <f>IF(ROW()&lt;=vLastrow,'Match History Data'!N2214,"")</f>
        <v/>
      </c>
      <c r="O2214" t="str">
        <f>IF(ROW()&lt;=vLastrow,'Match History Data'!O2214,"")</f>
        <v/>
      </c>
      <c r="Q2214" t="str">
        <f>IF(ROW()&lt;=vLastrow,VLOOKUP(MONTH(E2214),calcs!$S$2:$T$13,2,FALSE),"")</f>
        <v/>
      </c>
      <c r="R2214" t="str">
        <f>IF(ROW()&lt;=vLastrow,VLOOKUP(MONTH(F2214),calcs!$S$2:$T$13,2,FALSE),"")</f>
        <v/>
      </c>
      <c r="S2214" t="str">
        <f t="shared" si="180"/>
        <v/>
      </c>
      <c r="T2214" s="26" t="e">
        <f>IF(F2214="",DATEDIF(E2214,calcs!X$2,"Y"),"")</f>
        <v>#VALUE!</v>
      </c>
      <c r="U2214" t="str">
        <f t="shared" si="179"/>
        <v/>
      </c>
      <c r="V2214" t="str">
        <f t="shared" si="176"/>
        <v/>
      </c>
      <c r="W2214">
        <f t="shared" si="177"/>
        <v>0</v>
      </c>
      <c r="X2214">
        <f t="shared" si="178"/>
        <v>0</v>
      </c>
    </row>
    <row r="2215" spans="1:24" x14ac:dyDescent="0.35">
      <c r="A2215" t="str">
        <f>IF(ROW()&lt;=vLastrow,'Match History Data'!A2215,"")</f>
        <v/>
      </c>
      <c r="B2215" t="str">
        <f>IF(ROW()&lt;=vLastrow,'Match History Data'!B2215,"")</f>
        <v/>
      </c>
      <c r="C2215" t="str">
        <f>IF(ROW()&lt;=vLastrow,'Match History Data'!C2215,"")</f>
        <v/>
      </c>
      <c r="D2215" t="str">
        <f>IF(ROW()&lt;=vLastrow,'Match History Data'!D2215,"")</f>
        <v/>
      </c>
      <c r="E2215" s="3" t="str">
        <f>IF(ROW()&lt;=vLastrow,IF('Match History Data'!E2215&lt;&gt;"",'Match History Data'!E2215,""),"")</f>
        <v/>
      </c>
      <c r="F2215" s="3" t="str">
        <f>IF(ROW()&lt;=vLastrow,IF('Match History Data'!F2215&lt;&gt;"",'Match History Data'!F2215,""),"")</f>
        <v/>
      </c>
      <c r="G2215" t="str">
        <f>IF(ROW()&lt;=vLastrow,'Match History Data'!G2215,"")</f>
        <v/>
      </c>
      <c r="H2215" t="str">
        <f>IF(ROW()&lt;=vLastrow,'Match History Data'!H2215,"")</f>
        <v/>
      </c>
      <c r="I2215" t="str">
        <f>IF(ROW()&lt;=vLastrow,'Match History Data'!I2215,"")</f>
        <v/>
      </c>
      <c r="J2215" t="str">
        <f>IF(ROW()&lt;=vLastrow,'Match History Data'!J2215,"")</f>
        <v/>
      </c>
      <c r="K2215" t="str">
        <f>IF(ROW()&lt;=vLastrow,'Match History Data'!K2215,"")</f>
        <v/>
      </c>
      <c r="L2215" t="str">
        <f>IF(ROW()&lt;=vLastrow,'Match History Data'!L2215,"")</f>
        <v/>
      </c>
      <c r="M2215" t="str">
        <f>IF(ROW()&lt;=vLastrow,'Match History Data'!M2215,"")</f>
        <v/>
      </c>
      <c r="N2215" t="str">
        <f>IF(ROW()&lt;=vLastrow,'Match History Data'!N2215,"")</f>
        <v/>
      </c>
      <c r="O2215" t="str">
        <f>IF(ROW()&lt;=vLastrow,'Match History Data'!O2215,"")</f>
        <v/>
      </c>
      <c r="Q2215" t="str">
        <f>IF(ROW()&lt;=vLastrow,VLOOKUP(MONTH(E2215),calcs!$S$2:$T$13,2,FALSE),"")</f>
        <v/>
      </c>
      <c r="R2215" t="str">
        <f>IF(ROW()&lt;=vLastrow,VLOOKUP(MONTH(F2215),calcs!$S$2:$T$13,2,FALSE),"")</f>
        <v/>
      </c>
      <c r="S2215" t="str">
        <f t="shared" si="180"/>
        <v/>
      </c>
      <c r="T2215" s="26" t="e">
        <f>IF(F2215="",DATEDIF(E2215,calcs!X$2,"Y"),"")</f>
        <v>#VALUE!</v>
      </c>
      <c r="U2215" t="str">
        <f t="shared" si="179"/>
        <v/>
      </c>
      <c r="V2215" t="str">
        <f t="shared" si="176"/>
        <v/>
      </c>
      <c r="W2215">
        <f t="shared" si="177"/>
        <v>0</v>
      </c>
      <c r="X2215">
        <f t="shared" si="178"/>
        <v>0</v>
      </c>
    </row>
    <row r="2216" spans="1:24" x14ac:dyDescent="0.35">
      <c r="A2216" t="str">
        <f>IF(ROW()&lt;=vLastrow,'Match History Data'!A2216,"")</f>
        <v/>
      </c>
      <c r="B2216" t="str">
        <f>IF(ROW()&lt;=vLastrow,'Match History Data'!B2216,"")</f>
        <v/>
      </c>
      <c r="C2216" t="str">
        <f>IF(ROW()&lt;=vLastrow,'Match History Data'!C2216,"")</f>
        <v/>
      </c>
      <c r="D2216" t="str">
        <f>IF(ROW()&lt;=vLastrow,'Match History Data'!D2216,"")</f>
        <v/>
      </c>
      <c r="E2216" s="3" t="str">
        <f>IF(ROW()&lt;=vLastrow,IF('Match History Data'!E2216&lt;&gt;"",'Match History Data'!E2216,""),"")</f>
        <v/>
      </c>
      <c r="F2216" s="3" t="str">
        <f>IF(ROW()&lt;=vLastrow,IF('Match History Data'!F2216&lt;&gt;"",'Match History Data'!F2216,""),"")</f>
        <v/>
      </c>
      <c r="G2216" t="str">
        <f>IF(ROW()&lt;=vLastrow,'Match History Data'!G2216,"")</f>
        <v/>
      </c>
      <c r="H2216" t="str">
        <f>IF(ROW()&lt;=vLastrow,'Match History Data'!H2216,"")</f>
        <v/>
      </c>
      <c r="I2216" t="str">
        <f>IF(ROW()&lt;=vLastrow,'Match History Data'!I2216,"")</f>
        <v/>
      </c>
      <c r="J2216" t="str">
        <f>IF(ROW()&lt;=vLastrow,'Match History Data'!J2216,"")</f>
        <v/>
      </c>
      <c r="K2216" t="str">
        <f>IF(ROW()&lt;=vLastrow,'Match History Data'!K2216,"")</f>
        <v/>
      </c>
      <c r="L2216" t="str">
        <f>IF(ROW()&lt;=vLastrow,'Match History Data'!L2216,"")</f>
        <v/>
      </c>
      <c r="M2216" t="str">
        <f>IF(ROW()&lt;=vLastrow,'Match History Data'!M2216,"")</f>
        <v/>
      </c>
      <c r="N2216" t="str">
        <f>IF(ROW()&lt;=vLastrow,'Match History Data'!N2216,"")</f>
        <v/>
      </c>
      <c r="O2216" t="str">
        <f>IF(ROW()&lt;=vLastrow,'Match History Data'!O2216,"")</f>
        <v/>
      </c>
      <c r="Q2216" t="str">
        <f>IF(ROW()&lt;=vLastrow,VLOOKUP(MONTH(E2216),calcs!$S$2:$T$13,2,FALSE),"")</f>
        <v/>
      </c>
      <c r="R2216" t="str">
        <f>IF(ROW()&lt;=vLastrow,VLOOKUP(MONTH(F2216),calcs!$S$2:$T$13,2,FALSE),"")</f>
        <v/>
      </c>
      <c r="S2216" t="str">
        <f t="shared" si="180"/>
        <v/>
      </c>
      <c r="T2216" s="26" t="e">
        <f>IF(F2216="",DATEDIF(E2216,calcs!X$2,"Y"),"")</f>
        <v>#VALUE!</v>
      </c>
      <c r="U2216" t="str">
        <f t="shared" si="179"/>
        <v/>
      </c>
      <c r="V2216" t="str">
        <f t="shared" si="176"/>
        <v/>
      </c>
      <c r="W2216">
        <f t="shared" si="177"/>
        <v>0</v>
      </c>
      <c r="X2216">
        <f t="shared" si="178"/>
        <v>0</v>
      </c>
    </row>
    <row r="2217" spans="1:24" x14ac:dyDescent="0.35">
      <c r="A2217" t="str">
        <f>IF(ROW()&lt;=vLastrow,'Match History Data'!A2217,"")</f>
        <v/>
      </c>
      <c r="B2217" t="str">
        <f>IF(ROW()&lt;=vLastrow,'Match History Data'!B2217,"")</f>
        <v/>
      </c>
      <c r="C2217" t="str">
        <f>IF(ROW()&lt;=vLastrow,'Match History Data'!C2217,"")</f>
        <v/>
      </c>
      <c r="D2217" t="str">
        <f>IF(ROW()&lt;=vLastrow,'Match History Data'!D2217,"")</f>
        <v/>
      </c>
      <c r="E2217" s="3" t="str">
        <f>IF(ROW()&lt;=vLastrow,IF('Match History Data'!E2217&lt;&gt;"",'Match History Data'!E2217,""),"")</f>
        <v/>
      </c>
      <c r="F2217" s="3" t="str">
        <f>IF(ROW()&lt;=vLastrow,IF('Match History Data'!F2217&lt;&gt;"",'Match History Data'!F2217,""),"")</f>
        <v/>
      </c>
      <c r="G2217" t="str">
        <f>IF(ROW()&lt;=vLastrow,'Match History Data'!G2217,"")</f>
        <v/>
      </c>
      <c r="H2217" t="str">
        <f>IF(ROW()&lt;=vLastrow,'Match History Data'!H2217,"")</f>
        <v/>
      </c>
      <c r="I2217" t="str">
        <f>IF(ROW()&lt;=vLastrow,'Match History Data'!I2217,"")</f>
        <v/>
      </c>
      <c r="J2217" t="str">
        <f>IF(ROW()&lt;=vLastrow,'Match History Data'!J2217,"")</f>
        <v/>
      </c>
      <c r="K2217" t="str">
        <f>IF(ROW()&lt;=vLastrow,'Match History Data'!K2217,"")</f>
        <v/>
      </c>
      <c r="L2217" t="str">
        <f>IF(ROW()&lt;=vLastrow,'Match History Data'!L2217,"")</f>
        <v/>
      </c>
      <c r="M2217" t="str">
        <f>IF(ROW()&lt;=vLastrow,'Match History Data'!M2217,"")</f>
        <v/>
      </c>
      <c r="N2217" t="str">
        <f>IF(ROW()&lt;=vLastrow,'Match History Data'!N2217,"")</f>
        <v/>
      </c>
      <c r="O2217" t="str">
        <f>IF(ROW()&lt;=vLastrow,'Match History Data'!O2217,"")</f>
        <v/>
      </c>
      <c r="Q2217" t="str">
        <f>IF(ROW()&lt;=vLastrow,VLOOKUP(MONTH(E2217),calcs!$S$2:$T$13,2,FALSE),"")</f>
        <v/>
      </c>
      <c r="R2217" t="str">
        <f>IF(ROW()&lt;=vLastrow,VLOOKUP(MONTH(F2217),calcs!$S$2:$T$13,2,FALSE),"")</f>
        <v/>
      </c>
      <c r="S2217" t="str">
        <f t="shared" si="180"/>
        <v/>
      </c>
      <c r="T2217" s="26" t="e">
        <f>IF(F2217="",DATEDIF(E2217,calcs!X$2,"Y"),"")</f>
        <v>#VALUE!</v>
      </c>
      <c r="U2217" t="str">
        <f t="shared" si="179"/>
        <v/>
      </c>
      <c r="V2217" t="str">
        <f t="shared" si="176"/>
        <v/>
      </c>
      <c r="W2217">
        <f t="shared" si="177"/>
        <v>0</v>
      </c>
      <c r="X2217">
        <f t="shared" si="178"/>
        <v>0</v>
      </c>
    </row>
    <row r="2218" spans="1:24" x14ac:dyDescent="0.35">
      <c r="A2218" t="str">
        <f>IF(ROW()&lt;=vLastrow,'Match History Data'!A2218,"")</f>
        <v/>
      </c>
      <c r="B2218" t="str">
        <f>IF(ROW()&lt;=vLastrow,'Match History Data'!B2218,"")</f>
        <v/>
      </c>
      <c r="C2218" t="str">
        <f>IF(ROW()&lt;=vLastrow,'Match History Data'!C2218,"")</f>
        <v/>
      </c>
      <c r="D2218" t="str">
        <f>IF(ROW()&lt;=vLastrow,'Match History Data'!D2218,"")</f>
        <v/>
      </c>
      <c r="E2218" s="3" t="str">
        <f>IF(ROW()&lt;=vLastrow,IF('Match History Data'!E2218&lt;&gt;"",'Match History Data'!E2218,""),"")</f>
        <v/>
      </c>
      <c r="F2218" s="3" t="str">
        <f>IF(ROW()&lt;=vLastrow,IF('Match History Data'!F2218&lt;&gt;"",'Match History Data'!F2218,""),"")</f>
        <v/>
      </c>
      <c r="G2218" t="str">
        <f>IF(ROW()&lt;=vLastrow,'Match History Data'!G2218,"")</f>
        <v/>
      </c>
      <c r="H2218" t="str">
        <f>IF(ROW()&lt;=vLastrow,'Match History Data'!H2218,"")</f>
        <v/>
      </c>
      <c r="I2218" t="str">
        <f>IF(ROW()&lt;=vLastrow,'Match History Data'!I2218,"")</f>
        <v/>
      </c>
      <c r="J2218" t="str">
        <f>IF(ROW()&lt;=vLastrow,'Match History Data'!J2218,"")</f>
        <v/>
      </c>
      <c r="K2218" t="str">
        <f>IF(ROW()&lt;=vLastrow,'Match History Data'!K2218,"")</f>
        <v/>
      </c>
      <c r="L2218" t="str">
        <f>IF(ROW()&lt;=vLastrow,'Match History Data'!L2218,"")</f>
        <v/>
      </c>
      <c r="M2218" t="str">
        <f>IF(ROW()&lt;=vLastrow,'Match History Data'!M2218,"")</f>
        <v/>
      </c>
      <c r="N2218" t="str">
        <f>IF(ROW()&lt;=vLastrow,'Match History Data'!N2218,"")</f>
        <v/>
      </c>
      <c r="O2218" t="str">
        <f>IF(ROW()&lt;=vLastrow,'Match History Data'!O2218,"")</f>
        <v/>
      </c>
      <c r="Q2218" t="str">
        <f>IF(ROW()&lt;=vLastrow,VLOOKUP(MONTH(E2218),calcs!$S$2:$T$13,2,FALSE),"")</f>
        <v/>
      </c>
      <c r="R2218" t="str">
        <f>IF(ROW()&lt;=vLastrow,VLOOKUP(MONTH(F2218),calcs!$S$2:$T$13,2,FALSE),"")</f>
        <v/>
      </c>
      <c r="S2218" t="str">
        <f t="shared" si="180"/>
        <v/>
      </c>
      <c r="T2218" s="26" t="e">
        <f>IF(F2218="",DATEDIF(E2218,calcs!X$2,"Y"),"")</f>
        <v>#VALUE!</v>
      </c>
      <c r="U2218" t="str">
        <f t="shared" si="179"/>
        <v/>
      </c>
      <c r="V2218" t="str">
        <f t="shared" si="176"/>
        <v/>
      </c>
      <c r="W2218">
        <f t="shared" si="177"/>
        <v>0</v>
      </c>
      <c r="X2218">
        <f t="shared" si="178"/>
        <v>0</v>
      </c>
    </row>
    <row r="2219" spans="1:24" x14ac:dyDescent="0.35">
      <c r="A2219" t="str">
        <f>IF(ROW()&lt;=vLastrow,'Match History Data'!A2219,"")</f>
        <v/>
      </c>
      <c r="B2219" t="str">
        <f>IF(ROW()&lt;=vLastrow,'Match History Data'!B2219,"")</f>
        <v/>
      </c>
      <c r="C2219" t="str">
        <f>IF(ROW()&lt;=vLastrow,'Match History Data'!C2219,"")</f>
        <v/>
      </c>
      <c r="D2219" t="str">
        <f>IF(ROW()&lt;=vLastrow,'Match History Data'!D2219,"")</f>
        <v/>
      </c>
      <c r="E2219" s="3" t="str">
        <f>IF(ROW()&lt;=vLastrow,IF('Match History Data'!E2219&lt;&gt;"",'Match History Data'!E2219,""),"")</f>
        <v/>
      </c>
      <c r="F2219" s="3" t="str">
        <f>IF(ROW()&lt;=vLastrow,IF('Match History Data'!F2219&lt;&gt;"",'Match History Data'!F2219,""),"")</f>
        <v/>
      </c>
      <c r="G2219" t="str">
        <f>IF(ROW()&lt;=vLastrow,'Match History Data'!G2219,"")</f>
        <v/>
      </c>
      <c r="H2219" t="str">
        <f>IF(ROW()&lt;=vLastrow,'Match History Data'!H2219,"")</f>
        <v/>
      </c>
      <c r="I2219" t="str">
        <f>IF(ROW()&lt;=vLastrow,'Match History Data'!I2219,"")</f>
        <v/>
      </c>
      <c r="J2219" t="str">
        <f>IF(ROW()&lt;=vLastrow,'Match History Data'!J2219,"")</f>
        <v/>
      </c>
      <c r="K2219" t="str">
        <f>IF(ROW()&lt;=vLastrow,'Match History Data'!K2219,"")</f>
        <v/>
      </c>
      <c r="L2219" t="str">
        <f>IF(ROW()&lt;=vLastrow,'Match History Data'!L2219,"")</f>
        <v/>
      </c>
      <c r="M2219" t="str">
        <f>IF(ROW()&lt;=vLastrow,'Match History Data'!M2219,"")</f>
        <v/>
      </c>
      <c r="N2219" t="str">
        <f>IF(ROW()&lt;=vLastrow,'Match History Data'!N2219,"")</f>
        <v/>
      </c>
      <c r="O2219" t="str">
        <f>IF(ROW()&lt;=vLastrow,'Match History Data'!O2219,"")</f>
        <v/>
      </c>
      <c r="Q2219" t="str">
        <f>IF(ROW()&lt;=vLastrow,VLOOKUP(MONTH(E2219),calcs!$S$2:$T$13,2,FALSE),"")</f>
        <v/>
      </c>
      <c r="R2219" t="str">
        <f>IF(ROW()&lt;=vLastrow,VLOOKUP(MONTH(F2219),calcs!$S$2:$T$13,2,FALSE),"")</f>
        <v/>
      </c>
      <c r="S2219" t="str">
        <f t="shared" si="180"/>
        <v/>
      </c>
      <c r="T2219" s="26" t="e">
        <f>IF(F2219="",DATEDIF(E2219,calcs!X$2,"Y"),"")</f>
        <v>#VALUE!</v>
      </c>
      <c r="U2219" t="str">
        <f t="shared" si="179"/>
        <v/>
      </c>
      <c r="V2219" t="str">
        <f t="shared" si="176"/>
        <v/>
      </c>
      <c r="W2219">
        <f t="shared" si="177"/>
        <v>0</v>
      </c>
      <c r="X2219">
        <f t="shared" si="178"/>
        <v>0</v>
      </c>
    </row>
    <row r="2220" spans="1:24" x14ac:dyDescent="0.35">
      <c r="A2220" t="str">
        <f>IF(ROW()&lt;=vLastrow,'Match History Data'!A2220,"")</f>
        <v/>
      </c>
      <c r="B2220" t="str">
        <f>IF(ROW()&lt;=vLastrow,'Match History Data'!B2220,"")</f>
        <v/>
      </c>
      <c r="C2220" t="str">
        <f>IF(ROW()&lt;=vLastrow,'Match History Data'!C2220,"")</f>
        <v/>
      </c>
      <c r="D2220" t="str">
        <f>IF(ROW()&lt;=vLastrow,'Match History Data'!D2220,"")</f>
        <v/>
      </c>
      <c r="E2220" s="3" t="str">
        <f>IF(ROW()&lt;=vLastrow,IF('Match History Data'!E2220&lt;&gt;"",'Match History Data'!E2220,""),"")</f>
        <v/>
      </c>
      <c r="F2220" s="3" t="str">
        <f>IF(ROW()&lt;=vLastrow,IF('Match History Data'!F2220&lt;&gt;"",'Match History Data'!F2220,""),"")</f>
        <v/>
      </c>
      <c r="G2220" t="str">
        <f>IF(ROW()&lt;=vLastrow,'Match History Data'!G2220,"")</f>
        <v/>
      </c>
      <c r="H2220" t="str">
        <f>IF(ROW()&lt;=vLastrow,'Match History Data'!H2220,"")</f>
        <v/>
      </c>
      <c r="I2220" t="str">
        <f>IF(ROW()&lt;=vLastrow,'Match History Data'!I2220,"")</f>
        <v/>
      </c>
      <c r="J2220" t="str">
        <f>IF(ROW()&lt;=vLastrow,'Match History Data'!J2220,"")</f>
        <v/>
      </c>
      <c r="K2220" t="str">
        <f>IF(ROW()&lt;=vLastrow,'Match History Data'!K2220,"")</f>
        <v/>
      </c>
      <c r="L2220" t="str">
        <f>IF(ROW()&lt;=vLastrow,'Match History Data'!L2220,"")</f>
        <v/>
      </c>
      <c r="M2220" t="str">
        <f>IF(ROW()&lt;=vLastrow,'Match History Data'!M2220,"")</f>
        <v/>
      </c>
      <c r="N2220" t="str">
        <f>IF(ROW()&lt;=vLastrow,'Match History Data'!N2220,"")</f>
        <v/>
      </c>
      <c r="O2220" t="str">
        <f>IF(ROW()&lt;=vLastrow,'Match History Data'!O2220,"")</f>
        <v/>
      </c>
      <c r="Q2220" t="str">
        <f>IF(ROW()&lt;=vLastrow,VLOOKUP(MONTH(E2220),calcs!$S$2:$T$13,2,FALSE),"")</f>
        <v/>
      </c>
      <c r="R2220" t="str">
        <f>IF(ROW()&lt;=vLastrow,VLOOKUP(MONTH(F2220),calcs!$S$2:$T$13,2,FALSE),"")</f>
        <v/>
      </c>
      <c r="S2220" t="str">
        <f t="shared" si="180"/>
        <v/>
      </c>
      <c r="T2220" s="26" t="e">
        <f>IF(F2220="",DATEDIF(E2220,calcs!X$2,"Y"),"")</f>
        <v>#VALUE!</v>
      </c>
      <c r="U2220" t="str">
        <f t="shared" si="179"/>
        <v/>
      </c>
      <c r="V2220" t="str">
        <f t="shared" si="176"/>
        <v/>
      </c>
      <c r="W2220">
        <f t="shared" si="177"/>
        <v>0</v>
      </c>
      <c r="X2220">
        <f t="shared" si="178"/>
        <v>0</v>
      </c>
    </row>
    <row r="2221" spans="1:24" x14ac:dyDescent="0.35">
      <c r="A2221" t="str">
        <f>IF(ROW()&lt;=vLastrow,'Match History Data'!A2221,"")</f>
        <v/>
      </c>
      <c r="B2221" t="str">
        <f>IF(ROW()&lt;=vLastrow,'Match History Data'!B2221,"")</f>
        <v/>
      </c>
      <c r="C2221" t="str">
        <f>IF(ROW()&lt;=vLastrow,'Match History Data'!C2221,"")</f>
        <v/>
      </c>
      <c r="D2221" t="str">
        <f>IF(ROW()&lt;=vLastrow,'Match History Data'!D2221,"")</f>
        <v/>
      </c>
      <c r="E2221" s="3" t="str">
        <f>IF(ROW()&lt;=vLastrow,IF('Match History Data'!E2221&lt;&gt;"",'Match History Data'!E2221,""),"")</f>
        <v/>
      </c>
      <c r="F2221" s="3" t="str">
        <f>IF(ROW()&lt;=vLastrow,IF('Match History Data'!F2221&lt;&gt;"",'Match History Data'!F2221,""),"")</f>
        <v/>
      </c>
      <c r="G2221" t="str">
        <f>IF(ROW()&lt;=vLastrow,'Match History Data'!G2221,"")</f>
        <v/>
      </c>
      <c r="H2221" t="str">
        <f>IF(ROW()&lt;=vLastrow,'Match History Data'!H2221,"")</f>
        <v/>
      </c>
      <c r="I2221" t="str">
        <f>IF(ROW()&lt;=vLastrow,'Match History Data'!I2221,"")</f>
        <v/>
      </c>
      <c r="J2221" t="str">
        <f>IF(ROW()&lt;=vLastrow,'Match History Data'!J2221,"")</f>
        <v/>
      </c>
      <c r="K2221" t="str">
        <f>IF(ROW()&lt;=vLastrow,'Match History Data'!K2221,"")</f>
        <v/>
      </c>
      <c r="L2221" t="str">
        <f>IF(ROW()&lt;=vLastrow,'Match History Data'!L2221,"")</f>
        <v/>
      </c>
      <c r="M2221" t="str">
        <f>IF(ROW()&lt;=vLastrow,'Match History Data'!M2221,"")</f>
        <v/>
      </c>
      <c r="N2221" t="str">
        <f>IF(ROW()&lt;=vLastrow,'Match History Data'!N2221,"")</f>
        <v/>
      </c>
      <c r="O2221" t="str">
        <f>IF(ROW()&lt;=vLastrow,'Match History Data'!O2221,"")</f>
        <v/>
      </c>
      <c r="Q2221" t="str">
        <f>IF(ROW()&lt;=vLastrow,VLOOKUP(MONTH(E2221),calcs!$S$2:$T$13,2,FALSE),"")</f>
        <v/>
      </c>
      <c r="R2221" t="str">
        <f>IF(ROW()&lt;=vLastrow,VLOOKUP(MONTH(F2221),calcs!$S$2:$T$13,2,FALSE),"")</f>
        <v/>
      </c>
      <c r="S2221" t="str">
        <f t="shared" si="180"/>
        <v/>
      </c>
      <c r="T2221" s="26" t="e">
        <f>IF(F2221="",DATEDIF(E2221,calcs!X$2,"Y"),"")</f>
        <v>#VALUE!</v>
      </c>
      <c r="U2221" t="str">
        <f t="shared" si="179"/>
        <v/>
      </c>
      <c r="V2221" t="str">
        <f t="shared" si="176"/>
        <v/>
      </c>
      <c r="W2221">
        <f t="shared" si="177"/>
        <v>0</v>
      </c>
      <c r="X2221">
        <f t="shared" si="178"/>
        <v>0</v>
      </c>
    </row>
    <row r="2222" spans="1:24" x14ac:dyDescent="0.35">
      <c r="A2222" t="str">
        <f>IF(ROW()&lt;=vLastrow,'Match History Data'!A2222,"")</f>
        <v/>
      </c>
      <c r="B2222" t="str">
        <f>IF(ROW()&lt;=vLastrow,'Match History Data'!B2222,"")</f>
        <v/>
      </c>
      <c r="C2222" t="str">
        <f>IF(ROW()&lt;=vLastrow,'Match History Data'!C2222,"")</f>
        <v/>
      </c>
      <c r="D2222" t="str">
        <f>IF(ROW()&lt;=vLastrow,'Match History Data'!D2222,"")</f>
        <v/>
      </c>
      <c r="E2222" s="3" t="str">
        <f>IF(ROW()&lt;=vLastrow,IF('Match History Data'!E2222&lt;&gt;"",'Match History Data'!E2222,""),"")</f>
        <v/>
      </c>
      <c r="F2222" s="3" t="str">
        <f>IF(ROW()&lt;=vLastrow,IF('Match History Data'!F2222&lt;&gt;"",'Match History Data'!F2222,""),"")</f>
        <v/>
      </c>
      <c r="G2222" t="str">
        <f>IF(ROW()&lt;=vLastrow,'Match History Data'!G2222,"")</f>
        <v/>
      </c>
      <c r="H2222" t="str">
        <f>IF(ROW()&lt;=vLastrow,'Match History Data'!H2222,"")</f>
        <v/>
      </c>
      <c r="I2222" t="str">
        <f>IF(ROW()&lt;=vLastrow,'Match History Data'!I2222,"")</f>
        <v/>
      </c>
      <c r="J2222" t="str">
        <f>IF(ROW()&lt;=vLastrow,'Match History Data'!J2222,"")</f>
        <v/>
      </c>
      <c r="K2222" t="str">
        <f>IF(ROW()&lt;=vLastrow,'Match History Data'!K2222,"")</f>
        <v/>
      </c>
      <c r="L2222" t="str">
        <f>IF(ROW()&lt;=vLastrow,'Match History Data'!L2222,"")</f>
        <v/>
      </c>
      <c r="M2222" t="str">
        <f>IF(ROW()&lt;=vLastrow,'Match History Data'!M2222,"")</f>
        <v/>
      </c>
      <c r="N2222" t="str">
        <f>IF(ROW()&lt;=vLastrow,'Match History Data'!N2222,"")</f>
        <v/>
      </c>
      <c r="O2222" t="str">
        <f>IF(ROW()&lt;=vLastrow,'Match History Data'!O2222,"")</f>
        <v/>
      </c>
      <c r="Q2222" t="str">
        <f>IF(ROW()&lt;=vLastrow,VLOOKUP(MONTH(E2222),calcs!$S$2:$T$13,2,FALSE),"")</f>
        <v/>
      </c>
      <c r="R2222" t="str">
        <f>IF(ROW()&lt;=vLastrow,VLOOKUP(MONTH(F2222),calcs!$S$2:$T$13,2,FALSE),"")</f>
        <v/>
      </c>
      <c r="S2222" t="str">
        <f t="shared" si="180"/>
        <v/>
      </c>
      <c r="T2222" s="26" t="e">
        <f>IF(F2222="",DATEDIF(E2222,calcs!X$2,"Y"),"")</f>
        <v>#VALUE!</v>
      </c>
      <c r="U2222" t="str">
        <f t="shared" si="179"/>
        <v/>
      </c>
      <c r="V2222" t="str">
        <f t="shared" si="176"/>
        <v/>
      </c>
      <c r="W2222">
        <f t="shared" si="177"/>
        <v>0</v>
      </c>
      <c r="X2222">
        <f t="shared" si="178"/>
        <v>0</v>
      </c>
    </row>
    <row r="2223" spans="1:24" x14ac:dyDescent="0.35">
      <c r="A2223" t="str">
        <f>IF(ROW()&lt;=vLastrow,'Match History Data'!A2223,"")</f>
        <v/>
      </c>
      <c r="B2223" t="str">
        <f>IF(ROW()&lt;=vLastrow,'Match History Data'!B2223,"")</f>
        <v/>
      </c>
      <c r="C2223" t="str">
        <f>IF(ROW()&lt;=vLastrow,'Match History Data'!C2223,"")</f>
        <v/>
      </c>
      <c r="D2223" t="str">
        <f>IF(ROW()&lt;=vLastrow,'Match History Data'!D2223,"")</f>
        <v/>
      </c>
      <c r="E2223" s="3" t="str">
        <f>IF(ROW()&lt;=vLastrow,IF('Match History Data'!E2223&lt;&gt;"",'Match History Data'!E2223,""),"")</f>
        <v/>
      </c>
      <c r="F2223" s="3" t="str">
        <f>IF(ROW()&lt;=vLastrow,IF('Match History Data'!F2223&lt;&gt;"",'Match History Data'!F2223,""),"")</f>
        <v/>
      </c>
      <c r="G2223" t="str">
        <f>IF(ROW()&lt;=vLastrow,'Match History Data'!G2223,"")</f>
        <v/>
      </c>
      <c r="H2223" t="str">
        <f>IF(ROW()&lt;=vLastrow,'Match History Data'!H2223,"")</f>
        <v/>
      </c>
      <c r="I2223" t="str">
        <f>IF(ROW()&lt;=vLastrow,'Match History Data'!I2223,"")</f>
        <v/>
      </c>
      <c r="J2223" t="str">
        <f>IF(ROW()&lt;=vLastrow,'Match History Data'!J2223,"")</f>
        <v/>
      </c>
      <c r="K2223" t="str">
        <f>IF(ROW()&lt;=vLastrow,'Match History Data'!K2223,"")</f>
        <v/>
      </c>
      <c r="L2223" t="str">
        <f>IF(ROW()&lt;=vLastrow,'Match History Data'!L2223,"")</f>
        <v/>
      </c>
      <c r="M2223" t="str">
        <f>IF(ROW()&lt;=vLastrow,'Match History Data'!M2223,"")</f>
        <v/>
      </c>
      <c r="N2223" t="str">
        <f>IF(ROW()&lt;=vLastrow,'Match History Data'!N2223,"")</f>
        <v/>
      </c>
      <c r="O2223" t="str">
        <f>IF(ROW()&lt;=vLastrow,'Match History Data'!O2223,"")</f>
        <v/>
      </c>
      <c r="Q2223" t="str">
        <f>IF(ROW()&lt;=vLastrow,VLOOKUP(MONTH(E2223),calcs!$S$2:$T$13,2,FALSE),"")</f>
        <v/>
      </c>
      <c r="R2223" t="str">
        <f>IF(ROW()&lt;=vLastrow,VLOOKUP(MONTH(F2223),calcs!$S$2:$T$13,2,FALSE),"")</f>
        <v/>
      </c>
      <c r="S2223" t="str">
        <f t="shared" si="180"/>
        <v/>
      </c>
      <c r="T2223" s="26" t="e">
        <f>IF(F2223="",DATEDIF(E2223,calcs!X$2,"Y"),"")</f>
        <v>#VALUE!</v>
      </c>
      <c r="U2223" t="str">
        <f t="shared" si="179"/>
        <v/>
      </c>
      <c r="V2223" t="str">
        <f t="shared" si="176"/>
        <v/>
      </c>
      <c r="W2223">
        <f t="shared" si="177"/>
        <v>0</v>
      </c>
      <c r="X2223">
        <f t="shared" si="178"/>
        <v>0</v>
      </c>
    </row>
    <row r="2224" spans="1:24" x14ac:dyDescent="0.35">
      <c r="A2224" t="str">
        <f>IF(ROW()&lt;=vLastrow,'Match History Data'!A2224,"")</f>
        <v/>
      </c>
      <c r="B2224" t="str">
        <f>IF(ROW()&lt;=vLastrow,'Match History Data'!B2224,"")</f>
        <v/>
      </c>
      <c r="C2224" t="str">
        <f>IF(ROW()&lt;=vLastrow,'Match History Data'!C2224,"")</f>
        <v/>
      </c>
      <c r="D2224" t="str">
        <f>IF(ROW()&lt;=vLastrow,'Match History Data'!D2224,"")</f>
        <v/>
      </c>
      <c r="E2224" s="3" t="str">
        <f>IF(ROW()&lt;=vLastrow,IF('Match History Data'!E2224&lt;&gt;"",'Match History Data'!E2224,""),"")</f>
        <v/>
      </c>
      <c r="F2224" s="3" t="str">
        <f>IF(ROW()&lt;=vLastrow,IF('Match History Data'!F2224&lt;&gt;"",'Match History Data'!F2224,""),"")</f>
        <v/>
      </c>
      <c r="G2224" t="str">
        <f>IF(ROW()&lt;=vLastrow,'Match History Data'!G2224,"")</f>
        <v/>
      </c>
      <c r="H2224" t="str">
        <f>IF(ROW()&lt;=vLastrow,'Match History Data'!H2224,"")</f>
        <v/>
      </c>
      <c r="I2224" t="str">
        <f>IF(ROW()&lt;=vLastrow,'Match History Data'!I2224,"")</f>
        <v/>
      </c>
      <c r="J2224" t="str">
        <f>IF(ROW()&lt;=vLastrow,'Match History Data'!J2224,"")</f>
        <v/>
      </c>
      <c r="K2224" t="str">
        <f>IF(ROW()&lt;=vLastrow,'Match History Data'!K2224,"")</f>
        <v/>
      </c>
      <c r="L2224" t="str">
        <f>IF(ROW()&lt;=vLastrow,'Match History Data'!L2224,"")</f>
        <v/>
      </c>
      <c r="M2224" t="str">
        <f>IF(ROW()&lt;=vLastrow,'Match History Data'!M2224,"")</f>
        <v/>
      </c>
      <c r="N2224" t="str">
        <f>IF(ROW()&lt;=vLastrow,'Match History Data'!N2224,"")</f>
        <v/>
      </c>
      <c r="O2224" t="str">
        <f>IF(ROW()&lt;=vLastrow,'Match History Data'!O2224,"")</f>
        <v/>
      </c>
      <c r="Q2224" t="str">
        <f>IF(ROW()&lt;=vLastrow,VLOOKUP(MONTH(E2224),calcs!$S$2:$T$13,2,FALSE),"")</f>
        <v/>
      </c>
      <c r="R2224" t="str">
        <f>IF(ROW()&lt;=vLastrow,VLOOKUP(MONTH(F2224),calcs!$S$2:$T$13,2,FALSE),"")</f>
        <v/>
      </c>
      <c r="S2224" t="str">
        <f t="shared" si="180"/>
        <v/>
      </c>
      <c r="T2224" s="26" t="e">
        <f>IF(F2224="",DATEDIF(E2224,calcs!X$2,"Y"),"")</f>
        <v>#VALUE!</v>
      </c>
      <c r="U2224" t="str">
        <f t="shared" si="179"/>
        <v/>
      </c>
      <c r="V2224" t="str">
        <f t="shared" si="176"/>
        <v/>
      </c>
      <c r="W2224">
        <f t="shared" si="177"/>
        <v>0</v>
      </c>
      <c r="X2224">
        <f t="shared" si="178"/>
        <v>0</v>
      </c>
    </row>
    <row r="2225" spans="1:24" x14ac:dyDescent="0.35">
      <c r="A2225" t="str">
        <f>IF(ROW()&lt;=vLastrow,'Match History Data'!A2225,"")</f>
        <v/>
      </c>
      <c r="B2225" t="str">
        <f>IF(ROW()&lt;=vLastrow,'Match History Data'!B2225,"")</f>
        <v/>
      </c>
      <c r="C2225" t="str">
        <f>IF(ROW()&lt;=vLastrow,'Match History Data'!C2225,"")</f>
        <v/>
      </c>
      <c r="D2225" t="str">
        <f>IF(ROW()&lt;=vLastrow,'Match History Data'!D2225,"")</f>
        <v/>
      </c>
      <c r="E2225" s="3" t="str">
        <f>IF(ROW()&lt;=vLastrow,IF('Match History Data'!E2225&lt;&gt;"",'Match History Data'!E2225,""),"")</f>
        <v/>
      </c>
      <c r="F2225" s="3" t="str">
        <f>IF(ROW()&lt;=vLastrow,IF('Match History Data'!F2225&lt;&gt;"",'Match History Data'!F2225,""),"")</f>
        <v/>
      </c>
      <c r="G2225" t="str">
        <f>IF(ROW()&lt;=vLastrow,'Match History Data'!G2225,"")</f>
        <v/>
      </c>
      <c r="H2225" t="str">
        <f>IF(ROW()&lt;=vLastrow,'Match History Data'!H2225,"")</f>
        <v/>
      </c>
      <c r="I2225" t="str">
        <f>IF(ROW()&lt;=vLastrow,'Match History Data'!I2225,"")</f>
        <v/>
      </c>
      <c r="J2225" t="str">
        <f>IF(ROW()&lt;=vLastrow,'Match History Data'!J2225,"")</f>
        <v/>
      </c>
      <c r="K2225" t="str">
        <f>IF(ROW()&lt;=vLastrow,'Match History Data'!K2225,"")</f>
        <v/>
      </c>
      <c r="L2225" t="str">
        <f>IF(ROW()&lt;=vLastrow,'Match History Data'!L2225,"")</f>
        <v/>
      </c>
      <c r="M2225" t="str">
        <f>IF(ROW()&lt;=vLastrow,'Match History Data'!M2225,"")</f>
        <v/>
      </c>
      <c r="N2225" t="str">
        <f>IF(ROW()&lt;=vLastrow,'Match History Data'!N2225,"")</f>
        <v/>
      </c>
      <c r="O2225" t="str">
        <f>IF(ROW()&lt;=vLastrow,'Match History Data'!O2225,"")</f>
        <v/>
      </c>
      <c r="Q2225" t="str">
        <f>IF(ROW()&lt;=vLastrow,VLOOKUP(MONTH(E2225),calcs!$S$2:$T$13,2,FALSE),"")</f>
        <v/>
      </c>
      <c r="R2225" t="str">
        <f>IF(ROW()&lt;=vLastrow,VLOOKUP(MONTH(F2225),calcs!$S$2:$T$13,2,FALSE),"")</f>
        <v/>
      </c>
      <c r="S2225" t="str">
        <f t="shared" si="180"/>
        <v/>
      </c>
      <c r="T2225" s="26" t="e">
        <f>IF(F2225="",DATEDIF(E2225,calcs!X$2,"Y"),"")</f>
        <v>#VALUE!</v>
      </c>
      <c r="U2225" t="str">
        <f t="shared" si="179"/>
        <v/>
      </c>
      <c r="V2225" t="str">
        <f t="shared" si="176"/>
        <v/>
      </c>
      <c r="W2225">
        <f t="shared" si="177"/>
        <v>0</v>
      </c>
      <c r="X2225">
        <f t="shared" si="178"/>
        <v>0</v>
      </c>
    </row>
    <row r="2226" spans="1:24" x14ac:dyDescent="0.35">
      <c r="A2226" t="str">
        <f>IF(ROW()&lt;=vLastrow,'Match History Data'!A2226,"")</f>
        <v/>
      </c>
      <c r="B2226" t="str">
        <f>IF(ROW()&lt;=vLastrow,'Match History Data'!B2226,"")</f>
        <v/>
      </c>
      <c r="C2226" t="str">
        <f>IF(ROW()&lt;=vLastrow,'Match History Data'!C2226,"")</f>
        <v/>
      </c>
      <c r="D2226" t="str">
        <f>IF(ROW()&lt;=vLastrow,'Match History Data'!D2226,"")</f>
        <v/>
      </c>
      <c r="E2226" s="3" t="str">
        <f>IF(ROW()&lt;=vLastrow,IF('Match History Data'!E2226&lt;&gt;"",'Match History Data'!E2226,""),"")</f>
        <v/>
      </c>
      <c r="F2226" s="3" t="str">
        <f>IF(ROW()&lt;=vLastrow,IF('Match History Data'!F2226&lt;&gt;"",'Match History Data'!F2226,""),"")</f>
        <v/>
      </c>
      <c r="G2226" t="str">
        <f>IF(ROW()&lt;=vLastrow,'Match History Data'!G2226,"")</f>
        <v/>
      </c>
      <c r="H2226" t="str">
        <f>IF(ROW()&lt;=vLastrow,'Match History Data'!H2226,"")</f>
        <v/>
      </c>
      <c r="I2226" t="str">
        <f>IF(ROW()&lt;=vLastrow,'Match History Data'!I2226,"")</f>
        <v/>
      </c>
      <c r="J2226" t="str">
        <f>IF(ROW()&lt;=vLastrow,'Match History Data'!J2226,"")</f>
        <v/>
      </c>
      <c r="K2226" t="str">
        <f>IF(ROW()&lt;=vLastrow,'Match History Data'!K2226,"")</f>
        <v/>
      </c>
      <c r="L2226" t="str">
        <f>IF(ROW()&lt;=vLastrow,'Match History Data'!L2226,"")</f>
        <v/>
      </c>
      <c r="M2226" t="str">
        <f>IF(ROW()&lt;=vLastrow,'Match History Data'!M2226,"")</f>
        <v/>
      </c>
      <c r="N2226" t="str">
        <f>IF(ROW()&lt;=vLastrow,'Match History Data'!N2226,"")</f>
        <v/>
      </c>
      <c r="O2226" t="str">
        <f>IF(ROW()&lt;=vLastrow,'Match History Data'!O2226,"")</f>
        <v/>
      </c>
      <c r="Q2226" t="str">
        <f>IF(ROW()&lt;=vLastrow,VLOOKUP(MONTH(E2226),calcs!$S$2:$T$13,2,FALSE),"")</f>
        <v/>
      </c>
      <c r="R2226" t="str">
        <f>IF(ROW()&lt;=vLastrow,VLOOKUP(MONTH(F2226),calcs!$S$2:$T$13,2,FALSE),"")</f>
        <v/>
      </c>
      <c r="S2226" t="str">
        <f t="shared" si="180"/>
        <v/>
      </c>
      <c r="T2226" s="26" t="e">
        <f>IF(F2226="",DATEDIF(E2226,calcs!X$2,"Y"),"")</f>
        <v>#VALUE!</v>
      </c>
      <c r="U2226" t="str">
        <f t="shared" si="179"/>
        <v/>
      </c>
      <c r="V2226" t="str">
        <f t="shared" si="176"/>
        <v/>
      </c>
      <c r="W2226">
        <f t="shared" si="177"/>
        <v>0</v>
      </c>
      <c r="X2226">
        <f t="shared" si="178"/>
        <v>0</v>
      </c>
    </row>
    <row r="2227" spans="1:24" x14ac:dyDescent="0.35">
      <c r="A2227" t="str">
        <f>IF(ROW()&lt;=vLastrow,'Match History Data'!A2227,"")</f>
        <v/>
      </c>
      <c r="B2227" t="str">
        <f>IF(ROW()&lt;=vLastrow,'Match History Data'!B2227,"")</f>
        <v/>
      </c>
      <c r="C2227" t="str">
        <f>IF(ROW()&lt;=vLastrow,'Match History Data'!C2227,"")</f>
        <v/>
      </c>
      <c r="D2227" t="str">
        <f>IF(ROW()&lt;=vLastrow,'Match History Data'!D2227,"")</f>
        <v/>
      </c>
      <c r="E2227" s="3" t="str">
        <f>IF(ROW()&lt;=vLastrow,IF('Match History Data'!E2227&lt;&gt;"",'Match History Data'!E2227,""),"")</f>
        <v/>
      </c>
      <c r="F2227" s="3" t="str">
        <f>IF(ROW()&lt;=vLastrow,IF('Match History Data'!F2227&lt;&gt;"",'Match History Data'!F2227,""),"")</f>
        <v/>
      </c>
      <c r="G2227" t="str">
        <f>IF(ROW()&lt;=vLastrow,'Match History Data'!G2227,"")</f>
        <v/>
      </c>
      <c r="H2227" t="str">
        <f>IF(ROW()&lt;=vLastrow,'Match History Data'!H2227,"")</f>
        <v/>
      </c>
      <c r="I2227" t="str">
        <f>IF(ROW()&lt;=vLastrow,'Match History Data'!I2227,"")</f>
        <v/>
      </c>
      <c r="J2227" t="str">
        <f>IF(ROW()&lt;=vLastrow,'Match History Data'!J2227,"")</f>
        <v/>
      </c>
      <c r="K2227" t="str">
        <f>IF(ROW()&lt;=vLastrow,'Match History Data'!K2227,"")</f>
        <v/>
      </c>
      <c r="L2227" t="str">
        <f>IF(ROW()&lt;=vLastrow,'Match History Data'!L2227,"")</f>
        <v/>
      </c>
      <c r="M2227" t="str">
        <f>IF(ROW()&lt;=vLastrow,'Match History Data'!M2227,"")</f>
        <v/>
      </c>
      <c r="N2227" t="str">
        <f>IF(ROW()&lt;=vLastrow,'Match History Data'!N2227,"")</f>
        <v/>
      </c>
      <c r="O2227" t="str">
        <f>IF(ROW()&lt;=vLastrow,'Match History Data'!O2227,"")</f>
        <v/>
      </c>
      <c r="Q2227" t="str">
        <f>IF(ROW()&lt;=vLastrow,VLOOKUP(MONTH(E2227),calcs!$S$2:$T$13,2,FALSE),"")</f>
        <v/>
      </c>
      <c r="R2227" t="str">
        <f>IF(ROW()&lt;=vLastrow,VLOOKUP(MONTH(F2227),calcs!$S$2:$T$13,2,FALSE),"")</f>
        <v/>
      </c>
      <c r="S2227" t="str">
        <f t="shared" si="180"/>
        <v/>
      </c>
      <c r="T2227" s="26" t="e">
        <f>IF(F2227="",DATEDIF(E2227,calcs!X$2,"Y"),"")</f>
        <v>#VALUE!</v>
      </c>
      <c r="U2227" t="str">
        <f t="shared" si="179"/>
        <v/>
      </c>
      <c r="V2227" t="str">
        <f t="shared" si="176"/>
        <v/>
      </c>
      <c r="W2227">
        <f t="shared" si="177"/>
        <v>0</v>
      </c>
      <c r="X2227">
        <f t="shared" si="178"/>
        <v>0</v>
      </c>
    </row>
    <row r="2228" spans="1:24" x14ac:dyDescent="0.35">
      <c r="A2228" t="str">
        <f>IF(ROW()&lt;=vLastrow,'Match History Data'!A2228,"")</f>
        <v/>
      </c>
      <c r="B2228" t="str">
        <f>IF(ROW()&lt;=vLastrow,'Match History Data'!B2228,"")</f>
        <v/>
      </c>
      <c r="C2228" t="str">
        <f>IF(ROW()&lt;=vLastrow,'Match History Data'!C2228,"")</f>
        <v/>
      </c>
      <c r="D2228" t="str">
        <f>IF(ROW()&lt;=vLastrow,'Match History Data'!D2228,"")</f>
        <v/>
      </c>
      <c r="E2228" s="3" t="str">
        <f>IF(ROW()&lt;=vLastrow,IF('Match History Data'!E2228&lt;&gt;"",'Match History Data'!E2228,""),"")</f>
        <v/>
      </c>
      <c r="F2228" s="3" t="str">
        <f>IF(ROW()&lt;=vLastrow,IF('Match History Data'!F2228&lt;&gt;"",'Match History Data'!F2228,""),"")</f>
        <v/>
      </c>
      <c r="G2228" t="str">
        <f>IF(ROW()&lt;=vLastrow,'Match History Data'!G2228,"")</f>
        <v/>
      </c>
      <c r="H2228" t="str">
        <f>IF(ROW()&lt;=vLastrow,'Match History Data'!H2228,"")</f>
        <v/>
      </c>
      <c r="I2228" t="str">
        <f>IF(ROW()&lt;=vLastrow,'Match History Data'!I2228,"")</f>
        <v/>
      </c>
      <c r="J2228" t="str">
        <f>IF(ROW()&lt;=vLastrow,'Match History Data'!J2228,"")</f>
        <v/>
      </c>
      <c r="K2228" t="str">
        <f>IF(ROW()&lt;=vLastrow,'Match History Data'!K2228,"")</f>
        <v/>
      </c>
      <c r="L2228" t="str">
        <f>IF(ROW()&lt;=vLastrow,'Match History Data'!L2228,"")</f>
        <v/>
      </c>
      <c r="M2228" t="str">
        <f>IF(ROW()&lt;=vLastrow,'Match History Data'!M2228,"")</f>
        <v/>
      </c>
      <c r="N2228" t="str">
        <f>IF(ROW()&lt;=vLastrow,'Match History Data'!N2228,"")</f>
        <v/>
      </c>
      <c r="O2228" t="str">
        <f>IF(ROW()&lt;=vLastrow,'Match History Data'!O2228,"")</f>
        <v/>
      </c>
      <c r="Q2228" t="str">
        <f>IF(ROW()&lt;=vLastrow,VLOOKUP(MONTH(E2228),calcs!$S$2:$T$13,2,FALSE),"")</f>
        <v/>
      </c>
      <c r="R2228" t="str">
        <f>IF(ROW()&lt;=vLastrow,VLOOKUP(MONTH(F2228),calcs!$S$2:$T$13,2,FALSE),"")</f>
        <v/>
      </c>
      <c r="S2228" t="str">
        <f t="shared" si="180"/>
        <v/>
      </c>
      <c r="T2228" s="26" t="e">
        <f>IF(F2228="",DATEDIF(E2228,calcs!X$2,"Y"),"")</f>
        <v>#VALUE!</v>
      </c>
      <c r="U2228" t="str">
        <f t="shared" si="179"/>
        <v/>
      </c>
      <c r="V2228" t="str">
        <f t="shared" si="176"/>
        <v/>
      </c>
      <c r="W2228">
        <f t="shared" si="177"/>
        <v>0</v>
      </c>
      <c r="X2228">
        <f t="shared" si="178"/>
        <v>0</v>
      </c>
    </row>
    <row r="2229" spans="1:24" x14ac:dyDescent="0.35">
      <c r="A2229" t="str">
        <f>IF(ROW()&lt;=vLastrow,'Match History Data'!A2229,"")</f>
        <v/>
      </c>
      <c r="B2229" t="str">
        <f>IF(ROW()&lt;=vLastrow,'Match History Data'!B2229,"")</f>
        <v/>
      </c>
      <c r="C2229" t="str">
        <f>IF(ROW()&lt;=vLastrow,'Match History Data'!C2229,"")</f>
        <v/>
      </c>
      <c r="D2229" t="str">
        <f>IF(ROW()&lt;=vLastrow,'Match History Data'!D2229,"")</f>
        <v/>
      </c>
      <c r="E2229" s="3" t="str">
        <f>IF(ROW()&lt;=vLastrow,IF('Match History Data'!E2229&lt;&gt;"",'Match History Data'!E2229,""),"")</f>
        <v/>
      </c>
      <c r="F2229" s="3" t="str">
        <f>IF(ROW()&lt;=vLastrow,IF('Match History Data'!F2229&lt;&gt;"",'Match History Data'!F2229,""),"")</f>
        <v/>
      </c>
      <c r="G2229" t="str">
        <f>IF(ROW()&lt;=vLastrow,'Match History Data'!G2229,"")</f>
        <v/>
      </c>
      <c r="H2229" t="str">
        <f>IF(ROW()&lt;=vLastrow,'Match History Data'!H2229,"")</f>
        <v/>
      </c>
      <c r="I2229" t="str">
        <f>IF(ROW()&lt;=vLastrow,'Match History Data'!I2229,"")</f>
        <v/>
      </c>
      <c r="J2229" t="str">
        <f>IF(ROW()&lt;=vLastrow,'Match History Data'!J2229,"")</f>
        <v/>
      </c>
      <c r="K2229" t="str">
        <f>IF(ROW()&lt;=vLastrow,'Match History Data'!K2229,"")</f>
        <v/>
      </c>
      <c r="L2229" t="str">
        <f>IF(ROW()&lt;=vLastrow,'Match History Data'!L2229,"")</f>
        <v/>
      </c>
      <c r="M2229" t="str">
        <f>IF(ROW()&lt;=vLastrow,'Match History Data'!M2229,"")</f>
        <v/>
      </c>
      <c r="N2229" t="str">
        <f>IF(ROW()&lt;=vLastrow,'Match History Data'!N2229,"")</f>
        <v/>
      </c>
      <c r="O2229" t="str">
        <f>IF(ROW()&lt;=vLastrow,'Match History Data'!O2229,"")</f>
        <v/>
      </c>
      <c r="Q2229" t="str">
        <f>IF(ROW()&lt;=vLastrow,VLOOKUP(MONTH(E2229),calcs!$S$2:$T$13,2,FALSE),"")</f>
        <v/>
      </c>
      <c r="R2229" t="str">
        <f>IF(ROW()&lt;=vLastrow,VLOOKUP(MONTH(F2229),calcs!$S$2:$T$13,2,FALSE),"")</f>
        <v/>
      </c>
      <c r="S2229" t="str">
        <f t="shared" si="180"/>
        <v/>
      </c>
      <c r="T2229" s="26" t="e">
        <f>IF(F2229="",DATEDIF(E2229,calcs!X$2,"Y"),"")</f>
        <v>#VALUE!</v>
      </c>
      <c r="U2229" t="str">
        <f t="shared" si="179"/>
        <v/>
      </c>
      <c r="V2229" t="str">
        <f t="shared" si="176"/>
        <v/>
      </c>
      <c r="W2229">
        <f t="shared" si="177"/>
        <v>0</v>
      </c>
      <c r="X2229">
        <f t="shared" si="178"/>
        <v>0</v>
      </c>
    </row>
    <row r="2230" spans="1:24" x14ac:dyDescent="0.35">
      <c r="A2230" t="str">
        <f>IF(ROW()&lt;=vLastrow,'Match History Data'!A2230,"")</f>
        <v/>
      </c>
      <c r="B2230" t="str">
        <f>IF(ROW()&lt;=vLastrow,'Match History Data'!B2230,"")</f>
        <v/>
      </c>
      <c r="C2230" t="str">
        <f>IF(ROW()&lt;=vLastrow,'Match History Data'!C2230,"")</f>
        <v/>
      </c>
      <c r="D2230" t="str">
        <f>IF(ROW()&lt;=vLastrow,'Match History Data'!D2230,"")</f>
        <v/>
      </c>
      <c r="E2230" s="3" t="str">
        <f>IF(ROW()&lt;=vLastrow,IF('Match History Data'!E2230&lt;&gt;"",'Match History Data'!E2230,""),"")</f>
        <v/>
      </c>
      <c r="F2230" s="3" t="str">
        <f>IF(ROW()&lt;=vLastrow,IF('Match History Data'!F2230&lt;&gt;"",'Match History Data'!F2230,""),"")</f>
        <v/>
      </c>
      <c r="G2230" t="str">
        <f>IF(ROW()&lt;=vLastrow,'Match History Data'!G2230,"")</f>
        <v/>
      </c>
      <c r="H2230" t="str">
        <f>IF(ROW()&lt;=vLastrow,'Match History Data'!H2230,"")</f>
        <v/>
      </c>
      <c r="I2230" t="str">
        <f>IF(ROW()&lt;=vLastrow,'Match History Data'!I2230,"")</f>
        <v/>
      </c>
      <c r="J2230" t="str">
        <f>IF(ROW()&lt;=vLastrow,'Match History Data'!J2230,"")</f>
        <v/>
      </c>
      <c r="K2230" t="str">
        <f>IF(ROW()&lt;=vLastrow,'Match History Data'!K2230,"")</f>
        <v/>
      </c>
      <c r="L2230" t="str">
        <f>IF(ROW()&lt;=vLastrow,'Match History Data'!L2230,"")</f>
        <v/>
      </c>
      <c r="M2230" t="str">
        <f>IF(ROW()&lt;=vLastrow,'Match History Data'!M2230,"")</f>
        <v/>
      </c>
      <c r="N2230" t="str">
        <f>IF(ROW()&lt;=vLastrow,'Match History Data'!N2230,"")</f>
        <v/>
      </c>
      <c r="O2230" t="str">
        <f>IF(ROW()&lt;=vLastrow,'Match History Data'!O2230,"")</f>
        <v/>
      </c>
      <c r="Q2230" t="str">
        <f>IF(ROW()&lt;=vLastrow,VLOOKUP(MONTH(E2230),calcs!$S$2:$T$13,2,FALSE),"")</f>
        <v/>
      </c>
      <c r="R2230" t="str">
        <f>IF(ROW()&lt;=vLastrow,VLOOKUP(MONTH(F2230),calcs!$S$2:$T$13,2,FALSE),"")</f>
        <v/>
      </c>
      <c r="S2230" t="str">
        <f t="shared" si="180"/>
        <v/>
      </c>
      <c r="T2230" s="26" t="e">
        <f>IF(F2230="",DATEDIF(E2230,calcs!X$2,"Y"),"")</f>
        <v>#VALUE!</v>
      </c>
      <c r="U2230" t="str">
        <f t="shared" si="179"/>
        <v/>
      </c>
      <c r="V2230" t="str">
        <f t="shared" si="176"/>
        <v/>
      </c>
      <c r="W2230">
        <f t="shared" si="177"/>
        <v>0</v>
      </c>
      <c r="X2230">
        <f t="shared" si="178"/>
        <v>0</v>
      </c>
    </row>
    <row r="2231" spans="1:24" x14ac:dyDescent="0.35">
      <c r="A2231" t="str">
        <f>IF(ROW()&lt;=vLastrow,'Match History Data'!A2231,"")</f>
        <v/>
      </c>
      <c r="B2231" t="str">
        <f>IF(ROW()&lt;=vLastrow,'Match History Data'!B2231,"")</f>
        <v/>
      </c>
      <c r="C2231" t="str">
        <f>IF(ROW()&lt;=vLastrow,'Match History Data'!C2231,"")</f>
        <v/>
      </c>
      <c r="D2231" t="str">
        <f>IF(ROW()&lt;=vLastrow,'Match History Data'!D2231,"")</f>
        <v/>
      </c>
      <c r="E2231" s="3" t="str">
        <f>IF(ROW()&lt;=vLastrow,IF('Match History Data'!E2231&lt;&gt;"",'Match History Data'!E2231,""),"")</f>
        <v/>
      </c>
      <c r="F2231" s="3" t="str">
        <f>IF(ROW()&lt;=vLastrow,IF('Match History Data'!F2231&lt;&gt;"",'Match History Data'!F2231,""),"")</f>
        <v/>
      </c>
      <c r="G2231" t="str">
        <f>IF(ROW()&lt;=vLastrow,'Match History Data'!G2231,"")</f>
        <v/>
      </c>
      <c r="H2231" t="str">
        <f>IF(ROW()&lt;=vLastrow,'Match History Data'!H2231,"")</f>
        <v/>
      </c>
      <c r="I2231" t="str">
        <f>IF(ROW()&lt;=vLastrow,'Match History Data'!I2231,"")</f>
        <v/>
      </c>
      <c r="J2231" t="str">
        <f>IF(ROW()&lt;=vLastrow,'Match History Data'!J2231,"")</f>
        <v/>
      </c>
      <c r="K2231" t="str">
        <f>IF(ROW()&lt;=vLastrow,'Match History Data'!K2231,"")</f>
        <v/>
      </c>
      <c r="L2231" t="str">
        <f>IF(ROW()&lt;=vLastrow,'Match History Data'!L2231,"")</f>
        <v/>
      </c>
      <c r="M2231" t="str">
        <f>IF(ROW()&lt;=vLastrow,'Match History Data'!M2231,"")</f>
        <v/>
      </c>
      <c r="N2231" t="str">
        <f>IF(ROW()&lt;=vLastrow,'Match History Data'!N2231,"")</f>
        <v/>
      </c>
      <c r="O2231" t="str">
        <f>IF(ROW()&lt;=vLastrow,'Match History Data'!O2231,"")</f>
        <v/>
      </c>
      <c r="Q2231" t="str">
        <f>IF(ROW()&lt;=vLastrow,VLOOKUP(MONTH(E2231),calcs!$S$2:$T$13,2,FALSE),"")</f>
        <v/>
      </c>
      <c r="R2231" t="str">
        <f>IF(ROW()&lt;=vLastrow,VLOOKUP(MONTH(F2231),calcs!$S$2:$T$13,2,FALSE),"")</f>
        <v/>
      </c>
      <c r="S2231" t="str">
        <f t="shared" si="180"/>
        <v/>
      </c>
      <c r="T2231" s="26" t="e">
        <f>IF(F2231="",DATEDIF(E2231,calcs!X$2,"Y"),"")</f>
        <v>#VALUE!</v>
      </c>
      <c r="U2231" t="str">
        <f t="shared" si="179"/>
        <v/>
      </c>
      <c r="V2231" t="str">
        <f t="shared" si="176"/>
        <v/>
      </c>
      <c r="W2231">
        <f t="shared" si="177"/>
        <v>0</v>
      </c>
      <c r="X2231">
        <f t="shared" si="178"/>
        <v>0</v>
      </c>
    </row>
    <row r="2232" spans="1:24" x14ac:dyDescent="0.35">
      <c r="A2232" t="str">
        <f>IF(ROW()&lt;=vLastrow,'Match History Data'!A2232,"")</f>
        <v/>
      </c>
      <c r="B2232" t="str">
        <f>IF(ROW()&lt;=vLastrow,'Match History Data'!B2232,"")</f>
        <v/>
      </c>
      <c r="C2232" t="str">
        <f>IF(ROW()&lt;=vLastrow,'Match History Data'!C2232,"")</f>
        <v/>
      </c>
      <c r="D2232" t="str">
        <f>IF(ROW()&lt;=vLastrow,'Match History Data'!D2232,"")</f>
        <v/>
      </c>
      <c r="E2232" s="3" t="str">
        <f>IF(ROW()&lt;=vLastrow,IF('Match History Data'!E2232&lt;&gt;"",'Match History Data'!E2232,""),"")</f>
        <v/>
      </c>
      <c r="F2232" s="3" t="str">
        <f>IF(ROW()&lt;=vLastrow,IF('Match History Data'!F2232&lt;&gt;"",'Match History Data'!F2232,""),"")</f>
        <v/>
      </c>
      <c r="G2232" t="str">
        <f>IF(ROW()&lt;=vLastrow,'Match History Data'!G2232,"")</f>
        <v/>
      </c>
      <c r="H2232" t="str">
        <f>IF(ROW()&lt;=vLastrow,'Match History Data'!H2232,"")</f>
        <v/>
      </c>
      <c r="I2232" t="str">
        <f>IF(ROW()&lt;=vLastrow,'Match History Data'!I2232,"")</f>
        <v/>
      </c>
      <c r="J2232" t="str">
        <f>IF(ROW()&lt;=vLastrow,'Match History Data'!J2232,"")</f>
        <v/>
      </c>
      <c r="K2232" t="str">
        <f>IF(ROW()&lt;=vLastrow,'Match History Data'!K2232,"")</f>
        <v/>
      </c>
      <c r="L2232" t="str">
        <f>IF(ROW()&lt;=vLastrow,'Match History Data'!L2232,"")</f>
        <v/>
      </c>
      <c r="M2232" t="str">
        <f>IF(ROW()&lt;=vLastrow,'Match History Data'!M2232,"")</f>
        <v/>
      </c>
      <c r="N2232" t="str">
        <f>IF(ROW()&lt;=vLastrow,'Match History Data'!N2232,"")</f>
        <v/>
      </c>
      <c r="O2232" t="str">
        <f>IF(ROW()&lt;=vLastrow,'Match History Data'!O2232,"")</f>
        <v/>
      </c>
      <c r="Q2232" t="str">
        <f>IF(ROW()&lt;=vLastrow,VLOOKUP(MONTH(E2232),calcs!$S$2:$T$13,2,FALSE),"")</f>
        <v/>
      </c>
      <c r="R2232" t="str">
        <f>IF(ROW()&lt;=vLastrow,VLOOKUP(MONTH(F2232),calcs!$S$2:$T$13,2,FALSE),"")</f>
        <v/>
      </c>
      <c r="S2232" t="str">
        <f t="shared" si="180"/>
        <v/>
      </c>
      <c r="T2232" s="26" t="e">
        <f>IF(F2232="",DATEDIF(E2232,calcs!X$2,"Y"),"")</f>
        <v>#VALUE!</v>
      </c>
      <c r="U2232" t="str">
        <f t="shared" si="179"/>
        <v/>
      </c>
      <c r="V2232" t="str">
        <f t="shared" si="176"/>
        <v/>
      </c>
      <c r="W2232">
        <f t="shared" si="177"/>
        <v>0</v>
      </c>
      <c r="X2232">
        <f t="shared" si="178"/>
        <v>0</v>
      </c>
    </row>
    <row r="2233" spans="1:24" x14ac:dyDescent="0.35">
      <c r="A2233" t="str">
        <f>IF(ROW()&lt;=vLastrow,'Match History Data'!A2233,"")</f>
        <v/>
      </c>
      <c r="B2233" t="str">
        <f>IF(ROW()&lt;=vLastrow,'Match History Data'!B2233,"")</f>
        <v/>
      </c>
      <c r="C2233" t="str">
        <f>IF(ROW()&lt;=vLastrow,'Match History Data'!C2233,"")</f>
        <v/>
      </c>
      <c r="D2233" t="str">
        <f>IF(ROW()&lt;=vLastrow,'Match History Data'!D2233,"")</f>
        <v/>
      </c>
      <c r="E2233" s="3" t="str">
        <f>IF(ROW()&lt;=vLastrow,IF('Match History Data'!E2233&lt;&gt;"",'Match History Data'!E2233,""),"")</f>
        <v/>
      </c>
      <c r="F2233" s="3" t="str">
        <f>IF(ROW()&lt;=vLastrow,IF('Match History Data'!F2233&lt;&gt;"",'Match History Data'!F2233,""),"")</f>
        <v/>
      </c>
      <c r="G2233" t="str">
        <f>IF(ROW()&lt;=vLastrow,'Match History Data'!G2233,"")</f>
        <v/>
      </c>
      <c r="H2233" t="str">
        <f>IF(ROW()&lt;=vLastrow,'Match History Data'!H2233,"")</f>
        <v/>
      </c>
      <c r="I2233" t="str">
        <f>IF(ROW()&lt;=vLastrow,'Match History Data'!I2233,"")</f>
        <v/>
      </c>
      <c r="J2233" t="str">
        <f>IF(ROW()&lt;=vLastrow,'Match History Data'!J2233,"")</f>
        <v/>
      </c>
      <c r="K2233" t="str">
        <f>IF(ROW()&lt;=vLastrow,'Match History Data'!K2233,"")</f>
        <v/>
      </c>
      <c r="L2233" t="str">
        <f>IF(ROW()&lt;=vLastrow,'Match History Data'!L2233,"")</f>
        <v/>
      </c>
      <c r="M2233" t="str">
        <f>IF(ROW()&lt;=vLastrow,'Match History Data'!M2233,"")</f>
        <v/>
      </c>
      <c r="N2233" t="str">
        <f>IF(ROW()&lt;=vLastrow,'Match History Data'!N2233,"")</f>
        <v/>
      </c>
      <c r="O2233" t="str">
        <f>IF(ROW()&lt;=vLastrow,'Match History Data'!O2233,"")</f>
        <v/>
      </c>
      <c r="Q2233" t="str">
        <f>IF(ROW()&lt;=vLastrow,VLOOKUP(MONTH(E2233),calcs!$S$2:$T$13,2,FALSE),"")</f>
        <v/>
      </c>
      <c r="R2233" t="str">
        <f>IF(ROW()&lt;=vLastrow,VLOOKUP(MONTH(F2233),calcs!$S$2:$T$13,2,FALSE),"")</f>
        <v/>
      </c>
      <c r="S2233" t="str">
        <f t="shared" si="180"/>
        <v/>
      </c>
      <c r="T2233" s="26" t="e">
        <f>IF(F2233="",DATEDIF(E2233,calcs!X$2,"Y"),"")</f>
        <v>#VALUE!</v>
      </c>
      <c r="U2233" t="str">
        <f t="shared" si="179"/>
        <v/>
      </c>
      <c r="V2233" t="str">
        <f t="shared" si="176"/>
        <v/>
      </c>
      <c r="W2233">
        <f t="shared" si="177"/>
        <v>0</v>
      </c>
      <c r="X2233">
        <f t="shared" si="178"/>
        <v>0</v>
      </c>
    </row>
    <row r="2234" spans="1:24" x14ac:dyDescent="0.35">
      <c r="A2234" t="str">
        <f>IF(ROW()&lt;=vLastrow,'Match History Data'!A2234,"")</f>
        <v/>
      </c>
      <c r="B2234" t="str">
        <f>IF(ROW()&lt;=vLastrow,'Match History Data'!B2234,"")</f>
        <v/>
      </c>
      <c r="C2234" t="str">
        <f>IF(ROW()&lt;=vLastrow,'Match History Data'!C2234,"")</f>
        <v/>
      </c>
      <c r="D2234" t="str">
        <f>IF(ROW()&lt;=vLastrow,'Match History Data'!D2234,"")</f>
        <v/>
      </c>
      <c r="E2234" s="3" t="str">
        <f>IF(ROW()&lt;=vLastrow,IF('Match History Data'!E2234&lt;&gt;"",'Match History Data'!E2234,""),"")</f>
        <v/>
      </c>
      <c r="F2234" s="3" t="str">
        <f>IF(ROW()&lt;=vLastrow,IF('Match History Data'!F2234&lt;&gt;"",'Match History Data'!F2234,""),"")</f>
        <v/>
      </c>
      <c r="G2234" t="str">
        <f>IF(ROW()&lt;=vLastrow,'Match History Data'!G2234,"")</f>
        <v/>
      </c>
      <c r="H2234" t="str">
        <f>IF(ROW()&lt;=vLastrow,'Match History Data'!H2234,"")</f>
        <v/>
      </c>
      <c r="I2234" t="str">
        <f>IF(ROW()&lt;=vLastrow,'Match History Data'!I2234,"")</f>
        <v/>
      </c>
      <c r="J2234" t="str">
        <f>IF(ROW()&lt;=vLastrow,'Match History Data'!J2234,"")</f>
        <v/>
      </c>
      <c r="K2234" t="str">
        <f>IF(ROW()&lt;=vLastrow,'Match History Data'!K2234,"")</f>
        <v/>
      </c>
      <c r="L2234" t="str">
        <f>IF(ROW()&lt;=vLastrow,'Match History Data'!L2234,"")</f>
        <v/>
      </c>
      <c r="M2234" t="str">
        <f>IF(ROW()&lt;=vLastrow,'Match History Data'!M2234,"")</f>
        <v/>
      </c>
      <c r="N2234" t="str">
        <f>IF(ROW()&lt;=vLastrow,'Match History Data'!N2234,"")</f>
        <v/>
      </c>
      <c r="O2234" t="str">
        <f>IF(ROW()&lt;=vLastrow,'Match History Data'!O2234,"")</f>
        <v/>
      </c>
      <c r="Q2234" t="str">
        <f>IF(ROW()&lt;=vLastrow,VLOOKUP(MONTH(E2234),calcs!$S$2:$T$13,2,FALSE),"")</f>
        <v/>
      </c>
      <c r="R2234" t="str">
        <f>IF(ROW()&lt;=vLastrow,VLOOKUP(MONTH(F2234),calcs!$S$2:$T$13,2,FALSE),"")</f>
        <v/>
      </c>
      <c r="S2234" t="str">
        <f t="shared" si="180"/>
        <v/>
      </c>
      <c r="T2234" s="26" t="e">
        <f>IF(F2234="",DATEDIF(E2234,calcs!X$2,"Y"),"")</f>
        <v>#VALUE!</v>
      </c>
      <c r="U2234" t="str">
        <f t="shared" si="179"/>
        <v/>
      </c>
      <c r="V2234" t="str">
        <f t="shared" si="176"/>
        <v/>
      </c>
      <c r="W2234">
        <f t="shared" si="177"/>
        <v>0</v>
      </c>
      <c r="X2234">
        <f t="shared" si="178"/>
        <v>0</v>
      </c>
    </row>
    <row r="2235" spans="1:24" x14ac:dyDescent="0.35">
      <c r="A2235" t="str">
        <f>IF(ROW()&lt;=vLastrow,'Match History Data'!A2235,"")</f>
        <v/>
      </c>
      <c r="B2235" t="str">
        <f>IF(ROW()&lt;=vLastrow,'Match History Data'!B2235,"")</f>
        <v/>
      </c>
      <c r="C2235" t="str">
        <f>IF(ROW()&lt;=vLastrow,'Match History Data'!C2235,"")</f>
        <v/>
      </c>
      <c r="D2235" t="str">
        <f>IF(ROW()&lt;=vLastrow,'Match History Data'!D2235,"")</f>
        <v/>
      </c>
      <c r="E2235" s="3" t="str">
        <f>IF(ROW()&lt;=vLastrow,IF('Match History Data'!E2235&lt;&gt;"",'Match History Data'!E2235,""),"")</f>
        <v/>
      </c>
      <c r="F2235" s="3" t="str">
        <f>IF(ROW()&lt;=vLastrow,IF('Match History Data'!F2235&lt;&gt;"",'Match History Data'!F2235,""),"")</f>
        <v/>
      </c>
      <c r="G2235" t="str">
        <f>IF(ROW()&lt;=vLastrow,'Match History Data'!G2235,"")</f>
        <v/>
      </c>
      <c r="H2235" t="str">
        <f>IF(ROW()&lt;=vLastrow,'Match History Data'!H2235,"")</f>
        <v/>
      </c>
      <c r="I2235" t="str">
        <f>IF(ROW()&lt;=vLastrow,'Match History Data'!I2235,"")</f>
        <v/>
      </c>
      <c r="J2235" t="str">
        <f>IF(ROW()&lt;=vLastrow,'Match History Data'!J2235,"")</f>
        <v/>
      </c>
      <c r="K2235" t="str">
        <f>IF(ROW()&lt;=vLastrow,'Match History Data'!K2235,"")</f>
        <v/>
      </c>
      <c r="L2235" t="str">
        <f>IF(ROW()&lt;=vLastrow,'Match History Data'!L2235,"")</f>
        <v/>
      </c>
      <c r="M2235" t="str">
        <f>IF(ROW()&lt;=vLastrow,'Match History Data'!M2235,"")</f>
        <v/>
      </c>
      <c r="N2235" t="str">
        <f>IF(ROW()&lt;=vLastrow,'Match History Data'!N2235,"")</f>
        <v/>
      </c>
      <c r="O2235" t="str">
        <f>IF(ROW()&lt;=vLastrow,'Match History Data'!O2235,"")</f>
        <v/>
      </c>
      <c r="Q2235" t="str">
        <f>IF(ROW()&lt;=vLastrow,VLOOKUP(MONTH(E2235),calcs!$S$2:$T$13,2,FALSE),"")</f>
        <v/>
      </c>
      <c r="R2235" t="str">
        <f>IF(ROW()&lt;=vLastrow,VLOOKUP(MONTH(F2235),calcs!$S$2:$T$13,2,FALSE),"")</f>
        <v/>
      </c>
      <c r="S2235" t="str">
        <f t="shared" si="180"/>
        <v/>
      </c>
      <c r="T2235" s="26" t="e">
        <f>IF(F2235="",DATEDIF(E2235,calcs!X$2,"Y"),"")</f>
        <v>#VALUE!</v>
      </c>
      <c r="U2235" t="str">
        <f t="shared" si="179"/>
        <v/>
      </c>
      <c r="V2235" t="str">
        <f t="shared" si="176"/>
        <v/>
      </c>
      <c r="W2235">
        <f t="shared" si="177"/>
        <v>0</v>
      </c>
      <c r="X2235">
        <f t="shared" si="178"/>
        <v>0</v>
      </c>
    </row>
    <row r="2236" spans="1:24" x14ac:dyDescent="0.35">
      <c r="A2236" t="str">
        <f>IF(ROW()&lt;=vLastrow,'Match History Data'!A2236,"")</f>
        <v/>
      </c>
      <c r="B2236" t="str">
        <f>IF(ROW()&lt;=vLastrow,'Match History Data'!B2236,"")</f>
        <v/>
      </c>
      <c r="C2236" t="str">
        <f>IF(ROW()&lt;=vLastrow,'Match History Data'!C2236,"")</f>
        <v/>
      </c>
      <c r="D2236" t="str">
        <f>IF(ROW()&lt;=vLastrow,'Match History Data'!D2236,"")</f>
        <v/>
      </c>
      <c r="E2236" s="3" t="str">
        <f>IF(ROW()&lt;=vLastrow,IF('Match History Data'!E2236&lt;&gt;"",'Match History Data'!E2236,""),"")</f>
        <v/>
      </c>
      <c r="F2236" s="3" t="str">
        <f>IF(ROW()&lt;=vLastrow,IF('Match History Data'!F2236&lt;&gt;"",'Match History Data'!F2236,""),"")</f>
        <v/>
      </c>
      <c r="G2236" t="str">
        <f>IF(ROW()&lt;=vLastrow,'Match History Data'!G2236,"")</f>
        <v/>
      </c>
      <c r="H2236" t="str">
        <f>IF(ROW()&lt;=vLastrow,'Match History Data'!H2236,"")</f>
        <v/>
      </c>
      <c r="I2236" t="str">
        <f>IF(ROW()&lt;=vLastrow,'Match History Data'!I2236,"")</f>
        <v/>
      </c>
      <c r="J2236" t="str">
        <f>IF(ROW()&lt;=vLastrow,'Match History Data'!J2236,"")</f>
        <v/>
      </c>
      <c r="K2236" t="str">
        <f>IF(ROW()&lt;=vLastrow,'Match History Data'!K2236,"")</f>
        <v/>
      </c>
      <c r="L2236" t="str">
        <f>IF(ROW()&lt;=vLastrow,'Match History Data'!L2236,"")</f>
        <v/>
      </c>
      <c r="M2236" t="str">
        <f>IF(ROW()&lt;=vLastrow,'Match History Data'!M2236,"")</f>
        <v/>
      </c>
      <c r="N2236" t="str">
        <f>IF(ROW()&lt;=vLastrow,'Match History Data'!N2236,"")</f>
        <v/>
      </c>
      <c r="O2236" t="str">
        <f>IF(ROW()&lt;=vLastrow,'Match History Data'!O2236,"")</f>
        <v/>
      </c>
      <c r="Q2236" t="str">
        <f>IF(ROW()&lt;=vLastrow,VLOOKUP(MONTH(E2236),calcs!$S$2:$T$13,2,FALSE),"")</f>
        <v/>
      </c>
      <c r="R2236" t="str">
        <f>IF(ROW()&lt;=vLastrow,VLOOKUP(MONTH(F2236),calcs!$S$2:$T$13,2,FALSE),"")</f>
        <v/>
      </c>
      <c r="S2236" t="str">
        <f t="shared" si="180"/>
        <v/>
      </c>
      <c r="T2236" s="26" t="e">
        <f>IF(F2236="",DATEDIF(E2236,calcs!X$2,"Y"),"")</f>
        <v>#VALUE!</v>
      </c>
      <c r="U2236" t="str">
        <f t="shared" si="179"/>
        <v/>
      </c>
      <c r="V2236" t="str">
        <f t="shared" si="176"/>
        <v/>
      </c>
      <c r="W2236">
        <f t="shared" si="177"/>
        <v>0</v>
      </c>
      <c r="X2236">
        <f t="shared" si="178"/>
        <v>0</v>
      </c>
    </row>
    <row r="2237" spans="1:24" x14ac:dyDescent="0.35">
      <c r="A2237" t="str">
        <f>IF(ROW()&lt;=vLastrow,'Match History Data'!A2237,"")</f>
        <v/>
      </c>
      <c r="B2237" t="str">
        <f>IF(ROW()&lt;=vLastrow,'Match History Data'!B2237,"")</f>
        <v/>
      </c>
      <c r="C2237" t="str">
        <f>IF(ROW()&lt;=vLastrow,'Match History Data'!C2237,"")</f>
        <v/>
      </c>
      <c r="D2237" t="str">
        <f>IF(ROW()&lt;=vLastrow,'Match History Data'!D2237,"")</f>
        <v/>
      </c>
      <c r="E2237" s="3" t="str">
        <f>IF(ROW()&lt;=vLastrow,IF('Match History Data'!E2237&lt;&gt;"",'Match History Data'!E2237,""),"")</f>
        <v/>
      </c>
      <c r="F2237" s="3" t="str">
        <f>IF(ROW()&lt;=vLastrow,IF('Match History Data'!F2237&lt;&gt;"",'Match History Data'!F2237,""),"")</f>
        <v/>
      </c>
      <c r="G2237" t="str">
        <f>IF(ROW()&lt;=vLastrow,'Match History Data'!G2237,"")</f>
        <v/>
      </c>
      <c r="H2237" t="str">
        <f>IF(ROW()&lt;=vLastrow,'Match History Data'!H2237,"")</f>
        <v/>
      </c>
      <c r="I2237" t="str">
        <f>IF(ROW()&lt;=vLastrow,'Match History Data'!I2237,"")</f>
        <v/>
      </c>
      <c r="J2237" t="str">
        <f>IF(ROW()&lt;=vLastrow,'Match History Data'!J2237,"")</f>
        <v/>
      </c>
      <c r="K2237" t="str">
        <f>IF(ROW()&lt;=vLastrow,'Match History Data'!K2237,"")</f>
        <v/>
      </c>
      <c r="L2237" t="str">
        <f>IF(ROW()&lt;=vLastrow,'Match History Data'!L2237,"")</f>
        <v/>
      </c>
      <c r="M2237" t="str">
        <f>IF(ROW()&lt;=vLastrow,'Match History Data'!M2237,"")</f>
        <v/>
      </c>
      <c r="N2237" t="str">
        <f>IF(ROW()&lt;=vLastrow,'Match History Data'!N2237,"")</f>
        <v/>
      </c>
      <c r="O2237" t="str">
        <f>IF(ROW()&lt;=vLastrow,'Match History Data'!O2237,"")</f>
        <v/>
      </c>
      <c r="Q2237" t="str">
        <f>IF(ROW()&lt;=vLastrow,VLOOKUP(MONTH(E2237),calcs!$S$2:$T$13,2,FALSE),"")</f>
        <v/>
      </c>
      <c r="R2237" t="str">
        <f>IF(ROW()&lt;=vLastrow,VLOOKUP(MONTH(F2237),calcs!$S$2:$T$13,2,FALSE),"")</f>
        <v/>
      </c>
      <c r="S2237" t="str">
        <f t="shared" si="180"/>
        <v/>
      </c>
      <c r="T2237" s="26" t="e">
        <f>IF(F2237="",DATEDIF(E2237,calcs!X$2,"Y"),"")</f>
        <v>#VALUE!</v>
      </c>
      <c r="U2237" t="str">
        <f t="shared" si="179"/>
        <v/>
      </c>
      <c r="V2237" t="str">
        <f t="shared" si="176"/>
        <v/>
      </c>
      <c r="W2237">
        <f t="shared" si="177"/>
        <v>0</v>
      </c>
      <c r="X2237">
        <f t="shared" si="178"/>
        <v>0</v>
      </c>
    </row>
    <row r="2238" spans="1:24" x14ac:dyDescent="0.35">
      <c r="A2238" t="str">
        <f>IF(ROW()&lt;=vLastrow,'Match History Data'!A2238,"")</f>
        <v/>
      </c>
      <c r="B2238" t="str">
        <f>IF(ROW()&lt;=vLastrow,'Match History Data'!B2238,"")</f>
        <v/>
      </c>
      <c r="C2238" t="str">
        <f>IF(ROW()&lt;=vLastrow,'Match History Data'!C2238,"")</f>
        <v/>
      </c>
      <c r="D2238" t="str">
        <f>IF(ROW()&lt;=vLastrow,'Match History Data'!D2238,"")</f>
        <v/>
      </c>
      <c r="E2238" s="3" t="str">
        <f>IF(ROW()&lt;=vLastrow,IF('Match History Data'!E2238&lt;&gt;"",'Match History Data'!E2238,""),"")</f>
        <v/>
      </c>
      <c r="F2238" s="3" t="str">
        <f>IF(ROW()&lt;=vLastrow,IF('Match History Data'!F2238&lt;&gt;"",'Match History Data'!F2238,""),"")</f>
        <v/>
      </c>
      <c r="G2238" t="str">
        <f>IF(ROW()&lt;=vLastrow,'Match History Data'!G2238,"")</f>
        <v/>
      </c>
      <c r="H2238" t="str">
        <f>IF(ROW()&lt;=vLastrow,'Match History Data'!H2238,"")</f>
        <v/>
      </c>
      <c r="I2238" t="str">
        <f>IF(ROW()&lt;=vLastrow,'Match History Data'!I2238,"")</f>
        <v/>
      </c>
      <c r="J2238" t="str">
        <f>IF(ROW()&lt;=vLastrow,'Match History Data'!J2238,"")</f>
        <v/>
      </c>
      <c r="K2238" t="str">
        <f>IF(ROW()&lt;=vLastrow,'Match History Data'!K2238,"")</f>
        <v/>
      </c>
      <c r="L2238" t="str">
        <f>IF(ROW()&lt;=vLastrow,'Match History Data'!L2238,"")</f>
        <v/>
      </c>
      <c r="M2238" t="str">
        <f>IF(ROW()&lt;=vLastrow,'Match History Data'!M2238,"")</f>
        <v/>
      </c>
      <c r="N2238" t="str">
        <f>IF(ROW()&lt;=vLastrow,'Match History Data'!N2238,"")</f>
        <v/>
      </c>
      <c r="O2238" t="str">
        <f>IF(ROW()&lt;=vLastrow,'Match History Data'!O2238,"")</f>
        <v/>
      </c>
      <c r="Q2238" t="str">
        <f>IF(ROW()&lt;=vLastrow,VLOOKUP(MONTH(E2238),calcs!$S$2:$T$13,2,FALSE),"")</f>
        <v/>
      </c>
      <c r="R2238" t="str">
        <f>IF(ROW()&lt;=vLastrow,VLOOKUP(MONTH(F2238),calcs!$S$2:$T$13,2,FALSE),"")</f>
        <v/>
      </c>
      <c r="S2238" t="str">
        <f t="shared" si="180"/>
        <v/>
      </c>
      <c r="T2238" s="26" t="e">
        <f>IF(F2238="",DATEDIF(E2238,calcs!X$2,"Y"),"")</f>
        <v>#VALUE!</v>
      </c>
      <c r="U2238" t="str">
        <f t="shared" si="179"/>
        <v/>
      </c>
      <c r="V2238" t="str">
        <f t="shared" si="176"/>
        <v/>
      </c>
      <c r="W2238">
        <f t="shared" si="177"/>
        <v>0</v>
      </c>
      <c r="X2238">
        <f t="shared" si="178"/>
        <v>0</v>
      </c>
    </row>
    <row r="2239" spans="1:24" x14ac:dyDescent="0.35">
      <c r="A2239" t="str">
        <f>IF(ROW()&lt;=vLastrow,'Match History Data'!A2239,"")</f>
        <v/>
      </c>
      <c r="B2239" t="str">
        <f>IF(ROW()&lt;=vLastrow,'Match History Data'!B2239,"")</f>
        <v/>
      </c>
      <c r="C2239" t="str">
        <f>IF(ROW()&lt;=vLastrow,'Match History Data'!C2239,"")</f>
        <v/>
      </c>
      <c r="D2239" t="str">
        <f>IF(ROW()&lt;=vLastrow,'Match History Data'!D2239,"")</f>
        <v/>
      </c>
      <c r="E2239" s="3" t="str">
        <f>IF(ROW()&lt;=vLastrow,IF('Match History Data'!E2239&lt;&gt;"",'Match History Data'!E2239,""),"")</f>
        <v/>
      </c>
      <c r="F2239" s="3" t="str">
        <f>IF(ROW()&lt;=vLastrow,IF('Match History Data'!F2239&lt;&gt;"",'Match History Data'!F2239,""),"")</f>
        <v/>
      </c>
      <c r="G2239" t="str">
        <f>IF(ROW()&lt;=vLastrow,'Match History Data'!G2239,"")</f>
        <v/>
      </c>
      <c r="H2239" t="str">
        <f>IF(ROW()&lt;=vLastrow,'Match History Data'!H2239,"")</f>
        <v/>
      </c>
      <c r="I2239" t="str">
        <f>IF(ROW()&lt;=vLastrow,'Match History Data'!I2239,"")</f>
        <v/>
      </c>
      <c r="J2239" t="str">
        <f>IF(ROW()&lt;=vLastrow,'Match History Data'!J2239,"")</f>
        <v/>
      </c>
      <c r="K2239" t="str">
        <f>IF(ROW()&lt;=vLastrow,'Match History Data'!K2239,"")</f>
        <v/>
      </c>
      <c r="L2239" t="str">
        <f>IF(ROW()&lt;=vLastrow,'Match History Data'!L2239,"")</f>
        <v/>
      </c>
      <c r="M2239" t="str">
        <f>IF(ROW()&lt;=vLastrow,'Match History Data'!M2239,"")</f>
        <v/>
      </c>
      <c r="N2239" t="str">
        <f>IF(ROW()&lt;=vLastrow,'Match History Data'!N2239,"")</f>
        <v/>
      </c>
      <c r="O2239" t="str">
        <f>IF(ROW()&lt;=vLastrow,'Match History Data'!O2239,"")</f>
        <v/>
      </c>
      <c r="Q2239" t="str">
        <f>IF(ROW()&lt;=vLastrow,VLOOKUP(MONTH(E2239),calcs!$S$2:$T$13,2,FALSE),"")</f>
        <v/>
      </c>
      <c r="R2239" t="str">
        <f>IF(ROW()&lt;=vLastrow,VLOOKUP(MONTH(F2239),calcs!$S$2:$T$13,2,FALSE),"")</f>
        <v/>
      </c>
      <c r="S2239" t="str">
        <f t="shared" si="180"/>
        <v/>
      </c>
      <c r="T2239" s="26" t="e">
        <f>IF(F2239="",DATEDIF(E2239,calcs!X$2,"Y"),"")</f>
        <v>#VALUE!</v>
      </c>
      <c r="U2239" t="str">
        <f t="shared" si="179"/>
        <v/>
      </c>
      <c r="V2239" t="str">
        <f t="shared" si="176"/>
        <v/>
      </c>
      <c r="W2239">
        <f t="shared" si="177"/>
        <v>0</v>
      </c>
      <c r="X2239">
        <f t="shared" si="178"/>
        <v>0</v>
      </c>
    </row>
    <row r="2240" spans="1:24" x14ac:dyDescent="0.35">
      <c r="A2240" t="str">
        <f>IF(ROW()&lt;=vLastrow,'Match History Data'!A2240,"")</f>
        <v/>
      </c>
      <c r="B2240" t="str">
        <f>IF(ROW()&lt;=vLastrow,'Match History Data'!B2240,"")</f>
        <v/>
      </c>
      <c r="C2240" t="str">
        <f>IF(ROW()&lt;=vLastrow,'Match History Data'!C2240,"")</f>
        <v/>
      </c>
      <c r="D2240" t="str">
        <f>IF(ROW()&lt;=vLastrow,'Match History Data'!D2240,"")</f>
        <v/>
      </c>
      <c r="E2240" s="3" t="str">
        <f>IF(ROW()&lt;=vLastrow,IF('Match History Data'!E2240&lt;&gt;"",'Match History Data'!E2240,""),"")</f>
        <v/>
      </c>
      <c r="F2240" s="3" t="str">
        <f>IF(ROW()&lt;=vLastrow,IF('Match History Data'!F2240&lt;&gt;"",'Match History Data'!F2240,""),"")</f>
        <v/>
      </c>
      <c r="G2240" t="str">
        <f>IF(ROW()&lt;=vLastrow,'Match History Data'!G2240,"")</f>
        <v/>
      </c>
      <c r="H2240" t="str">
        <f>IF(ROW()&lt;=vLastrow,'Match History Data'!H2240,"")</f>
        <v/>
      </c>
      <c r="I2240" t="str">
        <f>IF(ROW()&lt;=vLastrow,'Match History Data'!I2240,"")</f>
        <v/>
      </c>
      <c r="J2240" t="str">
        <f>IF(ROW()&lt;=vLastrow,'Match History Data'!J2240,"")</f>
        <v/>
      </c>
      <c r="K2240" t="str">
        <f>IF(ROW()&lt;=vLastrow,'Match History Data'!K2240,"")</f>
        <v/>
      </c>
      <c r="L2240" t="str">
        <f>IF(ROW()&lt;=vLastrow,'Match History Data'!L2240,"")</f>
        <v/>
      </c>
      <c r="M2240" t="str">
        <f>IF(ROW()&lt;=vLastrow,'Match History Data'!M2240,"")</f>
        <v/>
      </c>
      <c r="N2240" t="str">
        <f>IF(ROW()&lt;=vLastrow,'Match History Data'!N2240,"")</f>
        <v/>
      </c>
      <c r="O2240" t="str">
        <f>IF(ROW()&lt;=vLastrow,'Match History Data'!O2240,"")</f>
        <v/>
      </c>
      <c r="Q2240" t="str">
        <f>IF(ROW()&lt;=vLastrow,VLOOKUP(MONTH(E2240),calcs!$S$2:$T$13,2,FALSE),"")</f>
        <v/>
      </c>
      <c r="R2240" t="str">
        <f>IF(ROW()&lt;=vLastrow,VLOOKUP(MONTH(F2240),calcs!$S$2:$T$13,2,FALSE),"")</f>
        <v/>
      </c>
      <c r="S2240" t="str">
        <f t="shared" si="180"/>
        <v/>
      </c>
      <c r="T2240" s="26" t="e">
        <f>IF(F2240="",DATEDIF(E2240,calcs!X$2,"Y"),"")</f>
        <v>#VALUE!</v>
      </c>
      <c r="U2240" t="str">
        <f t="shared" si="179"/>
        <v/>
      </c>
      <c r="V2240" t="str">
        <f t="shared" si="176"/>
        <v/>
      </c>
      <c r="W2240">
        <f t="shared" si="177"/>
        <v>0</v>
      </c>
      <c r="X2240">
        <f t="shared" si="178"/>
        <v>0</v>
      </c>
    </row>
    <row r="2241" spans="1:24" x14ac:dyDescent="0.35">
      <c r="A2241" t="str">
        <f>IF(ROW()&lt;=vLastrow,'Match History Data'!A2241,"")</f>
        <v/>
      </c>
      <c r="B2241" t="str">
        <f>IF(ROW()&lt;=vLastrow,'Match History Data'!B2241,"")</f>
        <v/>
      </c>
      <c r="C2241" t="str">
        <f>IF(ROW()&lt;=vLastrow,'Match History Data'!C2241,"")</f>
        <v/>
      </c>
      <c r="D2241" t="str">
        <f>IF(ROW()&lt;=vLastrow,'Match History Data'!D2241,"")</f>
        <v/>
      </c>
      <c r="E2241" s="3" t="str">
        <f>IF(ROW()&lt;=vLastrow,IF('Match History Data'!E2241&lt;&gt;"",'Match History Data'!E2241,""),"")</f>
        <v/>
      </c>
      <c r="F2241" s="3" t="str">
        <f>IF(ROW()&lt;=vLastrow,IF('Match History Data'!F2241&lt;&gt;"",'Match History Data'!F2241,""),"")</f>
        <v/>
      </c>
      <c r="G2241" t="str">
        <f>IF(ROW()&lt;=vLastrow,'Match History Data'!G2241,"")</f>
        <v/>
      </c>
      <c r="H2241" t="str">
        <f>IF(ROW()&lt;=vLastrow,'Match History Data'!H2241,"")</f>
        <v/>
      </c>
      <c r="I2241" t="str">
        <f>IF(ROW()&lt;=vLastrow,'Match History Data'!I2241,"")</f>
        <v/>
      </c>
      <c r="J2241" t="str">
        <f>IF(ROW()&lt;=vLastrow,'Match History Data'!J2241,"")</f>
        <v/>
      </c>
      <c r="K2241" t="str">
        <f>IF(ROW()&lt;=vLastrow,'Match History Data'!K2241,"")</f>
        <v/>
      </c>
      <c r="L2241" t="str">
        <f>IF(ROW()&lt;=vLastrow,'Match History Data'!L2241,"")</f>
        <v/>
      </c>
      <c r="M2241" t="str">
        <f>IF(ROW()&lt;=vLastrow,'Match History Data'!M2241,"")</f>
        <v/>
      </c>
      <c r="N2241" t="str">
        <f>IF(ROW()&lt;=vLastrow,'Match History Data'!N2241,"")</f>
        <v/>
      </c>
      <c r="O2241" t="str">
        <f>IF(ROW()&lt;=vLastrow,'Match History Data'!O2241,"")</f>
        <v/>
      </c>
      <c r="Q2241" t="str">
        <f>IF(ROW()&lt;=vLastrow,VLOOKUP(MONTH(E2241),calcs!$S$2:$T$13,2,FALSE),"")</f>
        <v/>
      </c>
      <c r="R2241" t="str">
        <f>IF(ROW()&lt;=vLastrow,VLOOKUP(MONTH(F2241),calcs!$S$2:$T$13,2,FALSE),"")</f>
        <v/>
      </c>
      <c r="S2241" t="str">
        <f t="shared" si="180"/>
        <v/>
      </c>
      <c r="T2241" s="26" t="e">
        <f>IF(F2241="",DATEDIF(E2241,calcs!X$2,"Y"),"")</f>
        <v>#VALUE!</v>
      </c>
      <c r="U2241" t="str">
        <f t="shared" si="179"/>
        <v/>
      </c>
      <c r="V2241" t="str">
        <f t="shared" si="176"/>
        <v/>
      </c>
      <c r="W2241">
        <f t="shared" si="177"/>
        <v>0</v>
      </c>
      <c r="X2241">
        <f t="shared" si="178"/>
        <v>0</v>
      </c>
    </row>
    <row r="2242" spans="1:24" x14ac:dyDescent="0.35">
      <c r="A2242" t="str">
        <f>IF(ROW()&lt;=vLastrow,'Match History Data'!A2242,"")</f>
        <v/>
      </c>
      <c r="B2242" t="str">
        <f>IF(ROW()&lt;=vLastrow,'Match History Data'!B2242,"")</f>
        <v/>
      </c>
      <c r="C2242" t="str">
        <f>IF(ROW()&lt;=vLastrow,'Match History Data'!C2242,"")</f>
        <v/>
      </c>
      <c r="D2242" t="str">
        <f>IF(ROW()&lt;=vLastrow,'Match History Data'!D2242,"")</f>
        <v/>
      </c>
      <c r="E2242" s="3" t="str">
        <f>IF(ROW()&lt;=vLastrow,IF('Match History Data'!E2242&lt;&gt;"",'Match History Data'!E2242,""),"")</f>
        <v/>
      </c>
      <c r="F2242" s="3" t="str">
        <f>IF(ROW()&lt;=vLastrow,IF('Match History Data'!F2242&lt;&gt;"",'Match History Data'!F2242,""),"")</f>
        <v/>
      </c>
      <c r="G2242" t="str">
        <f>IF(ROW()&lt;=vLastrow,'Match History Data'!G2242,"")</f>
        <v/>
      </c>
      <c r="H2242" t="str">
        <f>IF(ROW()&lt;=vLastrow,'Match History Data'!H2242,"")</f>
        <v/>
      </c>
      <c r="I2242" t="str">
        <f>IF(ROW()&lt;=vLastrow,'Match History Data'!I2242,"")</f>
        <v/>
      </c>
      <c r="J2242" t="str">
        <f>IF(ROW()&lt;=vLastrow,'Match History Data'!J2242,"")</f>
        <v/>
      </c>
      <c r="K2242" t="str">
        <f>IF(ROW()&lt;=vLastrow,'Match History Data'!K2242,"")</f>
        <v/>
      </c>
      <c r="L2242" t="str">
        <f>IF(ROW()&lt;=vLastrow,'Match History Data'!L2242,"")</f>
        <v/>
      </c>
      <c r="M2242" t="str">
        <f>IF(ROW()&lt;=vLastrow,'Match History Data'!M2242,"")</f>
        <v/>
      </c>
      <c r="N2242" t="str">
        <f>IF(ROW()&lt;=vLastrow,'Match History Data'!N2242,"")</f>
        <v/>
      </c>
      <c r="O2242" t="str">
        <f>IF(ROW()&lt;=vLastrow,'Match History Data'!O2242,"")</f>
        <v/>
      </c>
      <c r="Q2242" t="str">
        <f>IF(ROW()&lt;=vLastrow,VLOOKUP(MONTH(E2242),calcs!$S$2:$T$13,2,FALSE),"")</f>
        <v/>
      </c>
      <c r="R2242" t="str">
        <f>IF(ROW()&lt;=vLastrow,VLOOKUP(MONTH(F2242),calcs!$S$2:$T$13,2,FALSE),"")</f>
        <v/>
      </c>
      <c r="S2242" t="str">
        <f t="shared" si="180"/>
        <v/>
      </c>
      <c r="T2242" s="26" t="e">
        <f>IF(F2242="",DATEDIF(E2242,calcs!X$2,"Y"),"")</f>
        <v>#VALUE!</v>
      </c>
      <c r="U2242" t="str">
        <f t="shared" si="179"/>
        <v/>
      </c>
      <c r="V2242" t="str">
        <f t="shared" ref="V2242:V2305" si="181">SUBSTITUTE(N2242,"White or Caucasian","White")</f>
        <v/>
      </c>
      <c r="W2242">
        <f t="shared" ref="W2242:W2305" si="182">IF(J2242&lt;&gt;"",LEN(J2242)-LEN(SUBSTITUTE(J2242,";",""))+1,0)</f>
        <v>0</v>
      </c>
      <c r="X2242">
        <f t="shared" ref="X2242:X2305" si="183">IF(N2242&lt;&gt;"",LEN(N2242)-LEN(SUBSTITUTE(N2242,";",""))+1,0)</f>
        <v>0</v>
      </c>
    </row>
    <row r="2243" spans="1:24" x14ac:dyDescent="0.35">
      <c r="A2243" t="str">
        <f>IF(ROW()&lt;=vLastrow,'Match History Data'!A2243,"")</f>
        <v/>
      </c>
      <c r="B2243" t="str">
        <f>IF(ROW()&lt;=vLastrow,'Match History Data'!B2243,"")</f>
        <v/>
      </c>
      <c r="C2243" t="str">
        <f>IF(ROW()&lt;=vLastrow,'Match History Data'!C2243,"")</f>
        <v/>
      </c>
      <c r="D2243" t="str">
        <f>IF(ROW()&lt;=vLastrow,'Match History Data'!D2243,"")</f>
        <v/>
      </c>
      <c r="E2243" s="3" t="str">
        <f>IF(ROW()&lt;=vLastrow,IF('Match History Data'!E2243&lt;&gt;"",'Match History Data'!E2243,""),"")</f>
        <v/>
      </c>
      <c r="F2243" s="3" t="str">
        <f>IF(ROW()&lt;=vLastrow,IF('Match History Data'!F2243&lt;&gt;"",'Match History Data'!F2243,""),"")</f>
        <v/>
      </c>
      <c r="G2243" t="str">
        <f>IF(ROW()&lt;=vLastrow,'Match History Data'!G2243,"")</f>
        <v/>
      </c>
      <c r="H2243" t="str">
        <f>IF(ROW()&lt;=vLastrow,'Match History Data'!H2243,"")</f>
        <v/>
      </c>
      <c r="I2243" t="str">
        <f>IF(ROW()&lt;=vLastrow,'Match History Data'!I2243,"")</f>
        <v/>
      </c>
      <c r="J2243" t="str">
        <f>IF(ROW()&lt;=vLastrow,'Match History Data'!J2243,"")</f>
        <v/>
      </c>
      <c r="K2243" t="str">
        <f>IF(ROW()&lt;=vLastrow,'Match History Data'!K2243,"")</f>
        <v/>
      </c>
      <c r="L2243" t="str">
        <f>IF(ROW()&lt;=vLastrow,'Match History Data'!L2243,"")</f>
        <v/>
      </c>
      <c r="M2243" t="str">
        <f>IF(ROW()&lt;=vLastrow,'Match History Data'!M2243,"")</f>
        <v/>
      </c>
      <c r="N2243" t="str">
        <f>IF(ROW()&lt;=vLastrow,'Match History Data'!N2243,"")</f>
        <v/>
      </c>
      <c r="O2243" t="str">
        <f>IF(ROW()&lt;=vLastrow,'Match History Data'!O2243,"")</f>
        <v/>
      </c>
      <c r="Q2243" t="str">
        <f>IF(ROW()&lt;=vLastrow,VLOOKUP(MONTH(E2243),calcs!$S$2:$T$13,2,FALSE),"")</f>
        <v/>
      </c>
      <c r="R2243" t="str">
        <f>IF(ROW()&lt;=vLastrow,VLOOKUP(MONTH(F2243),calcs!$S$2:$T$13,2,FALSE),"")</f>
        <v/>
      </c>
      <c r="S2243" t="str">
        <f t="shared" si="180"/>
        <v/>
      </c>
      <c r="T2243" s="26" t="e">
        <f>IF(F2243="",DATEDIF(E2243,calcs!X$2,"Y"),"")</f>
        <v>#VALUE!</v>
      </c>
      <c r="U2243" t="str">
        <f t="shared" ref="U2243:U2306" si="184">SUBSTITUTE(J2243,"White or Caucasian","White")</f>
        <v/>
      </c>
      <c r="V2243" t="str">
        <f t="shared" si="181"/>
        <v/>
      </c>
      <c r="W2243">
        <f t="shared" si="182"/>
        <v>0</v>
      </c>
      <c r="X2243">
        <f t="shared" si="183"/>
        <v>0</v>
      </c>
    </row>
    <row r="2244" spans="1:24" x14ac:dyDescent="0.35">
      <c r="A2244" t="str">
        <f>IF(ROW()&lt;=vLastrow,'Match History Data'!A2244,"")</f>
        <v/>
      </c>
      <c r="B2244" t="str">
        <f>IF(ROW()&lt;=vLastrow,'Match History Data'!B2244,"")</f>
        <v/>
      </c>
      <c r="C2244" t="str">
        <f>IF(ROW()&lt;=vLastrow,'Match History Data'!C2244,"")</f>
        <v/>
      </c>
      <c r="D2244" t="str">
        <f>IF(ROW()&lt;=vLastrow,'Match History Data'!D2244,"")</f>
        <v/>
      </c>
      <c r="E2244" s="3" t="str">
        <f>IF(ROW()&lt;=vLastrow,IF('Match History Data'!E2244&lt;&gt;"",'Match History Data'!E2244,""),"")</f>
        <v/>
      </c>
      <c r="F2244" s="3" t="str">
        <f>IF(ROW()&lt;=vLastrow,IF('Match History Data'!F2244&lt;&gt;"",'Match History Data'!F2244,""),"")</f>
        <v/>
      </c>
      <c r="G2244" t="str">
        <f>IF(ROW()&lt;=vLastrow,'Match History Data'!G2244,"")</f>
        <v/>
      </c>
      <c r="H2244" t="str">
        <f>IF(ROW()&lt;=vLastrow,'Match History Data'!H2244,"")</f>
        <v/>
      </c>
      <c r="I2244" t="str">
        <f>IF(ROW()&lt;=vLastrow,'Match History Data'!I2244,"")</f>
        <v/>
      </c>
      <c r="J2244" t="str">
        <f>IF(ROW()&lt;=vLastrow,'Match History Data'!J2244,"")</f>
        <v/>
      </c>
      <c r="K2244" t="str">
        <f>IF(ROW()&lt;=vLastrow,'Match History Data'!K2244,"")</f>
        <v/>
      </c>
      <c r="L2244" t="str">
        <f>IF(ROW()&lt;=vLastrow,'Match History Data'!L2244,"")</f>
        <v/>
      </c>
      <c r="M2244" t="str">
        <f>IF(ROW()&lt;=vLastrow,'Match History Data'!M2244,"")</f>
        <v/>
      </c>
      <c r="N2244" t="str">
        <f>IF(ROW()&lt;=vLastrow,'Match History Data'!N2244,"")</f>
        <v/>
      </c>
      <c r="O2244" t="str">
        <f>IF(ROW()&lt;=vLastrow,'Match History Data'!O2244,"")</f>
        <v/>
      </c>
      <c r="Q2244" t="str">
        <f>IF(ROW()&lt;=vLastrow,VLOOKUP(MONTH(E2244),calcs!$S$2:$T$13,2,FALSE),"")</f>
        <v/>
      </c>
      <c r="R2244" t="str">
        <f>IF(ROW()&lt;=vLastrow,VLOOKUP(MONTH(F2244),calcs!$S$2:$T$13,2,FALSE),"")</f>
        <v/>
      </c>
      <c r="S2244" t="str">
        <f t="shared" si="180"/>
        <v/>
      </c>
      <c r="T2244" s="26" t="e">
        <f>IF(F2244="",DATEDIF(E2244,calcs!X$2,"Y"),"")</f>
        <v>#VALUE!</v>
      </c>
      <c r="U2244" t="str">
        <f t="shared" si="184"/>
        <v/>
      </c>
      <c r="V2244" t="str">
        <f t="shared" si="181"/>
        <v/>
      </c>
      <c r="W2244">
        <f t="shared" si="182"/>
        <v>0</v>
      </c>
      <c r="X2244">
        <f t="shared" si="183"/>
        <v>0</v>
      </c>
    </row>
    <row r="2245" spans="1:24" x14ac:dyDescent="0.35">
      <c r="A2245" t="str">
        <f>IF(ROW()&lt;=vLastrow,'Match History Data'!A2245,"")</f>
        <v/>
      </c>
      <c r="B2245" t="str">
        <f>IF(ROW()&lt;=vLastrow,'Match History Data'!B2245,"")</f>
        <v/>
      </c>
      <c r="C2245" t="str">
        <f>IF(ROW()&lt;=vLastrow,'Match History Data'!C2245,"")</f>
        <v/>
      </c>
      <c r="D2245" t="str">
        <f>IF(ROW()&lt;=vLastrow,'Match History Data'!D2245,"")</f>
        <v/>
      </c>
      <c r="E2245" s="3" t="str">
        <f>IF(ROW()&lt;=vLastrow,IF('Match History Data'!E2245&lt;&gt;"",'Match History Data'!E2245,""),"")</f>
        <v/>
      </c>
      <c r="F2245" s="3" t="str">
        <f>IF(ROW()&lt;=vLastrow,IF('Match History Data'!F2245&lt;&gt;"",'Match History Data'!F2245,""),"")</f>
        <v/>
      </c>
      <c r="G2245" t="str">
        <f>IF(ROW()&lt;=vLastrow,'Match History Data'!G2245,"")</f>
        <v/>
      </c>
      <c r="H2245" t="str">
        <f>IF(ROW()&lt;=vLastrow,'Match History Data'!H2245,"")</f>
        <v/>
      </c>
      <c r="I2245" t="str">
        <f>IF(ROW()&lt;=vLastrow,'Match History Data'!I2245,"")</f>
        <v/>
      </c>
      <c r="J2245" t="str">
        <f>IF(ROW()&lt;=vLastrow,'Match History Data'!J2245,"")</f>
        <v/>
      </c>
      <c r="K2245" t="str">
        <f>IF(ROW()&lt;=vLastrow,'Match History Data'!K2245,"")</f>
        <v/>
      </c>
      <c r="L2245" t="str">
        <f>IF(ROW()&lt;=vLastrow,'Match History Data'!L2245,"")</f>
        <v/>
      </c>
      <c r="M2245" t="str">
        <f>IF(ROW()&lt;=vLastrow,'Match History Data'!M2245,"")</f>
        <v/>
      </c>
      <c r="N2245" t="str">
        <f>IF(ROW()&lt;=vLastrow,'Match History Data'!N2245,"")</f>
        <v/>
      </c>
      <c r="O2245" t="str">
        <f>IF(ROW()&lt;=vLastrow,'Match History Data'!O2245,"")</f>
        <v/>
      </c>
      <c r="Q2245" t="str">
        <f>IF(ROW()&lt;=vLastrow,VLOOKUP(MONTH(E2245),calcs!$S$2:$T$13,2,FALSE),"")</f>
        <v/>
      </c>
      <c r="R2245" t="str">
        <f>IF(ROW()&lt;=vLastrow,VLOOKUP(MONTH(F2245),calcs!$S$2:$T$13,2,FALSE),"")</f>
        <v/>
      </c>
      <c r="S2245" t="str">
        <f t="shared" si="180"/>
        <v/>
      </c>
      <c r="T2245" s="26" t="e">
        <f>IF(F2245="",DATEDIF(E2245,calcs!X$2,"Y"),"")</f>
        <v>#VALUE!</v>
      </c>
      <c r="U2245" t="str">
        <f t="shared" si="184"/>
        <v/>
      </c>
      <c r="V2245" t="str">
        <f t="shared" si="181"/>
        <v/>
      </c>
      <c r="W2245">
        <f t="shared" si="182"/>
        <v>0</v>
      </c>
      <c r="X2245">
        <f t="shared" si="183"/>
        <v>0</v>
      </c>
    </row>
    <row r="2246" spans="1:24" x14ac:dyDescent="0.35">
      <c r="A2246" t="str">
        <f>IF(ROW()&lt;=vLastrow,'Match History Data'!A2246,"")</f>
        <v/>
      </c>
      <c r="B2246" t="str">
        <f>IF(ROW()&lt;=vLastrow,'Match History Data'!B2246,"")</f>
        <v/>
      </c>
      <c r="C2246" t="str">
        <f>IF(ROW()&lt;=vLastrow,'Match History Data'!C2246,"")</f>
        <v/>
      </c>
      <c r="D2246" t="str">
        <f>IF(ROW()&lt;=vLastrow,'Match History Data'!D2246,"")</f>
        <v/>
      </c>
      <c r="E2246" s="3" t="str">
        <f>IF(ROW()&lt;=vLastrow,IF('Match History Data'!E2246&lt;&gt;"",'Match History Data'!E2246,""),"")</f>
        <v/>
      </c>
      <c r="F2246" s="3" t="str">
        <f>IF(ROW()&lt;=vLastrow,IF('Match History Data'!F2246&lt;&gt;"",'Match History Data'!F2246,""),"")</f>
        <v/>
      </c>
      <c r="G2246" t="str">
        <f>IF(ROW()&lt;=vLastrow,'Match History Data'!G2246,"")</f>
        <v/>
      </c>
      <c r="H2246" t="str">
        <f>IF(ROW()&lt;=vLastrow,'Match History Data'!H2246,"")</f>
        <v/>
      </c>
      <c r="I2246" t="str">
        <f>IF(ROW()&lt;=vLastrow,'Match History Data'!I2246,"")</f>
        <v/>
      </c>
      <c r="J2246" t="str">
        <f>IF(ROW()&lt;=vLastrow,'Match History Data'!J2246,"")</f>
        <v/>
      </c>
      <c r="K2246" t="str">
        <f>IF(ROW()&lt;=vLastrow,'Match History Data'!K2246,"")</f>
        <v/>
      </c>
      <c r="L2246" t="str">
        <f>IF(ROW()&lt;=vLastrow,'Match History Data'!L2246,"")</f>
        <v/>
      </c>
      <c r="M2246" t="str">
        <f>IF(ROW()&lt;=vLastrow,'Match History Data'!M2246,"")</f>
        <v/>
      </c>
      <c r="N2246" t="str">
        <f>IF(ROW()&lt;=vLastrow,'Match History Data'!N2246,"")</f>
        <v/>
      </c>
      <c r="O2246" t="str">
        <f>IF(ROW()&lt;=vLastrow,'Match History Data'!O2246,"")</f>
        <v/>
      </c>
      <c r="Q2246" t="str">
        <f>IF(ROW()&lt;=vLastrow,VLOOKUP(MONTH(E2246),calcs!$S$2:$T$13,2,FALSE),"")</f>
        <v/>
      </c>
      <c r="R2246" t="str">
        <f>IF(ROW()&lt;=vLastrow,VLOOKUP(MONTH(F2246),calcs!$S$2:$T$13,2,FALSE),"")</f>
        <v/>
      </c>
      <c r="S2246" t="str">
        <f t="shared" si="180"/>
        <v/>
      </c>
      <c r="T2246" s="26" t="e">
        <f>IF(F2246="",DATEDIF(E2246,calcs!X$2,"Y"),"")</f>
        <v>#VALUE!</v>
      </c>
      <c r="U2246" t="str">
        <f t="shared" si="184"/>
        <v/>
      </c>
      <c r="V2246" t="str">
        <f t="shared" si="181"/>
        <v/>
      </c>
      <c r="W2246">
        <f t="shared" si="182"/>
        <v>0</v>
      </c>
      <c r="X2246">
        <f t="shared" si="183"/>
        <v>0</v>
      </c>
    </row>
    <row r="2247" spans="1:24" x14ac:dyDescent="0.35">
      <c r="A2247" t="str">
        <f>IF(ROW()&lt;=vLastrow,'Match History Data'!A2247,"")</f>
        <v/>
      </c>
      <c r="B2247" t="str">
        <f>IF(ROW()&lt;=vLastrow,'Match History Data'!B2247,"")</f>
        <v/>
      </c>
      <c r="C2247" t="str">
        <f>IF(ROW()&lt;=vLastrow,'Match History Data'!C2247,"")</f>
        <v/>
      </c>
      <c r="D2247" t="str">
        <f>IF(ROW()&lt;=vLastrow,'Match History Data'!D2247,"")</f>
        <v/>
      </c>
      <c r="E2247" s="3" t="str">
        <f>IF(ROW()&lt;=vLastrow,IF('Match History Data'!E2247&lt;&gt;"",'Match History Data'!E2247,""),"")</f>
        <v/>
      </c>
      <c r="F2247" s="3" t="str">
        <f>IF(ROW()&lt;=vLastrow,IF('Match History Data'!F2247&lt;&gt;"",'Match History Data'!F2247,""),"")</f>
        <v/>
      </c>
      <c r="G2247" t="str">
        <f>IF(ROW()&lt;=vLastrow,'Match History Data'!G2247,"")</f>
        <v/>
      </c>
      <c r="H2247" t="str">
        <f>IF(ROW()&lt;=vLastrow,'Match History Data'!H2247,"")</f>
        <v/>
      </c>
      <c r="I2247" t="str">
        <f>IF(ROW()&lt;=vLastrow,'Match History Data'!I2247,"")</f>
        <v/>
      </c>
      <c r="J2247" t="str">
        <f>IF(ROW()&lt;=vLastrow,'Match History Data'!J2247,"")</f>
        <v/>
      </c>
      <c r="K2247" t="str">
        <f>IF(ROW()&lt;=vLastrow,'Match History Data'!K2247,"")</f>
        <v/>
      </c>
      <c r="L2247" t="str">
        <f>IF(ROW()&lt;=vLastrow,'Match History Data'!L2247,"")</f>
        <v/>
      </c>
      <c r="M2247" t="str">
        <f>IF(ROW()&lt;=vLastrow,'Match History Data'!M2247,"")</f>
        <v/>
      </c>
      <c r="N2247" t="str">
        <f>IF(ROW()&lt;=vLastrow,'Match History Data'!N2247,"")</f>
        <v/>
      </c>
      <c r="O2247" t="str">
        <f>IF(ROW()&lt;=vLastrow,'Match History Data'!O2247,"")</f>
        <v/>
      </c>
      <c r="Q2247" t="str">
        <f>IF(ROW()&lt;=vLastrow,VLOOKUP(MONTH(E2247),calcs!$S$2:$T$13,2,FALSE),"")</f>
        <v/>
      </c>
      <c r="R2247" t="str">
        <f>IF(ROW()&lt;=vLastrow,VLOOKUP(MONTH(F2247),calcs!$S$2:$T$13,2,FALSE),"")</f>
        <v/>
      </c>
      <c r="S2247" t="str">
        <f t="shared" si="180"/>
        <v/>
      </c>
      <c r="T2247" s="26" t="e">
        <f>IF(F2247="",DATEDIF(E2247,calcs!X$2,"Y"),"")</f>
        <v>#VALUE!</v>
      </c>
      <c r="U2247" t="str">
        <f t="shared" si="184"/>
        <v/>
      </c>
      <c r="V2247" t="str">
        <f t="shared" si="181"/>
        <v/>
      </c>
      <c r="W2247">
        <f t="shared" si="182"/>
        <v>0</v>
      </c>
      <c r="X2247">
        <f t="shared" si="183"/>
        <v>0</v>
      </c>
    </row>
    <row r="2248" spans="1:24" x14ac:dyDescent="0.35">
      <c r="A2248" t="str">
        <f>IF(ROW()&lt;=vLastrow,'Match History Data'!A2248,"")</f>
        <v/>
      </c>
      <c r="B2248" t="str">
        <f>IF(ROW()&lt;=vLastrow,'Match History Data'!B2248,"")</f>
        <v/>
      </c>
      <c r="C2248" t="str">
        <f>IF(ROW()&lt;=vLastrow,'Match History Data'!C2248,"")</f>
        <v/>
      </c>
      <c r="D2248" t="str">
        <f>IF(ROW()&lt;=vLastrow,'Match History Data'!D2248,"")</f>
        <v/>
      </c>
      <c r="E2248" s="3" t="str">
        <f>IF(ROW()&lt;=vLastrow,IF('Match History Data'!E2248&lt;&gt;"",'Match History Data'!E2248,""),"")</f>
        <v/>
      </c>
      <c r="F2248" s="3" t="str">
        <f>IF(ROW()&lt;=vLastrow,IF('Match History Data'!F2248&lt;&gt;"",'Match History Data'!F2248,""),"")</f>
        <v/>
      </c>
      <c r="G2248" t="str">
        <f>IF(ROW()&lt;=vLastrow,'Match History Data'!G2248,"")</f>
        <v/>
      </c>
      <c r="H2248" t="str">
        <f>IF(ROW()&lt;=vLastrow,'Match History Data'!H2248,"")</f>
        <v/>
      </c>
      <c r="I2248" t="str">
        <f>IF(ROW()&lt;=vLastrow,'Match History Data'!I2248,"")</f>
        <v/>
      </c>
      <c r="J2248" t="str">
        <f>IF(ROW()&lt;=vLastrow,'Match History Data'!J2248,"")</f>
        <v/>
      </c>
      <c r="K2248" t="str">
        <f>IF(ROW()&lt;=vLastrow,'Match History Data'!K2248,"")</f>
        <v/>
      </c>
      <c r="L2248" t="str">
        <f>IF(ROW()&lt;=vLastrow,'Match History Data'!L2248,"")</f>
        <v/>
      </c>
      <c r="M2248" t="str">
        <f>IF(ROW()&lt;=vLastrow,'Match History Data'!M2248,"")</f>
        <v/>
      </c>
      <c r="N2248" t="str">
        <f>IF(ROW()&lt;=vLastrow,'Match History Data'!N2248,"")</f>
        <v/>
      </c>
      <c r="O2248" t="str">
        <f>IF(ROW()&lt;=vLastrow,'Match History Data'!O2248,"")</f>
        <v/>
      </c>
      <c r="Q2248" t="str">
        <f>IF(ROW()&lt;=vLastrow,VLOOKUP(MONTH(E2248),calcs!$S$2:$T$13,2,FALSE),"")</f>
        <v/>
      </c>
      <c r="R2248" t="str">
        <f>IF(ROW()&lt;=vLastrow,VLOOKUP(MONTH(F2248),calcs!$S$2:$T$13,2,FALSE),"")</f>
        <v/>
      </c>
      <c r="S2248" t="str">
        <f t="shared" si="180"/>
        <v/>
      </c>
      <c r="T2248" s="26" t="e">
        <f>IF(F2248="",DATEDIF(E2248,calcs!X$2,"Y"),"")</f>
        <v>#VALUE!</v>
      </c>
      <c r="U2248" t="str">
        <f t="shared" si="184"/>
        <v/>
      </c>
      <c r="V2248" t="str">
        <f t="shared" si="181"/>
        <v/>
      </c>
      <c r="W2248">
        <f t="shared" si="182"/>
        <v>0</v>
      </c>
      <c r="X2248">
        <f t="shared" si="183"/>
        <v>0</v>
      </c>
    </row>
    <row r="2249" spans="1:24" x14ac:dyDescent="0.35">
      <c r="A2249" t="str">
        <f>IF(ROW()&lt;=vLastrow,'Match History Data'!A2249,"")</f>
        <v/>
      </c>
      <c r="B2249" t="str">
        <f>IF(ROW()&lt;=vLastrow,'Match History Data'!B2249,"")</f>
        <v/>
      </c>
      <c r="C2249" t="str">
        <f>IF(ROW()&lt;=vLastrow,'Match History Data'!C2249,"")</f>
        <v/>
      </c>
      <c r="D2249" t="str">
        <f>IF(ROW()&lt;=vLastrow,'Match History Data'!D2249,"")</f>
        <v/>
      </c>
      <c r="E2249" s="3" t="str">
        <f>IF(ROW()&lt;=vLastrow,IF('Match History Data'!E2249&lt;&gt;"",'Match History Data'!E2249,""),"")</f>
        <v/>
      </c>
      <c r="F2249" s="3" t="str">
        <f>IF(ROW()&lt;=vLastrow,IF('Match History Data'!F2249&lt;&gt;"",'Match History Data'!F2249,""),"")</f>
        <v/>
      </c>
      <c r="G2249" t="str">
        <f>IF(ROW()&lt;=vLastrow,'Match History Data'!G2249,"")</f>
        <v/>
      </c>
      <c r="H2249" t="str">
        <f>IF(ROW()&lt;=vLastrow,'Match History Data'!H2249,"")</f>
        <v/>
      </c>
      <c r="I2249" t="str">
        <f>IF(ROW()&lt;=vLastrow,'Match History Data'!I2249,"")</f>
        <v/>
      </c>
      <c r="J2249" t="str">
        <f>IF(ROW()&lt;=vLastrow,'Match History Data'!J2249,"")</f>
        <v/>
      </c>
      <c r="K2249" t="str">
        <f>IF(ROW()&lt;=vLastrow,'Match History Data'!K2249,"")</f>
        <v/>
      </c>
      <c r="L2249" t="str">
        <f>IF(ROW()&lt;=vLastrow,'Match History Data'!L2249,"")</f>
        <v/>
      </c>
      <c r="M2249" t="str">
        <f>IF(ROW()&lt;=vLastrow,'Match History Data'!M2249,"")</f>
        <v/>
      </c>
      <c r="N2249" t="str">
        <f>IF(ROW()&lt;=vLastrow,'Match History Data'!N2249,"")</f>
        <v/>
      </c>
      <c r="O2249" t="str">
        <f>IF(ROW()&lt;=vLastrow,'Match History Data'!O2249,"")</f>
        <v/>
      </c>
      <c r="Q2249" t="str">
        <f>IF(ROW()&lt;=vLastrow,VLOOKUP(MONTH(E2249),calcs!$S$2:$T$13,2,FALSE),"")</f>
        <v/>
      </c>
      <c r="R2249" t="str">
        <f>IF(ROW()&lt;=vLastrow,VLOOKUP(MONTH(F2249),calcs!$S$2:$T$13,2,FALSE),"")</f>
        <v/>
      </c>
      <c r="S2249" t="str">
        <f t="shared" si="180"/>
        <v/>
      </c>
      <c r="T2249" s="26" t="e">
        <f>IF(F2249="",DATEDIF(E2249,calcs!X$2,"Y"),"")</f>
        <v>#VALUE!</v>
      </c>
      <c r="U2249" t="str">
        <f t="shared" si="184"/>
        <v/>
      </c>
      <c r="V2249" t="str">
        <f t="shared" si="181"/>
        <v/>
      </c>
      <c r="W2249">
        <f t="shared" si="182"/>
        <v>0</v>
      </c>
      <c r="X2249">
        <f t="shared" si="183"/>
        <v>0</v>
      </c>
    </row>
    <row r="2250" spans="1:24" x14ac:dyDescent="0.35">
      <c r="A2250" t="str">
        <f>IF(ROW()&lt;=vLastrow,'Match History Data'!A2250,"")</f>
        <v/>
      </c>
      <c r="B2250" t="str">
        <f>IF(ROW()&lt;=vLastrow,'Match History Data'!B2250,"")</f>
        <v/>
      </c>
      <c r="C2250" t="str">
        <f>IF(ROW()&lt;=vLastrow,'Match History Data'!C2250,"")</f>
        <v/>
      </c>
      <c r="D2250" t="str">
        <f>IF(ROW()&lt;=vLastrow,'Match History Data'!D2250,"")</f>
        <v/>
      </c>
      <c r="E2250" s="3" t="str">
        <f>IF(ROW()&lt;=vLastrow,IF('Match History Data'!E2250&lt;&gt;"",'Match History Data'!E2250,""),"")</f>
        <v/>
      </c>
      <c r="F2250" s="3" t="str">
        <f>IF(ROW()&lt;=vLastrow,IF('Match History Data'!F2250&lt;&gt;"",'Match History Data'!F2250,""),"")</f>
        <v/>
      </c>
      <c r="G2250" t="str">
        <f>IF(ROW()&lt;=vLastrow,'Match History Data'!G2250,"")</f>
        <v/>
      </c>
      <c r="H2250" t="str">
        <f>IF(ROW()&lt;=vLastrow,'Match History Data'!H2250,"")</f>
        <v/>
      </c>
      <c r="I2250" t="str">
        <f>IF(ROW()&lt;=vLastrow,'Match History Data'!I2250,"")</f>
        <v/>
      </c>
      <c r="J2250" t="str">
        <f>IF(ROW()&lt;=vLastrow,'Match History Data'!J2250,"")</f>
        <v/>
      </c>
      <c r="K2250" t="str">
        <f>IF(ROW()&lt;=vLastrow,'Match History Data'!K2250,"")</f>
        <v/>
      </c>
      <c r="L2250" t="str">
        <f>IF(ROW()&lt;=vLastrow,'Match History Data'!L2250,"")</f>
        <v/>
      </c>
      <c r="M2250" t="str">
        <f>IF(ROW()&lt;=vLastrow,'Match History Data'!M2250,"")</f>
        <v/>
      </c>
      <c r="N2250" t="str">
        <f>IF(ROW()&lt;=vLastrow,'Match History Data'!N2250,"")</f>
        <v/>
      </c>
      <c r="O2250" t="str">
        <f>IF(ROW()&lt;=vLastrow,'Match History Data'!O2250,"")</f>
        <v/>
      </c>
      <c r="Q2250" t="str">
        <f>IF(ROW()&lt;=vLastrow,VLOOKUP(MONTH(E2250),calcs!$S$2:$T$13,2,FALSE),"")</f>
        <v/>
      </c>
      <c r="R2250" t="str">
        <f>IF(ROW()&lt;=vLastrow,VLOOKUP(MONTH(F2250),calcs!$S$2:$T$13,2,FALSE),"")</f>
        <v/>
      </c>
      <c r="S2250" t="str">
        <f t="shared" ref="S2250:S2313" si="185">IF(F2250&lt;&gt;"",DATEDIF(E2250,F2250,"y"),"")</f>
        <v/>
      </c>
      <c r="T2250" s="26" t="e">
        <f>IF(F2250="",DATEDIF(E2250,calcs!X$2,"Y"),"")</f>
        <v>#VALUE!</v>
      </c>
      <c r="U2250" t="str">
        <f t="shared" si="184"/>
        <v/>
      </c>
      <c r="V2250" t="str">
        <f t="shared" si="181"/>
        <v/>
      </c>
      <c r="W2250">
        <f t="shared" si="182"/>
        <v>0</v>
      </c>
      <c r="X2250">
        <f t="shared" si="183"/>
        <v>0</v>
      </c>
    </row>
    <row r="2251" spans="1:24" x14ac:dyDescent="0.35">
      <c r="A2251" t="str">
        <f>IF(ROW()&lt;=vLastrow,'Match History Data'!A2251,"")</f>
        <v/>
      </c>
      <c r="B2251" t="str">
        <f>IF(ROW()&lt;=vLastrow,'Match History Data'!B2251,"")</f>
        <v/>
      </c>
      <c r="C2251" t="str">
        <f>IF(ROW()&lt;=vLastrow,'Match History Data'!C2251,"")</f>
        <v/>
      </c>
      <c r="D2251" t="str">
        <f>IF(ROW()&lt;=vLastrow,'Match History Data'!D2251,"")</f>
        <v/>
      </c>
      <c r="E2251" s="3" t="str">
        <f>IF(ROW()&lt;=vLastrow,IF('Match History Data'!E2251&lt;&gt;"",'Match History Data'!E2251,""),"")</f>
        <v/>
      </c>
      <c r="F2251" s="3" t="str">
        <f>IF(ROW()&lt;=vLastrow,IF('Match History Data'!F2251&lt;&gt;"",'Match History Data'!F2251,""),"")</f>
        <v/>
      </c>
      <c r="G2251" t="str">
        <f>IF(ROW()&lt;=vLastrow,'Match History Data'!G2251,"")</f>
        <v/>
      </c>
      <c r="H2251" t="str">
        <f>IF(ROW()&lt;=vLastrow,'Match History Data'!H2251,"")</f>
        <v/>
      </c>
      <c r="I2251" t="str">
        <f>IF(ROW()&lt;=vLastrow,'Match History Data'!I2251,"")</f>
        <v/>
      </c>
      <c r="J2251" t="str">
        <f>IF(ROW()&lt;=vLastrow,'Match History Data'!J2251,"")</f>
        <v/>
      </c>
      <c r="K2251" t="str">
        <f>IF(ROW()&lt;=vLastrow,'Match History Data'!K2251,"")</f>
        <v/>
      </c>
      <c r="L2251" t="str">
        <f>IF(ROW()&lt;=vLastrow,'Match History Data'!L2251,"")</f>
        <v/>
      </c>
      <c r="M2251" t="str">
        <f>IF(ROW()&lt;=vLastrow,'Match History Data'!M2251,"")</f>
        <v/>
      </c>
      <c r="N2251" t="str">
        <f>IF(ROW()&lt;=vLastrow,'Match History Data'!N2251,"")</f>
        <v/>
      </c>
      <c r="O2251" t="str">
        <f>IF(ROW()&lt;=vLastrow,'Match History Data'!O2251,"")</f>
        <v/>
      </c>
      <c r="Q2251" t="str">
        <f>IF(ROW()&lt;=vLastrow,VLOOKUP(MONTH(E2251),calcs!$S$2:$T$13,2,FALSE),"")</f>
        <v/>
      </c>
      <c r="R2251" t="str">
        <f>IF(ROW()&lt;=vLastrow,VLOOKUP(MONTH(F2251),calcs!$S$2:$T$13,2,FALSE),"")</f>
        <v/>
      </c>
      <c r="S2251" t="str">
        <f t="shared" si="185"/>
        <v/>
      </c>
      <c r="T2251" s="26" t="e">
        <f>IF(F2251="",DATEDIF(E2251,calcs!X$2,"Y"),"")</f>
        <v>#VALUE!</v>
      </c>
      <c r="U2251" t="str">
        <f t="shared" si="184"/>
        <v/>
      </c>
      <c r="V2251" t="str">
        <f t="shared" si="181"/>
        <v/>
      </c>
      <c r="W2251">
        <f t="shared" si="182"/>
        <v>0</v>
      </c>
      <c r="X2251">
        <f t="shared" si="183"/>
        <v>0</v>
      </c>
    </row>
    <row r="2252" spans="1:24" x14ac:dyDescent="0.35">
      <c r="A2252" t="str">
        <f>IF(ROW()&lt;=vLastrow,'Match History Data'!A2252,"")</f>
        <v/>
      </c>
      <c r="B2252" t="str">
        <f>IF(ROW()&lt;=vLastrow,'Match History Data'!B2252,"")</f>
        <v/>
      </c>
      <c r="C2252" t="str">
        <f>IF(ROW()&lt;=vLastrow,'Match History Data'!C2252,"")</f>
        <v/>
      </c>
      <c r="D2252" t="str">
        <f>IF(ROW()&lt;=vLastrow,'Match History Data'!D2252,"")</f>
        <v/>
      </c>
      <c r="E2252" s="3" t="str">
        <f>IF(ROW()&lt;=vLastrow,IF('Match History Data'!E2252&lt;&gt;"",'Match History Data'!E2252,""),"")</f>
        <v/>
      </c>
      <c r="F2252" s="3" t="str">
        <f>IF(ROW()&lt;=vLastrow,IF('Match History Data'!F2252&lt;&gt;"",'Match History Data'!F2252,""),"")</f>
        <v/>
      </c>
      <c r="G2252" t="str">
        <f>IF(ROW()&lt;=vLastrow,'Match History Data'!G2252,"")</f>
        <v/>
      </c>
      <c r="H2252" t="str">
        <f>IF(ROW()&lt;=vLastrow,'Match History Data'!H2252,"")</f>
        <v/>
      </c>
      <c r="I2252" t="str">
        <f>IF(ROW()&lt;=vLastrow,'Match History Data'!I2252,"")</f>
        <v/>
      </c>
      <c r="J2252" t="str">
        <f>IF(ROW()&lt;=vLastrow,'Match History Data'!J2252,"")</f>
        <v/>
      </c>
      <c r="K2252" t="str">
        <f>IF(ROW()&lt;=vLastrow,'Match History Data'!K2252,"")</f>
        <v/>
      </c>
      <c r="L2252" t="str">
        <f>IF(ROW()&lt;=vLastrow,'Match History Data'!L2252,"")</f>
        <v/>
      </c>
      <c r="M2252" t="str">
        <f>IF(ROW()&lt;=vLastrow,'Match History Data'!M2252,"")</f>
        <v/>
      </c>
      <c r="N2252" t="str">
        <f>IF(ROW()&lt;=vLastrow,'Match History Data'!N2252,"")</f>
        <v/>
      </c>
      <c r="O2252" t="str">
        <f>IF(ROW()&lt;=vLastrow,'Match History Data'!O2252,"")</f>
        <v/>
      </c>
      <c r="Q2252" t="str">
        <f>IF(ROW()&lt;=vLastrow,VLOOKUP(MONTH(E2252),calcs!$S$2:$T$13,2,FALSE),"")</f>
        <v/>
      </c>
      <c r="R2252" t="str">
        <f>IF(ROW()&lt;=vLastrow,VLOOKUP(MONTH(F2252),calcs!$S$2:$T$13,2,FALSE),"")</f>
        <v/>
      </c>
      <c r="S2252" t="str">
        <f t="shared" si="185"/>
        <v/>
      </c>
      <c r="T2252" s="26" t="e">
        <f>IF(F2252="",DATEDIF(E2252,calcs!X$2,"Y"),"")</f>
        <v>#VALUE!</v>
      </c>
      <c r="U2252" t="str">
        <f t="shared" si="184"/>
        <v/>
      </c>
      <c r="V2252" t="str">
        <f t="shared" si="181"/>
        <v/>
      </c>
      <c r="W2252">
        <f t="shared" si="182"/>
        <v>0</v>
      </c>
      <c r="X2252">
        <f t="shared" si="183"/>
        <v>0</v>
      </c>
    </row>
    <row r="2253" spans="1:24" x14ac:dyDescent="0.35">
      <c r="A2253" t="str">
        <f>IF(ROW()&lt;=vLastrow,'Match History Data'!A2253,"")</f>
        <v/>
      </c>
      <c r="B2253" t="str">
        <f>IF(ROW()&lt;=vLastrow,'Match History Data'!B2253,"")</f>
        <v/>
      </c>
      <c r="C2253" t="str">
        <f>IF(ROW()&lt;=vLastrow,'Match History Data'!C2253,"")</f>
        <v/>
      </c>
      <c r="D2253" t="str">
        <f>IF(ROW()&lt;=vLastrow,'Match History Data'!D2253,"")</f>
        <v/>
      </c>
      <c r="E2253" s="3" t="str">
        <f>IF(ROW()&lt;=vLastrow,IF('Match History Data'!E2253&lt;&gt;"",'Match History Data'!E2253,""),"")</f>
        <v/>
      </c>
      <c r="F2253" s="3" t="str">
        <f>IF(ROW()&lt;=vLastrow,IF('Match History Data'!F2253&lt;&gt;"",'Match History Data'!F2253,""),"")</f>
        <v/>
      </c>
      <c r="G2253" t="str">
        <f>IF(ROW()&lt;=vLastrow,'Match History Data'!G2253,"")</f>
        <v/>
      </c>
      <c r="H2253" t="str">
        <f>IF(ROW()&lt;=vLastrow,'Match History Data'!H2253,"")</f>
        <v/>
      </c>
      <c r="I2253" t="str">
        <f>IF(ROW()&lt;=vLastrow,'Match History Data'!I2253,"")</f>
        <v/>
      </c>
      <c r="J2253" t="str">
        <f>IF(ROW()&lt;=vLastrow,'Match History Data'!J2253,"")</f>
        <v/>
      </c>
      <c r="K2253" t="str">
        <f>IF(ROW()&lt;=vLastrow,'Match History Data'!K2253,"")</f>
        <v/>
      </c>
      <c r="L2253" t="str">
        <f>IF(ROW()&lt;=vLastrow,'Match History Data'!L2253,"")</f>
        <v/>
      </c>
      <c r="M2253" t="str">
        <f>IF(ROW()&lt;=vLastrow,'Match History Data'!M2253,"")</f>
        <v/>
      </c>
      <c r="N2253" t="str">
        <f>IF(ROW()&lt;=vLastrow,'Match History Data'!N2253,"")</f>
        <v/>
      </c>
      <c r="O2253" t="str">
        <f>IF(ROW()&lt;=vLastrow,'Match History Data'!O2253,"")</f>
        <v/>
      </c>
      <c r="Q2253" t="str">
        <f>IF(ROW()&lt;=vLastrow,VLOOKUP(MONTH(E2253),calcs!$S$2:$T$13,2,FALSE),"")</f>
        <v/>
      </c>
      <c r="R2253" t="str">
        <f>IF(ROW()&lt;=vLastrow,VLOOKUP(MONTH(F2253),calcs!$S$2:$T$13,2,FALSE),"")</f>
        <v/>
      </c>
      <c r="S2253" t="str">
        <f t="shared" si="185"/>
        <v/>
      </c>
      <c r="T2253" s="26" t="e">
        <f>IF(F2253="",DATEDIF(E2253,calcs!X$2,"Y"),"")</f>
        <v>#VALUE!</v>
      </c>
      <c r="U2253" t="str">
        <f t="shared" si="184"/>
        <v/>
      </c>
      <c r="V2253" t="str">
        <f t="shared" si="181"/>
        <v/>
      </c>
      <c r="W2253">
        <f t="shared" si="182"/>
        <v>0</v>
      </c>
      <c r="X2253">
        <f t="shared" si="183"/>
        <v>0</v>
      </c>
    </row>
    <row r="2254" spans="1:24" x14ac:dyDescent="0.35">
      <c r="A2254" t="str">
        <f>IF(ROW()&lt;=vLastrow,'Match History Data'!A2254,"")</f>
        <v/>
      </c>
      <c r="B2254" t="str">
        <f>IF(ROW()&lt;=vLastrow,'Match History Data'!B2254,"")</f>
        <v/>
      </c>
      <c r="C2254" t="str">
        <f>IF(ROW()&lt;=vLastrow,'Match History Data'!C2254,"")</f>
        <v/>
      </c>
      <c r="D2254" t="str">
        <f>IF(ROW()&lt;=vLastrow,'Match History Data'!D2254,"")</f>
        <v/>
      </c>
      <c r="E2254" s="3" t="str">
        <f>IF(ROW()&lt;=vLastrow,IF('Match History Data'!E2254&lt;&gt;"",'Match History Data'!E2254,""),"")</f>
        <v/>
      </c>
      <c r="F2254" s="3" t="str">
        <f>IF(ROW()&lt;=vLastrow,IF('Match History Data'!F2254&lt;&gt;"",'Match History Data'!F2254,""),"")</f>
        <v/>
      </c>
      <c r="G2254" t="str">
        <f>IF(ROW()&lt;=vLastrow,'Match History Data'!G2254,"")</f>
        <v/>
      </c>
      <c r="H2254" t="str">
        <f>IF(ROW()&lt;=vLastrow,'Match History Data'!H2254,"")</f>
        <v/>
      </c>
      <c r="I2254" t="str">
        <f>IF(ROW()&lt;=vLastrow,'Match History Data'!I2254,"")</f>
        <v/>
      </c>
      <c r="J2254" t="str">
        <f>IF(ROW()&lt;=vLastrow,'Match History Data'!J2254,"")</f>
        <v/>
      </c>
      <c r="K2254" t="str">
        <f>IF(ROW()&lt;=vLastrow,'Match History Data'!K2254,"")</f>
        <v/>
      </c>
      <c r="L2254" t="str">
        <f>IF(ROW()&lt;=vLastrow,'Match History Data'!L2254,"")</f>
        <v/>
      </c>
      <c r="M2254" t="str">
        <f>IF(ROW()&lt;=vLastrow,'Match History Data'!M2254,"")</f>
        <v/>
      </c>
      <c r="N2254" t="str">
        <f>IF(ROW()&lt;=vLastrow,'Match History Data'!N2254,"")</f>
        <v/>
      </c>
      <c r="O2254" t="str">
        <f>IF(ROW()&lt;=vLastrow,'Match History Data'!O2254,"")</f>
        <v/>
      </c>
      <c r="Q2254" t="str">
        <f>IF(ROW()&lt;=vLastrow,VLOOKUP(MONTH(E2254),calcs!$S$2:$T$13,2,FALSE),"")</f>
        <v/>
      </c>
      <c r="R2254" t="str">
        <f>IF(ROW()&lt;=vLastrow,VLOOKUP(MONTH(F2254),calcs!$S$2:$T$13,2,FALSE),"")</f>
        <v/>
      </c>
      <c r="S2254" t="str">
        <f t="shared" si="185"/>
        <v/>
      </c>
      <c r="T2254" s="26" t="e">
        <f>IF(F2254="",DATEDIF(E2254,calcs!X$2,"Y"),"")</f>
        <v>#VALUE!</v>
      </c>
      <c r="U2254" t="str">
        <f t="shared" si="184"/>
        <v/>
      </c>
      <c r="V2254" t="str">
        <f t="shared" si="181"/>
        <v/>
      </c>
      <c r="W2254">
        <f t="shared" si="182"/>
        <v>0</v>
      </c>
      <c r="X2254">
        <f t="shared" si="183"/>
        <v>0</v>
      </c>
    </row>
    <row r="2255" spans="1:24" x14ac:dyDescent="0.35">
      <c r="A2255" t="str">
        <f>IF(ROW()&lt;=vLastrow,'Match History Data'!A2255,"")</f>
        <v/>
      </c>
      <c r="B2255" t="str">
        <f>IF(ROW()&lt;=vLastrow,'Match History Data'!B2255,"")</f>
        <v/>
      </c>
      <c r="C2255" t="str">
        <f>IF(ROW()&lt;=vLastrow,'Match History Data'!C2255,"")</f>
        <v/>
      </c>
      <c r="D2255" t="str">
        <f>IF(ROW()&lt;=vLastrow,'Match History Data'!D2255,"")</f>
        <v/>
      </c>
      <c r="E2255" s="3" t="str">
        <f>IF(ROW()&lt;=vLastrow,IF('Match History Data'!E2255&lt;&gt;"",'Match History Data'!E2255,""),"")</f>
        <v/>
      </c>
      <c r="F2255" s="3" t="str">
        <f>IF(ROW()&lt;=vLastrow,IF('Match History Data'!F2255&lt;&gt;"",'Match History Data'!F2255,""),"")</f>
        <v/>
      </c>
      <c r="G2255" t="str">
        <f>IF(ROW()&lt;=vLastrow,'Match History Data'!G2255,"")</f>
        <v/>
      </c>
      <c r="H2255" t="str">
        <f>IF(ROW()&lt;=vLastrow,'Match History Data'!H2255,"")</f>
        <v/>
      </c>
      <c r="I2255" t="str">
        <f>IF(ROW()&lt;=vLastrow,'Match History Data'!I2255,"")</f>
        <v/>
      </c>
      <c r="J2255" t="str">
        <f>IF(ROW()&lt;=vLastrow,'Match History Data'!J2255,"")</f>
        <v/>
      </c>
      <c r="K2255" t="str">
        <f>IF(ROW()&lt;=vLastrow,'Match History Data'!K2255,"")</f>
        <v/>
      </c>
      <c r="L2255" t="str">
        <f>IF(ROW()&lt;=vLastrow,'Match History Data'!L2255,"")</f>
        <v/>
      </c>
      <c r="M2255" t="str">
        <f>IF(ROW()&lt;=vLastrow,'Match History Data'!M2255,"")</f>
        <v/>
      </c>
      <c r="N2255" t="str">
        <f>IF(ROW()&lt;=vLastrow,'Match History Data'!N2255,"")</f>
        <v/>
      </c>
      <c r="O2255" t="str">
        <f>IF(ROW()&lt;=vLastrow,'Match History Data'!O2255,"")</f>
        <v/>
      </c>
      <c r="Q2255" t="str">
        <f>IF(ROW()&lt;=vLastrow,VLOOKUP(MONTH(E2255),calcs!$S$2:$T$13,2,FALSE),"")</f>
        <v/>
      </c>
      <c r="R2255" t="str">
        <f>IF(ROW()&lt;=vLastrow,VLOOKUP(MONTH(F2255),calcs!$S$2:$T$13,2,FALSE),"")</f>
        <v/>
      </c>
      <c r="S2255" t="str">
        <f t="shared" si="185"/>
        <v/>
      </c>
      <c r="T2255" s="26" t="e">
        <f>IF(F2255="",DATEDIF(E2255,calcs!X$2,"Y"),"")</f>
        <v>#VALUE!</v>
      </c>
      <c r="U2255" t="str">
        <f t="shared" si="184"/>
        <v/>
      </c>
      <c r="V2255" t="str">
        <f t="shared" si="181"/>
        <v/>
      </c>
      <c r="W2255">
        <f t="shared" si="182"/>
        <v>0</v>
      </c>
      <c r="X2255">
        <f t="shared" si="183"/>
        <v>0</v>
      </c>
    </row>
    <row r="2256" spans="1:24" x14ac:dyDescent="0.35">
      <c r="A2256" t="str">
        <f>IF(ROW()&lt;=vLastrow,'Match History Data'!A2256,"")</f>
        <v/>
      </c>
      <c r="B2256" t="str">
        <f>IF(ROW()&lt;=vLastrow,'Match History Data'!B2256,"")</f>
        <v/>
      </c>
      <c r="C2256" t="str">
        <f>IF(ROW()&lt;=vLastrow,'Match History Data'!C2256,"")</f>
        <v/>
      </c>
      <c r="D2256" t="str">
        <f>IF(ROW()&lt;=vLastrow,'Match History Data'!D2256,"")</f>
        <v/>
      </c>
      <c r="E2256" s="3" t="str">
        <f>IF(ROW()&lt;=vLastrow,IF('Match History Data'!E2256&lt;&gt;"",'Match History Data'!E2256,""),"")</f>
        <v/>
      </c>
      <c r="F2256" s="3" t="str">
        <f>IF(ROW()&lt;=vLastrow,IF('Match History Data'!F2256&lt;&gt;"",'Match History Data'!F2256,""),"")</f>
        <v/>
      </c>
      <c r="G2256" t="str">
        <f>IF(ROW()&lt;=vLastrow,'Match History Data'!G2256,"")</f>
        <v/>
      </c>
      <c r="H2256" t="str">
        <f>IF(ROW()&lt;=vLastrow,'Match History Data'!H2256,"")</f>
        <v/>
      </c>
      <c r="I2256" t="str">
        <f>IF(ROW()&lt;=vLastrow,'Match History Data'!I2256,"")</f>
        <v/>
      </c>
      <c r="J2256" t="str">
        <f>IF(ROW()&lt;=vLastrow,'Match History Data'!J2256,"")</f>
        <v/>
      </c>
      <c r="K2256" t="str">
        <f>IF(ROW()&lt;=vLastrow,'Match History Data'!K2256,"")</f>
        <v/>
      </c>
      <c r="L2256" t="str">
        <f>IF(ROW()&lt;=vLastrow,'Match History Data'!L2256,"")</f>
        <v/>
      </c>
      <c r="M2256" t="str">
        <f>IF(ROW()&lt;=vLastrow,'Match History Data'!M2256,"")</f>
        <v/>
      </c>
      <c r="N2256" t="str">
        <f>IF(ROW()&lt;=vLastrow,'Match History Data'!N2256,"")</f>
        <v/>
      </c>
      <c r="O2256" t="str">
        <f>IF(ROW()&lt;=vLastrow,'Match History Data'!O2256,"")</f>
        <v/>
      </c>
      <c r="Q2256" t="str">
        <f>IF(ROW()&lt;=vLastrow,VLOOKUP(MONTH(E2256),calcs!$S$2:$T$13,2,FALSE),"")</f>
        <v/>
      </c>
      <c r="R2256" t="str">
        <f>IF(ROW()&lt;=vLastrow,VLOOKUP(MONTH(F2256),calcs!$S$2:$T$13,2,FALSE),"")</f>
        <v/>
      </c>
      <c r="S2256" t="str">
        <f t="shared" si="185"/>
        <v/>
      </c>
      <c r="T2256" s="26" t="e">
        <f>IF(F2256="",DATEDIF(E2256,calcs!X$2,"Y"),"")</f>
        <v>#VALUE!</v>
      </c>
      <c r="U2256" t="str">
        <f t="shared" si="184"/>
        <v/>
      </c>
      <c r="V2256" t="str">
        <f t="shared" si="181"/>
        <v/>
      </c>
      <c r="W2256">
        <f t="shared" si="182"/>
        <v>0</v>
      </c>
      <c r="X2256">
        <f t="shared" si="183"/>
        <v>0</v>
      </c>
    </row>
    <row r="2257" spans="1:24" x14ac:dyDescent="0.35">
      <c r="A2257" t="str">
        <f>IF(ROW()&lt;=vLastrow,'Match History Data'!A2257,"")</f>
        <v/>
      </c>
      <c r="B2257" t="str">
        <f>IF(ROW()&lt;=vLastrow,'Match History Data'!B2257,"")</f>
        <v/>
      </c>
      <c r="C2257" t="str">
        <f>IF(ROW()&lt;=vLastrow,'Match History Data'!C2257,"")</f>
        <v/>
      </c>
      <c r="D2257" t="str">
        <f>IF(ROW()&lt;=vLastrow,'Match History Data'!D2257,"")</f>
        <v/>
      </c>
      <c r="E2257" s="3" t="str">
        <f>IF(ROW()&lt;=vLastrow,IF('Match History Data'!E2257&lt;&gt;"",'Match History Data'!E2257,""),"")</f>
        <v/>
      </c>
      <c r="F2257" s="3" t="str">
        <f>IF(ROW()&lt;=vLastrow,IF('Match History Data'!F2257&lt;&gt;"",'Match History Data'!F2257,""),"")</f>
        <v/>
      </c>
      <c r="G2257" t="str">
        <f>IF(ROW()&lt;=vLastrow,'Match History Data'!G2257,"")</f>
        <v/>
      </c>
      <c r="H2257" t="str">
        <f>IF(ROW()&lt;=vLastrow,'Match History Data'!H2257,"")</f>
        <v/>
      </c>
      <c r="I2257" t="str">
        <f>IF(ROW()&lt;=vLastrow,'Match History Data'!I2257,"")</f>
        <v/>
      </c>
      <c r="J2257" t="str">
        <f>IF(ROW()&lt;=vLastrow,'Match History Data'!J2257,"")</f>
        <v/>
      </c>
      <c r="K2257" t="str">
        <f>IF(ROW()&lt;=vLastrow,'Match History Data'!K2257,"")</f>
        <v/>
      </c>
      <c r="L2257" t="str">
        <f>IF(ROW()&lt;=vLastrow,'Match History Data'!L2257,"")</f>
        <v/>
      </c>
      <c r="M2257" t="str">
        <f>IF(ROW()&lt;=vLastrow,'Match History Data'!M2257,"")</f>
        <v/>
      </c>
      <c r="N2257" t="str">
        <f>IF(ROW()&lt;=vLastrow,'Match History Data'!N2257,"")</f>
        <v/>
      </c>
      <c r="O2257" t="str">
        <f>IF(ROW()&lt;=vLastrow,'Match History Data'!O2257,"")</f>
        <v/>
      </c>
      <c r="Q2257" t="str">
        <f>IF(ROW()&lt;=vLastrow,VLOOKUP(MONTH(E2257),calcs!$S$2:$T$13,2,FALSE),"")</f>
        <v/>
      </c>
      <c r="R2257" t="str">
        <f>IF(ROW()&lt;=vLastrow,VLOOKUP(MONTH(F2257),calcs!$S$2:$T$13,2,FALSE),"")</f>
        <v/>
      </c>
      <c r="S2257" t="str">
        <f t="shared" si="185"/>
        <v/>
      </c>
      <c r="T2257" s="26" t="e">
        <f>IF(F2257="",DATEDIF(E2257,calcs!X$2,"Y"),"")</f>
        <v>#VALUE!</v>
      </c>
      <c r="U2257" t="str">
        <f t="shared" si="184"/>
        <v/>
      </c>
      <c r="V2257" t="str">
        <f t="shared" si="181"/>
        <v/>
      </c>
      <c r="W2257">
        <f t="shared" si="182"/>
        <v>0</v>
      </c>
      <c r="X2257">
        <f t="shared" si="183"/>
        <v>0</v>
      </c>
    </row>
    <row r="2258" spans="1:24" x14ac:dyDescent="0.35">
      <c r="A2258" t="str">
        <f>IF(ROW()&lt;=vLastrow,'Match History Data'!A2258,"")</f>
        <v/>
      </c>
      <c r="B2258" t="str">
        <f>IF(ROW()&lt;=vLastrow,'Match History Data'!B2258,"")</f>
        <v/>
      </c>
      <c r="C2258" t="str">
        <f>IF(ROW()&lt;=vLastrow,'Match History Data'!C2258,"")</f>
        <v/>
      </c>
      <c r="D2258" t="str">
        <f>IF(ROW()&lt;=vLastrow,'Match History Data'!D2258,"")</f>
        <v/>
      </c>
      <c r="E2258" s="3" t="str">
        <f>IF(ROW()&lt;=vLastrow,IF('Match History Data'!E2258&lt;&gt;"",'Match History Data'!E2258,""),"")</f>
        <v/>
      </c>
      <c r="F2258" s="3" t="str">
        <f>IF(ROW()&lt;=vLastrow,IF('Match History Data'!F2258&lt;&gt;"",'Match History Data'!F2258,""),"")</f>
        <v/>
      </c>
      <c r="G2258" t="str">
        <f>IF(ROW()&lt;=vLastrow,'Match History Data'!G2258,"")</f>
        <v/>
      </c>
      <c r="H2258" t="str">
        <f>IF(ROW()&lt;=vLastrow,'Match History Data'!H2258,"")</f>
        <v/>
      </c>
      <c r="I2258" t="str">
        <f>IF(ROW()&lt;=vLastrow,'Match History Data'!I2258,"")</f>
        <v/>
      </c>
      <c r="J2258" t="str">
        <f>IF(ROW()&lt;=vLastrow,'Match History Data'!J2258,"")</f>
        <v/>
      </c>
      <c r="K2258" t="str">
        <f>IF(ROW()&lt;=vLastrow,'Match History Data'!K2258,"")</f>
        <v/>
      </c>
      <c r="L2258" t="str">
        <f>IF(ROW()&lt;=vLastrow,'Match History Data'!L2258,"")</f>
        <v/>
      </c>
      <c r="M2258" t="str">
        <f>IF(ROW()&lt;=vLastrow,'Match History Data'!M2258,"")</f>
        <v/>
      </c>
      <c r="N2258" t="str">
        <f>IF(ROW()&lt;=vLastrow,'Match History Data'!N2258,"")</f>
        <v/>
      </c>
      <c r="O2258" t="str">
        <f>IF(ROW()&lt;=vLastrow,'Match History Data'!O2258,"")</f>
        <v/>
      </c>
      <c r="Q2258" t="str">
        <f>IF(ROW()&lt;=vLastrow,VLOOKUP(MONTH(E2258),calcs!$S$2:$T$13,2,FALSE),"")</f>
        <v/>
      </c>
      <c r="R2258" t="str">
        <f>IF(ROW()&lt;=vLastrow,VLOOKUP(MONTH(F2258),calcs!$S$2:$T$13,2,FALSE),"")</f>
        <v/>
      </c>
      <c r="S2258" t="str">
        <f t="shared" si="185"/>
        <v/>
      </c>
      <c r="T2258" s="26" t="e">
        <f>IF(F2258="",DATEDIF(E2258,calcs!X$2,"Y"),"")</f>
        <v>#VALUE!</v>
      </c>
      <c r="U2258" t="str">
        <f t="shared" si="184"/>
        <v/>
      </c>
      <c r="V2258" t="str">
        <f t="shared" si="181"/>
        <v/>
      </c>
      <c r="W2258">
        <f t="shared" si="182"/>
        <v>0</v>
      </c>
      <c r="X2258">
        <f t="shared" si="183"/>
        <v>0</v>
      </c>
    </row>
    <row r="2259" spans="1:24" x14ac:dyDescent="0.35">
      <c r="A2259" t="str">
        <f>IF(ROW()&lt;=vLastrow,'Match History Data'!A2259,"")</f>
        <v/>
      </c>
      <c r="B2259" t="str">
        <f>IF(ROW()&lt;=vLastrow,'Match History Data'!B2259,"")</f>
        <v/>
      </c>
      <c r="C2259" t="str">
        <f>IF(ROW()&lt;=vLastrow,'Match History Data'!C2259,"")</f>
        <v/>
      </c>
      <c r="D2259" t="str">
        <f>IF(ROW()&lt;=vLastrow,'Match History Data'!D2259,"")</f>
        <v/>
      </c>
      <c r="E2259" s="3" t="str">
        <f>IF(ROW()&lt;=vLastrow,IF('Match History Data'!E2259&lt;&gt;"",'Match History Data'!E2259,""),"")</f>
        <v/>
      </c>
      <c r="F2259" s="3" t="str">
        <f>IF(ROW()&lt;=vLastrow,IF('Match History Data'!F2259&lt;&gt;"",'Match History Data'!F2259,""),"")</f>
        <v/>
      </c>
      <c r="G2259" t="str">
        <f>IF(ROW()&lt;=vLastrow,'Match History Data'!G2259,"")</f>
        <v/>
      </c>
      <c r="H2259" t="str">
        <f>IF(ROW()&lt;=vLastrow,'Match History Data'!H2259,"")</f>
        <v/>
      </c>
      <c r="I2259" t="str">
        <f>IF(ROW()&lt;=vLastrow,'Match History Data'!I2259,"")</f>
        <v/>
      </c>
      <c r="J2259" t="str">
        <f>IF(ROW()&lt;=vLastrow,'Match History Data'!J2259,"")</f>
        <v/>
      </c>
      <c r="K2259" t="str">
        <f>IF(ROW()&lt;=vLastrow,'Match History Data'!K2259,"")</f>
        <v/>
      </c>
      <c r="L2259" t="str">
        <f>IF(ROW()&lt;=vLastrow,'Match History Data'!L2259,"")</f>
        <v/>
      </c>
      <c r="M2259" t="str">
        <f>IF(ROW()&lt;=vLastrow,'Match History Data'!M2259,"")</f>
        <v/>
      </c>
      <c r="N2259" t="str">
        <f>IF(ROW()&lt;=vLastrow,'Match History Data'!N2259,"")</f>
        <v/>
      </c>
      <c r="O2259" t="str">
        <f>IF(ROW()&lt;=vLastrow,'Match History Data'!O2259,"")</f>
        <v/>
      </c>
      <c r="Q2259" t="str">
        <f>IF(ROW()&lt;=vLastrow,VLOOKUP(MONTH(E2259),calcs!$S$2:$T$13,2,FALSE),"")</f>
        <v/>
      </c>
      <c r="R2259" t="str">
        <f>IF(ROW()&lt;=vLastrow,VLOOKUP(MONTH(F2259),calcs!$S$2:$T$13,2,FALSE),"")</f>
        <v/>
      </c>
      <c r="S2259" t="str">
        <f t="shared" si="185"/>
        <v/>
      </c>
      <c r="T2259" s="26" t="e">
        <f>IF(F2259="",DATEDIF(E2259,calcs!X$2,"Y"),"")</f>
        <v>#VALUE!</v>
      </c>
      <c r="U2259" t="str">
        <f t="shared" si="184"/>
        <v/>
      </c>
      <c r="V2259" t="str">
        <f t="shared" si="181"/>
        <v/>
      </c>
      <c r="W2259">
        <f t="shared" si="182"/>
        <v>0</v>
      </c>
      <c r="X2259">
        <f t="shared" si="183"/>
        <v>0</v>
      </c>
    </row>
    <row r="2260" spans="1:24" x14ac:dyDescent="0.35">
      <c r="A2260" t="str">
        <f>IF(ROW()&lt;=vLastrow,'Match History Data'!A2260,"")</f>
        <v/>
      </c>
      <c r="B2260" t="str">
        <f>IF(ROW()&lt;=vLastrow,'Match History Data'!B2260,"")</f>
        <v/>
      </c>
      <c r="C2260" t="str">
        <f>IF(ROW()&lt;=vLastrow,'Match History Data'!C2260,"")</f>
        <v/>
      </c>
      <c r="D2260" t="str">
        <f>IF(ROW()&lt;=vLastrow,'Match History Data'!D2260,"")</f>
        <v/>
      </c>
      <c r="E2260" s="3" t="str">
        <f>IF(ROW()&lt;=vLastrow,IF('Match History Data'!E2260&lt;&gt;"",'Match History Data'!E2260,""),"")</f>
        <v/>
      </c>
      <c r="F2260" s="3" t="str">
        <f>IF(ROW()&lt;=vLastrow,IF('Match History Data'!F2260&lt;&gt;"",'Match History Data'!F2260,""),"")</f>
        <v/>
      </c>
      <c r="G2260" t="str">
        <f>IF(ROW()&lt;=vLastrow,'Match History Data'!G2260,"")</f>
        <v/>
      </c>
      <c r="H2260" t="str">
        <f>IF(ROW()&lt;=vLastrow,'Match History Data'!H2260,"")</f>
        <v/>
      </c>
      <c r="I2260" t="str">
        <f>IF(ROW()&lt;=vLastrow,'Match History Data'!I2260,"")</f>
        <v/>
      </c>
      <c r="J2260" t="str">
        <f>IF(ROW()&lt;=vLastrow,'Match History Data'!J2260,"")</f>
        <v/>
      </c>
      <c r="K2260" t="str">
        <f>IF(ROW()&lt;=vLastrow,'Match History Data'!K2260,"")</f>
        <v/>
      </c>
      <c r="L2260" t="str">
        <f>IF(ROW()&lt;=vLastrow,'Match History Data'!L2260,"")</f>
        <v/>
      </c>
      <c r="M2260" t="str">
        <f>IF(ROW()&lt;=vLastrow,'Match History Data'!M2260,"")</f>
        <v/>
      </c>
      <c r="N2260" t="str">
        <f>IF(ROW()&lt;=vLastrow,'Match History Data'!N2260,"")</f>
        <v/>
      </c>
      <c r="O2260" t="str">
        <f>IF(ROW()&lt;=vLastrow,'Match History Data'!O2260,"")</f>
        <v/>
      </c>
      <c r="Q2260" t="str">
        <f>IF(ROW()&lt;=vLastrow,VLOOKUP(MONTH(E2260),calcs!$S$2:$T$13,2,FALSE),"")</f>
        <v/>
      </c>
      <c r="R2260" t="str">
        <f>IF(ROW()&lt;=vLastrow,VLOOKUP(MONTH(F2260),calcs!$S$2:$T$13,2,FALSE),"")</f>
        <v/>
      </c>
      <c r="S2260" t="str">
        <f t="shared" si="185"/>
        <v/>
      </c>
      <c r="T2260" s="26" t="e">
        <f>IF(F2260="",DATEDIF(E2260,calcs!X$2,"Y"),"")</f>
        <v>#VALUE!</v>
      </c>
      <c r="U2260" t="str">
        <f t="shared" si="184"/>
        <v/>
      </c>
      <c r="V2260" t="str">
        <f t="shared" si="181"/>
        <v/>
      </c>
      <c r="W2260">
        <f t="shared" si="182"/>
        <v>0</v>
      </c>
      <c r="X2260">
        <f t="shared" si="183"/>
        <v>0</v>
      </c>
    </row>
    <row r="2261" spans="1:24" x14ac:dyDescent="0.35">
      <c r="A2261" t="str">
        <f>IF(ROW()&lt;=vLastrow,'Match History Data'!A2261,"")</f>
        <v/>
      </c>
      <c r="B2261" t="str">
        <f>IF(ROW()&lt;=vLastrow,'Match History Data'!B2261,"")</f>
        <v/>
      </c>
      <c r="C2261" t="str">
        <f>IF(ROW()&lt;=vLastrow,'Match History Data'!C2261,"")</f>
        <v/>
      </c>
      <c r="D2261" t="str">
        <f>IF(ROW()&lt;=vLastrow,'Match History Data'!D2261,"")</f>
        <v/>
      </c>
      <c r="E2261" s="3" t="str">
        <f>IF(ROW()&lt;=vLastrow,IF('Match History Data'!E2261&lt;&gt;"",'Match History Data'!E2261,""),"")</f>
        <v/>
      </c>
      <c r="F2261" s="3" t="str">
        <f>IF(ROW()&lt;=vLastrow,IF('Match History Data'!F2261&lt;&gt;"",'Match History Data'!F2261,""),"")</f>
        <v/>
      </c>
      <c r="G2261" t="str">
        <f>IF(ROW()&lt;=vLastrow,'Match History Data'!G2261,"")</f>
        <v/>
      </c>
      <c r="H2261" t="str">
        <f>IF(ROW()&lt;=vLastrow,'Match History Data'!H2261,"")</f>
        <v/>
      </c>
      <c r="I2261" t="str">
        <f>IF(ROW()&lt;=vLastrow,'Match History Data'!I2261,"")</f>
        <v/>
      </c>
      <c r="J2261" t="str">
        <f>IF(ROW()&lt;=vLastrow,'Match History Data'!J2261,"")</f>
        <v/>
      </c>
      <c r="K2261" t="str">
        <f>IF(ROW()&lt;=vLastrow,'Match History Data'!K2261,"")</f>
        <v/>
      </c>
      <c r="L2261" t="str">
        <f>IF(ROW()&lt;=vLastrow,'Match History Data'!L2261,"")</f>
        <v/>
      </c>
      <c r="M2261" t="str">
        <f>IF(ROW()&lt;=vLastrow,'Match History Data'!M2261,"")</f>
        <v/>
      </c>
      <c r="N2261" t="str">
        <f>IF(ROW()&lt;=vLastrow,'Match History Data'!N2261,"")</f>
        <v/>
      </c>
      <c r="O2261" t="str">
        <f>IF(ROW()&lt;=vLastrow,'Match History Data'!O2261,"")</f>
        <v/>
      </c>
      <c r="Q2261" t="str">
        <f>IF(ROW()&lt;=vLastrow,VLOOKUP(MONTH(E2261),calcs!$S$2:$T$13,2,FALSE),"")</f>
        <v/>
      </c>
      <c r="R2261" t="str">
        <f>IF(ROW()&lt;=vLastrow,VLOOKUP(MONTH(F2261),calcs!$S$2:$T$13,2,FALSE),"")</f>
        <v/>
      </c>
      <c r="S2261" t="str">
        <f t="shared" si="185"/>
        <v/>
      </c>
      <c r="T2261" s="26" t="e">
        <f>IF(F2261="",DATEDIF(E2261,calcs!X$2,"Y"),"")</f>
        <v>#VALUE!</v>
      </c>
      <c r="U2261" t="str">
        <f t="shared" si="184"/>
        <v/>
      </c>
      <c r="V2261" t="str">
        <f t="shared" si="181"/>
        <v/>
      </c>
      <c r="W2261">
        <f t="shared" si="182"/>
        <v>0</v>
      </c>
      <c r="X2261">
        <f t="shared" si="183"/>
        <v>0</v>
      </c>
    </row>
    <row r="2262" spans="1:24" x14ac:dyDescent="0.35">
      <c r="A2262" t="str">
        <f>IF(ROW()&lt;=vLastrow,'Match History Data'!A2262,"")</f>
        <v/>
      </c>
      <c r="B2262" t="str">
        <f>IF(ROW()&lt;=vLastrow,'Match History Data'!B2262,"")</f>
        <v/>
      </c>
      <c r="C2262" t="str">
        <f>IF(ROW()&lt;=vLastrow,'Match History Data'!C2262,"")</f>
        <v/>
      </c>
      <c r="D2262" t="str">
        <f>IF(ROW()&lt;=vLastrow,'Match History Data'!D2262,"")</f>
        <v/>
      </c>
      <c r="E2262" s="3" t="str">
        <f>IF(ROW()&lt;=vLastrow,IF('Match History Data'!E2262&lt;&gt;"",'Match History Data'!E2262,""),"")</f>
        <v/>
      </c>
      <c r="F2262" s="3" t="str">
        <f>IF(ROW()&lt;=vLastrow,IF('Match History Data'!F2262&lt;&gt;"",'Match History Data'!F2262,""),"")</f>
        <v/>
      </c>
      <c r="G2262" t="str">
        <f>IF(ROW()&lt;=vLastrow,'Match History Data'!G2262,"")</f>
        <v/>
      </c>
      <c r="H2262" t="str">
        <f>IF(ROW()&lt;=vLastrow,'Match History Data'!H2262,"")</f>
        <v/>
      </c>
      <c r="I2262" t="str">
        <f>IF(ROW()&lt;=vLastrow,'Match History Data'!I2262,"")</f>
        <v/>
      </c>
      <c r="J2262" t="str">
        <f>IF(ROW()&lt;=vLastrow,'Match History Data'!J2262,"")</f>
        <v/>
      </c>
      <c r="K2262" t="str">
        <f>IF(ROW()&lt;=vLastrow,'Match History Data'!K2262,"")</f>
        <v/>
      </c>
      <c r="L2262" t="str">
        <f>IF(ROW()&lt;=vLastrow,'Match History Data'!L2262,"")</f>
        <v/>
      </c>
      <c r="M2262" t="str">
        <f>IF(ROW()&lt;=vLastrow,'Match History Data'!M2262,"")</f>
        <v/>
      </c>
      <c r="N2262" t="str">
        <f>IF(ROW()&lt;=vLastrow,'Match History Data'!N2262,"")</f>
        <v/>
      </c>
      <c r="O2262" t="str">
        <f>IF(ROW()&lt;=vLastrow,'Match History Data'!O2262,"")</f>
        <v/>
      </c>
      <c r="Q2262" t="str">
        <f>IF(ROW()&lt;=vLastrow,VLOOKUP(MONTH(E2262),calcs!$S$2:$T$13,2,FALSE),"")</f>
        <v/>
      </c>
      <c r="R2262" t="str">
        <f>IF(ROW()&lt;=vLastrow,VLOOKUP(MONTH(F2262),calcs!$S$2:$T$13,2,FALSE),"")</f>
        <v/>
      </c>
      <c r="S2262" t="str">
        <f t="shared" si="185"/>
        <v/>
      </c>
      <c r="T2262" s="26" t="e">
        <f>IF(F2262="",DATEDIF(E2262,calcs!X$2,"Y"),"")</f>
        <v>#VALUE!</v>
      </c>
      <c r="U2262" t="str">
        <f t="shared" si="184"/>
        <v/>
      </c>
      <c r="V2262" t="str">
        <f t="shared" si="181"/>
        <v/>
      </c>
      <c r="W2262">
        <f t="shared" si="182"/>
        <v>0</v>
      </c>
      <c r="X2262">
        <f t="shared" si="183"/>
        <v>0</v>
      </c>
    </row>
    <row r="2263" spans="1:24" x14ac:dyDescent="0.35">
      <c r="A2263" t="str">
        <f>IF(ROW()&lt;=vLastrow,'Match History Data'!A2263,"")</f>
        <v/>
      </c>
      <c r="B2263" t="str">
        <f>IF(ROW()&lt;=vLastrow,'Match History Data'!B2263,"")</f>
        <v/>
      </c>
      <c r="C2263" t="str">
        <f>IF(ROW()&lt;=vLastrow,'Match History Data'!C2263,"")</f>
        <v/>
      </c>
      <c r="D2263" t="str">
        <f>IF(ROW()&lt;=vLastrow,'Match History Data'!D2263,"")</f>
        <v/>
      </c>
      <c r="E2263" s="3" t="str">
        <f>IF(ROW()&lt;=vLastrow,IF('Match History Data'!E2263&lt;&gt;"",'Match History Data'!E2263,""),"")</f>
        <v/>
      </c>
      <c r="F2263" s="3" t="str">
        <f>IF(ROW()&lt;=vLastrow,IF('Match History Data'!F2263&lt;&gt;"",'Match History Data'!F2263,""),"")</f>
        <v/>
      </c>
      <c r="G2263" t="str">
        <f>IF(ROW()&lt;=vLastrow,'Match History Data'!G2263,"")</f>
        <v/>
      </c>
      <c r="H2263" t="str">
        <f>IF(ROW()&lt;=vLastrow,'Match History Data'!H2263,"")</f>
        <v/>
      </c>
      <c r="I2263" t="str">
        <f>IF(ROW()&lt;=vLastrow,'Match History Data'!I2263,"")</f>
        <v/>
      </c>
      <c r="J2263" t="str">
        <f>IF(ROW()&lt;=vLastrow,'Match History Data'!J2263,"")</f>
        <v/>
      </c>
      <c r="K2263" t="str">
        <f>IF(ROW()&lt;=vLastrow,'Match History Data'!K2263,"")</f>
        <v/>
      </c>
      <c r="L2263" t="str">
        <f>IF(ROW()&lt;=vLastrow,'Match History Data'!L2263,"")</f>
        <v/>
      </c>
      <c r="M2263" t="str">
        <f>IF(ROW()&lt;=vLastrow,'Match History Data'!M2263,"")</f>
        <v/>
      </c>
      <c r="N2263" t="str">
        <f>IF(ROW()&lt;=vLastrow,'Match History Data'!N2263,"")</f>
        <v/>
      </c>
      <c r="O2263" t="str">
        <f>IF(ROW()&lt;=vLastrow,'Match History Data'!O2263,"")</f>
        <v/>
      </c>
      <c r="Q2263" t="str">
        <f>IF(ROW()&lt;=vLastrow,VLOOKUP(MONTH(E2263),calcs!$S$2:$T$13,2,FALSE),"")</f>
        <v/>
      </c>
      <c r="R2263" t="str">
        <f>IF(ROW()&lt;=vLastrow,VLOOKUP(MONTH(F2263),calcs!$S$2:$T$13,2,FALSE),"")</f>
        <v/>
      </c>
      <c r="S2263" t="str">
        <f t="shared" si="185"/>
        <v/>
      </c>
      <c r="T2263" s="26" t="e">
        <f>IF(F2263="",DATEDIF(E2263,calcs!X$2,"Y"),"")</f>
        <v>#VALUE!</v>
      </c>
      <c r="U2263" t="str">
        <f t="shared" si="184"/>
        <v/>
      </c>
      <c r="V2263" t="str">
        <f t="shared" si="181"/>
        <v/>
      </c>
      <c r="W2263">
        <f t="shared" si="182"/>
        <v>0</v>
      </c>
      <c r="X2263">
        <f t="shared" si="183"/>
        <v>0</v>
      </c>
    </row>
    <row r="2264" spans="1:24" x14ac:dyDescent="0.35">
      <c r="A2264" t="str">
        <f>IF(ROW()&lt;=vLastrow,'Match History Data'!A2264,"")</f>
        <v/>
      </c>
      <c r="B2264" t="str">
        <f>IF(ROW()&lt;=vLastrow,'Match History Data'!B2264,"")</f>
        <v/>
      </c>
      <c r="C2264" t="str">
        <f>IF(ROW()&lt;=vLastrow,'Match History Data'!C2264,"")</f>
        <v/>
      </c>
      <c r="D2264" t="str">
        <f>IF(ROW()&lt;=vLastrow,'Match History Data'!D2264,"")</f>
        <v/>
      </c>
      <c r="E2264" s="3" t="str">
        <f>IF(ROW()&lt;=vLastrow,IF('Match History Data'!E2264&lt;&gt;"",'Match History Data'!E2264,""),"")</f>
        <v/>
      </c>
      <c r="F2264" s="3" t="str">
        <f>IF(ROW()&lt;=vLastrow,IF('Match History Data'!F2264&lt;&gt;"",'Match History Data'!F2264,""),"")</f>
        <v/>
      </c>
      <c r="G2264" t="str">
        <f>IF(ROW()&lt;=vLastrow,'Match History Data'!G2264,"")</f>
        <v/>
      </c>
      <c r="H2264" t="str">
        <f>IF(ROW()&lt;=vLastrow,'Match History Data'!H2264,"")</f>
        <v/>
      </c>
      <c r="I2264" t="str">
        <f>IF(ROW()&lt;=vLastrow,'Match History Data'!I2264,"")</f>
        <v/>
      </c>
      <c r="J2264" t="str">
        <f>IF(ROW()&lt;=vLastrow,'Match History Data'!J2264,"")</f>
        <v/>
      </c>
      <c r="K2264" t="str">
        <f>IF(ROW()&lt;=vLastrow,'Match History Data'!K2264,"")</f>
        <v/>
      </c>
      <c r="L2264" t="str">
        <f>IF(ROW()&lt;=vLastrow,'Match History Data'!L2264,"")</f>
        <v/>
      </c>
      <c r="M2264" t="str">
        <f>IF(ROW()&lt;=vLastrow,'Match History Data'!M2264,"")</f>
        <v/>
      </c>
      <c r="N2264" t="str">
        <f>IF(ROW()&lt;=vLastrow,'Match History Data'!N2264,"")</f>
        <v/>
      </c>
      <c r="O2264" t="str">
        <f>IF(ROW()&lt;=vLastrow,'Match History Data'!O2264,"")</f>
        <v/>
      </c>
      <c r="Q2264" t="str">
        <f>IF(ROW()&lt;=vLastrow,VLOOKUP(MONTH(E2264),calcs!$S$2:$T$13,2,FALSE),"")</f>
        <v/>
      </c>
      <c r="R2264" t="str">
        <f>IF(ROW()&lt;=vLastrow,VLOOKUP(MONTH(F2264),calcs!$S$2:$T$13,2,FALSE),"")</f>
        <v/>
      </c>
      <c r="S2264" t="str">
        <f t="shared" si="185"/>
        <v/>
      </c>
      <c r="T2264" s="26" t="e">
        <f>IF(F2264="",DATEDIF(E2264,calcs!X$2,"Y"),"")</f>
        <v>#VALUE!</v>
      </c>
      <c r="U2264" t="str">
        <f t="shared" si="184"/>
        <v/>
      </c>
      <c r="V2264" t="str">
        <f t="shared" si="181"/>
        <v/>
      </c>
      <c r="W2264">
        <f t="shared" si="182"/>
        <v>0</v>
      </c>
      <c r="X2264">
        <f t="shared" si="183"/>
        <v>0</v>
      </c>
    </row>
    <row r="2265" spans="1:24" x14ac:dyDescent="0.35">
      <c r="A2265" t="str">
        <f>IF(ROW()&lt;=vLastrow,'Match History Data'!A2265,"")</f>
        <v/>
      </c>
      <c r="B2265" t="str">
        <f>IF(ROW()&lt;=vLastrow,'Match History Data'!B2265,"")</f>
        <v/>
      </c>
      <c r="C2265" t="str">
        <f>IF(ROW()&lt;=vLastrow,'Match History Data'!C2265,"")</f>
        <v/>
      </c>
      <c r="D2265" t="str">
        <f>IF(ROW()&lt;=vLastrow,'Match History Data'!D2265,"")</f>
        <v/>
      </c>
      <c r="E2265" s="3" t="str">
        <f>IF(ROW()&lt;=vLastrow,IF('Match History Data'!E2265&lt;&gt;"",'Match History Data'!E2265,""),"")</f>
        <v/>
      </c>
      <c r="F2265" s="3" t="str">
        <f>IF(ROW()&lt;=vLastrow,IF('Match History Data'!F2265&lt;&gt;"",'Match History Data'!F2265,""),"")</f>
        <v/>
      </c>
      <c r="G2265" t="str">
        <f>IF(ROW()&lt;=vLastrow,'Match History Data'!G2265,"")</f>
        <v/>
      </c>
      <c r="H2265" t="str">
        <f>IF(ROW()&lt;=vLastrow,'Match History Data'!H2265,"")</f>
        <v/>
      </c>
      <c r="I2265" t="str">
        <f>IF(ROW()&lt;=vLastrow,'Match History Data'!I2265,"")</f>
        <v/>
      </c>
      <c r="J2265" t="str">
        <f>IF(ROW()&lt;=vLastrow,'Match History Data'!J2265,"")</f>
        <v/>
      </c>
      <c r="K2265" t="str">
        <f>IF(ROW()&lt;=vLastrow,'Match History Data'!K2265,"")</f>
        <v/>
      </c>
      <c r="L2265" t="str">
        <f>IF(ROW()&lt;=vLastrow,'Match History Data'!L2265,"")</f>
        <v/>
      </c>
      <c r="M2265" t="str">
        <f>IF(ROW()&lt;=vLastrow,'Match History Data'!M2265,"")</f>
        <v/>
      </c>
      <c r="N2265" t="str">
        <f>IF(ROW()&lt;=vLastrow,'Match History Data'!N2265,"")</f>
        <v/>
      </c>
      <c r="O2265" t="str">
        <f>IF(ROW()&lt;=vLastrow,'Match History Data'!O2265,"")</f>
        <v/>
      </c>
      <c r="Q2265" t="str">
        <f>IF(ROW()&lt;=vLastrow,VLOOKUP(MONTH(E2265),calcs!$S$2:$T$13,2,FALSE),"")</f>
        <v/>
      </c>
      <c r="R2265" t="str">
        <f>IF(ROW()&lt;=vLastrow,VLOOKUP(MONTH(F2265),calcs!$S$2:$T$13,2,FALSE),"")</f>
        <v/>
      </c>
      <c r="S2265" t="str">
        <f t="shared" si="185"/>
        <v/>
      </c>
      <c r="T2265" s="26" t="e">
        <f>IF(F2265="",DATEDIF(E2265,calcs!X$2,"Y"),"")</f>
        <v>#VALUE!</v>
      </c>
      <c r="U2265" t="str">
        <f t="shared" si="184"/>
        <v/>
      </c>
      <c r="V2265" t="str">
        <f t="shared" si="181"/>
        <v/>
      </c>
      <c r="W2265">
        <f t="shared" si="182"/>
        <v>0</v>
      </c>
      <c r="X2265">
        <f t="shared" si="183"/>
        <v>0</v>
      </c>
    </row>
    <row r="2266" spans="1:24" x14ac:dyDescent="0.35">
      <c r="A2266" t="str">
        <f>IF(ROW()&lt;=vLastrow,'Match History Data'!A2266,"")</f>
        <v/>
      </c>
      <c r="B2266" t="str">
        <f>IF(ROW()&lt;=vLastrow,'Match History Data'!B2266,"")</f>
        <v/>
      </c>
      <c r="C2266" t="str">
        <f>IF(ROW()&lt;=vLastrow,'Match History Data'!C2266,"")</f>
        <v/>
      </c>
      <c r="D2266" t="str">
        <f>IF(ROW()&lt;=vLastrow,'Match History Data'!D2266,"")</f>
        <v/>
      </c>
      <c r="E2266" s="3" t="str">
        <f>IF(ROW()&lt;=vLastrow,IF('Match History Data'!E2266&lt;&gt;"",'Match History Data'!E2266,""),"")</f>
        <v/>
      </c>
      <c r="F2266" s="3" t="str">
        <f>IF(ROW()&lt;=vLastrow,IF('Match History Data'!F2266&lt;&gt;"",'Match History Data'!F2266,""),"")</f>
        <v/>
      </c>
      <c r="G2266" t="str">
        <f>IF(ROW()&lt;=vLastrow,'Match History Data'!G2266,"")</f>
        <v/>
      </c>
      <c r="H2266" t="str">
        <f>IF(ROW()&lt;=vLastrow,'Match History Data'!H2266,"")</f>
        <v/>
      </c>
      <c r="I2266" t="str">
        <f>IF(ROW()&lt;=vLastrow,'Match History Data'!I2266,"")</f>
        <v/>
      </c>
      <c r="J2266" t="str">
        <f>IF(ROW()&lt;=vLastrow,'Match History Data'!J2266,"")</f>
        <v/>
      </c>
      <c r="K2266" t="str">
        <f>IF(ROW()&lt;=vLastrow,'Match History Data'!K2266,"")</f>
        <v/>
      </c>
      <c r="L2266" t="str">
        <f>IF(ROW()&lt;=vLastrow,'Match History Data'!L2266,"")</f>
        <v/>
      </c>
      <c r="M2266" t="str">
        <f>IF(ROW()&lt;=vLastrow,'Match History Data'!M2266,"")</f>
        <v/>
      </c>
      <c r="N2266" t="str">
        <f>IF(ROW()&lt;=vLastrow,'Match History Data'!N2266,"")</f>
        <v/>
      </c>
      <c r="O2266" t="str">
        <f>IF(ROW()&lt;=vLastrow,'Match History Data'!O2266,"")</f>
        <v/>
      </c>
      <c r="Q2266" t="str">
        <f>IF(ROW()&lt;=vLastrow,VLOOKUP(MONTH(E2266),calcs!$S$2:$T$13,2,FALSE),"")</f>
        <v/>
      </c>
      <c r="R2266" t="str">
        <f>IF(ROW()&lt;=vLastrow,VLOOKUP(MONTH(F2266),calcs!$S$2:$T$13,2,FALSE),"")</f>
        <v/>
      </c>
      <c r="S2266" t="str">
        <f t="shared" si="185"/>
        <v/>
      </c>
      <c r="T2266" s="26" t="e">
        <f>IF(F2266="",DATEDIF(E2266,calcs!X$2,"Y"),"")</f>
        <v>#VALUE!</v>
      </c>
      <c r="U2266" t="str">
        <f t="shared" si="184"/>
        <v/>
      </c>
      <c r="V2266" t="str">
        <f t="shared" si="181"/>
        <v/>
      </c>
      <c r="W2266">
        <f t="shared" si="182"/>
        <v>0</v>
      </c>
      <c r="X2266">
        <f t="shared" si="183"/>
        <v>0</v>
      </c>
    </row>
    <row r="2267" spans="1:24" x14ac:dyDescent="0.35">
      <c r="A2267" t="str">
        <f>IF(ROW()&lt;=vLastrow,'Match History Data'!A2267,"")</f>
        <v/>
      </c>
      <c r="B2267" t="str">
        <f>IF(ROW()&lt;=vLastrow,'Match History Data'!B2267,"")</f>
        <v/>
      </c>
      <c r="C2267" t="str">
        <f>IF(ROW()&lt;=vLastrow,'Match History Data'!C2267,"")</f>
        <v/>
      </c>
      <c r="D2267" t="str">
        <f>IF(ROW()&lt;=vLastrow,'Match History Data'!D2267,"")</f>
        <v/>
      </c>
      <c r="E2267" s="3" t="str">
        <f>IF(ROW()&lt;=vLastrow,IF('Match History Data'!E2267&lt;&gt;"",'Match History Data'!E2267,""),"")</f>
        <v/>
      </c>
      <c r="F2267" s="3" t="str">
        <f>IF(ROW()&lt;=vLastrow,IF('Match History Data'!F2267&lt;&gt;"",'Match History Data'!F2267,""),"")</f>
        <v/>
      </c>
      <c r="G2267" t="str">
        <f>IF(ROW()&lt;=vLastrow,'Match History Data'!G2267,"")</f>
        <v/>
      </c>
      <c r="H2267" t="str">
        <f>IF(ROW()&lt;=vLastrow,'Match History Data'!H2267,"")</f>
        <v/>
      </c>
      <c r="I2267" t="str">
        <f>IF(ROW()&lt;=vLastrow,'Match History Data'!I2267,"")</f>
        <v/>
      </c>
      <c r="J2267" t="str">
        <f>IF(ROW()&lt;=vLastrow,'Match History Data'!J2267,"")</f>
        <v/>
      </c>
      <c r="K2267" t="str">
        <f>IF(ROW()&lt;=vLastrow,'Match History Data'!K2267,"")</f>
        <v/>
      </c>
      <c r="L2267" t="str">
        <f>IF(ROW()&lt;=vLastrow,'Match History Data'!L2267,"")</f>
        <v/>
      </c>
      <c r="M2267" t="str">
        <f>IF(ROW()&lt;=vLastrow,'Match History Data'!M2267,"")</f>
        <v/>
      </c>
      <c r="N2267" t="str">
        <f>IF(ROW()&lt;=vLastrow,'Match History Data'!N2267,"")</f>
        <v/>
      </c>
      <c r="O2267" t="str">
        <f>IF(ROW()&lt;=vLastrow,'Match History Data'!O2267,"")</f>
        <v/>
      </c>
      <c r="Q2267" t="str">
        <f>IF(ROW()&lt;=vLastrow,VLOOKUP(MONTH(E2267),calcs!$S$2:$T$13,2,FALSE),"")</f>
        <v/>
      </c>
      <c r="R2267" t="str">
        <f>IF(ROW()&lt;=vLastrow,VLOOKUP(MONTH(F2267),calcs!$S$2:$T$13,2,FALSE),"")</f>
        <v/>
      </c>
      <c r="S2267" t="str">
        <f t="shared" si="185"/>
        <v/>
      </c>
      <c r="T2267" s="26" t="e">
        <f>IF(F2267="",DATEDIF(E2267,calcs!X$2,"Y"),"")</f>
        <v>#VALUE!</v>
      </c>
      <c r="U2267" t="str">
        <f t="shared" si="184"/>
        <v/>
      </c>
      <c r="V2267" t="str">
        <f t="shared" si="181"/>
        <v/>
      </c>
      <c r="W2267">
        <f t="shared" si="182"/>
        <v>0</v>
      </c>
      <c r="X2267">
        <f t="shared" si="183"/>
        <v>0</v>
      </c>
    </row>
    <row r="2268" spans="1:24" x14ac:dyDescent="0.35">
      <c r="A2268" t="str">
        <f>IF(ROW()&lt;=vLastrow,'Match History Data'!A2268,"")</f>
        <v/>
      </c>
      <c r="B2268" t="str">
        <f>IF(ROW()&lt;=vLastrow,'Match History Data'!B2268,"")</f>
        <v/>
      </c>
      <c r="C2268" t="str">
        <f>IF(ROW()&lt;=vLastrow,'Match History Data'!C2268,"")</f>
        <v/>
      </c>
      <c r="D2268" t="str">
        <f>IF(ROW()&lt;=vLastrow,'Match History Data'!D2268,"")</f>
        <v/>
      </c>
      <c r="E2268" s="3" t="str">
        <f>IF(ROW()&lt;=vLastrow,IF('Match History Data'!E2268&lt;&gt;"",'Match History Data'!E2268,""),"")</f>
        <v/>
      </c>
      <c r="F2268" s="3" t="str">
        <f>IF(ROW()&lt;=vLastrow,IF('Match History Data'!F2268&lt;&gt;"",'Match History Data'!F2268,""),"")</f>
        <v/>
      </c>
      <c r="G2268" t="str">
        <f>IF(ROW()&lt;=vLastrow,'Match History Data'!G2268,"")</f>
        <v/>
      </c>
      <c r="H2268" t="str">
        <f>IF(ROW()&lt;=vLastrow,'Match History Data'!H2268,"")</f>
        <v/>
      </c>
      <c r="I2268" t="str">
        <f>IF(ROW()&lt;=vLastrow,'Match History Data'!I2268,"")</f>
        <v/>
      </c>
      <c r="J2268" t="str">
        <f>IF(ROW()&lt;=vLastrow,'Match History Data'!J2268,"")</f>
        <v/>
      </c>
      <c r="K2268" t="str">
        <f>IF(ROW()&lt;=vLastrow,'Match History Data'!K2268,"")</f>
        <v/>
      </c>
      <c r="L2268" t="str">
        <f>IF(ROW()&lt;=vLastrow,'Match History Data'!L2268,"")</f>
        <v/>
      </c>
      <c r="M2268" t="str">
        <f>IF(ROW()&lt;=vLastrow,'Match History Data'!M2268,"")</f>
        <v/>
      </c>
      <c r="N2268" t="str">
        <f>IF(ROW()&lt;=vLastrow,'Match History Data'!N2268,"")</f>
        <v/>
      </c>
      <c r="O2268" t="str">
        <f>IF(ROW()&lt;=vLastrow,'Match History Data'!O2268,"")</f>
        <v/>
      </c>
      <c r="Q2268" t="str">
        <f>IF(ROW()&lt;=vLastrow,VLOOKUP(MONTH(E2268),calcs!$S$2:$T$13,2,FALSE),"")</f>
        <v/>
      </c>
      <c r="R2268" t="str">
        <f>IF(ROW()&lt;=vLastrow,VLOOKUP(MONTH(F2268),calcs!$S$2:$T$13,2,FALSE),"")</f>
        <v/>
      </c>
      <c r="S2268" t="str">
        <f t="shared" si="185"/>
        <v/>
      </c>
      <c r="T2268" s="26" t="e">
        <f>IF(F2268="",DATEDIF(E2268,calcs!X$2,"Y"),"")</f>
        <v>#VALUE!</v>
      </c>
      <c r="U2268" t="str">
        <f t="shared" si="184"/>
        <v/>
      </c>
      <c r="V2268" t="str">
        <f t="shared" si="181"/>
        <v/>
      </c>
      <c r="W2268">
        <f t="shared" si="182"/>
        <v>0</v>
      </c>
      <c r="X2268">
        <f t="shared" si="183"/>
        <v>0</v>
      </c>
    </row>
    <row r="2269" spans="1:24" x14ac:dyDescent="0.35">
      <c r="A2269" t="str">
        <f>IF(ROW()&lt;=vLastrow,'Match History Data'!A2269,"")</f>
        <v/>
      </c>
      <c r="B2269" t="str">
        <f>IF(ROW()&lt;=vLastrow,'Match History Data'!B2269,"")</f>
        <v/>
      </c>
      <c r="C2269" t="str">
        <f>IF(ROW()&lt;=vLastrow,'Match History Data'!C2269,"")</f>
        <v/>
      </c>
      <c r="D2269" t="str">
        <f>IF(ROW()&lt;=vLastrow,'Match History Data'!D2269,"")</f>
        <v/>
      </c>
      <c r="E2269" s="3" t="str">
        <f>IF(ROW()&lt;=vLastrow,IF('Match History Data'!E2269&lt;&gt;"",'Match History Data'!E2269,""),"")</f>
        <v/>
      </c>
      <c r="F2269" s="3" t="str">
        <f>IF(ROW()&lt;=vLastrow,IF('Match History Data'!F2269&lt;&gt;"",'Match History Data'!F2269,""),"")</f>
        <v/>
      </c>
      <c r="G2269" t="str">
        <f>IF(ROW()&lt;=vLastrow,'Match History Data'!G2269,"")</f>
        <v/>
      </c>
      <c r="H2269" t="str">
        <f>IF(ROW()&lt;=vLastrow,'Match History Data'!H2269,"")</f>
        <v/>
      </c>
      <c r="I2269" t="str">
        <f>IF(ROW()&lt;=vLastrow,'Match History Data'!I2269,"")</f>
        <v/>
      </c>
      <c r="J2269" t="str">
        <f>IF(ROW()&lt;=vLastrow,'Match History Data'!J2269,"")</f>
        <v/>
      </c>
      <c r="K2269" t="str">
        <f>IF(ROW()&lt;=vLastrow,'Match History Data'!K2269,"")</f>
        <v/>
      </c>
      <c r="L2269" t="str">
        <f>IF(ROW()&lt;=vLastrow,'Match History Data'!L2269,"")</f>
        <v/>
      </c>
      <c r="M2269" t="str">
        <f>IF(ROW()&lt;=vLastrow,'Match History Data'!M2269,"")</f>
        <v/>
      </c>
      <c r="N2269" t="str">
        <f>IF(ROW()&lt;=vLastrow,'Match History Data'!N2269,"")</f>
        <v/>
      </c>
      <c r="O2269" t="str">
        <f>IF(ROW()&lt;=vLastrow,'Match History Data'!O2269,"")</f>
        <v/>
      </c>
      <c r="Q2269" t="str">
        <f>IF(ROW()&lt;=vLastrow,VLOOKUP(MONTH(E2269),calcs!$S$2:$T$13,2,FALSE),"")</f>
        <v/>
      </c>
      <c r="R2269" t="str">
        <f>IF(ROW()&lt;=vLastrow,VLOOKUP(MONTH(F2269),calcs!$S$2:$T$13,2,FALSE),"")</f>
        <v/>
      </c>
      <c r="S2269" t="str">
        <f t="shared" si="185"/>
        <v/>
      </c>
      <c r="T2269" s="26" t="e">
        <f>IF(F2269="",DATEDIF(E2269,calcs!X$2,"Y"),"")</f>
        <v>#VALUE!</v>
      </c>
      <c r="U2269" t="str">
        <f t="shared" si="184"/>
        <v/>
      </c>
      <c r="V2269" t="str">
        <f t="shared" si="181"/>
        <v/>
      </c>
      <c r="W2269">
        <f t="shared" si="182"/>
        <v>0</v>
      </c>
      <c r="X2269">
        <f t="shared" si="183"/>
        <v>0</v>
      </c>
    </row>
    <row r="2270" spans="1:24" x14ac:dyDescent="0.35">
      <c r="A2270" t="str">
        <f>IF(ROW()&lt;=vLastrow,'Match History Data'!A2270,"")</f>
        <v/>
      </c>
      <c r="B2270" t="str">
        <f>IF(ROW()&lt;=vLastrow,'Match History Data'!B2270,"")</f>
        <v/>
      </c>
      <c r="C2270" t="str">
        <f>IF(ROW()&lt;=vLastrow,'Match History Data'!C2270,"")</f>
        <v/>
      </c>
      <c r="D2270" t="str">
        <f>IF(ROW()&lt;=vLastrow,'Match History Data'!D2270,"")</f>
        <v/>
      </c>
      <c r="E2270" s="3" t="str">
        <f>IF(ROW()&lt;=vLastrow,IF('Match History Data'!E2270&lt;&gt;"",'Match History Data'!E2270,""),"")</f>
        <v/>
      </c>
      <c r="F2270" s="3" t="str">
        <f>IF(ROW()&lt;=vLastrow,IF('Match History Data'!F2270&lt;&gt;"",'Match History Data'!F2270,""),"")</f>
        <v/>
      </c>
      <c r="G2270" t="str">
        <f>IF(ROW()&lt;=vLastrow,'Match History Data'!G2270,"")</f>
        <v/>
      </c>
      <c r="H2270" t="str">
        <f>IF(ROW()&lt;=vLastrow,'Match History Data'!H2270,"")</f>
        <v/>
      </c>
      <c r="I2270" t="str">
        <f>IF(ROW()&lt;=vLastrow,'Match History Data'!I2270,"")</f>
        <v/>
      </c>
      <c r="J2270" t="str">
        <f>IF(ROW()&lt;=vLastrow,'Match History Data'!J2270,"")</f>
        <v/>
      </c>
      <c r="K2270" t="str">
        <f>IF(ROW()&lt;=vLastrow,'Match History Data'!K2270,"")</f>
        <v/>
      </c>
      <c r="L2270" t="str">
        <f>IF(ROW()&lt;=vLastrow,'Match History Data'!L2270,"")</f>
        <v/>
      </c>
      <c r="M2270" t="str">
        <f>IF(ROW()&lt;=vLastrow,'Match History Data'!M2270,"")</f>
        <v/>
      </c>
      <c r="N2270" t="str">
        <f>IF(ROW()&lt;=vLastrow,'Match History Data'!N2270,"")</f>
        <v/>
      </c>
      <c r="O2270" t="str">
        <f>IF(ROW()&lt;=vLastrow,'Match History Data'!O2270,"")</f>
        <v/>
      </c>
      <c r="Q2270" t="str">
        <f>IF(ROW()&lt;=vLastrow,VLOOKUP(MONTH(E2270),calcs!$S$2:$T$13,2,FALSE),"")</f>
        <v/>
      </c>
      <c r="R2270" t="str">
        <f>IF(ROW()&lt;=vLastrow,VLOOKUP(MONTH(F2270),calcs!$S$2:$T$13,2,FALSE),"")</f>
        <v/>
      </c>
      <c r="S2270" t="str">
        <f t="shared" si="185"/>
        <v/>
      </c>
      <c r="T2270" s="26" t="e">
        <f>IF(F2270="",DATEDIF(E2270,calcs!X$2,"Y"),"")</f>
        <v>#VALUE!</v>
      </c>
      <c r="U2270" t="str">
        <f t="shared" si="184"/>
        <v/>
      </c>
      <c r="V2270" t="str">
        <f t="shared" si="181"/>
        <v/>
      </c>
      <c r="W2270">
        <f t="shared" si="182"/>
        <v>0</v>
      </c>
      <c r="X2270">
        <f t="shared" si="183"/>
        <v>0</v>
      </c>
    </row>
    <row r="2271" spans="1:24" x14ac:dyDescent="0.35">
      <c r="A2271" t="str">
        <f>IF(ROW()&lt;=vLastrow,'Match History Data'!A2271,"")</f>
        <v/>
      </c>
      <c r="B2271" t="str">
        <f>IF(ROW()&lt;=vLastrow,'Match History Data'!B2271,"")</f>
        <v/>
      </c>
      <c r="C2271" t="str">
        <f>IF(ROW()&lt;=vLastrow,'Match History Data'!C2271,"")</f>
        <v/>
      </c>
      <c r="D2271" t="str">
        <f>IF(ROW()&lt;=vLastrow,'Match History Data'!D2271,"")</f>
        <v/>
      </c>
      <c r="E2271" s="3" t="str">
        <f>IF(ROW()&lt;=vLastrow,IF('Match History Data'!E2271&lt;&gt;"",'Match History Data'!E2271,""),"")</f>
        <v/>
      </c>
      <c r="F2271" s="3" t="str">
        <f>IF(ROW()&lt;=vLastrow,IF('Match History Data'!F2271&lt;&gt;"",'Match History Data'!F2271,""),"")</f>
        <v/>
      </c>
      <c r="G2271" t="str">
        <f>IF(ROW()&lt;=vLastrow,'Match History Data'!G2271,"")</f>
        <v/>
      </c>
      <c r="H2271" t="str">
        <f>IF(ROW()&lt;=vLastrow,'Match History Data'!H2271,"")</f>
        <v/>
      </c>
      <c r="I2271" t="str">
        <f>IF(ROW()&lt;=vLastrow,'Match History Data'!I2271,"")</f>
        <v/>
      </c>
      <c r="J2271" t="str">
        <f>IF(ROW()&lt;=vLastrow,'Match History Data'!J2271,"")</f>
        <v/>
      </c>
      <c r="K2271" t="str">
        <f>IF(ROW()&lt;=vLastrow,'Match History Data'!K2271,"")</f>
        <v/>
      </c>
      <c r="L2271" t="str">
        <f>IF(ROW()&lt;=vLastrow,'Match History Data'!L2271,"")</f>
        <v/>
      </c>
      <c r="M2271" t="str">
        <f>IF(ROW()&lt;=vLastrow,'Match History Data'!M2271,"")</f>
        <v/>
      </c>
      <c r="N2271" t="str">
        <f>IF(ROW()&lt;=vLastrow,'Match History Data'!N2271,"")</f>
        <v/>
      </c>
      <c r="O2271" t="str">
        <f>IF(ROW()&lt;=vLastrow,'Match History Data'!O2271,"")</f>
        <v/>
      </c>
      <c r="Q2271" t="str">
        <f>IF(ROW()&lt;=vLastrow,VLOOKUP(MONTH(E2271),calcs!$S$2:$T$13,2,FALSE),"")</f>
        <v/>
      </c>
      <c r="R2271" t="str">
        <f>IF(ROW()&lt;=vLastrow,VLOOKUP(MONTH(F2271),calcs!$S$2:$T$13,2,FALSE),"")</f>
        <v/>
      </c>
      <c r="S2271" t="str">
        <f t="shared" si="185"/>
        <v/>
      </c>
      <c r="T2271" s="26" t="e">
        <f>IF(F2271="",DATEDIF(E2271,calcs!X$2,"Y"),"")</f>
        <v>#VALUE!</v>
      </c>
      <c r="U2271" t="str">
        <f t="shared" si="184"/>
        <v/>
      </c>
      <c r="V2271" t="str">
        <f t="shared" si="181"/>
        <v/>
      </c>
      <c r="W2271">
        <f t="shared" si="182"/>
        <v>0</v>
      </c>
      <c r="X2271">
        <f t="shared" si="183"/>
        <v>0</v>
      </c>
    </row>
    <row r="2272" spans="1:24" x14ac:dyDescent="0.35">
      <c r="A2272" t="str">
        <f>IF(ROW()&lt;=vLastrow,'Match History Data'!A2272,"")</f>
        <v/>
      </c>
      <c r="B2272" t="str">
        <f>IF(ROW()&lt;=vLastrow,'Match History Data'!B2272,"")</f>
        <v/>
      </c>
      <c r="C2272" t="str">
        <f>IF(ROW()&lt;=vLastrow,'Match History Data'!C2272,"")</f>
        <v/>
      </c>
      <c r="D2272" t="str">
        <f>IF(ROW()&lt;=vLastrow,'Match History Data'!D2272,"")</f>
        <v/>
      </c>
      <c r="E2272" s="3" t="str">
        <f>IF(ROW()&lt;=vLastrow,IF('Match History Data'!E2272&lt;&gt;"",'Match History Data'!E2272,""),"")</f>
        <v/>
      </c>
      <c r="F2272" s="3" t="str">
        <f>IF(ROW()&lt;=vLastrow,IF('Match History Data'!F2272&lt;&gt;"",'Match History Data'!F2272,""),"")</f>
        <v/>
      </c>
      <c r="G2272" t="str">
        <f>IF(ROW()&lt;=vLastrow,'Match History Data'!G2272,"")</f>
        <v/>
      </c>
      <c r="H2272" t="str">
        <f>IF(ROW()&lt;=vLastrow,'Match History Data'!H2272,"")</f>
        <v/>
      </c>
      <c r="I2272" t="str">
        <f>IF(ROW()&lt;=vLastrow,'Match History Data'!I2272,"")</f>
        <v/>
      </c>
      <c r="J2272" t="str">
        <f>IF(ROW()&lt;=vLastrow,'Match History Data'!J2272,"")</f>
        <v/>
      </c>
      <c r="K2272" t="str">
        <f>IF(ROW()&lt;=vLastrow,'Match History Data'!K2272,"")</f>
        <v/>
      </c>
      <c r="L2272" t="str">
        <f>IF(ROW()&lt;=vLastrow,'Match History Data'!L2272,"")</f>
        <v/>
      </c>
      <c r="M2272" t="str">
        <f>IF(ROW()&lt;=vLastrow,'Match History Data'!M2272,"")</f>
        <v/>
      </c>
      <c r="N2272" t="str">
        <f>IF(ROW()&lt;=vLastrow,'Match History Data'!N2272,"")</f>
        <v/>
      </c>
      <c r="O2272" t="str">
        <f>IF(ROW()&lt;=vLastrow,'Match History Data'!O2272,"")</f>
        <v/>
      </c>
      <c r="Q2272" t="str">
        <f>IF(ROW()&lt;=vLastrow,VLOOKUP(MONTH(E2272),calcs!$S$2:$T$13,2,FALSE),"")</f>
        <v/>
      </c>
      <c r="R2272" t="str">
        <f>IF(ROW()&lt;=vLastrow,VLOOKUP(MONTH(F2272),calcs!$S$2:$T$13,2,FALSE),"")</f>
        <v/>
      </c>
      <c r="S2272" t="str">
        <f t="shared" si="185"/>
        <v/>
      </c>
      <c r="T2272" s="26" t="e">
        <f>IF(F2272="",DATEDIF(E2272,calcs!X$2,"Y"),"")</f>
        <v>#VALUE!</v>
      </c>
      <c r="U2272" t="str">
        <f t="shared" si="184"/>
        <v/>
      </c>
      <c r="V2272" t="str">
        <f t="shared" si="181"/>
        <v/>
      </c>
      <c r="W2272">
        <f t="shared" si="182"/>
        <v>0</v>
      </c>
      <c r="X2272">
        <f t="shared" si="183"/>
        <v>0</v>
      </c>
    </row>
    <row r="2273" spans="1:24" x14ac:dyDescent="0.35">
      <c r="A2273" t="str">
        <f>IF(ROW()&lt;=vLastrow,'Match History Data'!A2273,"")</f>
        <v/>
      </c>
      <c r="B2273" t="str">
        <f>IF(ROW()&lt;=vLastrow,'Match History Data'!B2273,"")</f>
        <v/>
      </c>
      <c r="C2273" t="str">
        <f>IF(ROW()&lt;=vLastrow,'Match History Data'!C2273,"")</f>
        <v/>
      </c>
      <c r="D2273" t="str">
        <f>IF(ROW()&lt;=vLastrow,'Match History Data'!D2273,"")</f>
        <v/>
      </c>
      <c r="E2273" s="3" t="str">
        <f>IF(ROW()&lt;=vLastrow,IF('Match History Data'!E2273&lt;&gt;"",'Match History Data'!E2273,""),"")</f>
        <v/>
      </c>
      <c r="F2273" s="3" t="str">
        <f>IF(ROW()&lt;=vLastrow,IF('Match History Data'!F2273&lt;&gt;"",'Match History Data'!F2273,""),"")</f>
        <v/>
      </c>
      <c r="G2273" t="str">
        <f>IF(ROW()&lt;=vLastrow,'Match History Data'!G2273,"")</f>
        <v/>
      </c>
      <c r="H2273" t="str">
        <f>IF(ROW()&lt;=vLastrow,'Match History Data'!H2273,"")</f>
        <v/>
      </c>
      <c r="I2273" t="str">
        <f>IF(ROW()&lt;=vLastrow,'Match History Data'!I2273,"")</f>
        <v/>
      </c>
      <c r="J2273" t="str">
        <f>IF(ROW()&lt;=vLastrow,'Match History Data'!J2273,"")</f>
        <v/>
      </c>
      <c r="K2273" t="str">
        <f>IF(ROW()&lt;=vLastrow,'Match History Data'!K2273,"")</f>
        <v/>
      </c>
      <c r="L2273" t="str">
        <f>IF(ROW()&lt;=vLastrow,'Match History Data'!L2273,"")</f>
        <v/>
      </c>
      <c r="M2273" t="str">
        <f>IF(ROW()&lt;=vLastrow,'Match History Data'!M2273,"")</f>
        <v/>
      </c>
      <c r="N2273" t="str">
        <f>IF(ROW()&lt;=vLastrow,'Match History Data'!N2273,"")</f>
        <v/>
      </c>
      <c r="O2273" t="str">
        <f>IF(ROW()&lt;=vLastrow,'Match History Data'!O2273,"")</f>
        <v/>
      </c>
      <c r="Q2273" t="str">
        <f>IF(ROW()&lt;=vLastrow,VLOOKUP(MONTH(E2273),calcs!$S$2:$T$13,2,FALSE),"")</f>
        <v/>
      </c>
      <c r="R2273" t="str">
        <f>IF(ROW()&lt;=vLastrow,VLOOKUP(MONTH(F2273),calcs!$S$2:$T$13,2,FALSE),"")</f>
        <v/>
      </c>
      <c r="S2273" t="str">
        <f t="shared" si="185"/>
        <v/>
      </c>
      <c r="T2273" s="26" t="e">
        <f>IF(F2273="",DATEDIF(E2273,calcs!X$2,"Y"),"")</f>
        <v>#VALUE!</v>
      </c>
      <c r="U2273" t="str">
        <f t="shared" si="184"/>
        <v/>
      </c>
      <c r="V2273" t="str">
        <f t="shared" si="181"/>
        <v/>
      </c>
      <c r="W2273">
        <f t="shared" si="182"/>
        <v>0</v>
      </c>
      <c r="X2273">
        <f t="shared" si="183"/>
        <v>0</v>
      </c>
    </row>
    <row r="2274" spans="1:24" x14ac:dyDescent="0.35">
      <c r="A2274" t="str">
        <f>IF(ROW()&lt;=vLastrow,'Match History Data'!A2274,"")</f>
        <v/>
      </c>
      <c r="B2274" t="str">
        <f>IF(ROW()&lt;=vLastrow,'Match History Data'!B2274,"")</f>
        <v/>
      </c>
      <c r="C2274" t="str">
        <f>IF(ROW()&lt;=vLastrow,'Match History Data'!C2274,"")</f>
        <v/>
      </c>
      <c r="D2274" t="str">
        <f>IF(ROW()&lt;=vLastrow,'Match History Data'!D2274,"")</f>
        <v/>
      </c>
      <c r="E2274" s="3" t="str">
        <f>IF(ROW()&lt;=vLastrow,IF('Match History Data'!E2274&lt;&gt;"",'Match History Data'!E2274,""),"")</f>
        <v/>
      </c>
      <c r="F2274" s="3" t="str">
        <f>IF(ROW()&lt;=vLastrow,IF('Match History Data'!F2274&lt;&gt;"",'Match History Data'!F2274,""),"")</f>
        <v/>
      </c>
      <c r="G2274" t="str">
        <f>IF(ROW()&lt;=vLastrow,'Match History Data'!G2274,"")</f>
        <v/>
      </c>
      <c r="H2274" t="str">
        <f>IF(ROW()&lt;=vLastrow,'Match History Data'!H2274,"")</f>
        <v/>
      </c>
      <c r="I2274" t="str">
        <f>IF(ROW()&lt;=vLastrow,'Match History Data'!I2274,"")</f>
        <v/>
      </c>
      <c r="J2274" t="str">
        <f>IF(ROW()&lt;=vLastrow,'Match History Data'!J2274,"")</f>
        <v/>
      </c>
      <c r="K2274" t="str">
        <f>IF(ROW()&lt;=vLastrow,'Match History Data'!K2274,"")</f>
        <v/>
      </c>
      <c r="L2274" t="str">
        <f>IF(ROW()&lt;=vLastrow,'Match History Data'!L2274,"")</f>
        <v/>
      </c>
      <c r="M2274" t="str">
        <f>IF(ROW()&lt;=vLastrow,'Match History Data'!M2274,"")</f>
        <v/>
      </c>
      <c r="N2274" t="str">
        <f>IF(ROW()&lt;=vLastrow,'Match History Data'!N2274,"")</f>
        <v/>
      </c>
      <c r="O2274" t="str">
        <f>IF(ROW()&lt;=vLastrow,'Match History Data'!O2274,"")</f>
        <v/>
      </c>
      <c r="Q2274" t="str">
        <f>IF(ROW()&lt;=vLastrow,VLOOKUP(MONTH(E2274),calcs!$S$2:$T$13,2,FALSE),"")</f>
        <v/>
      </c>
      <c r="R2274" t="str">
        <f>IF(ROW()&lt;=vLastrow,VLOOKUP(MONTH(F2274),calcs!$S$2:$T$13,2,FALSE),"")</f>
        <v/>
      </c>
      <c r="S2274" t="str">
        <f t="shared" si="185"/>
        <v/>
      </c>
      <c r="T2274" s="26" t="e">
        <f>IF(F2274="",DATEDIF(E2274,calcs!X$2,"Y"),"")</f>
        <v>#VALUE!</v>
      </c>
      <c r="U2274" t="str">
        <f t="shared" si="184"/>
        <v/>
      </c>
      <c r="V2274" t="str">
        <f t="shared" si="181"/>
        <v/>
      </c>
      <c r="W2274">
        <f t="shared" si="182"/>
        <v>0</v>
      </c>
      <c r="X2274">
        <f t="shared" si="183"/>
        <v>0</v>
      </c>
    </row>
    <row r="2275" spans="1:24" x14ac:dyDescent="0.35">
      <c r="A2275" t="str">
        <f>IF(ROW()&lt;=vLastrow,'Match History Data'!A2275,"")</f>
        <v/>
      </c>
      <c r="B2275" t="str">
        <f>IF(ROW()&lt;=vLastrow,'Match History Data'!B2275,"")</f>
        <v/>
      </c>
      <c r="C2275" t="str">
        <f>IF(ROW()&lt;=vLastrow,'Match History Data'!C2275,"")</f>
        <v/>
      </c>
      <c r="D2275" t="str">
        <f>IF(ROW()&lt;=vLastrow,'Match History Data'!D2275,"")</f>
        <v/>
      </c>
      <c r="E2275" s="3" t="str">
        <f>IF(ROW()&lt;=vLastrow,IF('Match History Data'!E2275&lt;&gt;"",'Match History Data'!E2275,""),"")</f>
        <v/>
      </c>
      <c r="F2275" s="3" t="str">
        <f>IF(ROW()&lt;=vLastrow,IF('Match History Data'!F2275&lt;&gt;"",'Match History Data'!F2275,""),"")</f>
        <v/>
      </c>
      <c r="G2275" t="str">
        <f>IF(ROW()&lt;=vLastrow,'Match History Data'!G2275,"")</f>
        <v/>
      </c>
      <c r="H2275" t="str">
        <f>IF(ROW()&lt;=vLastrow,'Match History Data'!H2275,"")</f>
        <v/>
      </c>
      <c r="I2275" t="str">
        <f>IF(ROW()&lt;=vLastrow,'Match History Data'!I2275,"")</f>
        <v/>
      </c>
      <c r="J2275" t="str">
        <f>IF(ROW()&lt;=vLastrow,'Match History Data'!J2275,"")</f>
        <v/>
      </c>
      <c r="K2275" t="str">
        <f>IF(ROW()&lt;=vLastrow,'Match History Data'!K2275,"")</f>
        <v/>
      </c>
      <c r="L2275" t="str">
        <f>IF(ROW()&lt;=vLastrow,'Match History Data'!L2275,"")</f>
        <v/>
      </c>
      <c r="M2275" t="str">
        <f>IF(ROW()&lt;=vLastrow,'Match History Data'!M2275,"")</f>
        <v/>
      </c>
      <c r="N2275" t="str">
        <f>IF(ROW()&lt;=vLastrow,'Match History Data'!N2275,"")</f>
        <v/>
      </c>
      <c r="O2275" t="str">
        <f>IF(ROW()&lt;=vLastrow,'Match History Data'!O2275,"")</f>
        <v/>
      </c>
      <c r="Q2275" t="str">
        <f>IF(ROW()&lt;=vLastrow,VLOOKUP(MONTH(E2275),calcs!$S$2:$T$13,2,FALSE),"")</f>
        <v/>
      </c>
      <c r="R2275" t="str">
        <f>IF(ROW()&lt;=vLastrow,VLOOKUP(MONTH(F2275),calcs!$S$2:$T$13,2,FALSE),"")</f>
        <v/>
      </c>
      <c r="S2275" t="str">
        <f t="shared" si="185"/>
        <v/>
      </c>
      <c r="T2275" s="26" t="e">
        <f>IF(F2275="",DATEDIF(E2275,calcs!X$2,"Y"),"")</f>
        <v>#VALUE!</v>
      </c>
      <c r="U2275" t="str">
        <f t="shared" si="184"/>
        <v/>
      </c>
      <c r="V2275" t="str">
        <f t="shared" si="181"/>
        <v/>
      </c>
      <c r="W2275">
        <f t="shared" si="182"/>
        <v>0</v>
      </c>
      <c r="X2275">
        <f t="shared" si="183"/>
        <v>0</v>
      </c>
    </row>
    <row r="2276" spans="1:24" x14ac:dyDescent="0.35">
      <c r="A2276" t="str">
        <f>IF(ROW()&lt;=vLastrow,'Match History Data'!A2276,"")</f>
        <v/>
      </c>
      <c r="B2276" t="str">
        <f>IF(ROW()&lt;=vLastrow,'Match History Data'!B2276,"")</f>
        <v/>
      </c>
      <c r="C2276" t="str">
        <f>IF(ROW()&lt;=vLastrow,'Match History Data'!C2276,"")</f>
        <v/>
      </c>
      <c r="D2276" t="str">
        <f>IF(ROW()&lt;=vLastrow,'Match History Data'!D2276,"")</f>
        <v/>
      </c>
      <c r="E2276" s="3" t="str">
        <f>IF(ROW()&lt;=vLastrow,IF('Match History Data'!E2276&lt;&gt;"",'Match History Data'!E2276,""),"")</f>
        <v/>
      </c>
      <c r="F2276" s="3" t="str">
        <f>IF(ROW()&lt;=vLastrow,IF('Match History Data'!F2276&lt;&gt;"",'Match History Data'!F2276,""),"")</f>
        <v/>
      </c>
      <c r="G2276" t="str">
        <f>IF(ROW()&lt;=vLastrow,'Match History Data'!G2276,"")</f>
        <v/>
      </c>
      <c r="H2276" t="str">
        <f>IF(ROW()&lt;=vLastrow,'Match History Data'!H2276,"")</f>
        <v/>
      </c>
      <c r="I2276" t="str">
        <f>IF(ROW()&lt;=vLastrow,'Match History Data'!I2276,"")</f>
        <v/>
      </c>
      <c r="J2276" t="str">
        <f>IF(ROW()&lt;=vLastrow,'Match History Data'!J2276,"")</f>
        <v/>
      </c>
      <c r="K2276" t="str">
        <f>IF(ROW()&lt;=vLastrow,'Match History Data'!K2276,"")</f>
        <v/>
      </c>
      <c r="L2276" t="str">
        <f>IF(ROW()&lt;=vLastrow,'Match History Data'!L2276,"")</f>
        <v/>
      </c>
      <c r="M2276" t="str">
        <f>IF(ROW()&lt;=vLastrow,'Match History Data'!M2276,"")</f>
        <v/>
      </c>
      <c r="N2276" t="str">
        <f>IF(ROW()&lt;=vLastrow,'Match History Data'!N2276,"")</f>
        <v/>
      </c>
      <c r="O2276" t="str">
        <f>IF(ROW()&lt;=vLastrow,'Match History Data'!O2276,"")</f>
        <v/>
      </c>
      <c r="Q2276" t="str">
        <f>IF(ROW()&lt;=vLastrow,VLOOKUP(MONTH(E2276),calcs!$S$2:$T$13,2,FALSE),"")</f>
        <v/>
      </c>
      <c r="R2276" t="str">
        <f>IF(ROW()&lt;=vLastrow,VLOOKUP(MONTH(F2276),calcs!$S$2:$T$13,2,FALSE),"")</f>
        <v/>
      </c>
      <c r="S2276" t="str">
        <f t="shared" si="185"/>
        <v/>
      </c>
      <c r="T2276" s="26" t="e">
        <f>IF(F2276="",DATEDIF(E2276,calcs!X$2,"Y"),"")</f>
        <v>#VALUE!</v>
      </c>
      <c r="U2276" t="str">
        <f t="shared" si="184"/>
        <v/>
      </c>
      <c r="V2276" t="str">
        <f t="shared" si="181"/>
        <v/>
      </c>
      <c r="W2276">
        <f t="shared" si="182"/>
        <v>0</v>
      </c>
      <c r="X2276">
        <f t="shared" si="183"/>
        <v>0</v>
      </c>
    </row>
    <row r="2277" spans="1:24" x14ac:dyDescent="0.35">
      <c r="A2277" t="str">
        <f>IF(ROW()&lt;=vLastrow,'Match History Data'!A2277,"")</f>
        <v/>
      </c>
      <c r="B2277" t="str">
        <f>IF(ROW()&lt;=vLastrow,'Match History Data'!B2277,"")</f>
        <v/>
      </c>
      <c r="C2277" t="str">
        <f>IF(ROW()&lt;=vLastrow,'Match History Data'!C2277,"")</f>
        <v/>
      </c>
      <c r="D2277" t="str">
        <f>IF(ROW()&lt;=vLastrow,'Match History Data'!D2277,"")</f>
        <v/>
      </c>
      <c r="E2277" s="3" t="str">
        <f>IF(ROW()&lt;=vLastrow,IF('Match History Data'!E2277&lt;&gt;"",'Match History Data'!E2277,""),"")</f>
        <v/>
      </c>
      <c r="F2277" s="3" t="str">
        <f>IF(ROW()&lt;=vLastrow,IF('Match History Data'!F2277&lt;&gt;"",'Match History Data'!F2277,""),"")</f>
        <v/>
      </c>
      <c r="G2277" t="str">
        <f>IF(ROW()&lt;=vLastrow,'Match History Data'!G2277,"")</f>
        <v/>
      </c>
      <c r="H2277" t="str">
        <f>IF(ROW()&lt;=vLastrow,'Match History Data'!H2277,"")</f>
        <v/>
      </c>
      <c r="I2277" t="str">
        <f>IF(ROW()&lt;=vLastrow,'Match History Data'!I2277,"")</f>
        <v/>
      </c>
      <c r="J2277" t="str">
        <f>IF(ROW()&lt;=vLastrow,'Match History Data'!J2277,"")</f>
        <v/>
      </c>
      <c r="K2277" t="str">
        <f>IF(ROW()&lt;=vLastrow,'Match History Data'!K2277,"")</f>
        <v/>
      </c>
      <c r="L2277" t="str">
        <f>IF(ROW()&lt;=vLastrow,'Match History Data'!L2277,"")</f>
        <v/>
      </c>
      <c r="M2277" t="str">
        <f>IF(ROW()&lt;=vLastrow,'Match History Data'!M2277,"")</f>
        <v/>
      </c>
      <c r="N2277" t="str">
        <f>IF(ROW()&lt;=vLastrow,'Match History Data'!N2277,"")</f>
        <v/>
      </c>
      <c r="O2277" t="str">
        <f>IF(ROW()&lt;=vLastrow,'Match History Data'!O2277,"")</f>
        <v/>
      </c>
      <c r="Q2277" t="str">
        <f>IF(ROW()&lt;=vLastrow,VLOOKUP(MONTH(E2277),calcs!$S$2:$T$13,2,FALSE),"")</f>
        <v/>
      </c>
      <c r="R2277" t="str">
        <f>IF(ROW()&lt;=vLastrow,VLOOKUP(MONTH(F2277),calcs!$S$2:$T$13,2,FALSE),"")</f>
        <v/>
      </c>
      <c r="S2277" t="str">
        <f t="shared" si="185"/>
        <v/>
      </c>
      <c r="T2277" s="26" t="e">
        <f>IF(F2277="",DATEDIF(E2277,calcs!X$2,"Y"),"")</f>
        <v>#VALUE!</v>
      </c>
      <c r="U2277" t="str">
        <f t="shared" si="184"/>
        <v/>
      </c>
      <c r="V2277" t="str">
        <f t="shared" si="181"/>
        <v/>
      </c>
      <c r="W2277">
        <f t="shared" si="182"/>
        <v>0</v>
      </c>
      <c r="X2277">
        <f t="shared" si="183"/>
        <v>0</v>
      </c>
    </row>
    <row r="2278" spans="1:24" x14ac:dyDescent="0.35">
      <c r="A2278" t="str">
        <f>IF(ROW()&lt;=vLastrow,'Match History Data'!A2278,"")</f>
        <v/>
      </c>
      <c r="B2278" t="str">
        <f>IF(ROW()&lt;=vLastrow,'Match History Data'!B2278,"")</f>
        <v/>
      </c>
      <c r="C2278" t="str">
        <f>IF(ROW()&lt;=vLastrow,'Match History Data'!C2278,"")</f>
        <v/>
      </c>
      <c r="D2278" t="str">
        <f>IF(ROW()&lt;=vLastrow,'Match History Data'!D2278,"")</f>
        <v/>
      </c>
      <c r="E2278" s="3" t="str">
        <f>IF(ROW()&lt;=vLastrow,IF('Match History Data'!E2278&lt;&gt;"",'Match History Data'!E2278,""),"")</f>
        <v/>
      </c>
      <c r="F2278" s="3" t="str">
        <f>IF(ROW()&lt;=vLastrow,IF('Match History Data'!F2278&lt;&gt;"",'Match History Data'!F2278,""),"")</f>
        <v/>
      </c>
      <c r="G2278" t="str">
        <f>IF(ROW()&lt;=vLastrow,'Match History Data'!G2278,"")</f>
        <v/>
      </c>
      <c r="H2278" t="str">
        <f>IF(ROW()&lt;=vLastrow,'Match History Data'!H2278,"")</f>
        <v/>
      </c>
      <c r="I2278" t="str">
        <f>IF(ROW()&lt;=vLastrow,'Match History Data'!I2278,"")</f>
        <v/>
      </c>
      <c r="J2278" t="str">
        <f>IF(ROW()&lt;=vLastrow,'Match History Data'!J2278,"")</f>
        <v/>
      </c>
      <c r="K2278" t="str">
        <f>IF(ROW()&lt;=vLastrow,'Match History Data'!K2278,"")</f>
        <v/>
      </c>
      <c r="L2278" t="str">
        <f>IF(ROW()&lt;=vLastrow,'Match History Data'!L2278,"")</f>
        <v/>
      </c>
      <c r="M2278" t="str">
        <f>IF(ROW()&lt;=vLastrow,'Match History Data'!M2278,"")</f>
        <v/>
      </c>
      <c r="N2278" t="str">
        <f>IF(ROW()&lt;=vLastrow,'Match History Data'!N2278,"")</f>
        <v/>
      </c>
      <c r="O2278" t="str">
        <f>IF(ROW()&lt;=vLastrow,'Match History Data'!O2278,"")</f>
        <v/>
      </c>
      <c r="Q2278" t="str">
        <f>IF(ROW()&lt;=vLastrow,VLOOKUP(MONTH(E2278),calcs!$S$2:$T$13,2,FALSE),"")</f>
        <v/>
      </c>
      <c r="R2278" t="str">
        <f>IF(ROW()&lt;=vLastrow,VLOOKUP(MONTH(F2278),calcs!$S$2:$T$13,2,FALSE),"")</f>
        <v/>
      </c>
      <c r="S2278" t="str">
        <f t="shared" si="185"/>
        <v/>
      </c>
      <c r="T2278" s="26" t="e">
        <f>IF(F2278="",DATEDIF(E2278,calcs!X$2,"Y"),"")</f>
        <v>#VALUE!</v>
      </c>
      <c r="U2278" t="str">
        <f t="shared" si="184"/>
        <v/>
      </c>
      <c r="V2278" t="str">
        <f t="shared" si="181"/>
        <v/>
      </c>
      <c r="W2278">
        <f t="shared" si="182"/>
        <v>0</v>
      </c>
      <c r="X2278">
        <f t="shared" si="183"/>
        <v>0</v>
      </c>
    </row>
    <row r="2279" spans="1:24" x14ac:dyDescent="0.35">
      <c r="A2279" t="str">
        <f>IF(ROW()&lt;=vLastrow,'Match History Data'!A2279,"")</f>
        <v/>
      </c>
      <c r="B2279" t="str">
        <f>IF(ROW()&lt;=vLastrow,'Match History Data'!B2279,"")</f>
        <v/>
      </c>
      <c r="C2279" t="str">
        <f>IF(ROW()&lt;=vLastrow,'Match History Data'!C2279,"")</f>
        <v/>
      </c>
      <c r="D2279" t="str">
        <f>IF(ROW()&lt;=vLastrow,'Match History Data'!D2279,"")</f>
        <v/>
      </c>
      <c r="E2279" s="3" t="str">
        <f>IF(ROW()&lt;=vLastrow,IF('Match History Data'!E2279&lt;&gt;"",'Match History Data'!E2279,""),"")</f>
        <v/>
      </c>
      <c r="F2279" s="3" t="str">
        <f>IF(ROW()&lt;=vLastrow,IF('Match History Data'!F2279&lt;&gt;"",'Match History Data'!F2279,""),"")</f>
        <v/>
      </c>
      <c r="G2279" t="str">
        <f>IF(ROW()&lt;=vLastrow,'Match History Data'!G2279,"")</f>
        <v/>
      </c>
      <c r="H2279" t="str">
        <f>IF(ROW()&lt;=vLastrow,'Match History Data'!H2279,"")</f>
        <v/>
      </c>
      <c r="I2279" t="str">
        <f>IF(ROW()&lt;=vLastrow,'Match History Data'!I2279,"")</f>
        <v/>
      </c>
      <c r="J2279" t="str">
        <f>IF(ROW()&lt;=vLastrow,'Match History Data'!J2279,"")</f>
        <v/>
      </c>
      <c r="K2279" t="str">
        <f>IF(ROW()&lt;=vLastrow,'Match History Data'!K2279,"")</f>
        <v/>
      </c>
      <c r="L2279" t="str">
        <f>IF(ROW()&lt;=vLastrow,'Match History Data'!L2279,"")</f>
        <v/>
      </c>
      <c r="M2279" t="str">
        <f>IF(ROW()&lt;=vLastrow,'Match History Data'!M2279,"")</f>
        <v/>
      </c>
      <c r="N2279" t="str">
        <f>IF(ROW()&lt;=vLastrow,'Match History Data'!N2279,"")</f>
        <v/>
      </c>
      <c r="O2279" t="str">
        <f>IF(ROW()&lt;=vLastrow,'Match History Data'!O2279,"")</f>
        <v/>
      </c>
      <c r="Q2279" t="str">
        <f>IF(ROW()&lt;=vLastrow,VLOOKUP(MONTH(E2279),calcs!$S$2:$T$13,2,FALSE),"")</f>
        <v/>
      </c>
      <c r="R2279" t="str">
        <f>IF(ROW()&lt;=vLastrow,VLOOKUP(MONTH(F2279),calcs!$S$2:$T$13,2,FALSE),"")</f>
        <v/>
      </c>
      <c r="S2279" t="str">
        <f t="shared" si="185"/>
        <v/>
      </c>
      <c r="T2279" s="26" t="e">
        <f>IF(F2279="",DATEDIF(E2279,calcs!X$2,"Y"),"")</f>
        <v>#VALUE!</v>
      </c>
      <c r="U2279" t="str">
        <f t="shared" si="184"/>
        <v/>
      </c>
      <c r="V2279" t="str">
        <f t="shared" si="181"/>
        <v/>
      </c>
      <c r="W2279">
        <f t="shared" si="182"/>
        <v>0</v>
      </c>
      <c r="X2279">
        <f t="shared" si="183"/>
        <v>0</v>
      </c>
    </row>
    <row r="2280" spans="1:24" x14ac:dyDescent="0.35">
      <c r="A2280" t="str">
        <f>IF(ROW()&lt;=vLastrow,'Match History Data'!A2280,"")</f>
        <v/>
      </c>
      <c r="B2280" t="str">
        <f>IF(ROW()&lt;=vLastrow,'Match History Data'!B2280,"")</f>
        <v/>
      </c>
      <c r="C2280" t="str">
        <f>IF(ROW()&lt;=vLastrow,'Match History Data'!C2280,"")</f>
        <v/>
      </c>
      <c r="D2280" t="str">
        <f>IF(ROW()&lt;=vLastrow,'Match History Data'!D2280,"")</f>
        <v/>
      </c>
      <c r="E2280" s="3" t="str">
        <f>IF(ROW()&lt;=vLastrow,IF('Match History Data'!E2280&lt;&gt;"",'Match History Data'!E2280,""),"")</f>
        <v/>
      </c>
      <c r="F2280" s="3" t="str">
        <f>IF(ROW()&lt;=vLastrow,IF('Match History Data'!F2280&lt;&gt;"",'Match History Data'!F2280,""),"")</f>
        <v/>
      </c>
      <c r="G2280" t="str">
        <f>IF(ROW()&lt;=vLastrow,'Match History Data'!G2280,"")</f>
        <v/>
      </c>
      <c r="H2280" t="str">
        <f>IF(ROW()&lt;=vLastrow,'Match History Data'!H2280,"")</f>
        <v/>
      </c>
      <c r="I2280" t="str">
        <f>IF(ROW()&lt;=vLastrow,'Match History Data'!I2280,"")</f>
        <v/>
      </c>
      <c r="J2280" t="str">
        <f>IF(ROW()&lt;=vLastrow,'Match History Data'!J2280,"")</f>
        <v/>
      </c>
      <c r="K2280" t="str">
        <f>IF(ROW()&lt;=vLastrow,'Match History Data'!K2280,"")</f>
        <v/>
      </c>
      <c r="L2280" t="str">
        <f>IF(ROW()&lt;=vLastrow,'Match History Data'!L2280,"")</f>
        <v/>
      </c>
      <c r="M2280" t="str">
        <f>IF(ROW()&lt;=vLastrow,'Match History Data'!M2280,"")</f>
        <v/>
      </c>
      <c r="N2280" t="str">
        <f>IF(ROW()&lt;=vLastrow,'Match History Data'!N2280,"")</f>
        <v/>
      </c>
      <c r="O2280" t="str">
        <f>IF(ROW()&lt;=vLastrow,'Match History Data'!O2280,"")</f>
        <v/>
      </c>
      <c r="Q2280" t="str">
        <f>IF(ROW()&lt;=vLastrow,VLOOKUP(MONTH(E2280),calcs!$S$2:$T$13,2,FALSE),"")</f>
        <v/>
      </c>
      <c r="R2280" t="str">
        <f>IF(ROW()&lt;=vLastrow,VLOOKUP(MONTH(F2280),calcs!$S$2:$T$13,2,FALSE),"")</f>
        <v/>
      </c>
      <c r="S2280" t="str">
        <f t="shared" si="185"/>
        <v/>
      </c>
      <c r="T2280" s="26" t="e">
        <f>IF(F2280="",DATEDIF(E2280,calcs!X$2,"Y"),"")</f>
        <v>#VALUE!</v>
      </c>
      <c r="U2280" t="str">
        <f t="shared" si="184"/>
        <v/>
      </c>
      <c r="V2280" t="str">
        <f t="shared" si="181"/>
        <v/>
      </c>
      <c r="W2280">
        <f t="shared" si="182"/>
        <v>0</v>
      </c>
      <c r="X2280">
        <f t="shared" si="183"/>
        <v>0</v>
      </c>
    </row>
    <row r="2281" spans="1:24" x14ac:dyDescent="0.35">
      <c r="A2281" t="str">
        <f>IF(ROW()&lt;=vLastrow,'Match History Data'!A2281,"")</f>
        <v/>
      </c>
      <c r="B2281" t="str">
        <f>IF(ROW()&lt;=vLastrow,'Match History Data'!B2281,"")</f>
        <v/>
      </c>
      <c r="C2281" t="str">
        <f>IF(ROW()&lt;=vLastrow,'Match History Data'!C2281,"")</f>
        <v/>
      </c>
      <c r="D2281" t="str">
        <f>IF(ROW()&lt;=vLastrow,'Match History Data'!D2281,"")</f>
        <v/>
      </c>
      <c r="E2281" s="3" t="str">
        <f>IF(ROW()&lt;=vLastrow,IF('Match History Data'!E2281&lt;&gt;"",'Match History Data'!E2281,""),"")</f>
        <v/>
      </c>
      <c r="F2281" s="3" t="str">
        <f>IF(ROW()&lt;=vLastrow,IF('Match History Data'!F2281&lt;&gt;"",'Match History Data'!F2281,""),"")</f>
        <v/>
      </c>
      <c r="G2281" t="str">
        <f>IF(ROW()&lt;=vLastrow,'Match History Data'!G2281,"")</f>
        <v/>
      </c>
      <c r="H2281" t="str">
        <f>IF(ROW()&lt;=vLastrow,'Match History Data'!H2281,"")</f>
        <v/>
      </c>
      <c r="I2281" t="str">
        <f>IF(ROW()&lt;=vLastrow,'Match History Data'!I2281,"")</f>
        <v/>
      </c>
      <c r="J2281" t="str">
        <f>IF(ROW()&lt;=vLastrow,'Match History Data'!J2281,"")</f>
        <v/>
      </c>
      <c r="K2281" t="str">
        <f>IF(ROW()&lt;=vLastrow,'Match History Data'!K2281,"")</f>
        <v/>
      </c>
      <c r="L2281" t="str">
        <f>IF(ROW()&lt;=vLastrow,'Match History Data'!L2281,"")</f>
        <v/>
      </c>
      <c r="M2281" t="str">
        <f>IF(ROW()&lt;=vLastrow,'Match History Data'!M2281,"")</f>
        <v/>
      </c>
      <c r="N2281" t="str">
        <f>IF(ROW()&lt;=vLastrow,'Match History Data'!N2281,"")</f>
        <v/>
      </c>
      <c r="O2281" t="str">
        <f>IF(ROW()&lt;=vLastrow,'Match History Data'!O2281,"")</f>
        <v/>
      </c>
      <c r="Q2281" t="str">
        <f>IF(ROW()&lt;=vLastrow,VLOOKUP(MONTH(E2281),calcs!$S$2:$T$13,2,FALSE),"")</f>
        <v/>
      </c>
      <c r="R2281" t="str">
        <f>IF(ROW()&lt;=vLastrow,VLOOKUP(MONTH(F2281),calcs!$S$2:$T$13,2,FALSE),"")</f>
        <v/>
      </c>
      <c r="S2281" t="str">
        <f t="shared" si="185"/>
        <v/>
      </c>
      <c r="T2281" s="26" t="e">
        <f>IF(F2281="",DATEDIF(E2281,calcs!X$2,"Y"),"")</f>
        <v>#VALUE!</v>
      </c>
      <c r="U2281" t="str">
        <f t="shared" si="184"/>
        <v/>
      </c>
      <c r="V2281" t="str">
        <f t="shared" si="181"/>
        <v/>
      </c>
      <c r="W2281">
        <f t="shared" si="182"/>
        <v>0</v>
      </c>
      <c r="X2281">
        <f t="shared" si="183"/>
        <v>0</v>
      </c>
    </row>
    <row r="2282" spans="1:24" x14ac:dyDescent="0.35">
      <c r="A2282" t="str">
        <f>IF(ROW()&lt;=vLastrow,'Match History Data'!A2282,"")</f>
        <v/>
      </c>
      <c r="B2282" t="str">
        <f>IF(ROW()&lt;=vLastrow,'Match History Data'!B2282,"")</f>
        <v/>
      </c>
      <c r="C2282" t="str">
        <f>IF(ROW()&lt;=vLastrow,'Match History Data'!C2282,"")</f>
        <v/>
      </c>
      <c r="D2282" t="str">
        <f>IF(ROW()&lt;=vLastrow,'Match History Data'!D2282,"")</f>
        <v/>
      </c>
      <c r="E2282" s="3" t="str">
        <f>IF(ROW()&lt;=vLastrow,IF('Match History Data'!E2282&lt;&gt;"",'Match History Data'!E2282,""),"")</f>
        <v/>
      </c>
      <c r="F2282" s="3" t="str">
        <f>IF(ROW()&lt;=vLastrow,IF('Match History Data'!F2282&lt;&gt;"",'Match History Data'!F2282,""),"")</f>
        <v/>
      </c>
      <c r="G2282" t="str">
        <f>IF(ROW()&lt;=vLastrow,'Match History Data'!G2282,"")</f>
        <v/>
      </c>
      <c r="H2282" t="str">
        <f>IF(ROW()&lt;=vLastrow,'Match History Data'!H2282,"")</f>
        <v/>
      </c>
      <c r="I2282" t="str">
        <f>IF(ROW()&lt;=vLastrow,'Match History Data'!I2282,"")</f>
        <v/>
      </c>
      <c r="J2282" t="str">
        <f>IF(ROW()&lt;=vLastrow,'Match History Data'!J2282,"")</f>
        <v/>
      </c>
      <c r="K2282" t="str">
        <f>IF(ROW()&lt;=vLastrow,'Match History Data'!K2282,"")</f>
        <v/>
      </c>
      <c r="L2282" t="str">
        <f>IF(ROW()&lt;=vLastrow,'Match History Data'!L2282,"")</f>
        <v/>
      </c>
      <c r="M2282" t="str">
        <f>IF(ROW()&lt;=vLastrow,'Match History Data'!M2282,"")</f>
        <v/>
      </c>
      <c r="N2282" t="str">
        <f>IF(ROW()&lt;=vLastrow,'Match History Data'!N2282,"")</f>
        <v/>
      </c>
      <c r="O2282" t="str">
        <f>IF(ROW()&lt;=vLastrow,'Match History Data'!O2282,"")</f>
        <v/>
      </c>
      <c r="Q2282" t="str">
        <f>IF(ROW()&lt;=vLastrow,VLOOKUP(MONTH(E2282),calcs!$S$2:$T$13,2,FALSE),"")</f>
        <v/>
      </c>
      <c r="R2282" t="str">
        <f>IF(ROW()&lt;=vLastrow,VLOOKUP(MONTH(F2282),calcs!$S$2:$T$13,2,FALSE),"")</f>
        <v/>
      </c>
      <c r="S2282" t="str">
        <f t="shared" si="185"/>
        <v/>
      </c>
      <c r="T2282" s="26" t="e">
        <f>IF(F2282="",DATEDIF(E2282,calcs!X$2,"Y"),"")</f>
        <v>#VALUE!</v>
      </c>
      <c r="U2282" t="str">
        <f t="shared" si="184"/>
        <v/>
      </c>
      <c r="V2282" t="str">
        <f t="shared" si="181"/>
        <v/>
      </c>
      <c r="W2282">
        <f t="shared" si="182"/>
        <v>0</v>
      </c>
      <c r="X2282">
        <f t="shared" si="183"/>
        <v>0</v>
      </c>
    </row>
    <row r="2283" spans="1:24" x14ac:dyDescent="0.35">
      <c r="A2283" t="str">
        <f>IF(ROW()&lt;=vLastrow,'Match History Data'!A2283,"")</f>
        <v/>
      </c>
      <c r="B2283" t="str">
        <f>IF(ROW()&lt;=vLastrow,'Match History Data'!B2283,"")</f>
        <v/>
      </c>
      <c r="C2283" t="str">
        <f>IF(ROW()&lt;=vLastrow,'Match History Data'!C2283,"")</f>
        <v/>
      </c>
      <c r="D2283" t="str">
        <f>IF(ROW()&lt;=vLastrow,'Match History Data'!D2283,"")</f>
        <v/>
      </c>
      <c r="E2283" s="3" t="str">
        <f>IF(ROW()&lt;=vLastrow,IF('Match History Data'!E2283&lt;&gt;"",'Match History Data'!E2283,""),"")</f>
        <v/>
      </c>
      <c r="F2283" s="3" t="str">
        <f>IF(ROW()&lt;=vLastrow,IF('Match History Data'!F2283&lt;&gt;"",'Match History Data'!F2283,""),"")</f>
        <v/>
      </c>
      <c r="G2283" t="str">
        <f>IF(ROW()&lt;=vLastrow,'Match History Data'!G2283,"")</f>
        <v/>
      </c>
      <c r="H2283" t="str">
        <f>IF(ROW()&lt;=vLastrow,'Match History Data'!H2283,"")</f>
        <v/>
      </c>
      <c r="I2283" t="str">
        <f>IF(ROW()&lt;=vLastrow,'Match History Data'!I2283,"")</f>
        <v/>
      </c>
      <c r="J2283" t="str">
        <f>IF(ROW()&lt;=vLastrow,'Match History Data'!J2283,"")</f>
        <v/>
      </c>
      <c r="K2283" t="str">
        <f>IF(ROW()&lt;=vLastrow,'Match History Data'!K2283,"")</f>
        <v/>
      </c>
      <c r="L2283" t="str">
        <f>IF(ROW()&lt;=vLastrow,'Match History Data'!L2283,"")</f>
        <v/>
      </c>
      <c r="M2283" t="str">
        <f>IF(ROW()&lt;=vLastrow,'Match History Data'!M2283,"")</f>
        <v/>
      </c>
      <c r="N2283" t="str">
        <f>IF(ROW()&lt;=vLastrow,'Match History Data'!N2283,"")</f>
        <v/>
      </c>
      <c r="O2283" t="str">
        <f>IF(ROW()&lt;=vLastrow,'Match History Data'!O2283,"")</f>
        <v/>
      </c>
      <c r="Q2283" t="str">
        <f>IF(ROW()&lt;=vLastrow,VLOOKUP(MONTH(E2283),calcs!$S$2:$T$13,2,FALSE),"")</f>
        <v/>
      </c>
      <c r="R2283" t="str">
        <f>IF(ROW()&lt;=vLastrow,VLOOKUP(MONTH(F2283),calcs!$S$2:$T$13,2,FALSE),"")</f>
        <v/>
      </c>
      <c r="S2283" t="str">
        <f t="shared" si="185"/>
        <v/>
      </c>
      <c r="T2283" s="26" t="e">
        <f>IF(F2283="",DATEDIF(E2283,calcs!X$2,"Y"),"")</f>
        <v>#VALUE!</v>
      </c>
      <c r="U2283" t="str">
        <f t="shared" si="184"/>
        <v/>
      </c>
      <c r="V2283" t="str">
        <f t="shared" si="181"/>
        <v/>
      </c>
      <c r="W2283">
        <f t="shared" si="182"/>
        <v>0</v>
      </c>
      <c r="X2283">
        <f t="shared" si="183"/>
        <v>0</v>
      </c>
    </row>
    <row r="2284" spans="1:24" x14ac:dyDescent="0.35">
      <c r="A2284" t="str">
        <f>IF(ROW()&lt;=vLastrow,'Match History Data'!A2284,"")</f>
        <v/>
      </c>
      <c r="B2284" t="str">
        <f>IF(ROW()&lt;=vLastrow,'Match History Data'!B2284,"")</f>
        <v/>
      </c>
      <c r="C2284" t="str">
        <f>IF(ROW()&lt;=vLastrow,'Match History Data'!C2284,"")</f>
        <v/>
      </c>
      <c r="D2284" t="str">
        <f>IF(ROW()&lt;=vLastrow,'Match History Data'!D2284,"")</f>
        <v/>
      </c>
      <c r="E2284" s="3" t="str">
        <f>IF(ROW()&lt;=vLastrow,IF('Match History Data'!E2284&lt;&gt;"",'Match History Data'!E2284,""),"")</f>
        <v/>
      </c>
      <c r="F2284" s="3" t="str">
        <f>IF(ROW()&lt;=vLastrow,IF('Match History Data'!F2284&lt;&gt;"",'Match History Data'!F2284,""),"")</f>
        <v/>
      </c>
      <c r="G2284" t="str">
        <f>IF(ROW()&lt;=vLastrow,'Match History Data'!G2284,"")</f>
        <v/>
      </c>
      <c r="H2284" t="str">
        <f>IF(ROW()&lt;=vLastrow,'Match History Data'!H2284,"")</f>
        <v/>
      </c>
      <c r="I2284" t="str">
        <f>IF(ROW()&lt;=vLastrow,'Match History Data'!I2284,"")</f>
        <v/>
      </c>
      <c r="J2284" t="str">
        <f>IF(ROW()&lt;=vLastrow,'Match History Data'!J2284,"")</f>
        <v/>
      </c>
      <c r="K2284" t="str">
        <f>IF(ROW()&lt;=vLastrow,'Match History Data'!K2284,"")</f>
        <v/>
      </c>
      <c r="L2284" t="str">
        <f>IF(ROW()&lt;=vLastrow,'Match History Data'!L2284,"")</f>
        <v/>
      </c>
      <c r="M2284" t="str">
        <f>IF(ROW()&lt;=vLastrow,'Match History Data'!M2284,"")</f>
        <v/>
      </c>
      <c r="N2284" t="str">
        <f>IF(ROW()&lt;=vLastrow,'Match History Data'!N2284,"")</f>
        <v/>
      </c>
      <c r="O2284" t="str">
        <f>IF(ROW()&lt;=vLastrow,'Match History Data'!O2284,"")</f>
        <v/>
      </c>
      <c r="Q2284" t="str">
        <f>IF(ROW()&lt;=vLastrow,VLOOKUP(MONTH(E2284),calcs!$S$2:$T$13,2,FALSE),"")</f>
        <v/>
      </c>
      <c r="R2284" t="str">
        <f>IF(ROW()&lt;=vLastrow,VLOOKUP(MONTH(F2284),calcs!$S$2:$T$13,2,FALSE),"")</f>
        <v/>
      </c>
      <c r="S2284" t="str">
        <f t="shared" si="185"/>
        <v/>
      </c>
      <c r="T2284" s="26" t="e">
        <f>IF(F2284="",DATEDIF(E2284,calcs!X$2,"Y"),"")</f>
        <v>#VALUE!</v>
      </c>
      <c r="U2284" t="str">
        <f t="shared" si="184"/>
        <v/>
      </c>
      <c r="V2284" t="str">
        <f t="shared" si="181"/>
        <v/>
      </c>
      <c r="W2284">
        <f t="shared" si="182"/>
        <v>0</v>
      </c>
      <c r="X2284">
        <f t="shared" si="183"/>
        <v>0</v>
      </c>
    </row>
    <row r="2285" spans="1:24" x14ac:dyDescent="0.35">
      <c r="A2285" t="str">
        <f>IF(ROW()&lt;=vLastrow,'Match History Data'!A2285,"")</f>
        <v/>
      </c>
      <c r="B2285" t="str">
        <f>IF(ROW()&lt;=vLastrow,'Match History Data'!B2285,"")</f>
        <v/>
      </c>
      <c r="C2285" t="str">
        <f>IF(ROW()&lt;=vLastrow,'Match History Data'!C2285,"")</f>
        <v/>
      </c>
      <c r="D2285" t="str">
        <f>IF(ROW()&lt;=vLastrow,'Match History Data'!D2285,"")</f>
        <v/>
      </c>
      <c r="E2285" s="3" t="str">
        <f>IF(ROW()&lt;=vLastrow,IF('Match History Data'!E2285&lt;&gt;"",'Match History Data'!E2285,""),"")</f>
        <v/>
      </c>
      <c r="F2285" s="3" t="str">
        <f>IF(ROW()&lt;=vLastrow,IF('Match History Data'!F2285&lt;&gt;"",'Match History Data'!F2285,""),"")</f>
        <v/>
      </c>
      <c r="G2285" t="str">
        <f>IF(ROW()&lt;=vLastrow,'Match History Data'!G2285,"")</f>
        <v/>
      </c>
      <c r="H2285" t="str">
        <f>IF(ROW()&lt;=vLastrow,'Match History Data'!H2285,"")</f>
        <v/>
      </c>
      <c r="I2285" t="str">
        <f>IF(ROW()&lt;=vLastrow,'Match History Data'!I2285,"")</f>
        <v/>
      </c>
      <c r="J2285" t="str">
        <f>IF(ROW()&lt;=vLastrow,'Match History Data'!J2285,"")</f>
        <v/>
      </c>
      <c r="K2285" t="str">
        <f>IF(ROW()&lt;=vLastrow,'Match History Data'!K2285,"")</f>
        <v/>
      </c>
      <c r="L2285" t="str">
        <f>IF(ROW()&lt;=vLastrow,'Match History Data'!L2285,"")</f>
        <v/>
      </c>
      <c r="M2285" t="str">
        <f>IF(ROW()&lt;=vLastrow,'Match History Data'!M2285,"")</f>
        <v/>
      </c>
      <c r="N2285" t="str">
        <f>IF(ROW()&lt;=vLastrow,'Match History Data'!N2285,"")</f>
        <v/>
      </c>
      <c r="O2285" t="str">
        <f>IF(ROW()&lt;=vLastrow,'Match History Data'!O2285,"")</f>
        <v/>
      </c>
      <c r="Q2285" t="str">
        <f>IF(ROW()&lt;=vLastrow,VLOOKUP(MONTH(E2285),calcs!$S$2:$T$13,2,FALSE),"")</f>
        <v/>
      </c>
      <c r="R2285" t="str">
        <f>IF(ROW()&lt;=vLastrow,VLOOKUP(MONTH(F2285),calcs!$S$2:$T$13,2,FALSE),"")</f>
        <v/>
      </c>
      <c r="S2285" t="str">
        <f t="shared" si="185"/>
        <v/>
      </c>
      <c r="T2285" s="26" t="e">
        <f>IF(F2285="",DATEDIF(E2285,calcs!X$2,"Y"),"")</f>
        <v>#VALUE!</v>
      </c>
      <c r="U2285" t="str">
        <f t="shared" si="184"/>
        <v/>
      </c>
      <c r="V2285" t="str">
        <f t="shared" si="181"/>
        <v/>
      </c>
      <c r="W2285">
        <f t="shared" si="182"/>
        <v>0</v>
      </c>
      <c r="X2285">
        <f t="shared" si="183"/>
        <v>0</v>
      </c>
    </row>
    <row r="2286" spans="1:24" x14ac:dyDescent="0.35">
      <c r="A2286" t="str">
        <f>IF(ROW()&lt;=vLastrow,'Match History Data'!A2286,"")</f>
        <v/>
      </c>
      <c r="B2286" t="str">
        <f>IF(ROW()&lt;=vLastrow,'Match History Data'!B2286,"")</f>
        <v/>
      </c>
      <c r="C2286" t="str">
        <f>IF(ROW()&lt;=vLastrow,'Match History Data'!C2286,"")</f>
        <v/>
      </c>
      <c r="D2286" t="str">
        <f>IF(ROW()&lt;=vLastrow,'Match History Data'!D2286,"")</f>
        <v/>
      </c>
      <c r="E2286" s="3" t="str">
        <f>IF(ROW()&lt;=vLastrow,IF('Match History Data'!E2286&lt;&gt;"",'Match History Data'!E2286,""),"")</f>
        <v/>
      </c>
      <c r="F2286" s="3" t="str">
        <f>IF(ROW()&lt;=vLastrow,IF('Match History Data'!F2286&lt;&gt;"",'Match History Data'!F2286,""),"")</f>
        <v/>
      </c>
      <c r="G2286" t="str">
        <f>IF(ROW()&lt;=vLastrow,'Match History Data'!G2286,"")</f>
        <v/>
      </c>
      <c r="H2286" t="str">
        <f>IF(ROW()&lt;=vLastrow,'Match History Data'!H2286,"")</f>
        <v/>
      </c>
      <c r="I2286" t="str">
        <f>IF(ROW()&lt;=vLastrow,'Match History Data'!I2286,"")</f>
        <v/>
      </c>
      <c r="J2286" t="str">
        <f>IF(ROW()&lt;=vLastrow,'Match History Data'!J2286,"")</f>
        <v/>
      </c>
      <c r="K2286" t="str">
        <f>IF(ROW()&lt;=vLastrow,'Match History Data'!K2286,"")</f>
        <v/>
      </c>
      <c r="L2286" t="str">
        <f>IF(ROW()&lt;=vLastrow,'Match History Data'!L2286,"")</f>
        <v/>
      </c>
      <c r="M2286" t="str">
        <f>IF(ROW()&lt;=vLastrow,'Match History Data'!M2286,"")</f>
        <v/>
      </c>
      <c r="N2286" t="str">
        <f>IF(ROW()&lt;=vLastrow,'Match History Data'!N2286,"")</f>
        <v/>
      </c>
      <c r="O2286" t="str">
        <f>IF(ROW()&lt;=vLastrow,'Match History Data'!O2286,"")</f>
        <v/>
      </c>
      <c r="Q2286" t="str">
        <f>IF(ROW()&lt;=vLastrow,VLOOKUP(MONTH(E2286),calcs!$S$2:$T$13,2,FALSE),"")</f>
        <v/>
      </c>
      <c r="R2286" t="str">
        <f>IF(ROW()&lt;=vLastrow,VLOOKUP(MONTH(F2286),calcs!$S$2:$T$13,2,FALSE),"")</f>
        <v/>
      </c>
      <c r="S2286" t="str">
        <f t="shared" si="185"/>
        <v/>
      </c>
      <c r="T2286" s="26" t="e">
        <f>IF(F2286="",DATEDIF(E2286,calcs!X$2,"Y"),"")</f>
        <v>#VALUE!</v>
      </c>
      <c r="U2286" t="str">
        <f t="shared" si="184"/>
        <v/>
      </c>
      <c r="V2286" t="str">
        <f t="shared" si="181"/>
        <v/>
      </c>
      <c r="W2286">
        <f t="shared" si="182"/>
        <v>0</v>
      </c>
      <c r="X2286">
        <f t="shared" si="183"/>
        <v>0</v>
      </c>
    </row>
    <row r="2287" spans="1:24" x14ac:dyDescent="0.35">
      <c r="A2287" t="str">
        <f>IF(ROW()&lt;=vLastrow,'Match History Data'!A2287,"")</f>
        <v/>
      </c>
      <c r="B2287" t="str">
        <f>IF(ROW()&lt;=vLastrow,'Match History Data'!B2287,"")</f>
        <v/>
      </c>
      <c r="C2287" t="str">
        <f>IF(ROW()&lt;=vLastrow,'Match History Data'!C2287,"")</f>
        <v/>
      </c>
      <c r="D2287" t="str">
        <f>IF(ROW()&lt;=vLastrow,'Match History Data'!D2287,"")</f>
        <v/>
      </c>
      <c r="E2287" s="3" t="str">
        <f>IF(ROW()&lt;=vLastrow,IF('Match History Data'!E2287&lt;&gt;"",'Match History Data'!E2287,""),"")</f>
        <v/>
      </c>
      <c r="F2287" s="3" t="str">
        <f>IF(ROW()&lt;=vLastrow,IF('Match History Data'!F2287&lt;&gt;"",'Match History Data'!F2287,""),"")</f>
        <v/>
      </c>
      <c r="G2287" t="str">
        <f>IF(ROW()&lt;=vLastrow,'Match History Data'!G2287,"")</f>
        <v/>
      </c>
      <c r="H2287" t="str">
        <f>IF(ROW()&lt;=vLastrow,'Match History Data'!H2287,"")</f>
        <v/>
      </c>
      <c r="I2287" t="str">
        <f>IF(ROW()&lt;=vLastrow,'Match History Data'!I2287,"")</f>
        <v/>
      </c>
      <c r="J2287" t="str">
        <f>IF(ROW()&lt;=vLastrow,'Match History Data'!J2287,"")</f>
        <v/>
      </c>
      <c r="K2287" t="str">
        <f>IF(ROW()&lt;=vLastrow,'Match History Data'!K2287,"")</f>
        <v/>
      </c>
      <c r="L2287" t="str">
        <f>IF(ROW()&lt;=vLastrow,'Match History Data'!L2287,"")</f>
        <v/>
      </c>
      <c r="M2287" t="str">
        <f>IF(ROW()&lt;=vLastrow,'Match History Data'!M2287,"")</f>
        <v/>
      </c>
      <c r="N2287" t="str">
        <f>IF(ROW()&lt;=vLastrow,'Match History Data'!N2287,"")</f>
        <v/>
      </c>
      <c r="O2287" t="str">
        <f>IF(ROW()&lt;=vLastrow,'Match History Data'!O2287,"")</f>
        <v/>
      </c>
      <c r="Q2287" t="str">
        <f>IF(ROW()&lt;=vLastrow,VLOOKUP(MONTH(E2287),calcs!$S$2:$T$13,2,FALSE),"")</f>
        <v/>
      </c>
      <c r="R2287" t="str">
        <f>IF(ROW()&lt;=vLastrow,VLOOKUP(MONTH(F2287),calcs!$S$2:$T$13,2,FALSE),"")</f>
        <v/>
      </c>
      <c r="S2287" t="str">
        <f t="shared" si="185"/>
        <v/>
      </c>
      <c r="T2287" s="26" t="e">
        <f>IF(F2287="",DATEDIF(E2287,calcs!X$2,"Y"),"")</f>
        <v>#VALUE!</v>
      </c>
      <c r="U2287" t="str">
        <f t="shared" si="184"/>
        <v/>
      </c>
      <c r="V2287" t="str">
        <f t="shared" si="181"/>
        <v/>
      </c>
      <c r="W2287">
        <f t="shared" si="182"/>
        <v>0</v>
      </c>
      <c r="X2287">
        <f t="shared" si="183"/>
        <v>0</v>
      </c>
    </row>
    <row r="2288" spans="1:24" x14ac:dyDescent="0.35">
      <c r="A2288" t="str">
        <f>IF(ROW()&lt;=vLastrow,'Match History Data'!A2288,"")</f>
        <v/>
      </c>
      <c r="B2288" t="str">
        <f>IF(ROW()&lt;=vLastrow,'Match History Data'!B2288,"")</f>
        <v/>
      </c>
      <c r="C2288" t="str">
        <f>IF(ROW()&lt;=vLastrow,'Match History Data'!C2288,"")</f>
        <v/>
      </c>
      <c r="D2288" t="str">
        <f>IF(ROW()&lt;=vLastrow,'Match History Data'!D2288,"")</f>
        <v/>
      </c>
      <c r="E2288" s="3" t="str">
        <f>IF(ROW()&lt;=vLastrow,IF('Match History Data'!E2288&lt;&gt;"",'Match History Data'!E2288,""),"")</f>
        <v/>
      </c>
      <c r="F2288" s="3" t="str">
        <f>IF(ROW()&lt;=vLastrow,IF('Match History Data'!F2288&lt;&gt;"",'Match History Data'!F2288,""),"")</f>
        <v/>
      </c>
      <c r="G2288" t="str">
        <f>IF(ROW()&lt;=vLastrow,'Match History Data'!G2288,"")</f>
        <v/>
      </c>
      <c r="H2288" t="str">
        <f>IF(ROW()&lt;=vLastrow,'Match History Data'!H2288,"")</f>
        <v/>
      </c>
      <c r="I2288" t="str">
        <f>IF(ROW()&lt;=vLastrow,'Match History Data'!I2288,"")</f>
        <v/>
      </c>
      <c r="J2288" t="str">
        <f>IF(ROW()&lt;=vLastrow,'Match History Data'!J2288,"")</f>
        <v/>
      </c>
      <c r="K2288" t="str">
        <f>IF(ROW()&lt;=vLastrow,'Match History Data'!K2288,"")</f>
        <v/>
      </c>
      <c r="L2288" t="str">
        <f>IF(ROW()&lt;=vLastrow,'Match History Data'!L2288,"")</f>
        <v/>
      </c>
      <c r="M2288" t="str">
        <f>IF(ROW()&lt;=vLastrow,'Match History Data'!M2288,"")</f>
        <v/>
      </c>
      <c r="N2288" t="str">
        <f>IF(ROW()&lt;=vLastrow,'Match History Data'!N2288,"")</f>
        <v/>
      </c>
      <c r="O2288" t="str">
        <f>IF(ROW()&lt;=vLastrow,'Match History Data'!O2288,"")</f>
        <v/>
      </c>
      <c r="Q2288" t="str">
        <f>IF(ROW()&lt;=vLastrow,VLOOKUP(MONTH(E2288),calcs!$S$2:$T$13,2,FALSE),"")</f>
        <v/>
      </c>
      <c r="R2288" t="str">
        <f>IF(ROW()&lt;=vLastrow,VLOOKUP(MONTH(F2288),calcs!$S$2:$T$13,2,FALSE),"")</f>
        <v/>
      </c>
      <c r="S2288" t="str">
        <f t="shared" si="185"/>
        <v/>
      </c>
      <c r="T2288" s="26" t="e">
        <f>IF(F2288="",DATEDIF(E2288,calcs!X$2,"Y"),"")</f>
        <v>#VALUE!</v>
      </c>
      <c r="U2288" t="str">
        <f t="shared" si="184"/>
        <v/>
      </c>
      <c r="V2288" t="str">
        <f t="shared" si="181"/>
        <v/>
      </c>
      <c r="W2288">
        <f t="shared" si="182"/>
        <v>0</v>
      </c>
      <c r="X2288">
        <f t="shared" si="183"/>
        <v>0</v>
      </c>
    </row>
    <row r="2289" spans="1:24" x14ac:dyDescent="0.35">
      <c r="A2289" t="str">
        <f>IF(ROW()&lt;=vLastrow,'Match History Data'!A2289,"")</f>
        <v/>
      </c>
      <c r="B2289" t="str">
        <f>IF(ROW()&lt;=vLastrow,'Match History Data'!B2289,"")</f>
        <v/>
      </c>
      <c r="C2289" t="str">
        <f>IF(ROW()&lt;=vLastrow,'Match History Data'!C2289,"")</f>
        <v/>
      </c>
      <c r="D2289" t="str">
        <f>IF(ROW()&lt;=vLastrow,'Match History Data'!D2289,"")</f>
        <v/>
      </c>
      <c r="E2289" s="3" t="str">
        <f>IF(ROW()&lt;=vLastrow,IF('Match History Data'!E2289&lt;&gt;"",'Match History Data'!E2289,""),"")</f>
        <v/>
      </c>
      <c r="F2289" s="3" t="str">
        <f>IF(ROW()&lt;=vLastrow,IF('Match History Data'!F2289&lt;&gt;"",'Match History Data'!F2289,""),"")</f>
        <v/>
      </c>
      <c r="G2289" t="str">
        <f>IF(ROW()&lt;=vLastrow,'Match History Data'!G2289,"")</f>
        <v/>
      </c>
      <c r="H2289" t="str">
        <f>IF(ROW()&lt;=vLastrow,'Match History Data'!H2289,"")</f>
        <v/>
      </c>
      <c r="I2289" t="str">
        <f>IF(ROW()&lt;=vLastrow,'Match History Data'!I2289,"")</f>
        <v/>
      </c>
      <c r="J2289" t="str">
        <f>IF(ROW()&lt;=vLastrow,'Match History Data'!J2289,"")</f>
        <v/>
      </c>
      <c r="K2289" t="str">
        <f>IF(ROW()&lt;=vLastrow,'Match History Data'!K2289,"")</f>
        <v/>
      </c>
      <c r="L2289" t="str">
        <f>IF(ROW()&lt;=vLastrow,'Match History Data'!L2289,"")</f>
        <v/>
      </c>
      <c r="M2289" t="str">
        <f>IF(ROW()&lt;=vLastrow,'Match History Data'!M2289,"")</f>
        <v/>
      </c>
      <c r="N2289" t="str">
        <f>IF(ROW()&lt;=vLastrow,'Match History Data'!N2289,"")</f>
        <v/>
      </c>
      <c r="O2289" t="str">
        <f>IF(ROW()&lt;=vLastrow,'Match History Data'!O2289,"")</f>
        <v/>
      </c>
      <c r="Q2289" t="str">
        <f>IF(ROW()&lt;=vLastrow,VLOOKUP(MONTH(E2289),calcs!$S$2:$T$13,2,FALSE),"")</f>
        <v/>
      </c>
      <c r="R2289" t="str">
        <f>IF(ROW()&lt;=vLastrow,VLOOKUP(MONTH(F2289),calcs!$S$2:$T$13,2,FALSE),"")</f>
        <v/>
      </c>
      <c r="S2289" t="str">
        <f t="shared" si="185"/>
        <v/>
      </c>
      <c r="T2289" s="26" t="e">
        <f>IF(F2289="",DATEDIF(E2289,calcs!X$2,"Y"),"")</f>
        <v>#VALUE!</v>
      </c>
      <c r="U2289" t="str">
        <f t="shared" si="184"/>
        <v/>
      </c>
      <c r="V2289" t="str">
        <f t="shared" si="181"/>
        <v/>
      </c>
      <c r="W2289">
        <f t="shared" si="182"/>
        <v>0</v>
      </c>
      <c r="X2289">
        <f t="shared" si="183"/>
        <v>0</v>
      </c>
    </row>
    <row r="2290" spans="1:24" x14ac:dyDescent="0.35">
      <c r="A2290" t="str">
        <f>IF(ROW()&lt;=vLastrow,'Match History Data'!A2290,"")</f>
        <v/>
      </c>
      <c r="B2290" t="str">
        <f>IF(ROW()&lt;=vLastrow,'Match History Data'!B2290,"")</f>
        <v/>
      </c>
      <c r="C2290" t="str">
        <f>IF(ROW()&lt;=vLastrow,'Match History Data'!C2290,"")</f>
        <v/>
      </c>
      <c r="D2290" t="str">
        <f>IF(ROW()&lt;=vLastrow,'Match History Data'!D2290,"")</f>
        <v/>
      </c>
      <c r="E2290" s="3" t="str">
        <f>IF(ROW()&lt;=vLastrow,IF('Match History Data'!E2290&lt;&gt;"",'Match History Data'!E2290,""),"")</f>
        <v/>
      </c>
      <c r="F2290" s="3" t="str">
        <f>IF(ROW()&lt;=vLastrow,IF('Match History Data'!F2290&lt;&gt;"",'Match History Data'!F2290,""),"")</f>
        <v/>
      </c>
      <c r="G2290" t="str">
        <f>IF(ROW()&lt;=vLastrow,'Match History Data'!G2290,"")</f>
        <v/>
      </c>
      <c r="H2290" t="str">
        <f>IF(ROW()&lt;=vLastrow,'Match History Data'!H2290,"")</f>
        <v/>
      </c>
      <c r="I2290" t="str">
        <f>IF(ROW()&lt;=vLastrow,'Match History Data'!I2290,"")</f>
        <v/>
      </c>
      <c r="J2290" t="str">
        <f>IF(ROW()&lt;=vLastrow,'Match History Data'!J2290,"")</f>
        <v/>
      </c>
      <c r="K2290" t="str">
        <f>IF(ROW()&lt;=vLastrow,'Match History Data'!K2290,"")</f>
        <v/>
      </c>
      <c r="L2290" t="str">
        <f>IF(ROW()&lt;=vLastrow,'Match History Data'!L2290,"")</f>
        <v/>
      </c>
      <c r="M2290" t="str">
        <f>IF(ROW()&lt;=vLastrow,'Match History Data'!M2290,"")</f>
        <v/>
      </c>
      <c r="N2290" t="str">
        <f>IF(ROW()&lt;=vLastrow,'Match History Data'!N2290,"")</f>
        <v/>
      </c>
      <c r="O2290" t="str">
        <f>IF(ROW()&lt;=vLastrow,'Match History Data'!O2290,"")</f>
        <v/>
      </c>
      <c r="Q2290" t="str">
        <f>IF(ROW()&lt;=vLastrow,VLOOKUP(MONTH(E2290),calcs!$S$2:$T$13,2,FALSE),"")</f>
        <v/>
      </c>
      <c r="R2290" t="str">
        <f>IF(ROW()&lt;=vLastrow,VLOOKUP(MONTH(F2290),calcs!$S$2:$T$13,2,FALSE),"")</f>
        <v/>
      </c>
      <c r="S2290" t="str">
        <f t="shared" si="185"/>
        <v/>
      </c>
      <c r="T2290" s="26" t="e">
        <f>IF(F2290="",DATEDIF(E2290,calcs!X$2,"Y"),"")</f>
        <v>#VALUE!</v>
      </c>
      <c r="U2290" t="str">
        <f t="shared" si="184"/>
        <v/>
      </c>
      <c r="V2290" t="str">
        <f t="shared" si="181"/>
        <v/>
      </c>
      <c r="W2290">
        <f t="shared" si="182"/>
        <v>0</v>
      </c>
      <c r="X2290">
        <f t="shared" si="183"/>
        <v>0</v>
      </c>
    </row>
    <row r="2291" spans="1:24" x14ac:dyDescent="0.35">
      <c r="A2291" t="str">
        <f>IF(ROW()&lt;=vLastrow,'Match History Data'!A2291,"")</f>
        <v/>
      </c>
      <c r="B2291" t="str">
        <f>IF(ROW()&lt;=vLastrow,'Match History Data'!B2291,"")</f>
        <v/>
      </c>
      <c r="C2291" t="str">
        <f>IF(ROW()&lt;=vLastrow,'Match History Data'!C2291,"")</f>
        <v/>
      </c>
      <c r="D2291" t="str">
        <f>IF(ROW()&lt;=vLastrow,'Match History Data'!D2291,"")</f>
        <v/>
      </c>
      <c r="E2291" s="3" t="str">
        <f>IF(ROW()&lt;=vLastrow,IF('Match History Data'!E2291&lt;&gt;"",'Match History Data'!E2291,""),"")</f>
        <v/>
      </c>
      <c r="F2291" s="3" t="str">
        <f>IF(ROW()&lt;=vLastrow,IF('Match History Data'!F2291&lt;&gt;"",'Match History Data'!F2291,""),"")</f>
        <v/>
      </c>
      <c r="G2291" t="str">
        <f>IF(ROW()&lt;=vLastrow,'Match History Data'!G2291,"")</f>
        <v/>
      </c>
      <c r="H2291" t="str">
        <f>IF(ROW()&lt;=vLastrow,'Match History Data'!H2291,"")</f>
        <v/>
      </c>
      <c r="I2291" t="str">
        <f>IF(ROW()&lt;=vLastrow,'Match History Data'!I2291,"")</f>
        <v/>
      </c>
      <c r="J2291" t="str">
        <f>IF(ROW()&lt;=vLastrow,'Match History Data'!J2291,"")</f>
        <v/>
      </c>
      <c r="K2291" t="str">
        <f>IF(ROW()&lt;=vLastrow,'Match History Data'!K2291,"")</f>
        <v/>
      </c>
      <c r="L2291" t="str">
        <f>IF(ROW()&lt;=vLastrow,'Match History Data'!L2291,"")</f>
        <v/>
      </c>
      <c r="M2291" t="str">
        <f>IF(ROW()&lt;=vLastrow,'Match History Data'!M2291,"")</f>
        <v/>
      </c>
      <c r="N2291" t="str">
        <f>IF(ROW()&lt;=vLastrow,'Match History Data'!N2291,"")</f>
        <v/>
      </c>
      <c r="O2291" t="str">
        <f>IF(ROW()&lt;=vLastrow,'Match History Data'!O2291,"")</f>
        <v/>
      </c>
      <c r="Q2291" t="str">
        <f>IF(ROW()&lt;=vLastrow,VLOOKUP(MONTH(E2291),calcs!$S$2:$T$13,2,FALSE),"")</f>
        <v/>
      </c>
      <c r="R2291" t="str">
        <f>IF(ROW()&lt;=vLastrow,VLOOKUP(MONTH(F2291),calcs!$S$2:$T$13,2,FALSE),"")</f>
        <v/>
      </c>
      <c r="S2291" t="str">
        <f t="shared" si="185"/>
        <v/>
      </c>
      <c r="T2291" s="26" t="e">
        <f>IF(F2291="",DATEDIF(E2291,calcs!X$2,"Y"),"")</f>
        <v>#VALUE!</v>
      </c>
      <c r="U2291" t="str">
        <f t="shared" si="184"/>
        <v/>
      </c>
      <c r="V2291" t="str">
        <f t="shared" si="181"/>
        <v/>
      </c>
      <c r="W2291">
        <f t="shared" si="182"/>
        <v>0</v>
      </c>
      <c r="X2291">
        <f t="shared" si="183"/>
        <v>0</v>
      </c>
    </row>
    <row r="2292" spans="1:24" x14ac:dyDescent="0.35">
      <c r="A2292" t="str">
        <f>IF(ROW()&lt;=vLastrow,'Match History Data'!A2292,"")</f>
        <v/>
      </c>
      <c r="B2292" t="str">
        <f>IF(ROW()&lt;=vLastrow,'Match History Data'!B2292,"")</f>
        <v/>
      </c>
      <c r="C2292" t="str">
        <f>IF(ROW()&lt;=vLastrow,'Match History Data'!C2292,"")</f>
        <v/>
      </c>
      <c r="D2292" t="str">
        <f>IF(ROW()&lt;=vLastrow,'Match History Data'!D2292,"")</f>
        <v/>
      </c>
      <c r="E2292" s="3" t="str">
        <f>IF(ROW()&lt;=vLastrow,IF('Match History Data'!E2292&lt;&gt;"",'Match History Data'!E2292,""),"")</f>
        <v/>
      </c>
      <c r="F2292" s="3" t="str">
        <f>IF(ROW()&lt;=vLastrow,IF('Match History Data'!F2292&lt;&gt;"",'Match History Data'!F2292,""),"")</f>
        <v/>
      </c>
      <c r="G2292" t="str">
        <f>IF(ROW()&lt;=vLastrow,'Match History Data'!G2292,"")</f>
        <v/>
      </c>
      <c r="H2292" t="str">
        <f>IF(ROW()&lt;=vLastrow,'Match History Data'!H2292,"")</f>
        <v/>
      </c>
      <c r="I2292" t="str">
        <f>IF(ROW()&lt;=vLastrow,'Match History Data'!I2292,"")</f>
        <v/>
      </c>
      <c r="J2292" t="str">
        <f>IF(ROW()&lt;=vLastrow,'Match History Data'!J2292,"")</f>
        <v/>
      </c>
      <c r="K2292" t="str">
        <f>IF(ROW()&lt;=vLastrow,'Match History Data'!K2292,"")</f>
        <v/>
      </c>
      <c r="L2292" t="str">
        <f>IF(ROW()&lt;=vLastrow,'Match History Data'!L2292,"")</f>
        <v/>
      </c>
      <c r="M2292" t="str">
        <f>IF(ROW()&lt;=vLastrow,'Match History Data'!M2292,"")</f>
        <v/>
      </c>
      <c r="N2292" t="str">
        <f>IF(ROW()&lt;=vLastrow,'Match History Data'!N2292,"")</f>
        <v/>
      </c>
      <c r="O2292" t="str">
        <f>IF(ROW()&lt;=vLastrow,'Match History Data'!O2292,"")</f>
        <v/>
      </c>
      <c r="Q2292" t="str">
        <f>IF(ROW()&lt;=vLastrow,VLOOKUP(MONTH(E2292),calcs!$S$2:$T$13,2,FALSE),"")</f>
        <v/>
      </c>
      <c r="R2292" t="str">
        <f>IF(ROW()&lt;=vLastrow,VLOOKUP(MONTH(F2292),calcs!$S$2:$T$13,2,FALSE),"")</f>
        <v/>
      </c>
      <c r="S2292" t="str">
        <f t="shared" si="185"/>
        <v/>
      </c>
      <c r="T2292" s="26" t="e">
        <f>IF(F2292="",DATEDIF(E2292,calcs!X$2,"Y"),"")</f>
        <v>#VALUE!</v>
      </c>
      <c r="U2292" t="str">
        <f t="shared" si="184"/>
        <v/>
      </c>
      <c r="V2292" t="str">
        <f t="shared" si="181"/>
        <v/>
      </c>
      <c r="W2292">
        <f t="shared" si="182"/>
        <v>0</v>
      </c>
      <c r="X2292">
        <f t="shared" si="183"/>
        <v>0</v>
      </c>
    </row>
    <row r="2293" spans="1:24" x14ac:dyDescent="0.35">
      <c r="A2293" t="str">
        <f>IF(ROW()&lt;=vLastrow,'Match History Data'!A2293,"")</f>
        <v/>
      </c>
      <c r="B2293" t="str">
        <f>IF(ROW()&lt;=vLastrow,'Match History Data'!B2293,"")</f>
        <v/>
      </c>
      <c r="C2293" t="str">
        <f>IF(ROW()&lt;=vLastrow,'Match History Data'!C2293,"")</f>
        <v/>
      </c>
      <c r="D2293" t="str">
        <f>IF(ROW()&lt;=vLastrow,'Match History Data'!D2293,"")</f>
        <v/>
      </c>
      <c r="E2293" s="3" t="str">
        <f>IF(ROW()&lt;=vLastrow,IF('Match History Data'!E2293&lt;&gt;"",'Match History Data'!E2293,""),"")</f>
        <v/>
      </c>
      <c r="F2293" s="3" t="str">
        <f>IF(ROW()&lt;=vLastrow,IF('Match History Data'!F2293&lt;&gt;"",'Match History Data'!F2293,""),"")</f>
        <v/>
      </c>
      <c r="G2293" t="str">
        <f>IF(ROW()&lt;=vLastrow,'Match History Data'!G2293,"")</f>
        <v/>
      </c>
      <c r="H2293" t="str">
        <f>IF(ROW()&lt;=vLastrow,'Match History Data'!H2293,"")</f>
        <v/>
      </c>
      <c r="I2293" t="str">
        <f>IF(ROW()&lt;=vLastrow,'Match History Data'!I2293,"")</f>
        <v/>
      </c>
      <c r="J2293" t="str">
        <f>IF(ROW()&lt;=vLastrow,'Match History Data'!J2293,"")</f>
        <v/>
      </c>
      <c r="K2293" t="str">
        <f>IF(ROW()&lt;=vLastrow,'Match History Data'!K2293,"")</f>
        <v/>
      </c>
      <c r="L2293" t="str">
        <f>IF(ROW()&lt;=vLastrow,'Match History Data'!L2293,"")</f>
        <v/>
      </c>
      <c r="M2293" t="str">
        <f>IF(ROW()&lt;=vLastrow,'Match History Data'!M2293,"")</f>
        <v/>
      </c>
      <c r="N2293" t="str">
        <f>IF(ROW()&lt;=vLastrow,'Match History Data'!N2293,"")</f>
        <v/>
      </c>
      <c r="O2293" t="str">
        <f>IF(ROW()&lt;=vLastrow,'Match History Data'!O2293,"")</f>
        <v/>
      </c>
      <c r="Q2293" t="str">
        <f>IF(ROW()&lt;=vLastrow,VLOOKUP(MONTH(E2293),calcs!$S$2:$T$13,2,FALSE),"")</f>
        <v/>
      </c>
      <c r="R2293" t="str">
        <f>IF(ROW()&lt;=vLastrow,VLOOKUP(MONTH(F2293),calcs!$S$2:$T$13,2,FALSE),"")</f>
        <v/>
      </c>
      <c r="S2293" t="str">
        <f t="shared" si="185"/>
        <v/>
      </c>
      <c r="T2293" s="26" t="e">
        <f>IF(F2293="",DATEDIF(E2293,calcs!X$2,"Y"),"")</f>
        <v>#VALUE!</v>
      </c>
      <c r="U2293" t="str">
        <f t="shared" si="184"/>
        <v/>
      </c>
      <c r="V2293" t="str">
        <f t="shared" si="181"/>
        <v/>
      </c>
      <c r="W2293">
        <f t="shared" si="182"/>
        <v>0</v>
      </c>
      <c r="X2293">
        <f t="shared" si="183"/>
        <v>0</v>
      </c>
    </row>
    <row r="2294" spans="1:24" x14ac:dyDescent="0.35">
      <c r="A2294" t="str">
        <f>IF(ROW()&lt;=vLastrow,'Match History Data'!A2294,"")</f>
        <v/>
      </c>
      <c r="B2294" t="str">
        <f>IF(ROW()&lt;=vLastrow,'Match History Data'!B2294,"")</f>
        <v/>
      </c>
      <c r="C2294" t="str">
        <f>IF(ROW()&lt;=vLastrow,'Match History Data'!C2294,"")</f>
        <v/>
      </c>
      <c r="D2294" t="str">
        <f>IF(ROW()&lt;=vLastrow,'Match History Data'!D2294,"")</f>
        <v/>
      </c>
      <c r="E2294" s="3" t="str">
        <f>IF(ROW()&lt;=vLastrow,IF('Match History Data'!E2294&lt;&gt;"",'Match History Data'!E2294,""),"")</f>
        <v/>
      </c>
      <c r="F2294" s="3" t="str">
        <f>IF(ROW()&lt;=vLastrow,IF('Match History Data'!F2294&lt;&gt;"",'Match History Data'!F2294,""),"")</f>
        <v/>
      </c>
      <c r="G2294" t="str">
        <f>IF(ROW()&lt;=vLastrow,'Match History Data'!G2294,"")</f>
        <v/>
      </c>
      <c r="H2294" t="str">
        <f>IF(ROW()&lt;=vLastrow,'Match History Data'!H2294,"")</f>
        <v/>
      </c>
      <c r="I2294" t="str">
        <f>IF(ROW()&lt;=vLastrow,'Match History Data'!I2294,"")</f>
        <v/>
      </c>
      <c r="J2294" t="str">
        <f>IF(ROW()&lt;=vLastrow,'Match History Data'!J2294,"")</f>
        <v/>
      </c>
      <c r="K2294" t="str">
        <f>IF(ROW()&lt;=vLastrow,'Match History Data'!K2294,"")</f>
        <v/>
      </c>
      <c r="L2294" t="str">
        <f>IF(ROW()&lt;=vLastrow,'Match History Data'!L2294,"")</f>
        <v/>
      </c>
      <c r="M2294" t="str">
        <f>IF(ROW()&lt;=vLastrow,'Match History Data'!M2294,"")</f>
        <v/>
      </c>
      <c r="N2294" t="str">
        <f>IF(ROW()&lt;=vLastrow,'Match History Data'!N2294,"")</f>
        <v/>
      </c>
      <c r="O2294" t="str">
        <f>IF(ROW()&lt;=vLastrow,'Match History Data'!O2294,"")</f>
        <v/>
      </c>
      <c r="Q2294" t="str">
        <f>IF(ROW()&lt;=vLastrow,VLOOKUP(MONTH(E2294),calcs!$S$2:$T$13,2,FALSE),"")</f>
        <v/>
      </c>
      <c r="R2294" t="str">
        <f>IF(ROW()&lt;=vLastrow,VLOOKUP(MONTH(F2294),calcs!$S$2:$T$13,2,FALSE),"")</f>
        <v/>
      </c>
      <c r="S2294" t="str">
        <f t="shared" si="185"/>
        <v/>
      </c>
      <c r="T2294" s="26" t="e">
        <f>IF(F2294="",DATEDIF(E2294,calcs!X$2,"Y"),"")</f>
        <v>#VALUE!</v>
      </c>
      <c r="U2294" t="str">
        <f t="shared" si="184"/>
        <v/>
      </c>
      <c r="V2294" t="str">
        <f t="shared" si="181"/>
        <v/>
      </c>
      <c r="W2294">
        <f t="shared" si="182"/>
        <v>0</v>
      </c>
      <c r="X2294">
        <f t="shared" si="183"/>
        <v>0</v>
      </c>
    </row>
    <row r="2295" spans="1:24" x14ac:dyDescent="0.35">
      <c r="A2295" t="str">
        <f>IF(ROW()&lt;=vLastrow,'Match History Data'!A2295,"")</f>
        <v/>
      </c>
      <c r="B2295" t="str">
        <f>IF(ROW()&lt;=vLastrow,'Match History Data'!B2295,"")</f>
        <v/>
      </c>
      <c r="C2295" t="str">
        <f>IF(ROW()&lt;=vLastrow,'Match History Data'!C2295,"")</f>
        <v/>
      </c>
      <c r="D2295" t="str">
        <f>IF(ROW()&lt;=vLastrow,'Match History Data'!D2295,"")</f>
        <v/>
      </c>
      <c r="E2295" s="3" t="str">
        <f>IF(ROW()&lt;=vLastrow,IF('Match History Data'!E2295&lt;&gt;"",'Match History Data'!E2295,""),"")</f>
        <v/>
      </c>
      <c r="F2295" s="3" t="str">
        <f>IF(ROW()&lt;=vLastrow,IF('Match History Data'!F2295&lt;&gt;"",'Match History Data'!F2295,""),"")</f>
        <v/>
      </c>
      <c r="G2295" t="str">
        <f>IF(ROW()&lt;=vLastrow,'Match History Data'!G2295,"")</f>
        <v/>
      </c>
      <c r="H2295" t="str">
        <f>IF(ROW()&lt;=vLastrow,'Match History Data'!H2295,"")</f>
        <v/>
      </c>
      <c r="I2295" t="str">
        <f>IF(ROW()&lt;=vLastrow,'Match History Data'!I2295,"")</f>
        <v/>
      </c>
      <c r="J2295" t="str">
        <f>IF(ROW()&lt;=vLastrow,'Match History Data'!J2295,"")</f>
        <v/>
      </c>
      <c r="K2295" t="str">
        <f>IF(ROW()&lt;=vLastrow,'Match History Data'!K2295,"")</f>
        <v/>
      </c>
      <c r="L2295" t="str">
        <f>IF(ROW()&lt;=vLastrow,'Match History Data'!L2295,"")</f>
        <v/>
      </c>
      <c r="M2295" t="str">
        <f>IF(ROW()&lt;=vLastrow,'Match History Data'!M2295,"")</f>
        <v/>
      </c>
      <c r="N2295" t="str">
        <f>IF(ROW()&lt;=vLastrow,'Match History Data'!N2295,"")</f>
        <v/>
      </c>
      <c r="O2295" t="str">
        <f>IF(ROW()&lt;=vLastrow,'Match History Data'!O2295,"")</f>
        <v/>
      </c>
      <c r="Q2295" t="str">
        <f>IF(ROW()&lt;=vLastrow,VLOOKUP(MONTH(E2295),calcs!$S$2:$T$13,2,FALSE),"")</f>
        <v/>
      </c>
      <c r="R2295" t="str">
        <f>IF(ROW()&lt;=vLastrow,VLOOKUP(MONTH(F2295),calcs!$S$2:$T$13,2,FALSE),"")</f>
        <v/>
      </c>
      <c r="S2295" t="str">
        <f t="shared" si="185"/>
        <v/>
      </c>
      <c r="T2295" s="26" t="e">
        <f>IF(F2295="",DATEDIF(E2295,calcs!X$2,"Y"),"")</f>
        <v>#VALUE!</v>
      </c>
      <c r="U2295" t="str">
        <f t="shared" si="184"/>
        <v/>
      </c>
      <c r="V2295" t="str">
        <f t="shared" si="181"/>
        <v/>
      </c>
      <c r="W2295">
        <f t="shared" si="182"/>
        <v>0</v>
      </c>
      <c r="X2295">
        <f t="shared" si="183"/>
        <v>0</v>
      </c>
    </row>
    <row r="2296" spans="1:24" x14ac:dyDescent="0.35">
      <c r="A2296" t="str">
        <f>IF(ROW()&lt;=vLastrow,'Match History Data'!A2296,"")</f>
        <v/>
      </c>
      <c r="B2296" t="str">
        <f>IF(ROW()&lt;=vLastrow,'Match History Data'!B2296,"")</f>
        <v/>
      </c>
      <c r="C2296" t="str">
        <f>IF(ROW()&lt;=vLastrow,'Match History Data'!C2296,"")</f>
        <v/>
      </c>
      <c r="D2296" t="str">
        <f>IF(ROW()&lt;=vLastrow,'Match History Data'!D2296,"")</f>
        <v/>
      </c>
      <c r="E2296" s="3" t="str">
        <f>IF(ROW()&lt;=vLastrow,IF('Match History Data'!E2296&lt;&gt;"",'Match History Data'!E2296,""),"")</f>
        <v/>
      </c>
      <c r="F2296" s="3" t="str">
        <f>IF(ROW()&lt;=vLastrow,IF('Match History Data'!F2296&lt;&gt;"",'Match History Data'!F2296,""),"")</f>
        <v/>
      </c>
      <c r="G2296" t="str">
        <f>IF(ROW()&lt;=vLastrow,'Match History Data'!G2296,"")</f>
        <v/>
      </c>
      <c r="H2296" t="str">
        <f>IF(ROW()&lt;=vLastrow,'Match History Data'!H2296,"")</f>
        <v/>
      </c>
      <c r="I2296" t="str">
        <f>IF(ROW()&lt;=vLastrow,'Match History Data'!I2296,"")</f>
        <v/>
      </c>
      <c r="J2296" t="str">
        <f>IF(ROW()&lt;=vLastrow,'Match History Data'!J2296,"")</f>
        <v/>
      </c>
      <c r="K2296" t="str">
        <f>IF(ROW()&lt;=vLastrow,'Match History Data'!K2296,"")</f>
        <v/>
      </c>
      <c r="L2296" t="str">
        <f>IF(ROW()&lt;=vLastrow,'Match History Data'!L2296,"")</f>
        <v/>
      </c>
      <c r="M2296" t="str">
        <f>IF(ROW()&lt;=vLastrow,'Match History Data'!M2296,"")</f>
        <v/>
      </c>
      <c r="N2296" t="str">
        <f>IF(ROW()&lt;=vLastrow,'Match History Data'!N2296,"")</f>
        <v/>
      </c>
      <c r="O2296" t="str">
        <f>IF(ROW()&lt;=vLastrow,'Match History Data'!O2296,"")</f>
        <v/>
      </c>
      <c r="Q2296" t="str">
        <f>IF(ROW()&lt;=vLastrow,VLOOKUP(MONTH(E2296),calcs!$S$2:$T$13,2,FALSE),"")</f>
        <v/>
      </c>
      <c r="R2296" t="str">
        <f>IF(ROW()&lt;=vLastrow,VLOOKUP(MONTH(F2296),calcs!$S$2:$T$13,2,FALSE),"")</f>
        <v/>
      </c>
      <c r="S2296" t="str">
        <f t="shared" si="185"/>
        <v/>
      </c>
      <c r="T2296" s="26" t="e">
        <f>IF(F2296="",DATEDIF(E2296,calcs!X$2,"Y"),"")</f>
        <v>#VALUE!</v>
      </c>
      <c r="U2296" t="str">
        <f t="shared" si="184"/>
        <v/>
      </c>
      <c r="V2296" t="str">
        <f t="shared" si="181"/>
        <v/>
      </c>
      <c r="W2296">
        <f t="shared" si="182"/>
        <v>0</v>
      </c>
      <c r="X2296">
        <f t="shared" si="183"/>
        <v>0</v>
      </c>
    </row>
    <row r="2297" spans="1:24" x14ac:dyDescent="0.35">
      <c r="A2297" t="str">
        <f>IF(ROW()&lt;=vLastrow,'Match History Data'!A2297,"")</f>
        <v/>
      </c>
      <c r="B2297" t="str">
        <f>IF(ROW()&lt;=vLastrow,'Match History Data'!B2297,"")</f>
        <v/>
      </c>
      <c r="C2297" t="str">
        <f>IF(ROW()&lt;=vLastrow,'Match History Data'!C2297,"")</f>
        <v/>
      </c>
      <c r="D2297" t="str">
        <f>IF(ROW()&lt;=vLastrow,'Match History Data'!D2297,"")</f>
        <v/>
      </c>
      <c r="E2297" s="3" t="str">
        <f>IF(ROW()&lt;=vLastrow,IF('Match History Data'!E2297&lt;&gt;"",'Match History Data'!E2297,""),"")</f>
        <v/>
      </c>
      <c r="F2297" s="3" t="str">
        <f>IF(ROW()&lt;=vLastrow,IF('Match History Data'!F2297&lt;&gt;"",'Match History Data'!F2297,""),"")</f>
        <v/>
      </c>
      <c r="G2297" t="str">
        <f>IF(ROW()&lt;=vLastrow,'Match History Data'!G2297,"")</f>
        <v/>
      </c>
      <c r="H2297" t="str">
        <f>IF(ROW()&lt;=vLastrow,'Match History Data'!H2297,"")</f>
        <v/>
      </c>
      <c r="I2297" t="str">
        <f>IF(ROW()&lt;=vLastrow,'Match History Data'!I2297,"")</f>
        <v/>
      </c>
      <c r="J2297" t="str">
        <f>IF(ROW()&lt;=vLastrow,'Match History Data'!J2297,"")</f>
        <v/>
      </c>
      <c r="K2297" t="str">
        <f>IF(ROW()&lt;=vLastrow,'Match History Data'!K2297,"")</f>
        <v/>
      </c>
      <c r="L2297" t="str">
        <f>IF(ROW()&lt;=vLastrow,'Match History Data'!L2297,"")</f>
        <v/>
      </c>
      <c r="M2297" t="str">
        <f>IF(ROW()&lt;=vLastrow,'Match History Data'!M2297,"")</f>
        <v/>
      </c>
      <c r="N2297" t="str">
        <f>IF(ROW()&lt;=vLastrow,'Match History Data'!N2297,"")</f>
        <v/>
      </c>
      <c r="O2297" t="str">
        <f>IF(ROW()&lt;=vLastrow,'Match History Data'!O2297,"")</f>
        <v/>
      </c>
      <c r="Q2297" t="str">
        <f>IF(ROW()&lt;=vLastrow,VLOOKUP(MONTH(E2297),calcs!$S$2:$T$13,2,FALSE),"")</f>
        <v/>
      </c>
      <c r="R2297" t="str">
        <f>IF(ROW()&lt;=vLastrow,VLOOKUP(MONTH(F2297),calcs!$S$2:$T$13,2,FALSE),"")</f>
        <v/>
      </c>
      <c r="S2297" t="str">
        <f t="shared" si="185"/>
        <v/>
      </c>
      <c r="T2297" s="26" t="e">
        <f>IF(F2297="",DATEDIF(E2297,calcs!X$2,"Y"),"")</f>
        <v>#VALUE!</v>
      </c>
      <c r="U2297" t="str">
        <f t="shared" si="184"/>
        <v/>
      </c>
      <c r="V2297" t="str">
        <f t="shared" si="181"/>
        <v/>
      </c>
      <c r="W2297">
        <f t="shared" si="182"/>
        <v>0</v>
      </c>
      <c r="X2297">
        <f t="shared" si="183"/>
        <v>0</v>
      </c>
    </row>
    <row r="2298" spans="1:24" x14ac:dyDescent="0.35">
      <c r="A2298" t="str">
        <f>IF(ROW()&lt;=vLastrow,'Match History Data'!A2298,"")</f>
        <v/>
      </c>
      <c r="B2298" t="str">
        <f>IF(ROW()&lt;=vLastrow,'Match History Data'!B2298,"")</f>
        <v/>
      </c>
      <c r="C2298" t="str">
        <f>IF(ROW()&lt;=vLastrow,'Match History Data'!C2298,"")</f>
        <v/>
      </c>
      <c r="D2298" t="str">
        <f>IF(ROW()&lt;=vLastrow,'Match History Data'!D2298,"")</f>
        <v/>
      </c>
      <c r="E2298" s="3" t="str">
        <f>IF(ROW()&lt;=vLastrow,IF('Match History Data'!E2298&lt;&gt;"",'Match History Data'!E2298,""),"")</f>
        <v/>
      </c>
      <c r="F2298" s="3" t="str">
        <f>IF(ROW()&lt;=vLastrow,IF('Match History Data'!F2298&lt;&gt;"",'Match History Data'!F2298,""),"")</f>
        <v/>
      </c>
      <c r="G2298" t="str">
        <f>IF(ROW()&lt;=vLastrow,'Match History Data'!G2298,"")</f>
        <v/>
      </c>
      <c r="H2298" t="str">
        <f>IF(ROW()&lt;=vLastrow,'Match History Data'!H2298,"")</f>
        <v/>
      </c>
      <c r="I2298" t="str">
        <f>IF(ROW()&lt;=vLastrow,'Match History Data'!I2298,"")</f>
        <v/>
      </c>
      <c r="J2298" t="str">
        <f>IF(ROW()&lt;=vLastrow,'Match History Data'!J2298,"")</f>
        <v/>
      </c>
      <c r="K2298" t="str">
        <f>IF(ROW()&lt;=vLastrow,'Match History Data'!K2298,"")</f>
        <v/>
      </c>
      <c r="L2298" t="str">
        <f>IF(ROW()&lt;=vLastrow,'Match History Data'!L2298,"")</f>
        <v/>
      </c>
      <c r="M2298" t="str">
        <f>IF(ROW()&lt;=vLastrow,'Match History Data'!M2298,"")</f>
        <v/>
      </c>
      <c r="N2298" t="str">
        <f>IF(ROW()&lt;=vLastrow,'Match History Data'!N2298,"")</f>
        <v/>
      </c>
      <c r="O2298" t="str">
        <f>IF(ROW()&lt;=vLastrow,'Match History Data'!O2298,"")</f>
        <v/>
      </c>
      <c r="Q2298" t="str">
        <f>IF(ROW()&lt;=vLastrow,VLOOKUP(MONTH(E2298),calcs!$S$2:$T$13,2,FALSE),"")</f>
        <v/>
      </c>
      <c r="R2298" t="str">
        <f>IF(ROW()&lt;=vLastrow,VLOOKUP(MONTH(F2298),calcs!$S$2:$T$13,2,FALSE),"")</f>
        <v/>
      </c>
      <c r="S2298" t="str">
        <f t="shared" si="185"/>
        <v/>
      </c>
      <c r="T2298" s="26" t="e">
        <f>IF(F2298="",DATEDIF(E2298,calcs!X$2,"Y"),"")</f>
        <v>#VALUE!</v>
      </c>
      <c r="U2298" t="str">
        <f t="shared" si="184"/>
        <v/>
      </c>
      <c r="V2298" t="str">
        <f t="shared" si="181"/>
        <v/>
      </c>
      <c r="W2298">
        <f t="shared" si="182"/>
        <v>0</v>
      </c>
      <c r="X2298">
        <f t="shared" si="183"/>
        <v>0</v>
      </c>
    </row>
    <row r="2299" spans="1:24" x14ac:dyDescent="0.35">
      <c r="A2299" t="str">
        <f>IF(ROW()&lt;=vLastrow,'Match History Data'!A2299,"")</f>
        <v/>
      </c>
      <c r="B2299" t="str">
        <f>IF(ROW()&lt;=vLastrow,'Match History Data'!B2299,"")</f>
        <v/>
      </c>
      <c r="C2299" t="str">
        <f>IF(ROW()&lt;=vLastrow,'Match History Data'!C2299,"")</f>
        <v/>
      </c>
      <c r="D2299" t="str">
        <f>IF(ROW()&lt;=vLastrow,'Match History Data'!D2299,"")</f>
        <v/>
      </c>
      <c r="E2299" s="3" t="str">
        <f>IF(ROW()&lt;=vLastrow,IF('Match History Data'!E2299&lt;&gt;"",'Match History Data'!E2299,""),"")</f>
        <v/>
      </c>
      <c r="F2299" s="3" t="str">
        <f>IF(ROW()&lt;=vLastrow,IF('Match History Data'!F2299&lt;&gt;"",'Match History Data'!F2299,""),"")</f>
        <v/>
      </c>
      <c r="G2299" t="str">
        <f>IF(ROW()&lt;=vLastrow,'Match History Data'!G2299,"")</f>
        <v/>
      </c>
      <c r="H2299" t="str">
        <f>IF(ROW()&lt;=vLastrow,'Match History Data'!H2299,"")</f>
        <v/>
      </c>
      <c r="I2299" t="str">
        <f>IF(ROW()&lt;=vLastrow,'Match History Data'!I2299,"")</f>
        <v/>
      </c>
      <c r="J2299" t="str">
        <f>IF(ROW()&lt;=vLastrow,'Match History Data'!J2299,"")</f>
        <v/>
      </c>
      <c r="K2299" t="str">
        <f>IF(ROW()&lt;=vLastrow,'Match History Data'!K2299,"")</f>
        <v/>
      </c>
      <c r="L2299" t="str">
        <f>IF(ROW()&lt;=vLastrow,'Match History Data'!L2299,"")</f>
        <v/>
      </c>
      <c r="M2299" t="str">
        <f>IF(ROW()&lt;=vLastrow,'Match History Data'!M2299,"")</f>
        <v/>
      </c>
      <c r="N2299" t="str">
        <f>IF(ROW()&lt;=vLastrow,'Match History Data'!N2299,"")</f>
        <v/>
      </c>
      <c r="O2299" t="str">
        <f>IF(ROW()&lt;=vLastrow,'Match History Data'!O2299,"")</f>
        <v/>
      </c>
      <c r="Q2299" t="str">
        <f>IF(ROW()&lt;=vLastrow,VLOOKUP(MONTH(E2299),calcs!$S$2:$T$13,2,FALSE),"")</f>
        <v/>
      </c>
      <c r="R2299" t="str">
        <f>IF(ROW()&lt;=vLastrow,VLOOKUP(MONTH(F2299),calcs!$S$2:$T$13,2,FALSE),"")</f>
        <v/>
      </c>
      <c r="S2299" t="str">
        <f t="shared" si="185"/>
        <v/>
      </c>
      <c r="T2299" s="26" t="e">
        <f>IF(F2299="",DATEDIF(E2299,calcs!X$2,"Y"),"")</f>
        <v>#VALUE!</v>
      </c>
      <c r="U2299" t="str">
        <f t="shared" si="184"/>
        <v/>
      </c>
      <c r="V2299" t="str">
        <f t="shared" si="181"/>
        <v/>
      </c>
      <c r="W2299">
        <f t="shared" si="182"/>
        <v>0</v>
      </c>
      <c r="X2299">
        <f t="shared" si="183"/>
        <v>0</v>
      </c>
    </row>
    <row r="2300" spans="1:24" x14ac:dyDescent="0.35">
      <c r="A2300" t="str">
        <f>IF(ROW()&lt;=vLastrow,'Match History Data'!A2300,"")</f>
        <v/>
      </c>
      <c r="B2300" t="str">
        <f>IF(ROW()&lt;=vLastrow,'Match History Data'!B2300,"")</f>
        <v/>
      </c>
      <c r="C2300" t="str">
        <f>IF(ROW()&lt;=vLastrow,'Match History Data'!C2300,"")</f>
        <v/>
      </c>
      <c r="D2300" t="str">
        <f>IF(ROW()&lt;=vLastrow,'Match History Data'!D2300,"")</f>
        <v/>
      </c>
      <c r="E2300" s="3" t="str">
        <f>IF(ROW()&lt;=vLastrow,IF('Match History Data'!E2300&lt;&gt;"",'Match History Data'!E2300,""),"")</f>
        <v/>
      </c>
      <c r="F2300" s="3" t="str">
        <f>IF(ROW()&lt;=vLastrow,IF('Match History Data'!F2300&lt;&gt;"",'Match History Data'!F2300,""),"")</f>
        <v/>
      </c>
      <c r="G2300" t="str">
        <f>IF(ROW()&lt;=vLastrow,'Match History Data'!G2300,"")</f>
        <v/>
      </c>
      <c r="H2300" t="str">
        <f>IF(ROW()&lt;=vLastrow,'Match History Data'!H2300,"")</f>
        <v/>
      </c>
      <c r="I2300" t="str">
        <f>IF(ROW()&lt;=vLastrow,'Match History Data'!I2300,"")</f>
        <v/>
      </c>
      <c r="J2300" t="str">
        <f>IF(ROW()&lt;=vLastrow,'Match History Data'!J2300,"")</f>
        <v/>
      </c>
      <c r="K2300" t="str">
        <f>IF(ROW()&lt;=vLastrow,'Match History Data'!K2300,"")</f>
        <v/>
      </c>
      <c r="L2300" t="str">
        <f>IF(ROW()&lt;=vLastrow,'Match History Data'!L2300,"")</f>
        <v/>
      </c>
      <c r="M2300" t="str">
        <f>IF(ROW()&lt;=vLastrow,'Match History Data'!M2300,"")</f>
        <v/>
      </c>
      <c r="N2300" t="str">
        <f>IF(ROW()&lt;=vLastrow,'Match History Data'!N2300,"")</f>
        <v/>
      </c>
      <c r="O2300" t="str">
        <f>IF(ROW()&lt;=vLastrow,'Match History Data'!O2300,"")</f>
        <v/>
      </c>
      <c r="Q2300" t="str">
        <f>IF(ROW()&lt;=vLastrow,VLOOKUP(MONTH(E2300),calcs!$S$2:$T$13,2,FALSE),"")</f>
        <v/>
      </c>
      <c r="R2300" t="str">
        <f>IF(ROW()&lt;=vLastrow,VLOOKUP(MONTH(F2300),calcs!$S$2:$T$13,2,FALSE),"")</f>
        <v/>
      </c>
      <c r="S2300" t="str">
        <f t="shared" si="185"/>
        <v/>
      </c>
      <c r="T2300" s="26" t="e">
        <f>IF(F2300="",DATEDIF(E2300,calcs!X$2,"Y"),"")</f>
        <v>#VALUE!</v>
      </c>
      <c r="U2300" t="str">
        <f t="shared" si="184"/>
        <v/>
      </c>
      <c r="V2300" t="str">
        <f t="shared" si="181"/>
        <v/>
      </c>
      <c r="W2300">
        <f t="shared" si="182"/>
        <v>0</v>
      </c>
      <c r="X2300">
        <f t="shared" si="183"/>
        <v>0</v>
      </c>
    </row>
    <row r="2301" spans="1:24" x14ac:dyDescent="0.35">
      <c r="A2301" t="str">
        <f>IF(ROW()&lt;=vLastrow,'Match History Data'!A2301,"")</f>
        <v/>
      </c>
      <c r="B2301" t="str">
        <f>IF(ROW()&lt;=vLastrow,'Match History Data'!B2301,"")</f>
        <v/>
      </c>
      <c r="C2301" t="str">
        <f>IF(ROW()&lt;=vLastrow,'Match History Data'!C2301,"")</f>
        <v/>
      </c>
      <c r="D2301" t="str">
        <f>IF(ROW()&lt;=vLastrow,'Match History Data'!D2301,"")</f>
        <v/>
      </c>
      <c r="E2301" s="3" t="str">
        <f>IF(ROW()&lt;=vLastrow,IF('Match History Data'!E2301&lt;&gt;"",'Match History Data'!E2301,""),"")</f>
        <v/>
      </c>
      <c r="F2301" s="3" t="str">
        <f>IF(ROW()&lt;=vLastrow,IF('Match History Data'!F2301&lt;&gt;"",'Match History Data'!F2301,""),"")</f>
        <v/>
      </c>
      <c r="G2301" t="str">
        <f>IF(ROW()&lt;=vLastrow,'Match History Data'!G2301,"")</f>
        <v/>
      </c>
      <c r="H2301" t="str">
        <f>IF(ROW()&lt;=vLastrow,'Match History Data'!H2301,"")</f>
        <v/>
      </c>
      <c r="I2301" t="str">
        <f>IF(ROW()&lt;=vLastrow,'Match History Data'!I2301,"")</f>
        <v/>
      </c>
      <c r="J2301" t="str">
        <f>IF(ROW()&lt;=vLastrow,'Match History Data'!J2301,"")</f>
        <v/>
      </c>
      <c r="K2301" t="str">
        <f>IF(ROW()&lt;=vLastrow,'Match History Data'!K2301,"")</f>
        <v/>
      </c>
      <c r="L2301" t="str">
        <f>IF(ROW()&lt;=vLastrow,'Match History Data'!L2301,"")</f>
        <v/>
      </c>
      <c r="M2301" t="str">
        <f>IF(ROW()&lt;=vLastrow,'Match History Data'!M2301,"")</f>
        <v/>
      </c>
      <c r="N2301" t="str">
        <f>IF(ROW()&lt;=vLastrow,'Match History Data'!N2301,"")</f>
        <v/>
      </c>
      <c r="O2301" t="str">
        <f>IF(ROW()&lt;=vLastrow,'Match History Data'!O2301,"")</f>
        <v/>
      </c>
      <c r="Q2301" t="str">
        <f>IF(ROW()&lt;=vLastrow,VLOOKUP(MONTH(E2301),calcs!$S$2:$T$13,2,FALSE),"")</f>
        <v/>
      </c>
      <c r="R2301" t="str">
        <f>IF(ROW()&lt;=vLastrow,VLOOKUP(MONTH(F2301),calcs!$S$2:$T$13,2,FALSE),"")</f>
        <v/>
      </c>
      <c r="S2301" t="str">
        <f t="shared" si="185"/>
        <v/>
      </c>
      <c r="T2301" s="26" t="e">
        <f>IF(F2301="",DATEDIF(E2301,calcs!X$2,"Y"),"")</f>
        <v>#VALUE!</v>
      </c>
      <c r="U2301" t="str">
        <f t="shared" si="184"/>
        <v/>
      </c>
      <c r="V2301" t="str">
        <f t="shared" si="181"/>
        <v/>
      </c>
      <c r="W2301">
        <f t="shared" si="182"/>
        <v>0</v>
      </c>
      <c r="X2301">
        <f t="shared" si="183"/>
        <v>0</v>
      </c>
    </row>
    <row r="2302" spans="1:24" x14ac:dyDescent="0.35">
      <c r="A2302" t="str">
        <f>IF(ROW()&lt;=vLastrow,'Match History Data'!A2302,"")</f>
        <v/>
      </c>
      <c r="B2302" t="str">
        <f>IF(ROW()&lt;=vLastrow,'Match History Data'!B2302,"")</f>
        <v/>
      </c>
      <c r="C2302" t="str">
        <f>IF(ROW()&lt;=vLastrow,'Match History Data'!C2302,"")</f>
        <v/>
      </c>
      <c r="D2302" t="str">
        <f>IF(ROW()&lt;=vLastrow,'Match History Data'!D2302,"")</f>
        <v/>
      </c>
      <c r="E2302" s="3" t="str">
        <f>IF(ROW()&lt;=vLastrow,IF('Match History Data'!E2302&lt;&gt;"",'Match History Data'!E2302,""),"")</f>
        <v/>
      </c>
      <c r="F2302" s="3" t="str">
        <f>IF(ROW()&lt;=vLastrow,IF('Match History Data'!F2302&lt;&gt;"",'Match History Data'!F2302,""),"")</f>
        <v/>
      </c>
      <c r="G2302" t="str">
        <f>IF(ROW()&lt;=vLastrow,'Match History Data'!G2302,"")</f>
        <v/>
      </c>
      <c r="H2302" t="str">
        <f>IF(ROW()&lt;=vLastrow,'Match History Data'!H2302,"")</f>
        <v/>
      </c>
      <c r="I2302" t="str">
        <f>IF(ROW()&lt;=vLastrow,'Match History Data'!I2302,"")</f>
        <v/>
      </c>
      <c r="J2302" t="str">
        <f>IF(ROW()&lt;=vLastrow,'Match History Data'!J2302,"")</f>
        <v/>
      </c>
      <c r="K2302" t="str">
        <f>IF(ROW()&lt;=vLastrow,'Match History Data'!K2302,"")</f>
        <v/>
      </c>
      <c r="L2302" t="str">
        <f>IF(ROW()&lt;=vLastrow,'Match History Data'!L2302,"")</f>
        <v/>
      </c>
      <c r="M2302" t="str">
        <f>IF(ROW()&lt;=vLastrow,'Match History Data'!M2302,"")</f>
        <v/>
      </c>
      <c r="N2302" t="str">
        <f>IF(ROW()&lt;=vLastrow,'Match History Data'!N2302,"")</f>
        <v/>
      </c>
      <c r="O2302" t="str">
        <f>IF(ROW()&lt;=vLastrow,'Match History Data'!O2302,"")</f>
        <v/>
      </c>
      <c r="Q2302" t="str">
        <f>IF(ROW()&lt;=vLastrow,VLOOKUP(MONTH(E2302),calcs!$S$2:$T$13,2,FALSE),"")</f>
        <v/>
      </c>
      <c r="R2302" t="str">
        <f>IF(ROW()&lt;=vLastrow,VLOOKUP(MONTH(F2302),calcs!$S$2:$T$13,2,FALSE),"")</f>
        <v/>
      </c>
      <c r="S2302" t="str">
        <f t="shared" si="185"/>
        <v/>
      </c>
      <c r="T2302" s="26" t="e">
        <f>IF(F2302="",DATEDIF(E2302,calcs!X$2,"Y"),"")</f>
        <v>#VALUE!</v>
      </c>
      <c r="U2302" t="str">
        <f t="shared" si="184"/>
        <v/>
      </c>
      <c r="V2302" t="str">
        <f t="shared" si="181"/>
        <v/>
      </c>
      <c r="W2302">
        <f t="shared" si="182"/>
        <v>0</v>
      </c>
      <c r="X2302">
        <f t="shared" si="183"/>
        <v>0</v>
      </c>
    </row>
    <row r="2303" spans="1:24" x14ac:dyDescent="0.35">
      <c r="A2303" t="str">
        <f>IF(ROW()&lt;=vLastrow,'Match History Data'!A2303,"")</f>
        <v/>
      </c>
      <c r="B2303" t="str">
        <f>IF(ROW()&lt;=vLastrow,'Match History Data'!B2303,"")</f>
        <v/>
      </c>
      <c r="C2303" t="str">
        <f>IF(ROW()&lt;=vLastrow,'Match History Data'!C2303,"")</f>
        <v/>
      </c>
      <c r="D2303" t="str">
        <f>IF(ROW()&lt;=vLastrow,'Match History Data'!D2303,"")</f>
        <v/>
      </c>
      <c r="E2303" s="3" t="str">
        <f>IF(ROW()&lt;=vLastrow,IF('Match History Data'!E2303&lt;&gt;"",'Match History Data'!E2303,""),"")</f>
        <v/>
      </c>
      <c r="F2303" s="3" t="str">
        <f>IF(ROW()&lt;=vLastrow,IF('Match History Data'!F2303&lt;&gt;"",'Match History Data'!F2303,""),"")</f>
        <v/>
      </c>
      <c r="G2303" t="str">
        <f>IF(ROW()&lt;=vLastrow,'Match History Data'!G2303,"")</f>
        <v/>
      </c>
      <c r="H2303" t="str">
        <f>IF(ROW()&lt;=vLastrow,'Match History Data'!H2303,"")</f>
        <v/>
      </c>
      <c r="I2303" t="str">
        <f>IF(ROW()&lt;=vLastrow,'Match History Data'!I2303,"")</f>
        <v/>
      </c>
      <c r="J2303" t="str">
        <f>IF(ROW()&lt;=vLastrow,'Match History Data'!J2303,"")</f>
        <v/>
      </c>
      <c r="K2303" t="str">
        <f>IF(ROW()&lt;=vLastrow,'Match History Data'!K2303,"")</f>
        <v/>
      </c>
      <c r="L2303" t="str">
        <f>IF(ROW()&lt;=vLastrow,'Match History Data'!L2303,"")</f>
        <v/>
      </c>
      <c r="M2303" t="str">
        <f>IF(ROW()&lt;=vLastrow,'Match History Data'!M2303,"")</f>
        <v/>
      </c>
      <c r="N2303" t="str">
        <f>IF(ROW()&lt;=vLastrow,'Match History Data'!N2303,"")</f>
        <v/>
      </c>
      <c r="O2303" t="str">
        <f>IF(ROW()&lt;=vLastrow,'Match History Data'!O2303,"")</f>
        <v/>
      </c>
      <c r="Q2303" t="str">
        <f>IF(ROW()&lt;=vLastrow,VLOOKUP(MONTH(E2303),calcs!$S$2:$T$13,2,FALSE),"")</f>
        <v/>
      </c>
      <c r="R2303" t="str">
        <f>IF(ROW()&lt;=vLastrow,VLOOKUP(MONTH(F2303),calcs!$S$2:$T$13,2,FALSE),"")</f>
        <v/>
      </c>
      <c r="S2303" t="str">
        <f t="shared" si="185"/>
        <v/>
      </c>
      <c r="T2303" s="26" t="e">
        <f>IF(F2303="",DATEDIF(E2303,calcs!X$2,"Y"),"")</f>
        <v>#VALUE!</v>
      </c>
      <c r="U2303" t="str">
        <f t="shared" si="184"/>
        <v/>
      </c>
      <c r="V2303" t="str">
        <f t="shared" si="181"/>
        <v/>
      </c>
      <c r="W2303">
        <f t="shared" si="182"/>
        <v>0</v>
      </c>
      <c r="X2303">
        <f t="shared" si="183"/>
        <v>0</v>
      </c>
    </row>
    <row r="2304" spans="1:24" x14ac:dyDescent="0.35">
      <c r="A2304" t="str">
        <f>IF(ROW()&lt;=vLastrow,'Match History Data'!A2304,"")</f>
        <v/>
      </c>
      <c r="B2304" t="str">
        <f>IF(ROW()&lt;=vLastrow,'Match History Data'!B2304,"")</f>
        <v/>
      </c>
      <c r="C2304" t="str">
        <f>IF(ROW()&lt;=vLastrow,'Match History Data'!C2304,"")</f>
        <v/>
      </c>
      <c r="D2304" t="str">
        <f>IF(ROW()&lt;=vLastrow,'Match History Data'!D2304,"")</f>
        <v/>
      </c>
      <c r="E2304" s="3" t="str">
        <f>IF(ROW()&lt;=vLastrow,IF('Match History Data'!E2304&lt;&gt;"",'Match History Data'!E2304,""),"")</f>
        <v/>
      </c>
      <c r="F2304" s="3" t="str">
        <f>IF(ROW()&lt;=vLastrow,IF('Match History Data'!F2304&lt;&gt;"",'Match History Data'!F2304,""),"")</f>
        <v/>
      </c>
      <c r="G2304" t="str">
        <f>IF(ROW()&lt;=vLastrow,'Match History Data'!G2304,"")</f>
        <v/>
      </c>
      <c r="H2304" t="str">
        <f>IF(ROW()&lt;=vLastrow,'Match History Data'!H2304,"")</f>
        <v/>
      </c>
      <c r="I2304" t="str">
        <f>IF(ROW()&lt;=vLastrow,'Match History Data'!I2304,"")</f>
        <v/>
      </c>
      <c r="J2304" t="str">
        <f>IF(ROW()&lt;=vLastrow,'Match History Data'!J2304,"")</f>
        <v/>
      </c>
      <c r="K2304" t="str">
        <f>IF(ROW()&lt;=vLastrow,'Match History Data'!K2304,"")</f>
        <v/>
      </c>
      <c r="L2304" t="str">
        <f>IF(ROW()&lt;=vLastrow,'Match History Data'!L2304,"")</f>
        <v/>
      </c>
      <c r="M2304" t="str">
        <f>IF(ROW()&lt;=vLastrow,'Match History Data'!M2304,"")</f>
        <v/>
      </c>
      <c r="N2304" t="str">
        <f>IF(ROW()&lt;=vLastrow,'Match History Data'!N2304,"")</f>
        <v/>
      </c>
      <c r="O2304" t="str">
        <f>IF(ROW()&lt;=vLastrow,'Match History Data'!O2304,"")</f>
        <v/>
      </c>
      <c r="Q2304" t="str">
        <f>IF(ROW()&lt;=vLastrow,VLOOKUP(MONTH(E2304),calcs!$S$2:$T$13,2,FALSE),"")</f>
        <v/>
      </c>
      <c r="R2304" t="str">
        <f>IF(ROW()&lt;=vLastrow,VLOOKUP(MONTH(F2304),calcs!$S$2:$T$13,2,FALSE),"")</f>
        <v/>
      </c>
      <c r="S2304" t="str">
        <f t="shared" si="185"/>
        <v/>
      </c>
      <c r="T2304" s="26" t="e">
        <f>IF(F2304="",DATEDIF(E2304,calcs!X$2,"Y"),"")</f>
        <v>#VALUE!</v>
      </c>
      <c r="U2304" t="str">
        <f t="shared" si="184"/>
        <v/>
      </c>
      <c r="V2304" t="str">
        <f t="shared" si="181"/>
        <v/>
      </c>
      <c r="W2304">
        <f t="shared" si="182"/>
        <v>0</v>
      </c>
      <c r="X2304">
        <f t="shared" si="183"/>
        <v>0</v>
      </c>
    </row>
    <row r="2305" spans="1:24" x14ac:dyDescent="0.35">
      <c r="A2305" t="str">
        <f>IF(ROW()&lt;=vLastrow,'Match History Data'!A2305,"")</f>
        <v/>
      </c>
      <c r="B2305" t="str">
        <f>IF(ROW()&lt;=vLastrow,'Match History Data'!B2305,"")</f>
        <v/>
      </c>
      <c r="C2305" t="str">
        <f>IF(ROW()&lt;=vLastrow,'Match History Data'!C2305,"")</f>
        <v/>
      </c>
      <c r="D2305" t="str">
        <f>IF(ROW()&lt;=vLastrow,'Match History Data'!D2305,"")</f>
        <v/>
      </c>
      <c r="E2305" s="3" t="str">
        <f>IF(ROW()&lt;=vLastrow,IF('Match History Data'!E2305&lt;&gt;"",'Match History Data'!E2305,""),"")</f>
        <v/>
      </c>
      <c r="F2305" s="3" t="str">
        <f>IF(ROW()&lt;=vLastrow,IF('Match History Data'!F2305&lt;&gt;"",'Match History Data'!F2305,""),"")</f>
        <v/>
      </c>
      <c r="G2305" t="str">
        <f>IF(ROW()&lt;=vLastrow,'Match History Data'!G2305,"")</f>
        <v/>
      </c>
      <c r="H2305" t="str">
        <f>IF(ROW()&lt;=vLastrow,'Match History Data'!H2305,"")</f>
        <v/>
      </c>
      <c r="I2305" t="str">
        <f>IF(ROW()&lt;=vLastrow,'Match History Data'!I2305,"")</f>
        <v/>
      </c>
      <c r="J2305" t="str">
        <f>IF(ROW()&lt;=vLastrow,'Match History Data'!J2305,"")</f>
        <v/>
      </c>
      <c r="K2305" t="str">
        <f>IF(ROW()&lt;=vLastrow,'Match History Data'!K2305,"")</f>
        <v/>
      </c>
      <c r="L2305" t="str">
        <f>IF(ROW()&lt;=vLastrow,'Match History Data'!L2305,"")</f>
        <v/>
      </c>
      <c r="M2305" t="str">
        <f>IF(ROW()&lt;=vLastrow,'Match History Data'!M2305,"")</f>
        <v/>
      </c>
      <c r="N2305" t="str">
        <f>IF(ROW()&lt;=vLastrow,'Match History Data'!N2305,"")</f>
        <v/>
      </c>
      <c r="O2305" t="str">
        <f>IF(ROW()&lt;=vLastrow,'Match History Data'!O2305,"")</f>
        <v/>
      </c>
      <c r="Q2305" t="str">
        <f>IF(ROW()&lt;=vLastrow,VLOOKUP(MONTH(E2305),calcs!$S$2:$T$13,2,FALSE),"")</f>
        <v/>
      </c>
      <c r="R2305" t="str">
        <f>IF(ROW()&lt;=vLastrow,VLOOKUP(MONTH(F2305),calcs!$S$2:$T$13,2,FALSE),"")</f>
        <v/>
      </c>
      <c r="S2305" t="str">
        <f t="shared" si="185"/>
        <v/>
      </c>
      <c r="T2305" s="26" t="e">
        <f>IF(F2305="",DATEDIF(E2305,calcs!X$2,"Y"),"")</f>
        <v>#VALUE!</v>
      </c>
      <c r="U2305" t="str">
        <f t="shared" si="184"/>
        <v/>
      </c>
      <c r="V2305" t="str">
        <f t="shared" si="181"/>
        <v/>
      </c>
      <c r="W2305">
        <f t="shared" si="182"/>
        <v>0</v>
      </c>
      <c r="X2305">
        <f t="shared" si="183"/>
        <v>0</v>
      </c>
    </row>
    <row r="2306" spans="1:24" x14ac:dyDescent="0.35">
      <c r="A2306" t="str">
        <f>IF(ROW()&lt;=vLastrow,'Match History Data'!A2306,"")</f>
        <v/>
      </c>
      <c r="B2306" t="str">
        <f>IF(ROW()&lt;=vLastrow,'Match History Data'!B2306,"")</f>
        <v/>
      </c>
      <c r="C2306" t="str">
        <f>IF(ROW()&lt;=vLastrow,'Match History Data'!C2306,"")</f>
        <v/>
      </c>
      <c r="D2306" t="str">
        <f>IF(ROW()&lt;=vLastrow,'Match History Data'!D2306,"")</f>
        <v/>
      </c>
      <c r="E2306" s="3" t="str">
        <f>IF(ROW()&lt;=vLastrow,IF('Match History Data'!E2306&lt;&gt;"",'Match History Data'!E2306,""),"")</f>
        <v/>
      </c>
      <c r="F2306" s="3" t="str">
        <f>IF(ROW()&lt;=vLastrow,IF('Match History Data'!F2306&lt;&gt;"",'Match History Data'!F2306,""),"")</f>
        <v/>
      </c>
      <c r="G2306" t="str">
        <f>IF(ROW()&lt;=vLastrow,'Match History Data'!G2306,"")</f>
        <v/>
      </c>
      <c r="H2306" t="str">
        <f>IF(ROW()&lt;=vLastrow,'Match History Data'!H2306,"")</f>
        <v/>
      </c>
      <c r="I2306" t="str">
        <f>IF(ROW()&lt;=vLastrow,'Match History Data'!I2306,"")</f>
        <v/>
      </c>
      <c r="J2306" t="str">
        <f>IF(ROW()&lt;=vLastrow,'Match History Data'!J2306,"")</f>
        <v/>
      </c>
      <c r="K2306" t="str">
        <f>IF(ROW()&lt;=vLastrow,'Match History Data'!K2306,"")</f>
        <v/>
      </c>
      <c r="L2306" t="str">
        <f>IF(ROW()&lt;=vLastrow,'Match History Data'!L2306,"")</f>
        <v/>
      </c>
      <c r="M2306" t="str">
        <f>IF(ROW()&lt;=vLastrow,'Match History Data'!M2306,"")</f>
        <v/>
      </c>
      <c r="N2306" t="str">
        <f>IF(ROW()&lt;=vLastrow,'Match History Data'!N2306,"")</f>
        <v/>
      </c>
      <c r="O2306" t="str">
        <f>IF(ROW()&lt;=vLastrow,'Match History Data'!O2306,"")</f>
        <v/>
      </c>
      <c r="Q2306" t="str">
        <f>IF(ROW()&lt;=vLastrow,VLOOKUP(MONTH(E2306),calcs!$S$2:$T$13,2,FALSE),"")</f>
        <v/>
      </c>
      <c r="R2306" t="str">
        <f>IF(ROW()&lt;=vLastrow,VLOOKUP(MONTH(F2306),calcs!$S$2:$T$13,2,FALSE),"")</f>
        <v/>
      </c>
      <c r="S2306" t="str">
        <f t="shared" si="185"/>
        <v/>
      </c>
      <c r="T2306" s="26" t="e">
        <f>IF(F2306="",DATEDIF(E2306,calcs!X$2,"Y"),"")</f>
        <v>#VALUE!</v>
      </c>
      <c r="U2306" t="str">
        <f t="shared" si="184"/>
        <v/>
      </c>
      <c r="V2306" t="str">
        <f t="shared" ref="V2306:V2369" si="186">SUBSTITUTE(N2306,"White or Caucasian","White")</f>
        <v/>
      </c>
      <c r="W2306">
        <f t="shared" ref="W2306:W2369" si="187">IF(J2306&lt;&gt;"",LEN(J2306)-LEN(SUBSTITUTE(J2306,";",""))+1,0)</f>
        <v>0</v>
      </c>
      <c r="X2306">
        <f t="shared" ref="X2306:X2369" si="188">IF(N2306&lt;&gt;"",LEN(N2306)-LEN(SUBSTITUTE(N2306,";",""))+1,0)</f>
        <v>0</v>
      </c>
    </row>
    <row r="2307" spans="1:24" x14ac:dyDescent="0.35">
      <c r="A2307" t="str">
        <f>IF(ROW()&lt;=vLastrow,'Match History Data'!A2307,"")</f>
        <v/>
      </c>
      <c r="B2307" t="str">
        <f>IF(ROW()&lt;=vLastrow,'Match History Data'!B2307,"")</f>
        <v/>
      </c>
      <c r="C2307" t="str">
        <f>IF(ROW()&lt;=vLastrow,'Match History Data'!C2307,"")</f>
        <v/>
      </c>
      <c r="D2307" t="str">
        <f>IF(ROW()&lt;=vLastrow,'Match History Data'!D2307,"")</f>
        <v/>
      </c>
      <c r="E2307" s="3" t="str">
        <f>IF(ROW()&lt;=vLastrow,IF('Match History Data'!E2307&lt;&gt;"",'Match History Data'!E2307,""),"")</f>
        <v/>
      </c>
      <c r="F2307" s="3" t="str">
        <f>IF(ROW()&lt;=vLastrow,IF('Match History Data'!F2307&lt;&gt;"",'Match History Data'!F2307,""),"")</f>
        <v/>
      </c>
      <c r="G2307" t="str">
        <f>IF(ROW()&lt;=vLastrow,'Match History Data'!G2307,"")</f>
        <v/>
      </c>
      <c r="H2307" t="str">
        <f>IF(ROW()&lt;=vLastrow,'Match History Data'!H2307,"")</f>
        <v/>
      </c>
      <c r="I2307" t="str">
        <f>IF(ROW()&lt;=vLastrow,'Match History Data'!I2307,"")</f>
        <v/>
      </c>
      <c r="J2307" t="str">
        <f>IF(ROW()&lt;=vLastrow,'Match History Data'!J2307,"")</f>
        <v/>
      </c>
      <c r="K2307" t="str">
        <f>IF(ROW()&lt;=vLastrow,'Match History Data'!K2307,"")</f>
        <v/>
      </c>
      <c r="L2307" t="str">
        <f>IF(ROW()&lt;=vLastrow,'Match History Data'!L2307,"")</f>
        <v/>
      </c>
      <c r="M2307" t="str">
        <f>IF(ROW()&lt;=vLastrow,'Match History Data'!M2307,"")</f>
        <v/>
      </c>
      <c r="N2307" t="str">
        <f>IF(ROW()&lt;=vLastrow,'Match History Data'!N2307,"")</f>
        <v/>
      </c>
      <c r="O2307" t="str">
        <f>IF(ROW()&lt;=vLastrow,'Match History Data'!O2307,"")</f>
        <v/>
      </c>
      <c r="Q2307" t="str">
        <f>IF(ROW()&lt;=vLastrow,VLOOKUP(MONTH(E2307),calcs!$S$2:$T$13,2,FALSE),"")</f>
        <v/>
      </c>
      <c r="R2307" t="str">
        <f>IF(ROW()&lt;=vLastrow,VLOOKUP(MONTH(F2307),calcs!$S$2:$T$13,2,FALSE),"")</f>
        <v/>
      </c>
      <c r="S2307" t="str">
        <f t="shared" si="185"/>
        <v/>
      </c>
      <c r="T2307" s="26" t="e">
        <f>IF(F2307="",DATEDIF(E2307,calcs!X$2,"Y"),"")</f>
        <v>#VALUE!</v>
      </c>
      <c r="U2307" t="str">
        <f t="shared" ref="U2307:U2370" si="189">SUBSTITUTE(J2307,"White or Caucasian","White")</f>
        <v/>
      </c>
      <c r="V2307" t="str">
        <f t="shared" si="186"/>
        <v/>
      </c>
      <c r="W2307">
        <f t="shared" si="187"/>
        <v>0</v>
      </c>
      <c r="X2307">
        <f t="shared" si="188"/>
        <v>0</v>
      </c>
    </row>
    <row r="2308" spans="1:24" x14ac:dyDescent="0.35">
      <c r="A2308" t="str">
        <f>IF(ROW()&lt;=vLastrow,'Match History Data'!A2308,"")</f>
        <v/>
      </c>
      <c r="B2308" t="str">
        <f>IF(ROW()&lt;=vLastrow,'Match History Data'!B2308,"")</f>
        <v/>
      </c>
      <c r="C2308" t="str">
        <f>IF(ROW()&lt;=vLastrow,'Match History Data'!C2308,"")</f>
        <v/>
      </c>
      <c r="D2308" t="str">
        <f>IF(ROW()&lt;=vLastrow,'Match History Data'!D2308,"")</f>
        <v/>
      </c>
      <c r="E2308" s="3" t="str">
        <f>IF(ROW()&lt;=vLastrow,IF('Match History Data'!E2308&lt;&gt;"",'Match History Data'!E2308,""),"")</f>
        <v/>
      </c>
      <c r="F2308" s="3" t="str">
        <f>IF(ROW()&lt;=vLastrow,IF('Match History Data'!F2308&lt;&gt;"",'Match History Data'!F2308,""),"")</f>
        <v/>
      </c>
      <c r="G2308" t="str">
        <f>IF(ROW()&lt;=vLastrow,'Match History Data'!G2308,"")</f>
        <v/>
      </c>
      <c r="H2308" t="str">
        <f>IF(ROW()&lt;=vLastrow,'Match History Data'!H2308,"")</f>
        <v/>
      </c>
      <c r="I2308" t="str">
        <f>IF(ROW()&lt;=vLastrow,'Match History Data'!I2308,"")</f>
        <v/>
      </c>
      <c r="J2308" t="str">
        <f>IF(ROW()&lt;=vLastrow,'Match History Data'!J2308,"")</f>
        <v/>
      </c>
      <c r="K2308" t="str">
        <f>IF(ROW()&lt;=vLastrow,'Match History Data'!K2308,"")</f>
        <v/>
      </c>
      <c r="L2308" t="str">
        <f>IF(ROW()&lt;=vLastrow,'Match History Data'!L2308,"")</f>
        <v/>
      </c>
      <c r="M2308" t="str">
        <f>IF(ROW()&lt;=vLastrow,'Match History Data'!M2308,"")</f>
        <v/>
      </c>
      <c r="N2308" t="str">
        <f>IF(ROW()&lt;=vLastrow,'Match History Data'!N2308,"")</f>
        <v/>
      </c>
      <c r="O2308" t="str">
        <f>IF(ROW()&lt;=vLastrow,'Match History Data'!O2308,"")</f>
        <v/>
      </c>
      <c r="Q2308" t="str">
        <f>IF(ROW()&lt;=vLastrow,VLOOKUP(MONTH(E2308),calcs!$S$2:$T$13,2,FALSE),"")</f>
        <v/>
      </c>
      <c r="R2308" t="str">
        <f>IF(ROW()&lt;=vLastrow,VLOOKUP(MONTH(F2308),calcs!$S$2:$T$13,2,FALSE),"")</f>
        <v/>
      </c>
      <c r="S2308" t="str">
        <f t="shared" si="185"/>
        <v/>
      </c>
      <c r="T2308" s="26" t="e">
        <f>IF(F2308="",DATEDIF(E2308,calcs!X$2,"Y"),"")</f>
        <v>#VALUE!</v>
      </c>
      <c r="U2308" t="str">
        <f t="shared" si="189"/>
        <v/>
      </c>
      <c r="V2308" t="str">
        <f t="shared" si="186"/>
        <v/>
      </c>
      <c r="W2308">
        <f t="shared" si="187"/>
        <v>0</v>
      </c>
      <c r="X2308">
        <f t="shared" si="188"/>
        <v>0</v>
      </c>
    </row>
    <row r="2309" spans="1:24" x14ac:dyDescent="0.35">
      <c r="A2309" t="str">
        <f>IF(ROW()&lt;=vLastrow,'Match History Data'!A2309,"")</f>
        <v/>
      </c>
      <c r="B2309" t="str">
        <f>IF(ROW()&lt;=vLastrow,'Match History Data'!B2309,"")</f>
        <v/>
      </c>
      <c r="C2309" t="str">
        <f>IF(ROW()&lt;=vLastrow,'Match History Data'!C2309,"")</f>
        <v/>
      </c>
      <c r="D2309" t="str">
        <f>IF(ROW()&lt;=vLastrow,'Match History Data'!D2309,"")</f>
        <v/>
      </c>
      <c r="E2309" s="3" t="str">
        <f>IF(ROW()&lt;=vLastrow,IF('Match History Data'!E2309&lt;&gt;"",'Match History Data'!E2309,""),"")</f>
        <v/>
      </c>
      <c r="F2309" s="3" t="str">
        <f>IF(ROW()&lt;=vLastrow,IF('Match History Data'!F2309&lt;&gt;"",'Match History Data'!F2309,""),"")</f>
        <v/>
      </c>
      <c r="G2309" t="str">
        <f>IF(ROW()&lt;=vLastrow,'Match History Data'!G2309,"")</f>
        <v/>
      </c>
      <c r="H2309" t="str">
        <f>IF(ROW()&lt;=vLastrow,'Match History Data'!H2309,"")</f>
        <v/>
      </c>
      <c r="I2309" t="str">
        <f>IF(ROW()&lt;=vLastrow,'Match History Data'!I2309,"")</f>
        <v/>
      </c>
      <c r="J2309" t="str">
        <f>IF(ROW()&lt;=vLastrow,'Match History Data'!J2309,"")</f>
        <v/>
      </c>
      <c r="K2309" t="str">
        <f>IF(ROW()&lt;=vLastrow,'Match History Data'!K2309,"")</f>
        <v/>
      </c>
      <c r="L2309" t="str">
        <f>IF(ROW()&lt;=vLastrow,'Match History Data'!L2309,"")</f>
        <v/>
      </c>
      <c r="M2309" t="str">
        <f>IF(ROW()&lt;=vLastrow,'Match History Data'!M2309,"")</f>
        <v/>
      </c>
      <c r="N2309" t="str">
        <f>IF(ROW()&lt;=vLastrow,'Match History Data'!N2309,"")</f>
        <v/>
      </c>
      <c r="O2309" t="str">
        <f>IF(ROW()&lt;=vLastrow,'Match History Data'!O2309,"")</f>
        <v/>
      </c>
      <c r="Q2309" t="str">
        <f>IF(ROW()&lt;=vLastrow,VLOOKUP(MONTH(E2309),calcs!$S$2:$T$13,2,FALSE),"")</f>
        <v/>
      </c>
      <c r="R2309" t="str">
        <f>IF(ROW()&lt;=vLastrow,VLOOKUP(MONTH(F2309),calcs!$S$2:$T$13,2,FALSE),"")</f>
        <v/>
      </c>
      <c r="S2309" t="str">
        <f t="shared" si="185"/>
        <v/>
      </c>
      <c r="T2309" s="26" t="e">
        <f>IF(F2309="",DATEDIF(E2309,calcs!X$2,"Y"),"")</f>
        <v>#VALUE!</v>
      </c>
      <c r="U2309" t="str">
        <f t="shared" si="189"/>
        <v/>
      </c>
      <c r="V2309" t="str">
        <f t="shared" si="186"/>
        <v/>
      </c>
      <c r="W2309">
        <f t="shared" si="187"/>
        <v>0</v>
      </c>
      <c r="X2309">
        <f t="shared" si="188"/>
        <v>0</v>
      </c>
    </row>
    <row r="2310" spans="1:24" x14ac:dyDescent="0.35">
      <c r="A2310" t="str">
        <f>IF(ROW()&lt;=vLastrow,'Match History Data'!A2310,"")</f>
        <v/>
      </c>
      <c r="B2310" t="str">
        <f>IF(ROW()&lt;=vLastrow,'Match History Data'!B2310,"")</f>
        <v/>
      </c>
      <c r="C2310" t="str">
        <f>IF(ROW()&lt;=vLastrow,'Match History Data'!C2310,"")</f>
        <v/>
      </c>
      <c r="D2310" t="str">
        <f>IF(ROW()&lt;=vLastrow,'Match History Data'!D2310,"")</f>
        <v/>
      </c>
      <c r="E2310" s="3" t="str">
        <f>IF(ROW()&lt;=vLastrow,IF('Match History Data'!E2310&lt;&gt;"",'Match History Data'!E2310,""),"")</f>
        <v/>
      </c>
      <c r="F2310" s="3" t="str">
        <f>IF(ROW()&lt;=vLastrow,IF('Match History Data'!F2310&lt;&gt;"",'Match History Data'!F2310,""),"")</f>
        <v/>
      </c>
      <c r="G2310" t="str">
        <f>IF(ROW()&lt;=vLastrow,'Match History Data'!G2310,"")</f>
        <v/>
      </c>
      <c r="H2310" t="str">
        <f>IF(ROW()&lt;=vLastrow,'Match History Data'!H2310,"")</f>
        <v/>
      </c>
      <c r="I2310" t="str">
        <f>IF(ROW()&lt;=vLastrow,'Match History Data'!I2310,"")</f>
        <v/>
      </c>
      <c r="J2310" t="str">
        <f>IF(ROW()&lt;=vLastrow,'Match History Data'!J2310,"")</f>
        <v/>
      </c>
      <c r="K2310" t="str">
        <f>IF(ROW()&lt;=vLastrow,'Match History Data'!K2310,"")</f>
        <v/>
      </c>
      <c r="L2310" t="str">
        <f>IF(ROW()&lt;=vLastrow,'Match History Data'!L2310,"")</f>
        <v/>
      </c>
      <c r="M2310" t="str">
        <f>IF(ROW()&lt;=vLastrow,'Match History Data'!M2310,"")</f>
        <v/>
      </c>
      <c r="N2310" t="str">
        <f>IF(ROW()&lt;=vLastrow,'Match History Data'!N2310,"")</f>
        <v/>
      </c>
      <c r="O2310" t="str">
        <f>IF(ROW()&lt;=vLastrow,'Match History Data'!O2310,"")</f>
        <v/>
      </c>
      <c r="Q2310" t="str">
        <f>IF(ROW()&lt;=vLastrow,VLOOKUP(MONTH(E2310),calcs!$S$2:$T$13,2,FALSE),"")</f>
        <v/>
      </c>
      <c r="R2310" t="str">
        <f>IF(ROW()&lt;=vLastrow,VLOOKUP(MONTH(F2310),calcs!$S$2:$T$13,2,FALSE),"")</f>
        <v/>
      </c>
      <c r="S2310" t="str">
        <f t="shared" si="185"/>
        <v/>
      </c>
      <c r="T2310" s="26" t="e">
        <f>IF(F2310="",DATEDIF(E2310,calcs!X$2,"Y"),"")</f>
        <v>#VALUE!</v>
      </c>
      <c r="U2310" t="str">
        <f t="shared" si="189"/>
        <v/>
      </c>
      <c r="V2310" t="str">
        <f t="shared" si="186"/>
        <v/>
      </c>
      <c r="W2310">
        <f t="shared" si="187"/>
        <v>0</v>
      </c>
      <c r="X2310">
        <f t="shared" si="188"/>
        <v>0</v>
      </c>
    </row>
    <row r="2311" spans="1:24" x14ac:dyDescent="0.35">
      <c r="A2311" t="str">
        <f>IF(ROW()&lt;=vLastrow,'Match History Data'!A2311,"")</f>
        <v/>
      </c>
      <c r="B2311" t="str">
        <f>IF(ROW()&lt;=vLastrow,'Match History Data'!B2311,"")</f>
        <v/>
      </c>
      <c r="C2311" t="str">
        <f>IF(ROW()&lt;=vLastrow,'Match History Data'!C2311,"")</f>
        <v/>
      </c>
      <c r="D2311" t="str">
        <f>IF(ROW()&lt;=vLastrow,'Match History Data'!D2311,"")</f>
        <v/>
      </c>
      <c r="E2311" s="3" t="str">
        <f>IF(ROW()&lt;=vLastrow,IF('Match History Data'!E2311&lt;&gt;"",'Match History Data'!E2311,""),"")</f>
        <v/>
      </c>
      <c r="F2311" s="3" t="str">
        <f>IF(ROW()&lt;=vLastrow,IF('Match History Data'!F2311&lt;&gt;"",'Match History Data'!F2311,""),"")</f>
        <v/>
      </c>
      <c r="G2311" t="str">
        <f>IF(ROW()&lt;=vLastrow,'Match History Data'!G2311,"")</f>
        <v/>
      </c>
      <c r="H2311" t="str">
        <f>IF(ROW()&lt;=vLastrow,'Match History Data'!H2311,"")</f>
        <v/>
      </c>
      <c r="I2311" t="str">
        <f>IF(ROW()&lt;=vLastrow,'Match History Data'!I2311,"")</f>
        <v/>
      </c>
      <c r="J2311" t="str">
        <f>IF(ROW()&lt;=vLastrow,'Match History Data'!J2311,"")</f>
        <v/>
      </c>
      <c r="K2311" t="str">
        <f>IF(ROW()&lt;=vLastrow,'Match History Data'!K2311,"")</f>
        <v/>
      </c>
      <c r="L2311" t="str">
        <f>IF(ROW()&lt;=vLastrow,'Match History Data'!L2311,"")</f>
        <v/>
      </c>
      <c r="M2311" t="str">
        <f>IF(ROW()&lt;=vLastrow,'Match History Data'!M2311,"")</f>
        <v/>
      </c>
      <c r="N2311" t="str">
        <f>IF(ROW()&lt;=vLastrow,'Match History Data'!N2311,"")</f>
        <v/>
      </c>
      <c r="O2311" t="str">
        <f>IF(ROW()&lt;=vLastrow,'Match History Data'!O2311,"")</f>
        <v/>
      </c>
      <c r="Q2311" t="str">
        <f>IF(ROW()&lt;=vLastrow,VLOOKUP(MONTH(E2311),calcs!$S$2:$T$13,2,FALSE),"")</f>
        <v/>
      </c>
      <c r="R2311" t="str">
        <f>IF(ROW()&lt;=vLastrow,VLOOKUP(MONTH(F2311),calcs!$S$2:$T$13,2,FALSE),"")</f>
        <v/>
      </c>
      <c r="S2311" t="str">
        <f t="shared" si="185"/>
        <v/>
      </c>
      <c r="T2311" s="26" t="e">
        <f>IF(F2311="",DATEDIF(E2311,calcs!X$2,"Y"),"")</f>
        <v>#VALUE!</v>
      </c>
      <c r="U2311" t="str">
        <f t="shared" si="189"/>
        <v/>
      </c>
      <c r="V2311" t="str">
        <f t="shared" si="186"/>
        <v/>
      </c>
      <c r="W2311">
        <f t="shared" si="187"/>
        <v>0</v>
      </c>
      <c r="X2311">
        <f t="shared" si="188"/>
        <v>0</v>
      </c>
    </row>
    <row r="2312" spans="1:24" x14ac:dyDescent="0.35">
      <c r="A2312" t="str">
        <f>IF(ROW()&lt;=vLastrow,'Match History Data'!A2312,"")</f>
        <v/>
      </c>
      <c r="B2312" t="str">
        <f>IF(ROW()&lt;=vLastrow,'Match History Data'!B2312,"")</f>
        <v/>
      </c>
      <c r="C2312" t="str">
        <f>IF(ROW()&lt;=vLastrow,'Match History Data'!C2312,"")</f>
        <v/>
      </c>
      <c r="D2312" t="str">
        <f>IF(ROW()&lt;=vLastrow,'Match History Data'!D2312,"")</f>
        <v/>
      </c>
      <c r="E2312" s="3" t="str">
        <f>IF(ROW()&lt;=vLastrow,IF('Match History Data'!E2312&lt;&gt;"",'Match History Data'!E2312,""),"")</f>
        <v/>
      </c>
      <c r="F2312" s="3" t="str">
        <f>IF(ROW()&lt;=vLastrow,IF('Match History Data'!F2312&lt;&gt;"",'Match History Data'!F2312,""),"")</f>
        <v/>
      </c>
      <c r="G2312" t="str">
        <f>IF(ROW()&lt;=vLastrow,'Match History Data'!G2312,"")</f>
        <v/>
      </c>
      <c r="H2312" t="str">
        <f>IF(ROW()&lt;=vLastrow,'Match History Data'!H2312,"")</f>
        <v/>
      </c>
      <c r="I2312" t="str">
        <f>IF(ROW()&lt;=vLastrow,'Match History Data'!I2312,"")</f>
        <v/>
      </c>
      <c r="J2312" t="str">
        <f>IF(ROW()&lt;=vLastrow,'Match History Data'!J2312,"")</f>
        <v/>
      </c>
      <c r="K2312" t="str">
        <f>IF(ROW()&lt;=vLastrow,'Match History Data'!K2312,"")</f>
        <v/>
      </c>
      <c r="L2312" t="str">
        <f>IF(ROW()&lt;=vLastrow,'Match History Data'!L2312,"")</f>
        <v/>
      </c>
      <c r="M2312" t="str">
        <f>IF(ROW()&lt;=vLastrow,'Match History Data'!M2312,"")</f>
        <v/>
      </c>
      <c r="N2312" t="str">
        <f>IF(ROW()&lt;=vLastrow,'Match History Data'!N2312,"")</f>
        <v/>
      </c>
      <c r="O2312" t="str">
        <f>IF(ROW()&lt;=vLastrow,'Match History Data'!O2312,"")</f>
        <v/>
      </c>
      <c r="Q2312" t="str">
        <f>IF(ROW()&lt;=vLastrow,VLOOKUP(MONTH(E2312),calcs!$S$2:$T$13,2,FALSE),"")</f>
        <v/>
      </c>
      <c r="R2312" t="str">
        <f>IF(ROW()&lt;=vLastrow,VLOOKUP(MONTH(F2312),calcs!$S$2:$T$13,2,FALSE),"")</f>
        <v/>
      </c>
      <c r="S2312" t="str">
        <f t="shared" si="185"/>
        <v/>
      </c>
      <c r="T2312" s="26" t="e">
        <f>IF(F2312="",DATEDIF(E2312,calcs!X$2,"Y"),"")</f>
        <v>#VALUE!</v>
      </c>
      <c r="U2312" t="str">
        <f t="shared" si="189"/>
        <v/>
      </c>
      <c r="V2312" t="str">
        <f t="shared" si="186"/>
        <v/>
      </c>
      <c r="W2312">
        <f t="shared" si="187"/>
        <v>0</v>
      </c>
      <c r="X2312">
        <f t="shared" si="188"/>
        <v>0</v>
      </c>
    </row>
    <row r="2313" spans="1:24" x14ac:dyDescent="0.35">
      <c r="A2313" t="str">
        <f>IF(ROW()&lt;=vLastrow,'Match History Data'!A2313,"")</f>
        <v/>
      </c>
      <c r="B2313" t="str">
        <f>IF(ROW()&lt;=vLastrow,'Match History Data'!B2313,"")</f>
        <v/>
      </c>
      <c r="C2313" t="str">
        <f>IF(ROW()&lt;=vLastrow,'Match History Data'!C2313,"")</f>
        <v/>
      </c>
      <c r="D2313" t="str">
        <f>IF(ROW()&lt;=vLastrow,'Match History Data'!D2313,"")</f>
        <v/>
      </c>
      <c r="E2313" s="3" t="str">
        <f>IF(ROW()&lt;=vLastrow,IF('Match History Data'!E2313&lt;&gt;"",'Match History Data'!E2313,""),"")</f>
        <v/>
      </c>
      <c r="F2313" s="3" t="str">
        <f>IF(ROW()&lt;=vLastrow,IF('Match History Data'!F2313&lt;&gt;"",'Match History Data'!F2313,""),"")</f>
        <v/>
      </c>
      <c r="G2313" t="str">
        <f>IF(ROW()&lt;=vLastrow,'Match History Data'!G2313,"")</f>
        <v/>
      </c>
      <c r="H2313" t="str">
        <f>IF(ROW()&lt;=vLastrow,'Match History Data'!H2313,"")</f>
        <v/>
      </c>
      <c r="I2313" t="str">
        <f>IF(ROW()&lt;=vLastrow,'Match History Data'!I2313,"")</f>
        <v/>
      </c>
      <c r="J2313" t="str">
        <f>IF(ROW()&lt;=vLastrow,'Match History Data'!J2313,"")</f>
        <v/>
      </c>
      <c r="K2313" t="str">
        <f>IF(ROW()&lt;=vLastrow,'Match History Data'!K2313,"")</f>
        <v/>
      </c>
      <c r="L2313" t="str">
        <f>IF(ROW()&lt;=vLastrow,'Match History Data'!L2313,"")</f>
        <v/>
      </c>
      <c r="M2313" t="str">
        <f>IF(ROW()&lt;=vLastrow,'Match History Data'!M2313,"")</f>
        <v/>
      </c>
      <c r="N2313" t="str">
        <f>IF(ROW()&lt;=vLastrow,'Match History Data'!N2313,"")</f>
        <v/>
      </c>
      <c r="O2313" t="str">
        <f>IF(ROW()&lt;=vLastrow,'Match History Data'!O2313,"")</f>
        <v/>
      </c>
      <c r="Q2313" t="str">
        <f>IF(ROW()&lt;=vLastrow,VLOOKUP(MONTH(E2313),calcs!$S$2:$T$13,2,FALSE),"")</f>
        <v/>
      </c>
      <c r="R2313" t="str">
        <f>IF(ROW()&lt;=vLastrow,VLOOKUP(MONTH(F2313),calcs!$S$2:$T$13,2,FALSE),"")</f>
        <v/>
      </c>
      <c r="S2313" t="str">
        <f t="shared" si="185"/>
        <v/>
      </c>
      <c r="T2313" s="26" t="e">
        <f>IF(F2313="",DATEDIF(E2313,calcs!X$2,"Y"),"")</f>
        <v>#VALUE!</v>
      </c>
      <c r="U2313" t="str">
        <f t="shared" si="189"/>
        <v/>
      </c>
      <c r="V2313" t="str">
        <f t="shared" si="186"/>
        <v/>
      </c>
      <c r="W2313">
        <f t="shared" si="187"/>
        <v>0</v>
      </c>
      <c r="X2313">
        <f t="shared" si="188"/>
        <v>0</v>
      </c>
    </row>
    <row r="2314" spans="1:24" x14ac:dyDescent="0.35">
      <c r="A2314" t="str">
        <f>IF(ROW()&lt;=vLastrow,'Match History Data'!A2314,"")</f>
        <v/>
      </c>
      <c r="B2314" t="str">
        <f>IF(ROW()&lt;=vLastrow,'Match History Data'!B2314,"")</f>
        <v/>
      </c>
      <c r="C2314" t="str">
        <f>IF(ROW()&lt;=vLastrow,'Match History Data'!C2314,"")</f>
        <v/>
      </c>
      <c r="D2314" t="str">
        <f>IF(ROW()&lt;=vLastrow,'Match History Data'!D2314,"")</f>
        <v/>
      </c>
      <c r="E2314" s="3" t="str">
        <f>IF(ROW()&lt;=vLastrow,IF('Match History Data'!E2314&lt;&gt;"",'Match History Data'!E2314,""),"")</f>
        <v/>
      </c>
      <c r="F2314" s="3" t="str">
        <f>IF(ROW()&lt;=vLastrow,IF('Match History Data'!F2314&lt;&gt;"",'Match History Data'!F2314,""),"")</f>
        <v/>
      </c>
      <c r="G2314" t="str">
        <f>IF(ROW()&lt;=vLastrow,'Match History Data'!G2314,"")</f>
        <v/>
      </c>
      <c r="H2314" t="str">
        <f>IF(ROW()&lt;=vLastrow,'Match History Data'!H2314,"")</f>
        <v/>
      </c>
      <c r="I2314" t="str">
        <f>IF(ROW()&lt;=vLastrow,'Match History Data'!I2314,"")</f>
        <v/>
      </c>
      <c r="J2314" t="str">
        <f>IF(ROW()&lt;=vLastrow,'Match History Data'!J2314,"")</f>
        <v/>
      </c>
      <c r="K2314" t="str">
        <f>IF(ROW()&lt;=vLastrow,'Match History Data'!K2314,"")</f>
        <v/>
      </c>
      <c r="L2314" t="str">
        <f>IF(ROW()&lt;=vLastrow,'Match History Data'!L2314,"")</f>
        <v/>
      </c>
      <c r="M2314" t="str">
        <f>IF(ROW()&lt;=vLastrow,'Match History Data'!M2314,"")</f>
        <v/>
      </c>
      <c r="N2314" t="str">
        <f>IF(ROW()&lt;=vLastrow,'Match History Data'!N2314,"")</f>
        <v/>
      </c>
      <c r="O2314" t="str">
        <f>IF(ROW()&lt;=vLastrow,'Match History Data'!O2314,"")</f>
        <v/>
      </c>
      <c r="Q2314" t="str">
        <f>IF(ROW()&lt;=vLastrow,VLOOKUP(MONTH(E2314),calcs!$S$2:$T$13,2,FALSE),"")</f>
        <v/>
      </c>
      <c r="R2314" t="str">
        <f>IF(ROW()&lt;=vLastrow,VLOOKUP(MONTH(F2314),calcs!$S$2:$T$13,2,FALSE),"")</f>
        <v/>
      </c>
      <c r="S2314" t="str">
        <f t="shared" ref="S2314:S2377" si="190">IF(F2314&lt;&gt;"",DATEDIF(E2314,F2314,"y"),"")</f>
        <v/>
      </c>
      <c r="T2314" s="26" t="e">
        <f>IF(F2314="",DATEDIF(E2314,calcs!X$2,"Y"),"")</f>
        <v>#VALUE!</v>
      </c>
      <c r="U2314" t="str">
        <f t="shared" si="189"/>
        <v/>
      </c>
      <c r="V2314" t="str">
        <f t="shared" si="186"/>
        <v/>
      </c>
      <c r="W2314">
        <f t="shared" si="187"/>
        <v>0</v>
      </c>
      <c r="X2314">
        <f t="shared" si="188"/>
        <v>0</v>
      </c>
    </row>
    <row r="2315" spans="1:24" x14ac:dyDescent="0.35">
      <c r="A2315" t="str">
        <f>IF(ROW()&lt;=vLastrow,'Match History Data'!A2315,"")</f>
        <v/>
      </c>
      <c r="B2315" t="str">
        <f>IF(ROW()&lt;=vLastrow,'Match History Data'!B2315,"")</f>
        <v/>
      </c>
      <c r="C2315" t="str">
        <f>IF(ROW()&lt;=vLastrow,'Match History Data'!C2315,"")</f>
        <v/>
      </c>
      <c r="D2315" t="str">
        <f>IF(ROW()&lt;=vLastrow,'Match History Data'!D2315,"")</f>
        <v/>
      </c>
      <c r="E2315" s="3" t="str">
        <f>IF(ROW()&lt;=vLastrow,IF('Match History Data'!E2315&lt;&gt;"",'Match History Data'!E2315,""),"")</f>
        <v/>
      </c>
      <c r="F2315" s="3" t="str">
        <f>IF(ROW()&lt;=vLastrow,IF('Match History Data'!F2315&lt;&gt;"",'Match History Data'!F2315,""),"")</f>
        <v/>
      </c>
      <c r="G2315" t="str">
        <f>IF(ROW()&lt;=vLastrow,'Match History Data'!G2315,"")</f>
        <v/>
      </c>
      <c r="H2315" t="str">
        <f>IF(ROW()&lt;=vLastrow,'Match History Data'!H2315,"")</f>
        <v/>
      </c>
      <c r="I2315" t="str">
        <f>IF(ROW()&lt;=vLastrow,'Match History Data'!I2315,"")</f>
        <v/>
      </c>
      <c r="J2315" t="str">
        <f>IF(ROW()&lt;=vLastrow,'Match History Data'!J2315,"")</f>
        <v/>
      </c>
      <c r="K2315" t="str">
        <f>IF(ROW()&lt;=vLastrow,'Match History Data'!K2315,"")</f>
        <v/>
      </c>
      <c r="L2315" t="str">
        <f>IF(ROW()&lt;=vLastrow,'Match History Data'!L2315,"")</f>
        <v/>
      </c>
      <c r="M2315" t="str">
        <f>IF(ROW()&lt;=vLastrow,'Match History Data'!M2315,"")</f>
        <v/>
      </c>
      <c r="N2315" t="str">
        <f>IF(ROW()&lt;=vLastrow,'Match History Data'!N2315,"")</f>
        <v/>
      </c>
      <c r="O2315" t="str">
        <f>IF(ROW()&lt;=vLastrow,'Match History Data'!O2315,"")</f>
        <v/>
      </c>
      <c r="Q2315" t="str">
        <f>IF(ROW()&lt;=vLastrow,VLOOKUP(MONTH(E2315),calcs!$S$2:$T$13,2,FALSE),"")</f>
        <v/>
      </c>
      <c r="R2315" t="str">
        <f>IF(ROW()&lt;=vLastrow,VLOOKUP(MONTH(F2315),calcs!$S$2:$T$13,2,FALSE),"")</f>
        <v/>
      </c>
      <c r="S2315" t="str">
        <f t="shared" si="190"/>
        <v/>
      </c>
      <c r="T2315" s="26" t="e">
        <f>IF(F2315="",DATEDIF(E2315,calcs!X$2,"Y"),"")</f>
        <v>#VALUE!</v>
      </c>
      <c r="U2315" t="str">
        <f t="shared" si="189"/>
        <v/>
      </c>
      <c r="V2315" t="str">
        <f t="shared" si="186"/>
        <v/>
      </c>
      <c r="W2315">
        <f t="shared" si="187"/>
        <v>0</v>
      </c>
      <c r="X2315">
        <f t="shared" si="188"/>
        <v>0</v>
      </c>
    </row>
    <row r="2316" spans="1:24" x14ac:dyDescent="0.35">
      <c r="A2316" t="str">
        <f>IF(ROW()&lt;=vLastrow,'Match History Data'!A2316,"")</f>
        <v/>
      </c>
      <c r="B2316" t="str">
        <f>IF(ROW()&lt;=vLastrow,'Match History Data'!B2316,"")</f>
        <v/>
      </c>
      <c r="C2316" t="str">
        <f>IF(ROW()&lt;=vLastrow,'Match History Data'!C2316,"")</f>
        <v/>
      </c>
      <c r="D2316" t="str">
        <f>IF(ROW()&lt;=vLastrow,'Match History Data'!D2316,"")</f>
        <v/>
      </c>
      <c r="E2316" s="3" t="str">
        <f>IF(ROW()&lt;=vLastrow,IF('Match History Data'!E2316&lt;&gt;"",'Match History Data'!E2316,""),"")</f>
        <v/>
      </c>
      <c r="F2316" s="3" t="str">
        <f>IF(ROW()&lt;=vLastrow,IF('Match History Data'!F2316&lt;&gt;"",'Match History Data'!F2316,""),"")</f>
        <v/>
      </c>
      <c r="G2316" t="str">
        <f>IF(ROW()&lt;=vLastrow,'Match History Data'!G2316,"")</f>
        <v/>
      </c>
      <c r="H2316" t="str">
        <f>IF(ROW()&lt;=vLastrow,'Match History Data'!H2316,"")</f>
        <v/>
      </c>
      <c r="I2316" t="str">
        <f>IF(ROW()&lt;=vLastrow,'Match History Data'!I2316,"")</f>
        <v/>
      </c>
      <c r="J2316" t="str">
        <f>IF(ROW()&lt;=vLastrow,'Match History Data'!J2316,"")</f>
        <v/>
      </c>
      <c r="K2316" t="str">
        <f>IF(ROW()&lt;=vLastrow,'Match History Data'!K2316,"")</f>
        <v/>
      </c>
      <c r="L2316" t="str">
        <f>IF(ROW()&lt;=vLastrow,'Match History Data'!L2316,"")</f>
        <v/>
      </c>
      <c r="M2316" t="str">
        <f>IF(ROW()&lt;=vLastrow,'Match History Data'!M2316,"")</f>
        <v/>
      </c>
      <c r="N2316" t="str">
        <f>IF(ROW()&lt;=vLastrow,'Match History Data'!N2316,"")</f>
        <v/>
      </c>
      <c r="O2316" t="str">
        <f>IF(ROW()&lt;=vLastrow,'Match History Data'!O2316,"")</f>
        <v/>
      </c>
      <c r="Q2316" t="str">
        <f>IF(ROW()&lt;=vLastrow,VLOOKUP(MONTH(E2316),calcs!$S$2:$T$13,2,FALSE),"")</f>
        <v/>
      </c>
      <c r="R2316" t="str">
        <f>IF(ROW()&lt;=vLastrow,VLOOKUP(MONTH(F2316),calcs!$S$2:$T$13,2,FALSE),"")</f>
        <v/>
      </c>
      <c r="S2316" t="str">
        <f t="shared" si="190"/>
        <v/>
      </c>
      <c r="T2316" s="26" t="e">
        <f>IF(F2316="",DATEDIF(E2316,calcs!X$2,"Y"),"")</f>
        <v>#VALUE!</v>
      </c>
      <c r="U2316" t="str">
        <f t="shared" si="189"/>
        <v/>
      </c>
      <c r="V2316" t="str">
        <f t="shared" si="186"/>
        <v/>
      </c>
      <c r="W2316">
        <f t="shared" si="187"/>
        <v>0</v>
      </c>
      <c r="X2316">
        <f t="shared" si="188"/>
        <v>0</v>
      </c>
    </row>
    <row r="2317" spans="1:24" x14ac:dyDescent="0.35">
      <c r="A2317" t="str">
        <f>IF(ROW()&lt;=vLastrow,'Match History Data'!A2317,"")</f>
        <v/>
      </c>
      <c r="B2317" t="str">
        <f>IF(ROW()&lt;=vLastrow,'Match History Data'!B2317,"")</f>
        <v/>
      </c>
      <c r="C2317" t="str">
        <f>IF(ROW()&lt;=vLastrow,'Match History Data'!C2317,"")</f>
        <v/>
      </c>
      <c r="D2317" t="str">
        <f>IF(ROW()&lt;=vLastrow,'Match History Data'!D2317,"")</f>
        <v/>
      </c>
      <c r="E2317" s="3" t="str">
        <f>IF(ROW()&lt;=vLastrow,IF('Match History Data'!E2317&lt;&gt;"",'Match History Data'!E2317,""),"")</f>
        <v/>
      </c>
      <c r="F2317" s="3" t="str">
        <f>IF(ROW()&lt;=vLastrow,IF('Match History Data'!F2317&lt;&gt;"",'Match History Data'!F2317,""),"")</f>
        <v/>
      </c>
      <c r="G2317" t="str">
        <f>IF(ROW()&lt;=vLastrow,'Match History Data'!G2317,"")</f>
        <v/>
      </c>
      <c r="H2317" t="str">
        <f>IF(ROW()&lt;=vLastrow,'Match History Data'!H2317,"")</f>
        <v/>
      </c>
      <c r="I2317" t="str">
        <f>IF(ROW()&lt;=vLastrow,'Match History Data'!I2317,"")</f>
        <v/>
      </c>
      <c r="J2317" t="str">
        <f>IF(ROW()&lt;=vLastrow,'Match History Data'!J2317,"")</f>
        <v/>
      </c>
      <c r="K2317" t="str">
        <f>IF(ROW()&lt;=vLastrow,'Match History Data'!K2317,"")</f>
        <v/>
      </c>
      <c r="L2317" t="str">
        <f>IF(ROW()&lt;=vLastrow,'Match History Data'!L2317,"")</f>
        <v/>
      </c>
      <c r="M2317" t="str">
        <f>IF(ROW()&lt;=vLastrow,'Match History Data'!M2317,"")</f>
        <v/>
      </c>
      <c r="N2317" t="str">
        <f>IF(ROW()&lt;=vLastrow,'Match History Data'!N2317,"")</f>
        <v/>
      </c>
      <c r="O2317" t="str">
        <f>IF(ROW()&lt;=vLastrow,'Match History Data'!O2317,"")</f>
        <v/>
      </c>
      <c r="Q2317" t="str">
        <f>IF(ROW()&lt;=vLastrow,VLOOKUP(MONTH(E2317),calcs!$S$2:$T$13,2,FALSE),"")</f>
        <v/>
      </c>
      <c r="R2317" t="str">
        <f>IF(ROW()&lt;=vLastrow,VLOOKUP(MONTH(F2317),calcs!$S$2:$T$13,2,FALSE),"")</f>
        <v/>
      </c>
      <c r="S2317" t="str">
        <f t="shared" si="190"/>
        <v/>
      </c>
      <c r="T2317" s="26" t="e">
        <f>IF(F2317="",DATEDIF(E2317,calcs!X$2,"Y"),"")</f>
        <v>#VALUE!</v>
      </c>
      <c r="U2317" t="str">
        <f t="shared" si="189"/>
        <v/>
      </c>
      <c r="V2317" t="str">
        <f t="shared" si="186"/>
        <v/>
      </c>
      <c r="W2317">
        <f t="shared" si="187"/>
        <v>0</v>
      </c>
      <c r="X2317">
        <f t="shared" si="188"/>
        <v>0</v>
      </c>
    </row>
    <row r="2318" spans="1:24" x14ac:dyDescent="0.35">
      <c r="A2318" t="str">
        <f>IF(ROW()&lt;=vLastrow,'Match History Data'!A2318,"")</f>
        <v/>
      </c>
      <c r="B2318" t="str">
        <f>IF(ROW()&lt;=vLastrow,'Match History Data'!B2318,"")</f>
        <v/>
      </c>
      <c r="C2318" t="str">
        <f>IF(ROW()&lt;=vLastrow,'Match History Data'!C2318,"")</f>
        <v/>
      </c>
      <c r="D2318" t="str">
        <f>IF(ROW()&lt;=vLastrow,'Match History Data'!D2318,"")</f>
        <v/>
      </c>
      <c r="E2318" s="3" t="str">
        <f>IF(ROW()&lt;=vLastrow,IF('Match History Data'!E2318&lt;&gt;"",'Match History Data'!E2318,""),"")</f>
        <v/>
      </c>
      <c r="F2318" s="3" t="str">
        <f>IF(ROW()&lt;=vLastrow,IF('Match History Data'!F2318&lt;&gt;"",'Match History Data'!F2318,""),"")</f>
        <v/>
      </c>
      <c r="G2318" t="str">
        <f>IF(ROW()&lt;=vLastrow,'Match History Data'!G2318,"")</f>
        <v/>
      </c>
      <c r="H2318" t="str">
        <f>IF(ROW()&lt;=vLastrow,'Match History Data'!H2318,"")</f>
        <v/>
      </c>
      <c r="I2318" t="str">
        <f>IF(ROW()&lt;=vLastrow,'Match History Data'!I2318,"")</f>
        <v/>
      </c>
      <c r="J2318" t="str">
        <f>IF(ROW()&lt;=vLastrow,'Match History Data'!J2318,"")</f>
        <v/>
      </c>
      <c r="K2318" t="str">
        <f>IF(ROW()&lt;=vLastrow,'Match History Data'!K2318,"")</f>
        <v/>
      </c>
      <c r="L2318" t="str">
        <f>IF(ROW()&lt;=vLastrow,'Match History Data'!L2318,"")</f>
        <v/>
      </c>
      <c r="M2318" t="str">
        <f>IF(ROW()&lt;=vLastrow,'Match History Data'!M2318,"")</f>
        <v/>
      </c>
      <c r="N2318" t="str">
        <f>IF(ROW()&lt;=vLastrow,'Match History Data'!N2318,"")</f>
        <v/>
      </c>
      <c r="O2318" t="str">
        <f>IF(ROW()&lt;=vLastrow,'Match History Data'!O2318,"")</f>
        <v/>
      </c>
      <c r="Q2318" t="str">
        <f>IF(ROW()&lt;=vLastrow,VLOOKUP(MONTH(E2318),calcs!$S$2:$T$13,2,FALSE),"")</f>
        <v/>
      </c>
      <c r="R2318" t="str">
        <f>IF(ROW()&lt;=vLastrow,VLOOKUP(MONTH(F2318),calcs!$S$2:$T$13,2,FALSE),"")</f>
        <v/>
      </c>
      <c r="S2318" t="str">
        <f t="shared" si="190"/>
        <v/>
      </c>
      <c r="T2318" s="26" t="e">
        <f>IF(F2318="",DATEDIF(E2318,calcs!X$2,"Y"),"")</f>
        <v>#VALUE!</v>
      </c>
      <c r="U2318" t="str">
        <f t="shared" si="189"/>
        <v/>
      </c>
      <c r="V2318" t="str">
        <f t="shared" si="186"/>
        <v/>
      </c>
      <c r="W2318">
        <f t="shared" si="187"/>
        <v>0</v>
      </c>
      <c r="X2318">
        <f t="shared" si="188"/>
        <v>0</v>
      </c>
    </row>
    <row r="2319" spans="1:24" x14ac:dyDescent="0.35">
      <c r="A2319" t="str">
        <f>IF(ROW()&lt;=vLastrow,'Match History Data'!A2319,"")</f>
        <v/>
      </c>
      <c r="B2319" t="str">
        <f>IF(ROW()&lt;=vLastrow,'Match History Data'!B2319,"")</f>
        <v/>
      </c>
      <c r="C2319" t="str">
        <f>IF(ROW()&lt;=vLastrow,'Match History Data'!C2319,"")</f>
        <v/>
      </c>
      <c r="D2319" t="str">
        <f>IF(ROW()&lt;=vLastrow,'Match History Data'!D2319,"")</f>
        <v/>
      </c>
      <c r="E2319" s="3" t="str">
        <f>IF(ROW()&lt;=vLastrow,IF('Match History Data'!E2319&lt;&gt;"",'Match History Data'!E2319,""),"")</f>
        <v/>
      </c>
      <c r="F2319" s="3" t="str">
        <f>IF(ROW()&lt;=vLastrow,IF('Match History Data'!F2319&lt;&gt;"",'Match History Data'!F2319,""),"")</f>
        <v/>
      </c>
      <c r="G2319" t="str">
        <f>IF(ROW()&lt;=vLastrow,'Match History Data'!G2319,"")</f>
        <v/>
      </c>
      <c r="H2319" t="str">
        <f>IF(ROW()&lt;=vLastrow,'Match History Data'!H2319,"")</f>
        <v/>
      </c>
      <c r="I2319" t="str">
        <f>IF(ROW()&lt;=vLastrow,'Match History Data'!I2319,"")</f>
        <v/>
      </c>
      <c r="J2319" t="str">
        <f>IF(ROW()&lt;=vLastrow,'Match History Data'!J2319,"")</f>
        <v/>
      </c>
      <c r="K2319" t="str">
        <f>IF(ROW()&lt;=vLastrow,'Match History Data'!K2319,"")</f>
        <v/>
      </c>
      <c r="L2319" t="str">
        <f>IF(ROW()&lt;=vLastrow,'Match History Data'!L2319,"")</f>
        <v/>
      </c>
      <c r="M2319" t="str">
        <f>IF(ROW()&lt;=vLastrow,'Match History Data'!M2319,"")</f>
        <v/>
      </c>
      <c r="N2319" t="str">
        <f>IF(ROW()&lt;=vLastrow,'Match History Data'!N2319,"")</f>
        <v/>
      </c>
      <c r="O2319" t="str">
        <f>IF(ROW()&lt;=vLastrow,'Match History Data'!O2319,"")</f>
        <v/>
      </c>
      <c r="Q2319" t="str">
        <f>IF(ROW()&lt;=vLastrow,VLOOKUP(MONTH(E2319),calcs!$S$2:$T$13,2,FALSE),"")</f>
        <v/>
      </c>
      <c r="R2319" t="str">
        <f>IF(ROW()&lt;=vLastrow,VLOOKUP(MONTH(F2319),calcs!$S$2:$T$13,2,FALSE),"")</f>
        <v/>
      </c>
      <c r="S2319" t="str">
        <f t="shared" si="190"/>
        <v/>
      </c>
      <c r="T2319" s="26" t="e">
        <f>IF(F2319="",DATEDIF(E2319,calcs!X$2,"Y"),"")</f>
        <v>#VALUE!</v>
      </c>
      <c r="U2319" t="str">
        <f t="shared" si="189"/>
        <v/>
      </c>
      <c r="V2319" t="str">
        <f t="shared" si="186"/>
        <v/>
      </c>
      <c r="W2319">
        <f t="shared" si="187"/>
        <v>0</v>
      </c>
      <c r="X2319">
        <f t="shared" si="188"/>
        <v>0</v>
      </c>
    </row>
    <row r="2320" spans="1:24" x14ac:dyDescent="0.35">
      <c r="A2320" t="str">
        <f>IF(ROW()&lt;=vLastrow,'Match History Data'!A2320,"")</f>
        <v/>
      </c>
      <c r="B2320" t="str">
        <f>IF(ROW()&lt;=vLastrow,'Match History Data'!B2320,"")</f>
        <v/>
      </c>
      <c r="C2320" t="str">
        <f>IF(ROW()&lt;=vLastrow,'Match History Data'!C2320,"")</f>
        <v/>
      </c>
      <c r="D2320" t="str">
        <f>IF(ROW()&lt;=vLastrow,'Match History Data'!D2320,"")</f>
        <v/>
      </c>
      <c r="E2320" s="3" t="str">
        <f>IF(ROW()&lt;=vLastrow,IF('Match History Data'!E2320&lt;&gt;"",'Match History Data'!E2320,""),"")</f>
        <v/>
      </c>
      <c r="F2320" s="3" t="str">
        <f>IF(ROW()&lt;=vLastrow,IF('Match History Data'!F2320&lt;&gt;"",'Match History Data'!F2320,""),"")</f>
        <v/>
      </c>
      <c r="G2320" t="str">
        <f>IF(ROW()&lt;=vLastrow,'Match History Data'!G2320,"")</f>
        <v/>
      </c>
      <c r="H2320" t="str">
        <f>IF(ROW()&lt;=vLastrow,'Match History Data'!H2320,"")</f>
        <v/>
      </c>
      <c r="I2320" t="str">
        <f>IF(ROW()&lt;=vLastrow,'Match History Data'!I2320,"")</f>
        <v/>
      </c>
      <c r="J2320" t="str">
        <f>IF(ROW()&lt;=vLastrow,'Match History Data'!J2320,"")</f>
        <v/>
      </c>
      <c r="K2320" t="str">
        <f>IF(ROW()&lt;=vLastrow,'Match History Data'!K2320,"")</f>
        <v/>
      </c>
      <c r="L2320" t="str">
        <f>IF(ROW()&lt;=vLastrow,'Match History Data'!L2320,"")</f>
        <v/>
      </c>
      <c r="M2320" t="str">
        <f>IF(ROW()&lt;=vLastrow,'Match History Data'!M2320,"")</f>
        <v/>
      </c>
      <c r="N2320" t="str">
        <f>IF(ROW()&lt;=vLastrow,'Match History Data'!N2320,"")</f>
        <v/>
      </c>
      <c r="O2320" t="str">
        <f>IF(ROW()&lt;=vLastrow,'Match History Data'!O2320,"")</f>
        <v/>
      </c>
      <c r="Q2320" t="str">
        <f>IF(ROW()&lt;=vLastrow,VLOOKUP(MONTH(E2320),calcs!$S$2:$T$13,2,FALSE),"")</f>
        <v/>
      </c>
      <c r="R2320" t="str">
        <f>IF(ROW()&lt;=vLastrow,VLOOKUP(MONTH(F2320),calcs!$S$2:$T$13,2,FALSE),"")</f>
        <v/>
      </c>
      <c r="S2320" t="str">
        <f t="shared" si="190"/>
        <v/>
      </c>
      <c r="T2320" s="26" t="e">
        <f>IF(F2320="",DATEDIF(E2320,calcs!X$2,"Y"),"")</f>
        <v>#VALUE!</v>
      </c>
      <c r="U2320" t="str">
        <f t="shared" si="189"/>
        <v/>
      </c>
      <c r="V2320" t="str">
        <f t="shared" si="186"/>
        <v/>
      </c>
      <c r="W2320">
        <f t="shared" si="187"/>
        <v>0</v>
      </c>
      <c r="X2320">
        <f t="shared" si="188"/>
        <v>0</v>
      </c>
    </row>
    <row r="2321" spans="1:24" x14ac:dyDescent="0.35">
      <c r="A2321" t="str">
        <f>IF(ROW()&lt;=vLastrow,'Match History Data'!A2321,"")</f>
        <v/>
      </c>
      <c r="B2321" t="str">
        <f>IF(ROW()&lt;=vLastrow,'Match History Data'!B2321,"")</f>
        <v/>
      </c>
      <c r="C2321" t="str">
        <f>IF(ROW()&lt;=vLastrow,'Match History Data'!C2321,"")</f>
        <v/>
      </c>
      <c r="D2321" t="str">
        <f>IF(ROW()&lt;=vLastrow,'Match History Data'!D2321,"")</f>
        <v/>
      </c>
      <c r="E2321" s="3" t="str">
        <f>IF(ROW()&lt;=vLastrow,IF('Match History Data'!E2321&lt;&gt;"",'Match History Data'!E2321,""),"")</f>
        <v/>
      </c>
      <c r="F2321" s="3" t="str">
        <f>IF(ROW()&lt;=vLastrow,IF('Match History Data'!F2321&lt;&gt;"",'Match History Data'!F2321,""),"")</f>
        <v/>
      </c>
      <c r="G2321" t="str">
        <f>IF(ROW()&lt;=vLastrow,'Match History Data'!G2321,"")</f>
        <v/>
      </c>
      <c r="H2321" t="str">
        <f>IF(ROW()&lt;=vLastrow,'Match History Data'!H2321,"")</f>
        <v/>
      </c>
      <c r="I2321" t="str">
        <f>IF(ROW()&lt;=vLastrow,'Match History Data'!I2321,"")</f>
        <v/>
      </c>
      <c r="J2321" t="str">
        <f>IF(ROW()&lt;=vLastrow,'Match History Data'!J2321,"")</f>
        <v/>
      </c>
      <c r="K2321" t="str">
        <f>IF(ROW()&lt;=vLastrow,'Match History Data'!K2321,"")</f>
        <v/>
      </c>
      <c r="L2321" t="str">
        <f>IF(ROW()&lt;=vLastrow,'Match History Data'!L2321,"")</f>
        <v/>
      </c>
      <c r="M2321" t="str">
        <f>IF(ROW()&lt;=vLastrow,'Match History Data'!M2321,"")</f>
        <v/>
      </c>
      <c r="N2321" t="str">
        <f>IF(ROW()&lt;=vLastrow,'Match History Data'!N2321,"")</f>
        <v/>
      </c>
      <c r="O2321" t="str">
        <f>IF(ROW()&lt;=vLastrow,'Match History Data'!O2321,"")</f>
        <v/>
      </c>
      <c r="Q2321" t="str">
        <f>IF(ROW()&lt;=vLastrow,VLOOKUP(MONTH(E2321),calcs!$S$2:$T$13,2,FALSE),"")</f>
        <v/>
      </c>
      <c r="R2321" t="str">
        <f>IF(ROW()&lt;=vLastrow,VLOOKUP(MONTH(F2321),calcs!$S$2:$T$13,2,FALSE),"")</f>
        <v/>
      </c>
      <c r="S2321" t="str">
        <f t="shared" si="190"/>
        <v/>
      </c>
      <c r="T2321" s="26" t="e">
        <f>IF(F2321="",DATEDIF(E2321,calcs!X$2,"Y"),"")</f>
        <v>#VALUE!</v>
      </c>
      <c r="U2321" t="str">
        <f t="shared" si="189"/>
        <v/>
      </c>
      <c r="V2321" t="str">
        <f t="shared" si="186"/>
        <v/>
      </c>
      <c r="W2321">
        <f t="shared" si="187"/>
        <v>0</v>
      </c>
      <c r="X2321">
        <f t="shared" si="188"/>
        <v>0</v>
      </c>
    </row>
    <row r="2322" spans="1:24" x14ac:dyDescent="0.35">
      <c r="A2322" t="str">
        <f>IF(ROW()&lt;=vLastrow,'Match History Data'!A2322,"")</f>
        <v/>
      </c>
      <c r="B2322" t="str">
        <f>IF(ROW()&lt;=vLastrow,'Match History Data'!B2322,"")</f>
        <v/>
      </c>
      <c r="C2322" t="str">
        <f>IF(ROW()&lt;=vLastrow,'Match History Data'!C2322,"")</f>
        <v/>
      </c>
      <c r="D2322" t="str">
        <f>IF(ROW()&lt;=vLastrow,'Match History Data'!D2322,"")</f>
        <v/>
      </c>
      <c r="E2322" s="3" t="str">
        <f>IF(ROW()&lt;=vLastrow,IF('Match History Data'!E2322&lt;&gt;"",'Match History Data'!E2322,""),"")</f>
        <v/>
      </c>
      <c r="F2322" s="3" t="str">
        <f>IF(ROW()&lt;=vLastrow,IF('Match History Data'!F2322&lt;&gt;"",'Match History Data'!F2322,""),"")</f>
        <v/>
      </c>
      <c r="G2322" t="str">
        <f>IF(ROW()&lt;=vLastrow,'Match History Data'!G2322,"")</f>
        <v/>
      </c>
      <c r="H2322" t="str">
        <f>IF(ROW()&lt;=vLastrow,'Match History Data'!H2322,"")</f>
        <v/>
      </c>
      <c r="I2322" t="str">
        <f>IF(ROW()&lt;=vLastrow,'Match History Data'!I2322,"")</f>
        <v/>
      </c>
      <c r="J2322" t="str">
        <f>IF(ROW()&lt;=vLastrow,'Match History Data'!J2322,"")</f>
        <v/>
      </c>
      <c r="K2322" t="str">
        <f>IF(ROW()&lt;=vLastrow,'Match History Data'!K2322,"")</f>
        <v/>
      </c>
      <c r="L2322" t="str">
        <f>IF(ROW()&lt;=vLastrow,'Match History Data'!L2322,"")</f>
        <v/>
      </c>
      <c r="M2322" t="str">
        <f>IF(ROW()&lt;=vLastrow,'Match History Data'!M2322,"")</f>
        <v/>
      </c>
      <c r="N2322" t="str">
        <f>IF(ROW()&lt;=vLastrow,'Match History Data'!N2322,"")</f>
        <v/>
      </c>
      <c r="O2322" t="str">
        <f>IF(ROW()&lt;=vLastrow,'Match History Data'!O2322,"")</f>
        <v/>
      </c>
      <c r="Q2322" t="str">
        <f>IF(ROW()&lt;=vLastrow,VLOOKUP(MONTH(E2322),calcs!$S$2:$T$13,2,FALSE),"")</f>
        <v/>
      </c>
      <c r="R2322" t="str">
        <f>IF(ROW()&lt;=vLastrow,VLOOKUP(MONTH(F2322),calcs!$S$2:$T$13,2,FALSE),"")</f>
        <v/>
      </c>
      <c r="S2322" t="str">
        <f t="shared" si="190"/>
        <v/>
      </c>
      <c r="T2322" s="26" t="e">
        <f>IF(F2322="",DATEDIF(E2322,calcs!X$2,"Y"),"")</f>
        <v>#VALUE!</v>
      </c>
      <c r="U2322" t="str">
        <f t="shared" si="189"/>
        <v/>
      </c>
      <c r="V2322" t="str">
        <f t="shared" si="186"/>
        <v/>
      </c>
      <c r="W2322">
        <f t="shared" si="187"/>
        <v>0</v>
      </c>
      <c r="X2322">
        <f t="shared" si="188"/>
        <v>0</v>
      </c>
    </row>
    <row r="2323" spans="1:24" x14ac:dyDescent="0.35">
      <c r="A2323" t="str">
        <f>IF(ROW()&lt;=vLastrow,'Match History Data'!A2323,"")</f>
        <v/>
      </c>
      <c r="B2323" t="str">
        <f>IF(ROW()&lt;=vLastrow,'Match History Data'!B2323,"")</f>
        <v/>
      </c>
      <c r="C2323" t="str">
        <f>IF(ROW()&lt;=vLastrow,'Match History Data'!C2323,"")</f>
        <v/>
      </c>
      <c r="D2323" t="str">
        <f>IF(ROW()&lt;=vLastrow,'Match History Data'!D2323,"")</f>
        <v/>
      </c>
      <c r="E2323" s="3" t="str">
        <f>IF(ROW()&lt;=vLastrow,IF('Match History Data'!E2323&lt;&gt;"",'Match History Data'!E2323,""),"")</f>
        <v/>
      </c>
      <c r="F2323" s="3" t="str">
        <f>IF(ROW()&lt;=vLastrow,IF('Match History Data'!F2323&lt;&gt;"",'Match History Data'!F2323,""),"")</f>
        <v/>
      </c>
      <c r="G2323" t="str">
        <f>IF(ROW()&lt;=vLastrow,'Match History Data'!G2323,"")</f>
        <v/>
      </c>
      <c r="H2323" t="str">
        <f>IF(ROW()&lt;=vLastrow,'Match History Data'!H2323,"")</f>
        <v/>
      </c>
      <c r="I2323" t="str">
        <f>IF(ROW()&lt;=vLastrow,'Match History Data'!I2323,"")</f>
        <v/>
      </c>
      <c r="J2323" t="str">
        <f>IF(ROW()&lt;=vLastrow,'Match History Data'!J2323,"")</f>
        <v/>
      </c>
      <c r="K2323" t="str">
        <f>IF(ROW()&lt;=vLastrow,'Match History Data'!K2323,"")</f>
        <v/>
      </c>
      <c r="L2323" t="str">
        <f>IF(ROW()&lt;=vLastrow,'Match History Data'!L2323,"")</f>
        <v/>
      </c>
      <c r="M2323" t="str">
        <f>IF(ROW()&lt;=vLastrow,'Match History Data'!M2323,"")</f>
        <v/>
      </c>
      <c r="N2323" t="str">
        <f>IF(ROW()&lt;=vLastrow,'Match History Data'!N2323,"")</f>
        <v/>
      </c>
      <c r="O2323" t="str">
        <f>IF(ROW()&lt;=vLastrow,'Match History Data'!O2323,"")</f>
        <v/>
      </c>
      <c r="Q2323" t="str">
        <f>IF(ROW()&lt;=vLastrow,VLOOKUP(MONTH(E2323),calcs!$S$2:$T$13,2,FALSE),"")</f>
        <v/>
      </c>
      <c r="R2323" t="str">
        <f>IF(ROW()&lt;=vLastrow,VLOOKUP(MONTH(F2323),calcs!$S$2:$T$13,2,FALSE),"")</f>
        <v/>
      </c>
      <c r="S2323" t="str">
        <f t="shared" si="190"/>
        <v/>
      </c>
      <c r="T2323" s="26" t="e">
        <f>IF(F2323="",DATEDIF(E2323,calcs!X$2,"Y"),"")</f>
        <v>#VALUE!</v>
      </c>
      <c r="U2323" t="str">
        <f t="shared" si="189"/>
        <v/>
      </c>
      <c r="V2323" t="str">
        <f t="shared" si="186"/>
        <v/>
      </c>
      <c r="W2323">
        <f t="shared" si="187"/>
        <v>0</v>
      </c>
      <c r="X2323">
        <f t="shared" si="188"/>
        <v>0</v>
      </c>
    </row>
    <row r="2324" spans="1:24" x14ac:dyDescent="0.35">
      <c r="A2324" t="str">
        <f>IF(ROW()&lt;=vLastrow,'Match History Data'!A2324,"")</f>
        <v/>
      </c>
      <c r="B2324" t="str">
        <f>IF(ROW()&lt;=vLastrow,'Match History Data'!B2324,"")</f>
        <v/>
      </c>
      <c r="C2324" t="str">
        <f>IF(ROW()&lt;=vLastrow,'Match History Data'!C2324,"")</f>
        <v/>
      </c>
      <c r="D2324" t="str">
        <f>IF(ROW()&lt;=vLastrow,'Match History Data'!D2324,"")</f>
        <v/>
      </c>
      <c r="E2324" s="3" t="str">
        <f>IF(ROW()&lt;=vLastrow,IF('Match History Data'!E2324&lt;&gt;"",'Match History Data'!E2324,""),"")</f>
        <v/>
      </c>
      <c r="F2324" s="3" t="str">
        <f>IF(ROW()&lt;=vLastrow,IF('Match History Data'!F2324&lt;&gt;"",'Match History Data'!F2324,""),"")</f>
        <v/>
      </c>
      <c r="G2324" t="str">
        <f>IF(ROW()&lt;=vLastrow,'Match History Data'!G2324,"")</f>
        <v/>
      </c>
      <c r="H2324" t="str">
        <f>IF(ROW()&lt;=vLastrow,'Match History Data'!H2324,"")</f>
        <v/>
      </c>
      <c r="I2324" t="str">
        <f>IF(ROW()&lt;=vLastrow,'Match History Data'!I2324,"")</f>
        <v/>
      </c>
      <c r="J2324" t="str">
        <f>IF(ROW()&lt;=vLastrow,'Match History Data'!J2324,"")</f>
        <v/>
      </c>
      <c r="K2324" t="str">
        <f>IF(ROW()&lt;=vLastrow,'Match History Data'!K2324,"")</f>
        <v/>
      </c>
      <c r="L2324" t="str">
        <f>IF(ROW()&lt;=vLastrow,'Match History Data'!L2324,"")</f>
        <v/>
      </c>
      <c r="M2324" t="str">
        <f>IF(ROW()&lt;=vLastrow,'Match History Data'!M2324,"")</f>
        <v/>
      </c>
      <c r="N2324" t="str">
        <f>IF(ROW()&lt;=vLastrow,'Match History Data'!N2324,"")</f>
        <v/>
      </c>
      <c r="O2324" t="str">
        <f>IF(ROW()&lt;=vLastrow,'Match History Data'!O2324,"")</f>
        <v/>
      </c>
      <c r="Q2324" t="str">
        <f>IF(ROW()&lt;=vLastrow,VLOOKUP(MONTH(E2324),calcs!$S$2:$T$13,2,FALSE),"")</f>
        <v/>
      </c>
      <c r="R2324" t="str">
        <f>IF(ROW()&lt;=vLastrow,VLOOKUP(MONTH(F2324),calcs!$S$2:$T$13,2,FALSE),"")</f>
        <v/>
      </c>
      <c r="S2324" t="str">
        <f t="shared" si="190"/>
        <v/>
      </c>
      <c r="T2324" s="26" t="e">
        <f>IF(F2324="",DATEDIF(E2324,calcs!X$2,"Y"),"")</f>
        <v>#VALUE!</v>
      </c>
      <c r="U2324" t="str">
        <f t="shared" si="189"/>
        <v/>
      </c>
      <c r="V2324" t="str">
        <f t="shared" si="186"/>
        <v/>
      </c>
      <c r="W2324">
        <f t="shared" si="187"/>
        <v>0</v>
      </c>
      <c r="X2324">
        <f t="shared" si="188"/>
        <v>0</v>
      </c>
    </row>
    <row r="2325" spans="1:24" x14ac:dyDescent="0.35">
      <c r="A2325" t="str">
        <f>IF(ROW()&lt;=vLastrow,'Match History Data'!A2325,"")</f>
        <v/>
      </c>
      <c r="B2325" t="str">
        <f>IF(ROW()&lt;=vLastrow,'Match History Data'!B2325,"")</f>
        <v/>
      </c>
      <c r="C2325" t="str">
        <f>IF(ROW()&lt;=vLastrow,'Match History Data'!C2325,"")</f>
        <v/>
      </c>
      <c r="D2325" t="str">
        <f>IF(ROW()&lt;=vLastrow,'Match History Data'!D2325,"")</f>
        <v/>
      </c>
      <c r="E2325" s="3" t="str">
        <f>IF(ROW()&lt;=vLastrow,IF('Match History Data'!E2325&lt;&gt;"",'Match History Data'!E2325,""),"")</f>
        <v/>
      </c>
      <c r="F2325" s="3" t="str">
        <f>IF(ROW()&lt;=vLastrow,IF('Match History Data'!F2325&lt;&gt;"",'Match History Data'!F2325,""),"")</f>
        <v/>
      </c>
      <c r="G2325" t="str">
        <f>IF(ROW()&lt;=vLastrow,'Match History Data'!G2325,"")</f>
        <v/>
      </c>
      <c r="H2325" t="str">
        <f>IF(ROW()&lt;=vLastrow,'Match History Data'!H2325,"")</f>
        <v/>
      </c>
      <c r="I2325" t="str">
        <f>IF(ROW()&lt;=vLastrow,'Match History Data'!I2325,"")</f>
        <v/>
      </c>
      <c r="J2325" t="str">
        <f>IF(ROW()&lt;=vLastrow,'Match History Data'!J2325,"")</f>
        <v/>
      </c>
      <c r="K2325" t="str">
        <f>IF(ROW()&lt;=vLastrow,'Match History Data'!K2325,"")</f>
        <v/>
      </c>
      <c r="L2325" t="str">
        <f>IF(ROW()&lt;=vLastrow,'Match History Data'!L2325,"")</f>
        <v/>
      </c>
      <c r="M2325" t="str">
        <f>IF(ROW()&lt;=vLastrow,'Match History Data'!M2325,"")</f>
        <v/>
      </c>
      <c r="N2325" t="str">
        <f>IF(ROW()&lt;=vLastrow,'Match History Data'!N2325,"")</f>
        <v/>
      </c>
      <c r="O2325" t="str">
        <f>IF(ROW()&lt;=vLastrow,'Match History Data'!O2325,"")</f>
        <v/>
      </c>
      <c r="Q2325" t="str">
        <f>IF(ROW()&lt;=vLastrow,VLOOKUP(MONTH(E2325),calcs!$S$2:$T$13,2,FALSE),"")</f>
        <v/>
      </c>
      <c r="R2325" t="str">
        <f>IF(ROW()&lt;=vLastrow,VLOOKUP(MONTH(F2325),calcs!$S$2:$T$13,2,FALSE),"")</f>
        <v/>
      </c>
      <c r="S2325" t="str">
        <f t="shared" si="190"/>
        <v/>
      </c>
      <c r="T2325" s="26" t="e">
        <f>IF(F2325="",DATEDIF(E2325,calcs!X$2,"Y"),"")</f>
        <v>#VALUE!</v>
      </c>
      <c r="U2325" t="str">
        <f t="shared" si="189"/>
        <v/>
      </c>
      <c r="V2325" t="str">
        <f t="shared" si="186"/>
        <v/>
      </c>
      <c r="W2325">
        <f t="shared" si="187"/>
        <v>0</v>
      </c>
      <c r="X2325">
        <f t="shared" si="188"/>
        <v>0</v>
      </c>
    </row>
    <row r="2326" spans="1:24" x14ac:dyDescent="0.35">
      <c r="A2326" t="str">
        <f>IF(ROW()&lt;=vLastrow,'Match History Data'!A2326,"")</f>
        <v/>
      </c>
      <c r="B2326" t="str">
        <f>IF(ROW()&lt;=vLastrow,'Match History Data'!B2326,"")</f>
        <v/>
      </c>
      <c r="C2326" t="str">
        <f>IF(ROW()&lt;=vLastrow,'Match History Data'!C2326,"")</f>
        <v/>
      </c>
      <c r="D2326" t="str">
        <f>IF(ROW()&lt;=vLastrow,'Match History Data'!D2326,"")</f>
        <v/>
      </c>
      <c r="E2326" s="3" t="str">
        <f>IF(ROW()&lt;=vLastrow,IF('Match History Data'!E2326&lt;&gt;"",'Match History Data'!E2326,""),"")</f>
        <v/>
      </c>
      <c r="F2326" s="3" t="str">
        <f>IF(ROW()&lt;=vLastrow,IF('Match History Data'!F2326&lt;&gt;"",'Match History Data'!F2326,""),"")</f>
        <v/>
      </c>
      <c r="G2326" t="str">
        <f>IF(ROW()&lt;=vLastrow,'Match History Data'!G2326,"")</f>
        <v/>
      </c>
      <c r="H2326" t="str">
        <f>IF(ROW()&lt;=vLastrow,'Match History Data'!H2326,"")</f>
        <v/>
      </c>
      <c r="I2326" t="str">
        <f>IF(ROW()&lt;=vLastrow,'Match History Data'!I2326,"")</f>
        <v/>
      </c>
      <c r="J2326" t="str">
        <f>IF(ROW()&lt;=vLastrow,'Match History Data'!J2326,"")</f>
        <v/>
      </c>
      <c r="K2326" t="str">
        <f>IF(ROW()&lt;=vLastrow,'Match History Data'!K2326,"")</f>
        <v/>
      </c>
      <c r="L2326" t="str">
        <f>IF(ROW()&lt;=vLastrow,'Match History Data'!L2326,"")</f>
        <v/>
      </c>
      <c r="M2326" t="str">
        <f>IF(ROW()&lt;=vLastrow,'Match History Data'!M2326,"")</f>
        <v/>
      </c>
      <c r="N2326" t="str">
        <f>IF(ROW()&lt;=vLastrow,'Match History Data'!N2326,"")</f>
        <v/>
      </c>
      <c r="O2326" t="str">
        <f>IF(ROW()&lt;=vLastrow,'Match History Data'!O2326,"")</f>
        <v/>
      </c>
      <c r="Q2326" t="str">
        <f>IF(ROW()&lt;=vLastrow,VLOOKUP(MONTH(E2326),calcs!$S$2:$T$13,2,FALSE),"")</f>
        <v/>
      </c>
      <c r="R2326" t="str">
        <f>IF(ROW()&lt;=vLastrow,VLOOKUP(MONTH(F2326),calcs!$S$2:$T$13,2,FALSE),"")</f>
        <v/>
      </c>
      <c r="S2326" t="str">
        <f t="shared" si="190"/>
        <v/>
      </c>
      <c r="T2326" s="26" t="e">
        <f>IF(F2326="",DATEDIF(E2326,calcs!X$2,"Y"),"")</f>
        <v>#VALUE!</v>
      </c>
      <c r="U2326" t="str">
        <f t="shared" si="189"/>
        <v/>
      </c>
      <c r="V2326" t="str">
        <f t="shared" si="186"/>
        <v/>
      </c>
      <c r="W2326">
        <f t="shared" si="187"/>
        <v>0</v>
      </c>
      <c r="X2326">
        <f t="shared" si="188"/>
        <v>0</v>
      </c>
    </row>
    <row r="2327" spans="1:24" x14ac:dyDescent="0.35">
      <c r="A2327" t="str">
        <f>IF(ROW()&lt;=vLastrow,'Match History Data'!A2327,"")</f>
        <v/>
      </c>
      <c r="B2327" t="str">
        <f>IF(ROW()&lt;=vLastrow,'Match History Data'!B2327,"")</f>
        <v/>
      </c>
      <c r="C2327" t="str">
        <f>IF(ROW()&lt;=vLastrow,'Match History Data'!C2327,"")</f>
        <v/>
      </c>
      <c r="D2327" t="str">
        <f>IF(ROW()&lt;=vLastrow,'Match History Data'!D2327,"")</f>
        <v/>
      </c>
      <c r="E2327" s="3" t="str">
        <f>IF(ROW()&lt;=vLastrow,IF('Match History Data'!E2327&lt;&gt;"",'Match History Data'!E2327,""),"")</f>
        <v/>
      </c>
      <c r="F2327" s="3" t="str">
        <f>IF(ROW()&lt;=vLastrow,IF('Match History Data'!F2327&lt;&gt;"",'Match History Data'!F2327,""),"")</f>
        <v/>
      </c>
      <c r="G2327" t="str">
        <f>IF(ROW()&lt;=vLastrow,'Match History Data'!G2327,"")</f>
        <v/>
      </c>
      <c r="H2327" t="str">
        <f>IF(ROW()&lt;=vLastrow,'Match History Data'!H2327,"")</f>
        <v/>
      </c>
      <c r="I2327" t="str">
        <f>IF(ROW()&lt;=vLastrow,'Match History Data'!I2327,"")</f>
        <v/>
      </c>
      <c r="J2327" t="str">
        <f>IF(ROW()&lt;=vLastrow,'Match History Data'!J2327,"")</f>
        <v/>
      </c>
      <c r="K2327" t="str">
        <f>IF(ROW()&lt;=vLastrow,'Match History Data'!K2327,"")</f>
        <v/>
      </c>
      <c r="L2327" t="str">
        <f>IF(ROW()&lt;=vLastrow,'Match History Data'!L2327,"")</f>
        <v/>
      </c>
      <c r="M2327" t="str">
        <f>IF(ROW()&lt;=vLastrow,'Match History Data'!M2327,"")</f>
        <v/>
      </c>
      <c r="N2327" t="str">
        <f>IF(ROW()&lt;=vLastrow,'Match History Data'!N2327,"")</f>
        <v/>
      </c>
      <c r="O2327" t="str">
        <f>IF(ROW()&lt;=vLastrow,'Match History Data'!O2327,"")</f>
        <v/>
      </c>
      <c r="Q2327" t="str">
        <f>IF(ROW()&lt;=vLastrow,VLOOKUP(MONTH(E2327),calcs!$S$2:$T$13,2,FALSE),"")</f>
        <v/>
      </c>
      <c r="R2327" t="str">
        <f>IF(ROW()&lt;=vLastrow,VLOOKUP(MONTH(F2327),calcs!$S$2:$T$13,2,FALSE),"")</f>
        <v/>
      </c>
      <c r="S2327" t="str">
        <f t="shared" si="190"/>
        <v/>
      </c>
      <c r="T2327" s="26" t="e">
        <f>IF(F2327="",DATEDIF(E2327,calcs!X$2,"Y"),"")</f>
        <v>#VALUE!</v>
      </c>
      <c r="U2327" t="str">
        <f t="shared" si="189"/>
        <v/>
      </c>
      <c r="V2327" t="str">
        <f t="shared" si="186"/>
        <v/>
      </c>
      <c r="W2327">
        <f t="shared" si="187"/>
        <v>0</v>
      </c>
      <c r="X2327">
        <f t="shared" si="188"/>
        <v>0</v>
      </c>
    </row>
    <row r="2328" spans="1:24" x14ac:dyDescent="0.35">
      <c r="A2328" t="str">
        <f>IF(ROW()&lt;=vLastrow,'Match History Data'!A2328,"")</f>
        <v/>
      </c>
      <c r="B2328" t="str">
        <f>IF(ROW()&lt;=vLastrow,'Match History Data'!B2328,"")</f>
        <v/>
      </c>
      <c r="C2328" t="str">
        <f>IF(ROW()&lt;=vLastrow,'Match History Data'!C2328,"")</f>
        <v/>
      </c>
      <c r="D2328" t="str">
        <f>IF(ROW()&lt;=vLastrow,'Match History Data'!D2328,"")</f>
        <v/>
      </c>
      <c r="E2328" s="3" t="str">
        <f>IF(ROW()&lt;=vLastrow,IF('Match History Data'!E2328&lt;&gt;"",'Match History Data'!E2328,""),"")</f>
        <v/>
      </c>
      <c r="F2328" s="3" t="str">
        <f>IF(ROW()&lt;=vLastrow,IF('Match History Data'!F2328&lt;&gt;"",'Match History Data'!F2328,""),"")</f>
        <v/>
      </c>
      <c r="G2328" t="str">
        <f>IF(ROW()&lt;=vLastrow,'Match History Data'!G2328,"")</f>
        <v/>
      </c>
      <c r="H2328" t="str">
        <f>IF(ROW()&lt;=vLastrow,'Match History Data'!H2328,"")</f>
        <v/>
      </c>
      <c r="I2328" t="str">
        <f>IF(ROW()&lt;=vLastrow,'Match History Data'!I2328,"")</f>
        <v/>
      </c>
      <c r="J2328" t="str">
        <f>IF(ROW()&lt;=vLastrow,'Match History Data'!J2328,"")</f>
        <v/>
      </c>
      <c r="K2328" t="str">
        <f>IF(ROW()&lt;=vLastrow,'Match History Data'!K2328,"")</f>
        <v/>
      </c>
      <c r="L2328" t="str">
        <f>IF(ROW()&lt;=vLastrow,'Match History Data'!L2328,"")</f>
        <v/>
      </c>
      <c r="M2328" t="str">
        <f>IF(ROW()&lt;=vLastrow,'Match History Data'!M2328,"")</f>
        <v/>
      </c>
      <c r="N2328" t="str">
        <f>IF(ROW()&lt;=vLastrow,'Match History Data'!N2328,"")</f>
        <v/>
      </c>
      <c r="O2328" t="str">
        <f>IF(ROW()&lt;=vLastrow,'Match History Data'!O2328,"")</f>
        <v/>
      </c>
      <c r="Q2328" t="str">
        <f>IF(ROW()&lt;=vLastrow,VLOOKUP(MONTH(E2328),calcs!$S$2:$T$13,2,FALSE),"")</f>
        <v/>
      </c>
      <c r="R2328" t="str">
        <f>IF(ROW()&lt;=vLastrow,VLOOKUP(MONTH(F2328),calcs!$S$2:$T$13,2,FALSE),"")</f>
        <v/>
      </c>
      <c r="S2328" t="str">
        <f t="shared" si="190"/>
        <v/>
      </c>
      <c r="T2328" s="26" t="e">
        <f>IF(F2328="",DATEDIF(E2328,calcs!X$2,"Y"),"")</f>
        <v>#VALUE!</v>
      </c>
      <c r="U2328" t="str">
        <f t="shared" si="189"/>
        <v/>
      </c>
      <c r="V2328" t="str">
        <f t="shared" si="186"/>
        <v/>
      </c>
      <c r="W2328">
        <f t="shared" si="187"/>
        <v>0</v>
      </c>
      <c r="X2328">
        <f t="shared" si="188"/>
        <v>0</v>
      </c>
    </row>
    <row r="2329" spans="1:24" x14ac:dyDescent="0.35">
      <c r="A2329" t="str">
        <f>IF(ROW()&lt;=vLastrow,'Match History Data'!A2329,"")</f>
        <v/>
      </c>
      <c r="B2329" t="str">
        <f>IF(ROW()&lt;=vLastrow,'Match History Data'!B2329,"")</f>
        <v/>
      </c>
      <c r="C2329" t="str">
        <f>IF(ROW()&lt;=vLastrow,'Match History Data'!C2329,"")</f>
        <v/>
      </c>
      <c r="D2329" t="str">
        <f>IF(ROW()&lt;=vLastrow,'Match History Data'!D2329,"")</f>
        <v/>
      </c>
      <c r="E2329" s="3" t="str">
        <f>IF(ROW()&lt;=vLastrow,IF('Match History Data'!E2329&lt;&gt;"",'Match History Data'!E2329,""),"")</f>
        <v/>
      </c>
      <c r="F2329" s="3" t="str">
        <f>IF(ROW()&lt;=vLastrow,IF('Match History Data'!F2329&lt;&gt;"",'Match History Data'!F2329,""),"")</f>
        <v/>
      </c>
      <c r="G2329" t="str">
        <f>IF(ROW()&lt;=vLastrow,'Match History Data'!G2329,"")</f>
        <v/>
      </c>
      <c r="H2329" t="str">
        <f>IF(ROW()&lt;=vLastrow,'Match History Data'!H2329,"")</f>
        <v/>
      </c>
      <c r="I2329" t="str">
        <f>IF(ROW()&lt;=vLastrow,'Match History Data'!I2329,"")</f>
        <v/>
      </c>
      <c r="J2329" t="str">
        <f>IF(ROW()&lt;=vLastrow,'Match History Data'!J2329,"")</f>
        <v/>
      </c>
      <c r="K2329" t="str">
        <f>IF(ROW()&lt;=vLastrow,'Match History Data'!K2329,"")</f>
        <v/>
      </c>
      <c r="L2329" t="str">
        <f>IF(ROW()&lt;=vLastrow,'Match History Data'!L2329,"")</f>
        <v/>
      </c>
      <c r="M2329" t="str">
        <f>IF(ROW()&lt;=vLastrow,'Match History Data'!M2329,"")</f>
        <v/>
      </c>
      <c r="N2329" t="str">
        <f>IF(ROW()&lt;=vLastrow,'Match History Data'!N2329,"")</f>
        <v/>
      </c>
      <c r="O2329" t="str">
        <f>IF(ROW()&lt;=vLastrow,'Match History Data'!O2329,"")</f>
        <v/>
      </c>
      <c r="Q2329" t="str">
        <f>IF(ROW()&lt;=vLastrow,VLOOKUP(MONTH(E2329),calcs!$S$2:$T$13,2,FALSE),"")</f>
        <v/>
      </c>
      <c r="R2329" t="str">
        <f>IF(ROW()&lt;=vLastrow,VLOOKUP(MONTH(F2329),calcs!$S$2:$T$13,2,FALSE),"")</f>
        <v/>
      </c>
      <c r="S2329" t="str">
        <f t="shared" si="190"/>
        <v/>
      </c>
      <c r="T2329" s="26" t="e">
        <f>IF(F2329="",DATEDIF(E2329,calcs!X$2,"Y"),"")</f>
        <v>#VALUE!</v>
      </c>
      <c r="U2329" t="str">
        <f t="shared" si="189"/>
        <v/>
      </c>
      <c r="V2329" t="str">
        <f t="shared" si="186"/>
        <v/>
      </c>
      <c r="W2329">
        <f t="shared" si="187"/>
        <v>0</v>
      </c>
      <c r="X2329">
        <f t="shared" si="188"/>
        <v>0</v>
      </c>
    </row>
    <row r="2330" spans="1:24" x14ac:dyDescent="0.35">
      <c r="A2330" t="str">
        <f>IF(ROW()&lt;=vLastrow,'Match History Data'!A2330,"")</f>
        <v/>
      </c>
      <c r="B2330" t="str">
        <f>IF(ROW()&lt;=vLastrow,'Match History Data'!B2330,"")</f>
        <v/>
      </c>
      <c r="C2330" t="str">
        <f>IF(ROW()&lt;=vLastrow,'Match History Data'!C2330,"")</f>
        <v/>
      </c>
      <c r="D2330" t="str">
        <f>IF(ROW()&lt;=vLastrow,'Match History Data'!D2330,"")</f>
        <v/>
      </c>
      <c r="E2330" s="3" t="str">
        <f>IF(ROW()&lt;=vLastrow,IF('Match History Data'!E2330&lt;&gt;"",'Match History Data'!E2330,""),"")</f>
        <v/>
      </c>
      <c r="F2330" s="3" t="str">
        <f>IF(ROW()&lt;=vLastrow,IF('Match History Data'!F2330&lt;&gt;"",'Match History Data'!F2330,""),"")</f>
        <v/>
      </c>
      <c r="G2330" t="str">
        <f>IF(ROW()&lt;=vLastrow,'Match History Data'!G2330,"")</f>
        <v/>
      </c>
      <c r="H2330" t="str">
        <f>IF(ROW()&lt;=vLastrow,'Match History Data'!H2330,"")</f>
        <v/>
      </c>
      <c r="I2330" t="str">
        <f>IF(ROW()&lt;=vLastrow,'Match History Data'!I2330,"")</f>
        <v/>
      </c>
      <c r="J2330" t="str">
        <f>IF(ROW()&lt;=vLastrow,'Match History Data'!J2330,"")</f>
        <v/>
      </c>
      <c r="K2330" t="str">
        <f>IF(ROW()&lt;=vLastrow,'Match History Data'!K2330,"")</f>
        <v/>
      </c>
      <c r="L2330" t="str">
        <f>IF(ROW()&lt;=vLastrow,'Match History Data'!L2330,"")</f>
        <v/>
      </c>
      <c r="M2330" t="str">
        <f>IF(ROW()&lt;=vLastrow,'Match History Data'!M2330,"")</f>
        <v/>
      </c>
      <c r="N2330" t="str">
        <f>IF(ROW()&lt;=vLastrow,'Match History Data'!N2330,"")</f>
        <v/>
      </c>
      <c r="O2330" t="str">
        <f>IF(ROW()&lt;=vLastrow,'Match History Data'!O2330,"")</f>
        <v/>
      </c>
      <c r="Q2330" t="str">
        <f>IF(ROW()&lt;=vLastrow,VLOOKUP(MONTH(E2330),calcs!$S$2:$T$13,2,FALSE),"")</f>
        <v/>
      </c>
      <c r="R2330" t="str">
        <f>IF(ROW()&lt;=vLastrow,VLOOKUP(MONTH(F2330),calcs!$S$2:$T$13,2,FALSE),"")</f>
        <v/>
      </c>
      <c r="S2330" t="str">
        <f t="shared" si="190"/>
        <v/>
      </c>
      <c r="T2330" s="26" t="e">
        <f>IF(F2330="",DATEDIF(E2330,calcs!X$2,"Y"),"")</f>
        <v>#VALUE!</v>
      </c>
      <c r="U2330" t="str">
        <f t="shared" si="189"/>
        <v/>
      </c>
      <c r="V2330" t="str">
        <f t="shared" si="186"/>
        <v/>
      </c>
      <c r="W2330">
        <f t="shared" si="187"/>
        <v>0</v>
      </c>
      <c r="X2330">
        <f t="shared" si="188"/>
        <v>0</v>
      </c>
    </row>
    <row r="2331" spans="1:24" x14ac:dyDescent="0.35">
      <c r="A2331" t="str">
        <f>IF(ROW()&lt;=vLastrow,'Match History Data'!A2331,"")</f>
        <v/>
      </c>
      <c r="B2331" t="str">
        <f>IF(ROW()&lt;=vLastrow,'Match History Data'!B2331,"")</f>
        <v/>
      </c>
      <c r="C2331" t="str">
        <f>IF(ROW()&lt;=vLastrow,'Match History Data'!C2331,"")</f>
        <v/>
      </c>
      <c r="D2331" t="str">
        <f>IF(ROW()&lt;=vLastrow,'Match History Data'!D2331,"")</f>
        <v/>
      </c>
      <c r="E2331" s="3" t="str">
        <f>IF(ROW()&lt;=vLastrow,IF('Match History Data'!E2331&lt;&gt;"",'Match History Data'!E2331,""),"")</f>
        <v/>
      </c>
      <c r="F2331" s="3" t="str">
        <f>IF(ROW()&lt;=vLastrow,IF('Match History Data'!F2331&lt;&gt;"",'Match History Data'!F2331,""),"")</f>
        <v/>
      </c>
      <c r="G2331" t="str">
        <f>IF(ROW()&lt;=vLastrow,'Match History Data'!G2331,"")</f>
        <v/>
      </c>
      <c r="H2331" t="str">
        <f>IF(ROW()&lt;=vLastrow,'Match History Data'!H2331,"")</f>
        <v/>
      </c>
      <c r="I2331" t="str">
        <f>IF(ROW()&lt;=vLastrow,'Match History Data'!I2331,"")</f>
        <v/>
      </c>
      <c r="J2331" t="str">
        <f>IF(ROW()&lt;=vLastrow,'Match History Data'!J2331,"")</f>
        <v/>
      </c>
      <c r="K2331" t="str">
        <f>IF(ROW()&lt;=vLastrow,'Match History Data'!K2331,"")</f>
        <v/>
      </c>
      <c r="L2331" t="str">
        <f>IF(ROW()&lt;=vLastrow,'Match History Data'!L2331,"")</f>
        <v/>
      </c>
      <c r="M2331" t="str">
        <f>IF(ROW()&lt;=vLastrow,'Match History Data'!M2331,"")</f>
        <v/>
      </c>
      <c r="N2331" t="str">
        <f>IF(ROW()&lt;=vLastrow,'Match History Data'!N2331,"")</f>
        <v/>
      </c>
      <c r="O2331" t="str">
        <f>IF(ROW()&lt;=vLastrow,'Match History Data'!O2331,"")</f>
        <v/>
      </c>
      <c r="Q2331" t="str">
        <f>IF(ROW()&lt;=vLastrow,VLOOKUP(MONTH(E2331),calcs!$S$2:$T$13,2,FALSE),"")</f>
        <v/>
      </c>
      <c r="R2331" t="str">
        <f>IF(ROW()&lt;=vLastrow,VLOOKUP(MONTH(F2331),calcs!$S$2:$T$13,2,FALSE),"")</f>
        <v/>
      </c>
      <c r="S2331" t="str">
        <f t="shared" si="190"/>
        <v/>
      </c>
      <c r="T2331" s="26" t="e">
        <f>IF(F2331="",DATEDIF(E2331,calcs!X$2,"Y"),"")</f>
        <v>#VALUE!</v>
      </c>
      <c r="U2331" t="str">
        <f t="shared" si="189"/>
        <v/>
      </c>
      <c r="V2331" t="str">
        <f t="shared" si="186"/>
        <v/>
      </c>
      <c r="W2331">
        <f t="shared" si="187"/>
        <v>0</v>
      </c>
      <c r="X2331">
        <f t="shared" si="188"/>
        <v>0</v>
      </c>
    </row>
    <row r="2332" spans="1:24" x14ac:dyDescent="0.35">
      <c r="A2332" t="str">
        <f>IF(ROW()&lt;=vLastrow,'Match History Data'!A2332,"")</f>
        <v/>
      </c>
      <c r="B2332" t="str">
        <f>IF(ROW()&lt;=vLastrow,'Match History Data'!B2332,"")</f>
        <v/>
      </c>
      <c r="C2332" t="str">
        <f>IF(ROW()&lt;=vLastrow,'Match History Data'!C2332,"")</f>
        <v/>
      </c>
      <c r="D2332" t="str">
        <f>IF(ROW()&lt;=vLastrow,'Match History Data'!D2332,"")</f>
        <v/>
      </c>
      <c r="E2332" s="3" t="str">
        <f>IF(ROW()&lt;=vLastrow,IF('Match History Data'!E2332&lt;&gt;"",'Match History Data'!E2332,""),"")</f>
        <v/>
      </c>
      <c r="F2332" s="3" t="str">
        <f>IF(ROW()&lt;=vLastrow,IF('Match History Data'!F2332&lt;&gt;"",'Match History Data'!F2332,""),"")</f>
        <v/>
      </c>
      <c r="G2332" t="str">
        <f>IF(ROW()&lt;=vLastrow,'Match History Data'!G2332,"")</f>
        <v/>
      </c>
      <c r="H2332" t="str">
        <f>IF(ROW()&lt;=vLastrow,'Match History Data'!H2332,"")</f>
        <v/>
      </c>
      <c r="I2332" t="str">
        <f>IF(ROW()&lt;=vLastrow,'Match History Data'!I2332,"")</f>
        <v/>
      </c>
      <c r="J2332" t="str">
        <f>IF(ROW()&lt;=vLastrow,'Match History Data'!J2332,"")</f>
        <v/>
      </c>
      <c r="K2332" t="str">
        <f>IF(ROW()&lt;=vLastrow,'Match History Data'!K2332,"")</f>
        <v/>
      </c>
      <c r="L2332" t="str">
        <f>IF(ROW()&lt;=vLastrow,'Match History Data'!L2332,"")</f>
        <v/>
      </c>
      <c r="M2332" t="str">
        <f>IF(ROW()&lt;=vLastrow,'Match History Data'!M2332,"")</f>
        <v/>
      </c>
      <c r="N2332" t="str">
        <f>IF(ROW()&lt;=vLastrow,'Match History Data'!N2332,"")</f>
        <v/>
      </c>
      <c r="O2332" t="str">
        <f>IF(ROW()&lt;=vLastrow,'Match History Data'!O2332,"")</f>
        <v/>
      </c>
      <c r="Q2332" t="str">
        <f>IF(ROW()&lt;=vLastrow,VLOOKUP(MONTH(E2332),calcs!$S$2:$T$13,2,FALSE),"")</f>
        <v/>
      </c>
      <c r="R2332" t="str">
        <f>IF(ROW()&lt;=vLastrow,VLOOKUP(MONTH(F2332),calcs!$S$2:$T$13,2,FALSE),"")</f>
        <v/>
      </c>
      <c r="S2332" t="str">
        <f t="shared" si="190"/>
        <v/>
      </c>
      <c r="T2332" s="26" t="e">
        <f>IF(F2332="",DATEDIF(E2332,calcs!X$2,"Y"),"")</f>
        <v>#VALUE!</v>
      </c>
      <c r="U2332" t="str">
        <f t="shared" si="189"/>
        <v/>
      </c>
      <c r="V2332" t="str">
        <f t="shared" si="186"/>
        <v/>
      </c>
      <c r="W2332">
        <f t="shared" si="187"/>
        <v>0</v>
      </c>
      <c r="X2332">
        <f t="shared" si="188"/>
        <v>0</v>
      </c>
    </row>
    <row r="2333" spans="1:24" x14ac:dyDescent="0.35">
      <c r="A2333" t="str">
        <f>IF(ROW()&lt;=vLastrow,'Match History Data'!A2333,"")</f>
        <v/>
      </c>
      <c r="B2333" t="str">
        <f>IF(ROW()&lt;=vLastrow,'Match History Data'!B2333,"")</f>
        <v/>
      </c>
      <c r="C2333" t="str">
        <f>IF(ROW()&lt;=vLastrow,'Match History Data'!C2333,"")</f>
        <v/>
      </c>
      <c r="D2333" t="str">
        <f>IF(ROW()&lt;=vLastrow,'Match History Data'!D2333,"")</f>
        <v/>
      </c>
      <c r="E2333" s="3" t="str">
        <f>IF(ROW()&lt;=vLastrow,IF('Match History Data'!E2333&lt;&gt;"",'Match History Data'!E2333,""),"")</f>
        <v/>
      </c>
      <c r="F2333" s="3" t="str">
        <f>IF(ROW()&lt;=vLastrow,IF('Match History Data'!F2333&lt;&gt;"",'Match History Data'!F2333,""),"")</f>
        <v/>
      </c>
      <c r="G2333" t="str">
        <f>IF(ROW()&lt;=vLastrow,'Match History Data'!G2333,"")</f>
        <v/>
      </c>
      <c r="H2333" t="str">
        <f>IF(ROW()&lt;=vLastrow,'Match History Data'!H2333,"")</f>
        <v/>
      </c>
      <c r="I2333" t="str">
        <f>IF(ROW()&lt;=vLastrow,'Match History Data'!I2333,"")</f>
        <v/>
      </c>
      <c r="J2333" t="str">
        <f>IF(ROW()&lt;=vLastrow,'Match History Data'!J2333,"")</f>
        <v/>
      </c>
      <c r="K2333" t="str">
        <f>IF(ROW()&lt;=vLastrow,'Match History Data'!K2333,"")</f>
        <v/>
      </c>
      <c r="L2333" t="str">
        <f>IF(ROW()&lt;=vLastrow,'Match History Data'!L2333,"")</f>
        <v/>
      </c>
      <c r="M2333" t="str">
        <f>IF(ROW()&lt;=vLastrow,'Match History Data'!M2333,"")</f>
        <v/>
      </c>
      <c r="N2333" t="str">
        <f>IF(ROW()&lt;=vLastrow,'Match History Data'!N2333,"")</f>
        <v/>
      </c>
      <c r="O2333" t="str">
        <f>IF(ROW()&lt;=vLastrow,'Match History Data'!O2333,"")</f>
        <v/>
      </c>
      <c r="Q2333" t="str">
        <f>IF(ROW()&lt;=vLastrow,VLOOKUP(MONTH(E2333),calcs!$S$2:$T$13,2,FALSE),"")</f>
        <v/>
      </c>
      <c r="R2333" t="str">
        <f>IF(ROW()&lt;=vLastrow,VLOOKUP(MONTH(F2333),calcs!$S$2:$T$13,2,FALSE),"")</f>
        <v/>
      </c>
      <c r="S2333" t="str">
        <f t="shared" si="190"/>
        <v/>
      </c>
      <c r="T2333" s="26" t="e">
        <f>IF(F2333="",DATEDIF(E2333,calcs!X$2,"Y"),"")</f>
        <v>#VALUE!</v>
      </c>
      <c r="U2333" t="str">
        <f t="shared" si="189"/>
        <v/>
      </c>
      <c r="V2333" t="str">
        <f t="shared" si="186"/>
        <v/>
      </c>
      <c r="W2333">
        <f t="shared" si="187"/>
        <v>0</v>
      </c>
      <c r="X2333">
        <f t="shared" si="188"/>
        <v>0</v>
      </c>
    </row>
    <row r="2334" spans="1:24" x14ac:dyDescent="0.35">
      <c r="A2334" t="str">
        <f>IF(ROW()&lt;=vLastrow,'Match History Data'!A2334,"")</f>
        <v/>
      </c>
      <c r="B2334" t="str">
        <f>IF(ROW()&lt;=vLastrow,'Match History Data'!B2334,"")</f>
        <v/>
      </c>
      <c r="C2334" t="str">
        <f>IF(ROW()&lt;=vLastrow,'Match History Data'!C2334,"")</f>
        <v/>
      </c>
      <c r="D2334" t="str">
        <f>IF(ROW()&lt;=vLastrow,'Match History Data'!D2334,"")</f>
        <v/>
      </c>
      <c r="E2334" s="3" t="str">
        <f>IF(ROW()&lt;=vLastrow,IF('Match History Data'!E2334&lt;&gt;"",'Match History Data'!E2334,""),"")</f>
        <v/>
      </c>
      <c r="F2334" s="3" t="str">
        <f>IF(ROW()&lt;=vLastrow,IF('Match History Data'!F2334&lt;&gt;"",'Match History Data'!F2334,""),"")</f>
        <v/>
      </c>
      <c r="G2334" t="str">
        <f>IF(ROW()&lt;=vLastrow,'Match History Data'!G2334,"")</f>
        <v/>
      </c>
      <c r="H2334" t="str">
        <f>IF(ROW()&lt;=vLastrow,'Match History Data'!H2334,"")</f>
        <v/>
      </c>
      <c r="I2334" t="str">
        <f>IF(ROW()&lt;=vLastrow,'Match History Data'!I2334,"")</f>
        <v/>
      </c>
      <c r="J2334" t="str">
        <f>IF(ROW()&lt;=vLastrow,'Match History Data'!J2334,"")</f>
        <v/>
      </c>
      <c r="K2334" t="str">
        <f>IF(ROW()&lt;=vLastrow,'Match History Data'!K2334,"")</f>
        <v/>
      </c>
      <c r="L2334" t="str">
        <f>IF(ROW()&lt;=vLastrow,'Match History Data'!L2334,"")</f>
        <v/>
      </c>
      <c r="M2334" t="str">
        <f>IF(ROW()&lt;=vLastrow,'Match History Data'!M2334,"")</f>
        <v/>
      </c>
      <c r="N2334" t="str">
        <f>IF(ROW()&lt;=vLastrow,'Match History Data'!N2334,"")</f>
        <v/>
      </c>
      <c r="O2334" t="str">
        <f>IF(ROW()&lt;=vLastrow,'Match History Data'!O2334,"")</f>
        <v/>
      </c>
      <c r="Q2334" t="str">
        <f>IF(ROW()&lt;=vLastrow,VLOOKUP(MONTH(E2334),calcs!$S$2:$T$13,2,FALSE),"")</f>
        <v/>
      </c>
      <c r="R2334" t="str">
        <f>IF(ROW()&lt;=vLastrow,VLOOKUP(MONTH(F2334),calcs!$S$2:$T$13,2,FALSE),"")</f>
        <v/>
      </c>
      <c r="S2334" t="str">
        <f t="shared" si="190"/>
        <v/>
      </c>
      <c r="T2334" s="26" t="e">
        <f>IF(F2334="",DATEDIF(E2334,calcs!X$2,"Y"),"")</f>
        <v>#VALUE!</v>
      </c>
      <c r="U2334" t="str">
        <f t="shared" si="189"/>
        <v/>
      </c>
      <c r="V2334" t="str">
        <f t="shared" si="186"/>
        <v/>
      </c>
      <c r="W2334">
        <f t="shared" si="187"/>
        <v>0</v>
      </c>
      <c r="X2334">
        <f t="shared" si="188"/>
        <v>0</v>
      </c>
    </row>
    <row r="2335" spans="1:24" x14ac:dyDescent="0.35">
      <c r="A2335" t="str">
        <f>IF(ROW()&lt;=vLastrow,'Match History Data'!A2335,"")</f>
        <v/>
      </c>
      <c r="B2335" t="str">
        <f>IF(ROW()&lt;=vLastrow,'Match History Data'!B2335,"")</f>
        <v/>
      </c>
      <c r="C2335" t="str">
        <f>IF(ROW()&lt;=vLastrow,'Match History Data'!C2335,"")</f>
        <v/>
      </c>
      <c r="D2335" t="str">
        <f>IF(ROW()&lt;=vLastrow,'Match History Data'!D2335,"")</f>
        <v/>
      </c>
      <c r="E2335" s="3" t="str">
        <f>IF(ROW()&lt;=vLastrow,IF('Match History Data'!E2335&lt;&gt;"",'Match History Data'!E2335,""),"")</f>
        <v/>
      </c>
      <c r="F2335" s="3" t="str">
        <f>IF(ROW()&lt;=vLastrow,IF('Match History Data'!F2335&lt;&gt;"",'Match History Data'!F2335,""),"")</f>
        <v/>
      </c>
      <c r="G2335" t="str">
        <f>IF(ROW()&lt;=vLastrow,'Match History Data'!G2335,"")</f>
        <v/>
      </c>
      <c r="H2335" t="str">
        <f>IF(ROW()&lt;=vLastrow,'Match History Data'!H2335,"")</f>
        <v/>
      </c>
      <c r="I2335" t="str">
        <f>IF(ROW()&lt;=vLastrow,'Match History Data'!I2335,"")</f>
        <v/>
      </c>
      <c r="J2335" t="str">
        <f>IF(ROW()&lt;=vLastrow,'Match History Data'!J2335,"")</f>
        <v/>
      </c>
      <c r="K2335" t="str">
        <f>IF(ROW()&lt;=vLastrow,'Match History Data'!K2335,"")</f>
        <v/>
      </c>
      <c r="L2335" t="str">
        <f>IF(ROW()&lt;=vLastrow,'Match History Data'!L2335,"")</f>
        <v/>
      </c>
      <c r="M2335" t="str">
        <f>IF(ROW()&lt;=vLastrow,'Match History Data'!M2335,"")</f>
        <v/>
      </c>
      <c r="N2335" t="str">
        <f>IF(ROW()&lt;=vLastrow,'Match History Data'!N2335,"")</f>
        <v/>
      </c>
      <c r="O2335" t="str">
        <f>IF(ROW()&lt;=vLastrow,'Match History Data'!O2335,"")</f>
        <v/>
      </c>
      <c r="Q2335" t="str">
        <f>IF(ROW()&lt;=vLastrow,VLOOKUP(MONTH(E2335),calcs!$S$2:$T$13,2,FALSE),"")</f>
        <v/>
      </c>
      <c r="R2335" t="str">
        <f>IF(ROW()&lt;=vLastrow,VLOOKUP(MONTH(F2335),calcs!$S$2:$T$13,2,FALSE),"")</f>
        <v/>
      </c>
      <c r="S2335" t="str">
        <f t="shared" si="190"/>
        <v/>
      </c>
      <c r="T2335" s="26" t="e">
        <f>IF(F2335="",DATEDIF(E2335,calcs!X$2,"Y"),"")</f>
        <v>#VALUE!</v>
      </c>
      <c r="U2335" t="str">
        <f t="shared" si="189"/>
        <v/>
      </c>
      <c r="V2335" t="str">
        <f t="shared" si="186"/>
        <v/>
      </c>
      <c r="W2335">
        <f t="shared" si="187"/>
        <v>0</v>
      </c>
      <c r="X2335">
        <f t="shared" si="188"/>
        <v>0</v>
      </c>
    </row>
    <row r="2336" spans="1:24" x14ac:dyDescent="0.35">
      <c r="A2336" t="str">
        <f>IF(ROW()&lt;=vLastrow,'Match History Data'!A2336,"")</f>
        <v/>
      </c>
      <c r="B2336" t="str">
        <f>IF(ROW()&lt;=vLastrow,'Match History Data'!B2336,"")</f>
        <v/>
      </c>
      <c r="C2336" t="str">
        <f>IF(ROW()&lt;=vLastrow,'Match History Data'!C2336,"")</f>
        <v/>
      </c>
      <c r="D2336" t="str">
        <f>IF(ROW()&lt;=vLastrow,'Match History Data'!D2336,"")</f>
        <v/>
      </c>
      <c r="E2336" s="3" t="str">
        <f>IF(ROW()&lt;=vLastrow,IF('Match History Data'!E2336&lt;&gt;"",'Match History Data'!E2336,""),"")</f>
        <v/>
      </c>
      <c r="F2336" s="3" t="str">
        <f>IF(ROW()&lt;=vLastrow,IF('Match History Data'!F2336&lt;&gt;"",'Match History Data'!F2336,""),"")</f>
        <v/>
      </c>
      <c r="G2336" t="str">
        <f>IF(ROW()&lt;=vLastrow,'Match History Data'!G2336,"")</f>
        <v/>
      </c>
      <c r="H2336" t="str">
        <f>IF(ROW()&lt;=vLastrow,'Match History Data'!H2336,"")</f>
        <v/>
      </c>
      <c r="I2336" t="str">
        <f>IF(ROW()&lt;=vLastrow,'Match History Data'!I2336,"")</f>
        <v/>
      </c>
      <c r="J2336" t="str">
        <f>IF(ROW()&lt;=vLastrow,'Match History Data'!J2336,"")</f>
        <v/>
      </c>
      <c r="K2336" t="str">
        <f>IF(ROW()&lt;=vLastrow,'Match History Data'!K2336,"")</f>
        <v/>
      </c>
      <c r="L2336" t="str">
        <f>IF(ROW()&lt;=vLastrow,'Match History Data'!L2336,"")</f>
        <v/>
      </c>
      <c r="M2336" t="str">
        <f>IF(ROW()&lt;=vLastrow,'Match History Data'!M2336,"")</f>
        <v/>
      </c>
      <c r="N2336" t="str">
        <f>IF(ROW()&lt;=vLastrow,'Match History Data'!N2336,"")</f>
        <v/>
      </c>
      <c r="O2336" t="str">
        <f>IF(ROW()&lt;=vLastrow,'Match History Data'!O2336,"")</f>
        <v/>
      </c>
      <c r="Q2336" t="str">
        <f>IF(ROW()&lt;=vLastrow,VLOOKUP(MONTH(E2336),calcs!$S$2:$T$13,2,FALSE),"")</f>
        <v/>
      </c>
      <c r="R2336" t="str">
        <f>IF(ROW()&lt;=vLastrow,VLOOKUP(MONTH(F2336),calcs!$S$2:$T$13,2,FALSE),"")</f>
        <v/>
      </c>
      <c r="S2336" t="str">
        <f t="shared" si="190"/>
        <v/>
      </c>
      <c r="T2336" s="26" t="e">
        <f>IF(F2336="",DATEDIF(E2336,calcs!X$2,"Y"),"")</f>
        <v>#VALUE!</v>
      </c>
      <c r="U2336" t="str">
        <f t="shared" si="189"/>
        <v/>
      </c>
      <c r="V2336" t="str">
        <f t="shared" si="186"/>
        <v/>
      </c>
      <c r="W2336">
        <f t="shared" si="187"/>
        <v>0</v>
      </c>
      <c r="X2336">
        <f t="shared" si="188"/>
        <v>0</v>
      </c>
    </row>
    <row r="2337" spans="1:24" x14ac:dyDescent="0.35">
      <c r="A2337" t="str">
        <f>IF(ROW()&lt;=vLastrow,'Match History Data'!A2337,"")</f>
        <v/>
      </c>
      <c r="B2337" t="str">
        <f>IF(ROW()&lt;=vLastrow,'Match History Data'!B2337,"")</f>
        <v/>
      </c>
      <c r="C2337" t="str">
        <f>IF(ROW()&lt;=vLastrow,'Match History Data'!C2337,"")</f>
        <v/>
      </c>
      <c r="D2337" t="str">
        <f>IF(ROW()&lt;=vLastrow,'Match History Data'!D2337,"")</f>
        <v/>
      </c>
      <c r="E2337" s="3" t="str">
        <f>IF(ROW()&lt;=vLastrow,IF('Match History Data'!E2337&lt;&gt;"",'Match History Data'!E2337,""),"")</f>
        <v/>
      </c>
      <c r="F2337" s="3" t="str">
        <f>IF(ROW()&lt;=vLastrow,IF('Match History Data'!F2337&lt;&gt;"",'Match History Data'!F2337,""),"")</f>
        <v/>
      </c>
      <c r="G2337" t="str">
        <f>IF(ROW()&lt;=vLastrow,'Match History Data'!G2337,"")</f>
        <v/>
      </c>
      <c r="H2337" t="str">
        <f>IF(ROW()&lt;=vLastrow,'Match History Data'!H2337,"")</f>
        <v/>
      </c>
      <c r="I2337" t="str">
        <f>IF(ROW()&lt;=vLastrow,'Match History Data'!I2337,"")</f>
        <v/>
      </c>
      <c r="J2337" t="str">
        <f>IF(ROW()&lt;=vLastrow,'Match History Data'!J2337,"")</f>
        <v/>
      </c>
      <c r="K2337" t="str">
        <f>IF(ROW()&lt;=vLastrow,'Match History Data'!K2337,"")</f>
        <v/>
      </c>
      <c r="L2337" t="str">
        <f>IF(ROW()&lt;=vLastrow,'Match History Data'!L2337,"")</f>
        <v/>
      </c>
      <c r="M2337" t="str">
        <f>IF(ROW()&lt;=vLastrow,'Match History Data'!M2337,"")</f>
        <v/>
      </c>
      <c r="N2337" t="str">
        <f>IF(ROW()&lt;=vLastrow,'Match History Data'!N2337,"")</f>
        <v/>
      </c>
      <c r="O2337" t="str">
        <f>IF(ROW()&lt;=vLastrow,'Match History Data'!O2337,"")</f>
        <v/>
      </c>
      <c r="Q2337" t="str">
        <f>IF(ROW()&lt;=vLastrow,VLOOKUP(MONTH(E2337),calcs!$S$2:$T$13,2,FALSE),"")</f>
        <v/>
      </c>
      <c r="R2337" t="str">
        <f>IF(ROW()&lt;=vLastrow,VLOOKUP(MONTH(F2337),calcs!$S$2:$T$13,2,FALSE),"")</f>
        <v/>
      </c>
      <c r="S2337" t="str">
        <f t="shared" si="190"/>
        <v/>
      </c>
      <c r="T2337" s="26" t="e">
        <f>IF(F2337="",DATEDIF(E2337,calcs!X$2,"Y"),"")</f>
        <v>#VALUE!</v>
      </c>
      <c r="U2337" t="str">
        <f t="shared" si="189"/>
        <v/>
      </c>
      <c r="V2337" t="str">
        <f t="shared" si="186"/>
        <v/>
      </c>
      <c r="W2337">
        <f t="shared" si="187"/>
        <v>0</v>
      </c>
      <c r="X2337">
        <f t="shared" si="188"/>
        <v>0</v>
      </c>
    </row>
    <row r="2338" spans="1:24" x14ac:dyDescent="0.35">
      <c r="A2338" t="str">
        <f>IF(ROW()&lt;=vLastrow,'Match History Data'!A2338,"")</f>
        <v/>
      </c>
      <c r="B2338" t="str">
        <f>IF(ROW()&lt;=vLastrow,'Match History Data'!B2338,"")</f>
        <v/>
      </c>
      <c r="C2338" t="str">
        <f>IF(ROW()&lt;=vLastrow,'Match History Data'!C2338,"")</f>
        <v/>
      </c>
      <c r="D2338" t="str">
        <f>IF(ROW()&lt;=vLastrow,'Match History Data'!D2338,"")</f>
        <v/>
      </c>
      <c r="E2338" s="3" t="str">
        <f>IF(ROW()&lt;=vLastrow,IF('Match History Data'!E2338&lt;&gt;"",'Match History Data'!E2338,""),"")</f>
        <v/>
      </c>
      <c r="F2338" s="3" t="str">
        <f>IF(ROW()&lt;=vLastrow,IF('Match History Data'!F2338&lt;&gt;"",'Match History Data'!F2338,""),"")</f>
        <v/>
      </c>
      <c r="G2338" t="str">
        <f>IF(ROW()&lt;=vLastrow,'Match History Data'!G2338,"")</f>
        <v/>
      </c>
      <c r="H2338" t="str">
        <f>IF(ROW()&lt;=vLastrow,'Match History Data'!H2338,"")</f>
        <v/>
      </c>
      <c r="I2338" t="str">
        <f>IF(ROW()&lt;=vLastrow,'Match History Data'!I2338,"")</f>
        <v/>
      </c>
      <c r="J2338" t="str">
        <f>IF(ROW()&lt;=vLastrow,'Match History Data'!J2338,"")</f>
        <v/>
      </c>
      <c r="K2338" t="str">
        <f>IF(ROW()&lt;=vLastrow,'Match History Data'!K2338,"")</f>
        <v/>
      </c>
      <c r="L2338" t="str">
        <f>IF(ROW()&lt;=vLastrow,'Match History Data'!L2338,"")</f>
        <v/>
      </c>
      <c r="M2338" t="str">
        <f>IF(ROW()&lt;=vLastrow,'Match History Data'!M2338,"")</f>
        <v/>
      </c>
      <c r="N2338" t="str">
        <f>IF(ROW()&lt;=vLastrow,'Match History Data'!N2338,"")</f>
        <v/>
      </c>
      <c r="O2338" t="str">
        <f>IF(ROW()&lt;=vLastrow,'Match History Data'!O2338,"")</f>
        <v/>
      </c>
      <c r="Q2338" t="str">
        <f>IF(ROW()&lt;=vLastrow,VLOOKUP(MONTH(E2338),calcs!$S$2:$T$13,2,FALSE),"")</f>
        <v/>
      </c>
      <c r="R2338" t="str">
        <f>IF(ROW()&lt;=vLastrow,VLOOKUP(MONTH(F2338),calcs!$S$2:$T$13,2,FALSE),"")</f>
        <v/>
      </c>
      <c r="S2338" t="str">
        <f t="shared" si="190"/>
        <v/>
      </c>
      <c r="T2338" s="26" t="e">
        <f>IF(F2338="",DATEDIF(E2338,calcs!X$2,"Y"),"")</f>
        <v>#VALUE!</v>
      </c>
      <c r="U2338" t="str">
        <f t="shared" si="189"/>
        <v/>
      </c>
      <c r="V2338" t="str">
        <f t="shared" si="186"/>
        <v/>
      </c>
      <c r="W2338">
        <f t="shared" si="187"/>
        <v>0</v>
      </c>
      <c r="X2338">
        <f t="shared" si="188"/>
        <v>0</v>
      </c>
    </row>
    <row r="2339" spans="1:24" x14ac:dyDescent="0.35">
      <c r="A2339" t="str">
        <f>IF(ROW()&lt;=vLastrow,'Match History Data'!A2339,"")</f>
        <v/>
      </c>
      <c r="B2339" t="str">
        <f>IF(ROW()&lt;=vLastrow,'Match History Data'!B2339,"")</f>
        <v/>
      </c>
      <c r="C2339" t="str">
        <f>IF(ROW()&lt;=vLastrow,'Match History Data'!C2339,"")</f>
        <v/>
      </c>
      <c r="D2339" t="str">
        <f>IF(ROW()&lt;=vLastrow,'Match History Data'!D2339,"")</f>
        <v/>
      </c>
      <c r="E2339" s="3" t="str">
        <f>IF(ROW()&lt;=vLastrow,IF('Match History Data'!E2339&lt;&gt;"",'Match History Data'!E2339,""),"")</f>
        <v/>
      </c>
      <c r="F2339" s="3" t="str">
        <f>IF(ROW()&lt;=vLastrow,IF('Match History Data'!F2339&lt;&gt;"",'Match History Data'!F2339,""),"")</f>
        <v/>
      </c>
      <c r="G2339" t="str">
        <f>IF(ROW()&lt;=vLastrow,'Match History Data'!G2339,"")</f>
        <v/>
      </c>
      <c r="H2339" t="str">
        <f>IF(ROW()&lt;=vLastrow,'Match History Data'!H2339,"")</f>
        <v/>
      </c>
      <c r="I2339" t="str">
        <f>IF(ROW()&lt;=vLastrow,'Match History Data'!I2339,"")</f>
        <v/>
      </c>
      <c r="J2339" t="str">
        <f>IF(ROW()&lt;=vLastrow,'Match History Data'!J2339,"")</f>
        <v/>
      </c>
      <c r="K2339" t="str">
        <f>IF(ROW()&lt;=vLastrow,'Match History Data'!K2339,"")</f>
        <v/>
      </c>
      <c r="L2339" t="str">
        <f>IF(ROW()&lt;=vLastrow,'Match History Data'!L2339,"")</f>
        <v/>
      </c>
      <c r="M2339" t="str">
        <f>IF(ROW()&lt;=vLastrow,'Match History Data'!M2339,"")</f>
        <v/>
      </c>
      <c r="N2339" t="str">
        <f>IF(ROW()&lt;=vLastrow,'Match History Data'!N2339,"")</f>
        <v/>
      </c>
      <c r="O2339" t="str">
        <f>IF(ROW()&lt;=vLastrow,'Match History Data'!O2339,"")</f>
        <v/>
      </c>
      <c r="Q2339" t="str">
        <f>IF(ROW()&lt;=vLastrow,VLOOKUP(MONTH(E2339),calcs!$S$2:$T$13,2,FALSE),"")</f>
        <v/>
      </c>
      <c r="R2339" t="str">
        <f>IF(ROW()&lt;=vLastrow,VLOOKUP(MONTH(F2339),calcs!$S$2:$T$13,2,FALSE),"")</f>
        <v/>
      </c>
      <c r="S2339" t="str">
        <f t="shared" si="190"/>
        <v/>
      </c>
      <c r="T2339" s="26" t="e">
        <f>IF(F2339="",DATEDIF(E2339,calcs!X$2,"Y"),"")</f>
        <v>#VALUE!</v>
      </c>
      <c r="U2339" t="str">
        <f t="shared" si="189"/>
        <v/>
      </c>
      <c r="V2339" t="str">
        <f t="shared" si="186"/>
        <v/>
      </c>
      <c r="W2339">
        <f t="shared" si="187"/>
        <v>0</v>
      </c>
      <c r="X2339">
        <f t="shared" si="188"/>
        <v>0</v>
      </c>
    </row>
    <row r="2340" spans="1:24" x14ac:dyDescent="0.35">
      <c r="A2340" t="str">
        <f>IF(ROW()&lt;=vLastrow,'Match History Data'!A2340,"")</f>
        <v/>
      </c>
      <c r="B2340" t="str">
        <f>IF(ROW()&lt;=vLastrow,'Match History Data'!B2340,"")</f>
        <v/>
      </c>
      <c r="C2340" t="str">
        <f>IF(ROW()&lt;=vLastrow,'Match History Data'!C2340,"")</f>
        <v/>
      </c>
      <c r="D2340" t="str">
        <f>IF(ROW()&lt;=vLastrow,'Match History Data'!D2340,"")</f>
        <v/>
      </c>
      <c r="E2340" s="3" t="str">
        <f>IF(ROW()&lt;=vLastrow,IF('Match History Data'!E2340&lt;&gt;"",'Match History Data'!E2340,""),"")</f>
        <v/>
      </c>
      <c r="F2340" s="3" t="str">
        <f>IF(ROW()&lt;=vLastrow,IF('Match History Data'!F2340&lt;&gt;"",'Match History Data'!F2340,""),"")</f>
        <v/>
      </c>
      <c r="G2340" t="str">
        <f>IF(ROW()&lt;=vLastrow,'Match History Data'!G2340,"")</f>
        <v/>
      </c>
      <c r="H2340" t="str">
        <f>IF(ROW()&lt;=vLastrow,'Match History Data'!H2340,"")</f>
        <v/>
      </c>
      <c r="I2340" t="str">
        <f>IF(ROW()&lt;=vLastrow,'Match History Data'!I2340,"")</f>
        <v/>
      </c>
      <c r="J2340" t="str">
        <f>IF(ROW()&lt;=vLastrow,'Match History Data'!J2340,"")</f>
        <v/>
      </c>
      <c r="K2340" t="str">
        <f>IF(ROW()&lt;=vLastrow,'Match History Data'!K2340,"")</f>
        <v/>
      </c>
      <c r="L2340" t="str">
        <f>IF(ROW()&lt;=vLastrow,'Match History Data'!L2340,"")</f>
        <v/>
      </c>
      <c r="M2340" t="str">
        <f>IF(ROW()&lt;=vLastrow,'Match History Data'!M2340,"")</f>
        <v/>
      </c>
      <c r="N2340" t="str">
        <f>IF(ROW()&lt;=vLastrow,'Match History Data'!N2340,"")</f>
        <v/>
      </c>
      <c r="O2340" t="str">
        <f>IF(ROW()&lt;=vLastrow,'Match History Data'!O2340,"")</f>
        <v/>
      </c>
      <c r="Q2340" t="str">
        <f>IF(ROW()&lt;=vLastrow,VLOOKUP(MONTH(E2340),calcs!$S$2:$T$13,2,FALSE),"")</f>
        <v/>
      </c>
      <c r="R2340" t="str">
        <f>IF(ROW()&lt;=vLastrow,VLOOKUP(MONTH(F2340),calcs!$S$2:$T$13,2,FALSE),"")</f>
        <v/>
      </c>
      <c r="S2340" t="str">
        <f t="shared" si="190"/>
        <v/>
      </c>
      <c r="T2340" s="26" t="e">
        <f>IF(F2340="",DATEDIF(E2340,calcs!X$2,"Y"),"")</f>
        <v>#VALUE!</v>
      </c>
      <c r="U2340" t="str">
        <f t="shared" si="189"/>
        <v/>
      </c>
      <c r="V2340" t="str">
        <f t="shared" si="186"/>
        <v/>
      </c>
      <c r="W2340">
        <f t="shared" si="187"/>
        <v>0</v>
      </c>
      <c r="X2340">
        <f t="shared" si="188"/>
        <v>0</v>
      </c>
    </row>
    <row r="2341" spans="1:24" x14ac:dyDescent="0.35">
      <c r="A2341" t="str">
        <f>IF(ROW()&lt;=vLastrow,'Match History Data'!A2341,"")</f>
        <v/>
      </c>
      <c r="B2341" t="str">
        <f>IF(ROW()&lt;=vLastrow,'Match History Data'!B2341,"")</f>
        <v/>
      </c>
      <c r="C2341" t="str">
        <f>IF(ROW()&lt;=vLastrow,'Match History Data'!C2341,"")</f>
        <v/>
      </c>
      <c r="D2341" t="str">
        <f>IF(ROW()&lt;=vLastrow,'Match History Data'!D2341,"")</f>
        <v/>
      </c>
      <c r="E2341" s="3" t="str">
        <f>IF(ROW()&lt;=vLastrow,IF('Match History Data'!E2341&lt;&gt;"",'Match History Data'!E2341,""),"")</f>
        <v/>
      </c>
      <c r="F2341" s="3" t="str">
        <f>IF(ROW()&lt;=vLastrow,IF('Match History Data'!F2341&lt;&gt;"",'Match History Data'!F2341,""),"")</f>
        <v/>
      </c>
      <c r="G2341" t="str">
        <f>IF(ROW()&lt;=vLastrow,'Match History Data'!G2341,"")</f>
        <v/>
      </c>
      <c r="H2341" t="str">
        <f>IF(ROW()&lt;=vLastrow,'Match History Data'!H2341,"")</f>
        <v/>
      </c>
      <c r="I2341" t="str">
        <f>IF(ROW()&lt;=vLastrow,'Match History Data'!I2341,"")</f>
        <v/>
      </c>
      <c r="J2341" t="str">
        <f>IF(ROW()&lt;=vLastrow,'Match History Data'!J2341,"")</f>
        <v/>
      </c>
      <c r="K2341" t="str">
        <f>IF(ROW()&lt;=vLastrow,'Match History Data'!K2341,"")</f>
        <v/>
      </c>
      <c r="L2341" t="str">
        <f>IF(ROW()&lt;=vLastrow,'Match History Data'!L2341,"")</f>
        <v/>
      </c>
      <c r="M2341" t="str">
        <f>IF(ROW()&lt;=vLastrow,'Match History Data'!M2341,"")</f>
        <v/>
      </c>
      <c r="N2341" t="str">
        <f>IF(ROW()&lt;=vLastrow,'Match History Data'!N2341,"")</f>
        <v/>
      </c>
      <c r="O2341" t="str">
        <f>IF(ROW()&lt;=vLastrow,'Match History Data'!O2341,"")</f>
        <v/>
      </c>
      <c r="Q2341" t="str">
        <f>IF(ROW()&lt;=vLastrow,VLOOKUP(MONTH(E2341),calcs!$S$2:$T$13,2,FALSE),"")</f>
        <v/>
      </c>
      <c r="R2341" t="str">
        <f>IF(ROW()&lt;=vLastrow,VLOOKUP(MONTH(F2341),calcs!$S$2:$T$13,2,FALSE),"")</f>
        <v/>
      </c>
      <c r="S2341" t="str">
        <f t="shared" si="190"/>
        <v/>
      </c>
      <c r="T2341" s="26" t="e">
        <f>IF(F2341="",DATEDIF(E2341,calcs!X$2,"Y"),"")</f>
        <v>#VALUE!</v>
      </c>
      <c r="U2341" t="str">
        <f t="shared" si="189"/>
        <v/>
      </c>
      <c r="V2341" t="str">
        <f t="shared" si="186"/>
        <v/>
      </c>
      <c r="W2341">
        <f t="shared" si="187"/>
        <v>0</v>
      </c>
      <c r="X2341">
        <f t="shared" si="188"/>
        <v>0</v>
      </c>
    </row>
    <row r="2342" spans="1:24" x14ac:dyDescent="0.35">
      <c r="A2342" t="str">
        <f>IF(ROW()&lt;=vLastrow,'Match History Data'!A2342,"")</f>
        <v/>
      </c>
      <c r="B2342" t="str">
        <f>IF(ROW()&lt;=vLastrow,'Match History Data'!B2342,"")</f>
        <v/>
      </c>
      <c r="C2342" t="str">
        <f>IF(ROW()&lt;=vLastrow,'Match History Data'!C2342,"")</f>
        <v/>
      </c>
      <c r="D2342" t="str">
        <f>IF(ROW()&lt;=vLastrow,'Match History Data'!D2342,"")</f>
        <v/>
      </c>
      <c r="E2342" s="3" t="str">
        <f>IF(ROW()&lt;=vLastrow,IF('Match History Data'!E2342&lt;&gt;"",'Match History Data'!E2342,""),"")</f>
        <v/>
      </c>
      <c r="F2342" s="3" t="str">
        <f>IF(ROW()&lt;=vLastrow,IF('Match History Data'!F2342&lt;&gt;"",'Match History Data'!F2342,""),"")</f>
        <v/>
      </c>
      <c r="G2342" t="str">
        <f>IF(ROW()&lt;=vLastrow,'Match History Data'!G2342,"")</f>
        <v/>
      </c>
      <c r="H2342" t="str">
        <f>IF(ROW()&lt;=vLastrow,'Match History Data'!H2342,"")</f>
        <v/>
      </c>
      <c r="I2342" t="str">
        <f>IF(ROW()&lt;=vLastrow,'Match History Data'!I2342,"")</f>
        <v/>
      </c>
      <c r="J2342" t="str">
        <f>IF(ROW()&lt;=vLastrow,'Match History Data'!J2342,"")</f>
        <v/>
      </c>
      <c r="K2342" t="str">
        <f>IF(ROW()&lt;=vLastrow,'Match History Data'!K2342,"")</f>
        <v/>
      </c>
      <c r="L2342" t="str">
        <f>IF(ROW()&lt;=vLastrow,'Match History Data'!L2342,"")</f>
        <v/>
      </c>
      <c r="M2342" t="str">
        <f>IF(ROW()&lt;=vLastrow,'Match History Data'!M2342,"")</f>
        <v/>
      </c>
      <c r="N2342" t="str">
        <f>IF(ROW()&lt;=vLastrow,'Match History Data'!N2342,"")</f>
        <v/>
      </c>
      <c r="O2342" t="str">
        <f>IF(ROW()&lt;=vLastrow,'Match History Data'!O2342,"")</f>
        <v/>
      </c>
      <c r="Q2342" t="str">
        <f>IF(ROW()&lt;=vLastrow,VLOOKUP(MONTH(E2342),calcs!$S$2:$T$13,2,FALSE),"")</f>
        <v/>
      </c>
      <c r="R2342" t="str">
        <f>IF(ROW()&lt;=vLastrow,VLOOKUP(MONTH(F2342),calcs!$S$2:$T$13,2,FALSE),"")</f>
        <v/>
      </c>
      <c r="S2342" t="str">
        <f t="shared" si="190"/>
        <v/>
      </c>
      <c r="T2342" s="26" t="e">
        <f>IF(F2342="",DATEDIF(E2342,calcs!X$2,"Y"),"")</f>
        <v>#VALUE!</v>
      </c>
      <c r="U2342" t="str">
        <f t="shared" si="189"/>
        <v/>
      </c>
      <c r="V2342" t="str">
        <f t="shared" si="186"/>
        <v/>
      </c>
      <c r="W2342">
        <f t="shared" si="187"/>
        <v>0</v>
      </c>
      <c r="X2342">
        <f t="shared" si="188"/>
        <v>0</v>
      </c>
    </row>
    <row r="2343" spans="1:24" x14ac:dyDescent="0.35">
      <c r="A2343" t="str">
        <f>IF(ROW()&lt;=vLastrow,'Match History Data'!A2343,"")</f>
        <v/>
      </c>
      <c r="B2343" t="str">
        <f>IF(ROW()&lt;=vLastrow,'Match History Data'!B2343,"")</f>
        <v/>
      </c>
      <c r="C2343" t="str">
        <f>IF(ROW()&lt;=vLastrow,'Match History Data'!C2343,"")</f>
        <v/>
      </c>
      <c r="D2343" t="str">
        <f>IF(ROW()&lt;=vLastrow,'Match History Data'!D2343,"")</f>
        <v/>
      </c>
      <c r="E2343" s="3" t="str">
        <f>IF(ROW()&lt;=vLastrow,IF('Match History Data'!E2343&lt;&gt;"",'Match History Data'!E2343,""),"")</f>
        <v/>
      </c>
      <c r="F2343" s="3" t="str">
        <f>IF(ROW()&lt;=vLastrow,IF('Match History Data'!F2343&lt;&gt;"",'Match History Data'!F2343,""),"")</f>
        <v/>
      </c>
      <c r="G2343" t="str">
        <f>IF(ROW()&lt;=vLastrow,'Match History Data'!G2343,"")</f>
        <v/>
      </c>
      <c r="H2343" t="str">
        <f>IF(ROW()&lt;=vLastrow,'Match History Data'!H2343,"")</f>
        <v/>
      </c>
      <c r="I2343" t="str">
        <f>IF(ROW()&lt;=vLastrow,'Match History Data'!I2343,"")</f>
        <v/>
      </c>
      <c r="J2343" t="str">
        <f>IF(ROW()&lt;=vLastrow,'Match History Data'!J2343,"")</f>
        <v/>
      </c>
      <c r="K2343" t="str">
        <f>IF(ROW()&lt;=vLastrow,'Match History Data'!K2343,"")</f>
        <v/>
      </c>
      <c r="L2343" t="str">
        <f>IF(ROW()&lt;=vLastrow,'Match History Data'!L2343,"")</f>
        <v/>
      </c>
      <c r="M2343" t="str">
        <f>IF(ROW()&lt;=vLastrow,'Match History Data'!M2343,"")</f>
        <v/>
      </c>
      <c r="N2343" t="str">
        <f>IF(ROW()&lt;=vLastrow,'Match History Data'!N2343,"")</f>
        <v/>
      </c>
      <c r="O2343" t="str">
        <f>IF(ROW()&lt;=vLastrow,'Match History Data'!O2343,"")</f>
        <v/>
      </c>
      <c r="Q2343" t="str">
        <f>IF(ROW()&lt;=vLastrow,VLOOKUP(MONTH(E2343),calcs!$S$2:$T$13,2,FALSE),"")</f>
        <v/>
      </c>
      <c r="R2343" t="str">
        <f>IF(ROW()&lt;=vLastrow,VLOOKUP(MONTH(F2343),calcs!$S$2:$T$13,2,FALSE),"")</f>
        <v/>
      </c>
      <c r="S2343" t="str">
        <f t="shared" si="190"/>
        <v/>
      </c>
      <c r="T2343" s="26" t="e">
        <f>IF(F2343="",DATEDIF(E2343,calcs!X$2,"Y"),"")</f>
        <v>#VALUE!</v>
      </c>
      <c r="U2343" t="str">
        <f t="shared" si="189"/>
        <v/>
      </c>
      <c r="V2343" t="str">
        <f t="shared" si="186"/>
        <v/>
      </c>
      <c r="W2343">
        <f t="shared" si="187"/>
        <v>0</v>
      </c>
      <c r="X2343">
        <f t="shared" si="188"/>
        <v>0</v>
      </c>
    </row>
    <row r="2344" spans="1:24" x14ac:dyDescent="0.35">
      <c r="A2344" t="str">
        <f>IF(ROW()&lt;=vLastrow,'Match History Data'!A2344,"")</f>
        <v/>
      </c>
      <c r="B2344" t="str">
        <f>IF(ROW()&lt;=vLastrow,'Match History Data'!B2344,"")</f>
        <v/>
      </c>
      <c r="C2344" t="str">
        <f>IF(ROW()&lt;=vLastrow,'Match History Data'!C2344,"")</f>
        <v/>
      </c>
      <c r="D2344" t="str">
        <f>IF(ROW()&lt;=vLastrow,'Match History Data'!D2344,"")</f>
        <v/>
      </c>
      <c r="E2344" s="3" t="str">
        <f>IF(ROW()&lt;=vLastrow,IF('Match History Data'!E2344&lt;&gt;"",'Match History Data'!E2344,""),"")</f>
        <v/>
      </c>
      <c r="F2344" s="3" t="str">
        <f>IF(ROW()&lt;=vLastrow,IF('Match History Data'!F2344&lt;&gt;"",'Match History Data'!F2344,""),"")</f>
        <v/>
      </c>
      <c r="G2344" t="str">
        <f>IF(ROW()&lt;=vLastrow,'Match History Data'!G2344,"")</f>
        <v/>
      </c>
      <c r="H2344" t="str">
        <f>IF(ROW()&lt;=vLastrow,'Match History Data'!H2344,"")</f>
        <v/>
      </c>
      <c r="I2344" t="str">
        <f>IF(ROW()&lt;=vLastrow,'Match History Data'!I2344,"")</f>
        <v/>
      </c>
      <c r="J2344" t="str">
        <f>IF(ROW()&lt;=vLastrow,'Match History Data'!J2344,"")</f>
        <v/>
      </c>
      <c r="K2344" t="str">
        <f>IF(ROW()&lt;=vLastrow,'Match History Data'!K2344,"")</f>
        <v/>
      </c>
      <c r="L2344" t="str">
        <f>IF(ROW()&lt;=vLastrow,'Match History Data'!L2344,"")</f>
        <v/>
      </c>
      <c r="M2344" t="str">
        <f>IF(ROW()&lt;=vLastrow,'Match History Data'!M2344,"")</f>
        <v/>
      </c>
      <c r="N2344" t="str">
        <f>IF(ROW()&lt;=vLastrow,'Match History Data'!N2344,"")</f>
        <v/>
      </c>
      <c r="O2344" t="str">
        <f>IF(ROW()&lt;=vLastrow,'Match History Data'!O2344,"")</f>
        <v/>
      </c>
      <c r="Q2344" t="str">
        <f>IF(ROW()&lt;=vLastrow,VLOOKUP(MONTH(E2344),calcs!$S$2:$T$13,2,FALSE),"")</f>
        <v/>
      </c>
      <c r="R2344" t="str">
        <f>IF(ROW()&lt;=vLastrow,VLOOKUP(MONTH(F2344),calcs!$S$2:$T$13,2,FALSE),"")</f>
        <v/>
      </c>
      <c r="S2344" t="str">
        <f t="shared" si="190"/>
        <v/>
      </c>
      <c r="T2344" s="26" t="e">
        <f>IF(F2344="",DATEDIF(E2344,calcs!X$2,"Y"),"")</f>
        <v>#VALUE!</v>
      </c>
      <c r="U2344" t="str">
        <f t="shared" si="189"/>
        <v/>
      </c>
      <c r="V2344" t="str">
        <f t="shared" si="186"/>
        <v/>
      </c>
      <c r="W2344">
        <f t="shared" si="187"/>
        <v>0</v>
      </c>
      <c r="X2344">
        <f t="shared" si="188"/>
        <v>0</v>
      </c>
    </row>
    <row r="2345" spans="1:24" x14ac:dyDescent="0.35">
      <c r="A2345" t="str">
        <f>IF(ROW()&lt;=vLastrow,'Match History Data'!A2345,"")</f>
        <v/>
      </c>
      <c r="B2345" t="str">
        <f>IF(ROW()&lt;=vLastrow,'Match History Data'!B2345,"")</f>
        <v/>
      </c>
      <c r="C2345" t="str">
        <f>IF(ROW()&lt;=vLastrow,'Match History Data'!C2345,"")</f>
        <v/>
      </c>
      <c r="D2345" t="str">
        <f>IF(ROW()&lt;=vLastrow,'Match History Data'!D2345,"")</f>
        <v/>
      </c>
      <c r="E2345" s="3" t="str">
        <f>IF(ROW()&lt;=vLastrow,IF('Match History Data'!E2345&lt;&gt;"",'Match History Data'!E2345,""),"")</f>
        <v/>
      </c>
      <c r="F2345" s="3" t="str">
        <f>IF(ROW()&lt;=vLastrow,IF('Match History Data'!F2345&lt;&gt;"",'Match History Data'!F2345,""),"")</f>
        <v/>
      </c>
      <c r="G2345" t="str">
        <f>IF(ROW()&lt;=vLastrow,'Match History Data'!G2345,"")</f>
        <v/>
      </c>
      <c r="H2345" t="str">
        <f>IF(ROW()&lt;=vLastrow,'Match History Data'!H2345,"")</f>
        <v/>
      </c>
      <c r="I2345" t="str">
        <f>IF(ROW()&lt;=vLastrow,'Match History Data'!I2345,"")</f>
        <v/>
      </c>
      <c r="J2345" t="str">
        <f>IF(ROW()&lt;=vLastrow,'Match History Data'!J2345,"")</f>
        <v/>
      </c>
      <c r="K2345" t="str">
        <f>IF(ROW()&lt;=vLastrow,'Match History Data'!K2345,"")</f>
        <v/>
      </c>
      <c r="L2345" t="str">
        <f>IF(ROW()&lt;=vLastrow,'Match History Data'!L2345,"")</f>
        <v/>
      </c>
      <c r="M2345" t="str">
        <f>IF(ROW()&lt;=vLastrow,'Match History Data'!M2345,"")</f>
        <v/>
      </c>
      <c r="N2345" t="str">
        <f>IF(ROW()&lt;=vLastrow,'Match History Data'!N2345,"")</f>
        <v/>
      </c>
      <c r="O2345" t="str">
        <f>IF(ROW()&lt;=vLastrow,'Match History Data'!O2345,"")</f>
        <v/>
      </c>
      <c r="Q2345" t="str">
        <f>IF(ROW()&lt;=vLastrow,VLOOKUP(MONTH(E2345),calcs!$S$2:$T$13,2,FALSE),"")</f>
        <v/>
      </c>
      <c r="R2345" t="str">
        <f>IF(ROW()&lt;=vLastrow,VLOOKUP(MONTH(F2345),calcs!$S$2:$T$13,2,FALSE),"")</f>
        <v/>
      </c>
      <c r="S2345" t="str">
        <f t="shared" si="190"/>
        <v/>
      </c>
      <c r="T2345" s="26" t="e">
        <f>IF(F2345="",DATEDIF(E2345,calcs!X$2,"Y"),"")</f>
        <v>#VALUE!</v>
      </c>
      <c r="U2345" t="str">
        <f t="shared" si="189"/>
        <v/>
      </c>
      <c r="V2345" t="str">
        <f t="shared" si="186"/>
        <v/>
      </c>
      <c r="W2345">
        <f t="shared" si="187"/>
        <v>0</v>
      </c>
      <c r="X2345">
        <f t="shared" si="188"/>
        <v>0</v>
      </c>
    </row>
    <row r="2346" spans="1:24" x14ac:dyDescent="0.35">
      <c r="A2346" t="str">
        <f>IF(ROW()&lt;=vLastrow,'Match History Data'!A2346,"")</f>
        <v/>
      </c>
      <c r="B2346" t="str">
        <f>IF(ROW()&lt;=vLastrow,'Match History Data'!B2346,"")</f>
        <v/>
      </c>
      <c r="C2346" t="str">
        <f>IF(ROW()&lt;=vLastrow,'Match History Data'!C2346,"")</f>
        <v/>
      </c>
      <c r="D2346" t="str">
        <f>IF(ROW()&lt;=vLastrow,'Match History Data'!D2346,"")</f>
        <v/>
      </c>
      <c r="E2346" s="3" t="str">
        <f>IF(ROW()&lt;=vLastrow,IF('Match History Data'!E2346&lt;&gt;"",'Match History Data'!E2346,""),"")</f>
        <v/>
      </c>
      <c r="F2346" s="3" t="str">
        <f>IF(ROW()&lt;=vLastrow,IF('Match History Data'!F2346&lt;&gt;"",'Match History Data'!F2346,""),"")</f>
        <v/>
      </c>
      <c r="G2346" t="str">
        <f>IF(ROW()&lt;=vLastrow,'Match History Data'!G2346,"")</f>
        <v/>
      </c>
      <c r="H2346" t="str">
        <f>IF(ROW()&lt;=vLastrow,'Match History Data'!H2346,"")</f>
        <v/>
      </c>
      <c r="I2346" t="str">
        <f>IF(ROW()&lt;=vLastrow,'Match History Data'!I2346,"")</f>
        <v/>
      </c>
      <c r="J2346" t="str">
        <f>IF(ROW()&lt;=vLastrow,'Match History Data'!J2346,"")</f>
        <v/>
      </c>
      <c r="K2346" t="str">
        <f>IF(ROW()&lt;=vLastrow,'Match History Data'!K2346,"")</f>
        <v/>
      </c>
      <c r="L2346" t="str">
        <f>IF(ROW()&lt;=vLastrow,'Match History Data'!L2346,"")</f>
        <v/>
      </c>
      <c r="M2346" t="str">
        <f>IF(ROW()&lt;=vLastrow,'Match History Data'!M2346,"")</f>
        <v/>
      </c>
      <c r="N2346" t="str">
        <f>IF(ROW()&lt;=vLastrow,'Match History Data'!N2346,"")</f>
        <v/>
      </c>
      <c r="O2346" t="str">
        <f>IF(ROW()&lt;=vLastrow,'Match History Data'!O2346,"")</f>
        <v/>
      </c>
      <c r="Q2346" t="str">
        <f>IF(ROW()&lt;=vLastrow,VLOOKUP(MONTH(E2346),calcs!$S$2:$T$13,2,FALSE),"")</f>
        <v/>
      </c>
      <c r="R2346" t="str">
        <f>IF(ROW()&lt;=vLastrow,VLOOKUP(MONTH(F2346),calcs!$S$2:$T$13,2,FALSE),"")</f>
        <v/>
      </c>
      <c r="S2346" t="str">
        <f t="shared" si="190"/>
        <v/>
      </c>
      <c r="T2346" s="26" t="e">
        <f>IF(F2346="",DATEDIF(E2346,calcs!X$2,"Y"),"")</f>
        <v>#VALUE!</v>
      </c>
      <c r="U2346" t="str">
        <f t="shared" si="189"/>
        <v/>
      </c>
      <c r="V2346" t="str">
        <f t="shared" si="186"/>
        <v/>
      </c>
      <c r="W2346">
        <f t="shared" si="187"/>
        <v>0</v>
      </c>
      <c r="X2346">
        <f t="shared" si="188"/>
        <v>0</v>
      </c>
    </row>
    <row r="2347" spans="1:24" x14ac:dyDescent="0.35">
      <c r="A2347" t="str">
        <f>IF(ROW()&lt;=vLastrow,'Match History Data'!A2347,"")</f>
        <v/>
      </c>
      <c r="B2347" t="str">
        <f>IF(ROW()&lt;=vLastrow,'Match History Data'!B2347,"")</f>
        <v/>
      </c>
      <c r="C2347" t="str">
        <f>IF(ROW()&lt;=vLastrow,'Match History Data'!C2347,"")</f>
        <v/>
      </c>
      <c r="D2347" t="str">
        <f>IF(ROW()&lt;=vLastrow,'Match History Data'!D2347,"")</f>
        <v/>
      </c>
      <c r="E2347" s="3" t="str">
        <f>IF(ROW()&lt;=vLastrow,IF('Match History Data'!E2347&lt;&gt;"",'Match History Data'!E2347,""),"")</f>
        <v/>
      </c>
      <c r="F2347" s="3" t="str">
        <f>IF(ROW()&lt;=vLastrow,IF('Match History Data'!F2347&lt;&gt;"",'Match History Data'!F2347,""),"")</f>
        <v/>
      </c>
      <c r="G2347" t="str">
        <f>IF(ROW()&lt;=vLastrow,'Match History Data'!G2347,"")</f>
        <v/>
      </c>
      <c r="H2347" t="str">
        <f>IF(ROW()&lt;=vLastrow,'Match History Data'!H2347,"")</f>
        <v/>
      </c>
      <c r="I2347" t="str">
        <f>IF(ROW()&lt;=vLastrow,'Match History Data'!I2347,"")</f>
        <v/>
      </c>
      <c r="J2347" t="str">
        <f>IF(ROW()&lt;=vLastrow,'Match History Data'!J2347,"")</f>
        <v/>
      </c>
      <c r="K2347" t="str">
        <f>IF(ROW()&lt;=vLastrow,'Match History Data'!K2347,"")</f>
        <v/>
      </c>
      <c r="L2347" t="str">
        <f>IF(ROW()&lt;=vLastrow,'Match History Data'!L2347,"")</f>
        <v/>
      </c>
      <c r="M2347" t="str">
        <f>IF(ROW()&lt;=vLastrow,'Match History Data'!M2347,"")</f>
        <v/>
      </c>
      <c r="N2347" t="str">
        <f>IF(ROW()&lt;=vLastrow,'Match History Data'!N2347,"")</f>
        <v/>
      </c>
      <c r="O2347" t="str">
        <f>IF(ROW()&lt;=vLastrow,'Match History Data'!O2347,"")</f>
        <v/>
      </c>
      <c r="Q2347" t="str">
        <f>IF(ROW()&lt;=vLastrow,VLOOKUP(MONTH(E2347),calcs!$S$2:$T$13,2,FALSE),"")</f>
        <v/>
      </c>
      <c r="R2347" t="str">
        <f>IF(ROW()&lt;=vLastrow,VLOOKUP(MONTH(F2347),calcs!$S$2:$T$13,2,FALSE),"")</f>
        <v/>
      </c>
      <c r="S2347" t="str">
        <f t="shared" si="190"/>
        <v/>
      </c>
      <c r="T2347" s="26" t="e">
        <f>IF(F2347="",DATEDIF(E2347,calcs!X$2,"Y"),"")</f>
        <v>#VALUE!</v>
      </c>
      <c r="U2347" t="str">
        <f t="shared" si="189"/>
        <v/>
      </c>
      <c r="V2347" t="str">
        <f t="shared" si="186"/>
        <v/>
      </c>
      <c r="W2347">
        <f t="shared" si="187"/>
        <v>0</v>
      </c>
      <c r="X2347">
        <f t="shared" si="188"/>
        <v>0</v>
      </c>
    </row>
    <row r="2348" spans="1:24" x14ac:dyDescent="0.35">
      <c r="A2348" t="str">
        <f>IF(ROW()&lt;=vLastrow,'Match History Data'!A2348,"")</f>
        <v/>
      </c>
      <c r="B2348" t="str">
        <f>IF(ROW()&lt;=vLastrow,'Match History Data'!B2348,"")</f>
        <v/>
      </c>
      <c r="C2348" t="str">
        <f>IF(ROW()&lt;=vLastrow,'Match History Data'!C2348,"")</f>
        <v/>
      </c>
      <c r="D2348" t="str">
        <f>IF(ROW()&lt;=vLastrow,'Match History Data'!D2348,"")</f>
        <v/>
      </c>
      <c r="E2348" s="3" t="str">
        <f>IF(ROW()&lt;=vLastrow,IF('Match History Data'!E2348&lt;&gt;"",'Match History Data'!E2348,""),"")</f>
        <v/>
      </c>
      <c r="F2348" s="3" t="str">
        <f>IF(ROW()&lt;=vLastrow,IF('Match History Data'!F2348&lt;&gt;"",'Match History Data'!F2348,""),"")</f>
        <v/>
      </c>
      <c r="G2348" t="str">
        <f>IF(ROW()&lt;=vLastrow,'Match History Data'!G2348,"")</f>
        <v/>
      </c>
      <c r="H2348" t="str">
        <f>IF(ROW()&lt;=vLastrow,'Match History Data'!H2348,"")</f>
        <v/>
      </c>
      <c r="I2348" t="str">
        <f>IF(ROW()&lt;=vLastrow,'Match History Data'!I2348,"")</f>
        <v/>
      </c>
      <c r="J2348" t="str">
        <f>IF(ROW()&lt;=vLastrow,'Match History Data'!J2348,"")</f>
        <v/>
      </c>
      <c r="K2348" t="str">
        <f>IF(ROW()&lt;=vLastrow,'Match History Data'!K2348,"")</f>
        <v/>
      </c>
      <c r="L2348" t="str">
        <f>IF(ROW()&lt;=vLastrow,'Match History Data'!L2348,"")</f>
        <v/>
      </c>
      <c r="M2348" t="str">
        <f>IF(ROW()&lt;=vLastrow,'Match History Data'!M2348,"")</f>
        <v/>
      </c>
      <c r="N2348" t="str">
        <f>IF(ROW()&lt;=vLastrow,'Match History Data'!N2348,"")</f>
        <v/>
      </c>
      <c r="O2348" t="str">
        <f>IF(ROW()&lt;=vLastrow,'Match History Data'!O2348,"")</f>
        <v/>
      </c>
      <c r="Q2348" t="str">
        <f>IF(ROW()&lt;=vLastrow,VLOOKUP(MONTH(E2348),calcs!$S$2:$T$13,2,FALSE),"")</f>
        <v/>
      </c>
      <c r="R2348" t="str">
        <f>IF(ROW()&lt;=vLastrow,VLOOKUP(MONTH(F2348),calcs!$S$2:$T$13,2,FALSE),"")</f>
        <v/>
      </c>
      <c r="S2348" t="str">
        <f t="shared" si="190"/>
        <v/>
      </c>
      <c r="T2348" s="26" t="e">
        <f>IF(F2348="",DATEDIF(E2348,calcs!X$2,"Y"),"")</f>
        <v>#VALUE!</v>
      </c>
      <c r="U2348" t="str">
        <f t="shared" si="189"/>
        <v/>
      </c>
      <c r="V2348" t="str">
        <f t="shared" si="186"/>
        <v/>
      </c>
      <c r="W2348">
        <f t="shared" si="187"/>
        <v>0</v>
      </c>
      <c r="X2348">
        <f t="shared" si="188"/>
        <v>0</v>
      </c>
    </row>
    <row r="2349" spans="1:24" x14ac:dyDescent="0.35">
      <c r="A2349" t="str">
        <f>IF(ROW()&lt;=vLastrow,'Match History Data'!A2349,"")</f>
        <v/>
      </c>
      <c r="B2349" t="str">
        <f>IF(ROW()&lt;=vLastrow,'Match History Data'!B2349,"")</f>
        <v/>
      </c>
      <c r="C2349" t="str">
        <f>IF(ROW()&lt;=vLastrow,'Match History Data'!C2349,"")</f>
        <v/>
      </c>
      <c r="D2349" t="str">
        <f>IF(ROW()&lt;=vLastrow,'Match History Data'!D2349,"")</f>
        <v/>
      </c>
      <c r="E2349" s="3" t="str">
        <f>IF(ROW()&lt;=vLastrow,IF('Match History Data'!E2349&lt;&gt;"",'Match History Data'!E2349,""),"")</f>
        <v/>
      </c>
      <c r="F2349" s="3" t="str">
        <f>IF(ROW()&lt;=vLastrow,IF('Match History Data'!F2349&lt;&gt;"",'Match History Data'!F2349,""),"")</f>
        <v/>
      </c>
      <c r="G2349" t="str">
        <f>IF(ROW()&lt;=vLastrow,'Match History Data'!G2349,"")</f>
        <v/>
      </c>
      <c r="H2349" t="str">
        <f>IF(ROW()&lt;=vLastrow,'Match History Data'!H2349,"")</f>
        <v/>
      </c>
      <c r="I2349" t="str">
        <f>IF(ROW()&lt;=vLastrow,'Match History Data'!I2349,"")</f>
        <v/>
      </c>
      <c r="J2349" t="str">
        <f>IF(ROW()&lt;=vLastrow,'Match History Data'!J2349,"")</f>
        <v/>
      </c>
      <c r="K2349" t="str">
        <f>IF(ROW()&lt;=vLastrow,'Match History Data'!K2349,"")</f>
        <v/>
      </c>
      <c r="L2349" t="str">
        <f>IF(ROW()&lt;=vLastrow,'Match History Data'!L2349,"")</f>
        <v/>
      </c>
      <c r="M2349" t="str">
        <f>IF(ROW()&lt;=vLastrow,'Match History Data'!M2349,"")</f>
        <v/>
      </c>
      <c r="N2349" t="str">
        <f>IF(ROW()&lt;=vLastrow,'Match History Data'!N2349,"")</f>
        <v/>
      </c>
      <c r="O2349" t="str">
        <f>IF(ROW()&lt;=vLastrow,'Match History Data'!O2349,"")</f>
        <v/>
      </c>
      <c r="Q2349" t="str">
        <f>IF(ROW()&lt;=vLastrow,VLOOKUP(MONTH(E2349),calcs!$S$2:$T$13,2,FALSE),"")</f>
        <v/>
      </c>
      <c r="R2349" t="str">
        <f>IF(ROW()&lt;=vLastrow,VLOOKUP(MONTH(F2349),calcs!$S$2:$T$13,2,FALSE),"")</f>
        <v/>
      </c>
      <c r="S2349" t="str">
        <f t="shared" si="190"/>
        <v/>
      </c>
      <c r="T2349" s="26" t="e">
        <f>IF(F2349="",DATEDIF(E2349,calcs!X$2,"Y"),"")</f>
        <v>#VALUE!</v>
      </c>
      <c r="U2349" t="str">
        <f t="shared" si="189"/>
        <v/>
      </c>
      <c r="V2349" t="str">
        <f t="shared" si="186"/>
        <v/>
      </c>
      <c r="W2349">
        <f t="shared" si="187"/>
        <v>0</v>
      </c>
      <c r="X2349">
        <f t="shared" si="188"/>
        <v>0</v>
      </c>
    </row>
    <row r="2350" spans="1:24" x14ac:dyDescent="0.35">
      <c r="A2350" t="str">
        <f>IF(ROW()&lt;=vLastrow,'Match History Data'!A2350,"")</f>
        <v/>
      </c>
      <c r="B2350" t="str">
        <f>IF(ROW()&lt;=vLastrow,'Match History Data'!B2350,"")</f>
        <v/>
      </c>
      <c r="C2350" t="str">
        <f>IF(ROW()&lt;=vLastrow,'Match History Data'!C2350,"")</f>
        <v/>
      </c>
      <c r="D2350" t="str">
        <f>IF(ROW()&lt;=vLastrow,'Match History Data'!D2350,"")</f>
        <v/>
      </c>
      <c r="E2350" s="3" t="str">
        <f>IF(ROW()&lt;=vLastrow,IF('Match History Data'!E2350&lt;&gt;"",'Match History Data'!E2350,""),"")</f>
        <v/>
      </c>
      <c r="F2350" s="3" t="str">
        <f>IF(ROW()&lt;=vLastrow,IF('Match History Data'!F2350&lt;&gt;"",'Match History Data'!F2350,""),"")</f>
        <v/>
      </c>
      <c r="G2350" t="str">
        <f>IF(ROW()&lt;=vLastrow,'Match History Data'!G2350,"")</f>
        <v/>
      </c>
      <c r="H2350" t="str">
        <f>IF(ROW()&lt;=vLastrow,'Match History Data'!H2350,"")</f>
        <v/>
      </c>
      <c r="I2350" t="str">
        <f>IF(ROW()&lt;=vLastrow,'Match History Data'!I2350,"")</f>
        <v/>
      </c>
      <c r="J2350" t="str">
        <f>IF(ROW()&lt;=vLastrow,'Match History Data'!J2350,"")</f>
        <v/>
      </c>
      <c r="K2350" t="str">
        <f>IF(ROW()&lt;=vLastrow,'Match History Data'!K2350,"")</f>
        <v/>
      </c>
      <c r="L2350" t="str">
        <f>IF(ROW()&lt;=vLastrow,'Match History Data'!L2350,"")</f>
        <v/>
      </c>
      <c r="M2350" t="str">
        <f>IF(ROW()&lt;=vLastrow,'Match History Data'!M2350,"")</f>
        <v/>
      </c>
      <c r="N2350" t="str">
        <f>IF(ROW()&lt;=vLastrow,'Match History Data'!N2350,"")</f>
        <v/>
      </c>
      <c r="O2350" t="str">
        <f>IF(ROW()&lt;=vLastrow,'Match History Data'!O2350,"")</f>
        <v/>
      </c>
      <c r="Q2350" t="str">
        <f>IF(ROW()&lt;=vLastrow,VLOOKUP(MONTH(E2350),calcs!$S$2:$T$13,2,FALSE),"")</f>
        <v/>
      </c>
      <c r="R2350" t="str">
        <f>IF(ROW()&lt;=vLastrow,VLOOKUP(MONTH(F2350),calcs!$S$2:$T$13,2,FALSE),"")</f>
        <v/>
      </c>
      <c r="S2350" t="str">
        <f t="shared" si="190"/>
        <v/>
      </c>
      <c r="T2350" s="26" t="e">
        <f>IF(F2350="",DATEDIF(E2350,calcs!X$2,"Y"),"")</f>
        <v>#VALUE!</v>
      </c>
      <c r="U2350" t="str">
        <f t="shared" si="189"/>
        <v/>
      </c>
      <c r="V2350" t="str">
        <f t="shared" si="186"/>
        <v/>
      </c>
      <c r="W2350">
        <f t="shared" si="187"/>
        <v>0</v>
      </c>
      <c r="X2350">
        <f t="shared" si="188"/>
        <v>0</v>
      </c>
    </row>
    <row r="2351" spans="1:24" x14ac:dyDescent="0.35">
      <c r="A2351" t="str">
        <f>IF(ROW()&lt;=vLastrow,'Match History Data'!A2351,"")</f>
        <v/>
      </c>
      <c r="B2351" t="str">
        <f>IF(ROW()&lt;=vLastrow,'Match History Data'!B2351,"")</f>
        <v/>
      </c>
      <c r="C2351" t="str">
        <f>IF(ROW()&lt;=vLastrow,'Match History Data'!C2351,"")</f>
        <v/>
      </c>
      <c r="D2351" t="str">
        <f>IF(ROW()&lt;=vLastrow,'Match History Data'!D2351,"")</f>
        <v/>
      </c>
      <c r="E2351" s="3" t="str">
        <f>IF(ROW()&lt;=vLastrow,IF('Match History Data'!E2351&lt;&gt;"",'Match History Data'!E2351,""),"")</f>
        <v/>
      </c>
      <c r="F2351" s="3" t="str">
        <f>IF(ROW()&lt;=vLastrow,IF('Match History Data'!F2351&lt;&gt;"",'Match History Data'!F2351,""),"")</f>
        <v/>
      </c>
      <c r="G2351" t="str">
        <f>IF(ROW()&lt;=vLastrow,'Match History Data'!G2351,"")</f>
        <v/>
      </c>
      <c r="H2351" t="str">
        <f>IF(ROW()&lt;=vLastrow,'Match History Data'!H2351,"")</f>
        <v/>
      </c>
      <c r="I2351" t="str">
        <f>IF(ROW()&lt;=vLastrow,'Match History Data'!I2351,"")</f>
        <v/>
      </c>
      <c r="J2351" t="str">
        <f>IF(ROW()&lt;=vLastrow,'Match History Data'!J2351,"")</f>
        <v/>
      </c>
      <c r="K2351" t="str">
        <f>IF(ROW()&lt;=vLastrow,'Match History Data'!K2351,"")</f>
        <v/>
      </c>
      <c r="L2351" t="str">
        <f>IF(ROW()&lt;=vLastrow,'Match History Data'!L2351,"")</f>
        <v/>
      </c>
      <c r="M2351" t="str">
        <f>IF(ROW()&lt;=vLastrow,'Match History Data'!M2351,"")</f>
        <v/>
      </c>
      <c r="N2351" t="str">
        <f>IF(ROW()&lt;=vLastrow,'Match History Data'!N2351,"")</f>
        <v/>
      </c>
      <c r="O2351" t="str">
        <f>IF(ROW()&lt;=vLastrow,'Match History Data'!O2351,"")</f>
        <v/>
      </c>
      <c r="Q2351" t="str">
        <f>IF(ROW()&lt;=vLastrow,VLOOKUP(MONTH(E2351),calcs!$S$2:$T$13,2,FALSE),"")</f>
        <v/>
      </c>
      <c r="R2351" t="str">
        <f>IF(ROW()&lt;=vLastrow,VLOOKUP(MONTH(F2351),calcs!$S$2:$T$13,2,FALSE),"")</f>
        <v/>
      </c>
      <c r="S2351" t="str">
        <f t="shared" si="190"/>
        <v/>
      </c>
      <c r="T2351" s="26" t="e">
        <f>IF(F2351="",DATEDIF(E2351,calcs!X$2,"Y"),"")</f>
        <v>#VALUE!</v>
      </c>
      <c r="U2351" t="str">
        <f t="shared" si="189"/>
        <v/>
      </c>
      <c r="V2351" t="str">
        <f t="shared" si="186"/>
        <v/>
      </c>
      <c r="W2351">
        <f t="shared" si="187"/>
        <v>0</v>
      </c>
      <c r="X2351">
        <f t="shared" si="188"/>
        <v>0</v>
      </c>
    </row>
    <row r="2352" spans="1:24" x14ac:dyDescent="0.35">
      <c r="A2352" t="str">
        <f>IF(ROW()&lt;=vLastrow,'Match History Data'!A2352,"")</f>
        <v/>
      </c>
      <c r="B2352" t="str">
        <f>IF(ROW()&lt;=vLastrow,'Match History Data'!B2352,"")</f>
        <v/>
      </c>
      <c r="C2352" t="str">
        <f>IF(ROW()&lt;=vLastrow,'Match History Data'!C2352,"")</f>
        <v/>
      </c>
      <c r="D2352" t="str">
        <f>IF(ROW()&lt;=vLastrow,'Match History Data'!D2352,"")</f>
        <v/>
      </c>
      <c r="E2352" s="3" t="str">
        <f>IF(ROW()&lt;=vLastrow,IF('Match History Data'!E2352&lt;&gt;"",'Match History Data'!E2352,""),"")</f>
        <v/>
      </c>
      <c r="F2352" s="3" t="str">
        <f>IF(ROW()&lt;=vLastrow,IF('Match History Data'!F2352&lt;&gt;"",'Match History Data'!F2352,""),"")</f>
        <v/>
      </c>
      <c r="G2352" t="str">
        <f>IF(ROW()&lt;=vLastrow,'Match History Data'!G2352,"")</f>
        <v/>
      </c>
      <c r="H2352" t="str">
        <f>IF(ROW()&lt;=vLastrow,'Match History Data'!H2352,"")</f>
        <v/>
      </c>
      <c r="I2352" t="str">
        <f>IF(ROW()&lt;=vLastrow,'Match History Data'!I2352,"")</f>
        <v/>
      </c>
      <c r="J2352" t="str">
        <f>IF(ROW()&lt;=vLastrow,'Match History Data'!J2352,"")</f>
        <v/>
      </c>
      <c r="K2352" t="str">
        <f>IF(ROW()&lt;=vLastrow,'Match History Data'!K2352,"")</f>
        <v/>
      </c>
      <c r="L2352" t="str">
        <f>IF(ROW()&lt;=vLastrow,'Match History Data'!L2352,"")</f>
        <v/>
      </c>
      <c r="M2352" t="str">
        <f>IF(ROW()&lt;=vLastrow,'Match History Data'!M2352,"")</f>
        <v/>
      </c>
      <c r="N2352" t="str">
        <f>IF(ROW()&lt;=vLastrow,'Match History Data'!N2352,"")</f>
        <v/>
      </c>
      <c r="O2352" t="str">
        <f>IF(ROW()&lt;=vLastrow,'Match History Data'!O2352,"")</f>
        <v/>
      </c>
      <c r="Q2352" t="str">
        <f>IF(ROW()&lt;=vLastrow,VLOOKUP(MONTH(E2352),calcs!$S$2:$T$13,2,FALSE),"")</f>
        <v/>
      </c>
      <c r="R2352" t="str">
        <f>IF(ROW()&lt;=vLastrow,VLOOKUP(MONTH(F2352),calcs!$S$2:$T$13,2,FALSE),"")</f>
        <v/>
      </c>
      <c r="S2352" t="str">
        <f t="shared" si="190"/>
        <v/>
      </c>
      <c r="T2352" s="26" t="e">
        <f>IF(F2352="",DATEDIF(E2352,calcs!X$2,"Y"),"")</f>
        <v>#VALUE!</v>
      </c>
      <c r="U2352" t="str">
        <f t="shared" si="189"/>
        <v/>
      </c>
      <c r="V2352" t="str">
        <f t="shared" si="186"/>
        <v/>
      </c>
      <c r="W2352">
        <f t="shared" si="187"/>
        <v>0</v>
      </c>
      <c r="X2352">
        <f t="shared" si="188"/>
        <v>0</v>
      </c>
    </row>
    <row r="2353" spans="1:24" x14ac:dyDescent="0.35">
      <c r="A2353" t="str">
        <f>IF(ROW()&lt;=vLastrow,'Match History Data'!A2353,"")</f>
        <v/>
      </c>
      <c r="B2353" t="str">
        <f>IF(ROW()&lt;=vLastrow,'Match History Data'!B2353,"")</f>
        <v/>
      </c>
      <c r="C2353" t="str">
        <f>IF(ROW()&lt;=vLastrow,'Match History Data'!C2353,"")</f>
        <v/>
      </c>
      <c r="D2353" t="str">
        <f>IF(ROW()&lt;=vLastrow,'Match History Data'!D2353,"")</f>
        <v/>
      </c>
      <c r="E2353" s="3" t="str">
        <f>IF(ROW()&lt;=vLastrow,IF('Match History Data'!E2353&lt;&gt;"",'Match History Data'!E2353,""),"")</f>
        <v/>
      </c>
      <c r="F2353" s="3" t="str">
        <f>IF(ROW()&lt;=vLastrow,IF('Match History Data'!F2353&lt;&gt;"",'Match History Data'!F2353,""),"")</f>
        <v/>
      </c>
      <c r="G2353" t="str">
        <f>IF(ROW()&lt;=vLastrow,'Match History Data'!G2353,"")</f>
        <v/>
      </c>
      <c r="H2353" t="str">
        <f>IF(ROW()&lt;=vLastrow,'Match History Data'!H2353,"")</f>
        <v/>
      </c>
      <c r="I2353" t="str">
        <f>IF(ROW()&lt;=vLastrow,'Match History Data'!I2353,"")</f>
        <v/>
      </c>
      <c r="J2353" t="str">
        <f>IF(ROW()&lt;=vLastrow,'Match History Data'!J2353,"")</f>
        <v/>
      </c>
      <c r="K2353" t="str">
        <f>IF(ROW()&lt;=vLastrow,'Match History Data'!K2353,"")</f>
        <v/>
      </c>
      <c r="L2353" t="str">
        <f>IF(ROW()&lt;=vLastrow,'Match History Data'!L2353,"")</f>
        <v/>
      </c>
      <c r="M2353" t="str">
        <f>IF(ROW()&lt;=vLastrow,'Match History Data'!M2353,"")</f>
        <v/>
      </c>
      <c r="N2353" t="str">
        <f>IF(ROW()&lt;=vLastrow,'Match History Data'!N2353,"")</f>
        <v/>
      </c>
      <c r="O2353" t="str">
        <f>IF(ROW()&lt;=vLastrow,'Match History Data'!O2353,"")</f>
        <v/>
      </c>
      <c r="Q2353" t="str">
        <f>IF(ROW()&lt;=vLastrow,VLOOKUP(MONTH(E2353),calcs!$S$2:$T$13,2,FALSE),"")</f>
        <v/>
      </c>
      <c r="R2353" t="str">
        <f>IF(ROW()&lt;=vLastrow,VLOOKUP(MONTH(F2353),calcs!$S$2:$T$13,2,FALSE),"")</f>
        <v/>
      </c>
      <c r="S2353" t="str">
        <f t="shared" si="190"/>
        <v/>
      </c>
      <c r="T2353" s="26" t="e">
        <f>IF(F2353="",DATEDIF(E2353,calcs!X$2,"Y"),"")</f>
        <v>#VALUE!</v>
      </c>
      <c r="U2353" t="str">
        <f t="shared" si="189"/>
        <v/>
      </c>
      <c r="V2353" t="str">
        <f t="shared" si="186"/>
        <v/>
      </c>
      <c r="W2353">
        <f t="shared" si="187"/>
        <v>0</v>
      </c>
      <c r="X2353">
        <f t="shared" si="188"/>
        <v>0</v>
      </c>
    </row>
    <row r="2354" spans="1:24" x14ac:dyDescent="0.35">
      <c r="A2354" t="str">
        <f>IF(ROW()&lt;=vLastrow,'Match History Data'!A2354,"")</f>
        <v/>
      </c>
      <c r="B2354" t="str">
        <f>IF(ROW()&lt;=vLastrow,'Match History Data'!B2354,"")</f>
        <v/>
      </c>
      <c r="C2354" t="str">
        <f>IF(ROW()&lt;=vLastrow,'Match History Data'!C2354,"")</f>
        <v/>
      </c>
      <c r="D2354" t="str">
        <f>IF(ROW()&lt;=vLastrow,'Match History Data'!D2354,"")</f>
        <v/>
      </c>
      <c r="E2354" s="3" t="str">
        <f>IF(ROW()&lt;=vLastrow,IF('Match History Data'!E2354&lt;&gt;"",'Match History Data'!E2354,""),"")</f>
        <v/>
      </c>
      <c r="F2354" s="3" t="str">
        <f>IF(ROW()&lt;=vLastrow,IF('Match History Data'!F2354&lt;&gt;"",'Match History Data'!F2354,""),"")</f>
        <v/>
      </c>
      <c r="G2354" t="str">
        <f>IF(ROW()&lt;=vLastrow,'Match History Data'!G2354,"")</f>
        <v/>
      </c>
      <c r="H2354" t="str">
        <f>IF(ROW()&lt;=vLastrow,'Match History Data'!H2354,"")</f>
        <v/>
      </c>
      <c r="I2354" t="str">
        <f>IF(ROW()&lt;=vLastrow,'Match History Data'!I2354,"")</f>
        <v/>
      </c>
      <c r="J2354" t="str">
        <f>IF(ROW()&lt;=vLastrow,'Match History Data'!J2354,"")</f>
        <v/>
      </c>
      <c r="K2354" t="str">
        <f>IF(ROW()&lt;=vLastrow,'Match History Data'!K2354,"")</f>
        <v/>
      </c>
      <c r="L2354" t="str">
        <f>IF(ROW()&lt;=vLastrow,'Match History Data'!L2354,"")</f>
        <v/>
      </c>
      <c r="M2354" t="str">
        <f>IF(ROW()&lt;=vLastrow,'Match History Data'!M2354,"")</f>
        <v/>
      </c>
      <c r="N2354" t="str">
        <f>IF(ROW()&lt;=vLastrow,'Match History Data'!N2354,"")</f>
        <v/>
      </c>
      <c r="O2354" t="str">
        <f>IF(ROW()&lt;=vLastrow,'Match History Data'!O2354,"")</f>
        <v/>
      </c>
      <c r="Q2354" t="str">
        <f>IF(ROW()&lt;=vLastrow,VLOOKUP(MONTH(E2354),calcs!$S$2:$T$13,2,FALSE),"")</f>
        <v/>
      </c>
      <c r="R2354" t="str">
        <f>IF(ROW()&lt;=vLastrow,VLOOKUP(MONTH(F2354),calcs!$S$2:$T$13,2,FALSE),"")</f>
        <v/>
      </c>
      <c r="S2354" t="str">
        <f t="shared" si="190"/>
        <v/>
      </c>
      <c r="T2354" s="26" t="e">
        <f>IF(F2354="",DATEDIF(E2354,calcs!X$2,"Y"),"")</f>
        <v>#VALUE!</v>
      </c>
      <c r="U2354" t="str">
        <f t="shared" si="189"/>
        <v/>
      </c>
      <c r="V2354" t="str">
        <f t="shared" si="186"/>
        <v/>
      </c>
      <c r="W2354">
        <f t="shared" si="187"/>
        <v>0</v>
      </c>
      <c r="X2354">
        <f t="shared" si="188"/>
        <v>0</v>
      </c>
    </row>
    <row r="2355" spans="1:24" x14ac:dyDescent="0.35">
      <c r="A2355" t="str">
        <f>IF(ROW()&lt;=vLastrow,'Match History Data'!A2355,"")</f>
        <v/>
      </c>
      <c r="B2355" t="str">
        <f>IF(ROW()&lt;=vLastrow,'Match History Data'!B2355,"")</f>
        <v/>
      </c>
      <c r="C2355" t="str">
        <f>IF(ROW()&lt;=vLastrow,'Match History Data'!C2355,"")</f>
        <v/>
      </c>
      <c r="D2355" t="str">
        <f>IF(ROW()&lt;=vLastrow,'Match History Data'!D2355,"")</f>
        <v/>
      </c>
      <c r="E2355" s="3" t="str">
        <f>IF(ROW()&lt;=vLastrow,IF('Match History Data'!E2355&lt;&gt;"",'Match History Data'!E2355,""),"")</f>
        <v/>
      </c>
      <c r="F2355" s="3" t="str">
        <f>IF(ROW()&lt;=vLastrow,IF('Match History Data'!F2355&lt;&gt;"",'Match History Data'!F2355,""),"")</f>
        <v/>
      </c>
      <c r="G2355" t="str">
        <f>IF(ROW()&lt;=vLastrow,'Match History Data'!G2355,"")</f>
        <v/>
      </c>
      <c r="H2355" t="str">
        <f>IF(ROW()&lt;=vLastrow,'Match History Data'!H2355,"")</f>
        <v/>
      </c>
      <c r="I2355" t="str">
        <f>IF(ROW()&lt;=vLastrow,'Match History Data'!I2355,"")</f>
        <v/>
      </c>
      <c r="J2355" t="str">
        <f>IF(ROW()&lt;=vLastrow,'Match History Data'!J2355,"")</f>
        <v/>
      </c>
      <c r="K2355" t="str">
        <f>IF(ROW()&lt;=vLastrow,'Match History Data'!K2355,"")</f>
        <v/>
      </c>
      <c r="L2355" t="str">
        <f>IF(ROW()&lt;=vLastrow,'Match History Data'!L2355,"")</f>
        <v/>
      </c>
      <c r="M2355" t="str">
        <f>IF(ROW()&lt;=vLastrow,'Match History Data'!M2355,"")</f>
        <v/>
      </c>
      <c r="N2355" t="str">
        <f>IF(ROW()&lt;=vLastrow,'Match History Data'!N2355,"")</f>
        <v/>
      </c>
      <c r="O2355" t="str">
        <f>IF(ROW()&lt;=vLastrow,'Match History Data'!O2355,"")</f>
        <v/>
      </c>
      <c r="Q2355" t="str">
        <f>IF(ROW()&lt;=vLastrow,VLOOKUP(MONTH(E2355),calcs!$S$2:$T$13,2,FALSE),"")</f>
        <v/>
      </c>
      <c r="R2355" t="str">
        <f>IF(ROW()&lt;=vLastrow,VLOOKUP(MONTH(F2355),calcs!$S$2:$T$13,2,FALSE),"")</f>
        <v/>
      </c>
      <c r="S2355" t="str">
        <f t="shared" si="190"/>
        <v/>
      </c>
      <c r="T2355" s="26" t="e">
        <f>IF(F2355="",DATEDIF(E2355,calcs!X$2,"Y"),"")</f>
        <v>#VALUE!</v>
      </c>
      <c r="U2355" t="str">
        <f t="shared" si="189"/>
        <v/>
      </c>
      <c r="V2355" t="str">
        <f t="shared" si="186"/>
        <v/>
      </c>
      <c r="W2355">
        <f t="shared" si="187"/>
        <v>0</v>
      </c>
      <c r="X2355">
        <f t="shared" si="188"/>
        <v>0</v>
      </c>
    </row>
    <row r="2356" spans="1:24" x14ac:dyDescent="0.35">
      <c r="A2356" t="str">
        <f>IF(ROW()&lt;=vLastrow,'Match History Data'!A2356,"")</f>
        <v/>
      </c>
      <c r="B2356" t="str">
        <f>IF(ROW()&lt;=vLastrow,'Match History Data'!B2356,"")</f>
        <v/>
      </c>
      <c r="C2356" t="str">
        <f>IF(ROW()&lt;=vLastrow,'Match History Data'!C2356,"")</f>
        <v/>
      </c>
      <c r="D2356" t="str">
        <f>IF(ROW()&lt;=vLastrow,'Match History Data'!D2356,"")</f>
        <v/>
      </c>
      <c r="E2356" s="3" t="str">
        <f>IF(ROW()&lt;=vLastrow,IF('Match History Data'!E2356&lt;&gt;"",'Match History Data'!E2356,""),"")</f>
        <v/>
      </c>
      <c r="F2356" s="3" t="str">
        <f>IF(ROW()&lt;=vLastrow,IF('Match History Data'!F2356&lt;&gt;"",'Match History Data'!F2356,""),"")</f>
        <v/>
      </c>
      <c r="G2356" t="str">
        <f>IF(ROW()&lt;=vLastrow,'Match History Data'!G2356,"")</f>
        <v/>
      </c>
      <c r="H2356" t="str">
        <f>IF(ROW()&lt;=vLastrow,'Match History Data'!H2356,"")</f>
        <v/>
      </c>
      <c r="I2356" t="str">
        <f>IF(ROW()&lt;=vLastrow,'Match History Data'!I2356,"")</f>
        <v/>
      </c>
      <c r="J2356" t="str">
        <f>IF(ROW()&lt;=vLastrow,'Match History Data'!J2356,"")</f>
        <v/>
      </c>
      <c r="K2356" t="str">
        <f>IF(ROW()&lt;=vLastrow,'Match History Data'!K2356,"")</f>
        <v/>
      </c>
      <c r="L2356" t="str">
        <f>IF(ROW()&lt;=vLastrow,'Match History Data'!L2356,"")</f>
        <v/>
      </c>
      <c r="M2356" t="str">
        <f>IF(ROW()&lt;=vLastrow,'Match History Data'!M2356,"")</f>
        <v/>
      </c>
      <c r="N2356" t="str">
        <f>IF(ROW()&lt;=vLastrow,'Match History Data'!N2356,"")</f>
        <v/>
      </c>
      <c r="O2356" t="str">
        <f>IF(ROW()&lt;=vLastrow,'Match History Data'!O2356,"")</f>
        <v/>
      </c>
      <c r="Q2356" t="str">
        <f>IF(ROW()&lt;=vLastrow,VLOOKUP(MONTH(E2356),calcs!$S$2:$T$13,2,FALSE),"")</f>
        <v/>
      </c>
      <c r="R2356" t="str">
        <f>IF(ROW()&lt;=vLastrow,VLOOKUP(MONTH(F2356),calcs!$S$2:$T$13,2,FALSE),"")</f>
        <v/>
      </c>
      <c r="S2356" t="str">
        <f t="shared" si="190"/>
        <v/>
      </c>
      <c r="T2356" s="26" t="e">
        <f>IF(F2356="",DATEDIF(E2356,calcs!X$2,"Y"),"")</f>
        <v>#VALUE!</v>
      </c>
      <c r="U2356" t="str">
        <f t="shared" si="189"/>
        <v/>
      </c>
      <c r="V2356" t="str">
        <f t="shared" si="186"/>
        <v/>
      </c>
      <c r="W2356">
        <f t="shared" si="187"/>
        <v>0</v>
      </c>
      <c r="X2356">
        <f t="shared" si="188"/>
        <v>0</v>
      </c>
    </row>
    <row r="2357" spans="1:24" x14ac:dyDescent="0.35">
      <c r="A2357" t="str">
        <f>IF(ROW()&lt;=vLastrow,'Match History Data'!A2357,"")</f>
        <v/>
      </c>
      <c r="B2357" t="str">
        <f>IF(ROW()&lt;=vLastrow,'Match History Data'!B2357,"")</f>
        <v/>
      </c>
      <c r="C2357" t="str">
        <f>IF(ROW()&lt;=vLastrow,'Match History Data'!C2357,"")</f>
        <v/>
      </c>
      <c r="D2357" t="str">
        <f>IF(ROW()&lt;=vLastrow,'Match History Data'!D2357,"")</f>
        <v/>
      </c>
      <c r="E2357" s="3" t="str">
        <f>IF(ROW()&lt;=vLastrow,IF('Match History Data'!E2357&lt;&gt;"",'Match History Data'!E2357,""),"")</f>
        <v/>
      </c>
      <c r="F2357" s="3" t="str">
        <f>IF(ROW()&lt;=vLastrow,IF('Match History Data'!F2357&lt;&gt;"",'Match History Data'!F2357,""),"")</f>
        <v/>
      </c>
      <c r="G2357" t="str">
        <f>IF(ROW()&lt;=vLastrow,'Match History Data'!G2357,"")</f>
        <v/>
      </c>
      <c r="H2357" t="str">
        <f>IF(ROW()&lt;=vLastrow,'Match History Data'!H2357,"")</f>
        <v/>
      </c>
      <c r="I2357" t="str">
        <f>IF(ROW()&lt;=vLastrow,'Match History Data'!I2357,"")</f>
        <v/>
      </c>
      <c r="J2357" t="str">
        <f>IF(ROW()&lt;=vLastrow,'Match History Data'!J2357,"")</f>
        <v/>
      </c>
      <c r="K2357" t="str">
        <f>IF(ROW()&lt;=vLastrow,'Match History Data'!K2357,"")</f>
        <v/>
      </c>
      <c r="L2357" t="str">
        <f>IF(ROW()&lt;=vLastrow,'Match History Data'!L2357,"")</f>
        <v/>
      </c>
      <c r="M2357" t="str">
        <f>IF(ROW()&lt;=vLastrow,'Match History Data'!M2357,"")</f>
        <v/>
      </c>
      <c r="N2357" t="str">
        <f>IF(ROW()&lt;=vLastrow,'Match History Data'!N2357,"")</f>
        <v/>
      </c>
      <c r="O2357" t="str">
        <f>IF(ROW()&lt;=vLastrow,'Match History Data'!O2357,"")</f>
        <v/>
      </c>
      <c r="Q2357" t="str">
        <f>IF(ROW()&lt;=vLastrow,VLOOKUP(MONTH(E2357),calcs!$S$2:$T$13,2,FALSE),"")</f>
        <v/>
      </c>
      <c r="R2357" t="str">
        <f>IF(ROW()&lt;=vLastrow,VLOOKUP(MONTH(F2357),calcs!$S$2:$T$13,2,FALSE),"")</f>
        <v/>
      </c>
      <c r="S2357" t="str">
        <f t="shared" si="190"/>
        <v/>
      </c>
      <c r="T2357" s="26" t="e">
        <f>IF(F2357="",DATEDIF(E2357,calcs!X$2,"Y"),"")</f>
        <v>#VALUE!</v>
      </c>
      <c r="U2357" t="str">
        <f t="shared" si="189"/>
        <v/>
      </c>
      <c r="V2357" t="str">
        <f t="shared" si="186"/>
        <v/>
      </c>
      <c r="W2357">
        <f t="shared" si="187"/>
        <v>0</v>
      </c>
      <c r="X2357">
        <f t="shared" si="188"/>
        <v>0</v>
      </c>
    </row>
    <row r="2358" spans="1:24" x14ac:dyDescent="0.35">
      <c r="A2358" t="str">
        <f>IF(ROW()&lt;=vLastrow,'Match History Data'!A2358,"")</f>
        <v/>
      </c>
      <c r="B2358" t="str">
        <f>IF(ROW()&lt;=vLastrow,'Match History Data'!B2358,"")</f>
        <v/>
      </c>
      <c r="C2358" t="str">
        <f>IF(ROW()&lt;=vLastrow,'Match History Data'!C2358,"")</f>
        <v/>
      </c>
      <c r="D2358" t="str">
        <f>IF(ROW()&lt;=vLastrow,'Match History Data'!D2358,"")</f>
        <v/>
      </c>
      <c r="E2358" s="3" t="str">
        <f>IF(ROW()&lt;=vLastrow,IF('Match History Data'!E2358&lt;&gt;"",'Match History Data'!E2358,""),"")</f>
        <v/>
      </c>
      <c r="F2358" s="3" t="str">
        <f>IF(ROW()&lt;=vLastrow,IF('Match History Data'!F2358&lt;&gt;"",'Match History Data'!F2358,""),"")</f>
        <v/>
      </c>
      <c r="G2358" t="str">
        <f>IF(ROW()&lt;=vLastrow,'Match History Data'!G2358,"")</f>
        <v/>
      </c>
      <c r="H2358" t="str">
        <f>IF(ROW()&lt;=vLastrow,'Match History Data'!H2358,"")</f>
        <v/>
      </c>
      <c r="I2358" t="str">
        <f>IF(ROW()&lt;=vLastrow,'Match History Data'!I2358,"")</f>
        <v/>
      </c>
      <c r="J2358" t="str">
        <f>IF(ROW()&lt;=vLastrow,'Match History Data'!J2358,"")</f>
        <v/>
      </c>
      <c r="K2358" t="str">
        <f>IF(ROW()&lt;=vLastrow,'Match History Data'!K2358,"")</f>
        <v/>
      </c>
      <c r="L2358" t="str">
        <f>IF(ROW()&lt;=vLastrow,'Match History Data'!L2358,"")</f>
        <v/>
      </c>
      <c r="M2358" t="str">
        <f>IF(ROW()&lt;=vLastrow,'Match History Data'!M2358,"")</f>
        <v/>
      </c>
      <c r="N2358" t="str">
        <f>IF(ROW()&lt;=vLastrow,'Match History Data'!N2358,"")</f>
        <v/>
      </c>
      <c r="O2358" t="str">
        <f>IF(ROW()&lt;=vLastrow,'Match History Data'!O2358,"")</f>
        <v/>
      </c>
      <c r="Q2358" t="str">
        <f>IF(ROW()&lt;=vLastrow,VLOOKUP(MONTH(E2358),calcs!$S$2:$T$13,2,FALSE),"")</f>
        <v/>
      </c>
      <c r="R2358" t="str">
        <f>IF(ROW()&lt;=vLastrow,VLOOKUP(MONTH(F2358),calcs!$S$2:$T$13,2,FALSE),"")</f>
        <v/>
      </c>
      <c r="S2358" t="str">
        <f t="shared" si="190"/>
        <v/>
      </c>
      <c r="T2358" s="26" t="e">
        <f>IF(F2358="",DATEDIF(E2358,calcs!X$2,"Y"),"")</f>
        <v>#VALUE!</v>
      </c>
      <c r="U2358" t="str">
        <f t="shared" si="189"/>
        <v/>
      </c>
      <c r="V2358" t="str">
        <f t="shared" si="186"/>
        <v/>
      </c>
      <c r="W2358">
        <f t="shared" si="187"/>
        <v>0</v>
      </c>
      <c r="X2358">
        <f t="shared" si="188"/>
        <v>0</v>
      </c>
    </row>
    <row r="2359" spans="1:24" x14ac:dyDescent="0.35">
      <c r="A2359" t="str">
        <f>IF(ROW()&lt;=vLastrow,'Match History Data'!A2359,"")</f>
        <v/>
      </c>
      <c r="B2359" t="str">
        <f>IF(ROW()&lt;=vLastrow,'Match History Data'!B2359,"")</f>
        <v/>
      </c>
      <c r="C2359" t="str">
        <f>IF(ROW()&lt;=vLastrow,'Match History Data'!C2359,"")</f>
        <v/>
      </c>
      <c r="D2359" t="str">
        <f>IF(ROW()&lt;=vLastrow,'Match History Data'!D2359,"")</f>
        <v/>
      </c>
      <c r="E2359" s="3" t="str">
        <f>IF(ROW()&lt;=vLastrow,IF('Match History Data'!E2359&lt;&gt;"",'Match History Data'!E2359,""),"")</f>
        <v/>
      </c>
      <c r="F2359" s="3" t="str">
        <f>IF(ROW()&lt;=vLastrow,IF('Match History Data'!F2359&lt;&gt;"",'Match History Data'!F2359,""),"")</f>
        <v/>
      </c>
      <c r="G2359" t="str">
        <f>IF(ROW()&lt;=vLastrow,'Match History Data'!G2359,"")</f>
        <v/>
      </c>
      <c r="H2359" t="str">
        <f>IF(ROW()&lt;=vLastrow,'Match History Data'!H2359,"")</f>
        <v/>
      </c>
      <c r="I2359" t="str">
        <f>IF(ROW()&lt;=vLastrow,'Match History Data'!I2359,"")</f>
        <v/>
      </c>
      <c r="J2359" t="str">
        <f>IF(ROW()&lt;=vLastrow,'Match History Data'!J2359,"")</f>
        <v/>
      </c>
      <c r="K2359" t="str">
        <f>IF(ROW()&lt;=vLastrow,'Match History Data'!K2359,"")</f>
        <v/>
      </c>
      <c r="L2359" t="str">
        <f>IF(ROW()&lt;=vLastrow,'Match History Data'!L2359,"")</f>
        <v/>
      </c>
      <c r="M2359" t="str">
        <f>IF(ROW()&lt;=vLastrow,'Match History Data'!M2359,"")</f>
        <v/>
      </c>
      <c r="N2359" t="str">
        <f>IF(ROW()&lt;=vLastrow,'Match History Data'!N2359,"")</f>
        <v/>
      </c>
      <c r="O2359" t="str">
        <f>IF(ROW()&lt;=vLastrow,'Match History Data'!O2359,"")</f>
        <v/>
      </c>
      <c r="Q2359" t="str">
        <f>IF(ROW()&lt;=vLastrow,VLOOKUP(MONTH(E2359),calcs!$S$2:$T$13,2,FALSE),"")</f>
        <v/>
      </c>
      <c r="R2359" t="str">
        <f>IF(ROW()&lt;=vLastrow,VLOOKUP(MONTH(F2359),calcs!$S$2:$T$13,2,FALSE),"")</f>
        <v/>
      </c>
      <c r="S2359" t="str">
        <f t="shared" si="190"/>
        <v/>
      </c>
      <c r="T2359" s="26" t="e">
        <f>IF(F2359="",DATEDIF(E2359,calcs!X$2,"Y"),"")</f>
        <v>#VALUE!</v>
      </c>
      <c r="U2359" t="str">
        <f t="shared" si="189"/>
        <v/>
      </c>
      <c r="V2359" t="str">
        <f t="shared" si="186"/>
        <v/>
      </c>
      <c r="W2359">
        <f t="shared" si="187"/>
        <v>0</v>
      </c>
      <c r="X2359">
        <f t="shared" si="188"/>
        <v>0</v>
      </c>
    </row>
    <row r="2360" spans="1:24" x14ac:dyDescent="0.35">
      <c r="A2360" t="str">
        <f>IF(ROW()&lt;=vLastrow,'Match History Data'!A2360,"")</f>
        <v/>
      </c>
      <c r="B2360" t="str">
        <f>IF(ROW()&lt;=vLastrow,'Match History Data'!B2360,"")</f>
        <v/>
      </c>
      <c r="C2360" t="str">
        <f>IF(ROW()&lt;=vLastrow,'Match History Data'!C2360,"")</f>
        <v/>
      </c>
      <c r="D2360" t="str">
        <f>IF(ROW()&lt;=vLastrow,'Match History Data'!D2360,"")</f>
        <v/>
      </c>
      <c r="E2360" s="3" t="str">
        <f>IF(ROW()&lt;=vLastrow,IF('Match History Data'!E2360&lt;&gt;"",'Match History Data'!E2360,""),"")</f>
        <v/>
      </c>
      <c r="F2360" s="3" t="str">
        <f>IF(ROW()&lt;=vLastrow,IF('Match History Data'!F2360&lt;&gt;"",'Match History Data'!F2360,""),"")</f>
        <v/>
      </c>
      <c r="G2360" t="str">
        <f>IF(ROW()&lt;=vLastrow,'Match History Data'!G2360,"")</f>
        <v/>
      </c>
      <c r="H2360" t="str">
        <f>IF(ROW()&lt;=vLastrow,'Match History Data'!H2360,"")</f>
        <v/>
      </c>
      <c r="I2360" t="str">
        <f>IF(ROW()&lt;=vLastrow,'Match History Data'!I2360,"")</f>
        <v/>
      </c>
      <c r="J2360" t="str">
        <f>IF(ROW()&lt;=vLastrow,'Match History Data'!J2360,"")</f>
        <v/>
      </c>
      <c r="K2360" t="str">
        <f>IF(ROW()&lt;=vLastrow,'Match History Data'!K2360,"")</f>
        <v/>
      </c>
      <c r="L2360" t="str">
        <f>IF(ROW()&lt;=vLastrow,'Match History Data'!L2360,"")</f>
        <v/>
      </c>
      <c r="M2360" t="str">
        <f>IF(ROW()&lt;=vLastrow,'Match History Data'!M2360,"")</f>
        <v/>
      </c>
      <c r="N2360" t="str">
        <f>IF(ROW()&lt;=vLastrow,'Match History Data'!N2360,"")</f>
        <v/>
      </c>
      <c r="O2360" t="str">
        <f>IF(ROW()&lt;=vLastrow,'Match History Data'!O2360,"")</f>
        <v/>
      </c>
      <c r="Q2360" t="str">
        <f>IF(ROW()&lt;=vLastrow,VLOOKUP(MONTH(E2360),calcs!$S$2:$T$13,2,FALSE),"")</f>
        <v/>
      </c>
      <c r="R2360" t="str">
        <f>IF(ROW()&lt;=vLastrow,VLOOKUP(MONTH(F2360),calcs!$S$2:$T$13,2,FALSE),"")</f>
        <v/>
      </c>
      <c r="S2360" t="str">
        <f t="shared" si="190"/>
        <v/>
      </c>
      <c r="T2360" s="26" t="e">
        <f>IF(F2360="",DATEDIF(E2360,calcs!X$2,"Y"),"")</f>
        <v>#VALUE!</v>
      </c>
      <c r="U2360" t="str">
        <f t="shared" si="189"/>
        <v/>
      </c>
      <c r="V2360" t="str">
        <f t="shared" si="186"/>
        <v/>
      </c>
      <c r="W2360">
        <f t="shared" si="187"/>
        <v>0</v>
      </c>
      <c r="X2360">
        <f t="shared" si="188"/>
        <v>0</v>
      </c>
    </row>
    <row r="2361" spans="1:24" x14ac:dyDescent="0.35">
      <c r="A2361" t="str">
        <f>IF(ROW()&lt;=vLastrow,'Match History Data'!A2361,"")</f>
        <v/>
      </c>
      <c r="B2361" t="str">
        <f>IF(ROW()&lt;=vLastrow,'Match History Data'!B2361,"")</f>
        <v/>
      </c>
      <c r="C2361" t="str">
        <f>IF(ROW()&lt;=vLastrow,'Match History Data'!C2361,"")</f>
        <v/>
      </c>
      <c r="D2361" t="str">
        <f>IF(ROW()&lt;=vLastrow,'Match History Data'!D2361,"")</f>
        <v/>
      </c>
      <c r="E2361" s="3" t="str">
        <f>IF(ROW()&lt;=vLastrow,IF('Match History Data'!E2361&lt;&gt;"",'Match History Data'!E2361,""),"")</f>
        <v/>
      </c>
      <c r="F2361" s="3" t="str">
        <f>IF(ROW()&lt;=vLastrow,IF('Match History Data'!F2361&lt;&gt;"",'Match History Data'!F2361,""),"")</f>
        <v/>
      </c>
      <c r="G2361" t="str">
        <f>IF(ROW()&lt;=vLastrow,'Match History Data'!G2361,"")</f>
        <v/>
      </c>
      <c r="H2361" t="str">
        <f>IF(ROW()&lt;=vLastrow,'Match History Data'!H2361,"")</f>
        <v/>
      </c>
      <c r="I2361" t="str">
        <f>IF(ROW()&lt;=vLastrow,'Match History Data'!I2361,"")</f>
        <v/>
      </c>
      <c r="J2361" t="str">
        <f>IF(ROW()&lt;=vLastrow,'Match History Data'!J2361,"")</f>
        <v/>
      </c>
      <c r="K2361" t="str">
        <f>IF(ROW()&lt;=vLastrow,'Match History Data'!K2361,"")</f>
        <v/>
      </c>
      <c r="L2361" t="str">
        <f>IF(ROW()&lt;=vLastrow,'Match History Data'!L2361,"")</f>
        <v/>
      </c>
      <c r="M2361" t="str">
        <f>IF(ROW()&lt;=vLastrow,'Match History Data'!M2361,"")</f>
        <v/>
      </c>
      <c r="N2361" t="str">
        <f>IF(ROW()&lt;=vLastrow,'Match History Data'!N2361,"")</f>
        <v/>
      </c>
      <c r="O2361" t="str">
        <f>IF(ROW()&lt;=vLastrow,'Match History Data'!O2361,"")</f>
        <v/>
      </c>
      <c r="Q2361" t="str">
        <f>IF(ROW()&lt;=vLastrow,VLOOKUP(MONTH(E2361),calcs!$S$2:$T$13,2,FALSE),"")</f>
        <v/>
      </c>
      <c r="R2361" t="str">
        <f>IF(ROW()&lt;=vLastrow,VLOOKUP(MONTH(F2361),calcs!$S$2:$T$13,2,FALSE),"")</f>
        <v/>
      </c>
      <c r="S2361" t="str">
        <f t="shared" si="190"/>
        <v/>
      </c>
      <c r="T2361" s="26" t="e">
        <f>IF(F2361="",DATEDIF(E2361,calcs!X$2,"Y"),"")</f>
        <v>#VALUE!</v>
      </c>
      <c r="U2361" t="str">
        <f t="shared" si="189"/>
        <v/>
      </c>
      <c r="V2361" t="str">
        <f t="shared" si="186"/>
        <v/>
      </c>
      <c r="W2361">
        <f t="shared" si="187"/>
        <v>0</v>
      </c>
      <c r="X2361">
        <f t="shared" si="188"/>
        <v>0</v>
      </c>
    </row>
    <row r="2362" spans="1:24" x14ac:dyDescent="0.35">
      <c r="A2362" t="str">
        <f>IF(ROW()&lt;=vLastrow,'Match History Data'!A2362,"")</f>
        <v/>
      </c>
      <c r="B2362" t="str">
        <f>IF(ROW()&lt;=vLastrow,'Match History Data'!B2362,"")</f>
        <v/>
      </c>
      <c r="C2362" t="str">
        <f>IF(ROW()&lt;=vLastrow,'Match History Data'!C2362,"")</f>
        <v/>
      </c>
      <c r="D2362" t="str">
        <f>IF(ROW()&lt;=vLastrow,'Match History Data'!D2362,"")</f>
        <v/>
      </c>
      <c r="E2362" s="3" t="str">
        <f>IF(ROW()&lt;=vLastrow,IF('Match History Data'!E2362&lt;&gt;"",'Match History Data'!E2362,""),"")</f>
        <v/>
      </c>
      <c r="F2362" s="3" t="str">
        <f>IF(ROW()&lt;=vLastrow,IF('Match History Data'!F2362&lt;&gt;"",'Match History Data'!F2362,""),"")</f>
        <v/>
      </c>
      <c r="G2362" t="str">
        <f>IF(ROW()&lt;=vLastrow,'Match History Data'!G2362,"")</f>
        <v/>
      </c>
      <c r="H2362" t="str">
        <f>IF(ROW()&lt;=vLastrow,'Match History Data'!H2362,"")</f>
        <v/>
      </c>
      <c r="I2362" t="str">
        <f>IF(ROW()&lt;=vLastrow,'Match History Data'!I2362,"")</f>
        <v/>
      </c>
      <c r="J2362" t="str">
        <f>IF(ROW()&lt;=vLastrow,'Match History Data'!J2362,"")</f>
        <v/>
      </c>
      <c r="K2362" t="str">
        <f>IF(ROW()&lt;=vLastrow,'Match History Data'!K2362,"")</f>
        <v/>
      </c>
      <c r="L2362" t="str">
        <f>IF(ROW()&lt;=vLastrow,'Match History Data'!L2362,"")</f>
        <v/>
      </c>
      <c r="M2362" t="str">
        <f>IF(ROW()&lt;=vLastrow,'Match History Data'!M2362,"")</f>
        <v/>
      </c>
      <c r="N2362" t="str">
        <f>IF(ROW()&lt;=vLastrow,'Match History Data'!N2362,"")</f>
        <v/>
      </c>
      <c r="O2362" t="str">
        <f>IF(ROW()&lt;=vLastrow,'Match History Data'!O2362,"")</f>
        <v/>
      </c>
      <c r="Q2362" t="str">
        <f>IF(ROW()&lt;=vLastrow,VLOOKUP(MONTH(E2362),calcs!$S$2:$T$13,2,FALSE),"")</f>
        <v/>
      </c>
      <c r="R2362" t="str">
        <f>IF(ROW()&lt;=vLastrow,VLOOKUP(MONTH(F2362),calcs!$S$2:$T$13,2,FALSE),"")</f>
        <v/>
      </c>
      <c r="S2362" t="str">
        <f t="shared" si="190"/>
        <v/>
      </c>
      <c r="T2362" s="26" t="e">
        <f>IF(F2362="",DATEDIF(E2362,calcs!X$2,"Y"),"")</f>
        <v>#VALUE!</v>
      </c>
      <c r="U2362" t="str">
        <f t="shared" si="189"/>
        <v/>
      </c>
      <c r="V2362" t="str">
        <f t="shared" si="186"/>
        <v/>
      </c>
      <c r="W2362">
        <f t="shared" si="187"/>
        <v>0</v>
      </c>
      <c r="X2362">
        <f t="shared" si="188"/>
        <v>0</v>
      </c>
    </row>
    <row r="2363" spans="1:24" x14ac:dyDescent="0.35">
      <c r="A2363" t="str">
        <f>IF(ROW()&lt;=vLastrow,'Match History Data'!A2363,"")</f>
        <v/>
      </c>
      <c r="B2363" t="str">
        <f>IF(ROW()&lt;=vLastrow,'Match History Data'!B2363,"")</f>
        <v/>
      </c>
      <c r="C2363" t="str">
        <f>IF(ROW()&lt;=vLastrow,'Match History Data'!C2363,"")</f>
        <v/>
      </c>
      <c r="D2363" t="str">
        <f>IF(ROW()&lt;=vLastrow,'Match History Data'!D2363,"")</f>
        <v/>
      </c>
      <c r="E2363" s="3" t="str">
        <f>IF(ROW()&lt;=vLastrow,IF('Match History Data'!E2363&lt;&gt;"",'Match History Data'!E2363,""),"")</f>
        <v/>
      </c>
      <c r="F2363" s="3" t="str">
        <f>IF(ROW()&lt;=vLastrow,IF('Match History Data'!F2363&lt;&gt;"",'Match History Data'!F2363,""),"")</f>
        <v/>
      </c>
      <c r="G2363" t="str">
        <f>IF(ROW()&lt;=vLastrow,'Match History Data'!G2363,"")</f>
        <v/>
      </c>
      <c r="H2363" t="str">
        <f>IF(ROW()&lt;=vLastrow,'Match History Data'!H2363,"")</f>
        <v/>
      </c>
      <c r="I2363" t="str">
        <f>IF(ROW()&lt;=vLastrow,'Match History Data'!I2363,"")</f>
        <v/>
      </c>
      <c r="J2363" t="str">
        <f>IF(ROW()&lt;=vLastrow,'Match History Data'!J2363,"")</f>
        <v/>
      </c>
      <c r="K2363" t="str">
        <f>IF(ROW()&lt;=vLastrow,'Match History Data'!K2363,"")</f>
        <v/>
      </c>
      <c r="L2363" t="str">
        <f>IF(ROW()&lt;=vLastrow,'Match History Data'!L2363,"")</f>
        <v/>
      </c>
      <c r="M2363" t="str">
        <f>IF(ROW()&lt;=vLastrow,'Match History Data'!M2363,"")</f>
        <v/>
      </c>
      <c r="N2363" t="str">
        <f>IF(ROW()&lt;=vLastrow,'Match History Data'!N2363,"")</f>
        <v/>
      </c>
      <c r="O2363" t="str">
        <f>IF(ROW()&lt;=vLastrow,'Match History Data'!O2363,"")</f>
        <v/>
      </c>
      <c r="Q2363" t="str">
        <f>IF(ROW()&lt;=vLastrow,VLOOKUP(MONTH(E2363),calcs!$S$2:$T$13,2,FALSE),"")</f>
        <v/>
      </c>
      <c r="R2363" t="str">
        <f>IF(ROW()&lt;=vLastrow,VLOOKUP(MONTH(F2363),calcs!$S$2:$T$13,2,FALSE),"")</f>
        <v/>
      </c>
      <c r="S2363" t="str">
        <f t="shared" si="190"/>
        <v/>
      </c>
      <c r="T2363" s="26" t="e">
        <f>IF(F2363="",DATEDIF(E2363,calcs!X$2,"Y"),"")</f>
        <v>#VALUE!</v>
      </c>
      <c r="U2363" t="str">
        <f t="shared" si="189"/>
        <v/>
      </c>
      <c r="V2363" t="str">
        <f t="shared" si="186"/>
        <v/>
      </c>
      <c r="W2363">
        <f t="shared" si="187"/>
        <v>0</v>
      </c>
      <c r="X2363">
        <f t="shared" si="188"/>
        <v>0</v>
      </c>
    </row>
    <row r="2364" spans="1:24" x14ac:dyDescent="0.35">
      <c r="A2364" t="str">
        <f>IF(ROW()&lt;=vLastrow,'Match History Data'!A2364,"")</f>
        <v/>
      </c>
      <c r="B2364" t="str">
        <f>IF(ROW()&lt;=vLastrow,'Match History Data'!B2364,"")</f>
        <v/>
      </c>
      <c r="C2364" t="str">
        <f>IF(ROW()&lt;=vLastrow,'Match History Data'!C2364,"")</f>
        <v/>
      </c>
      <c r="D2364" t="str">
        <f>IF(ROW()&lt;=vLastrow,'Match History Data'!D2364,"")</f>
        <v/>
      </c>
      <c r="E2364" s="3" t="str">
        <f>IF(ROW()&lt;=vLastrow,IF('Match History Data'!E2364&lt;&gt;"",'Match History Data'!E2364,""),"")</f>
        <v/>
      </c>
      <c r="F2364" s="3" t="str">
        <f>IF(ROW()&lt;=vLastrow,IF('Match History Data'!F2364&lt;&gt;"",'Match History Data'!F2364,""),"")</f>
        <v/>
      </c>
      <c r="G2364" t="str">
        <f>IF(ROW()&lt;=vLastrow,'Match History Data'!G2364,"")</f>
        <v/>
      </c>
      <c r="H2364" t="str">
        <f>IF(ROW()&lt;=vLastrow,'Match History Data'!H2364,"")</f>
        <v/>
      </c>
      <c r="I2364" t="str">
        <f>IF(ROW()&lt;=vLastrow,'Match History Data'!I2364,"")</f>
        <v/>
      </c>
      <c r="J2364" t="str">
        <f>IF(ROW()&lt;=vLastrow,'Match History Data'!J2364,"")</f>
        <v/>
      </c>
      <c r="K2364" t="str">
        <f>IF(ROW()&lt;=vLastrow,'Match History Data'!K2364,"")</f>
        <v/>
      </c>
      <c r="L2364" t="str">
        <f>IF(ROW()&lt;=vLastrow,'Match History Data'!L2364,"")</f>
        <v/>
      </c>
      <c r="M2364" t="str">
        <f>IF(ROW()&lt;=vLastrow,'Match History Data'!M2364,"")</f>
        <v/>
      </c>
      <c r="N2364" t="str">
        <f>IF(ROW()&lt;=vLastrow,'Match History Data'!N2364,"")</f>
        <v/>
      </c>
      <c r="O2364" t="str">
        <f>IF(ROW()&lt;=vLastrow,'Match History Data'!O2364,"")</f>
        <v/>
      </c>
      <c r="Q2364" t="str">
        <f>IF(ROW()&lt;=vLastrow,VLOOKUP(MONTH(E2364),calcs!$S$2:$T$13,2,FALSE),"")</f>
        <v/>
      </c>
      <c r="R2364" t="str">
        <f>IF(ROW()&lt;=vLastrow,VLOOKUP(MONTH(F2364),calcs!$S$2:$T$13,2,FALSE),"")</f>
        <v/>
      </c>
      <c r="S2364" t="str">
        <f t="shared" si="190"/>
        <v/>
      </c>
      <c r="T2364" s="26" t="e">
        <f>IF(F2364="",DATEDIF(E2364,calcs!X$2,"Y"),"")</f>
        <v>#VALUE!</v>
      </c>
      <c r="U2364" t="str">
        <f t="shared" si="189"/>
        <v/>
      </c>
      <c r="V2364" t="str">
        <f t="shared" si="186"/>
        <v/>
      </c>
      <c r="W2364">
        <f t="shared" si="187"/>
        <v>0</v>
      </c>
      <c r="X2364">
        <f t="shared" si="188"/>
        <v>0</v>
      </c>
    </row>
    <row r="2365" spans="1:24" x14ac:dyDescent="0.35">
      <c r="A2365" t="str">
        <f>IF(ROW()&lt;=vLastrow,'Match History Data'!A2365,"")</f>
        <v/>
      </c>
      <c r="B2365" t="str">
        <f>IF(ROW()&lt;=vLastrow,'Match History Data'!B2365,"")</f>
        <v/>
      </c>
      <c r="C2365" t="str">
        <f>IF(ROW()&lt;=vLastrow,'Match History Data'!C2365,"")</f>
        <v/>
      </c>
      <c r="D2365" t="str">
        <f>IF(ROW()&lt;=vLastrow,'Match History Data'!D2365,"")</f>
        <v/>
      </c>
      <c r="E2365" s="3" t="str">
        <f>IF(ROW()&lt;=vLastrow,IF('Match History Data'!E2365&lt;&gt;"",'Match History Data'!E2365,""),"")</f>
        <v/>
      </c>
      <c r="F2365" s="3" t="str">
        <f>IF(ROW()&lt;=vLastrow,IF('Match History Data'!F2365&lt;&gt;"",'Match History Data'!F2365,""),"")</f>
        <v/>
      </c>
      <c r="G2365" t="str">
        <f>IF(ROW()&lt;=vLastrow,'Match History Data'!G2365,"")</f>
        <v/>
      </c>
      <c r="H2365" t="str">
        <f>IF(ROW()&lt;=vLastrow,'Match History Data'!H2365,"")</f>
        <v/>
      </c>
      <c r="I2365" t="str">
        <f>IF(ROW()&lt;=vLastrow,'Match History Data'!I2365,"")</f>
        <v/>
      </c>
      <c r="J2365" t="str">
        <f>IF(ROW()&lt;=vLastrow,'Match History Data'!J2365,"")</f>
        <v/>
      </c>
      <c r="K2365" t="str">
        <f>IF(ROW()&lt;=vLastrow,'Match History Data'!K2365,"")</f>
        <v/>
      </c>
      <c r="L2365" t="str">
        <f>IF(ROW()&lt;=vLastrow,'Match History Data'!L2365,"")</f>
        <v/>
      </c>
      <c r="M2365" t="str">
        <f>IF(ROW()&lt;=vLastrow,'Match History Data'!M2365,"")</f>
        <v/>
      </c>
      <c r="N2365" t="str">
        <f>IF(ROW()&lt;=vLastrow,'Match History Data'!N2365,"")</f>
        <v/>
      </c>
      <c r="O2365" t="str">
        <f>IF(ROW()&lt;=vLastrow,'Match History Data'!O2365,"")</f>
        <v/>
      </c>
      <c r="Q2365" t="str">
        <f>IF(ROW()&lt;=vLastrow,VLOOKUP(MONTH(E2365),calcs!$S$2:$T$13,2,FALSE),"")</f>
        <v/>
      </c>
      <c r="R2365" t="str">
        <f>IF(ROW()&lt;=vLastrow,VLOOKUP(MONTH(F2365),calcs!$S$2:$T$13,2,FALSE),"")</f>
        <v/>
      </c>
      <c r="S2365" t="str">
        <f t="shared" si="190"/>
        <v/>
      </c>
      <c r="T2365" s="26" t="e">
        <f>IF(F2365="",DATEDIF(E2365,calcs!X$2,"Y"),"")</f>
        <v>#VALUE!</v>
      </c>
      <c r="U2365" t="str">
        <f t="shared" si="189"/>
        <v/>
      </c>
      <c r="V2365" t="str">
        <f t="shared" si="186"/>
        <v/>
      </c>
      <c r="W2365">
        <f t="shared" si="187"/>
        <v>0</v>
      </c>
      <c r="X2365">
        <f t="shared" si="188"/>
        <v>0</v>
      </c>
    </row>
    <row r="2366" spans="1:24" x14ac:dyDescent="0.35">
      <c r="A2366" t="str">
        <f>IF(ROW()&lt;=vLastrow,'Match History Data'!A2366,"")</f>
        <v/>
      </c>
      <c r="B2366" t="str">
        <f>IF(ROW()&lt;=vLastrow,'Match History Data'!B2366,"")</f>
        <v/>
      </c>
      <c r="C2366" t="str">
        <f>IF(ROW()&lt;=vLastrow,'Match History Data'!C2366,"")</f>
        <v/>
      </c>
      <c r="D2366" t="str">
        <f>IF(ROW()&lt;=vLastrow,'Match History Data'!D2366,"")</f>
        <v/>
      </c>
      <c r="E2366" s="3" t="str">
        <f>IF(ROW()&lt;=vLastrow,IF('Match History Data'!E2366&lt;&gt;"",'Match History Data'!E2366,""),"")</f>
        <v/>
      </c>
      <c r="F2366" s="3" t="str">
        <f>IF(ROW()&lt;=vLastrow,IF('Match History Data'!F2366&lt;&gt;"",'Match History Data'!F2366,""),"")</f>
        <v/>
      </c>
      <c r="G2366" t="str">
        <f>IF(ROW()&lt;=vLastrow,'Match History Data'!G2366,"")</f>
        <v/>
      </c>
      <c r="H2366" t="str">
        <f>IF(ROW()&lt;=vLastrow,'Match History Data'!H2366,"")</f>
        <v/>
      </c>
      <c r="I2366" t="str">
        <f>IF(ROW()&lt;=vLastrow,'Match History Data'!I2366,"")</f>
        <v/>
      </c>
      <c r="J2366" t="str">
        <f>IF(ROW()&lt;=vLastrow,'Match History Data'!J2366,"")</f>
        <v/>
      </c>
      <c r="K2366" t="str">
        <f>IF(ROW()&lt;=vLastrow,'Match History Data'!K2366,"")</f>
        <v/>
      </c>
      <c r="L2366" t="str">
        <f>IF(ROW()&lt;=vLastrow,'Match History Data'!L2366,"")</f>
        <v/>
      </c>
      <c r="M2366" t="str">
        <f>IF(ROW()&lt;=vLastrow,'Match History Data'!M2366,"")</f>
        <v/>
      </c>
      <c r="N2366" t="str">
        <f>IF(ROW()&lt;=vLastrow,'Match History Data'!N2366,"")</f>
        <v/>
      </c>
      <c r="O2366" t="str">
        <f>IF(ROW()&lt;=vLastrow,'Match History Data'!O2366,"")</f>
        <v/>
      </c>
      <c r="Q2366" t="str">
        <f>IF(ROW()&lt;=vLastrow,VLOOKUP(MONTH(E2366),calcs!$S$2:$T$13,2,FALSE),"")</f>
        <v/>
      </c>
      <c r="R2366" t="str">
        <f>IF(ROW()&lt;=vLastrow,VLOOKUP(MONTH(F2366),calcs!$S$2:$T$13,2,FALSE),"")</f>
        <v/>
      </c>
      <c r="S2366" t="str">
        <f t="shared" si="190"/>
        <v/>
      </c>
      <c r="T2366" s="26" t="e">
        <f>IF(F2366="",DATEDIF(E2366,calcs!X$2,"Y"),"")</f>
        <v>#VALUE!</v>
      </c>
      <c r="U2366" t="str">
        <f t="shared" si="189"/>
        <v/>
      </c>
      <c r="V2366" t="str">
        <f t="shared" si="186"/>
        <v/>
      </c>
      <c r="W2366">
        <f t="shared" si="187"/>
        <v>0</v>
      </c>
      <c r="X2366">
        <f t="shared" si="188"/>
        <v>0</v>
      </c>
    </row>
    <row r="2367" spans="1:24" x14ac:dyDescent="0.35">
      <c r="A2367" t="str">
        <f>IF(ROW()&lt;=vLastrow,'Match History Data'!A2367,"")</f>
        <v/>
      </c>
      <c r="B2367" t="str">
        <f>IF(ROW()&lt;=vLastrow,'Match History Data'!B2367,"")</f>
        <v/>
      </c>
      <c r="C2367" t="str">
        <f>IF(ROW()&lt;=vLastrow,'Match History Data'!C2367,"")</f>
        <v/>
      </c>
      <c r="D2367" t="str">
        <f>IF(ROW()&lt;=vLastrow,'Match History Data'!D2367,"")</f>
        <v/>
      </c>
      <c r="E2367" s="3" t="str">
        <f>IF(ROW()&lt;=vLastrow,IF('Match History Data'!E2367&lt;&gt;"",'Match History Data'!E2367,""),"")</f>
        <v/>
      </c>
      <c r="F2367" s="3" t="str">
        <f>IF(ROW()&lt;=vLastrow,IF('Match History Data'!F2367&lt;&gt;"",'Match History Data'!F2367,""),"")</f>
        <v/>
      </c>
      <c r="G2367" t="str">
        <f>IF(ROW()&lt;=vLastrow,'Match History Data'!G2367,"")</f>
        <v/>
      </c>
      <c r="H2367" t="str">
        <f>IF(ROW()&lt;=vLastrow,'Match History Data'!H2367,"")</f>
        <v/>
      </c>
      <c r="I2367" t="str">
        <f>IF(ROW()&lt;=vLastrow,'Match History Data'!I2367,"")</f>
        <v/>
      </c>
      <c r="J2367" t="str">
        <f>IF(ROW()&lt;=vLastrow,'Match History Data'!J2367,"")</f>
        <v/>
      </c>
      <c r="K2367" t="str">
        <f>IF(ROW()&lt;=vLastrow,'Match History Data'!K2367,"")</f>
        <v/>
      </c>
      <c r="L2367" t="str">
        <f>IF(ROW()&lt;=vLastrow,'Match History Data'!L2367,"")</f>
        <v/>
      </c>
      <c r="M2367" t="str">
        <f>IF(ROW()&lt;=vLastrow,'Match History Data'!M2367,"")</f>
        <v/>
      </c>
      <c r="N2367" t="str">
        <f>IF(ROW()&lt;=vLastrow,'Match History Data'!N2367,"")</f>
        <v/>
      </c>
      <c r="O2367" t="str">
        <f>IF(ROW()&lt;=vLastrow,'Match History Data'!O2367,"")</f>
        <v/>
      </c>
      <c r="Q2367" t="str">
        <f>IF(ROW()&lt;=vLastrow,VLOOKUP(MONTH(E2367),calcs!$S$2:$T$13,2,FALSE),"")</f>
        <v/>
      </c>
      <c r="R2367" t="str">
        <f>IF(ROW()&lt;=vLastrow,VLOOKUP(MONTH(F2367),calcs!$S$2:$T$13,2,FALSE),"")</f>
        <v/>
      </c>
      <c r="S2367" t="str">
        <f t="shared" si="190"/>
        <v/>
      </c>
      <c r="T2367" s="26" t="e">
        <f>IF(F2367="",DATEDIF(E2367,calcs!X$2,"Y"),"")</f>
        <v>#VALUE!</v>
      </c>
      <c r="U2367" t="str">
        <f t="shared" si="189"/>
        <v/>
      </c>
      <c r="V2367" t="str">
        <f t="shared" si="186"/>
        <v/>
      </c>
      <c r="W2367">
        <f t="shared" si="187"/>
        <v>0</v>
      </c>
      <c r="X2367">
        <f t="shared" si="188"/>
        <v>0</v>
      </c>
    </row>
    <row r="2368" spans="1:24" x14ac:dyDescent="0.35">
      <c r="A2368" t="str">
        <f>IF(ROW()&lt;=vLastrow,'Match History Data'!A2368,"")</f>
        <v/>
      </c>
      <c r="B2368" t="str">
        <f>IF(ROW()&lt;=vLastrow,'Match History Data'!B2368,"")</f>
        <v/>
      </c>
      <c r="C2368" t="str">
        <f>IF(ROW()&lt;=vLastrow,'Match History Data'!C2368,"")</f>
        <v/>
      </c>
      <c r="D2368" t="str">
        <f>IF(ROW()&lt;=vLastrow,'Match History Data'!D2368,"")</f>
        <v/>
      </c>
      <c r="E2368" s="3" t="str">
        <f>IF(ROW()&lt;=vLastrow,IF('Match History Data'!E2368&lt;&gt;"",'Match History Data'!E2368,""),"")</f>
        <v/>
      </c>
      <c r="F2368" s="3" t="str">
        <f>IF(ROW()&lt;=vLastrow,IF('Match History Data'!F2368&lt;&gt;"",'Match History Data'!F2368,""),"")</f>
        <v/>
      </c>
      <c r="G2368" t="str">
        <f>IF(ROW()&lt;=vLastrow,'Match History Data'!G2368,"")</f>
        <v/>
      </c>
      <c r="H2368" t="str">
        <f>IF(ROW()&lt;=vLastrow,'Match History Data'!H2368,"")</f>
        <v/>
      </c>
      <c r="I2368" t="str">
        <f>IF(ROW()&lt;=vLastrow,'Match History Data'!I2368,"")</f>
        <v/>
      </c>
      <c r="J2368" t="str">
        <f>IF(ROW()&lt;=vLastrow,'Match History Data'!J2368,"")</f>
        <v/>
      </c>
      <c r="K2368" t="str">
        <f>IF(ROW()&lt;=vLastrow,'Match History Data'!K2368,"")</f>
        <v/>
      </c>
      <c r="L2368" t="str">
        <f>IF(ROW()&lt;=vLastrow,'Match History Data'!L2368,"")</f>
        <v/>
      </c>
      <c r="M2368" t="str">
        <f>IF(ROW()&lt;=vLastrow,'Match History Data'!M2368,"")</f>
        <v/>
      </c>
      <c r="N2368" t="str">
        <f>IF(ROW()&lt;=vLastrow,'Match History Data'!N2368,"")</f>
        <v/>
      </c>
      <c r="O2368" t="str">
        <f>IF(ROW()&lt;=vLastrow,'Match History Data'!O2368,"")</f>
        <v/>
      </c>
      <c r="Q2368" t="str">
        <f>IF(ROW()&lt;=vLastrow,VLOOKUP(MONTH(E2368),calcs!$S$2:$T$13,2,FALSE),"")</f>
        <v/>
      </c>
      <c r="R2368" t="str">
        <f>IF(ROW()&lt;=vLastrow,VLOOKUP(MONTH(F2368),calcs!$S$2:$T$13,2,FALSE),"")</f>
        <v/>
      </c>
      <c r="S2368" t="str">
        <f t="shared" si="190"/>
        <v/>
      </c>
      <c r="T2368" s="26" t="e">
        <f>IF(F2368="",DATEDIF(E2368,calcs!X$2,"Y"),"")</f>
        <v>#VALUE!</v>
      </c>
      <c r="U2368" t="str">
        <f t="shared" si="189"/>
        <v/>
      </c>
      <c r="V2368" t="str">
        <f t="shared" si="186"/>
        <v/>
      </c>
      <c r="W2368">
        <f t="shared" si="187"/>
        <v>0</v>
      </c>
      <c r="X2368">
        <f t="shared" si="188"/>
        <v>0</v>
      </c>
    </row>
    <row r="2369" spans="1:24" x14ac:dyDescent="0.35">
      <c r="A2369" t="str">
        <f>IF(ROW()&lt;=vLastrow,'Match History Data'!A2369,"")</f>
        <v/>
      </c>
      <c r="B2369" t="str">
        <f>IF(ROW()&lt;=vLastrow,'Match History Data'!B2369,"")</f>
        <v/>
      </c>
      <c r="C2369" t="str">
        <f>IF(ROW()&lt;=vLastrow,'Match History Data'!C2369,"")</f>
        <v/>
      </c>
      <c r="D2369" t="str">
        <f>IF(ROW()&lt;=vLastrow,'Match History Data'!D2369,"")</f>
        <v/>
      </c>
      <c r="E2369" s="3" t="str">
        <f>IF(ROW()&lt;=vLastrow,IF('Match History Data'!E2369&lt;&gt;"",'Match History Data'!E2369,""),"")</f>
        <v/>
      </c>
      <c r="F2369" s="3" t="str">
        <f>IF(ROW()&lt;=vLastrow,IF('Match History Data'!F2369&lt;&gt;"",'Match History Data'!F2369,""),"")</f>
        <v/>
      </c>
      <c r="G2369" t="str">
        <f>IF(ROW()&lt;=vLastrow,'Match History Data'!G2369,"")</f>
        <v/>
      </c>
      <c r="H2369" t="str">
        <f>IF(ROW()&lt;=vLastrow,'Match History Data'!H2369,"")</f>
        <v/>
      </c>
      <c r="I2369" t="str">
        <f>IF(ROW()&lt;=vLastrow,'Match History Data'!I2369,"")</f>
        <v/>
      </c>
      <c r="J2369" t="str">
        <f>IF(ROW()&lt;=vLastrow,'Match History Data'!J2369,"")</f>
        <v/>
      </c>
      <c r="K2369" t="str">
        <f>IF(ROW()&lt;=vLastrow,'Match History Data'!K2369,"")</f>
        <v/>
      </c>
      <c r="L2369" t="str">
        <f>IF(ROW()&lt;=vLastrow,'Match History Data'!L2369,"")</f>
        <v/>
      </c>
      <c r="M2369" t="str">
        <f>IF(ROW()&lt;=vLastrow,'Match History Data'!M2369,"")</f>
        <v/>
      </c>
      <c r="N2369" t="str">
        <f>IF(ROW()&lt;=vLastrow,'Match History Data'!N2369,"")</f>
        <v/>
      </c>
      <c r="O2369" t="str">
        <f>IF(ROW()&lt;=vLastrow,'Match History Data'!O2369,"")</f>
        <v/>
      </c>
      <c r="Q2369" t="str">
        <f>IF(ROW()&lt;=vLastrow,VLOOKUP(MONTH(E2369),calcs!$S$2:$T$13,2,FALSE),"")</f>
        <v/>
      </c>
      <c r="R2369" t="str">
        <f>IF(ROW()&lt;=vLastrow,VLOOKUP(MONTH(F2369),calcs!$S$2:$T$13,2,FALSE),"")</f>
        <v/>
      </c>
      <c r="S2369" t="str">
        <f t="shared" si="190"/>
        <v/>
      </c>
      <c r="T2369" s="26" t="e">
        <f>IF(F2369="",DATEDIF(E2369,calcs!X$2,"Y"),"")</f>
        <v>#VALUE!</v>
      </c>
      <c r="U2369" t="str">
        <f t="shared" si="189"/>
        <v/>
      </c>
      <c r="V2369" t="str">
        <f t="shared" si="186"/>
        <v/>
      </c>
      <c r="W2369">
        <f t="shared" si="187"/>
        <v>0</v>
      </c>
      <c r="X2369">
        <f t="shared" si="188"/>
        <v>0</v>
      </c>
    </row>
    <row r="2370" spans="1:24" x14ac:dyDescent="0.35">
      <c r="A2370" t="str">
        <f>IF(ROW()&lt;=vLastrow,'Match History Data'!A2370,"")</f>
        <v/>
      </c>
      <c r="B2370" t="str">
        <f>IF(ROW()&lt;=vLastrow,'Match History Data'!B2370,"")</f>
        <v/>
      </c>
      <c r="C2370" t="str">
        <f>IF(ROW()&lt;=vLastrow,'Match History Data'!C2370,"")</f>
        <v/>
      </c>
      <c r="D2370" t="str">
        <f>IF(ROW()&lt;=vLastrow,'Match History Data'!D2370,"")</f>
        <v/>
      </c>
      <c r="E2370" s="3" t="str">
        <f>IF(ROW()&lt;=vLastrow,IF('Match History Data'!E2370&lt;&gt;"",'Match History Data'!E2370,""),"")</f>
        <v/>
      </c>
      <c r="F2370" s="3" t="str">
        <f>IF(ROW()&lt;=vLastrow,IF('Match History Data'!F2370&lt;&gt;"",'Match History Data'!F2370,""),"")</f>
        <v/>
      </c>
      <c r="G2370" t="str">
        <f>IF(ROW()&lt;=vLastrow,'Match History Data'!G2370,"")</f>
        <v/>
      </c>
      <c r="H2370" t="str">
        <f>IF(ROW()&lt;=vLastrow,'Match History Data'!H2370,"")</f>
        <v/>
      </c>
      <c r="I2370" t="str">
        <f>IF(ROW()&lt;=vLastrow,'Match History Data'!I2370,"")</f>
        <v/>
      </c>
      <c r="J2370" t="str">
        <f>IF(ROW()&lt;=vLastrow,'Match History Data'!J2370,"")</f>
        <v/>
      </c>
      <c r="K2370" t="str">
        <f>IF(ROW()&lt;=vLastrow,'Match History Data'!K2370,"")</f>
        <v/>
      </c>
      <c r="L2370" t="str">
        <f>IF(ROW()&lt;=vLastrow,'Match History Data'!L2370,"")</f>
        <v/>
      </c>
      <c r="M2370" t="str">
        <f>IF(ROW()&lt;=vLastrow,'Match History Data'!M2370,"")</f>
        <v/>
      </c>
      <c r="N2370" t="str">
        <f>IF(ROW()&lt;=vLastrow,'Match History Data'!N2370,"")</f>
        <v/>
      </c>
      <c r="O2370" t="str">
        <f>IF(ROW()&lt;=vLastrow,'Match History Data'!O2370,"")</f>
        <v/>
      </c>
      <c r="Q2370" t="str">
        <f>IF(ROW()&lt;=vLastrow,VLOOKUP(MONTH(E2370),calcs!$S$2:$T$13,2,FALSE),"")</f>
        <v/>
      </c>
      <c r="R2370" t="str">
        <f>IF(ROW()&lt;=vLastrow,VLOOKUP(MONTH(F2370),calcs!$S$2:$T$13,2,FALSE),"")</f>
        <v/>
      </c>
      <c r="S2370" t="str">
        <f t="shared" si="190"/>
        <v/>
      </c>
      <c r="T2370" s="26" t="e">
        <f>IF(F2370="",DATEDIF(E2370,calcs!X$2,"Y"),"")</f>
        <v>#VALUE!</v>
      </c>
      <c r="U2370" t="str">
        <f t="shared" si="189"/>
        <v/>
      </c>
      <c r="V2370" t="str">
        <f t="shared" ref="V2370:V2433" si="191">SUBSTITUTE(N2370,"White or Caucasian","White")</f>
        <v/>
      </c>
      <c r="W2370">
        <f t="shared" ref="W2370:W2433" si="192">IF(J2370&lt;&gt;"",LEN(J2370)-LEN(SUBSTITUTE(J2370,";",""))+1,0)</f>
        <v>0</v>
      </c>
      <c r="X2370">
        <f t="shared" ref="X2370:X2433" si="193">IF(N2370&lt;&gt;"",LEN(N2370)-LEN(SUBSTITUTE(N2370,";",""))+1,0)</f>
        <v>0</v>
      </c>
    </row>
    <row r="2371" spans="1:24" x14ac:dyDescent="0.35">
      <c r="A2371" t="str">
        <f>IF(ROW()&lt;=vLastrow,'Match History Data'!A2371,"")</f>
        <v/>
      </c>
      <c r="B2371" t="str">
        <f>IF(ROW()&lt;=vLastrow,'Match History Data'!B2371,"")</f>
        <v/>
      </c>
      <c r="C2371" t="str">
        <f>IF(ROW()&lt;=vLastrow,'Match History Data'!C2371,"")</f>
        <v/>
      </c>
      <c r="D2371" t="str">
        <f>IF(ROW()&lt;=vLastrow,'Match History Data'!D2371,"")</f>
        <v/>
      </c>
      <c r="E2371" s="3" t="str">
        <f>IF(ROW()&lt;=vLastrow,IF('Match History Data'!E2371&lt;&gt;"",'Match History Data'!E2371,""),"")</f>
        <v/>
      </c>
      <c r="F2371" s="3" t="str">
        <f>IF(ROW()&lt;=vLastrow,IF('Match History Data'!F2371&lt;&gt;"",'Match History Data'!F2371,""),"")</f>
        <v/>
      </c>
      <c r="G2371" t="str">
        <f>IF(ROW()&lt;=vLastrow,'Match History Data'!G2371,"")</f>
        <v/>
      </c>
      <c r="H2371" t="str">
        <f>IF(ROW()&lt;=vLastrow,'Match History Data'!H2371,"")</f>
        <v/>
      </c>
      <c r="I2371" t="str">
        <f>IF(ROW()&lt;=vLastrow,'Match History Data'!I2371,"")</f>
        <v/>
      </c>
      <c r="J2371" t="str">
        <f>IF(ROW()&lt;=vLastrow,'Match History Data'!J2371,"")</f>
        <v/>
      </c>
      <c r="K2371" t="str">
        <f>IF(ROW()&lt;=vLastrow,'Match History Data'!K2371,"")</f>
        <v/>
      </c>
      <c r="L2371" t="str">
        <f>IF(ROW()&lt;=vLastrow,'Match History Data'!L2371,"")</f>
        <v/>
      </c>
      <c r="M2371" t="str">
        <f>IF(ROW()&lt;=vLastrow,'Match History Data'!M2371,"")</f>
        <v/>
      </c>
      <c r="N2371" t="str">
        <f>IF(ROW()&lt;=vLastrow,'Match History Data'!N2371,"")</f>
        <v/>
      </c>
      <c r="O2371" t="str">
        <f>IF(ROW()&lt;=vLastrow,'Match History Data'!O2371,"")</f>
        <v/>
      </c>
      <c r="Q2371" t="str">
        <f>IF(ROW()&lt;=vLastrow,VLOOKUP(MONTH(E2371),calcs!$S$2:$T$13,2,FALSE),"")</f>
        <v/>
      </c>
      <c r="R2371" t="str">
        <f>IF(ROW()&lt;=vLastrow,VLOOKUP(MONTH(F2371),calcs!$S$2:$T$13,2,FALSE),"")</f>
        <v/>
      </c>
      <c r="S2371" t="str">
        <f t="shared" si="190"/>
        <v/>
      </c>
      <c r="T2371" s="26" t="e">
        <f>IF(F2371="",DATEDIF(E2371,calcs!X$2,"Y"),"")</f>
        <v>#VALUE!</v>
      </c>
      <c r="U2371" t="str">
        <f t="shared" ref="U2371:U2434" si="194">SUBSTITUTE(J2371,"White or Caucasian","White")</f>
        <v/>
      </c>
      <c r="V2371" t="str">
        <f t="shared" si="191"/>
        <v/>
      </c>
      <c r="W2371">
        <f t="shared" si="192"/>
        <v>0</v>
      </c>
      <c r="X2371">
        <f t="shared" si="193"/>
        <v>0</v>
      </c>
    </row>
    <row r="2372" spans="1:24" x14ac:dyDescent="0.35">
      <c r="A2372" t="str">
        <f>IF(ROW()&lt;=vLastrow,'Match History Data'!A2372,"")</f>
        <v/>
      </c>
      <c r="B2372" t="str">
        <f>IF(ROW()&lt;=vLastrow,'Match History Data'!B2372,"")</f>
        <v/>
      </c>
      <c r="C2372" t="str">
        <f>IF(ROW()&lt;=vLastrow,'Match History Data'!C2372,"")</f>
        <v/>
      </c>
      <c r="D2372" t="str">
        <f>IF(ROW()&lt;=vLastrow,'Match History Data'!D2372,"")</f>
        <v/>
      </c>
      <c r="E2372" s="3" t="str">
        <f>IF(ROW()&lt;=vLastrow,IF('Match History Data'!E2372&lt;&gt;"",'Match History Data'!E2372,""),"")</f>
        <v/>
      </c>
      <c r="F2372" s="3" t="str">
        <f>IF(ROW()&lt;=vLastrow,IF('Match History Data'!F2372&lt;&gt;"",'Match History Data'!F2372,""),"")</f>
        <v/>
      </c>
      <c r="G2372" t="str">
        <f>IF(ROW()&lt;=vLastrow,'Match History Data'!G2372,"")</f>
        <v/>
      </c>
      <c r="H2372" t="str">
        <f>IF(ROW()&lt;=vLastrow,'Match History Data'!H2372,"")</f>
        <v/>
      </c>
      <c r="I2372" t="str">
        <f>IF(ROW()&lt;=vLastrow,'Match History Data'!I2372,"")</f>
        <v/>
      </c>
      <c r="J2372" t="str">
        <f>IF(ROW()&lt;=vLastrow,'Match History Data'!J2372,"")</f>
        <v/>
      </c>
      <c r="K2372" t="str">
        <f>IF(ROW()&lt;=vLastrow,'Match History Data'!K2372,"")</f>
        <v/>
      </c>
      <c r="L2372" t="str">
        <f>IF(ROW()&lt;=vLastrow,'Match History Data'!L2372,"")</f>
        <v/>
      </c>
      <c r="M2372" t="str">
        <f>IF(ROW()&lt;=vLastrow,'Match History Data'!M2372,"")</f>
        <v/>
      </c>
      <c r="N2372" t="str">
        <f>IF(ROW()&lt;=vLastrow,'Match History Data'!N2372,"")</f>
        <v/>
      </c>
      <c r="O2372" t="str">
        <f>IF(ROW()&lt;=vLastrow,'Match History Data'!O2372,"")</f>
        <v/>
      </c>
      <c r="Q2372" t="str">
        <f>IF(ROW()&lt;=vLastrow,VLOOKUP(MONTH(E2372),calcs!$S$2:$T$13,2,FALSE),"")</f>
        <v/>
      </c>
      <c r="R2372" t="str">
        <f>IF(ROW()&lt;=vLastrow,VLOOKUP(MONTH(F2372),calcs!$S$2:$T$13,2,FALSE),"")</f>
        <v/>
      </c>
      <c r="S2372" t="str">
        <f t="shared" si="190"/>
        <v/>
      </c>
      <c r="T2372" s="26" t="e">
        <f>IF(F2372="",DATEDIF(E2372,calcs!X$2,"Y"),"")</f>
        <v>#VALUE!</v>
      </c>
      <c r="U2372" t="str">
        <f t="shared" si="194"/>
        <v/>
      </c>
      <c r="V2372" t="str">
        <f t="shared" si="191"/>
        <v/>
      </c>
      <c r="W2372">
        <f t="shared" si="192"/>
        <v>0</v>
      </c>
      <c r="X2372">
        <f t="shared" si="193"/>
        <v>0</v>
      </c>
    </row>
    <row r="2373" spans="1:24" x14ac:dyDescent="0.35">
      <c r="A2373" t="str">
        <f>IF(ROW()&lt;=vLastrow,'Match History Data'!A2373,"")</f>
        <v/>
      </c>
      <c r="B2373" t="str">
        <f>IF(ROW()&lt;=vLastrow,'Match History Data'!B2373,"")</f>
        <v/>
      </c>
      <c r="C2373" t="str">
        <f>IF(ROW()&lt;=vLastrow,'Match History Data'!C2373,"")</f>
        <v/>
      </c>
      <c r="D2373" t="str">
        <f>IF(ROW()&lt;=vLastrow,'Match History Data'!D2373,"")</f>
        <v/>
      </c>
      <c r="E2373" s="3" t="str">
        <f>IF(ROW()&lt;=vLastrow,IF('Match History Data'!E2373&lt;&gt;"",'Match History Data'!E2373,""),"")</f>
        <v/>
      </c>
      <c r="F2373" s="3" t="str">
        <f>IF(ROW()&lt;=vLastrow,IF('Match History Data'!F2373&lt;&gt;"",'Match History Data'!F2373,""),"")</f>
        <v/>
      </c>
      <c r="G2373" t="str">
        <f>IF(ROW()&lt;=vLastrow,'Match History Data'!G2373,"")</f>
        <v/>
      </c>
      <c r="H2373" t="str">
        <f>IF(ROW()&lt;=vLastrow,'Match History Data'!H2373,"")</f>
        <v/>
      </c>
      <c r="I2373" t="str">
        <f>IF(ROW()&lt;=vLastrow,'Match History Data'!I2373,"")</f>
        <v/>
      </c>
      <c r="J2373" t="str">
        <f>IF(ROW()&lt;=vLastrow,'Match History Data'!J2373,"")</f>
        <v/>
      </c>
      <c r="K2373" t="str">
        <f>IF(ROW()&lt;=vLastrow,'Match History Data'!K2373,"")</f>
        <v/>
      </c>
      <c r="L2373" t="str">
        <f>IF(ROW()&lt;=vLastrow,'Match History Data'!L2373,"")</f>
        <v/>
      </c>
      <c r="M2373" t="str">
        <f>IF(ROW()&lt;=vLastrow,'Match History Data'!M2373,"")</f>
        <v/>
      </c>
      <c r="N2373" t="str">
        <f>IF(ROW()&lt;=vLastrow,'Match History Data'!N2373,"")</f>
        <v/>
      </c>
      <c r="O2373" t="str">
        <f>IF(ROW()&lt;=vLastrow,'Match History Data'!O2373,"")</f>
        <v/>
      </c>
      <c r="Q2373" t="str">
        <f>IF(ROW()&lt;=vLastrow,VLOOKUP(MONTH(E2373),calcs!$S$2:$T$13,2,FALSE),"")</f>
        <v/>
      </c>
      <c r="R2373" t="str">
        <f>IF(ROW()&lt;=vLastrow,VLOOKUP(MONTH(F2373),calcs!$S$2:$T$13,2,FALSE),"")</f>
        <v/>
      </c>
      <c r="S2373" t="str">
        <f t="shared" si="190"/>
        <v/>
      </c>
      <c r="T2373" s="26" t="e">
        <f>IF(F2373="",DATEDIF(E2373,calcs!X$2,"Y"),"")</f>
        <v>#VALUE!</v>
      </c>
      <c r="U2373" t="str">
        <f t="shared" si="194"/>
        <v/>
      </c>
      <c r="V2373" t="str">
        <f t="shared" si="191"/>
        <v/>
      </c>
      <c r="W2373">
        <f t="shared" si="192"/>
        <v>0</v>
      </c>
      <c r="X2373">
        <f t="shared" si="193"/>
        <v>0</v>
      </c>
    </row>
    <row r="2374" spans="1:24" x14ac:dyDescent="0.35">
      <c r="A2374" t="str">
        <f>IF(ROW()&lt;=vLastrow,'Match History Data'!A2374,"")</f>
        <v/>
      </c>
      <c r="B2374" t="str">
        <f>IF(ROW()&lt;=vLastrow,'Match History Data'!B2374,"")</f>
        <v/>
      </c>
      <c r="C2374" t="str">
        <f>IF(ROW()&lt;=vLastrow,'Match History Data'!C2374,"")</f>
        <v/>
      </c>
      <c r="D2374" t="str">
        <f>IF(ROW()&lt;=vLastrow,'Match History Data'!D2374,"")</f>
        <v/>
      </c>
      <c r="E2374" s="3" t="str">
        <f>IF(ROW()&lt;=vLastrow,IF('Match History Data'!E2374&lt;&gt;"",'Match History Data'!E2374,""),"")</f>
        <v/>
      </c>
      <c r="F2374" s="3" t="str">
        <f>IF(ROW()&lt;=vLastrow,IF('Match History Data'!F2374&lt;&gt;"",'Match History Data'!F2374,""),"")</f>
        <v/>
      </c>
      <c r="G2374" t="str">
        <f>IF(ROW()&lt;=vLastrow,'Match History Data'!G2374,"")</f>
        <v/>
      </c>
      <c r="H2374" t="str">
        <f>IF(ROW()&lt;=vLastrow,'Match History Data'!H2374,"")</f>
        <v/>
      </c>
      <c r="I2374" t="str">
        <f>IF(ROW()&lt;=vLastrow,'Match History Data'!I2374,"")</f>
        <v/>
      </c>
      <c r="J2374" t="str">
        <f>IF(ROW()&lt;=vLastrow,'Match History Data'!J2374,"")</f>
        <v/>
      </c>
      <c r="K2374" t="str">
        <f>IF(ROW()&lt;=vLastrow,'Match History Data'!K2374,"")</f>
        <v/>
      </c>
      <c r="L2374" t="str">
        <f>IF(ROW()&lt;=vLastrow,'Match History Data'!L2374,"")</f>
        <v/>
      </c>
      <c r="M2374" t="str">
        <f>IF(ROW()&lt;=vLastrow,'Match History Data'!M2374,"")</f>
        <v/>
      </c>
      <c r="N2374" t="str">
        <f>IF(ROW()&lt;=vLastrow,'Match History Data'!N2374,"")</f>
        <v/>
      </c>
      <c r="O2374" t="str">
        <f>IF(ROW()&lt;=vLastrow,'Match History Data'!O2374,"")</f>
        <v/>
      </c>
      <c r="Q2374" t="str">
        <f>IF(ROW()&lt;=vLastrow,VLOOKUP(MONTH(E2374),calcs!$S$2:$T$13,2,FALSE),"")</f>
        <v/>
      </c>
      <c r="R2374" t="str">
        <f>IF(ROW()&lt;=vLastrow,VLOOKUP(MONTH(F2374),calcs!$S$2:$T$13,2,FALSE),"")</f>
        <v/>
      </c>
      <c r="S2374" t="str">
        <f t="shared" si="190"/>
        <v/>
      </c>
      <c r="T2374" s="26" t="e">
        <f>IF(F2374="",DATEDIF(E2374,calcs!X$2,"Y"),"")</f>
        <v>#VALUE!</v>
      </c>
      <c r="U2374" t="str">
        <f t="shared" si="194"/>
        <v/>
      </c>
      <c r="V2374" t="str">
        <f t="shared" si="191"/>
        <v/>
      </c>
      <c r="W2374">
        <f t="shared" si="192"/>
        <v>0</v>
      </c>
      <c r="X2374">
        <f t="shared" si="193"/>
        <v>0</v>
      </c>
    </row>
    <row r="2375" spans="1:24" x14ac:dyDescent="0.35">
      <c r="A2375" t="str">
        <f>IF(ROW()&lt;=vLastrow,'Match History Data'!A2375,"")</f>
        <v/>
      </c>
      <c r="B2375" t="str">
        <f>IF(ROW()&lt;=vLastrow,'Match History Data'!B2375,"")</f>
        <v/>
      </c>
      <c r="C2375" t="str">
        <f>IF(ROW()&lt;=vLastrow,'Match History Data'!C2375,"")</f>
        <v/>
      </c>
      <c r="D2375" t="str">
        <f>IF(ROW()&lt;=vLastrow,'Match History Data'!D2375,"")</f>
        <v/>
      </c>
      <c r="E2375" s="3" t="str">
        <f>IF(ROW()&lt;=vLastrow,IF('Match History Data'!E2375&lt;&gt;"",'Match History Data'!E2375,""),"")</f>
        <v/>
      </c>
      <c r="F2375" s="3" t="str">
        <f>IF(ROW()&lt;=vLastrow,IF('Match History Data'!F2375&lt;&gt;"",'Match History Data'!F2375,""),"")</f>
        <v/>
      </c>
      <c r="G2375" t="str">
        <f>IF(ROW()&lt;=vLastrow,'Match History Data'!G2375,"")</f>
        <v/>
      </c>
      <c r="H2375" t="str">
        <f>IF(ROW()&lt;=vLastrow,'Match History Data'!H2375,"")</f>
        <v/>
      </c>
      <c r="I2375" t="str">
        <f>IF(ROW()&lt;=vLastrow,'Match History Data'!I2375,"")</f>
        <v/>
      </c>
      <c r="J2375" t="str">
        <f>IF(ROW()&lt;=vLastrow,'Match History Data'!J2375,"")</f>
        <v/>
      </c>
      <c r="K2375" t="str">
        <f>IF(ROW()&lt;=vLastrow,'Match History Data'!K2375,"")</f>
        <v/>
      </c>
      <c r="L2375" t="str">
        <f>IF(ROW()&lt;=vLastrow,'Match History Data'!L2375,"")</f>
        <v/>
      </c>
      <c r="M2375" t="str">
        <f>IF(ROW()&lt;=vLastrow,'Match History Data'!M2375,"")</f>
        <v/>
      </c>
      <c r="N2375" t="str">
        <f>IF(ROW()&lt;=vLastrow,'Match History Data'!N2375,"")</f>
        <v/>
      </c>
      <c r="O2375" t="str">
        <f>IF(ROW()&lt;=vLastrow,'Match History Data'!O2375,"")</f>
        <v/>
      </c>
      <c r="Q2375" t="str">
        <f>IF(ROW()&lt;=vLastrow,VLOOKUP(MONTH(E2375),calcs!$S$2:$T$13,2,FALSE),"")</f>
        <v/>
      </c>
      <c r="R2375" t="str">
        <f>IF(ROW()&lt;=vLastrow,VLOOKUP(MONTH(F2375),calcs!$S$2:$T$13,2,FALSE),"")</f>
        <v/>
      </c>
      <c r="S2375" t="str">
        <f t="shared" si="190"/>
        <v/>
      </c>
      <c r="T2375" s="26" t="e">
        <f>IF(F2375="",DATEDIF(E2375,calcs!X$2,"Y"),"")</f>
        <v>#VALUE!</v>
      </c>
      <c r="U2375" t="str">
        <f t="shared" si="194"/>
        <v/>
      </c>
      <c r="V2375" t="str">
        <f t="shared" si="191"/>
        <v/>
      </c>
      <c r="W2375">
        <f t="shared" si="192"/>
        <v>0</v>
      </c>
      <c r="X2375">
        <f t="shared" si="193"/>
        <v>0</v>
      </c>
    </row>
    <row r="2376" spans="1:24" x14ac:dyDescent="0.35">
      <c r="A2376" t="str">
        <f>IF(ROW()&lt;=vLastrow,'Match History Data'!A2376,"")</f>
        <v/>
      </c>
      <c r="B2376" t="str">
        <f>IF(ROW()&lt;=vLastrow,'Match History Data'!B2376,"")</f>
        <v/>
      </c>
      <c r="C2376" t="str">
        <f>IF(ROW()&lt;=vLastrow,'Match History Data'!C2376,"")</f>
        <v/>
      </c>
      <c r="D2376" t="str">
        <f>IF(ROW()&lt;=vLastrow,'Match History Data'!D2376,"")</f>
        <v/>
      </c>
      <c r="E2376" s="3" t="str">
        <f>IF(ROW()&lt;=vLastrow,IF('Match History Data'!E2376&lt;&gt;"",'Match History Data'!E2376,""),"")</f>
        <v/>
      </c>
      <c r="F2376" s="3" t="str">
        <f>IF(ROW()&lt;=vLastrow,IF('Match History Data'!F2376&lt;&gt;"",'Match History Data'!F2376,""),"")</f>
        <v/>
      </c>
      <c r="G2376" t="str">
        <f>IF(ROW()&lt;=vLastrow,'Match History Data'!G2376,"")</f>
        <v/>
      </c>
      <c r="H2376" t="str">
        <f>IF(ROW()&lt;=vLastrow,'Match History Data'!H2376,"")</f>
        <v/>
      </c>
      <c r="I2376" t="str">
        <f>IF(ROW()&lt;=vLastrow,'Match History Data'!I2376,"")</f>
        <v/>
      </c>
      <c r="J2376" t="str">
        <f>IF(ROW()&lt;=vLastrow,'Match History Data'!J2376,"")</f>
        <v/>
      </c>
      <c r="K2376" t="str">
        <f>IF(ROW()&lt;=vLastrow,'Match History Data'!K2376,"")</f>
        <v/>
      </c>
      <c r="L2376" t="str">
        <f>IF(ROW()&lt;=vLastrow,'Match History Data'!L2376,"")</f>
        <v/>
      </c>
      <c r="M2376" t="str">
        <f>IF(ROW()&lt;=vLastrow,'Match History Data'!M2376,"")</f>
        <v/>
      </c>
      <c r="N2376" t="str">
        <f>IF(ROW()&lt;=vLastrow,'Match History Data'!N2376,"")</f>
        <v/>
      </c>
      <c r="O2376" t="str">
        <f>IF(ROW()&lt;=vLastrow,'Match History Data'!O2376,"")</f>
        <v/>
      </c>
      <c r="Q2376" t="str">
        <f>IF(ROW()&lt;=vLastrow,VLOOKUP(MONTH(E2376),calcs!$S$2:$T$13,2,FALSE),"")</f>
        <v/>
      </c>
      <c r="R2376" t="str">
        <f>IF(ROW()&lt;=vLastrow,VLOOKUP(MONTH(F2376),calcs!$S$2:$T$13,2,FALSE),"")</f>
        <v/>
      </c>
      <c r="S2376" t="str">
        <f t="shared" si="190"/>
        <v/>
      </c>
      <c r="T2376" s="26" t="e">
        <f>IF(F2376="",DATEDIF(E2376,calcs!X$2,"Y"),"")</f>
        <v>#VALUE!</v>
      </c>
      <c r="U2376" t="str">
        <f t="shared" si="194"/>
        <v/>
      </c>
      <c r="V2376" t="str">
        <f t="shared" si="191"/>
        <v/>
      </c>
      <c r="W2376">
        <f t="shared" si="192"/>
        <v>0</v>
      </c>
      <c r="X2376">
        <f t="shared" si="193"/>
        <v>0</v>
      </c>
    </row>
    <row r="2377" spans="1:24" x14ac:dyDescent="0.35">
      <c r="A2377" t="str">
        <f>IF(ROW()&lt;=vLastrow,'Match History Data'!A2377,"")</f>
        <v/>
      </c>
      <c r="B2377" t="str">
        <f>IF(ROW()&lt;=vLastrow,'Match History Data'!B2377,"")</f>
        <v/>
      </c>
      <c r="C2377" t="str">
        <f>IF(ROW()&lt;=vLastrow,'Match History Data'!C2377,"")</f>
        <v/>
      </c>
      <c r="D2377" t="str">
        <f>IF(ROW()&lt;=vLastrow,'Match History Data'!D2377,"")</f>
        <v/>
      </c>
      <c r="E2377" s="3" t="str">
        <f>IF(ROW()&lt;=vLastrow,IF('Match History Data'!E2377&lt;&gt;"",'Match History Data'!E2377,""),"")</f>
        <v/>
      </c>
      <c r="F2377" s="3" t="str">
        <f>IF(ROW()&lt;=vLastrow,IF('Match History Data'!F2377&lt;&gt;"",'Match History Data'!F2377,""),"")</f>
        <v/>
      </c>
      <c r="G2377" t="str">
        <f>IF(ROW()&lt;=vLastrow,'Match History Data'!G2377,"")</f>
        <v/>
      </c>
      <c r="H2377" t="str">
        <f>IF(ROW()&lt;=vLastrow,'Match History Data'!H2377,"")</f>
        <v/>
      </c>
      <c r="I2377" t="str">
        <f>IF(ROW()&lt;=vLastrow,'Match History Data'!I2377,"")</f>
        <v/>
      </c>
      <c r="J2377" t="str">
        <f>IF(ROW()&lt;=vLastrow,'Match History Data'!J2377,"")</f>
        <v/>
      </c>
      <c r="K2377" t="str">
        <f>IF(ROW()&lt;=vLastrow,'Match History Data'!K2377,"")</f>
        <v/>
      </c>
      <c r="L2377" t="str">
        <f>IF(ROW()&lt;=vLastrow,'Match History Data'!L2377,"")</f>
        <v/>
      </c>
      <c r="M2377" t="str">
        <f>IF(ROW()&lt;=vLastrow,'Match History Data'!M2377,"")</f>
        <v/>
      </c>
      <c r="N2377" t="str">
        <f>IF(ROW()&lt;=vLastrow,'Match History Data'!N2377,"")</f>
        <v/>
      </c>
      <c r="O2377" t="str">
        <f>IF(ROW()&lt;=vLastrow,'Match History Data'!O2377,"")</f>
        <v/>
      </c>
      <c r="Q2377" t="str">
        <f>IF(ROW()&lt;=vLastrow,VLOOKUP(MONTH(E2377),calcs!$S$2:$T$13,2,FALSE),"")</f>
        <v/>
      </c>
      <c r="R2377" t="str">
        <f>IF(ROW()&lt;=vLastrow,VLOOKUP(MONTH(F2377),calcs!$S$2:$T$13,2,FALSE),"")</f>
        <v/>
      </c>
      <c r="S2377" t="str">
        <f t="shared" si="190"/>
        <v/>
      </c>
      <c r="T2377" s="26" t="e">
        <f>IF(F2377="",DATEDIF(E2377,calcs!X$2,"Y"),"")</f>
        <v>#VALUE!</v>
      </c>
      <c r="U2377" t="str">
        <f t="shared" si="194"/>
        <v/>
      </c>
      <c r="V2377" t="str">
        <f t="shared" si="191"/>
        <v/>
      </c>
      <c r="W2377">
        <f t="shared" si="192"/>
        <v>0</v>
      </c>
      <c r="X2377">
        <f t="shared" si="193"/>
        <v>0</v>
      </c>
    </row>
    <row r="2378" spans="1:24" x14ac:dyDescent="0.35">
      <c r="A2378" t="str">
        <f>IF(ROW()&lt;=vLastrow,'Match History Data'!A2378,"")</f>
        <v/>
      </c>
      <c r="B2378" t="str">
        <f>IF(ROW()&lt;=vLastrow,'Match History Data'!B2378,"")</f>
        <v/>
      </c>
      <c r="C2378" t="str">
        <f>IF(ROW()&lt;=vLastrow,'Match History Data'!C2378,"")</f>
        <v/>
      </c>
      <c r="D2378" t="str">
        <f>IF(ROW()&lt;=vLastrow,'Match History Data'!D2378,"")</f>
        <v/>
      </c>
      <c r="E2378" s="3" t="str">
        <f>IF(ROW()&lt;=vLastrow,IF('Match History Data'!E2378&lt;&gt;"",'Match History Data'!E2378,""),"")</f>
        <v/>
      </c>
      <c r="F2378" s="3" t="str">
        <f>IF(ROW()&lt;=vLastrow,IF('Match History Data'!F2378&lt;&gt;"",'Match History Data'!F2378,""),"")</f>
        <v/>
      </c>
      <c r="G2378" t="str">
        <f>IF(ROW()&lt;=vLastrow,'Match History Data'!G2378,"")</f>
        <v/>
      </c>
      <c r="H2378" t="str">
        <f>IF(ROW()&lt;=vLastrow,'Match History Data'!H2378,"")</f>
        <v/>
      </c>
      <c r="I2378" t="str">
        <f>IF(ROW()&lt;=vLastrow,'Match History Data'!I2378,"")</f>
        <v/>
      </c>
      <c r="J2378" t="str">
        <f>IF(ROW()&lt;=vLastrow,'Match History Data'!J2378,"")</f>
        <v/>
      </c>
      <c r="K2378" t="str">
        <f>IF(ROW()&lt;=vLastrow,'Match History Data'!K2378,"")</f>
        <v/>
      </c>
      <c r="L2378" t="str">
        <f>IF(ROW()&lt;=vLastrow,'Match History Data'!L2378,"")</f>
        <v/>
      </c>
      <c r="M2378" t="str">
        <f>IF(ROW()&lt;=vLastrow,'Match History Data'!M2378,"")</f>
        <v/>
      </c>
      <c r="N2378" t="str">
        <f>IF(ROW()&lt;=vLastrow,'Match History Data'!N2378,"")</f>
        <v/>
      </c>
      <c r="O2378" t="str">
        <f>IF(ROW()&lt;=vLastrow,'Match History Data'!O2378,"")</f>
        <v/>
      </c>
      <c r="Q2378" t="str">
        <f>IF(ROW()&lt;=vLastrow,VLOOKUP(MONTH(E2378),calcs!$S$2:$T$13,2,FALSE),"")</f>
        <v/>
      </c>
      <c r="R2378" t="str">
        <f>IF(ROW()&lt;=vLastrow,VLOOKUP(MONTH(F2378),calcs!$S$2:$T$13,2,FALSE),"")</f>
        <v/>
      </c>
      <c r="S2378" t="str">
        <f t="shared" ref="S2378:S2441" si="195">IF(F2378&lt;&gt;"",DATEDIF(E2378,F2378,"y"),"")</f>
        <v/>
      </c>
      <c r="T2378" s="26" t="e">
        <f>IF(F2378="",DATEDIF(E2378,calcs!X$2,"Y"),"")</f>
        <v>#VALUE!</v>
      </c>
      <c r="U2378" t="str">
        <f t="shared" si="194"/>
        <v/>
      </c>
      <c r="V2378" t="str">
        <f t="shared" si="191"/>
        <v/>
      </c>
      <c r="W2378">
        <f t="shared" si="192"/>
        <v>0</v>
      </c>
      <c r="X2378">
        <f t="shared" si="193"/>
        <v>0</v>
      </c>
    </row>
    <row r="2379" spans="1:24" x14ac:dyDescent="0.35">
      <c r="A2379" t="str">
        <f>IF(ROW()&lt;=vLastrow,'Match History Data'!A2379,"")</f>
        <v/>
      </c>
      <c r="B2379" t="str">
        <f>IF(ROW()&lt;=vLastrow,'Match History Data'!B2379,"")</f>
        <v/>
      </c>
      <c r="C2379" t="str">
        <f>IF(ROW()&lt;=vLastrow,'Match History Data'!C2379,"")</f>
        <v/>
      </c>
      <c r="D2379" t="str">
        <f>IF(ROW()&lt;=vLastrow,'Match History Data'!D2379,"")</f>
        <v/>
      </c>
      <c r="E2379" s="3" t="str">
        <f>IF(ROW()&lt;=vLastrow,IF('Match History Data'!E2379&lt;&gt;"",'Match History Data'!E2379,""),"")</f>
        <v/>
      </c>
      <c r="F2379" s="3" t="str">
        <f>IF(ROW()&lt;=vLastrow,IF('Match History Data'!F2379&lt;&gt;"",'Match History Data'!F2379,""),"")</f>
        <v/>
      </c>
      <c r="G2379" t="str">
        <f>IF(ROW()&lt;=vLastrow,'Match History Data'!G2379,"")</f>
        <v/>
      </c>
      <c r="H2379" t="str">
        <f>IF(ROW()&lt;=vLastrow,'Match History Data'!H2379,"")</f>
        <v/>
      </c>
      <c r="I2379" t="str">
        <f>IF(ROW()&lt;=vLastrow,'Match History Data'!I2379,"")</f>
        <v/>
      </c>
      <c r="J2379" t="str">
        <f>IF(ROW()&lt;=vLastrow,'Match History Data'!J2379,"")</f>
        <v/>
      </c>
      <c r="K2379" t="str">
        <f>IF(ROW()&lt;=vLastrow,'Match History Data'!K2379,"")</f>
        <v/>
      </c>
      <c r="L2379" t="str">
        <f>IF(ROW()&lt;=vLastrow,'Match History Data'!L2379,"")</f>
        <v/>
      </c>
      <c r="M2379" t="str">
        <f>IF(ROW()&lt;=vLastrow,'Match History Data'!M2379,"")</f>
        <v/>
      </c>
      <c r="N2379" t="str">
        <f>IF(ROW()&lt;=vLastrow,'Match History Data'!N2379,"")</f>
        <v/>
      </c>
      <c r="O2379" t="str">
        <f>IF(ROW()&lt;=vLastrow,'Match History Data'!O2379,"")</f>
        <v/>
      </c>
      <c r="Q2379" t="str">
        <f>IF(ROW()&lt;=vLastrow,VLOOKUP(MONTH(E2379),calcs!$S$2:$T$13,2,FALSE),"")</f>
        <v/>
      </c>
      <c r="R2379" t="str">
        <f>IF(ROW()&lt;=vLastrow,VLOOKUP(MONTH(F2379),calcs!$S$2:$T$13,2,FALSE),"")</f>
        <v/>
      </c>
      <c r="S2379" t="str">
        <f t="shared" si="195"/>
        <v/>
      </c>
      <c r="T2379" s="26" t="e">
        <f>IF(F2379="",DATEDIF(E2379,calcs!X$2,"Y"),"")</f>
        <v>#VALUE!</v>
      </c>
      <c r="U2379" t="str">
        <f t="shared" si="194"/>
        <v/>
      </c>
      <c r="V2379" t="str">
        <f t="shared" si="191"/>
        <v/>
      </c>
      <c r="W2379">
        <f t="shared" si="192"/>
        <v>0</v>
      </c>
      <c r="X2379">
        <f t="shared" si="193"/>
        <v>0</v>
      </c>
    </row>
    <row r="2380" spans="1:24" x14ac:dyDescent="0.35">
      <c r="A2380" t="str">
        <f>IF(ROW()&lt;=vLastrow,'Match History Data'!A2380,"")</f>
        <v/>
      </c>
      <c r="B2380" t="str">
        <f>IF(ROW()&lt;=vLastrow,'Match History Data'!B2380,"")</f>
        <v/>
      </c>
      <c r="C2380" t="str">
        <f>IF(ROW()&lt;=vLastrow,'Match History Data'!C2380,"")</f>
        <v/>
      </c>
      <c r="D2380" t="str">
        <f>IF(ROW()&lt;=vLastrow,'Match History Data'!D2380,"")</f>
        <v/>
      </c>
      <c r="E2380" s="3" t="str">
        <f>IF(ROW()&lt;=vLastrow,IF('Match History Data'!E2380&lt;&gt;"",'Match History Data'!E2380,""),"")</f>
        <v/>
      </c>
      <c r="F2380" s="3" t="str">
        <f>IF(ROW()&lt;=vLastrow,IF('Match History Data'!F2380&lt;&gt;"",'Match History Data'!F2380,""),"")</f>
        <v/>
      </c>
      <c r="G2380" t="str">
        <f>IF(ROW()&lt;=vLastrow,'Match History Data'!G2380,"")</f>
        <v/>
      </c>
      <c r="H2380" t="str">
        <f>IF(ROW()&lt;=vLastrow,'Match History Data'!H2380,"")</f>
        <v/>
      </c>
      <c r="I2380" t="str">
        <f>IF(ROW()&lt;=vLastrow,'Match History Data'!I2380,"")</f>
        <v/>
      </c>
      <c r="J2380" t="str">
        <f>IF(ROW()&lt;=vLastrow,'Match History Data'!J2380,"")</f>
        <v/>
      </c>
      <c r="K2380" t="str">
        <f>IF(ROW()&lt;=vLastrow,'Match History Data'!K2380,"")</f>
        <v/>
      </c>
      <c r="L2380" t="str">
        <f>IF(ROW()&lt;=vLastrow,'Match History Data'!L2380,"")</f>
        <v/>
      </c>
      <c r="M2380" t="str">
        <f>IF(ROW()&lt;=vLastrow,'Match History Data'!M2380,"")</f>
        <v/>
      </c>
      <c r="N2380" t="str">
        <f>IF(ROW()&lt;=vLastrow,'Match History Data'!N2380,"")</f>
        <v/>
      </c>
      <c r="O2380" t="str">
        <f>IF(ROW()&lt;=vLastrow,'Match History Data'!O2380,"")</f>
        <v/>
      </c>
      <c r="Q2380" t="str">
        <f>IF(ROW()&lt;=vLastrow,VLOOKUP(MONTH(E2380),calcs!$S$2:$T$13,2,FALSE),"")</f>
        <v/>
      </c>
      <c r="R2380" t="str">
        <f>IF(ROW()&lt;=vLastrow,VLOOKUP(MONTH(F2380),calcs!$S$2:$T$13,2,FALSE),"")</f>
        <v/>
      </c>
      <c r="S2380" t="str">
        <f t="shared" si="195"/>
        <v/>
      </c>
      <c r="T2380" s="26" t="e">
        <f>IF(F2380="",DATEDIF(E2380,calcs!X$2,"Y"),"")</f>
        <v>#VALUE!</v>
      </c>
      <c r="U2380" t="str">
        <f t="shared" si="194"/>
        <v/>
      </c>
      <c r="V2380" t="str">
        <f t="shared" si="191"/>
        <v/>
      </c>
      <c r="W2380">
        <f t="shared" si="192"/>
        <v>0</v>
      </c>
      <c r="X2380">
        <f t="shared" si="193"/>
        <v>0</v>
      </c>
    </row>
    <row r="2381" spans="1:24" x14ac:dyDescent="0.35">
      <c r="A2381" t="str">
        <f>IF(ROW()&lt;=vLastrow,'Match History Data'!A2381,"")</f>
        <v/>
      </c>
      <c r="B2381" t="str">
        <f>IF(ROW()&lt;=vLastrow,'Match History Data'!B2381,"")</f>
        <v/>
      </c>
      <c r="C2381" t="str">
        <f>IF(ROW()&lt;=vLastrow,'Match History Data'!C2381,"")</f>
        <v/>
      </c>
      <c r="D2381" t="str">
        <f>IF(ROW()&lt;=vLastrow,'Match History Data'!D2381,"")</f>
        <v/>
      </c>
      <c r="E2381" s="3" t="str">
        <f>IF(ROW()&lt;=vLastrow,IF('Match History Data'!E2381&lt;&gt;"",'Match History Data'!E2381,""),"")</f>
        <v/>
      </c>
      <c r="F2381" s="3" t="str">
        <f>IF(ROW()&lt;=vLastrow,IF('Match History Data'!F2381&lt;&gt;"",'Match History Data'!F2381,""),"")</f>
        <v/>
      </c>
      <c r="G2381" t="str">
        <f>IF(ROW()&lt;=vLastrow,'Match History Data'!G2381,"")</f>
        <v/>
      </c>
      <c r="H2381" t="str">
        <f>IF(ROW()&lt;=vLastrow,'Match History Data'!H2381,"")</f>
        <v/>
      </c>
      <c r="I2381" t="str">
        <f>IF(ROW()&lt;=vLastrow,'Match History Data'!I2381,"")</f>
        <v/>
      </c>
      <c r="J2381" t="str">
        <f>IF(ROW()&lt;=vLastrow,'Match History Data'!J2381,"")</f>
        <v/>
      </c>
      <c r="K2381" t="str">
        <f>IF(ROW()&lt;=vLastrow,'Match History Data'!K2381,"")</f>
        <v/>
      </c>
      <c r="L2381" t="str">
        <f>IF(ROW()&lt;=vLastrow,'Match History Data'!L2381,"")</f>
        <v/>
      </c>
      <c r="M2381" t="str">
        <f>IF(ROW()&lt;=vLastrow,'Match History Data'!M2381,"")</f>
        <v/>
      </c>
      <c r="N2381" t="str">
        <f>IF(ROW()&lt;=vLastrow,'Match History Data'!N2381,"")</f>
        <v/>
      </c>
      <c r="O2381" t="str">
        <f>IF(ROW()&lt;=vLastrow,'Match History Data'!O2381,"")</f>
        <v/>
      </c>
      <c r="Q2381" t="str">
        <f>IF(ROW()&lt;=vLastrow,VLOOKUP(MONTH(E2381),calcs!$S$2:$T$13,2,FALSE),"")</f>
        <v/>
      </c>
      <c r="R2381" t="str">
        <f>IF(ROW()&lt;=vLastrow,VLOOKUP(MONTH(F2381),calcs!$S$2:$T$13,2,FALSE),"")</f>
        <v/>
      </c>
      <c r="S2381" t="str">
        <f t="shared" si="195"/>
        <v/>
      </c>
      <c r="T2381" s="26" t="e">
        <f>IF(F2381="",DATEDIF(E2381,calcs!X$2,"Y"),"")</f>
        <v>#VALUE!</v>
      </c>
      <c r="U2381" t="str">
        <f t="shared" si="194"/>
        <v/>
      </c>
      <c r="V2381" t="str">
        <f t="shared" si="191"/>
        <v/>
      </c>
      <c r="W2381">
        <f t="shared" si="192"/>
        <v>0</v>
      </c>
      <c r="X2381">
        <f t="shared" si="193"/>
        <v>0</v>
      </c>
    </row>
    <row r="2382" spans="1:24" x14ac:dyDescent="0.35">
      <c r="A2382" t="str">
        <f>IF(ROW()&lt;=vLastrow,'Match History Data'!A2382,"")</f>
        <v/>
      </c>
      <c r="B2382" t="str">
        <f>IF(ROW()&lt;=vLastrow,'Match History Data'!B2382,"")</f>
        <v/>
      </c>
      <c r="C2382" t="str">
        <f>IF(ROW()&lt;=vLastrow,'Match History Data'!C2382,"")</f>
        <v/>
      </c>
      <c r="D2382" t="str">
        <f>IF(ROW()&lt;=vLastrow,'Match History Data'!D2382,"")</f>
        <v/>
      </c>
      <c r="E2382" s="3" t="str">
        <f>IF(ROW()&lt;=vLastrow,IF('Match History Data'!E2382&lt;&gt;"",'Match History Data'!E2382,""),"")</f>
        <v/>
      </c>
      <c r="F2382" s="3" t="str">
        <f>IF(ROW()&lt;=vLastrow,IF('Match History Data'!F2382&lt;&gt;"",'Match History Data'!F2382,""),"")</f>
        <v/>
      </c>
      <c r="G2382" t="str">
        <f>IF(ROW()&lt;=vLastrow,'Match History Data'!G2382,"")</f>
        <v/>
      </c>
      <c r="H2382" t="str">
        <f>IF(ROW()&lt;=vLastrow,'Match History Data'!H2382,"")</f>
        <v/>
      </c>
      <c r="I2382" t="str">
        <f>IF(ROW()&lt;=vLastrow,'Match History Data'!I2382,"")</f>
        <v/>
      </c>
      <c r="J2382" t="str">
        <f>IF(ROW()&lt;=vLastrow,'Match History Data'!J2382,"")</f>
        <v/>
      </c>
      <c r="K2382" t="str">
        <f>IF(ROW()&lt;=vLastrow,'Match History Data'!K2382,"")</f>
        <v/>
      </c>
      <c r="L2382" t="str">
        <f>IF(ROW()&lt;=vLastrow,'Match History Data'!L2382,"")</f>
        <v/>
      </c>
      <c r="M2382" t="str">
        <f>IF(ROW()&lt;=vLastrow,'Match History Data'!M2382,"")</f>
        <v/>
      </c>
      <c r="N2382" t="str">
        <f>IF(ROW()&lt;=vLastrow,'Match History Data'!N2382,"")</f>
        <v/>
      </c>
      <c r="O2382" t="str">
        <f>IF(ROW()&lt;=vLastrow,'Match History Data'!O2382,"")</f>
        <v/>
      </c>
      <c r="Q2382" t="str">
        <f>IF(ROW()&lt;=vLastrow,VLOOKUP(MONTH(E2382),calcs!$S$2:$T$13,2,FALSE),"")</f>
        <v/>
      </c>
      <c r="R2382" t="str">
        <f>IF(ROW()&lt;=vLastrow,VLOOKUP(MONTH(F2382),calcs!$S$2:$T$13,2,FALSE),"")</f>
        <v/>
      </c>
      <c r="S2382" t="str">
        <f t="shared" si="195"/>
        <v/>
      </c>
      <c r="T2382" s="26" t="e">
        <f>IF(F2382="",DATEDIF(E2382,calcs!X$2,"Y"),"")</f>
        <v>#VALUE!</v>
      </c>
      <c r="U2382" t="str">
        <f t="shared" si="194"/>
        <v/>
      </c>
      <c r="V2382" t="str">
        <f t="shared" si="191"/>
        <v/>
      </c>
      <c r="W2382">
        <f t="shared" si="192"/>
        <v>0</v>
      </c>
      <c r="X2382">
        <f t="shared" si="193"/>
        <v>0</v>
      </c>
    </row>
    <row r="2383" spans="1:24" x14ac:dyDescent="0.35">
      <c r="A2383" t="str">
        <f>IF(ROW()&lt;=vLastrow,'Match History Data'!A2383,"")</f>
        <v/>
      </c>
      <c r="B2383" t="str">
        <f>IF(ROW()&lt;=vLastrow,'Match History Data'!B2383,"")</f>
        <v/>
      </c>
      <c r="C2383" t="str">
        <f>IF(ROW()&lt;=vLastrow,'Match History Data'!C2383,"")</f>
        <v/>
      </c>
      <c r="D2383" t="str">
        <f>IF(ROW()&lt;=vLastrow,'Match History Data'!D2383,"")</f>
        <v/>
      </c>
      <c r="E2383" s="3" t="str">
        <f>IF(ROW()&lt;=vLastrow,IF('Match History Data'!E2383&lt;&gt;"",'Match History Data'!E2383,""),"")</f>
        <v/>
      </c>
      <c r="F2383" s="3" t="str">
        <f>IF(ROW()&lt;=vLastrow,IF('Match History Data'!F2383&lt;&gt;"",'Match History Data'!F2383,""),"")</f>
        <v/>
      </c>
      <c r="G2383" t="str">
        <f>IF(ROW()&lt;=vLastrow,'Match History Data'!G2383,"")</f>
        <v/>
      </c>
      <c r="H2383" t="str">
        <f>IF(ROW()&lt;=vLastrow,'Match History Data'!H2383,"")</f>
        <v/>
      </c>
      <c r="I2383" t="str">
        <f>IF(ROW()&lt;=vLastrow,'Match History Data'!I2383,"")</f>
        <v/>
      </c>
      <c r="J2383" t="str">
        <f>IF(ROW()&lt;=vLastrow,'Match History Data'!J2383,"")</f>
        <v/>
      </c>
      <c r="K2383" t="str">
        <f>IF(ROW()&lt;=vLastrow,'Match History Data'!K2383,"")</f>
        <v/>
      </c>
      <c r="L2383" t="str">
        <f>IF(ROW()&lt;=vLastrow,'Match History Data'!L2383,"")</f>
        <v/>
      </c>
      <c r="M2383" t="str">
        <f>IF(ROW()&lt;=vLastrow,'Match History Data'!M2383,"")</f>
        <v/>
      </c>
      <c r="N2383" t="str">
        <f>IF(ROW()&lt;=vLastrow,'Match History Data'!N2383,"")</f>
        <v/>
      </c>
      <c r="O2383" t="str">
        <f>IF(ROW()&lt;=vLastrow,'Match History Data'!O2383,"")</f>
        <v/>
      </c>
      <c r="Q2383" t="str">
        <f>IF(ROW()&lt;=vLastrow,VLOOKUP(MONTH(E2383),calcs!$S$2:$T$13,2,FALSE),"")</f>
        <v/>
      </c>
      <c r="R2383" t="str">
        <f>IF(ROW()&lt;=vLastrow,VLOOKUP(MONTH(F2383),calcs!$S$2:$T$13,2,FALSE),"")</f>
        <v/>
      </c>
      <c r="S2383" t="str">
        <f t="shared" si="195"/>
        <v/>
      </c>
      <c r="T2383" s="26" t="e">
        <f>IF(F2383="",DATEDIF(E2383,calcs!X$2,"Y"),"")</f>
        <v>#VALUE!</v>
      </c>
      <c r="U2383" t="str">
        <f t="shared" si="194"/>
        <v/>
      </c>
      <c r="V2383" t="str">
        <f t="shared" si="191"/>
        <v/>
      </c>
      <c r="W2383">
        <f t="shared" si="192"/>
        <v>0</v>
      </c>
      <c r="X2383">
        <f t="shared" si="193"/>
        <v>0</v>
      </c>
    </row>
    <row r="2384" spans="1:24" x14ac:dyDescent="0.35">
      <c r="A2384" t="str">
        <f>IF(ROW()&lt;=vLastrow,'Match History Data'!A2384,"")</f>
        <v/>
      </c>
      <c r="B2384" t="str">
        <f>IF(ROW()&lt;=vLastrow,'Match History Data'!B2384,"")</f>
        <v/>
      </c>
      <c r="C2384" t="str">
        <f>IF(ROW()&lt;=vLastrow,'Match History Data'!C2384,"")</f>
        <v/>
      </c>
      <c r="D2384" t="str">
        <f>IF(ROW()&lt;=vLastrow,'Match History Data'!D2384,"")</f>
        <v/>
      </c>
      <c r="E2384" s="3" t="str">
        <f>IF(ROW()&lt;=vLastrow,IF('Match History Data'!E2384&lt;&gt;"",'Match History Data'!E2384,""),"")</f>
        <v/>
      </c>
      <c r="F2384" s="3" t="str">
        <f>IF(ROW()&lt;=vLastrow,IF('Match History Data'!F2384&lt;&gt;"",'Match History Data'!F2384,""),"")</f>
        <v/>
      </c>
      <c r="G2384" t="str">
        <f>IF(ROW()&lt;=vLastrow,'Match History Data'!G2384,"")</f>
        <v/>
      </c>
      <c r="H2384" t="str">
        <f>IF(ROW()&lt;=vLastrow,'Match History Data'!H2384,"")</f>
        <v/>
      </c>
      <c r="I2384" t="str">
        <f>IF(ROW()&lt;=vLastrow,'Match History Data'!I2384,"")</f>
        <v/>
      </c>
      <c r="J2384" t="str">
        <f>IF(ROW()&lt;=vLastrow,'Match History Data'!J2384,"")</f>
        <v/>
      </c>
      <c r="K2384" t="str">
        <f>IF(ROW()&lt;=vLastrow,'Match History Data'!K2384,"")</f>
        <v/>
      </c>
      <c r="L2384" t="str">
        <f>IF(ROW()&lt;=vLastrow,'Match History Data'!L2384,"")</f>
        <v/>
      </c>
      <c r="M2384" t="str">
        <f>IF(ROW()&lt;=vLastrow,'Match History Data'!M2384,"")</f>
        <v/>
      </c>
      <c r="N2384" t="str">
        <f>IF(ROW()&lt;=vLastrow,'Match History Data'!N2384,"")</f>
        <v/>
      </c>
      <c r="O2384" t="str">
        <f>IF(ROW()&lt;=vLastrow,'Match History Data'!O2384,"")</f>
        <v/>
      </c>
      <c r="Q2384" t="str">
        <f>IF(ROW()&lt;=vLastrow,VLOOKUP(MONTH(E2384),calcs!$S$2:$T$13,2,FALSE),"")</f>
        <v/>
      </c>
      <c r="R2384" t="str">
        <f>IF(ROW()&lt;=vLastrow,VLOOKUP(MONTH(F2384),calcs!$S$2:$T$13,2,FALSE),"")</f>
        <v/>
      </c>
      <c r="S2384" t="str">
        <f t="shared" si="195"/>
        <v/>
      </c>
      <c r="T2384" s="26" t="e">
        <f>IF(F2384="",DATEDIF(E2384,calcs!X$2,"Y"),"")</f>
        <v>#VALUE!</v>
      </c>
      <c r="U2384" t="str">
        <f t="shared" si="194"/>
        <v/>
      </c>
      <c r="V2384" t="str">
        <f t="shared" si="191"/>
        <v/>
      </c>
      <c r="W2384">
        <f t="shared" si="192"/>
        <v>0</v>
      </c>
      <c r="X2384">
        <f t="shared" si="193"/>
        <v>0</v>
      </c>
    </row>
    <row r="2385" spans="1:24" x14ac:dyDescent="0.35">
      <c r="A2385" t="str">
        <f>IF(ROW()&lt;=vLastrow,'Match History Data'!A2385,"")</f>
        <v/>
      </c>
      <c r="B2385" t="str">
        <f>IF(ROW()&lt;=vLastrow,'Match History Data'!B2385,"")</f>
        <v/>
      </c>
      <c r="C2385" t="str">
        <f>IF(ROW()&lt;=vLastrow,'Match History Data'!C2385,"")</f>
        <v/>
      </c>
      <c r="D2385" t="str">
        <f>IF(ROW()&lt;=vLastrow,'Match History Data'!D2385,"")</f>
        <v/>
      </c>
      <c r="E2385" s="3" t="str">
        <f>IF(ROW()&lt;=vLastrow,IF('Match History Data'!E2385&lt;&gt;"",'Match History Data'!E2385,""),"")</f>
        <v/>
      </c>
      <c r="F2385" s="3" t="str">
        <f>IF(ROW()&lt;=vLastrow,IF('Match History Data'!F2385&lt;&gt;"",'Match History Data'!F2385,""),"")</f>
        <v/>
      </c>
      <c r="G2385" t="str">
        <f>IF(ROW()&lt;=vLastrow,'Match History Data'!G2385,"")</f>
        <v/>
      </c>
      <c r="H2385" t="str">
        <f>IF(ROW()&lt;=vLastrow,'Match History Data'!H2385,"")</f>
        <v/>
      </c>
      <c r="I2385" t="str">
        <f>IF(ROW()&lt;=vLastrow,'Match History Data'!I2385,"")</f>
        <v/>
      </c>
      <c r="J2385" t="str">
        <f>IF(ROW()&lt;=vLastrow,'Match History Data'!J2385,"")</f>
        <v/>
      </c>
      <c r="K2385" t="str">
        <f>IF(ROW()&lt;=vLastrow,'Match History Data'!K2385,"")</f>
        <v/>
      </c>
      <c r="L2385" t="str">
        <f>IF(ROW()&lt;=vLastrow,'Match History Data'!L2385,"")</f>
        <v/>
      </c>
      <c r="M2385" t="str">
        <f>IF(ROW()&lt;=vLastrow,'Match History Data'!M2385,"")</f>
        <v/>
      </c>
      <c r="N2385" t="str">
        <f>IF(ROW()&lt;=vLastrow,'Match History Data'!N2385,"")</f>
        <v/>
      </c>
      <c r="O2385" t="str">
        <f>IF(ROW()&lt;=vLastrow,'Match History Data'!O2385,"")</f>
        <v/>
      </c>
      <c r="Q2385" t="str">
        <f>IF(ROW()&lt;=vLastrow,VLOOKUP(MONTH(E2385),calcs!$S$2:$T$13,2,FALSE),"")</f>
        <v/>
      </c>
      <c r="R2385" t="str">
        <f>IF(ROW()&lt;=vLastrow,VLOOKUP(MONTH(F2385),calcs!$S$2:$T$13,2,FALSE),"")</f>
        <v/>
      </c>
      <c r="S2385" t="str">
        <f t="shared" si="195"/>
        <v/>
      </c>
      <c r="T2385" s="26" t="e">
        <f>IF(F2385="",DATEDIF(E2385,calcs!X$2,"Y"),"")</f>
        <v>#VALUE!</v>
      </c>
      <c r="U2385" t="str">
        <f t="shared" si="194"/>
        <v/>
      </c>
      <c r="V2385" t="str">
        <f t="shared" si="191"/>
        <v/>
      </c>
      <c r="W2385">
        <f t="shared" si="192"/>
        <v>0</v>
      </c>
      <c r="X2385">
        <f t="shared" si="193"/>
        <v>0</v>
      </c>
    </row>
    <row r="2386" spans="1:24" x14ac:dyDescent="0.35">
      <c r="A2386" t="str">
        <f>IF(ROW()&lt;=vLastrow,'Match History Data'!A2386,"")</f>
        <v/>
      </c>
      <c r="B2386" t="str">
        <f>IF(ROW()&lt;=vLastrow,'Match History Data'!B2386,"")</f>
        <v/>
      </c>
      <c r="C2386" t="str">
        <f>IF(ROW()&lt;=vLastrow,'Match History Data'!C2386,"")</f>
        <v/>
      </c>
      <c r="D2386" t="str">
        <f>IF(ROW()&lt;=vLastrow,'Match History Data'!D2386,"")</f>
        <v/>
      </c>
      <c r="E2386" s="3" t="str">
        <f>IF(ROW()&lt;=vLastrow,IF('Match History Data'!E2386&lt;&gt;"",'Match History Data'!E2386,""),"")</f>
        <v/>
      </c>
      <c r="F2386" s="3" t="str">
        <f>IF(ROW()&lt;=vLastrow,IF('Match History Data'!F2386&lt;&gt;"",'Match History Data'!F2386,""),"")</f>
        <v/>
      </c>
      <c r="G2386" t="str">
        <f>IF(ROW()&lt;=vLastrow,'Match History Data'!G2386,"")</f>
        <v/>
      </c>
      <c r="H2386" t="str">
        <f>IF(ROW()&lt;=vLastrow,'Match History Data'!H2386,"")</f>
        <v/>
      </c>
      <c r="I2386" t="str">
        <f>IF(ROW()&lt;=vLastrow,'Match History Data'!I2386,"")</f>
        <v/>
      </c>
      <c r="J2386" t="str">
        <f>IF(ROW()&lt;=vLastrow,'Match History Data'!J2386,"")</f>
        <v/>
      </c>
      <c r="K2386" t="str">
        <f>IF(ROW()&lt;=vLastrow,'Match History Data'!K2386,"")</f>
        <v/>
      </c>
      <c r="L2386" t="str">
        <f>IF(ROW()&lt;=vLastrow,'Match History Data'!L2386,"")</f>
        <v/>
      </c>
      <c r="M2386" t="str">
        <f>IF(ROW()&lt;=vLastrow,'Match History Data'!M2386,"")</f>
        <v/>
      </c>
      <c r="N2386" t="str">
        <f>IF(ROW()&lt;=vLastrow,'Match History Data'!N2386,"")</f>
        <v/>
      </c>
      <c r="O2386" t="str">
        <f>IF(ROW()&lt;=vLastrow,'Match History Data'!O2386,"")</f>
        <v/>
      </c>
      <c r="Q2386" t="str">
        <f>IF(ROW()&lt;=vLastrow,VLOOKUP(MONTH(E2386),calcs!$S$2:$T$13,2,FALSE),"")</f>
        <v/>
      </c>
      <c r="R2386" t="str">
        <f>IF(ROW()&lt;=vLastrow,VLOOKUP(MONTH(F2386),calcs!$S$2:$T$13,2,FALSE),"")</f>
        <v/>
      </c>
      <c r="S2386" t="str">
        <f t="shared" si="195"/>
        <v/>
      </c>
      <c r="T2386" s="26" t="e">
        <f>IF(F2386="",DATEDIF(E2386,calcs!X$2,"Y"),"")</f>
        <v>#VALUE!</v>
      </c>
      <c r="U2386" t="str">
        <f t="shared" si="194"/>
        <v/>
      </c>
      <c r="V2386" t="str">
        <f t="shared" si="191"/>
        <v/>
      </c>
      <c r="W2386">
        <f t="shared" si="192"/>
        <v>0</v>
      </c>
      <c r="X2386">
        <f t="shared" si="193"/>
        <v>0</v>
      </c>
    </row>
    <row r="2387" spans="1:24" x14ac:dyDescent="0.35">
      <c r="A2387" t="str">
        <f>IF(ROW()&lt;=vLastrow,'Match History Data'!A2387,"")</f>
        <v/>
      </c>
      <c r="B2387" t="str">
        <f>IF(ROW()&lt;=vLastrow,'Match History Data'!B2387,"")</f>
        <v/>
      </c>
      <c r="C2387" t="str">
        <f>IF(ROW()&lt;=vLastrow,'Match History Data'!C2387,"")</f>
        <v/>
      </c>
      <c r="D2387" t="str">
        <f>IF(ROW()&lt;=vLastrow,'Match History Data'!D2387,"")</f>
        <v/>
      </c>
      <c r="E2387" s="3" t="str">
        <f>IF(ROW()&lt;=vLastrow,IF('Match History Data'!E2387&lt;&gt;"",'Match History Data'!E2387,""),"")</f>
        <v/>
      </c>
      <c r="F2387" s="3" t="str">
        <f>IF(ROW()&lt;=vLastrow,IF('Match History Data'!F2387&lt;&gt;"",'Match History Data'!F2387,""),"")</f>
        <v/>
      </c>
      <c r="G2387" t="str">
        <f>IF(ROW()&lt;=vLastrow,'Match History Data'!G2387,"")</f>
        <v/>
      </c>
      <c r="H2387" t="str">
        <f>IF(ROW()&lt;=vLastrow,'Match History Data'!H2387,"")</f>
        <v/>
      </c>
      <c r="I2387" t="str">
        <f>IF(ROW()&lt;=vLastrow,'Match History Data'!I2387,"")</f>
        <v/>
      </c>
      <c r="J2387" t="str">
        <f>IF(ROW()&lt;=vLastrow,'Match History Data'!J2387,"")</f>
        <v/>
      </c>
      <c r="K2387" t="str">
        <f>IF(ROW()&lt;=vLastrow,'Match History Data'!K2387,"")</f>
        <v/>
      </c>
      <c r="L2387" t="str">
        <f>IF(ROW()&lt;=vLastrow,'Match History Data'!L2387,"")</f>
        <v/>
      </c>
      <c r="M2387" t="str">
        <f>IF(ROW()&lt;=vLastrow,'Match History Data'!M2387,"")</f>
        <v/>
      </c>
      <c r="N2387" t="str">
        <f>IF(ROW()&lt;=vLastrow,'Match History Data'!N2387,"")</f>
        <v/>
      </c>
      <c r="O2387" t="str">
        <f>IF(ROW()&lt;=vLastrow,'Match History Data'!O2387,"")</f>
        <v/>
      </c>
      <c r="Q2387" t="str">
        <f>IF(ROW()&lt;=vLastrow,VLOOKUP(MONTH(E2387),calcs!$S$2:$T$13,2,FALSE),"")</f>
        <v/>
      </c>
      <c r="R2387" t="str">
        <f>IF(ROW()&lt;=vLastrow,VLOOKUP(MONTH(F2387),calcs!$S$2:$T$13,2,FALSE),"")</f>
        <v/>
      </c>
      <c r="S2387" t="str">
        <f t="shared" si="195"/>
        <v/>
      </c>
      <c r="T2387" s="26" t="e">
        <f>IF(F2387="",DATEDIF(E2387,calcs!X$2,"Y"),"")</f>
        <v>#VALUE!</v>
      </c>
      <c r="U2387" t="str">
        <f t="shared" si="194"/>
        <v/>
      </c>
      <c r="V2387" t="str">
        <f t="shared" si="191"/>
        <v/>
      </c>
      <c r="W2387">
        <f t="shared" si="192"/>
        <v>0</v>
      </c>
      <c r="X2387">
        <f t="shared" si="193"/>
        <v>0</v>
      </c>
    </row>
    <row r="2388" spans="1:24" x14ac:dyDescent="0.35">
      <c r="A2388" t="str">
        <f>IF(ROW()&lt;=vLastrow,'Match History Data'!A2388,"")</f>
        <v/>
      </c>
      <c r="B2388" t="str">
        <f>IF(ROW()&lt;=vLastrow,'Match History Data'!B2388,"")</f>
        <v/>
      </c>
      <c r="C2388" t="str">
        <f>IF(ROW()&lt;=vLastrow,'Match History Data'!C2388,"")</f>
        <v/>
      </c>
      <c r="D2388" t="str">
        <f>IF(ROW()&lt;=vLastrow,'Match History Data'!D2388,"")</f>
        <v/>
      </c>
      <c r="E2388" s="3" t="str">
        <f>IF(ROW()&lt;=vLastrow,IF('Match History Data'!E2388&lt;&gt;"",'Match History Data'!E2388,""),"")</f>
        <v/>
      </c>
      <c r="F2388" s="3" t="str">
        <f>IF(ROW()&lt;=vLastrow,IF('Match History Data'!F2388&lt;&gt;"",'Match History Data'!F2388,""),"")</f>
        <v/>
      </c>
      <c r="G2388" t="str">
        <f>IF(ROW()&lt;=vLastrow,'Match History Data'!G2388,"")</f>
        <v/>
      </c>
      <c r="H2388" t="str">
        <f>IF(ROW()&lt;=vLastrow,'Match History Data'!H2388,"")</f>
        <v/>
      </c>
      <c r="I2388" t="str">
        <f>IF(ROW()&lt;=vLastrow,'Match History Data'!I2388,"")</f>
        <v/>
      </c>
      <c r="J2388" t="str">
        <f>IF(ROW()&lt;=vLastrow,'Match History Data'!J2388,"")</f>
        <v/>
      </c>
      <c r="K2388" t="str">
        <f>IF(ROW()&lt;=vLastrow,'Match History Data'!K2388,"")</f>
        <v/>
      </c>
      <c r="L2388" t="str">
        <f>IF(ROW()&lt;=vLastrow,'Match History Data'!L2388,"")</f>
        <v/>
      </c>
      <c r="M2388" t="str">
        <f>IF(ROW()&lt;=vLastrow,'Match History Data'!M2388,"")</f>
        <v/>
      </c>
      <c r="N2388" t="str">
        <f>IF(ROW()&lt;=vLastrow,'Match History Data'!N2388,"")</f>
        <v/>
      </c>
      <c r="O2388" t="str">
        <f>IF(ROW()&lt;=vLastrow,'Match History Data'!O2388,"")</f>
        <v/>
      </c>
      <c r="Q2388" t="str">
        <f>IF(ROW()&lt;=vLastrow,VLOOKUP(MONTH(E2388),calcs!$S$2:$T$13,2,FALSE),"")</f>
        <v/>
      </c>
      <c r="R2388" t="str">
        <f>IF(ROW()&lt;=vLastrow,VLOOKUP(MONTH(F2388),calcs!$S$2:$T$13,2,FALSE),"")</f>
        <v/>
      </c>
      <c r="S2388" t="str">
        <f t="shared" si="195"/>
        <v/>
      </c>
      <c r="T2388" s="26" t="e">
        <f>IF(F2388="",DATEDIF(E2388,calcs!X$2,"Y"),"")</f>
        <v>#VALUE!</v>
      </c>
      <c r="U2388" t="str">
        <f t="shared" si="194"/>
        <v/>
      </c>
      <c r="V2388" t="str">
        <f t="shared" si="191"/>
        <v/>
      </c>
      <c r="W2388">
        <f t="shared" si="192"/>
        <v>0</v>
      </c>
      <c r="X2388">
        <f t="shared" si="193"/>
        <v>0</v>
      </c>
    </row>
    <row r="2389" spans="1:24" x14ac:dyDescent="0.35">
      <c r="A2389" t="str">
        <f>IF(ROW()&lt;=vLastrow,'Match History Data'!A2389,"")</f>
        <v/>
      </c>
      <c r="B2389" t="str">
        <f>IF(ROW()&lt;=vLastrow,'Match History Data'!B2389,"")</f>
        <v/>
      </c>
      <c r="C2389" t="str">
        <f>IF(ROW()&lt;=vLastrow,'Match History Data'!C2389,"")</f>
        <v/>
      </c>
      <c r="D2389" t="str">
        <f>IF(ROW()&lt;=vLastrow,'Match History Data'!D2389,"")</f>
        <v/>
      </c>
      <c r="E2389" s="3" t="str">
        <f>IF(ROW()&lt;=vLastrow,IF('Match History Data'!E2389&lt;&gt;"",'Match History Data'!E2389,""),"")</f>
        <v/>
      </c>
      <c r="F2389" s="3" t="str">
        <f>IF(ROW()&lt;=vLastrow,IF('Match History Data'!F2389&lt;&gt;"",'Match History Data'!F2389,""),"")</f>
        <v/>
      </c>
      <c r="G2389" t="str">
        <f>IF(ROW()&lt;=vLastrow,'Match History Data'!G2389,"")</f>
        <v/>
      </c>
      <c r="H2389" t="str">
        <f>IF(ROW()&lt;=vLastrow,'Match History Data'!H2389,"")</f>
        <v/>
      </c>
      <c r="I2389" t="str">
        <f>IF(ROW()&lt;=vLastrow,'Match History Data'!I2389,"")</f>
        <v/>
      </c>
      <c r="J2389" t="str">
        <f>IF(ROW()&lt;=vLastrow,'Match History Data'!J2389,"")</f>
        <v/>
      </c>
      <c r="K2389" t="str">
        <f>IF(ROW()&lt;=vLastrow,'Match History Data'!K2389,"")</f>
        <v/>
      </c>
      <c r="L2389" t="str">
        <f>IF(ROW()&lt;=vLastrow,'Match History Data'!L2389,"")</f>
        <v/>
      </c>
      <c r="M2389" t="str">
        <f>IF(ROW()&lt;=vLastrow,'Match History Data'!M2389,"")</f>
        <v/>
      </c>
      <c r="N2389" t="str">
        <f>IF(ROW()&lt;=vLastrow,'Match History Data'!N2389,"")</f>
        <v/>
      </c>
      <c r="O2389" t="str">
        <f>IF(ROW()&lt;=vLastrow,'Match History Data'!O2389,"")</f>
        <v/>
      </c>
      <c r="Q2389" t="str">
        <f>IF(ROW()&lt;=vLastrow,VLOOKUP(MONTH(E2389),calcs!$S$2:$T$13,2,FALSE),"")</f>
        <v/>
      </c>
      <c r="R2389" t="str">
        <f>IF(ROW()&lt;=vLastrow,VLOOKUP(MONTH(F2389),calcs!$S$2:$T$13,2,FALSE),"")</f>
        <v/>
      </c>
      <c r="S2389" t="str">
        <f t="shared" si="195"/>
        <v/>
      </c>
      <c r="T2389" s="26" t="e">
        <f>IF(F2389="",DATEDIF(E2389,calcs!X$2,"Y"),"")</f>
        <v>#VALUE!</v>
      </c>
      <c r="U2389" t="str">
        <f t="shared" si="194"/>
        <v/>
      </c>
      <c r="V2389" t="str">
        <f t="shared" si="191"/>
        <v/>
      </c>
      <c r="W2389">
        <f t="shared" si="192"/>
        <v>0</v>
      </c>
      <c r="X2389">
        <f t="shared" si="193"/>
        <v>0</v>
      </c>
    </row>
    <row r="2390" spans="1:24" x14ac:dyDescent="0.35">
      <c r="A2390" t="str">
        <f>IF(ROW()&lt;=vLastrow,'Match History Data'!A2390,"")</f>
        <v/>
      </c>
      <c r="B2390" t="str">
        <f>IF(ROW()&lt;=vLastrow,'Match History Data'!B2390,"")</f>
        <v/>
      </c>
      <c r="C2390" t="str">
        <f>IF(ROW()&lt;=vLastrow,'Match History Data'!C2390,"")</f>
        <v/>
      </c>
      <c r="D2390" t="str">
        <f>IF(ROW()&lt;=vLastrow,'Match History Data'!D2390,"")</f>
        <v/>
      </c>
      <c r="E2390" s="3" t="str">
        <f>IF(ROW()&lt;=vLastrow,IF('Match History Data'!E2390&lt;&gt;"",'Match History Data'!E2390,""),"")</f>
        <v/>
      </c>
      <c r="F2390" s="3" t="str">
        <f>IF(ROW()&lt;=vLastrow,IF('Match History Data'!F2390&lt;&gt;"",'Match History Data'!F2390,""),"")</f>
        <v/>
      </c>
      <c r="G2390" t="str">
        <f>IF(ROW()&lt;=vLastrow,'Match History Data'!G2390,"")</f>
        <v/>
      </c>
      <c r="H2390" t="str">
        <f>IF(ROW()&lt;=vLastrow,'Match History Data'!H2390,"")</f>
        <v/>
      </c>
      <c r="I2390" t="str">
        <f>IF(ROW()&lt;=vLastrow,'Match History Data'!I2390,"")</f>
        <v/>
      </c>
      <c r="J2390" t="str">
        <f>IF(ROW()&lt;=vLastrow,'Match History Data'!J2390,"")</f>
        <v/>
      </c>
      <c r="K2390" t="str">
        <f>IF(ROW()&lt;=vLastrow,'Match History Data'!K2390,"")</f>
        <v/>
      </c>
      <c r="L2390" t="str">
        <f>IF(ROW()&lt;=vLastrow,'Match History Data'!L2390,"")</f>
        <v/>
      </c>
      <c r="M2390" t="str">
        <f>IF(ROW()&lt;=vLastrow,'Match History Data'!M2390,"")</f>
        <v/>
      </c>
      <c r="N2390" t="str">
        <f>IF(ROW()&lt;=vLastrow,'Match History Data'!N2390,"")</f>
        <v/>
      </c>
      <c r="O2390" t="str">
        <f>IF(ROW()&lt;=vLastrow,'Match History Data'!O2390,"")</f>
        <v/>
      </c>
      <c r="Q2390" t="str">
        <f>IF(ROW()&lt;=vLastrow,VLOOKUP(MONTH(E2390),calcs!$S$2:$T$13,2,FALSE),"")</f>
        <v/>
      </c>
      <c r="R2390" t="str">
        <f>IF(ROW()&lt;=vLastrow,VLOOKUP(MONTH(F2390),calcs!$S$2:$T$13,2,FALSE),"")</f>
        <v/>
      </c>
      <c r="S2390" t="str">
        <f t="shared" si="195"/>
        <v/>
      </c>
      <c r="T2390" s="26" t="e">
        <f>IF(F2390="",DATEDIF(E2390,calcs!X$2,"Y"),"")</f>
        <v>#VALUE!</v>
      </c>
      <c r="U2390" t="str">
        <f t="shared" si="194"/>
        <v/>
      </c>
      <c r="V2390" t="str">
        <f t="shared" si="191"/>
        <v/>
      </c>
      <c r="W2390">
        <f t="shared" si="192"/>
        <v>0</v>
      </c>
      <c r="X2390">
        <f t="shared" si="193"/>
        <v>0</v>
      </c>
    </row>
    <row r="2391" spans="1:24" x14ac:dyDescent="0.35">
      <c r="A2391" t="str">
        <f>IF(ROW()&lt;=vLastrow,'Match History Data'!A2391,"")</f>
        <v/>
      </c>
      <c r="B2391" t="str">
        <f>IF(ROW()&lt;=vLastrow,'Match History Data'!B2391,"")</f>
        <v/>
      </c>
      <c r="C2391" t="str">
        <f>IF(ROW()&lt;=vLastrow,'Match History Data'!C2391,"")</f>
        <v/>
      </c>
      <c r="D2391" t="str">
        <f>IF(ROW()&lt;=vLastrow,'Match History Data'!D2391,"")</f>
        <v/>
      </c>
      <c r="E2391" s="3" t="str">
        <f>IF(ROW()&lt;=vLastrow,IF('Match History Data'!E2391&lt;&gt;"",'Match History Data'!E2391,""),"")</f>
        <v/>
      </c>
      <c r="F2391" s="3" t="str">
        <f>IF(ROW()&lt;=vLastrow,IF('Match History Data'!F2391&lt;&gt;"",'Match History Data'!F2391,""),"")</f>
        <v/>
      </c>
      <c r="G2391" t="str">
        <f>IF(ROW()&lt;=vLastrow,'Match History Data'!G2391,"")</f>
        <v/>
      </c>
      <c r="H2391" t="str">
        <f>IF(ROW()&lt;=vLastrow,'Match History Data'!H2391,"")</f>
        <v/>
      </c>
      <c r="I2391" t="str">
        <f>IF(ROW()&lt;=vLastrow,'Match History Data'!I2391,"")</f>
        <v/>
      </c>
      <c r="J2391" t="str">
        <f>IF(ROW()&lt;=vLastrow,'Match History Data'!J2391,"")</f>
        <v/>
      </c>
      <c r="K2391" t="str">
        <f>IF(ROW()&lt;=vLastrow,'Match History Data'!K2391,"")</f>
        <v/>
      </c>
      <c r="L2391" t="str">
        <f>IF(ROW()&lt;=vLastrow,'Match History Data'!L2391,"")</f>
        <v/>
      </c>
      <c r="M2391" t="str">
        <f>IF(ROW()&lt;=vLastrow,'Match History Data'!M2391,"")</f>
        <v/>
      </c>
      <c r="N2391" t="str">
        <f>IF(ROW()&lt;=vLastrow,'Match History Data'!N2391,"")</f>
        <v/>
      </c>
      <c r="O2391" t="str">
        <f>IF(ROW()&lt;=vLastrow,'Match History Data'!O2391,"")</f>
        <v/>
      </c>
      <c r="Q2391" t="str">
        <f>IF(ROW()&lt;=vLastrow,VLOOKUP(MONTH(E2391),calcs!$S$2:$T$13,2,FALSE),"")</f>
        <v/>
      </c>
      <c r="R2391" t="str">
        <f>IF(ROW()&lt;=vLastrow,VLOOKUP(MONTH(F2391),calcs!$S$2:$T$13,2,FALSE),"")</f>
        <v/>
      </c>
      <c r="S2391" t="str">
        <f t="shared" si="195"/>
        <v/>
      </c>
      <c r="T2391" s="26" t="e">
        <f>IF(F2391="",DATEDIF(E2391,calcs!X$2,"Y"),"")</f>
        <v>#VALUE!</v>
      </c>
      <c r="U2391" t="str">
        <f t="shared" si="194"/>
        <v/>
      </c>
      <c r="V2391" t="str">
        <f t="shared" si="191"/>
        <v/>
      </c>
      <c r="W2391">
        <f t="shared" si="192"/>
        <v>0</v>
      </c>
      <c r="X2391">
        <f t="shared" si="193"/>
        <v>0</v>
      </c>
    </row>
    <row r="2392" spans="1:24" x14ac:dyDescent="0.35">
      <c r="A2392" t="str">
        <f>IF(ROW()&lt;=vLastrow,'Match History Data'!A2392,"")</f>
        <v/>
      </c>
      <c r="B2392" t="str">
        <f>IF(ROW()&lt;=vLastrow,'Match History Data'!B2392,"")</f>
        <v/>
      </c>
      <c r="C2392" t="str">
        <f>IF(ROW()&lt;=vLastrow,'Match History Data'!C2392,"")</f>
        <v/>
      </c>
      <c r="D2392" t="str">
        <f>IF(ROW()&lt;=vLastrow,'Match History Data'!D2392,"")</f>
        <v/>
      </c>
      <c r="E2392" s="3" t="str">
        <f>IF(ROW()&lt;=vLastrow,IF('Match History Data'!E2392&lt;&gt;"",'Match History Data'!E2392,""),"")</f>
        <v/>
      </c>
      <c r="F2392" s="3" t="str">
        <f>IF(ROW()&lt;=vLastrow,IF('Match History Data'!F2392&lt;&gt;"",'Match History Data'!F2392,""),"")</f>
        <v/>
      </c>
      <c r="G2392" t="str">
        <f>IF(ROW()&lt;=vLastrow,'Match History Data'!G2392,"")</f>
        <v/>
      </c>
      <c r="H2392" t="str">
        <f>IF(ROW()&lt;=vLastrow,'Match History Data'!H2392,"")</f>
        <v/>
      </c>
      <c r="I2392" t="str">
        <f>IF(ROW()&lt;=vLastrow,'Match History Data'!I2392,"")</f>
        <v/>
      </c>
      <c r="J2392" t="str">
        <f>IF(ROW()&lt;=vLastrow,'Match History Data'!J2392,"")</f>
        <v/>
      </c>
      <c r="K2392" t="str">
        <f>IF(ROW()&lt;=vLastrow,'Match History Data'!K2392,"")</f>
        <v/>
      </c>
      <c r="L2392" t="str">
        <f>IF(ROW()&lt;=vLastrow,'Match History Data'!L2392,"")</f>
        <v/>
      </c>
      <c r="M2392" t="str">
        <f>IF(ROW()&lt;=vLastrow,'Match History Data'!M2392,"")</f>
        <v/>
      </c>
      <c r="N2392" t="str">
        <f>IF(ROW()&lt;=vLastrow,'Match History Data'!N2392,"")</f>
        <v/>
      </c>
      <c r="O2392" t="str">
        <f>IF(ROW()&lt;=vLastrow,'Match History Data'!O2392,"")</f>
        <v/>
      </c>
      <c r="Q2392" t="str">
        <f>IF(ROW()&lt;=vLastrow,VLOOKUP(MONTH(E2392),calcs!$S$2:$T$13,2,FALSE),"")</f>
        <v/>
      </c>
      <c r="R2392" t="str">
        <f>IF(ROW()&lt;=vLastrow,VLOOKUP(MONTH(F2392),calcs!$S$2:$T$13,2,FALSE),"")</f>
        <v/>
      </c>
      <c r="S2392" t="str">
        <f t="shared" si="195"/>
        <v/>
      </c>
      <c r="T2392" s="26" t="e">
        <f>IF(F2392="",DATEDIF(E2392,calcs!X$2,"Y"),"")</f>
        <v>#VALUE!</v>
      </c>
      <c r="U2392" t="str">
        <f t="shared" si="194"/>
        <v/>
      </c>
      <c r="V2392" t="str">
        <f t="shared" si="191"/>
        <v/>
      </c>
      <c r="W2392">
        <f t="shared" si="192"/>
        <v>0</v>
      </c>
      <c r="X2392">
        <f t="shared" si="193"/>
        <v>0</v>
      </c>
    </row>
    <row r="2393" spans="1:24" x14ac:dyDescent="0.35">
      <c r="A2393" t="str">
        <f>IF(ROW()&lt;=vLastrow,'Match History Data'!A2393,"")</f>
        <v/>
      </c>
      <c r="B2393" t="str">
        <f>IF(ROW()&lt;=vLastrow,'Match History Data'!B2393,"")</f>
        <v/>
      </c>
      <c r="C2393" t="str">
        <f>IF(ROW()&lt;=vLastrow,'Match History Data'!C2393,"")</f>
        <v/>
      </c>
      <c r="D2393" t="str">
        <f>IF(ROW()&lt;=vLastrow,'Match History Data'!D2393,"")</f>
        <v/>
      </c>
      <c r="E2393" s="3" t="str">
        <f>IF(ROW()&lt;=vLastrow,IF('Match History Data'!E2393&lt;&gt;"",'Match History Data'!E2393,""),"")</f>
        <v/>
      </c>
      <c r="F2393" s="3" t="str">
        <f>IF(ROW()&lt;=vLastrow,IF('Match History Data'!F2393&lt;&gt;"",'Match History Data'!F2393,""),"")</f>
        <v/>
      </c>
      <c r="G2393" t="str">
        <f>IF(ROW()&lt;=vLastrow,'Match History Data'!G2393,"")</f>
        <v/>
      </c>
      <c r="H2393" t="str">
        <f>IF(ROW()&lt;=vLastrow,'Match History Data'!H2393,"")</f>
        <v/>
      </c>
      <c r="I2393" t="str">
        <f>IF(ROW()&lt;=vLastrow,'Match History Data'!I2393,"")</f>
        <v/>
      </c>
      <c r="J2393" t="str">
        <f>IF(ROW()&lt;=vLastrow,'Match History Data'!J2393,"")</f>
        <v/>
      </c>
      <c r="K2393" t="str">
        <f>IF(ROW()&lt;=vLastrow,'Match History Data'!K2393,"")</f>
        <v/>
      </c>
      <c r="L2393" t="str">
        <f>IF(ROW()&lt;=vLastrow,'Match History Data'!L2393,"")</f>
        <v/>
      </c>
      <c r="M2393" t="str">
        <f>IF(ROW()&lt;=vLastrow,'Match History Data'!M2393,"")</f>
        <v/>
      </c>
      <c r="N2393" t="str">
        <f>IF(ROW()&lt;=vLastrow,'Match History Data'!N2393,"")</f>
        <v/>
      </c>
      <c r="O2393" t="str">
        <f>IF(ROW()&lt;=vLastrow,'Match History Data'!O2393,"")</f>
        <v/>
      </c>
      <c r="Q2393" t="str">
        <f>IF(ROW()&lt;=vLastrow,VLOOKUP(MONTH(E2393),calcs!$S$2:$T$13,2,FALSE),"")</f>
        <v/>
      </c>
      <c r="R2393" t="str">
        <f>IF(ROW()&lt;=vLastrow,VLOOKUP(MONTH(F2393),calcs!$S$2:$T$13,2,FALSE),"")</f>
        <v/>
      </c>
      <c r="S2393" t="str">
        <f t="shared" si="195"/>
        <v/>
      </c>
      <c r="T2393" s="26" t="e">
        <f>IF(F2393="",DATEDIF(E2393,calcs!X$2,"Y"),"")</f>
        <v>#VALUE!</v>
      </c>
      <c r="U2393" t="str">
        <f t="shared" si="194"/>
        <v/>
      </c>
      <c r="V2393" t="str">
        <f t="shared" si="191"/>
        <v/>
      </c>
      <c r="W2393">
        <f t="shared" si="192"/>
        <v>0</v>
      </c>
      <c r="X2393">
        <f t="shared" si="193"/>
        <v>0</v>
      </c>
    </row>
    <row r="2394" spans="1:24" x14ac:dyDescent="0.35">
      <c r="A2394" t="str">
        <f>IF(ROW()&lt;=vLastrow,'Match History Data'!A2394,"")</f>
        <v/>
      </c>
      <c r="B2394" t="str">
        <f>IF(ROW()&lt;=vLastrow,'Match History Data'!B2394,"")</f>
        <v/>
      </c>
      <c r="C2394" t="str">
        <f>IF(ROW()&lt;=vLastrow,'Match History Data'!C2394,"")</f>
        <v/>
      </c>
      <c r="D2394" t="str">
        <f>IF(ROW()&lt;=vLastrow,'Match History Data'!D2394,"")</f>
        <v/>
      </c>
      <c r="E2394" s="3" t="str">
        <f>IF(ROW()&lt;=vLastrow,IF('Match History Data'!E2394&lt;&gt;"",'Match History Data'!E2394,""),"")</f>
        <v/>
      </c>
      <c r="F2394" s="3" t="str">
        <f>IF(ROW()&lt;=vLastrow,IF('Match History Data'!F2394&lt;&gt;"",'Match History Data'!F2394,""),"")</f>
        <v/>
      </c>
      <c r="G2394" t="str">
        <f>IF(ROW()&lt;=vLastrow,'Match History Data'!G2394,"")</f>
        <v/>
      </c>
      <c r="H2394" t="str">
        <f>IF(ROW()&lt;=vLastrow,'Match History Data'!H2394,"")</f>
        <v/>
      </c>
      <c r="I2394" t="str">
        <f>IF(ROW()&lt;=vLastrow,'Match History Data'!I2394,"")</f>
        <v/>
      </c>
      <c r="J2394" t="str">
        <f>IF(ROW()&lt;=vLastrow,'Match History Data'!J2394,"")</f>
        <v/>
      </c>
      <c r="K2394" t="str">
        <f>IF(ROW()&lt;=vLastrow,'Match History Data'!K2394,"")</f>
        <v/>
      </c>
      <c r="L2394" t="str">
        <f>IF(ROW()&lt;=vLastrow,'Match History Data'!L2394,"")</f>
        <v/>
      </c>
      <c r="M2394" t="str">
        <f>IF(ROW()&lt;=vLastrow,'Match History Data'!M2394,"")</f>
        <v/>
      </c>
      <c r="N2394" t="str">
        <f>IF(ROW()&lt;=vLastrow,'Match History Data'!N2394,"")</f>
        <v/>
      </c>
      <c r="O2394" t="str">
        <f>IF(ROW()&lt;=vLastrow,'Match History Data'!O2394,"")</f>
        <v/>
      </c>
      <c r="Q2394" t="str">
        <f>IF(ROW()&lt;=vLastrow,VLOOKUP(MONTH(E2394),calcs!$S$2:$T$13,2,FALSE),"")</f>
        <v/>
      </c>
      <c r="R2394" t="str">
        <f>IF(ROW()&lt;=vLastrow,VLOOKUP(MONTH(F2394),calcs!$S$2:$T$13,2,FALSE),"")</f>
        <v/>
      </c>
      <c r="S2394" t="str">
        <f t="shared" si="195"/>
        <v/>
      </c>
      <c r="T2394" s="26" t="e">
        <f>IF(F2394="",DATEDIF(E2394,calcs!X$2,"Y"),"")</f>
        <v>#VALUE!</v>
      </c>
      <c r="U2394" t="str">
        <f t="shared" si="194"/>
        <v/>
      </c>
      <c r="V2394" t="str">
        <f t="shared" si="191"/>
        <v/>
      </c>
      <c r="W2394">
        <f t="shared" si="192"/>
        <v>0</v>
      </c>
      <c r="X2394">
        <f t="shared" si="193"/>
        <v>0</v>
      </c>
    </row>
    <row r="2395" spans="1:24" x14ac:dyDescent="0.35">
      <c r="A2395" t="str">
        <f>IF(ROW()&lt;=vLastrow,'Match History Data'!A2395,"")</f>
        <v/>
      </c>
      <c r="B2395" t="str">
        <f>IF(ROW()&lt;=vLastrow,'Match History Data'!B2395,"")</f>
        <v/>
      </c>
      <c r="C2395" t="str">
        <f>IF(ROW()&lt;=vLastrow,'Match History Data'!C2395,"")</f>
        <v/>
      </c>
      <c r="D2395" t="str">
        <f>IF(ROW()&lt;=vLastrow,'Match History Data'!D2395,"")</f>
        <v/>
      </c>
      <c r="E2395" s="3" t="str">
        <f>IF(ROW()&lt;=vLastrow,IF('Match History Data'!E2395&lt;&gt;"",'Match History Data'!E2395,""),"")</f>
        <v/>
      </c>
      <c r="F2395" s="3" t="str">
        <f>IF(ROW()&lt;=vLastrow,IF('Match History Data'!F2395&lt;&gt;"",'Match History Data'!F2395,""),"")</f>
        <v/>
      </c>
      <c r="G2395" t="str">
        <f>IF(ROW()&lt;=vLastrow,'Match History Data'!G2395,"")</f>
        <v/>
      </c>
      <c r="H2395" t="str">
        <f>IF(ROW()&lt;=vLastrow,'Match History Data'!H2395,"")</f>
        <v/>
      </c>
      <c r="I2395" t="str">
        <f>IF(ROW()&lt;=vLastrow,'Match History Data'!I2395,"")</f>
        <v/>
      </c>
      <c r="J2395" t="str">
        <f>IF(ROW()&lt;=vLastrow,'Match History Data'!J2395,"")</f>
        <v/>
      </c>
      <c r="K2395" t="str">
        <f>IF(ROW()&lt;=vLastrow,'Match History Data'!K2395,"")</f>
        <v/>
      </c>
      <c r="L2395" t="str">
        <f>IF(ROW()&lt;=vLastrow,'Match History Data'!L2395,"")</f>
        <v/>
      </c>
      <c r="M2395" t="str">
        <f>IF(ROW()&lt;=vLastrow,'Match History Data'!M2395,"")</f>
        <v/>
      </c>
      <c r="N2395" t="str">
        <f>IF(ROW()&lt;=vLastrow,'Match History Data'!N2395,"")</f>
        <v/>
      </c>
      <c r="O2395" t="str">
        <f>IF(ROW()&lt;=vLastrow,'Match History Data'!O2395,"")</f>
        <v/>
      </c>
      <c r="Q2395" t="str">
        <f>IF(ROW()&lt;=vLastrow,VLOOKUP(MONTH(E2395),calcs!$S$2:$T$13,2,FALSE),"")</f>
        <v/>
      </c>
      <c r="R2395" t="str">
        <f>IF(ROW()&lt;=vLastrow,VLOOKUP(MONTH(F2395),calcs!$S$2:$T$13,2,FALSE),"")</f>
        <v/>
      </c>
      <c r="S2395" t="str">
        <f t="shared" si="195"/>
        <v/>
      </c>
      <c r="T2395" s="26" t="e">
        <f>IF(F2395="",DATEDIF(E2395,calcs!X$2,"Y"),"")</f>
        <v>#VALUE!</v>
      </c>
      <c r="U2395" t="str">
        <f t="shared" si="194"/>
        <v/>
      </c>
      <c r="V2395" t="str">
        <f t="shared" si="191"/>
        <v/>
      </c>
      <c r="W2395">
        <f t="shared" si="192"/>
        <v>0</v>
      </c>
      <c r="X2395">
        <f t="shared" si="193"/>
        <v>0</v>
      </c>
    </row>
    <row r="2396" spans="1:24" x14ac:dyDescent="0.35">
      <c r="A2396" t="str">
        <f>IF(ROW()&lt;=vLastrow,'Match History Data'!A2396,"")</f>
        <v/>
      </c>
      <c r="B2396" t="str">
        <f>IF(ROW()&lt;=vLastrow,'Match History Data'!B2396,"")</f>
        <v/>
      </c>
      <c r="C2396" t="str">
        <f>IF(ROW()&lt;=vLastrow,'Match History Data'!C2396,"")</f>
        <v/>
      </c>
      <c r="D2396" t="str">
        <f>IF(ROW()&lt;=vLastrow,'Match History Data'!D2396,"")</f>
        <v/>
      </c>
      <c r="E2396" s="3" t="str">
        <f>IF(ROW()&lt;=vLastrow,IF('Match History Data'!E2396&lt;&gt;"",'Match History Data'!E2396,""),"")</f>
        <v/>
      </c>
      <c r="F2396" s="3" t="str">
        <f>IF(ROW()&lt;=vLastrow,IF('Match History Data'!F2396&lt;&gt;"",'Match History Data'!F2396,""),"")</f>
        <v/>
      </c>
      <c r="G2396" t="str">
        <f>IF(ROW()&lt;=vLastrow,'Match History Data'!G2396,"")</f>
        <v/>
      </c>
      <c r="H2396" t="str">
        <f>IF(ROW()&lt;=vLastrow,'Match History Data'!H2396,"")</f>
        <v/>
      </c>
      <c r="I2396" t="str">
        <f>IF(ROW()&lt;=vLastrow,'Match History Data'!I2396,"")</f>
        <v/>
      </c>
      <c r="J2396" t="str">
        <f>IF(ROW()&lt;=vLastrow,'Match History Data'!J2396,"")</f>
        <v/>
      </c>
      <c r="K2396" t="str">
        <f>IF(ROW()&lt;=vLastrow,'Match History Data'!K2396,"")</f>
        <v/>
      </c>
      <c r="L2396" t="str">
        <f>IF(ROW()&lt;=vLastrow,'Match History Data'!L2396,"")</f>
        <v/>
      </c>
      <c r="M2396" t="str">
        <f>IF(ROW()&lt;=vLastrow,'Match History Data'!M2396,"")</f>
        <v/>
      </c>
      <c r="N2396" t="str">
        <f>IF(ROW()&lt;=vLastrow,'Match History Data'!N2396,"")</f>
        <v/>
      </c>
      <c r="O2396" t="str">
        <f>IF(ROW()&lt;=vLastrow,'Match History Data'!O2396,"")</f>
        <v/>
      </c>
      <c r="Q2396" t="str">
        <f>IF(ROW()&lt;=vLastrow,VLOOKUP(MONTH(E2396),calcs!$S$2:$T$13,2,FALSE),"")</f>
        <v/>
      </c>
      <c r="R2396" t="str">
        <f>IF(ROW()&lt;=vLastrow,VLOOKUP(MONTH(F2396),calcs!$S$2:$T$13,2,FALSE),"")</f>
        <v/>
      </c>
      <c r="S2396" t="str">
        <f t="shared" si="195"/>
        <v/>
      </c>
      <c r="T2396" s="26" t="e">
        <f>IF(F2396="",DATEDIF(E2396,calcs!X$2,"Y"),"")</f>
        <v>#VALUE!</v>
      </c>
      <c r="U2396" t="str">
        <f t="shared" si="194"/>
        <v/>
      </c>
      <c r="V2396" t="str">
        <f t="shared" si="191"/>
        <v/>
      </c>
      <c r="W2396">
        <f t="shared" si="192"/>
        <v>0</v>
      </c>
      <c r="X2396">
        <f t="shared" si="193"/>
        <v>0</v>
      </c>
    </row>
    <row r="2397" spans="1:24" x14ac:dyDescent="0.35">
      <c r="A2397" t="str">
        <f>IF(ROW()&lt;=vLastrow,'Match History Data'!A2397,"")</f>
        <v/>
      </c>
      <c r="B2397" t="str">
        <f>IF(ROW()&lt;=vLastrow,'Match History Data'!B2397,"")</f>
        <v/>
      </c>
      <c r="C2397" t="str">
        <f>IF(ROW()&lt;=vLastrow,'Match History Data'!C2397,"")</f>
        <v/>
      </c>
      <c r="D2397" t="str">
        <f>IF(ROW()&lt;=vLastrow,'Match History Data'!D2397,"")</f>
        <v/>
      </c>
      <c r="E2397" s="3" t="str">
        <f>IF(ROW()&lt;=vLastrow,IF('Match History Data'!E2397&lt;&gt;"",'Match History Data'!E2397,""),"")</f>
        <v/>
      </c>
      <c r="F2397" s="3" t="str">
        <f>IF(ROW()&lt;=vLastrow,IF('Match History Data'!F2397&lt;&gt;"",'Match History Data'!F2397,""),"")</f>
        <v/>
      </c>
      <c r="G2397" t="str">
        <f>IF(ROW()&lt;=vLastrow,'Match History Data'!G2397,"")</f>
        <v/>
      </c>
      <c r="H2397" t="str">
        <f>IF(ROW()&lt;=vLastrow,'Match History Data'!H2397,"")</f>
        <v/>
      </c>
      <c r="I2397" t="str">
        <f>IF(ROW()&lt;=vLastrow,'Match History Data'!I2397,"")</f>
        <v/>
      </c>
      <c r="J2397" t="str">
        <f>IF(ROW()&lt;=vLastrow,'Match History Data'!J2397,"")</f>
        <v/>
      </c>
      <c r="K2397" t="str">
        <f>IF(ROW()&lt;=vLastrow,'Match History Data'!K2397,"")</f>
        <v/>
      </c>
      <c r="L2397" t="str">
        <f>IF(ROW()&lt;=vLastrow,'Match History Data'!L2397,"")</f>
        <v/>
      </c>
      <c r="M2397" t="str">
        <f>IF(ROW()&lt;=vLastrow,'Match History Data'!M2397,"")</f>
        <v/>
      </c>
      <c r="N2397" t="str">
        <f>IF(ROW()&lt;=vLastrow,'Match History Data'!N2397,"")</f>
        <v/>
      </c>
      <c r="O2397" t="str">
        <f>IF(ROW()&lt;=vLastrow,'Match History Data'!O2397,"")</f>
        <v/>
      </c>
      <c r="Q2397" t="str">
        <f>IF(ROW()&lt;=vLastrow,VLOOKUP(MONTH(E2397),calcs!$S$2:$T$13,2,FALSE),"")</f>
        <v/>
      </c>
      <c r="R2397" t="str">
        <f>IF(ROW()&lt;=vLastrow,VLOOKUP(MONTH(F2397),calcs!$S$2:$T$13,2,FALSE),"")</f>
        <v/>
      </c>
      <c r="S2397" t="str">
        <f t="shared" si="195"/>
        <v/>
      </c>
      <c r="T2397" s="26" t="e">
        <f>IF(F2397="",DATEDIF(E2397,calcs!X$2,"Y"),"")</f>
        <v>#VALUE!</v>
      </c>
      <c r="U2397" t="str">
        <f t="shared" si="194"/>
        <v/>
      </c>
      <c r="V2397" t="str">
        <f t="shared" si="191"/>
        <v/>
      </c>
      <c r="W2397">
        <f t="shared" si="192"/>
        <v>0</v>
      </c>
      <c r="X2397">
        <f t="shared" si="193"/>
        <v>0</v>
      </c>
    </row>
    <row r="2398" spans="1:24" x14ac:dyDescent="0.35">
      <c r="A2398" t="str">
        <f>IF(ROW()&lt;=vLastrow,'Match History Data'!A2398,"")</f>
        <v/>
      </c>
      <c r="B2398" t="str">
        <f>IF(ROW()&lt;=vLastrow,'Match History Data'!B2398,"")</f>
        <v/>
      </c>
      <c r="C2398" t="str">
        <f>IF(ROW()&lt;=vLastrow,'Match History Data'!C2398,"")</f>
        <v/>
      </c>
      <c r="D2398" t="str">
        <f>IF(ROW()&lt;=vLastrow,'Match History Data'!D2398,"")</f>
        <v/>
      </c>
      <c r="E2398" s="3" t="str">
        <f>IF(ROW()&lt;=vLastrow,IF('Match History Data'!E2398&lt;&gt;"",'Match History Data'!E2398,""),"")</f>
        <v/>
      </c>
      <c r="F2398" s="3" t="str">
        <f>IF(ROW()&lt;=vLastrow,IF('Match History Data'!F2398&lt;&gt;"",'Match History Data'!F2398,""),"")</f>
        <v/>
      </c>
      <c r="G2398" t="str">
        <f>IF(ROW()&lt;=vLastrow,'Match History Data'!G2398,"")</f>
        <v/>
      </c>
      <c r="H2398" t="str">
        <f>IF(ROW()&lt;=vLastrow,'Match History Data'!H2398,"")</f>
        <v/>
      </c>
      <c r="I2398" t="str">
        <f>IF(ROW()&lt;=vLastrow,'Match History Data'!I2398,"")</f>
        <v/>
      </c>
      <c r="J2398" t="str">
        <f>IF(ROW()&lt;=vLastrow,'Match History Data'!J2398,"")</f>
        <v/>
      </c>
      <c r="K2398" t="str">
        <f>IF(ROW()&lt;=vLastrow,'Match History Data'!K2398,"")</f>
        <v/>
      </c>
      <c r="L2398" t="str">
        <f>IF(ROW()&lt;=vLastrow,'Match History Data'!L2398,"")</f>
        <v/>
      </c>
      <c r="M2398" t="str">
        <f>IF(ROW()&lt;=vLastrow,'Match History Data'!M2398,"")</f>
        <v/>
      </c>
      <c r="N2398" t="str">
        <f>IF(ROW()&lt;=vLastrow,'Match History Data'!N2398,"")</f>
        <v/>
      </c>
      <c r="O2398" t="str">
        <f>IF(ROW()&lt;=vLastrow,'Match History Data'!O2398,"")</f>
        <v/>
      </c>
      <c r="Q2398" t="str">
        <f>IF(ROW()&lt;=vLastrow,VLOOKUP(MONTH(E2398),calcs!$S$2:$T$13,2,FALSE),"")</f>
        <v/>
      </c>
      <c r="R2398" t="str">
        <f>IF(ROW()&lt;=vLastrow,VLOOKUP(MONTH(F2398),calcs!$S$2:$T$13,2,FALSE),"")</f>
        <v/>
      </c>
      <c r="S2398" t="str">
        <f t="shared" si="195"/>
        <v/>
      </c>
      <c r="T2398" s="26" t="e">
        <f>IF(F2398="",DATEDIF(E2398,calcs!X$2,"Y"),"")</f>
        <v>#VALUE!</v>
      </c>
      <c r="U2398" t="str">
        <f t="shared" si="194"/>
        <v/>
      </c>
      <c r="V2398" t="str">
        <f t="shared" si="191"/>
        <v/>
      </c>
      <c r="W2398">
        <f t="shared" si="192"/>
        <v>0</v>
      </c>
      <c r="X2398">
        <f t="shared" si="193"/>
        <v>0</v>
      </c>
    </row>
    <row r="2399" spans="1:24" x14ac:dyDescent="0.35">
      <c r="A2399" t="str">
        <f>IF(ROW()&lt;=vLastrow,'Match History Data'!A2399,"")</f>
        <v/>
      </c>
      <c r="B2399" t="str">
        <f>IF(ROW()&lt;=vLastrow,'Match History Data'!B2399,"")</f>
        <v/>
      </c>
      <c r="C2399" t="str">
        <f>IF(ROW()&lt;=vLastrow,'Match History Data'!C2399,"")</f>
        <v/>
      </c>
      <c r="D2399" t="str">
        <f>IF(ROW()&lt;=vLastrow,'Match History Data'!D2399,"")</f>
        <v/>
      </c>
      <c r="E2399" s="3" t="str">
        <f>IF(ROW()&lt;=vLastrow,IF('Match History Data'!E2399&lt;&gt;"",'Match History Data'!E2399,""),"")</f>
        <v/>
      </c>
      <c r="F2399" s="3" t="str">
        <f>IF(ROW()&lt;=vLastrow,IF('Match History Data'!F2399&lt;&gt;"",'Match History Data'!F2399,""),"")</f>
        <v/>
      </c>
      <c r="G2399" t="str">
        <f>IF(ROW()&lt;=vLastrow,'Match History Data'!G2399,"")</f>
        <v/>
      </c>
      <c r="H2399" t="str">
        <f>IF(ROW()&lt;=vLastrow,'Match History Data'!H2399,"")</f>
        <v/>
      </c>
      <c r="I2399" t="str">
        <f>IF(ROW()&lt;=vLastrow,'Match History Data'!I2399,"")</f>
        <v/>
      </c>
      <c r="J2399" t="str">
        <f>IF(ROW()&lt;=vLastrow,'Match History Data'!J2399,"")</f>
        <v/>
      </c>
      <c r="K2399" t="str">
        <f>IF(ROW()&lt;=vLastrow,'Match History Data'!K2399,"")</f>
        <v/>
      </c>
      <c r="L2399" t="str">
        <f>IF(ROW()&lt;=vLastrow,'Match History Data'!L2399,"")</f>
        <v/>
      </c>
      <c r="M2399" t="str">
        <f>IF(ROW()&lt;=vLastrow,'Match History Data'!M2399,"")</f>
        <v/>
      </c>
      <c r="N2399" t="str">
        <f>IF(ROW()&lt;=vLastrow,'Match History Data'!N2399,"")</f>
        <v/>
      </c>
      <c r="O2399" t="str">
        <f>IF(ROW()&lt;=vLastrow,'Match History Data'!O2399,"")</f>
        <v/>
      </c>
      <c r="Q2399" t="str">
        <f>IF(ROW()&lt;=vLastrow,VLOOKUP(MONTH(E2399),calcs!$S$2:$T$13,2,FALSE),"")</f>
        <v/>
      </c>
      <c r="R2399" t="str">
        <f>IF(ROW()&lt;=vLastrow,VLOOKUP(MONTH(F2399),calcs!$S$2:$T$13,2,FALSE),"")</f>
        <v/>
      </c>
      <c r="S2399" t="str">
        <f t="shared" si="195"/>
        <v/>
      </c>
      <c r="T2399" s="26" t="e">
        <f>IF(F2399="",DATEDIF(E2399,calcs!X$2,"Y"),"")</f>
        <v>#VALUE!</v>
      </c>
      <c r="U2399" t="str">
        <f t="shared" si="194"/>
        <v/>
      </c>
      <c r="V2399" t="str">
        <f t="shared" si="191"/>
        <v/>
      </c>
      <c r="W2399">
        <f t="shared" si="192"/>
        <v>0</v>
      </c>
      <c r="X2399">
        <f t="shared" si="193"/>
        <v>0</v>
      </c>
    </row>
    <row r="2400" spans="1:24" x14ac:dyDescent="0.35">
      <c r="A2400" t="str">
        <f>IF(ROW()&lt;=vLastrow,'Match History Data'!A2400,"")</f>
        <v/>
      </c>
      <c r="B2400" t="str">
        <f>IF(ROW()&lt;=vLastrow,'Match History Data'!B2400,"")</f>
        <v/>
      </c>
      <c r="C2400" t="str">
        <f>IF(ROW()&lt;=vLastrow,'Match History Data'!C2400,"")</f>
        <v/>
      </c>
      <c r="D2400" t="str">
        <f>IF(ROW()&lt;=vLastrow,'Match History Data'!D2400,"")</f>
        <v/>
      </c>
      <c r="E2400" s="3" t="str">
        <f>IF(ROW()&lt;=vLastrow,IF('Match History Data'!E2400&lt;&gt;"",'Match History Data'!E2400,""),"")</f>
        <v/>
      </c>
      <c r="F2400" s="3" t="str">
        <f>IF(ROW()&lt;=vLastrow,IF('Match History Data'!F2400&lt;&gt;"",'Match History Data'!F2400,""),"")</f>
        <v/>
      </c>
      <c r="G2400" t="str">
        <f>IF(ROW()&lt;=vLastrow,'Match History Data'!G2400,"")</f>
        <v/>
      </c>
      <c r="H2400" t="str">
        <f>IF(ROW()&lt;=vLastrow,'Match History Data'!H2400,"")</f>
        <v/>
      </c>
      <c r="I2400" t="str">
        <f>IF(ROW()&lt;=vLastrow,'Match History Data'!I2400,"")</f>
        <v/>
      </c>
      <c r="J2400" t="str">
        <f>IF(ROW()&lt;=vLastrow,'Match History Data'!J2400,"")</f>
        <v/>
      </c>
      <c r="K2400" t="str">
        <f>IF(ROW()&lt;=vLastrow,'Match History Data'!K2400,"")</f>
        <v/>
      </c>
      <c r="L2400" t="str">
        <f>IF(ROW()&lt;=vLastrow,'Match History Data'!L2400,"")</f>
        <v/>
      </c>
      <c r="M2400" t="str">
        <f>IF(ROW()&lt;=vLastrow,'Match History Data'!M2400,"")</f>
        <v/>
      </c>
      <c r="N2400" t="str">
        <f>IF(ROW()&lt;=vLastrow,'Match History Data'!N2400,"")</f>
        <v/>
      </c>
      <c r="O2400" t="str">
        <f>IF(ROW()&lt;=vLastrow,'Match History Data'!O2400,"")</f>
        <v/>
      </c>
      <c r="Q2400" t="str">
        <f>IF(ROW()&lt;=vLastrow,VLOOKUP(MONTH(E2400),calcs!$S$2:$T$13,2,FALSE),"")</f>
        <v/>
      </c>
      <c r="R2400" t="str">
        <f>IF(ROW()&lt;=vLastrow,VLOOKUP(MONTH(F2400),calcs!$S$2:$T$13,2,FALSE),"")</f>
        <v/>
      </c>
      <c r="S2400" t="str">
        <f t="shared" si="195"/>
        <v/>
      </c>
      <c r="T2400" s="26" t="e">
        <f>IF(F2400="",DATEDIF(E2400,calcs!X$2,"Y"),"")</f>
        <v>#VALUE!</v>
      </c>
      <c r="U2400" t="str">
        <f t="shared" si="194"/>
        <v/>
      </c>
      <c r="V2400" t="str">
        <f t="shared" si="191"/>
        <v/>
      </c>
      <c r="W2400">
        <f t="shared" si="192"/>
        <v>0</v>
      </c>
      <c r="X2400">
        <f t="shared" si="193"/>
        <v>0</v>
      </c>
    </row>
    <row r="2401" spans="1:24" x14ac:dyDescent="0.35">
      <c r="A2401" t="str">
        <f>IF(ROW()&lt;=vLastrow,'Match History Data'!A2401,"")</f>
        <v/>
      </c>
      <c r="B2401" t="str">
        <f>IF(ROW()&lt;=vLastrow,'Match History Data'!B2401,"")</f>
        <v/>
      </c>
      <c r="C2401" t="str">
        <f>IF(ROW()&lt;=vLastrow,'Match History Data'!C2401,"")</f>
        <v/>
      </c>
      <c r="D2401" t="str">
        <f>IF(ROW()&lt;=vLastrow,'Match History Data'!D2401,"")</f>
        <v/>
      </c>
      <c r="E2401" s="3" t="str">
        <f>IF(ROW()&lt;=vLastrow,IF('Match History Data'!E2401&lt;&gt;"",'Match History Data'!E2401,""),"")</f>
        <v/>
      </c>
      <c r="F2401" s="3" t="str">
        <f>IF(ROW()&lt;=vLastrow,IF('Match History Data'!F2401&lt;&gt;"",'Match History Data'!F2401,""),"")</f>
        <v/>
      </c>
      <c r="G2401" t="str">
        <f>IF(ROW()&lt;=vLastrow,'Match History Data'!G2401,"")</f>
        <v/>
      </c>
      <c r="H2401" t="str">
        <f>IF(ROW()&lt;=vLastrow,'Match History Data'!H2401,"")</f>
        <v/>
      </c>
      <c r="I2401" t="str">
        <f>IF(ROW()&lt;=vLastrow,'Match History Data'!I2401,"")</f>
        <v/>
      </c>
      <c r="J2401" t="str">
        <f>IF(ROW()&lt;=vLastrow,'Match History Data'!J2401,"")</f>
        <v/>
      </c>
      <c r="K2401" t="str">
        <f>IF(ROW()&lt;=vLastrow,'Match History Data'!K2401,"")</f>
        <v/>
      </c>
      <c r="L2401" t="str">
        <f>IF(ROW()&lt;=vLastrow,'Match History Data'!L2401,"")</f>
        <v/>
      </c>
      <c r="M2401" t="str">
        <f>IF(ROW()&lt;=vLastrow,'Match History Data'!M2401,"")</f>
        <v/>
      </c>
      <c r="N2401" t="str">
        <f>IF(ROW()&lt;=vLastrow,'Match History Data'!N2401,"")</f>
        <v/>
      </c>
      <c r="O2401" t="str">
        <f>IF(ROW()&lt;=vLastrow,'Match History Data'!O2401,"")</f>
        <v/>
      </c>
      <c r="Q2401" t="str">
        <f>IF(ROW()&lt;=vLastrow,VLOOKUP(MONTH(E2401),calcs!$S$2:$T$13,2,FALSE),"")</f>
        <v/>
      </c>
      <c r="R2401" t="str">
        <f>IF(ROW()&lt;=vLastrow,VLOOKUP(MONTH(F2401),calcs!$S$2:$T$13,2,FALSE),"")</f>
        <v/>
      </c>
      <c r="S2401" t="str">
        <f t="shared" si="195"/>
        <v/>
      </c>
      <c r="T2401" s="26" t="e">
        <f>IF(F2401="",DATEDIF(E2401,calcs!X$2,"Y"),"")</f>
        <v>#VALUE!</v>
      </c>
      <c r="U2401" t="str">
        <f t="shared" si="194"/>
        <v/>
      </c>
      <c r="V2401" t="str">
        <f t="shared" si="191"/>
        <v/>
      </c>
      <c r="W2401">
        <f t="shared" si="192"/>
        <v>0</v>
      </c>
      <c r="X2401">
        <f t="shared" si="193"/>
        <v>0</v>
      </c>
    </row>
    <row r="2402" spans="1:24" x14ac:dyDescent="0.35">
      <c r="A2402" t="str">
        <f>IF(ROW()&lt;=vLastrow,'Match History Data'!A2402,"")</f>
        <v/>
      </c>
      <c r="B2402" t="str">
        <f>IF(ROW()&lt;=vLastrow,'Match History Data'!B2402,"")</f>
        <v/>
      </c>
      <c r="C2402" t="str">
        <f>IF(ROW()&lt;=vLastrow,'Match History Data'!C2402,"")</f>
        <v/>
      </c>
      <c r="D2402" t="str">
        <f>IF(ROW()&lt;=vLastrow,'Match History Data'!D2402,"")</f>
        <v/>
      </c>
      <c r="E2402" s="3" t="str">
        <f>IF(ROW()&lt;=vLastrow,IF('Match History Data'!E2402&lt;&gt;"",'Match History Data'!E2402,""),"")</f>
        <v/>
      </c>
      <c r="F2402" s="3" t="str">
        <f>IF(ROW()&lt;=vLastrow,IF('Match History Data'!F2402&lt;&gt;"",'Match History Data'!F2402,""),"")</f>
        <v/>
      </c>
      <c r="G2402" t="str">
        <f>IF(ROW()&lt;=vLastrow,'Match History Data'!G2402,"")</f>
        <v/>
      </c>
      <c r="H2402" t="str">
        <f>IF(ROW()&lt;=vLastrow,'Match History Data'!H2402,"")</f>
        <v/>
      </c>
      <c r="I2402" t="str">
        <f>IF(ROW()&lt;=vLastrow,'Match History Data'!I2402,"")</f>
        <v/>
      </c>
      <c r="J2402" t="str">
        <f>IF(ROW()&lt;=vLastrow,'Match History Data'!J2402,"")</f>
        <v/>
      </c>
      <c r="K2402" t="str">
        <f>IF(ROW()&lt;=vLastrow,'Match History Data'!K2402,"")</f>
        <v/>
      </c>
      <c r="L2402" t="str">
        <f>IF(ROW()&lt;=vLastrow,'Match History Data'!L2402,"")</f>
        <v/>
      </c>
      <c r="M2402" t="str">
        <f>IF(ROW()&lt;=vLastrow,'Match History Data'!M2402,"")</f>
        <v/>
      </c>
      <c r="N2402" t="str">
        <f>IF(ROW()&lt;=vLastrow,'Match History Data'!N2402,"")</f>
        <v/>
      </c>
      <c r="O2402" t="str">
        <f>IF(ROW()&lt;=vLastrow,'Match History Data'!O2402,"")</f>
        <v/>
      </c>
      <c r="Q2402" t="str">
        <f>IF(ROW()&lt;=vLastrow,VLOOKUP(MONTH(E2402),calcs!$S$2:$T$13,2,FALSE),"")</f>
        <v/>
      </c>
      <c r="R2402" t="str">
        <f>IF(ROW()&lt;=vLastrow,VLOOKUP(MONTH(F2402),calcs!$S$2:$T$13,2,FALSE),"")</f>
        <v/>
      </c>
      <c r="S2402" t="str">
        <f t="shared" si="195"/>
        <v/>
      </c>
      <c r="T2402" s="26" t="e">
        <f>IF(F2402="",DATEDIF(E2402,calcs!X$2,"Y"),"")</f>
        <v>#VALUE!</v>
      </c>
      <c r="U2402" t="str">
        <f t="shared" si="194"/>
        <v/>
      </c>
      <c r="V2402" t="str">
        <f t="shared" si="191"/>
        <v/>
      </c>
      <c r="W2402">
        <f t="shared" si="192"/>
        <v>0</v>
      </c>
      <c r="X2402">
        <f t="shared" si="193"/>
        <v>0</v>
      </c>
    </row>
    <row r="2403" spans="1:24" x14ac:dyDescent="0.35">
      <c r="A2403" t="str">
        <f>IF(ROW()&lt;=vLastrow,'Match History Data'!A2403,"")</f>
        <v/>
      </c>
      <c r="B2403" t="str">
        <f>IF(ROW()&lt;=vLastrow,'Match History Data'!B2403,"")</f>
        <v/>
      </c>
      <c r="C2403" t="str">
        <f>IF(ROW()&lt;=vLastrow,'Match History Data'!C2403,"")</f>
        <v/>
      </c>
      <c r="D2403" t="str">
        <f>IF(ROW()&lt;=vLastrow,'Match History Data'!D2403,"")</f>
        <v/>
      </c>
      <c r="E2403" s="3" t="str">
        <f>IF(ROW()&lt;=vLastrow,IF('Match History Data'!E2403&lt;&gt;"",'Match History Data'!E2403,""),"")</f>
        <v/>
      </c>
      <c r="F2403" s="3" t="str">
        <f>IF(ROW()&lt;=vLastrow,IF('Match History Data'!F2403&lt;&gt;"",'Match History Data'!F2403,""),"")</f>
        <v/>
      </c>
      <c r="G2403" t="str">
        <f>IF(ROW()&lt;=vLastrow,'Match History Data'!G2403,"")</f>
        <v/>
      </c>
      <c r="H2403" t="str">
        <f>IF(ROW()&lt;=vLastrow,'Match History Data'!H2403,"")</f>
        <v/>
      </c>
      <c r="I2403" t="str">
        <f>IF(ROW()&lt;=vLastrow,'Match History Data'!I2403,"")</f>
        <v/>
      </c>
      <c r="J2403" t="str">
        <f>IF(ROW()&lt;=vLastrow,'Match History Data'!J2403,"")</f>
        <v/>
      </c>
      <c r="K2403" t="str">
        <f>IF(ROW()&lt;=vLastrow,'Match History Data'!K2403,"")</f>
        <v/>
      </c>
      <c r="L2403" t="str">
        <f>IF(ROW()&lt;=vLastrow,'Match History Data'!L2403,"")</f>
        <v/>
      </c>
      <c r="M2403" t="str">
        <f>IF(ROW()&lt;=vLastrow,'Match History Data'!M2403,"")</f>
        <v/>
      </c>
      <c r="N2403" t="str">
        <f>IF(ROW()&lt;=vLastrow,'Match History Data'!N2403,"")</f>
        <v/>
      </c>
      <c r="O2403" t="str">
        <f>IF(ROW()&lt;=vLastrow,'Match History Data'!O2403,"")</f>
        <v/>
      </c>
      <c r="Q2403" t="str">
        <f>IF(ROW()&lt;=vLastrow,VLOOKUP(MONTH(E2403),calcs!$S$2:$T$13,2,FALSE),"")</f>
        <v/>
      </c>
      <c r="R2403" t="str">
        <f>IF(ROW()&lt;=vLastrow,VLOOKUP(MONTH(F2403),calcs!$S$2:$T$13,2,FALSE),"")</f>
        <v/>
      </c>
      <c r="S2403" t="str">
        <f t="shared" si="195"/>
        <v/>
      </c>
      <c r="T2403" s="26" t="e">
        <f>IF(F2403="",DATEDIF(E2403,calcs!X$2,"Y"),"")</f>
        <v>#VALUE!</v>
      </c>
      <c r="U2403" t="str">
        <f t="shared" si="194"/>
        <v/>
      </c>
      <c r="V2403" t="str">
        <f t="shared" si="191"/>
        <v/>
      </c>
      <c r="W2403">
        <f t="shared" si="192"/>
        <v>0</v>
      </c>
      <c r="X2403">
        <f t="shared" si="193"/>
        <v>0</v>
      </c>
    </row>
    <row r="2404" spans="1:24" x14ac:dyDescent="0.35">
      <c r="A2404" t="str">
        <f>IF(ROW()&lt;=vLastrow,'Match History Data'!A2404,"")</f>
        <v/>
      </c>
      <c r="B2404" t="str">
        <f>IF(ROW()&lt;=vLastrow,'Match History Data'!B2404,"")</f>
        <v/>
      </c>
      <c r="C2404" t="str">
        <f>IF(ROW()&lt;=vLastrow,'Match History Data'!C2404,"")</f>
        <v/>
      </c>
      <c r="D2404" t="str">
        <f>IF(ROW()&lt;=vLastrow,'Match History Data'!D2404,"")</f>
        <v/>
      </c>
      <c r="E2404" s="3" t="str">
        <f>IF(ROW()&lt;=vLastrow,IF('Match History Data'!E2404&lt;&gt;"",'Match History Data'!E2404,""),"")</f>
        <v/>
      </c>
      <c r="F2404" s="3" t="str">
        <f>IF(ROW()&lt;=vLastrow,IF('Match History Data'!F2404&lt;&gt;"",'Match History Data'!F2404,""),"")</f>
        <v/>
      </c>
      <c r="G2404" t="str">
        <f>IF(ROW()&lt;=vLastrow,'Match History Data'!G2404,"")</f>
        <v/>
      </c>
      <c r="H2404" t="str">
        <f>IF(ROW()&lt;=vLastrow,'Match History Data'!H2404,"")</f>
        <v/>
      </c>
      <c r="I2404" t="str">
        <f>IF(ROW()&lt;=vLastrow,'Match History Data'!I2404,"")</f>
        <v/>
      </c>
      <c r="J2404" t="str">
        <f>IF(ROW()&lt;=vLastrow,'Match History Data'!J2404,"")</f>
        <v/>
      </c>
      <c r="K2404" t="str">
        <f>IF(ROW()&lt;=vLastrow,'Match History Data'!K2404,"")</f>
        <v/>
      </c>
      <c r="L2404" t="str">
        <f>IF(ROW()&lt;=vLastrow,'Match History Data'!L2404,"")</f>
        <v/>
      </c>
      <c r="M2404" t="str">
        <f>IF(ROW()&lt;=vLastrow,'Match History Data'!M2404,"")</f>
        <v/>
      </c>
      <c r="N2404" t="str">
        <f>IF(ROW()&lt;=vLastrow,'Match History Data'!N2404,"")</f>
        <v/>
      </c>
      <c r="O2404" t="str">
        <f>IF(ROW()&lt;=vLastrow,'Match History Data'!O2404,"")</f>
        <v/>
      </c>
      <c r="Q2404" t="str">
        <f>IF(ROW()&lt;=vLastrow,VLOOKUP(MONTH(E2404),calcs!$S$2:$T$13,2,FALSE),"")</f>
        <v/>
      </c>
      <c r="R2404" t="str">
        <f>IF(ROW()&lt;=vLastrow,VLOOKUP(MONTH(F2404),calcs!$S$2:$T$13,2,FALSE),"")</f>
        <v/>
      </c>
      <c r="S2404" t="str">
        <f t="shared" si="195"/>
        <v/>
      </c>
      <c r="T2404" s="26" t="e">
        <f>IF(F2404="",DATEDIF(E2404,calcs!X$2,"Y"),"")</f>
        <v>#VALUE!</v>
      </c>
      <c r="U2404" t="str">
        <f t="shared" si="194"/>
        <v/>
      </c>
      <c r="V2404" t="str">
        <f t="shared" si="191"/>
        <v/>
      </c>
      <c r="W2404">
        <f t="shared" si="192"/>
        <v>0</v>
      </c>
      <c r="X2404">
        <f t="shared" si="193"/>
        <v>0</v>
      </c>
    </row>
    <row r="2405" spans="1:24" x14ac:dyDescent="0.35">
      <c r="A2405" t="str">
        <f>IF(ROW()&lt;=vLastrow,'Match History Data'!A2405,"")</f>
        <v/>
      </c>
      <c r="B2405" t="str">
        <f>IF(ROW()&lt;=vLastrow,'Match History Data'!B2405,"")</f>
        <v/>
      </c>
      <c r="C2405" t="str">
        <f>IF(ROW()&lt;=vLastrow,'Match History Data'!C2405,"")</f>
        <v/>
      </c>
      <c r="D2405" t="str">
        <f>IF(ROW()&lt;=vLastrow,'Match History Data'!D2405,"")</f>
        <v/>
      </c>
      <c r="E2405" s="3" t="str">
        <f>IF(ROW()&lt;=vLastrow,IF('Match History Data'!E2405&lt;&gt;"",'Match History Data'!E2405,""),"")</f>
        <v/>
      </c>
      <c r="F2405" s="3" t="str">
        <f>IF(ROW()&lt;=vLastrow,IF('Match History Data'!F2405&lt;&gt;"",'Match History Data'!F2405,""),"")</f>
        <v/>
      </c>
      <c r="G2405" t="str">
        <f>IF(ROW()&lt;=vLastrow,'Match History Data'!G2405,"")</f>
        <v/>
      </c>
      <c r="H2405" t="str">
        <f>IF(ROW()&lt;=vLastrow,'Match History Data'!H2405,"")</f>
        <v/>
      </c>
      <c r="I2405" t="str">
        <f>IF(ROW()&lt;=vLastrow,'Match History Data'!I2405,"")</f>
        <v/>
      </c>
      <c r="J2405" t="str">
        <f>IF(ROW()&lt;=vLastrow,'Match History Data'!J2405,"")</f>
        <v/>
      </c>
      <c r="K2405" t="str">
        <f>IF(ROW()&lt;=vLastrow,'Match History Data'!K2405,"")</f>
        <v/>
      </c>
      <c r="L2405" t="str">
        <f>IF(ROW()&lt;=vLastrow,'Match History Data'!L2405,"")</f>
        <v/>
      </c>
      <c r="M2405" t="str">
        <f>IF(ROW()&lt;=vLastrow,'Match History Data'!M2405,"")</f>
        <v/>
      </c>
      <c r="N2405" t="str">
        <f>IF(ROW()&lt;=vLastrow,'Match History Data'!N2405,"")</f>
        <v/>
      </c>
      <c r="O2405" t="str">
        <f>IF(ROW()&lt;=vLastrow,'Match History Data'!O2405,"")</f>
        <v/>
      </c>
      <c r="Q2405" t="str">
        <f>IF(ROW()&lt;=vLastrow,VLOOKUP(MONTH(E2405),calcs!$S$2:$T$13,2,FALSE),"")</f>
        <v/>
      </c>
      <c r="R2405" t="str">
        <f>IF(ROW()&lt;=vLastrow,VLOOKUP(MONTH(F2405),calcs!$S$2:$T$13,2,FALSE),"")</f>
        <v/>
      </c>
      <c r="S2405" t="str">
        <f t="shared" si="195"/>
        <v/>
      </c>
      <c r="T2405" s="26" t="e">
        <f>IF(F2405="",DATEDIF(E2405,calcs!X$2,"Y"),"")</f>
        <v>#VALUE!</v>
      </c>
      <c r="U2405" t="str">
        <f t="shared" si="194"/>
        <v/>
      </c>
      <c r="V2405" t="str">
        <f t="shared" si="191"/>
        <v/>
      </c>
      <c r="W2405">
        <f t="shared" si="192"/>
        <v>0</v>
      </c>
      <c r="X2405">
        <f t="shared" si="193"/>
        <v>0</v>
      </c>
    </row>
    <row r="2406" spans="1:24" x14ac:dyDescent="0.35">
      <c r="A2406" t="str">
        <f>IF(ROW()&lt;=vLastrow,'Match History Data'!A2406,"")</f>
        <v/>
      </c>
      <c r="B2406" t="str">
        <f>IF(ROW()&lt;=vLastrow,'Match History Data'!B2406,"")</f>
        <v/>
      </c>
      <c r="C2406" t="str">
        <f>IF(ROW()&lt;=vLastrow,'Match History Data'!C2406,"")</f>
        <v/>
      </c>
      <c r="D2406" t="str">
        <f>IF(ROW()&lt;=vLastrow,'Match History Data'!D2406,"")</f>
        <v/>
      </c>
      <c r="E2406" s="3" t="str">
        <f>IF(ROW()&lt;=vLastrow,IF('Match History Data'!E2406&lt;&gt;"",'Match History Data'!E2406,""),"")</f>
        <v/>
      </c>
      <c r="F2406" s="3" t="str">
        <f>IF(ROW()&lt;=vLastrow,IF('Match History Data'!F2406&lt;&gt;"",'Match History Data'!F2406,""),"")</f>
        <v/>
      </c>
      <c r="G2406" t="str">
        <f>IF(ROW()&lt;=vLastrow,'Match History Data'!G2406,"")</f>
        <v/>
      </c>
      <c r="H2406" t="str">
        <f>IF(ROW()&lt;=vLastrow,'Match History Data'!H2406,"")</f>
        <v/>
      </c>
      <c r="I2406" t="str">
        <f>IF(ROW()&lt;=vLastrow,'Match History Data'!I2406,"")</f>
        <v/>
      </c>
      <c r="J2406" t="str">
        <f>IF(ROW()&lt;=vLastrow,'Match History Data'!J2406,"")</f>
        <v/>
      </c>
      <c r="K2406" t="str">
        <f>IF(ROW()&lt;=vLastrow,'Match History Data'!K2406,"")</f>
        <v/>
      </c>
      <c r="L2406" t="str">
        <f>IF(ROW()&lt;=vLastrow,'Match History Data'!L2406,"")</f>
        <v/>
      </c>
      <c r="M2406" t="str">
        <f>IF(ROW()&lt;=vLastrow,'Match History Data'!M2406,"")</f>
        <v/>
      </c>
      <c r="N2406" t="str">
        <f>IF(ROW()&lt;=vLastrow,'Match History Data'!N2406,"")</f>
        <v/>
      </c>
      <c r="O2406" t="str">
        <f>IF(ROW()&lt;=vLastrow,'Match History Data'!O2406,"")</f>
        <v/>
      </c>
      <c r="Q2406" t="str">
        <f>IF(ROW()&lt;=vLastrow,VLOOKUP(MONTH(E2406),calcs!$S$2:$T$13,2,FALSE),"")</f>
        <v/>
      </c>
      <c r="R2406" t="str">
        <f>IF(ROW()&lt;=vLastrow,VLOOKUP(MONTH(F2406),calcs!$S$2:$T$13,2,FALSE),"")</f>
        <v/>
      </c>
      <c r="S2406" t="str">
        <f t="shared" si="195"/>
        <v/>
      </c>
      <c r="T2406" s="26" t="e">
        <f>IF(F2406="",DATEDIF(E2406,calcs!X$2,"Y"),"")</f>
        <v>#VALUE!</v>
      </c>
      <c r="U2406" t="str">
        <f t="shared" si="194"/>
        <v/>
      </c>
      <c r="V2406" t="str">
        <f t="shared" si="191"/>
        <v/>
      </c>
      <c r="W2406">
        <f t="shared" si="192"/>
        <v>0</v>
      </c>
      <c r="X2406">
        <f t="shared" si="193"/>
        <v>0</v>
      </c>
    </row>
    <row r="2407" spans="1:24" x14ac:dyDescent="0.35">
      <c r="A2407" t="str">
        <f>IF(ROW()&lt;=vLastrow,'Match History Data'!A2407,"")</f>
        <v/>
      </c>
      <c r="B2407" t="str">
        <f>IF(ROW()&lt;=vLastrow,'Match History Data'!B2407,"")</f>
        <v/>
      </c>
      <c r="C2407" t="str">
        <f>IF(ROW()&lt;=vLastrow,'Match History Data'!C2407,"")</f>
        <v/>
      </c>
      <c r="D2407" t="str">
        <f>IF(ROW()&lt;=vLastrow,'Match History Data'!D2407,"")</f>
        <v/>
      </c>
      <c r="E2407" s="3" t="str">
        <f>IF(ROW()&lt;=vLastrow,IF('Match History Data'!E2407&lt;&gt;"",'Match History Data'!E2407,""),"")</f>
        <v/>
      </c>
      <c r="F2407" s="3" t="str">
        <f>IF(ROW()&lt;=vLastrow,IF('Match History Data'!F2407&lt;&gt;"",'Match History Data'!F2407,""),"")</f>
        <v/>
      </c>
      <c r="G2407" t="str">
        <f>IF(ROW()&lt;=vLastrow,'Match History Data'!G2407,"")</f>
        <v/>
      </c>
      <c r="H2407" t="str">
        <f>IF(ROW()&lt;=vLastrow,'Match History Data'!H2407,"")</f>
        <v/>
      </c>
      <c r="I2407" t="str">
        <f>IF(ROW()&lt;=vLastrow,'Match History Data'!I2407,"")</f>
        <v/>
      </c>
      <c r="J2407" t="str">
        <f>IF(ROW()&lt;=vLastrow,'Match History Data'!J2407,"")</f>
        <v/>
      </c>
      <c r="K2407" t="str">
        <f>IF(ROW()&lt;=vLastrow,'Match History Data'!K2407,"")</f>
        <v/>
      </c>
      <c r="L2407" t="str">
        <f>IF(ROW()&lt;=vLastrow,'Match History Data'!L2407,"")</f>
        <v/>
      </c>
      <c r="M2407" t="str">
        <f>IF(ROW()&lt;=vLastrow,'Match History Data'!M2407,"")</f>
        <v/>
      </c>
      <c r="N2407" t="str">
        <f>IF(ROW()&lt;=vLastrow,'Match History Data'!N2407,"")</f>
        <v/>
      </c>
      <c r="O2407" t="str">
        <f>IF(ROW()&lt;=vLastrow,'Match History Data'!O2407,"")</f>
        <v/>
      </c>
      <c r="Q2407" t="str">
        <f>IF(ROW()&lt;=vLastrow,VLOOKUP(MONTH(E2407),calcs!$S$2:$T$13,2,FALSE),"")</f>
        <v/>
      </c>
      <c r="R2407" t="str">
        <f>IF(ROW()&lt;=vLastrow,VLOOKUP(MONTH(F2407),calcs!$S$2:$T$13,2,FALSE),"")</f>
        <v/>
      </c>
      <c r="S2407" t="str">
        <f t="shared" si="195"/>
        <v/>
      </c>
      <c r="T2407" s="26" t="e">
        <f>IF(F2407="",DATEDIF(E2407,calcs!X$2,"Y"),"")</f>
        <v>#VALUE!</v>
      </c>
      <c r="U2407" t="str">
        <f t="shared" si="194"/>
        <v/>
      </c>
      <c r="V2407" t="str">
        <f t="shared" si="191"/>
        <v/>
      </c>
      <c r="W2407">
        <f t="shared" si="192"/>
        <v>0</v>
      </c>
      <c r="X2407">
        <f t="shared" si="193"/>
        <v>0</v>
      </c>
    </row>
    <row r="2408" spans="1:24" x14ac:dyDescent="0.35">
      <c r="A2408" t="str">
        <f>IF(ROW()&lt;=vLastrow,'Match History Data'!A2408,"")</f>
        <v/>
      </c>
      <c r="B2408" t="str">
        <f>IF(ROW()&lt;=vLastrow,'Match History Data'!B2408,"")</f>
        <v/>
      </c>
      <c r="C2408" t="str">
        <f>IF(ROW()&lt;=vLastrow,'Match History Data'!C2408,"")</f>
        <v/>
      </c>
      <c r="D2408" t="str">
        <f>IF(ROW()&lt;=vLastrow,'Match History Data'!D2408,"")</f>
        <v/>
      </c>
      <c r="E2408" s="3" t="str">
        <f>IF(ROW()&lt;=vLastrow,IF('Match History Data'!E2408&lt;&gt;"",'Match History Data'!E2408,""),"")</f>
        <v/>
      </c>
      <c r="F2408" s="3" t="str">
        <f>IF(ROW()&lt;=vLastrow,IF('Match History Data'!F2408&lt;&gt;"",'Match History Data'!F2408,""),"")</f>
        <v/>
      </c>
      <c r="G2408" t="str">
        <f>IF(ROW()&lt;=vLastrow,'Match History Data'!G2408,"")</f>
        <v/>
      </c>
      <c r="H2408" t="str">
        <f>IF(ROW()&lt;=vLastrow,'Match History Data'!H2408,"")</f>
        <v/>
      </c>
      <c r="I2408" t="str">
        <f>IF(ROW()&lt;=vLastrow,'Match History Data'!I2408,"")</f>
        <v/>
      </c>
      <c r="J2408" t="str">
        <f>IF(ROW()&lt;=vLastrow,'Match History Data'!J2408,"")</f>
        <v/>
      </c>
      <c r="K2408" t="str">
        <f>IF(ROW()&lt;=vLastrow,'Match History Data'!K2408,"")</f>
        <v/>
      </c>
      <c r="L2408" t="str">
        <f>IF(ROW()&lt;=vLastrow,'Match History Data'!L2408,"")</f>
        <v/>
      </c>
      <c r="M2408" t="str">
        <f>IF(ROW()&lt;=vLastrow,'Match History Data'!M2408,"")</f>
        <v/>
      </c>
      <c r="N2408" t="str">
        <f>IF(ROW()&lt;=vLastrow,'Match History Data'!N2408,"")</f>
        <v/>
      </c>
      <c r="O2408" t="str">
        <f>IF(ROW()&lt;=vLastrow,'Match History Data'!O2408,"")</f>
        <v/>
      </c>
      <c r="Q2408" t="str">
        <f>IF(ROW()&lt;=vLastrow,VLOOKUP(MONTH(E2408),calcs!$S$2:$T$13,2,FALSE),"")</f>
        <v/>
      </c>
      <c r="R2408" t="str">
        <f>IF(ROW()&lt;=vLastrow,VLOOKUP(MONTH(F2408),calcs!$S$2:$T$13,2,FALSE),"")</f>
        <v/>
      </c>
      <c r="S2408" t="str">
        <f t="shared" si="195"/>
        <v/>
      </c>
      <c r="T2408" s="26" t="e">
        <f>IF(F2408="",DATEDIF(E2408,calcs!X$2,"Y"),"")</f>
        <v>#VALUE!</v>
      </c>
      <c r="U2408" t="str">
        <f t="shared" si="194"/>
        <v/>
      </c>
      <c r="V2408" t="str">
        <f t="shared" si="191"/>
        <v/>
      </c>
      <c r="W2408">
        <f t="shared" si="192"/>
        <v>0</v>
      </c>
      <c r="X2408">
        <f t="shared" si="193"/>
        <v>0</v>
      </c>
    </row>
    <row r="2409" spans="1:24" x14ac:dyDescent="0.35">
      <c r="A2409" t="str">
        <f>IF(ROW()&lt;=vLastrow,'Match History Data'!A2409,"")</f>
        <v/>
      </c>
      <c r="B2409" t="str">
        <f>IF(ROW()&lt;=vLastrow,'Match History Data'!B2409,"")</f>
        <v/>
      </c>
      <c r="C2409" t="str">
        <f>IF(ROW()&lt;=vLastrow,'Match History Data'!C2409,"")</f>
        <v/>
      </c>
      <c r="D2409" t="str">
        <f>IF(ROW()&lt;=vLastrow,'Match History Data'!D2409,"")</f>
        <v/>
      </c>
      <c r="E2409" s="3" t="str">
        <f>IF(ROW()&lt;=vLastrow,IF('Match History Data'!E2409&lt;&gt;"",'Match History Data'!E2409,""),"")</f>
        <v/>
      </c>
      <c r="F2409" s="3" t="str">
        <f>IF(ROW()&lt;=vLastrow,IF('Match History Data'!F2409&lt;&gt;"",'Match History Data'!F2409,""),"")</f>
        <v/>
      </c>
      <c r="G2409" t="str">
        <f>IF(ROW()&lt;=vLastrow,'Match History Data'!G2409,"")</f>
        <v/>
      </c>
      <c r="H2409" t="str">
        <f>IF(ROW()&lt;=vLastrow,'Match History Data'!H2409,"")</f>
        <v/>
      </c>
      <c r="I2409" t="str">
        <f>IF(ROW()&lt;=vLastrow,'Match History Data'!I2409,"")</f>
        <v/>
      </c>
      <c r="J2409" t="str">
        <f>IF(ROW()&lt;=vLastrow,'Match History Data'!J2409,"")</f>
        <v/>
      </c>
      <c r="K2409" t="str">
        <f>IF(ROW()&lt;=vLastrow,'Match History Data'!K2409,"")</f>
        <v/>
      </c>
      <c r="L2409" t="str">
        <f>IF(ROW()&lt;=vLastrow,'Match History Data'!L2409,"")</f>
        <v/>
      </c>
      <c r="M2409" t="str">
        <f>IF(ROW()&lt;=vLastrow,'Match History Data'!M2409,"")</f>
        <v/>
      </c>
      <c r="N2409" t="str">
        <f>IF(ROW()&lt;=vLastrow,'Match History Data'!N2409,"")</f>
        <v/>
      </c>
      <c r="O2409" t="str">
        <f>IF(ROW()&lt;=vLastrow,'Match History Data'!O2409,"")</f>
        <v/>
      </c>
      <c r="Q2409" t="str">
        <f>IF(ROW()&lt;=vLastrow,VLOOKUP(MONTH(E2409),calcs!$S$2:$T$13,2,FALSE),"")</f>
        <v/>
      </c>
      <c r="R2409" t="str">
        <f>IF(ROW()&lt;=vLastrow,VLOOKUP(MONTH(F2409),calcs!$S$2:$T$13,2,FALSE),"")</f>
        <v/>
      </c>
      <c r="S2409" t="str">
        <f t="shared" si="195"/>
        <v/>
      </c>
      <c r="T2409" s="26" t="e">
        <f>IF(F2409="",DATEDIF(E2409,calcs!X$2,"Y"),"")</f>
        <v>#VALUE!</v>
      </c>
      <c r="U2409" t="str">
        <f t="shared" si="194"/>
        <v/>
      </c>
      <c r="V2409" t="str">
        <f t="shared" si="191"/>
        <v/>
      </c>
      <c r="W2409">
        <f t="shared" si="192"/>
        <v>0</v>
      </c>
      <c r="X2409">
        <f t="shared" si="193"/>
        <v>0</v>
      </c>
    </row>
    <row r="2410" spans="1:24" x14ac:dyDescent="0.35">
      <c r="A2410" t="str">
        <f>IF(ROW()&lt;=vLastrow,'Match History Data'!A2410,"")</f>
        <v/>
      </c>
      <c r="B2410" t="str">
        <f>IF(ROW()&lt;=vLastrow,'Match History Data'!B2410,"")</f>
        <v/>
      </c>
      <c r="C2410" t="str">
        <f>IF(ROW()&lt;=vLastrow,'Match History Data'!C2410,"")</f>
        <v/>
      </c>
      <c r="D2410" t="str">
        <f>IF(ROW()&lt;=vLastrow,'Match History Data'!D2410,"")</f>
        <v/>
      </c>
      <c r="E2410" s="3" t="str">
        <f>IF(ROW()&lt;=vLastrow,IF('Match History Data'!E2410&lt;&gt;"",'Match History Data'!E2410,""),"")</f>
        <v/>
      </c>
      <c r="F2410" s="3" t="str">
        <f>IF(ROW()&lt;=vLastrow,IF('Match History Data'!F2410&lt;&gt;"",'Match History Data'!F2410,""),"")</f>
        <v/>
      </c>
      <c r="G2410" t="str">
        <f>IF(ROW()&lt;=vLastrow,'Match History Data'!G2410,"")</f>
        <v/>
      </c>
      <c r="H2410" t="str">
        <f>IF(ROW()&lt;=vLastrow,'Match History Data'!H2410,"")</f>
        <v/>
      </c>
      <c r="I2410" t="str">
        <f>IF(ROW()&lt;=vLastrow,'Match History Data'!I2410,"")</f>
        <v/>
      </c>
      <c r="J2410" t="str">
        <f>IF(ROW()&lt;=vLastrow,'Match History Data'!J2410,"")</f>
        <v/>
      </c>
      <c r="K2410" t="str">
        <f>IF(ROW()&lt;=vLastrow,'Match History Data'!K2410,"")</f>
        <v/>
      </c>
      <c r="L2410" t="str">
        <f>IF(ROW()&lt;=vLastrow,'Match History Data'!L2410,"")</f>
        <v/>
      </c>
      <c r="M2410" t="str">
        <f>IF(ROW()&lt;=vLastrow,'Match History Data'!M2410,"")</f>
        <v/>
      </c>
      <c r="N2410" t="str">
        <f>IF(ROW()&lt;=vLastrow,'Match History Data'!N2410,"")</f>
        <v/>
      </c>
      <c r="O2410" t="str">
        <f>IF(ROW()&lt;=vLastrow,'Match History Data'!O2410,"")</f>
        <v/>
      </c>
      <c r="Q2410" t="str">
        <f>IF(ROW()&lt;=vLastrow,VLOOKUP(MONTH(E2410),calcs!$S$2:$T$13,2,FALSE),"")</f>
        <v/>
      </c>
      <c r="R2410" t="str">
        <f>IF(ROW()&lt;=vLastrow,VLOOKUP(MONTH(F2410),calcs!$S$2:$T$13,2,FALSE),"")</f>
        <v/>
      </c>
      <c r="S2410" t="str">
        <f t="shared" si="195"/>
        <v/>
      </c>
      <c r="T2410" s="26" t="e">
        <f>IF(F2410="",DATEDIF(E2410,calcs!X$2,"Y"),"")</f>
        <v>#VALUE!</v>
      </c>
      <c r="U2410" t="str">
        <f t="shared" si="194"/>
        <v/>
      </c>
      <c r="V2410" t="str">
        <f t="shared" si="191"/>
        <v/>
      </c>
      <c r="W2410">
        <f t="shared" si="192"/>
        <v>0</v>
      </c>
      <c r="X2410">
        <f t="shared" si="193"/>
        <v>0</v>
      </c>
    </row>
    <row r="2411" spans="1:24" x14ac:dyDescent="0.35">
      <c r="A2411" t="str">
        <f>IF(ROW()&lt;=vLastrow,'Match History Data'!A2411,"")</f>
        <v/>
      </c>
      <c r="B2411" t="str">
        <f>IF(ROW()&lt;=vLastrow,'Match History Data'!B2411,"")</f>
        <v/>
      </c>
      <c r="C2411" t="str">
        <f>IF(ROW()&lt;=vLastrow,'Match History Data'!C2411,"")</f>
        <v/>
      </c>
      <c r="D2411" t="str">
        <f>IF(ROW()&lt;=vLastrow,'Match History Data'!D2411,"")</f>
        <v/>
      </c>
      <c r="E2411" s="3" t="str">
        <f>IF(ROW()&lt;=vLastrow,IF('Match History Data'!E2411&lt;&gt;"",'Match History Data'!E2411,""),"")</f>
        <v/>
      </c>
      <c r="F2411" s="3" t="str">
        <f>IF(ROW()&lt;=vLastrow,IF('Match History Data'!F2411&lt;&gt;"",'Match History Data'!F2411,""),"")</f>
        <v/>
      </c>
      <c r="G2411" t="str">
        <f>IF(ROW()&lt;=vLastrow,'Match History Data'!G2411,"")</f>
        <v/>
      </c>
      <c r="H2411" t="str">
        <f>IF(ROW()&lt;=vLastrow,'Match History Data'!H2411,"")</f>
        <v/>
      </c>
      <c r="I2411" t="str">
        <f>IF(ROW()&lt;=vLastrow,'Match History Data'!I2411,"")</f>
        <v/>
      </c>
      <c r="J2411" t="str">
        <f>IF(ROW()&lt;=vLastrow,'Match History Data'!J2411,"")</f>
        <v/>
      </c>
      <c r="K2411" t="str">
        <f>IF(ROW()&lt;=vLastrow,'Match History Data'!K2411,"")</f>
        <v/>
      </c>
      <c r="L2411" t="str">
        <f>IF(ROW()&lt;=vLastrow,'Match History Data'!L2411,"")</f>
        <v/>
      </c>
      <c r="M2411" t="str">
        <f>IF(ROW()&lt;=vLastrow,'Match History Data'!M2411,"")</f>
        <v/>
      </c>
      <c r="N2411" t="str">
        <f>IF(ROW()&lt;=vLastrow,'Match History Data'!N2411,"")</f>
        <v/>
      </c>
      <c r="O2411" t="str">
        <f>IF(ROW()&lt;=vLastrow,'Match History Data'!O2411,"")</f>
        <v/>
      </c>
      <c r="Q2411" t="str">
        <f>IF(ROW()&lt;=vLastrow,VLOOKUP(MONTH(E2411),calcs!$S$2:$T$13,2,FALSE),"")</f>
        <v/>
      </c>
      <c r="R2411" t="str">
        <f>IF(ROW()&lt;=vLastrow,VLOOKUP(MONTH(F2411),calcs!$S$2:$T$13,2,FALSE),"")</f>
        <v/>
      </c>
      <c r="S2411" t="str">
        <f t="shared" si="195"/>
        <v/>
      </c>
      <c r="T2411" s="26" t="e">
        <f>IF(F2411="",DATEDIF(E2411,calcs!X$2,"Y"),"")</f>
        <v>#VALUE!</v>
      </c>
      <c r="U2411" t="str">
        <f t="shared" si="194"/>
        <v/>
      </c>
      <c r="V2411" t="str">
        <f t="shared" si="191"/>
        <v/>
      </c>
      <c r="W2411">
        <f t="shared" si="192"/>
        <v>0</v>
      </c>
      <c r="X2411">
        <f t="shared" si="193"/>
        <v>0</v>
      </c>
    </row>
    <row r="2412" spans="1:24" x14ac:dyDescent="0.35">
      <c r="A2412" t="str">
        <f>IF(ROW()&lt;=vLastrow,'Match History Data'!A2412,"")</f>
        <v/>
      </c>
      <c r="B2412" t="str">
        <f>IF(ROW()&lt;=vLastrow,'Match History Data'!B2412,"")</f>
        <v/>
      </c>
      <c r="C2412" t="str">
        <f>IF(ROW()&lt;=vLastrow,'Match History Data'!C2412,"")</f>
        <v/>
      </c>
      <c r="D2412" t="str">
        <f>IF(ROW()&lt;=vLastrow,'Match History Data'!D2412,"")</f>
        <v/>
      </c>
      <c r="E2412" s="3" t="str">
        <f>IF(ROW()&lt;=vLastrow,IF('Match History Data'!E2412&lt;&gt;"",'Match History Data'!E2412,""),"")</f>
        <v/>
      </c>
      <c r="F2412" s="3" t="str">
        <f>IF(ROW()&lt;=vLastrow,IF('Match History Data'!F2412&lt;&gt;"",'Match History Data'!F2412,""),"")</f>
        <v/>
      </c>
      <c r="G2412" t="str">
        <f>IF(ROW()&lt;=vLastrow,'Match History Data'!G2412,"")</f>
        <v/>
      </c>
      <c r="H2412" t="str">
        <f>IF(ROW()&lt;=vLastrow,'Match History Data'!H2412,"")</f>
        <v/>
      </c>
      <c r="I2412" t="str">
        <f>IF(ROW()&lt;=vLastrow,'Match History Data'!I2412,"")</f>
        <v/>
      </c>
      <c r="J2412" t="str">
        <f>IF(ROW()&lt;=vLastrow,'Match History Data'!J2412,"")</f>
        <v/>
      </c>
      <c r="K2412" t="str">
        <f>IF(ROW()&lt;=vLastrow,'Match History Data'!K2412,"")</f>
        <v/>
      </c>
      <c r="L2412" t="str">
        <f>IF(ROW()&lt;=vLastrow,'Match History Data'!L2412,"")</f>
        <v/>
      </c>
      <c r="M2412" t="str">
        <f>IF(ROW()&lt;=vLastrow,'Match History Data'!M2412,"")</f>
        <v/>
      </c>
      <c r="N2412" t="str">
        <f>IF(ROW()&lt;=vLastrow,'Match History Data'!N2412,"")</f>
        <v/>
      </c>
      <c r="O2412" t="str">
        <f>IF(ROW()&lt;=vLastrow,'Match History Data'!O2412,"")</f>
        <v/>
      </c>
      <c r="Q2412" t="str">
        <f>IF(ROW()&lt;=vLastrow,VLOOKUP(MONTH(E2412),calcs!$S$2:$T$13,2,FALSE),"")</f>
        <v/>
      </c>
      <c r="R2412" t="str">
        <f>IF(ROW()&lt;=vLastrow,VLOOKUP(MONTH(F2412),calcs!$S$2:$T$13,2,FALSE),"")</f>
        <v/>
      </c>
      <c r="S2412" t="str">
        <f t="shared" si="195"/>
        <v/>
      </c>
      <c r="T2412" s="26" t="e">
        <f>IF(F2412="",DATEDIF(E2412,calcs!X$2,"Y"),"")</f>
        <v>#VALUE!</v>
      </c>
      <c r="U2412" t="str">
        <f t="shared" si="194"/>
        <v/>
      </c>
      <c r="V2412" t="str">
        <f t="shared" si="191"/>
        <v/>
      </c>
      <c r="W2412">
        <f t="shared" si="192"/>
        <v>0</v>
      </c>
      <c r="X2412">
        <f t="shared" si="193"/>
        <v>0</v>
      </c>
    </row>
    <row r="2413" spans="1:24" x14ac:dyDescent="0.35">
      <c r="A2413" t="str">
        <f>IF(ROW()&lt;=vLastrow,'Match History Data'!A2413,"")</f>
        <v/>
      </c>
      <c r="B2413" t="str">
        <f>IF(ROW()&lt;=vLastrow,'Match History Data'!B2413,"")</f>
        <v/>
      </c>
      <c r="C2413" t="str">
        <f>IF(ROW()&lt;=vLastrow,'Match History Data'!C2413,"")</f>
        <v/>
      </c>
      <c r="D2413" t="str">
        <f>IF(ROW()&lt;=vLastrow,'Match History Data'!D2413,"")</f>
        <v/>
      </c>
      <c r="E2413" s="3" t="str">
        <f>IF(ROW()&lt;=vLastrow,IF('Match History Data'!E2413&lt;&gt;"",'Match History Data'!E2413,""),"")</f>
        <v/>
      </c>
      <c r="F2413" s="3" t="str">
        <f>IF(ROW()&lt;=vLastrow,IF('Match History Data'!F2413&lt;&gt;"",'Match History Data'!F2413,""),"")</f>
        <v/>
      </c>
      <c r="G2413" t="str">
        <f>IF(ROW()&lt;=vLastrow,'Match History Data'!G2413,"")</f>
        <v/>
      </c>
      <c r="H2413" t="str">
        <f>IF(ROW()&lt;=vLastrow,'Match History Data'!H2413,"")</f>
        <v/>
      </c>
      <c r="I2413" t="str">
        <f>IF(ROW()&lt;=vLastrow,'Match History Data'!I2413,"")</f>
        <v/>
      </c>
      <c r="J2413" t="str">
        <f>IF(ROW()&lt;=vLastrow,'Match History Data'!J2413,"")</f>
        <v/>
      </c>
      <c r="K2413" t="str">
        <f>IF(ROW()&lt;=vLastrow,'Match History Data'!K2413,"")</f>
        <v/>
      </c>
      <c r="L2413" t="str">
        <f>IF(ROW()&lt;=vLastrow,'Match History Data'!L2413,"")</f>
        <v/>
      </c>
      <c r="M2413" t="str">
        <f>IF(ROW()&lt;=vLastrow,'Match History Data'!M2413,"")</f>
        <v/>
      </c>
      <c r="N2413" t="str">
        <f>IF(ROW()&lt;=vLastrow,'Match History Data'!N2413,"")</f>
        <v/>
      </c>
      <c r="O2413" t="str">
        <f>IF(ROW()&lt;=vLastrow,'Match History Data'!O2413,"")</f>
        <v/>
      </c>
      <c r="Q2413" t="str">
        <f>IF(ROW()&lt;=vLastrow,VLOOKUP(MONTH(E2413),calcs!$S$2:$T$13,2,FALSE),"")</f>
        <v/>
      </c>
      <c r="R2413" t="str">
        <f>IF(ROW()&lt;=vLastrow,VLOOKUP(MONTH(F2413),calcs!$S$2:$T$13,2,FALSE),"")</f>
        <v/>
      </c>
      <c r="S2413" t="str">
        <f t="shared" si="195"/>
        <v/>
      </c>
      <c r="T2413" s="26" t="e">
        <f>IF(F2413="",DATEDIF(E2413,calcs!X$2,"Y"),"")</f>
        <v>#VALUE!</v>
      </c>
      <c r="U2413" t="str">
        <f t="shared" si="194"/>
        <v/>
      </c>
      <c r="V2413" t="str">
        <f t="shared" si="191"/>
        <v/>
      </c>
      <c r="W2413">
        <f t="shared" si="192"/>
        <v>0</v>
      </c>
      <c r="X2413">
        <f t="shared" si="193"/>
        <v>0</v>
      </c>
    </row>
    <row r="2414" spans="1:24" x14ac:dyDescent="0.35">
      <c r="A2414" t="str">
        <f>IF(ROW()&lt;=vLastrow,'Match History Data'!A2414,"")</f>
        <v/>
      </c>
      <c r="B2414" t="str">
        <f>IF(ROW()&lt;=vLastrow,'Match History Data'!B2414,"")</f>
        <v/>
      </c>
      <c r="C2414" t="str">
        <f>IF(ROW()&lt;=vLastrow,'Match History Data'!C2414,"")</f>
        <v/>
      </c>
      <c r="D2414" t="str">
        <f>IF(ROW()&lt;=vLastrow,'Match History Data'!D2414,"")</f>
        <v/>
      </c>
      <c r="E2414" s="3" t="str">
        <f>IF(ROW()&lt;=vLastrow,IF('Match History Data'!E2414&lt;&gt;"",'Match History Data'!E2414,""),"")</f>
        <v/>
      </c>
      <c r="F2414" s="3" t="str">
        <f>IF(ROW()&lt;=vLastrow,IF('Match History Data'!F2414&lt;&gt;"",'Match History Data'!F2414,""),"")</f>
        <v/>
      </c>
      <c r="G2414" t="str">
        <f>IF(ROW()&lt;=vLastrow,'Match History Data'!G2414,"")</f>
        <v/>
      </c>
      <c r="H2414" t="str">
        <f>IF(ROW()&lt;=vLastrow,'Match History Data'!H2414,"")</f>
        <v/>
      </c>
      <c r="I2414" t="str">
        <f>IF(ROW()&lt;=vLastrow,'Match History Data'!I2414,"")</f>
        <v/>
      </c>
      <c r="J2414" t="str">
        <f>IF(ROW()&lt;=vLastrow,'Match History Data'!J2414,"")</f>
        <v/>
      </c>
      <c r="K2414" t="str">
        <f>IF(ROW()&lt;=vLastrow,'Match History Data'!K2414,"")</f>
        <v/>
      </c>
      <c r="L2414" t="str">
        <f>IF(ROW()&lt;=vLastrow,'Match History Data'!L2414,"")</f>
        <v/>
      </c>
      <c r="M2414" t="str">
        <f>IF(ROW()&lt;=vLastrow,'Match History Data'!M2414,"")</f>
        <v/>
      </c>
      <c r="N2414" t="str">
        <f>IF(ROW()&lt;=vLastrow,'Match History Data'!N2414,"")</f>
        <v/>
      </c>
      <c r="O2414" t="str">
        <f>IF(ROW()&lt;=vLastrow,'Match History Data'!O2414,"")</f>
        <v/>
      </c>
      <c r="Q2414" t="str">
        <f>IF(ROW()&lt;=vLastrow,VLOOKUP(MONTH(E2414),calcs!$S$2:$T$13,2,FALSE),"")</f>
        <v/>
      </c>
      <c r="R2414" t="str">
        <f>IF(ROW()&lt;=vLastrow,VLOOKUP(MONTH(F2414),calcs!$S$2:$T$13,2,FALSE),"")</f>
        <v/>
      </c>
      <c r="S2414" t="str">
        <f t="shared" si="195"/>
        <v/>
      </c>
      <c r="T2414" s="26" t="e">
        <f>IF(F2414="",DATEDIF(E2414,calcs!X$2,"Y"),"")</f>
        <v>#VALUE!</v>
      </c>
      <c r="U2414" t="str">
        <f t="shared" si="194"/>
        <v/>
      </c>
      <c r="V2414" t="str">
        <f t="shared" si="191"/>
        <v/>
      </c>
      <c r="W2414">
        <f t="shared" si="192"/>
        <v>0</v>
      </c>
      <c r="X2414">
        <f t="shared" si="193"/>
        <v>0</v>
      </c>
    </row>
    <row r="2415" spans="1:24" x14ac:dyDescent="0.35">
      <c r="A2415" t="str">
        <f>IF(ROW()&lt;=vLastrow,'Match History Data'!A2415,"")</f>
        <v/>
      </c>
      <c r="B2415" t="str">
        <f>IF(ROW()&lt;=vLastrow,'Match History Data'!B2415,"")</f>
        <v/>
      </c>
      <c r="C2415" t="str">
        <f>IF(ROW()&lt;=vLastrow,'Match History Data'!C2415,"")</f>
        <v/>
      </c>
      <c r="D2415" t="str">
        <f>IF(ROW()&lt;=vLastrow,'Match History Data'!D2415,"")</f>
        <v/>
      </c>
      <c r="E2415" s="3" t="str">
        <f>IF(ROW()&lt;=vLastrow,IF('Match History Data'!E2415&lt;&gt;"",'Match History Data'!E2415,""),"")</f>
        <v/>
      </c>
      <c r="F2415" s="3" t="str">
        <f>IF(ROW()&lt;=vLastrow,IF('Match History Data'!F2415&lt;&gt;"",'Match History Data'!F2415,""),"")</f>
        <v/>
      </c>
      <c r="G2415" t="str">
        <f>IF(ROW()&lt;=vLastrow,'Match History Data'!G2415,"")</f>
        <v/>
      </c>
      <c r="H2415" t="str">
        <f>IF(ROW()&lt;=vLastrow,'Match History Data'!H2415,"")</f>
        <v/>
      </c>
      <c r="I2415" t="str">
        <f>IF(ROW()&lt;=vLastrow,'Match History Data'!I2415,"")</f>
        <v/>
      </c>
      <c r="J2415" t="str">
        <f>IF(ROW()&lt;=vLastrow,'Match History Data'!J2415,"")</f>
        <v/>
      </c>
      <c r="K2415" t="str">
        <f>IF(ROW()&lt;=vLastrow,'Match History Data'!K2415,"")</f>
        <v/>
      </c>
      <c r="L2415" t="str">
        <f>IF(ROW()&lt;=vLastrow,'Match History Data'!L2415,"")</f>
        <v/>
      </c>
      <c r="M2415" t="str">
        <f>IF(ROW()&lt;=vLastrow,'Match History Data'!M2415,"")</f>
        <v/>
      </c>
      <c r="N2415" t="str">
        <f>IF(ROW()&lt;=vLastrow,'Match History Data'!N2415,"")</f>
        <v/>
      </c>
      <c r="O2415" t="str">
        <f>IF(ROW()&lt;=vLastrow,'Match History Data'!O2415,"")</f>
        <v/>
      </c>
      <c r="Q2415" t="str">
        <f>IF(ROW()&lt;=vLastrow,VLOOKUP(MONTH(E2415),calcs!$S$2:$T$13,2,FALSE),"")</f>
        <v/>
      </c>
      <c r="R2415" t="str">
        <f>IF(ROW()&lt;=vLastrow,VLOOKUP(MONTH(F2415),calcs!$S$2:$T$13,2,FALSE),"")</f>
        <v/>
      </c>
      <c r="S2415" t="str">
        <f t="shared" si="195"/>
        <v/>
      </c>
      <c r="T2415" s="26" t="e">
        <f>IF(F2415="",DATEDIF(E2415,calcs!X$2,"Y"),"")</f>
        <v>#VALUE!</v>
      </c>
      <c r="U2415" t="str">
        <f t="shared" si="194"/>
        <v/>
      </c>
      <c r="V2415" t="str">
        <f t="shared" si="191"/>
        <v/>
      </c>
      <c r="W2415">
        <f t="shared" si="192"/>
        <v>0</v>
      </c>
      <c r="X2415">
        <f t="shared" si="193"/>
        <v>0</v>
      </c>
    </row>
    <row r="2416" spans="1:24" x14ac:dyDescent="0.35">
      <c r="A2416" t="str">
        <f>IF(ROW()&lt;=vLastrow,'Match History Data'!A2416,"")</f>
        <v/>
      </c>
      <c r="B2416" t="str">
        <f>IF(ROW()&lt;=vLastrow,'Match History Data'!B2416,"")</f>
        <v/>
      </c>
      <c r="C2416" t="str">
        <f>IF(ROW()&lt;=vLastrow,'Match History Data'!C2416,"")</f>
        <v/>
      </c>
      <c r="D2416" t="str">
        <f>IF(ROW()&lt;=vLastrow,'Match History Data'!D2416,"")</f>
        <v/>
      </c>
      <c r="E2416" s="3" t="str">
        <f>IF(ROW()&lt;=vLastrow,IF('Match History Data'!E2416&lt;&gt;"",'Match History Data'!E2416,""),"")</f>
        <v/>
      </c>
      <c r="F2416" s="3" t="str">
        <f>IF(ROW()&lt;=vLastrow,IF('Match History Data'!F2416&lt;&gt;"",'Match History Data'!F2416,""),"")</f>
        <v/>
      </c>
      <c r="G2416" t="str">
        <f>IF(ROW()&lt;=vLastrow,'Match History Data'!G2416,"")</f>
        <v/>
      </c>
      <c r="H2416" t="str">
        <f>IF(ROW()&lt;=vLastrow,'Match History Data'!H2416,"")</f>
        <v/>
      </c>
      <c r="I2416" t="str">
        <f>IF(ROW()&lt;=vLastrow,'Match History Data'!I2416,"")</f>
        <v/>
      </c>
      <c r="J2416" t="str">
        <f>IF(ROW()&lt;=vLastrow,'Match History Data'!J2416,"")</f>
        <v/>
      </c>
      <c r="K2416" t="str">
        <f>IF(ROW()&lt;=vLastrow,'Match History Data'!K2416,"")</f>
        <v/>
      </c>
      <c r="L2416" t="str">
        <f>IF(ROW()&lt;=vLastrow,'Match History Data'!L2416,"")</f>
        <v/>
      </c>
      <c r="M2416" t="str">
        <f>IF(ROW()&lt;=vLastrow,'Match History Data'!M2416,"")</f>
        <v/>
      </c>
      <c r="N2416" t="str">
        <f>IF(ROW()&lt;=vLastrow,'Match History Data'!N2416,"")</f>
        <v/>
      </c>
      <c r="O2416" t="str">
        <f>IF(ROW()&lt;=vLastrow,'Match History Data'!O2416,"")</f>
        <v/>
      </c>
      <c r="Q2416" t="str">
        <f>IF(ROW()&lt;=vLastrow,VLOOKUP(MONTH(E2416),calcs!$S$2:$T$13,2,FALSE),"")</f>
        <v/>
      </c>
      <c r="R2416" t="str">
        <f>IF(ROW()&lt;=vLastrow,VLOOKUP(MONTH(F2416),calcs!$S$2:$T$13,2,FALSE),"")</f>
        <v/>
      </c>
      <c r="S2416" t="str">
        <f t="shared" si="195"/>
        <v/>
      </c>
      <c r="T2416" s="26" t="e">
        <f>IF(F2416="",DATEDIF(E2416,calcs!X$2,"Y"),"")</f>
        <v>#VALUE!</v>
      </c>
      <c r="U2416" t="str">
        <f t="shared" si="194"/>
        <v/>
      </c>
      <c r="V2416" t="str">
        <f t="shared" si="191"/>
        <v/>
      </c>
      <c r="W2416">
        <f t="shared" si="192"/>
        <v>0</v>
      </c>
      <c r="X2416">
        <f t="shared" si="193"/>
        <v>0</v>
      </c>
    </row>
    <row r="2417" spans="1:24" x14ac:dyDescent="0.35">
      <c r="A2417" t="str">
        <f>IF(ROW()&lt;=vLastrow,'Match History Data'!A2417,"")</f>
        <v/>
      </c>
      <c r="B2417" t="str">
        <f>IF(ROW()&lt;=vLastrow,'Match History Data'!B2417,"")</f>
        <v/>
      </c>
      <c r="C2417" t="str">
        <f>IF(ROW()&lt;=vLastrow,'Match History Data'!C2417,"")</f>
        <v/>
      </c>
      <c r="D2417" t="str">
        <f>IF(ROW()&lt;=vLastrow,'Match History Data'!D2417,"")</f>
        <v/>
      </c>
      <c r="E2417" s="3" t="str">
        <f>IF(ROW()&lt;=vLastrow,IF('Match History Data'!E2417&lt;&gt;"",'Match History Data'!E2417,""),"")</f>
        <v/>
      </c>
      <c r="F2417" s="3" t="str">
        <f>IF(ROW()&lt;=vLastrow,IF('Match History Data'!F2417&lt;&gt;"",'Match History Data'!F2417,""),"")</f>
        <v/>
      </c>
      <c r="G2417" t="str">
        <f>IF(ROW()&lt;=vLastrow,'Match History Data'!G2417,"")</f>
        <v/>
      </c>
      <c r="H2417" t="str">
        <f>IF(ROW()&lt;=vLastrow,'Match History Data'!H2417,"")</f>
        <v/>
      </c>
      <c r="I2417" t="str">
        <f>IF(ROW()&lt;=vLastrow,'Match History Data'!I2417,"")</f>
        <v/>
      </c>
      <c r="J2417" t="str">
        <f>IF(ROW()&lt;=vLastrow,'Match History Data'!J2417,"")</f>
        <v/>
      </c>
      <c r="K2417" t="str">
        <f>IF(ROW()&lt;=vLastrow,'Match History Data'!K2417,"")</f>
        <v/>
      </c>
      <c r="L2417" t="str">
        <f>IF(ROW()&lt;=vLastrow,'Match History Data'!L2417,"")</f>
        <v/>
      </c>
      <c r="M2417" t="str">
        <f>IF(ROW()&lt;=vLastrow,'Match History Data'!M2417,"")</f>
        <v/>
      </c>
      <c r="N2417" t="str">
        <f>IF(ROW()&lt;=vLastrow,'Match History Data'!N2417,"")</f>
        <v/>
      </c>
      <c r="O2417" t="str">
        <f>IF(ROW()&lt;=vLastrow,'Match History Data'!O2417,"")</f>
        <v/>
      </c>
      <c r="Q2417" t="str">
        <f>IF(ROW()&lt;=vLastrow,VLOOKUP(MONTH(E2417),calcs!$S$2:$T$13,2,FALSE),"")</f>
        <v/>
      </c>
      <c r="R2417" t="str">
        <f>IF(ROW()&lt;=vLastrow,VLOOKUP(MONTH(F2417),calcs!$S$2:$T$13,2,FALSE),"")</f>
        <v/>
      </c>
      <c r="S2417" t="str">
        <f t="shared" si="195"/>
        <v/>
      </c>
      <c r="T2417" s="26" t="e">
        <f>IF(F2417="",DATEDIF(E2417,calcs!X$2,"Y"),"")</f>
        <v>#VALUE!</v>
      </c>
      <c r="U2417" t="str">
        <f t="shared" si="194"/>
        <v/>
      </c>
      <c r="V2417" t="str">
        <f t="shared" si="191"/>
        <v/>
      </c>
      <c r="W2417">
        <f t="shared" si="192"/>
        <v>0</v>
      </c>
      <c r="X2417">
        <f t="shared" si="193"/>
        <v>0</v>
      </c>
    </row>
    <row r="2418" spans="1:24" x14ac:dyDescent="0.35">
      <c r="A2418" t="str">
        <f>IF(ROW()&lt;=vLastrow,'Match History Data'!A2418,"")</f>
        <v/>
      </c>
      <c r="B2418" t="str">
        <f>IF(ROW()&lt;=vLastrow,'Match History Data'!B2418,"")</f>
        <v/>
      </c>
      <c r="C2418" t="str">
        <f>IF(ROW()&lt;=vLastrow,'Match History Data'!C2418,"")</f>
        <v/>
      </c>
      <c r="D2418" t="str">
        <f>IF(ROW()&lt;=vLastrow,'Match History Data'!D2418,"")</f>
        <v/>
      </c>
      <c r="E2418" s="3" t="str">
        <f>IF(ROW()&lt;=vLastrow,IF('Match History Data'!E2418&lt;&gt;"",'Match History Data'!E2418,""),"")</f>
        <v/>
      </c>
      <c r="F2418" s="3" t="str">
        <f>IF(ROW()&lt;=vLastrow,IF('Match History Data'!F2418&lt;&gt;"",'Match History Data'!F2418,""),"")</f>
        <v/>
      </c>
      <c r="G2418" t="str">
        <f>IF(ROW()&lt;=vLastrow,'Match History Data'!G2418,"")</f>
        <v/>
      </c>
      <c r="H2418" t="str">
        <f>IF(ROW()&lt;=vLastrow,'Match History Data'!H2418,"")</f>
        <v/>
      </c>
      <c r="I2418" t="str">
        <f>IF(ROW()&lt;=vLastrow,'Match History Data'!I2418,"")</f>
        <v/>
      </c>
      <c r="J2418" t="str">
        <f>IF(ROW()&lt;=vLastrow,'Match History Data'!J2418,"")</f>
        <v/>
      </c>
      <c r="K2418" t="str">
        <f>IF(ROW()&lt;=vLastrow,'Match History Data'!K2418,"")</f>
        <v/>
      </c>
      <c r="L2418" t="str">
        <f>IF(ROW()&lt;=vLastrow,'Match History Data'!L2418,"")</f>
        <v/>
      </c>
      <c r="M2418" t="str">
        <f>IF(ROW()&lt;=vLastrow,'Match History Data'!M2418,"")</f>
        <v/>
      </c>
      <c r="N2418" t="str">
        <f>IF(ROW()&lt;=vLastrow,'Match History Data'!N2418,"")</f>
        <v/>
      </c>
      <c r="O2418" t="str">
        <f>IF(ROW()&lt;=vLastrow,'Match History Data'!O2418,"")</f>
        <v/>
      </c>
      <c r="Q2418" t="str">
        <f>IF(ROW()&lt;=vLastrow,VLOOKUP(MONTH(E2418),calcs!$S$2:$T$13,2,FALSE),"")</f>
        <v/>
      </c>
      <c r="R2418" t="str">
        <f>IF(ROW()&lt;=vLastrow,VLOOKUP(MONTH(F2418),calcs!$S$2:$T$13,2,FALSE),"")</f>
        <v/>
      </c>
      <c r="S2418" t="str">
        <f t="shared" si="195"/>
        <v/>
      </c>
      <c r="T2418" s="26" t="e">
        <f>IF(F2418="",DATEDIF(E2418,calcs!X$2,"Y"),"")</f>
        <v>#VALUE!</v>
      </c>
      <c r="U2418" t="str">
        <f t="shared" si="194"/>
        <v/>
      </c>
      <c r="V2418" t="str">
        <f t="shared" si="191"/>
        <v/>
      </c>
      <c r="W2418">
        <f t="shared" si="192"/>
        <v>0</v>
      </c>
      <c r="X2418">
        <f t="shared" si="193"/>
        <v>0</v>
      </c>
    </row>
    <row r="2419" spans="1:24" x14ac:dyDescent="0.35">
      <c r="A2419" t="str">
        <f>IF(ROW()&lt;=vLastrow,'Match History Data'!A2419,"")</f>
        <v/>
      </c>
      <c r="B2419" t="str">
        <f>IF(ROW()&lt;=vLastrow,'Match History Data'!B2419,"")</f>
        <v/>
      </c>
      <c r="C2419" t="str">
        <f>IF(ROW()&lt;=vLastrow,'Match History Data'!C2419,"")</f>
        <v/>
      </c>
      <c r="D2419" t="str">
        <f>IF(ROW()&lt;=vLastrow,'Match History Data'!D2419,"")</f>
        <v/>
      </c>
      <c r="E2419" s="3" t="str">
        <f>IF(ROW()&lt;=vLastrow,IF('Match History Data'!E2419&lt;&gt;"",'Match History Data'!E2419,""),"")</f>
        <v/>
      </c>
      <c r="F2419" s="3" t="str">
        <f>IF(ROW()&lt;=vLastrow,IF('Match History Data'!F2419&lt;&gt;"",'Match History Data'!F2419,""),"")</f>
        <v/>
      </c>
      <c r="G2419" t="str">
        <f>IF(ROW()&lt;=vLastrow,'Match History Data'!G2419,"")</f>
        <v/>
      </c>
      <c r="H2419" t="str">
        <f>IF(ROW()&lt;=vLastrow,'Match History Data'!H2419,"")</f>
        <v/>
      </c>
      <c r="I2419" t="str">
        <f>IF(ROW()&lt;=vLastrow,'Match History Data'!I2419,"")</f>
        <v/>
      </c>
      <c r="J2419" t="str">
        <f>IF(ROW()&lt;=vLastrow,'Match History Data'!J2419,"")</f>
        <v/>
      </c>
      <c r="K2419" t="str">
        <f>IF(ROW()&lt;=vLastrow,'Match History Data'!K2419,"")</f>
        <v/>
      </c>
      <c r="L2419" t="str">
        <f>IF(ROW()&lt;=vLastrow,'Match History Data'!L2419,"")</f>
        <v/>
      </c>
      <c r="M2419" t="str">
        <f>IF(ROW()&lt;=vLastrow,'Match History Data'!M2419,"")</f>
        <v/>
      </c>
      <c r="N2419" t="str">
        <f>IF(ROW()&lt;=vLastrow,'Match History Data'!N2419,"")</f>
        <v/>
      </c>
      <c r="O2419" t="str">
        <f>IF(ROW()&lt;=vLastrow,'Match History Data'!O2419,"")</f>
        <v/>
      </c>
      <c r="Q2419" t="str">
        <f>IF(ROW()&lt;=vLastrow,VLOOKUP(MONTH(E2419),calcs!$S$2:$T$13,2,FALSE),"")</f>
        <v/>
      </c>
      <c r="R2419" t="str">
        <f>IF(ROW()&lt;=vLastrow,VLOOKUP(MONTH(F2419),calcs!$S$2:$T$13,2,FALSE),"")</f>
        <v/>
      </c>
      <c r="S2419" t="str">
        <f t="shared" si="195"/>
        <v/>
      </c>
      <c r="T2419" s="26" t="e">
        <f>IF(F2419="",DATEDIF(E2419,calcs!X$2,"Y"),"")</f>
        <v>#VALUE!</v>
      </c>
      <c r="U2419" t="str">
        <f t="shared" si="194"/>
        <v/>
      </c>
      <c r="V2419" t="str">
        <f t="shared" si="191"/>
        <v/>
      </c>
      <c r="W2419">
        <f t="shared" si="192"/>
        <v>0</v>
      </c>
      <c r="X2419">
        <f t="shared" si="193"/>
        <v>0</v>
      </c>
    </row>
    <row r="2420" spans="1:24" x14ac:dyDescent="0.35">
      <c r="A2420" t="str">
        <f>IF(ROW()&lt;=vLastrow,'Match History Data'!A2420,"")</f>
        <v/>
      </c>
      <c r="B2420" t="str">
        <f>IF(ROW()&lt;=vLastrow,'Match History Data'!B2420,"")</f>
        <v/>
      </c>
      <c r="C2420" t="str">
        <f>IF(ROW()&lt;=vLastrow,'Match History Data'!C2420,"")</f>
        <v/>
      </c>
      <c r="D2420" t="str">
        <f>IF(ROW()&lt;=vLastrow,'Match History Data'!D2420,"")</f>
        <v/>
      </c>
      <c r="E2420" s="3" t="str">
        <f>IF(ROW()&lt;=vLastrow,IF('Match History Data'!E2420&lt;&gt;"",'Match History Data'!E2420,""),"")</f>
        <v/>
      </c>
      <c r="F2420" s="3" t="str">
        <f>IF(ROW()&lt;=vLastrow,IF('Match History Data'!F2420&lt;&gt;"",'Match History Data'!F2420,""),"")</f>
        <v/>
      </c>
      <c r="G2420" t="str">
        <f>IF(ROW()&lt;=vLastrow,'Match History Data'!G2420,"")</f>
        <v/>
      </c>
      <c r="H2420" t="str">
        <f>IF(ROW()&lt;=vLastrow,'Match History Data'!H2420,"")</f>
        <v/>
      </c>
      <c r="I2420" t="str">
        <f>IF(ROW()&lt;=vLastrow,'Match History Data'!I2420,"")</f>
        <v/>
      </c>
      <c r="J2420" t="str">
        <f>IF(ROW()&lt;=vLastrow,'Match History Data'!J2420,"")</f>
        <v/>
      </c>
      <c r="K2420" t="str">
        <f>IF(ROW()&lt;=vLastrow,'Match History Data'!K2420,"")</f>
        <v/>
      </c>
      <c r="L2420" t="str">
        <f>IF(ROW()&lt;=vLastrow,'Match History Data'!L2420,"")</f>
        <v/>
      </c>
      <c r="M2420" t="str">
        <f>IF(ROW()&lt;=vLastrow,'Match History Data'!M2420,"")</f>
        <v/>
      </c>
      <c r="N2420" t="str">
        <f>IF(ROW()&lt;=vLastrow,'Match History Data'!N2420,"")</f>
        <v/>
      </c>
      <c r="O2420" t="str">
        <f>IF(ROW()&lt;=vLastrow,'Match History Data'!O2420,"")</f>
        <v/>
      </c>
      <c r="Q2420" t="str">
        <f>IF(ROW()&lt;=vLastrow,VLOOKUP(MONTH(E2420),calcs!$S$2:$T$13,2,FALSE),"")</f>
        <v/>
      </c>
      <c r="R2420" t="str">
        <f>IF(ROW()&lt;=vLastrow,VLOOKUP(MONTH(F2420),calcs!$S$2:$T$13,2,FALSE),"")</f>
        <v/>
      </c>
      <c r="S2420" t="str">
        <f t="shared" si="195"/>
        <v/>
      </c>
      <c r="T2420" s="26" t="e">
        <f>IF(F2420="",DATEDIF(E2420,calcs!X$2,"Y"),"")</f>
        <v>#VALUE!</v>
      </c>
      <c r="U2420" t="str">
        <f t="shared" si="194"/>
        <v/>
      </c>
      <c r="V2420" t="str">
        <f t="shared" si="191"/>
        <v/>
      </c>
      <c r="W2420">
        <f t="shared" si="192"/>
        <v>0</v>
      </c>
      <c r="X2420">
        <f t="shared" si="193"/>
        <v>0</v>
      </c>
    </row>
    <row r="2421" spans="1:24" x14ac:dyDescent="0.35">
      <c r="A2421" t="str">
        <f>IF(ROW()&lt;=vLastrow,'Match History Data'!A2421,"")</f>
        <v/>
      </c>
      <c r="B2421" t="str">
        <f>IF(ROW()&lt;=vLastrow,'Match History Data'!B2421,"")</f>
        <v/>
      </c>
      <c r="C2421" t="str">
        <f>IF(ROW()&lt;=vLastrow,'Match History Data'!C2421,"")</f>
        <v/>
      </c>
      <c r="D2421" t="str">
        <f>IF(ROW()&lt;=vLastrow,'Match History Data'!D2421,"")</f>
        <v/>
      </c>
      <c r="E2421" s="3" t="str">
        <f>IF(ROW()&lt;=vLastrow,IF('Match History Data'!E2421&lt;&gt;"",'Match History Data'!E2421,""),"")</f>
        <v/>
      </c>
      <c r="F2421" s="3" t="str">
        <f>IF(ROW()&lt;=vLastrow,IF('Match History Data'!F2421&lt;&gt;"",'Match History Data'!F2421,""),"")</f>
        <v/>
      </c>
      <c r="G2421" t="str">
        <f>IF(ROW()&lt;=vLastrow,'Match History Data'!G2421,"")</f>
        <v/>
      </c>
      <c r="H2421" t="str">
        <f>IF(ROW()&lt;=vLastrow,'Match History Data'!H2421,"")</f>
        <v/>
      </c>
      <c r="I2421" t="str">
        <f>IF(ROW()&lt;=vLastrow,'Match History Data'!I2421,"")</f>
        <v/>
      </c>
      <c r="J2421" t="str">
        <f>IF(ROW()&lt;=vLastrow,'Match History Data'!J2421,"")</f>
        <v/>
      </c>
      <c r="K2421" t="str">
        <f>IF(ROW()&lt;=vLastrow,'Match History Data'!K2421,"")</f>
        <v/>
      </c>
      <c r="L2421" t="str">
        <f>IF(ROW()&lt;=vLastrow,'Match History Data'!L2421,"")</f>
        <v/>
      </c>
      <c r="M2421" t="str">
        <f>IF(ROW()&lt;=vLastrow,'Match History Data'!M2421,"")</f>
        <v/>
      </c>
      <c r="N2421" t="str">
        <f>IF(ROW()&lt;=vLastrow,'Match History Data'!N2421,"")</f>
        <v/>
      </c>
      <c r="O2421" t="str">
        <f>IF(ROW()&lt;=vLastrow,'Match History Data'!O2421,"")</f>
        <v/>
      </c>
      <c r="Q2421" t="str">
        <f>IF(ROW()&lt;=vLastrow,VLOOKUP(MONTH(E2421),calcs!$S$2:$T$13,2,FALSE),"")</f>
        <v/>
      </c>
      <c r="R2421" t="str">
        <f>IF(ROW()&lt;=vLastrow,VLOOKUP(MONTH(F2421),calcs!$S$2:$T$13,2,FALSE),"")</f>
        <v/>
      </c>
      <c r="S2421" t="str">
        <f t="shared" si="195"/>
        <v/>
      </c>
      <c r="T2421" s="26" t="e">
        <f>IF(F2421="",DATEDIF(E2421,calcs!X$2,"Y"),"")</f>
        <v>#VALUE!</v>
      </c>
      <c r="U2421" t="str">
        <f t="shared" si="194"/>
        <v/>
      </c>
      <c r="V2421" t="str">
        <f t="shared" si="191"/>
        <v/>
      </c>
      <c r="W2421">
        <f t="shared" si="192"/>
        <v>0</v>
      </c>
      <c r="X2421">
        <f t="shared" si="193"/>
        <v>0</v>
      </c>
    </row>
    <row r="2422" spans="1:24" x14ac:dyDescent="0.35">
      <c r="A2422" t="str">
        <f>IF(ROW()&lt;=vLastrow,'Match History Data'!A2422,"")</f>
        <v/>
      </c>
      <c r="B2422" t="str">
        <f>IF(ROW()&lt;=vLastrow,'Match History Data'!B2422,"")</f>
        <v/>
      </c>
      <c r="C2422" t="str">
        <f>IF(ROW()&lt;=vLastrow,'Match History Data'!C2422,"")</f>
        <v/>
      </c>
      <c r="D2422" t="str">
        <f>IF(ROW()&lt;=vLastrow,'Match History Data'!D2422,"")</f>
        <v/>
      </c>
      <c r="E2422" s="3" t="str">
        <f>IF(ROW()&lt;=vLastrow,IF('Match History Data'!E2422&lt;&gt;"",'Match History Data'!E2422,""),"")</f>
        <v/>
      </c>
      <c r="F2422" s="3" t="str">
        <f>IF(ROW()&lt;=vLastrow,IF('Match History Data'!F2422&lt;&gt;"",'Match History Data'!F2422,""),"")</f>
        <v/>
      </c>
      <c r="G2422" t="str">
        <f>IF(ROW()&lt;=vLastrow,'Match History Data'!G2422,"")</f>
        <v/>
      </c>
      <c r="H2422" t="str">
        <f>IF(ROW()&lt;=vLastrow,'Match History Data'!H2422,"")</f>
        <v/>
      </c>
      <c r="I2422" t="str">
        <f>IF(ROW()&lt;=vLastrow,'Match History Data'!I2422,"")</f>
        <v/>
      </c>
      <c r="J2422" t="str">
        <f>IF(ROW()&lt;=vLastrow,'Match History Data'!J2422,"")</f>
        <v/>
      </c>
      <c r="K2422" t="str">
        <f>IF(ROW()&lt;=vLastrow,'Match History Data'!K2422,"")</f>
        <v/>
      </c>
      <c r="L2422" t="str">
        <f>IF(ROW()&lt;=vLastrow,'Match History Data'!L2422,"")</f>
        <v/>
      </c>
      <c r="M2422" t="str">
        <f>IF(ROW()&lt;=vLastrow,'Match History Data'!M2422,"")</f>
        <v/>
      </c>
      <c r="N2422" t="str">
        <f>IF(ROW()&lt;=vLastrow,'Match History Data'!N2422,"")</f>
        <v/>
      </c>
      <c r="O2422" t="str">
        <f>IF(ROW()&lt;=vLastrow,'Match History Data'!O2422,"")</f>
        <v/>
      </c>
      <c r="Q2422" t="str">
        <f>IF(ROW()&lt;=vLastrow,VLOOKUP(MONTH(E2422),calcs!$S$2:$T$13,2,FALSE),"")</f>
        <v/>
      </c>
      <c r="R2422" t="str">
        <f>IF(ROW()&lt;=vLastrow,VLOOKUP(MONTH(F2422),calcs!$S$2:$T$13,2,FALSE),"")</f>
        <v/>
      </c>
      <c r="S2422" t="str">
        <f t="shared" si="195"/>
        <v/>
      </c>
      <c r="T2422" s="26" t="e">
        <f>IF(F2422="",DATEDIF(E2422,calcs!X$2,"Y"),"")</f>
        <v>#VALUE!</v>
      </c>
      <c r="U2422" t="str">
        <f t="shared" si="194"/>
        <v/>
      </c>
      <c r="V2422" t="str">
        <f t="shared" si="191"/>
        <v/>
      </c>
      <c r="W2422">
        <f t="shared" si="192"/>
        <v>0</v>
      </c>
      <c r="X2422">
        <f t="shared" si="193"/>
        <v>0</v>
      </c>
    </row>
    <row r="2423" spans="1:24" x14ac:dyDescent="0.35">
      <c r="A2423" t="str">
        <f>IF(ROW()&lt;=vLastrow,'Match History Data'!A2423,"")</f>
        <v/>
      </c>
      <c r="B2423" t="str">
        <f>IF(ROW()&lt;=vLastrow,'Match History Data'!B2423,"")</f>
        <v/>
      </c>
      <c r="C2423" t="str">
        <f>IF(ROW()&lt;=vLastrow,'Match History Data'!C2423,"")</f>
        <v/>
      </c>
      <c r="D2423" t="str">
        <f>IF(ROW()&lt;=vLastrow,'Match History Data'!D2423,"")</f>
        <v/>
      </c>
      <c r="E2423" s="3" t="str">
        <f>IF(ROW()&lt;=vLastrow,IF('Match History Data'!E2423&lt;&gt;"",'Match History Data'!E2423,""),"")</f>
        <v/>
      </c>
      <c r="F2423" s="3" t="str">
        <f>IF(ROW()&lt;=vLastrow,IF('Match History Data'!F2423&lt;&gt;"",'Match History Data'!F2423,""),"")</f>
        <v/>
      </c>
      <c r="G2423" t="str">
        <f>IF(ROW()&lt;=vLastrow,'Match History Data'!G2423,"")</f>
        <v/>
      </c>
      <c r="H2423" t="str">
        <f>IF(ROW()&lt;=vLastrow,'Match History Data'!H2423,"")</f>
        <v/>
      </c>
      <c r="I2423" t="str">
        <f>IF(ROW()&lt;=vLastrow,'Match History Data'!I2423,"")</f>
        <v/>
      </c>
      <c r="J2423" t="str">
        <f>IF(ROW()&lt;=vLastrow,'Match History Data'!J2423,"")</f>
        <v/>
      </c>
      <c r="K2423" t="str">
        <f>IF(ROW()&lt;=vLastrow,'Match History Data'!K2423,"")</f>
        <v/>
      </c>
      <c r="L2423" t="str">
        <f>IF(ROW()&lt;=vLastrow,'Match History Data'!L2423,"")</f>
        <v/>
      </c>
      <c r="M2423" t="str">
        <f>IF(ROW()&lt;=vLastrow,'Match History Data'!M2423,"")</f>
        <v/>
      </c>
      <c r="N2423" t="str">
        <f>IF(ROW()&lt;=vLastrow,'Match History Data'!N2423,"")</f>
        <v/>
      </c>
      <c r="O2423" t="str">
        <f>IF(ROW()&lt;=vLastrow,'Match History Data'!O2423,"")</f>
        <v/>
      </c>
      <c r="Q2423" t="str">
        <f>IF(ROW()&lt;=vLastrow,VLOOKUP(MONTH(E2423),calcs!$S$2:$T$13,2,FALSE),"")</f>
        <v/>
      </c>
      <c r="R2423" t="str">
        <f>IF(ROW()&lt;=vLastrow,VLOOKUP(MONTH(F2423),calcs!$S$2:$T$13,2,FALSE),"")</f>
        <v/>
      </c>
      <c r="S2423" t="str">
        <f t="shared" si="195"/>
        <v/>
      </c>
      <c r="T2423" s="26" t="e">
        <f>IF(F2423="",DATEDIF(E2423,calcs!X$2,"Y"),"")</f>
        <v>#VALUE!</v>
      </c>
      <c r="U2423" t="str">
        <f t="shared" si="194"/>
        <v/>
      </c>
      <c r="V2423" t="str">
        <f t="shared" si="191"/>
        <v/>
      </c>
      <c r="W2423">
        <f t="shared" si="192"/>
        <v>0</v>
      </c>
      <c r="X2423">
        <f t="shared" si="193"/>
        <v>0</v>
      </c>
    </row>
    <row r="2424" spans="1:24" x14ac:dyDescent="0.35">
      <c r="A2424" t="str">
        <f>IF(ROW()&lt;=vLastrow,'Match History Data'!A2424,"")</f>
        <v/>
      </c>
      <c r="B2424" t="str">
        <f>IF(ROW()&lt;=vLastrow,'Match History Data'!B2424,"")</f>
        <v/>
      </c>
      <c r="C2424" t="str">
        <f>IF(ROW()&lt;=vLastrow,'Match History Data'!C2424,"")</f>
        <v/>
      </c>
      <c r="D2424" t="str">
        <f>IF(ROW()&lt;=vLastrow,'Match History Data'!D2424,"")</f>
        <v/>
      </c>
      <c r="E2424" s="3" t="str">
        <f>IF(ROW()&lt;=vLastrow,IF('Match History Data'!E2424&lt;&gt;"",'Match History Data'!E2424,""),"")</f>
        <v/>
      </c>
      <c r="F2424" s="3" t="str">
        <f>IF(ROW()&lt;=vLastrow,IF('Match History Data'!F2424&lt;&gt;"",'Match History Data'!F2424,""),"")</f>
        <v/>
      </c>
      <c r="G2424" t="str">
        <f>IF(ROW()&lt;=vLastrow,'Match History Data'!G2424,"")</f>
        <v/>
      </c>
      <c r="H2424" t="str">
        <f>IF(ROW()&lt;=vLastrow,'Match History Data'!H2424,"")</f>
        <v/>
      </c>
      <c r="I2424" t="str">
        <f>IF(ROW()&lt;=vLastrow,'Match History Data'!I2424,"")</f>
        <v/>
      </c>
      <c r="J2424" t="str">
        <f>IF(ROW()&lt;=vLastrow,'Match History Data'!J2424,"")</f>
        <v/>
      </c>
      <c r="K2424" t="str">
        <f>IF(ROW()&lt;=vLastrow,'Match History Data'!K2424,"")</f>
        <v/>
      </c>
      <c r="L2424" t="str">
        <f>IF(ROW()&lt;=vLastrow,'Match History Data'!L2424,"")</f>
        <v/>
      </c>
      <c r="M2424" t="str">
        <f>IF(ROW()&lt;=vLastrow,'Match History Data'!M2424,"")</f>
        <v/>
      </c>
      <c r="N2424" t="str">
        <f>IF(ROW()&lt;=vLastrow,'Match History Data'!N2424,"")</f>
        <v/>
      </c>
      <c r="O2424" t="str">
        <f>IF(ROW()&lt;=vLastrow,'Match History Data'!O2424,"")</f>
        <v/>
      </c>
      <c r="Q2424" t="str">
        <f>IF(ROW()&lt;=vLastrow,VLOOKUP(MONTH(E2424),calcs!$S$2:$T$13,2,FALSE),"")</f>
        <v/>
      </c>
      <c r="R2424" t="str">
        <f>IF(ROW()&lt;=vLastrow,VLOOKUP(MONTH(F2424),calcs!$S$2:$T$13,2,FALSE),"")</f>
        <v/>
      </c>
      <c r="S2424" t="str">
        <f t="shared" si="195"/>
        <v/>
      </c>
      <c r="T2424" s="26" t="e">
        <f>IF(F2424="",DATEDIF(E2424,calcs!X$2,"Y"),"")</f>
        <v>#VALUE!</v>
      </c>
      <c r="U2424" t="str">
        <f t="shared" si="194"/>
        <v/>
      </c>
      <c r="V2424" t="str">
        <f t="shared" si="191"/>
        <v/>
      </c>
      <c r="W2424">
        <f t="shared" si="192"/>
        <v>0</v>
      </c>
      <c r="X2424">
        <f t="shared" si="193"/>
        <v>0</v>
      </c>
    </row>
    <row r="2425" spans="1:24" x14ac:dyDescent="0.35">
      <c r="A2425" t="str">
        <f>IF(ROW()&lt;=vLastrow,'Match History Data'!A2425,"")</f>
        <v/>
      </c>
      <c r="B2425" t="str">
        <f>IF(ROW()&lt;=vLastrow,'Match History Data'!B2425,"")</f>
        <v/>
      </c>
      <c r="C2425" t="str">
        <f>IF(ROW()&lt;=vLastrow,'Match History Data'!C2425,"")</f>
        <v/>
      </c>
      <c r="D2425" t="str">
        <f>IF(ROW()&lt;=vLastrow,'Match History Data'!D2425,"")</f>
        <v/>
      </c>
      <c r="E2425" s="3" t="str">
        <f>IF(ROW()&lt;=vLastrow,IF('Match History Data'!E2425&lt;&gt;"",'Match History Data'!E2425,""),"")</f>
        <v/>
      </c>
      <c r="F2425" s="3" t="str">
        <f>IF(ROW()&lt;=vLastrow,IF('Match History Data'!F2425&lt;&gt;"",'Match History Data'!F2425,""),"")</f>
        <v/>
      </c>
      <c r="G2425" t="str">
        <f>IF(ROW()&lt;=vLastrow,'Match History Data'!G2425,"")</f>
        <v/>
      </c>
      <c r="H2425" t="str">
        <f>IF(ROW()&lt;=vLastrow,'Match History Data'!H2425,"")</f>
        <v/>
      </c>
      <c r="I2425" t="str">
        <f>IF(ROW()&lt;=vLastrow,'Match History Data'!I2425,"")</f>
        <v/>
      </c>
      <c r="J2425" t="str">
        <f>IF(ROW()&lt;=vLastrow,'Match History Data'!J2425,"")</f>
        <v/>
      </c>
      <c r="K2425" t="str">
        <f>IF(ROW()&lt;=vLastrow,'Match History Data'!K2425,"")</f>
        <v/>
      </c>
      <c r="L2425" t="str">
        <f>IF(ROW()&lt;=vLastrow,'Match History Data'!L2425,"")</f>
        <v/>
      </c>
      <c r="M2425" t="str">
        <f>IF(ROW()&lt;=vLastrow,'Match History Data'!M2425,"")</f>
        <v/>
      </c>
      <c r="N2425" t="str">
        <f>IF(ROW()&lt;=vLastrow,'Match History Data'!N2425,"")</f>
        <v/>
      </c>
      <c r="O2425" t="str">
        <f>IF(ROW()&lt;=vLastrow,'Match History Data'!O2425,"")</f>
        <v/>
      </c>
      <c r="Q2425" t="str">
        <f>IF(ROW()&lt;=vLastrow,VLOOKUP(MONTH(E2425),calcs!$S$2:$T$13,2,FALSE),"")</f>
        <v/>
      </c>
      <c r="R2425" t="str">
        <f>IF(ROW()&lt;=vLastrow,VLOOKUP(MONTH(F2425),calcs!$S$2:$T$13,2,FALSE),"")</f>
        <v/>
      </c>
      <c r="S2425" t="str">
        <f t="shared" si="195"/>
        <v/>
      </c>
      <c r="T2425" s="26" t="e">
        <f>IF(F2425="",DATEDIF(E2425,calcs!X$2,"Y"),"")</f>
        <v>#VALUE!</v>
      </c>
      <c r="U2425" t="str">
        <f t="shared" si="194"/>
        <v/>
      </c>
      <c r="V2425" t="str">
        <f t="shared" si="191"/>
        <v/>
      </c>
      <c r="W2425">
        <f t="shared" si="192"/>
        <v>0</v>
      </c>
      <c r="X2425">
        <f t="shared" si="193"/>
        <v>0</v>
      </c>
    </row>
    <row r="2426" spans="1:24" x14ac:dyDescent="0.35">
      <c r="A2426" t="str">
        <f>IF(ROW()&lt;=vLastrow,'Match History Data'!A2426,"")</f>
        <v/>
      </c>
      <c r="B2426" t="str">
        <f>IF(ROW()&lt;=vLastrow,'Match History Data'!B2426,"")</f>
        <v/>
      </c>
      <c r="C2426" t="str">
        <f>IF(ROW()&lt;=vLastrow,'Match History Data'!C2426,"")</f>
        <v/>
      </c>
      <c r="D2426" t="str">
        <f>IF(ROW()&lt;=vLastrow,'Match History Data'!D2426,"")</f>
        <v/>
      </c>
      <c r="E2426" s="3" t="str">
        <f>IF(ROW()&lt;=vLastrow,IF('Match History Data'!E2426&lt;&gt;"",'Match History Data'!E2426,""),"")</f>
        <v/>
      </c>
      <c r="F2426" s="3" t="str">
        <f>IF(ROW()&lt;=vLastrow,IF('Match History Data'!F2426&lt;&gt;"",'Match History Data'!F2426,""),"")</f>
        <v/>
      </c>
      <c r="G2426" t="str">
        <f>IF(ROW()&lt;=vLastrow,'Match History Data'!G2426,"")</f>
        <v/>
      </c>
      <c r="H2426" t="str">
        <f>IF(ROW()&lt;=vLastrow,'Match History Data'!H2426,"")</f>
        <v/>
      </c>
      <c r="I2426" t="str">
        <f>IF(ROW()&lt;=vLastrow,'Match History Data'!I2426,"")</f>
        <v/>
      </c>
      <c r="J2426" t="str">
        <f>IF(ROW()&lt;=vLastrow,'Match History Data'!J2426,"")</f>
        <v/>
      </c>
      <c r="K2426" t="str">
        <f>IF(ROW()&lt;=vLastrow,'Match History Data'!K2426,"")</f>
        <v/>
      </c>
      <c r="L2426" t="str">
        <f>IF(ROW()&lt;=vLastrow,'Match History Data'!L2426,"")</f>
        <v/>
      </c>
      <c r="M2426" t="str">
        <f>IF(ROW()&lt;=vLastrow,'Match History Data'!M2426,"")</f>
        <v/>
      </c>
      <c r="N2426" t="str">
        <f>IF(ROW()&lt;=vLastrow,'Match History Data'!N2426,"")</f>
        <v/>
      </c>
      <c r="O2426" t="str">
        <f>IF(ROW()&lt;=vLastrow,'Match History Data'!O2426,"")</f>
        <v/>
      </c>
      <c r="Q2426" t="str">
        <f>IF(ROW()&lt;=vLastrow,VLOOKUP(MONTH(E2426),calcs!$S$2:$T$13,2,FALSE),"")</f>
        <v/>
      </c>
      <c r="R2426" t="str">
        <f>IF(ROW()&lt;=vLastrow,VLOOKUP(MONTH(F2426),calcs!$S$2:$T$13,2,FALSE),"")</f>
        <v/>
      </c>
      <c r="S2426" t="str">
        <f t="shared" si="195"/>
        <v/>
      </c>
      <c r="T2426" s="26" t="e">
        <f>IF(F2426="",DATEDIF(E2426,calcs!X$2,"Y"),"")</f>
        <v>#VALUE!</v>
      </c>
      <c r="U2426" t="str">
        <f t="shared" si="194"/>
        <v/>
      </c>
      <c r="V2426" t="str">
        <f t="shared" si="191"/>
        <v/>
      </c>
      <c r="W2426">
        <f t="shared" si="192"/>
        <v>0</v>
      </c>
      <c r="X2426">
        <f t="shared" si="193"/>
        <v>0</v>
      </c>
    </row>
    <row r="2427" spans="1:24" x14ac:dyDescent="0.35">
      <c r="A2427" t="str">
        <f>IF(ROW()&lt;=vLastrow,'Match History Data'!A2427,"")</f>
        <v/>
      </c>
      <c r="B2427" t="str">
        <f>IF(ROW()&lt;=vLastrow,'Match History Data'!B2427,"")</f>
        <v/>
      </c>
      <c r="C2427" t="str">
        <f>IF(ROW()&lt;=vLastrow,'Match History Data'!C2427,"")</f>
        <v/>
      </c>
      <c r="D2427" t="str">
        <f>IF(ROW()&lt;=vLastrow,'Match History Data'!D2427,"")</f>
        <v/>
      </c>
      <c r="E2427" s="3" t="str">
        <f>IF(ROW()&lt;=vLastrow,IF('Match History Data'!E2427&lt;&gt;"",'Match History Data'!E2427,""),"")</f>
        <v/>
      </c>
      <c r="F2427" s="3" t="str">
        <f>IF(ROW()&lt;=vLastrow,IF('Match History Data'!F2427&lt;&gt;"",'Match History Data'!F2427,""),"")</f>
        <v/>
      </c>
      <c r="G2427" t="str">
        <f>IF(ROW()&lt;=vLastrow,'Match History Data'!G2427,"")</f>
        <v/>
      </c>
      <c r="H2427" t="str">
        <f>IF(ROW()&lt;=vLastrow,'Match History Data'!H2427,"")</f>
        <v/>
      </c>
      <c r="I2427" t="str">
        <f>IF(ROW()&lt;=vLastrow,'Match History Data'!I2427,"")</f>
        <v/>
      </c>
      <c r="J2427" t="str">
        <f>IF(ROW()&lt;=vLastrow,'Match History Data'!J2427,"")</f>
        <v/>
      </c>
      <c r="K2427" t="str">
        <f>IF(ROW()&lt;=vLastrow,'Match History Data'!K2427,"")</f>
        <v/>
      </c>
      <c r="L2427" t="str">
        <f>IF(ROW()&lt;=vLastrow,'Match History Data'!L2427,"")</f>
        <v/>
      </c>
      <c r="M2427" t="str">
        <f>IF(ROW()&lt;=vLastrow,'Match History Data'!M2427,"")</f>
        <v/>
      </c>
      <c r="N2427" t="str">
        <f>IF(ROW()&lt;=vLastrow,'Match History Data'!N2427,"")</f>
        <v/>
      </c>
      <c r="O2427" t="str">
        <f>IF(ROW()&lt;=vLastrow,'Match History Data'!O2427,"")</f>
        <v/>
      </c>
      <c r="Q2427" t="str">
        <f>IF(ROW()&lt;=vLastrow,VLOOKUP(MONTH(E2427),calcs!$S$2:$T$13,2,FALSE),"")</f>
        <v/>
      </c>
      <c r="R2427" t="str">
        <f>IF(ROW()&lt;=vLastrow,VLOOKUP(MONTH(F2427),calcs!$S$2:$T$13,2,FALSE),"")</f>
        <v/>
      </c>
      <c r="S2427" t="str">
        <f t="shared" si="195"/>
        <v/>
      </c>
      <c r="T2427" s="26" t="e">
        <f>IF(F2427="",DATEDIF(E2427,calcs!X$2,"Y"),"")</f>
        <v>#VALUE!</v>
      </c>
      <c r="U2427" t="str">
        <f t="shared" si="194"/>
        <v/>
      </c>
      <c r="V2427" t="str">
        <f t="shared" si="191"/>
        <v/>
      </c>
      <c r="W2427">
        <f t="shared" si="192"/>
        <v>0</v>
      </c>
      <c r="X2427">
        <f t="shared" si="193"/>
        <v>0</v>
      </c>
    </row>
    <row r="2428" spans="1:24" x14ac:dyDescent="0.35">
      <c r="A2428" t="str">
        <f>IF(ROW()&lt;=vLastrow,'Match History Data'!A2428,"")</f>
        <v/>
      </c>
      <c r="B2428" t="str">
        <f>IF(ROW()&lt;=vLastrow,'Match History Data'!B2428,"")</f>
        <v/>
      </c>
      <c r="C2428" t="str">
        <f>IF(ROW()&lt;=vLastrow,'Match History Data'!C2428,"")</f>
        <v/>
      </c>
      <c r="D2428" t="str">
        <f>IF(ROW()&lt;=vLastrow,'Match History Data'!D2428,"")</f>
        <v/>
      </c>
      <c r="E2428" s="3" t="str">
        <f>IF(ROW()&lt;=vLastrow,IF('Match History Data'!E2428&lt;&gt;"",'Match History Data'!E2428,""),"")</f>
        <v/>
      </c>
      <c r="F2428" s="3" t="str">
        <f>IF(ROW()&lt;=vLastrow,IF('Match History Data'!F2428&lt;&gt;"",'Match History Data'!F2428,""),"")</f>
        <v/>
      </c>
      <c r="G2428" t="str">
        <f>IF(ROW()&lt;=vLastrow,'Match History Data'!G2428,"")</f>
        <v/>
      </c>
      <c r="H2428" t="str">
        <f>IF(ROW()&lt;=vLastrow,'Match History Data'!H2428,"")</f>
        <v/>
      </c>
      <c r="I2428" t="str">
        <f>IF(ROW()&lt;=vLastrow,'Match History Data'!I2428,"")</f>
        <v/>
      </c>
      <c r="J2428" t="str">
        <f>IF(ROW()&lt;=vLastrow,'Match History Data'!J2428,"")</f>
        <v/>
      </c>
      <c r="K2428" t="str">
        <f>IF(ROW()&lt;=vLastrow,'Match History Data'!K2428,"")</f>
        <v/>
      </c>
      <c r="L2428" t="str">
        <f>IF(ROW()&lt;=vLastrow,'Match History Data'!L2428,"")</f>
        <v/>
      </c>
      <c r="M2428" t="str">
        <f>IF(ROW()&lt;=vLastrow,'Match History Data'!M2428,"")</f>
        <v/>
      </c>
      <c r="N2428" t="str">
        <f>IF(ROW()&lt;=vLastrow,'Match History Data'!N2428,"")</f>
        <v/>
      </c>
      <c r="O2428" t="str">
        <f>IF(ROW()&lt;=vLastrow,'Match History Data'!O2428,"")</f>
        <v/>
      </c>
      <c r="Q2428" t="str">
        <f>IF(ROW()&lt;=vLastrow,VLOOKUP(MONTH(E2428),calcs!$S$2:$T$13,2,FALSE),"")</f>
        <v/>
      </c>
      <c r="R2428" t="str">
        <f>IF(ROW()&lt;=vLastrow,VLOOKUP(MONTH(F2428),calcs!$S$2:$T$13,2,FALSE),"")</f>
        <v/>
      </c>
      <c r="S2428" t="str">
        <f t="shared" si="195"/>
        <v/>
      </c>
      <c r="T2428" s="26" t="e">
        <f>IF(F2428="",DATEDIF(E2428,calcs!X$2,"Y"),"")</f>
        <v>#VALUE!</v>
      </c>
      <c r="U2428" t="str">
        <f t="shared" si="194"/>
        <v/>
      </c>
      <c r="V2428" t="str">
        <f t="shared" si="191"/>
        <v/>
      </c>
      <c r="W2428">
        <f t="shared" si="192"/>
        <v>0</v>
      </c>
      <c r="X2428">
        <f t="shared" si="193"/>
        <v>0</v>
      </c>
    </row>
    <row r="2429" spans="1:24" x14ac:dyDescent="0.35">
      <c r="A2429" t="str">
        <f>IF(ROW()&lt;=vLastrow,'Match History Data'!A2429,"")</f>
        <v/>
      </c>
      <c r="B2429" t="str">
        <f>IF(ROW()&lt;=vLastrow,'Match History Data'!B2429,"")</f>
        <v/>
      </c>
      <c r="C2429" t="str">
        <f>IF(ROW()&lt;=vLastrow,'Match History Data'!C2429,"")</f>
        <v/>
      </c>
      <c r="D2429" t="str">
        <f>IF(ROW()&lt;=vLastrow,'Match History Data'!D2429,"")</f>
        <v/>
      </c>
      <c r="E2429" s="3" t="str">
        <f>IF(ROW()&lt;=vLastrow,IF('Match History Data'!E2429&lt;&gt;"",'Match History Data'!E2429,""),"")</f>
        <v/>
      </c>
      <c r="F2429" s="3" t="str">
        <f>IF(ROW()&lt;=vLastrow,IF('Match History Data'!F2429&lt;&gt;"",'Match History Data'!F2429,""),"")</f>
        <v/>
      </c>
      <c r="G2429" t="str">
        <f>IF(ROW()&lt;=vLastrow,'Match History Data'!G2429,"")</f>
        <v/>
      </c>
      <c r="H2429" t="str">
        <f>IF(ROW()&lt;=vLastrow,'Match History Data'!H2429,"")</f>
        <v/>
      </c>
      <c r="I2429" t="str">
        <f>IF(ROW()&lt;=vLastrow,'Match History Data'!I2429,"")</f>
        <v/>
      </c>
      <c r="J2429" t="str">
        <f>IF(ROW()&lt;=vLastrow,'Match History Data'!J2429,"")</f>
        <v/>
      </c>
      <c r="K2429" t="str">
        <f>IF(ROW()&lt;=vLastrow,'Match History Data'!K2429,"")</f>
        <v/>
      </c>
      <c r="L2429" t="str">
        <f>IF(ROW()&lt;=vLastrow,'Match History Data'!L2429,"")</f>
        <v/>
      </c>
      <c r="M2429" t="str">
        <f>IF(ROW()&lt;=vLastrow,'Match History Data'!M2429,"")</f>
        <v/>
      </c>
      <c r="N2429" t="str">
        <f>IF(ROW()&lt;=vLastrow,'Match History Data'!N2429,"")</f>
        <v/>
      </c>
      <c r="O2429" t="str">
        <f>IF(ROW()&lt;=vLastrow,'Match History Data'!O2429,"")</f>
        <v/>
      </c>
      <c r="Q2429" t="str">
        <f>IF(ROW()&lt;=vLastrow,VLOOKUP(MONTH(E2429),calcs!$S$2:$T$13,2,FALSE),"")</f>
        <v/>
      </c>
      <c r="R2429" t="str">
        <f>IF(ROW()&lt;=vLastrow,VLOOKUP(MONTH(F2429),calcs!$S$2:$T$13,2,FALSE),"")</f>
        <v/>
      </c>
      <c r="S2429" t="str">
        <f t="shared" si="195"/>
        <v/>
      </c>
      <c r="T2429" s="26" t="e">
        <f>IF(F2429="",DATEDIF(E2429,calcs!X$2,"Y"),"")</f>
        <v>#VALUE!</v>
      </c>
      <c r="U2429" t="str">
        <f t="shared" si="194"/>
        <v/>
      </c>
      <c r="V2429" t="str">
        <f t="shared" si="191"/>
        <v/>
      </c>
      <c r="W2429">
        <f t="shared" si="192"/>
        <v>0</v>
      </c>
      <c r="X2429">
        <f t="shared" si="193"/>
        <v>0</v>
      </c>
    </row>
    <row r="2430" spans="1:24" x14ac:dyDescent="0.35">
      <c r="A2430" t="str">
        <f>IF(ROW()&lt;=vLastrow,'Match History Data'!A2430,"")</f>
        <v/>
      </c>
      <c r="B2430" t="str">
        <f>IF(ROW()&lt;=vLastrow,'Match History Data'!B2430,"")</f>
        <v/>
      </c>
      <c r="C2430" t="str">
        <f>IF(ROW()&lt;=vLastrow,'Match History Data'!C2430,"")</f>
        <v/>
      </c>
      <c r="D2430" t="str">
        <f>IF(ROW()&lt;=vLastrow,'Match History Data'!D2430,"")</f>
        <v/>
      </c>
      <c r="E2430" s="3" t="str">
        <f>IF(ROW()&lt;=vLastrow,IF('Match History Data'!E2430&lt;&gt;"",'Match History Data'!E2430,""),"")</f>
        <v/>
      </c>
      <c r="F2430" s="3" t="str">
        <f>IF(ROW()&lt;=vLastrow,IF('Match History Data'!F2430&lt;&gt;"",'Match History Data'!F2430,""),"")</f>
        <v/>
      </c>
      <c r="G2430" t="str">
        <f>IF(ROW()&lt;=vLastrow,'Match History Data'!G2430,"")</f>
        <v/>
      </c>
      <c r="H2430" t="str">
        <f>IF(ROW()&lt;=vLastrow,'Match History Data'!H2430,"")</f>
        <v/>
      </c>
      <c r="I2430" t="str">
        <f>IF(ROW()&lt;=vLastrow,'Match History Data'!I2430,"")</f>
        <v/>
      </c>
      <c r="J2430" t="str">
        <f>IF(ROW()&lt;=vLastrow,'Match History Data'!J2430,"")</f>
        <v/>
      </c>
      <c r="K2430" t="str">
        <f>IF(ROW()&lt;=vLastrow,'Match History Data'!K2430,"")</f>
        <v/>
      </c>
      <c r="L2430" t="str">
        <f>IF(ROW()&lt;=vLastrow,'Match History Data'!L2430,"")</f>
        <v/>
      </c>
      <c r="M2430" t="str">
        <f>IF(ROW()&lt;=vLastrow,'Match History Data'!M2430,"")</f>
        <v/>
      </c>
      <c r="N2430" t="str">
        <f>IF(ROW()&lt;=vLastrow,'Match History Data'!N2430,"")</f>
        <v/>
      </c>
      <c r="O2430" t="str">
        <f>IF(ROW()&lt;=vLastrow,'Match History Data'!O2430,"")</f>
        <v/>
      </c>
      <c r="Q2430" t="str">
        <f>IF(ROW()&lt;=vLastrow,VLOOKUP(MONTH(E2430),calcs!$S$2:$T$13,2,FALSE),"")</f>
        <v/>
      </c>
      <c r="R2430" t="str">
        <f>IF(ROW()&lt;=vLastrow,VLOOKUP(MONTH(F2430),calcs!$S$2:$T$13,2,FALSE),"")</f>
        <v/>
      </c>
      <c r="S2430" t="str">
        <f t="shared" si="195"/>
        <v/>
      </c>
      <c r="T2430" s="26" t="e">
        <f>IF(F2430="",DATEDIF(E2430,calcs!X$2,"Y"),"")</f>
        <v>#VALUE!</v>
      </c>
      <c r="U2430" t="str">
        <f t="shared" si="194"/>
        <v/>
      </c>
      <c r="V2430" t="str">
        <f t="shared" si="191"/>
        <v/>
      </c>
      <c r="W2430">
        <f t="shared" si="192"/>
        <v>0</v>
      </c>
      <c r="X2430">
        <f t="shared" si="193"/>
        <v>0</v>
      </c>
    </row>
    <row r="2431" spans="1:24" x14ac:dyDescent="0.35">
      <c r="A2431" t="str">
        <f>IF(ROW()&lt;=vLastrow,'Match History Data'!A2431,"")</f>
        <v/>
      </c>
      <c r="B2431" t="str">
        <f>IF(ROW()&lt;=vLastrow,'Match History Data'!B2431,"")</f>
        <v/>
      </c>
      <c r="C2431" t="str">
        <f>IF(ROW()&lt;=vLastrow,'Match History Data'!C2431,"")</f>
        <v/>
      </c>
      <c r="D2431" t="str">
        <f>IF(ROW()&lt;=vLastrow,'Match History Data'!D2431,"")</f>
        <v/>
      </c>
      <c r="E2431" s="3" t="str">
        <f>IF(ROW()&lt;=vLastrow,IF('Match History Data'!E2431&lt;&gt;"",'Match History Data'!E2431,""),"")</f>
        <v/>
      </c>
      <c r="F2431" s="3" t="str">
        <f>IF(ROW()&lt;=vLastrow,IF('Match History Data'!F2431&lt;&gt;"",'Match History Data'!F2431,""),"")</f>
        <v/>
      </c>
      <c r="G2431" t="str">
        <f>IF(ROW()&lt;=vLastrow,'Match History Data'!G2431,"")</f>
        <v/>
      </c>
      <c r="H2431" t="str">
        <f>IF(ROW()&lt;=vLastrow,'Match History Data'!H2431,"")</f>
        <v/>
      </c>
      <c r="I2431" t="str">
        <f>IF(ROW()&lt;=vLastrow,'Match History Data'!I2431,"")</f>
        <v/>
      </c>
      <c r="J2431" t="str">
        <f>IF(ROW()&lt;=vLastrow,'Match History Data'!J2431,"")</f>
        <v/>
      </c>
      <c r="K2431" t="str">
        <f>IF(ROW()&lt;=vLastrow,'Match History Data'!K2431,"")</f>
        <v/>
      </c>
      <c r="L2431" t="str">
        <f>IF(ROW()&lt;=vLastrow,'Match History Data'!L2431,"")</f>
        <v/>
      </c>
      <c r="M2431" t="str">
        <f>IF(ROW()&lt;=vLastrow,'Match History Data'!M2431,"")</f>
        <v/>
      </c>
      <c r="N2431" t="str">
        <f>IF(ROW()&lt;=vLastrow,'Match History Data'!N2431,"")</f>
        <v/>
      </c>
      <c r="O2431" t="str">
        <f>IF(ROW()&lt;=vLastrow,'Match History Data'!O2431,"")</f>
        <v/>
      </c>
      <c r="Q2431" t="str">
        <f>IF(ROW()&lt;=vLastrow,VLOOKUP(MONTH(E2431),calcs!$S$2:$T$13,2,FALSE),"")</f>
        <v/>
      </c>
      <c r="R2431" t="str">
        <f>IF(ROW()&lt;=vLastrow,VLOOKUP(MONTH(F2431),calcs!$S$2:$T$13,2,FALSE),"")</f>
        <v/>
      </c>
      <c r="S2431" t="str">
        <f t="shared" si="195"/>
        <v/>
      </c>
      <c r="T2431" s="26" t="e">
        <f>IF(F2431="",DATEDIF(E2431,calcs!X$2,"Y"),"")</f>
        <v>#VALUE!</v>
      </c>
      <c r="U2431" t="str">
        <f t="shared" si="194"/>
        <v/>
      </c>
      <c r="V2431" t="str">
        <f t="shared" si="191"/>
        <v/>
      </c>
      <c r="W2431">
        <f t="shared" si="192"/>
        <v>0</v>
      </c>
      <c r="X2431">
        <f t="shared" si="193"/>
        <v>0</v>
      </c>
    </row>
    <row r="2432" spans="1:24" x14ac:dyDescent="0.35">
      <c r="A2432" t="str">
        <f>IF(ROW()&lt;=vLastrow,'Match History Data'!A2432,"")</f>
        <v/>
      </c>
      <c r="B2432" t="str">
        <f>IF(ROW()&lt;=vLastrow,'Match History Data'!B2432,"")</f>
        <v/>
      </c>
      <c r="C2432" t="str">
        <f>IF(ROW()&lt;=vLastrow,'Match History Data'!C2432,"")</f>
        <v/>
      </c>
      <c r="D2432" t="str">
        <f>IF(ROW()&lt;=vLastrow,'Match History Data'!D2432,"")</f>
        <v/>
      </c>
      <c r="E2432" s="3" t="str">
        <f>IF(ROW()&lt;=vLastrow,IF('Match History Data'!E2432&lt;&gt;"",'Match History Data'!E2432,""),"")</f>
        <v/>
      </c>
      <c r="F2432" s="3" t="str">
        <f>IF(ROW()&lt;=vLastrow,IF('Match History Data'!F2432&lt;&gt;"",'Match History Data'!F2432,""),"")</f>
        <v/>
      </c>
      <c r="G2432" t="str">
        <f>IF(ROW()&lt;=vLastrow,'Match History Data'!G2432,"")</f>
        <v/>
      </c>
      <c r="H2432" t="str">
        <f>IF(ROW()&lt;=vLastrow,'Match History Data'!H2432,"")</f>
        <v/>
      </c>
      <c r="I2432" t="str">
        <f>IF(ROW()&lt;=vLastrow,'Match History Data'!I2432,"")</f>
        <v/>
      </c>
      <c r="J2432" t="str">
        <f>IF(ROW()&lt;=vLastrow,'Match History Data'!J2432,"")</f>
        <v/>
      </c>
      <c r="K2432" t="str">
        <f>IF(ROW()&lt;=vLastrow,'Match History Data'!K2432,"")</f>
        <v/>
      </c>
      <c r="L2432" t="str">
        <f>IF(ROW()&lt;=vLastrow,'Match History Data'!L2432,"")</f>
        <v/>
      </c>
      <c r="M2432" t="str">
        <f>IF(ROW()&lt;=vLastrow,'Match History Data'!M2432,"")</f>
        <v/>
      </c>
      <c r="N2432" t="str">
        <f>IF(ROW()&lt;=vLastrow,'Match History Data'!N2432,"")</f>
        <v/>
      </c>
      <c r="O2432" t="str">
        <f>IF(ROW()&lt;=vLastrow,'Match History Data'!O2432,"")</f>
        <v/>
      </c>
      <c r="Q2432" t="str">
        <f>IF(ROW()&lt;=vLastrow,VLOOKUP(MONTH(E2432),calcs!$S$2:$T$13,2,FALSE),"")</f>
        <v/>
      </c>
      <c r="R2432" t="str">
        <f>IF(ROW()&lt;=vLastrow,VLOOKUP(MONTH(F2432),calcs!$S$2:$T$13,2,FALSE),"")</f>
        <v/>
      </c>
      <c r="S2432" t="str">
        <f t="shared" si="195"/>
        <v/>
      </c>
      <c r="T2432" s="26" t="e">
        <f>IF(F2432="",DATEDIF(E2432,calcs!X$2,"Y"),"")</f>
        <v>#VALUE!</v>
      </c>
      <c r="U2432" t="str">
        <f t="shared" si="194"/>
        <v/>
      </c>
      <c r="V2432" t="str">
        <f t="shared" si="191"/>
        <v/>
      </c>
      <c r="W2432">
        <f t="shared" si="192"/>
        <v>0</v>
      </c>
      <c r="X2432">
        <f t="shared" si="193"/>
        <v>0</v>
      </c>
    </row>
    <row r="2433" spans="1:24" x14ac:dyDescent="0.35">
      <c r="A2433" t="str">
        <f>IF(ROW()&lt;=vLastrow,'Match History Data'!A2433,"")</f>
        <v/>
      </c>
      <c r="B2433" t="str">
        <f>IF(ROW()&lt;=vLastrow,'Match History Data'!B2433,"")</f>
        <v/>
      </c>
      <c r="C2433" t="str">
        <f>IF(ROW()&lt;=vLastrow,'Match History Data'!C2433,"")</f>
        <v/>
      </c>
      <c r="D2433" t="str">
        <f>IF(ROW()&lt;=vLastrow,'Match History Data'!D2433,"")</f>
        <v/>
      </c>
      <c r="E2433" s="3" t="str">
        <f>IF(ROW()&lt;=vLastrow,IF('Match History Data'!E2433&lt;&gt;"",'Match History Data'!E2433,""),"")</f>
        <v/>
      </c>
      <c r="F2433" s="3" t="str">
        <f>IF(ROW()&lt;=vLastrow,IF('Match History Data'!F2433&lt;&gt;"",'Match History Data'!F2433,""),"")</f>
        <v/>
      </c>
      <c r="G2433" t="str">
        <f>IF(ROW()&lt;=vLastrow,'Match History Data'!G2433,"")</f>
        <v/>
      </c>
      <c r="H2433" t="str">
        <f>IF(ROW()&lt;=vLastrow,'Match History Data'!H2433,"")</f>
        <v/>
      </c>
      <c r="I2433" t="str">
        <f>IF(ROW()&lt;=vLastrow,'Match History Data'!I2433,"")</f>
        <v/>
      </c>
      <c r="J2433" t="str">
        <f>IF(ROW()&lt;=vLastrow,'Match History Data'!J2433,"")</f>
        <v/>
      </c>
      <c r="K2433" t="str">
        <f>IF(ROW()&lt;=vLastrow,'Match History Data'!K2433,"")</f>
        <v/>
      </c>
      <c r="L2433" t="str">
        <f>IF(ROW()&lt;=vLastrow,'Match History Data'!L2433,"")</f>
        <v/>
      </c>
      <c r="M2433" t="str">
        <f>IF(ROW()&lt;=vLastrow,'Match History Data'!M2433,"")</f>
        <v/>
      </c>
      <c r="N2433" t="str">
        <f>IF(ROW()&lt;=vLastrow,'Match History Data'!N2433,"")</f>
        <v/>
      </c>
      <c r="O2433" t="str">
        <f>IF(ROW()&lt;=vLastrow,'Match History Data'!O2433,"")</f>
        <v/>
      </c>
      <c r="Q2433" t="str">
        <f>IF(ROW()&lt;=vLastrow,VLOOKUP(MONTH(E2433),calcs!$S$2:$T$13,2,FALSE),"")</f>
        <v/>
      </c>
      <c r="R2433" t="str">
        <f>IF(ROW()&lt;=vLastrow,VLOOKUP(MONTH(F2433),calcs!$S$2:$T$13,2,FALSE),"")</f>
        <v/>
      </c>
      <c r="S2433" t="str">
        <f t="shared" si="195"/>
        <v/>
      </c>
      <c r="T2433" s="26" t="e">
        <f>IF(F2433="",DATEDIF(E2433,calcs!X$2,"Y"),"")</f>
        <v>#VALUE!</v>
      </c>
      <c r="U2433" t="str">
        <f t="shared" si="194"/>
        <v/>
      </c>
      <c r="V2433" t="str">
        <f t="shared" si="191"/>
        <v/>
      </c>
      <c r="W2433">
        <f t="shared" si="192"/>
        <v>0</v>
      </c>
      <c r="X2433">
        <f t="shared" si="193"/>
        <v>0</v>
      </c>
    </row>
    <row r="2434" spans="1:24" x14ac:dyDescent="0.35">
      <c r="A2434" t="str">
        <f>IF(ROW()&lt;=vLastrow,'Match History Data'!A2434,"")</f>
        <v/>
      </c>
      <c r="B2434" t="str">
        <f>IF(ROW()&lt;=vLastrow,'Match History Data'!B2434,"")</f>
        <v/>
      </c>
      <c r="C2434" t="str">
        <f>IF(ROW()&lt;=vLastrow,'Match History Data'!C2434,"")</f>
        <v/>
      </c>
      <c r="D2434" t="str">
        <f>IF(ROW()&lt;=vLastrow,'Match History Data'!D2434,"")</f>
        <v/>
      </c>
      <c r="E2434" s="3" t="str">
        <f>IF(ROW()&lt;=vLastrow,IF('Match History Data'!E2434&lt;&gt;"",'Match History Data'!E2434,""),"")</f>
        <v/>
      </c>
      <c r="F2434" s="3" t="str">
        <f>IF(ROW()&lt;=vLastrow,IF('Match History Data'!F2434&lt;&gt;"",'Match History Data'!F2434,""),"")</f>
        <v/>
      </c>
      <c r="G2434" t="str">
        <f>IF(ROW()&lt;=vLastrow,'Match History Data'!G2434,"")</f>
        <v/>
      </c>
      <c r="H2434" t="str">
        <f>IF(ROW()&lt;=vLastrow,'Match History Data'!H2434,"")</f>
        <v/>
      </c>
      <c r="I2434" t="str">
        <f>IF(ROW()&lt;=vLastrow,'Match History Data'!I2434,"")</f>
        <v/>
      </c>
      <c r="J2434" t="str">
        <f>IF(ROW()&lt;=vLastrow,'Match History Data'!J2434,"")</f>
        <v/>
      </c>
      <c r="K2434" t="str">
        <f>IF(ROW()&lt;=vLastrow,'Match History Data'!K2434,"")</f>
        <v/>
      </c>
      <c r="L2434" t="str">
        <f>IF(ROW()&lt;=vLastrow,'Match History Data'!L2434,"")</f>
        <v/>
      </c>
      <c r="M2434" t="str">
        <f>IF(ROW()&lt;=vLastrow,'Match History Data'!M2434,"")</f>
        <v/>
      </c>
      <c r="N2434" t="str">
        <f>IF(ROW()&lt;=vLastrow,'Match History Data'!N2434,"")</f>
        <v/>
      </c>
      <c r="O2434" t="str">
        <f>IF(ROW()&lt;=vLastrow,'Match History Data'!O2434,"")</f>
        <v/>
      </c>
      <c r="Q2434" t="str">
        <f>IF(ROW()&lt;=vLastrow,VLOOKUP(MONTH(E2434),calcs!$S$2:$T$13,2,FALSE),"")</f>
        <v/>
      </c>
      <c r="R2434" t="str">
        <f>IF(ROW()&lt;=vLastrow,VLOOKUP(MONTH(F2434),calcs!$S$2:$T$13,2,FALSE),"")</f>
        <v/>
      </c>
      <c r="S2434" t="str">
        <f t="shared" si="195"/>
        <v/>
      </c>
      <c r="T2434" s="26" t="e">
        <f>IF(F2434="",DATEDIF(E2434,calcs!X$2,"Y"),"")</f>
        <v>#VALUE!</v>
      </c>
      <c r="U2434" t="str">
        <f t="shared" si="194"/>
        <v/>
      </c>
      <c r="V2434" t="str">
        <f t="shared" ref="V2434:V2497" si="196">SUBSTITUTE(N2434,"White or Caucasian","White")</f>
        <v/>
      </c>
      <c r="W2434">
        <f t="shared" ref="W2434:W2497" si="197">IF(J2434&lt;&gt;"",LEN(J2434)-LEN(SUBSTITUTE(J2434,";",""))+1,0)</f>
        <v>0</v>
      </c>
      <c r="X2434">
        <f t="shared" ref="X2434:X2497" si="198">IF(N2434&lt;&gt;"",LEN(N2434)-LEN(SUBSTITUTE(N2434,";",""))+1,0)</f>
        <v>0</v>
      </c>
    </row>
    <row r="2435" spans="1:24" x14ac:dyDescent="0.35">
      <c r="A2435" t="str">
        <f>IF(ROW()&lt;=vLastrow,'Match History Data'!A2435,"")</f>
        <v/>
      </c>
      <c r="B2435" t="str">
        <f>IF(ROW()&lt;=vLastrow,'Match History Data'!B2435,"")</f>
        <v/>
      </c>
      <c r="C2435" t="str">
        <f>IF(ROW()&lt;=vLastrow,'Match History Data'!C2435,"")</f>
        <v/>
      </c>
      <c r="D2435" t="str">
        <f>IF(ROW()&lt;=vLastrow,'Match History Data'!D2435,"")</f>
        <v/>
      </c>
      <c r="E2435" s="3" t="str">
        <f>IF(ROW()&lt;=vLastrow,IF('Match History Data'!E2435&lt;&gt;"",'Match History Data'!E2435,""),"")</f>
        <v/>
      </c>
      <c r="F2435" s="3" t="str">
        <f>IF(ROW()&lt;=vLastrow,IF('Match History Data'!F2435&lt;&gt;"",'Match History Data'!F2435,""),"")</f>
        <v/>
      </c>
      <c r="G2435" t="str">
        <f>IF(ROW()&lt;=vLastrow,'Match History Data'!G2435,"")</f>
        <v/>
      </c>
      <c r="H2435" t="str">
        <f>IF(ROW()&lt;=vLastrow,'Match History Data'!H2435,"")</f>
        <v/>
      </c>
      <c r="I2435" t="str">
        <f>IF(ROW()&lt;=vLastrow,'Match History Data'!I2435,"")</f>
        <v/>
      </c>
      <c r="J2435" t="str">
        <f>IF(ROW()&lt;=vLastrow,'Match History Data'!J2435,"")</f>
        <v/>
      </c>
      <c r="K2435" t="str">
        <f>IF(ROW()&lt;=vLastrow,'Match History Data'!K2435,"")</f>
        <v/>
      </c>
      <c r="L2435" t="str">
        <f>IF(ROW()&lt;=vLastrow,'Match History Data'!L2435,"")</f>
        <v/>
      </c>
      <c r="M2435" t="str">
        <f>IF(ROW()&lt;=vLastrow,'Match History Data'!M2435,"")</f>
        <v/>
      </c>
      <c r="N2435" t="str">
        <f>IF(ROW()&lt;=vLastrow,'Match History Data'!N2435,"")</f>
        <v/>
      </c>
      <c r="O2435" t="str">
        <f>IF(ROW()&lt;=vLastrow,'Match History Data'!O2435,"")</f>
        <v/>
      </c>
      <c r="Q2435" t="str">
        <f>IF(ROW()&lt;=vLastrow,VLOOKUP(MONTH(E2435),calcs!$S$2:$T$13,2,FALSE),"")</f>
        <v/>
      </c>
      <c r="R2435" t="str">
        <f>IF(ROW()&lt;=vLastrow,VLOOKUP(MONTH(F2435),calcs!$S$2:$T$13,2,FALSE),"")</f>
        <v/>
      </c>
      <c r="S2435" t="str">
        <f t="shared" si="195"/>
        <v/>
      </c>
      <c r="T2435" s="26" t="e">
        <f>IF(F2435="",DATEDIF(E2435,calcs!X$2,"Y"),"")</f>
        <v>#VALUE!</v>
      </c>
      <c r="U2435" t="str">
        <f t="shared" ref="U2435:U2498" si="199">SUBSTITUTE(J2435,"White or Caucasian","White")</f>
        <v/>
      </c>
      <c r="V2435" t="str">
        <f t="shared" si="196"/>
        <v/>
      </c>
      <c r="W2435">
        <f t="shared" si="197"/>
        <v>0</v>
      </c>
      <c r="X2435">
        <f t="shared" si="198"/>
        <v>0</v>
      </c>
    </row>
    <row r="2436" spans="1:24" x14ac:dyDescent="0.35">
      <c r="A2436" t="str">
        <f>IF(ROW()&lt;=vLastrow,'Match History Data'!A2436,"")</f>
        <v/>
      </c>
      <c r="B2436" t="str">
        <f>IF(ROW()&lt;=vLastrow,'Match History Data'!B2436,"")</f>
        <v/>
      </c>
      <c r="C2436" t="str">
        <f>IF(ROW()&lt;=vLastrow,'Match History Data'!C2436,"")</f>
        <v/>
      </c>
      <c r="D2436" t="str">
        <f>IF(ROW()&lt;=vLastrow,'Match History Data'!D2436,"")</f>
        <v/>
      </c>
      <c r="E2436" s="3" t="str">
        <f>IF(ROW()&lt;=vLastrow,IF('Match History Data'!E2436&lt;&gt;"",'Match History Data'!E2436,""),"")</f>
        <v/>
      </c>
      <c r="F2436" s="3" t="str">
        <f>IF(ROW()&lt;=vLastrow,IF('Match History Data'!F2436&lt;&gt;"",'Match History Data'!F2436,""),"")</f>
        <v/>
      </c>
      <c r="G2436" t="str">
        <f>IF(ROW()&lt;=vLastrow,'Match History Data'!G2436,"")</f>
        <v/>
      </c>
      <c r="H2436" t="str">
        <f>IF(ROW()&lt;=vLastrow,'Match History Data'!H2436,"")</f>
        <v/>
      </c>
      <c r="I2436" t="str">
        <f>IF(ROW()&lt;=vLastrow,'Match History Data'!I2436,"")</f>
        <v/>
      </c>
      <c r="J2436" t="str">
        <f>IF(ROW()&lt;=vLastrow,'Match History Data'!J2436,"")</f>
        <v/>
      </c>
      <c r="K2436" t="str">
        <f>IF(ROW()&lt;=vLastrow,'Match History Data'!K2436,"")</f>
        <v/>
      </c>
      <c r="L2436" t="str">
        <f>IF(ROW()&lt;=vLastrow,'Match History Data'!L2436,"")</f>
        <v/>
      </c>
      <c r="M2436" t="str">
        <f>IF(ROW()&lt;=vLastrow,'Match History Data'!M2436,"")</f>
        <v/>
      </c>
      <c r="N2436" t="str">
        <f>IF(ROW()&lt;=vLastrow,'Match History Data'!N2436,"")</f>
        <v/>
      </c>
      <c r="O2436" t="str">
        <f>IF(ROW()&lt;=vLastrow,'Match History Data'!O2436,"")</f>
        <v/>
      </c>
      <c r="Q2436" t="str">
        <f>IF(ROW()&lt;=vLastrow,VLOOKUP(MONTH(E2436),calcs!$S$2:$T$13,2,FALSE),"")</f>
        <v/>
      </c>
      <c r="R2436" t="str">
        <f>IF(ROW()&lt;=vLastrow,VLOOKUP(MONTH(F2436),calcs!$S$2:$T$13,2,FALSE),"")</f>
        <v/>
      </c>
      <c r="S2436" t="str">
        <f t="shared" si="195"/>
        <v/>
      </c>
      <c r="T2436" s="26" t="e">
        <f>IF(F2436="",DATEDIF(E2436,calcs!X$2,"Y"),"")</f>
        <v>#VALUE!</v>
      </c>
      <c r="U2436" t="str">
        <f t="shared" si="199"/>
        <v/>
      </c>
      <c r="V2436" t="str">
        <f t="shared" si="196"/>
        <v/>
      </c>
      <c r="W2436">
        <f t="shared" si="197"/>
        <v>0</v>
      </c>
      <c r="X2436">
        <f t="shared" si="198"/>
        <v>0</v>
      </c>
    </row>
    <row r="2437" spans="1:24" x14ac:dyDescent="0.35">
      <c r="A2437" t="str">
        <f>IF(ROW()&lt;=vLastrow,'Match History Data'!A2437,"")</f>
        <v/>
      </c>
      <c r="B2437" t="str">
        <f>IF(ROW()&lt;=vLastrow,'Match History Data'!B2437,"")</f>
        <v/>
      </c>
      <c r="C2437" t="str">
        <f>IF(ROW()&lt;=vLastrow,'Match History Data'!C2437,"")</f>
        <v/>
      </c>
      <c r="D2437" t="str">
        <f>IF(ROW()&lt;=vLastrow,'Match History Data'!D2437,"")</f>
        <v/>
      </c>
      <c r="E2437" s="3" t="str">
        <f>IF(ROW()&lt;=vLastrow,IF('Match History Data'!E2437&lt;&gt;"",'Match History Data'!E2437,""),"")</f>
        <v/>
      </c>
      <c r="F2437" s="3" t="str">
        <f>IF(ROW()&lt;=vLastrow,IF('Match History Data'!F2437&lt;&gt;"",'Match History Data'!F2437,""),"")</f>
        <v/>
      </c>
      <c r="G2437" t="str">
        <f>IF(ROW()&lt;=vLastrow,'Match History Data'!G2437,"")</f>
        <v/>
      </c>
      <c r="H2437" t="str">
        <f>IF(ROW()&lt;=vLastrow,'Match History Data'!H2437,"")</f>
        <v/>
      </c>
      <c r="I2437" t="str">
        <f>IF(ROW()&lt;=vLastrow,'Match History Data'!I2437,"")</f>
        <v/>
      </c>
      <c r="J2437" t="str">
        <f>IF(ROW()&lt;=vLastrow,'Match History Data'!J2437,"")</f>
        <v/>
      </c>
      <c r="K2437" t="str">
        <f>IF(ROW()&lt;=vLastrow,'Match History Data'!K2437,"")</f>
        <v/>
      </c>
      <c r="L2437" t="str">
        <f>IF(ROW()&lt;=vLastrow,'Match History Data'!L2437,"")</f>
        <v/>
      </c>
      <c r="M2437" t="str">
        <f>IF(ROW()&lt;=vLastrow,'Match History Data'!M2437,"")</f>
        <v/>
      </c>
      <c r="N2437" t="str">
        <f>IF(ROW()&lt;=vLastrow,'Match History Data'!N2437,"")</f>
        <v/>
      </c>
      <c r="O2437" t="str">
        <f>IF(ROW()&lt;=vLastrow,'Match History Data'!O2437,"")</f>
        <v/>
      </c>
      <c r="Q2437" t="str">
        <f>IF(ROW()&lt;=vLastrow,VLOOKUP(MONTH(E2437),calcs!$S$2:$T$13,2,FALSE),"")</f>
        <v/>
      </c>
      <c r="R2437" t="str">
        <f>IF(ROW()&lt;=vLastrow,VLOOKUP(MONTH(F2437),calcs!$S$2:$T$13,2,FALSE),"")</f>
        <v/>
      </c>
      <c r="S2437" t="str">
        <f t="shared" si="195"/>
        <v/>
      </c>
      <c r="T2437" s="26" t="e">
        <f>IF(F2437="",DATEDIF(E2437,calcs!X$2,"Y"),"")</f>
        <v>#VALUE!</v>
      </c>
      <c r="U2437" t="str">
        <f t="shared" si="199"/>
        <v/>
      </c>
      <c r="V2437" t="str">
        <f t="shared" si="196"/>
        <v/>
      </c>
      <c r="W2437">
        <f t="shared" si="197"/>
        <v>0</v>
      </c>
      <c r="X2437">
        <f t="shared" si="198"/>
        <v>0</v>
      </c>
    </row>
    <row r="2438" spans="1:24" x14ac:dyDescent="0.35">
      <c r="A2438" t="str">
        <f>IF(ROW()&lt;=vLastrow,'Match History Data'!A2438,"")</f>
        <v/>
      </c>
      <c r="B2438" t="str">
        <f>IF(ROW()&lt;=vLastrow,'Match History Data'!B2438,"")</f>
        <v/>
      </c>
      <c r="C2438" t="str">
        <f>IF(ROW()&lt;=vLastrow,'Match History Data'!C2438,"")</f>
        <v/>
      </c>
      <c r="D2438" t="str">
        <f>IF(ROW()&lt;=vLastrow,'Match History Data'!D2438,"")</f>
        <v/>
      </c>
      <c r="E2438" s="3" t="str">
        <f>IF(ROW()&lt;=vLastrow,IF('Match History Data'!E2438&lt;&gt;"",'Match History Data'!E2438,""),"")</f>
        <v/>
      </c>
      <c r="F2438" s="3" t="str">
        <f>IF(ROW()&lt;=vLastrow,IF('Match History Data'!F2438&lt;&gt;"",'Match History Data'!F2438,""),"")</f>
        <v/>
      </c>
      <c r="G2438" t="str">
        <f>IF(ROW()&lt;=vLastrow,'Match History Data'!G2438,"")</f>
        <v/>
      </c>
      <c r="H2438" t="str">
        <f>IF(ROW()&lt;=vLastrow,'Match History Data'!H2438,"")</f>
        <v/>
      </c>
      <c r="I2438" t="str">
        <f>IF(ROW()&lt;=vLastrow,'Match History Data'!I2438,"")</f>
        <v/>
      </c>
      <c r="J2438" t="str">
        <f>IF(ROW()&lt;=vLastrow,'Match History Data'!J2438,"")</f>
        <v/>
      </c>
      <c r="K2438" t="str">
        <f>IF(ROW()&lt;=vLastrow,'Match History Data'!K2438,"")</f>
        <v/>
      </c>
      <c r="L2438" t="str">
        <f>IF(ROW()&lt;=vLastrow,'Match History Data'!L2438,"")</f>
        <v/>
      </c>
      <c r="M2438" t="str">
        <f>IF(ROW()&lt;=vLastrow,'Match History Data'!M2438,"")</f>
        <v/>
      </c>
      <c r="N2438" t="str">
        <f>IF(ROW()&lt;=vLastrow,'Match History Data'!N2438,"")</f>
        <v/>
      </c>
      <c r="O2438" t="str">
        <f>IF(ROW()&lt;=vLastrow,'Match History Data'!O2438,"")</f>
        <v/>
      </c>
      <c r="Q2438" t="str">
        <f>IF(ROW()&lt;=vLastrow,VLOOKUP(MONTH(E2438),calcs!$S$2:$T$13,2,FALSE),"")</f>
        <v/>
      </c>
      <c r="R2438" t="str">
        <f>IF(ROW()&lt;=vLastrow,VLOOKUP(MONTH(F2438),calcs!$S$2:$T$13,2,FALSE),"")</f>
        <v/>
      </c>
      <c r="S2438" t="str">
        <f t="shared" si="195"/>
        <v/>
      </c>
      <c r="T2438" s="26" t="e">
        <f>IF(F2438="",DATEDIF(E2438,calcs!X$2,"Y"),"")</f>
        <v>#VALUE!</v>
      </c>
      <c r="U2438" t="str">
        <f t="shared" si="199"/>
        <v/>
      </c>
      <c r="V2438" t="str">
        <f t="shared" si="196"/>
        <v/>
      </c>
      <c r="W2438">
        <f t="shared" si="197"/>
        <v>0</v>
      </c>
      <c r="X2438">
        <f t="shared" si="198"/>
        <v>0</v>
      </c>
    </row>
    <row r="2439" spans="1:24" x14ac:dyDescent="0.35">
      <c r="A2439" t="str">
        <f>IF(ROW()&lt;=vLastrow,'Match History Data'!A2439,"")</f>
        <v/>
      </c>
      <c r="B2439" t="str">
        <f>IF(ROW()&lt;=vLastrow,'Match History Data'!B2439,"")</f>
        <v/>
      </c>
      <c r="C2439" t="str">
        <f>IF(ROW()&lt;=vLastrow,'Match History Data'!C2439,"")</f>
        <v/>
      </c>
      <c r="D2439" t="str">
        <f>IF(ROW()&lt;=vLastrow,'Match History Data'!D2439,"")</f>
        <v/>
      </c>
      <c r="E2439" s="3" t="str">
        <f>IF(ROW()&lt;=vLastrow,IF('Match History Data'!E2439&lt;&gt;"",'Match History Data'!E2439,""),"")</f>
        <v/>
      </c>
      <c r="F2439" s="3" t="str">
        <f>IF(ROW()&lt;=vLastrow,IF('Match History Data'!F2439&lt;&gt;"",'Match History Data'!F2439,""),"")</f>
        <v/>
      </c>
      <c r="G2439" t="str">
        <f>IF(ROW()&lt;=vLastrow,'Match History Data'!G2439,"")</f>
        <v/>
      </c>
      <c r="H2439" t="str">
        <f>IF(ROW()&lt;=vLastrow,'Match History Data'!H2439,"")</f>
        <v/>
      </c>
      <c r="I2439" t="str">
        <f>IF(ROW()&lt;=vLastrow,'Match History Data'!I2439,"")</f>
        <v/>
      </c>
      <c r="J2439" t="str">
        <f>IF(ROW()&lt;=vLastrow,'Match History Data'!J2439,"")</f>
        <v/>
      </c>
      <c r="K2439" t="str">
        <f>IF(ROW()&lt;=vLastrow,'Match History Data'!K2439,"")</f>
        <v/>
      </c>
      <c r="L2439" t="str">
        <f>IF(ROW()&lt;=vLastrow,'Match History Data'!L2439,"")</f>
        <v/>
      </c>
      <c r="M2439" t="str">
        <f>IF(ROW()&lt;=vLastrow,'Match History Data'!M2439,"")</f>
        <v/>
      </c>
      <c r="N2439" t="str">
        <f>IF(ROW()&lt;=vLastrow,'Match History Data'!N2439,"")</f>
        <v/>
      </c>
      <c r="O2439" t="str">
        <f>IF(ROW()&lt;=vLastrow,'Match History Data'!O2439,"")</f>
        <v/>
      </c>
      <c r="Q2439" t="str">
        <f>IF(ROW()&lt;=vLastrow,VLOOKUP(MONTH(E2439),calcs!$S$2:$T$13,2,FALSE),"")</f>
        <v/>
      </c>
      <c r="R2439" t="str">
        <f>IF(ROW()&lt;=vLastrow,VLOOKUP(MONTH(F2439),calcs!$S$2:$T$13,2,FALSE),"")</f>
        <v/>
      </c>
      <c r="S2439" t="str">
        <f t="shared" si="195"/>
        <v/>
      </c>
      <c r="T2439" s="26" t="e">
        <f>IF(F2439="",DATEDIF(E2439,calcs!X$2,"Y"),"")</f>
        <v>#VALUE!</v>
      </c>
      <c r="U2439" t="str">
        <f t="shared" si="199"/>
        <v/>
      </c>
      <c r="V2439" t="str">
        <f t="shared" si="196"/>
        <v/>
      </c>
      <c r="W2439">
        <f t="shared" si="197"/>
        <v>0</v>
      </c>
      <c r="X2439">
        <f t="shared" si="198"/>
        <v>0</v>
      </c>
    </row>
    <row r="2440" spans="1:24" x14ac:dyDescent="0.35">
      <c r="A2440" t="str">
        <f>IF(ROW()&lt;=vLastrow,'Match History Data'!A2440,"")</f>
        <v/>
      </c>
      <c r="B2440" t="str">
        <f>IF(ROW()&lt;=vLastrow,'Match History Data'!B2440,"")</f>
        <v/>
      </c>
      <c r="C2440" t="str">
        <f>IF(ROW()&lt;=vLastrow,'Match History Data'!C2440,"")</f>
        <v/>
      </c>
      <c r="D2440" t="str">
        <f>IF(ROW()&lt;=vLastrow,'Match History Data'!D2440,"")</f>
        <v/>
      </c>
      <c r="E2440" s="3" t="str">
        <f>IF(ROW()&lt;=vLastrow,IF('Match History Data'!E2440&lt;&gt;"",'Match History Data'!E2440,""),"")</f>
        <v/>
      </c>
      <c r="F2440" s="3" t="str">
        <f>IF(ROW()&lt;=vLastrow,IF('Match History Data'!F2440&lt;&gt;"",'Match History Data'!F2440,""),"")</f>
        <v/>
      </c>
      <c r="G2440" t="str">
        <f>IF(ROW()&lt;=vLastrow,'Match History Data'!G2440,"")</f>
        <v/>
      </c>
      <c r="H2440" t="str">
        <f>IF(ROW()&lt;=vLastrow,'Match History Data'!H2440,"")</f>
        <v/>
      </c>
      <c r="I2440" t="str">
        <f>IF(ROW()&lt;=vLastrow,'Match History Data'!I2440,"")</f>
        <v/>
      </c>
      <c r="J2440" t="str">
        <f>IF(ROW()&lt;=vLastrow,'Match History Data'!J2440,"")</f>
        <v/>
      </c>
      <c r="K2440" t="str">
        <f>IF(ROW()&lt;=vLastrow,'Match History Data'!K2440,"")</f>
        <v/>
      </c>
      <c r="L2440" t="str">
        <f>IF(ROW()&lt;=vLastrow,'Match History Data'!L2440,"")</f>
        <v/>
      </c>
      <c r="M2440" t="str">
        <f>IF(ROW()&lt;=vLastrow,'Match History Data'!M2440,"")</f>
        <v/>
      </c>
      <c r="N2440" t="str">
        <f>IF(ROW()&lt;=vLastrow,'Match History Data'!N2440,"")</f>
        <v/>
      </c>
      <c r="O2440" t="str">
        <f>IF(ROW()&lt;=vLastrow,'Match History Data'!O2440,"")</f>
        <v/>
      </c>
      <c r="Q2440" t="str">
        <f>IF(ROW()&lt;=vLastrow,VLOOKUP(MONTH(E2440),calcs!$S$2:$T$13,2,FALSE),"")</f>
        <v/>
      </c>
      <c r="R2440" t="str">
        <f>IF(ROW()&lt;=vLastrow,VLOOKUP(MONTH(F2440),calcs!$S$2:$T$13,2,FALSE),"")</f>
        <v/>
      </c>
      <c r="S2440" t="str">
        <f t="shared" si="195"/>
        <v/>
      </c>
      <c r="T2440" s="26" t="e">
        <f>IF(F2440="",DATEDIF(E2440,calcs!X$2,"Y"),"")</f>
        <v>#VALUE!</v>
      </c>
      <c r="U2440" t="str">
        <f t="shared" si="199"/>
        <v/>
      </c>
      <c r="V2440" t="str">
        <f t="shared" si="196"/>
        <v/>
      </c>
      <c r="W2440">
        <f t="shared" si="197"/>
        <v>0</v>
      </c>
      <c r="X2440">
        <f t="shared" si="198"/>
        <v>0</v>
      </c>
    </row>
    <row r="2441" spans="1:24" x14ac:dyDescent="0.35">
      <c r="A2441" t="str">
        <f>IF(ROW()&lt;=vLastrow,'Match History Data'!A2441,"")</f>
        <v/>
      </c>
      <c r="B2441" t="str">
        <f>IF(ROW()&lt;=vLastrow,'Match History Data'!B2441,"")</f>
        <v/>
      </c>
      <c r="C2441" t="str">
        <f>IF(ROW()&lt;=vLastrow,'Match History Data'!C2441,"")</f>
        <v/>
      </c>
      <c r="D2441" t="str">
        <f>IF(ROW()&lt;=vLastrow,'Match History Data'!D2441,"")</f>
        <v/>
      </c>
      <c r="E2441" s="3" t="str">
        <f>IF(ROW()&lt;=vLastrow,IF('Match History Data'!E2441&lt;&gt;"",'Match History Data'!E2441,""),"")</f>
        <v/>
      </c>
      <c r="F2441" s="3" t="str">
        <f>IF(ROW()&lt;=vLastrow,IF('Match History Data'!F2441&lt;&gt;"",'Match History Data'!F2441,""),"")</f>
        <v/>
      </c>
      <c r="G2441" t="str">
        <f>IF(ROW()&lt;=vLastrow,'Match History Data'!G2441,"")</f>
        <v/>
      </c>
      <c r="H2441" t="str">
        <f>IF(ROW()&lt;=vLastrow,'Match History Data'!H2441,"")</f>
        <v/>
      </c>
      <c r="I2441" t="str">
        <f>IF(ROW()&lt;=vLastrow,'Match History Data'!I2441,"")</f>
        <v/>
      </c>
      <c r="J2441" t="str">
        <f>IF(ROW()&lt;=vLastrow,'Match History Data'!J2441,"")</f>
        <v/>
      </c>
      <c r="K2441" t="str">
        <f>IF(ROW()&lt;=vLastrow,'Match History Data'!K2441,"")</f>
        <v/>
      </c>
      <c r="L2441" t="str">
        <f>IF(ROW()&lt;=vLastrow,'Match History Data'!L2441,"")</f>
        <v/>
      </c>
      <c r="M2441" t="str">
        <f>IF(ROW()&lt;=vLastrow,'Match History Data'!M2441,"")</f>
        <v/>
      </c>
      <c r="N2441" t="str">
        <f>IF(ROW()&lt;=vLastrow,'Match History Data'!N2441,"")</f>
        <v/>
      </c>
      <c r="O2441" t="str">
        <f>IF(ROW()&lt;=vLastrow,'Match History Data'!O2441,"")</f>
        <v/>
      </c>
      <c r="Q2441" t="str">
        <f>IF(ROW()&lt;=vLastrow,VLOOKUP(MONTH(E2441),calcs!$S$2:$T$13,2,FALSE),"")</f>
        <v/>
      </c>
      <c r="R2441" t="str">
        <f>IF(ROW()&lt;=vLastrow,VLOOKUP(MONTH(F2441),calcs!$S$2:$T$13,2,FALSE),"")</f>
        <v/>
      </c>
      <c r="S2441" t="str">
        <f t="shared" si="195"/>
        <v/>
      </c>
      <c r="T2441" s="26" t="e">
        <f>IF(F2441="",DATEDIF(E2441,calcs!X$2,"Y"),"")</f>
        <v>#VALUE!</v>
      </c>
      <c r="U2441" t="str">
        <f t="shared" si="199"/>
        <v/>
      </c>
      <c r="V2441" t="str">
        <f t="shared" si="196"/>
        <v/>
      </c>
      <c r="W2441">
        <f t="shared" si="197"/>
        <v>0</v>
      </c>
      <c r="X2441">
        <f t="shared" si="198"/>
        <v>0</v>
      </c>
    </row>
    <row r="2442" spans="1:24" x14ac:dyDescent="0.35">
      <c r="A2442" t="str">
        <f>IF(ROW()&lt;=vLastrow,'Match History Data'!A2442,"")</f>
        <v/>
      </c>
      <c r="B2442" t="str">
        <f>IF(ROW()&lt;=vLastrow,'Match History Data'!B2442,"")</f>
        <v/>
      </c>
      <c r="C2442" t="str">
        <f>IF(ROW()&lt;=vLastrow,'Match History Data'!C2442,"")</f>
        <v/>
      </c>
      <c r="D2442" t="str">
        <f>IF(ROW()&lt;=vLastrow,'Match History Data'!D2442,"")</f>
        <v/>
      </c>
      <c r="E2442" s="3" t="str">
        <f>IF(ROW()&lt;=vLastrow,IF('Match History Data'!E2442&lt;&gt;"",'Match History Data'!E2442,""),"")</f>
        <v/>
      </c>
      <c r="F2442" s="3" t="str">
        <f>IF(ROW()&lt;=vLastrow,IF('Match History Data'!F2442&lt;&gt;"",'Match History Data'!F2442,""),"")</f>
        <v/>
      </c>
      <c r="G2442" t="str">
        <f>IF(ROW()&lt;=vLastrow,'Match History Data'!G2442,"")</f>
        <v/>
      </c>
      <c r="H2442" t="str">
        <f>IF(ROW()&lt;=vLastrow,'Match History Data'!H2442,"")</f>
        <v/>
      </c>
      <c r="I2442" t="str">
        <f>IF(ROW()&lt;=vLastrow,'Match History Data'!I2442,"")</f>
        <v/>
      </c>
      <c r="J2442" t="str">
        <f>IF(ROW()&lt;=vLastrow,'Match History Data'!J2442,"")</f>
        <v/>
      </c>
      <c r="K2442" t="str">
        <f>IF(ROW()&lt;=vLastrow,'Match History Data'!K2442,"")</f>
        <v/>
      </c>
      <c r="L2442" t="str">
        <f>IF(ROW()&lt;=vLastrow,'Match History Data'!L2442,"")</f>
        <v/>
      </c>
      <c r="M2442" t="str">
        <f>IF(ROW()&lt;=vLastrow,'Match History Data'!M2442,"")</f>
        <v/>
      </c>
      <c r="N2442" t="str">
        <f>IF(ROW()&lt;=vLastrow,'Match History Data'!N2442,"")</f>
        <v/>
      </c>
      <c r="O2442" t="str">
        <f>IF(ROW()&lt;=vLastrow,'Match History Data'!O2442,"")</f>
        <v/>
      </c>
      <c r="Q2442" t="str">
        <f>IF(ROW()&lt;=vLastrow,VLOOKUP(MONTH(E2442),calcs!$S$2:$T$13,2,FALSE),"")</f>
        <v/>
      </c>
      <c r="R2442" t="str">
        <f>IF(ROW()&lt;=vLastrow,VLOOKUP(MONTH(F2442),calcs!$S$2:$T$13,2,FALSE),"")</f>
        <v/>
      </c>
      <c r="S2442" t="str">
        <f t="shared" ref="S2442:S2505" si="200">IF(F2442&lt;&gt;"",DATEDIF(E2442,F2442,"y"),"")</f>
        <v/>
      </c>
      <c r="T2442" s="26" t="e">
        <f>IF(F2442="",DATEDIF(E2442,calcs!X$2,"Y"),"")</f>
        <v>#VALUE!</v>
      </c>
      <c r="U2442" t="str">
        <f t="shared" si="199"/>
        <v/>
      </c>
      <c r="V2442" t="str">
        <f t="shared" si="196"/>
        <v/>
      </c>
      <c r="W2442">
        <f t="shared" si="197"/>
        <v>0</v>
      </c>
      <c r="X2442">
        <f t="shared" si="198"/>
        <v>0</v>
      </c>
    </row>
    <row r="2443" spans="1:24" x14ac:dyDescent="0.35">
      <c r="A2443" t="str">
        <f>IF(ROW()&lt;=vLastrow,'Match History Data'!A2443,"")</f>
        <v/>
      </c>
      <c r="B2443" t="str">
        <f>IF(ROW()&lt;=vLastrow,'Match History Data'!B2443,"")</f>
        <v/>
      </c>
      <c r="C2443" t="str">
        <f>IF(ROW()&lt;=vLastrow,'Match History Data'!C2443,"")</f>
        <v/>
      </c>
      <c r="D2443" t="str">
        <f>IF(ROW()&lt;=vLastrow,'Match History Data'!D2443,"")</f>
        <v/>
      </c>
      <c r="E2443" s="3" t="str">
        <f>IF(ROW()&lt;=vLastrow,IF('Match History Data'!E2443&lt;&gt;"",'Match History Data'!E2443,""),"")</f>
        <v/>
      </c>
      <c r="F2443" s="3" t="str">
        <f>IF(ROW()&lt;=vLastrow,IF('Match History Data'!F2443&lt;&gt;"",'Match History Data'!F2443,""),"")</f>
        <v/>
      </c>
      <c r="G2443" t="str">
        <f>IF(ROW()&lt;=vLastrow,'Match History Data'!G2443,"")</f>
        <v/>
      </c>
      <c r="H2443" t="str">
        <f>IF(ROW()&lt;=vLastrow,'Match History Data'!H2443,"")</f>
        <v/>
      </c>
      <c r="I2443" t="str">
        <f>IF(ROW()&lt;=vLastrow,'Match History Data'!I2443,"")</f>
        <v/>
      </c>
      <c r="J2443" t="str">
        <f>IF(ROW()&lt;=vLastrow,'Match History Data'!J2443,"")</f>
        <v/>
      </c>
      <c r="K2443" t="str">
        <f>IF(ROW()&lt;=vLastrow,'Match History Data'!K2443,"")</f>
        <v/>
      </c>
      <c r="L2443" t="str">
        <f>IF(ROW()&lt;=vLastrow,'Match History Data'!L2443,"")</f>
        <v/>
      </c>
      <c r="M2443" t="str">
        <f>IF(ROW()&lt;=vLastrow,'Match History Data'!M2443,"")</f>
        <v/>
      </c>
      <c r="N2443" t="str">
        <f>IF(ROW()&lt;=vLastrow,'Match History Data'!N2443,"")</f>
        <v/>
      </c>
      <c r="O2443" t="str">
        <f>IF(ROW()&lt;=vLastrow,'Match History Data'!O2443,"")</f>
        <v/>
      </c>
      <c r="Q2443" t="str">
        <f>IF(ROW()&lt;=vLastrow,VLOOKUP(MONTH(E2443),calcs!$S$2:$T$13,2,FALSE),"")</f>
        <v/>
      </c>
      <c r="R2443" t="str">
        <f>IF(ROW()&lt;=vLastrow,VLOOKUP(MONTH(F2443),calcs!$S$2:$T$13,2,FALSE),"")</f>
        <v/>
      </c>
      <c r="S2443" t="str">
        <f t="shared" si="200"/>
        <v/>
      </c>
      <c r="T2443" s="26" t="e">
        <f>IF(F2443="",DATEDIF(E2443,calcs!X$2,"Y"),"")</f>
        <v>#VALUE!</v>
      </c>
      <c r="U2443" t="str">
        <f t="shared" si="199"/>
        <v/>
      </c>
      <c r="V2443" t="str">
        <f t="shared" si="196"/>
        <v/>
      </c>
      <c r="W2443">
        <f t="shared" si="197"/>
        <v>0</v>
      </c>
      <c r="X2443">
        <f t="shared" si="198"/>
        <v>0</v>
      </c>
    </row>
    <row r="2444" spans="1:24" x14ac:dyDescent="0.35">
      <c r="A2444" t="str">
        <f>IF(ROW()&lt;=vLastrow,'Match History Data'!A2444,"")</f>
        <v/>
      </c>
      <c r="B2444" t="str">
        <f>IF(ROW()&lt;=vLastrow,'Match History Data'!B2444,"")</f>
        <v/>
      </c>
      <c r="C2444" t="str">
        <f>IF(ROW()&lt;=vLastrow,'Match History Data'!C2444,"")</f>
        <v/>
      </c>
      <c r="D2444" t="str">
        <f>IF(ROW()&lt;=vLastrow,'Match History Data'!D2444,"")</f>
        <v/>
      </c>
      <c r="E2444" s="3" t="str">
        <f>IF(ROW()&lt;=vLastrow,IF('Match History Data'!E2444&lt;&gt;"",'Match History Data'!E2444,""),"")</f>
        <v/>
      </c>
      <c r="F2444" s="3" t="str">
        <f>IF(ROW()&lt;=vLastrow,IF('Match History Data'!F2444&lt;&gt;"",'Match History Data'!F2444,""),"")</f>
        <v/>
      </c>
      <c r="G2444" t="str">
        <f>IF(ROW()&lt;=vLastrow,'Match History Data'!G2444,"")</f>
        <v/>
      </c>
      <c r="H2444" t="str">
        <f>IF(ROW()&lt;=vLastrow,'Match History Data'!H2444,"")</f>
        <v/>
      </c>
      <c r="I2444" t="str">
        <f>IF(ROW()&lt;=vLastrow,'Match History Data'!I2444,"")</f>
        <v/>
      </c>
      <c r="J2444" t="str">
        <f>IF(ROW()&lt;=vLastrow,'Match History Data'!J2444,"")</f>
        <v/>
      </c>
      <c r="K2444" t="str">
        <f>IF(ROW()&lt;=vLastrow,'Match History Data'!K2444,"")</f>
        <v/>
      </c>
      <c r="L2444" t="str">
        <f>IF(ROW()&lt;=vLastrow,'Match History Data'!L2444,"")</f>
        <v/>
      </c>
      <c r="M2444" t="str">
        <f>IF(ROW()&lt;=vLastrow,'Match History Data'!M2444,"")</f>
        <v/>
      </c>
      <c r="N2444" t="str">
        <f>IF(ROW()&lt;=vLastrow,'Match History Data'!N2444,"")</f>
        <v/>
      </c>
      <c r="O2444" t="str">
        <f>IF(ROW()&lt;=vLastrow,'Match History Data'!O2444,"")</f>
        <v/>
      </c>
      <c r="Q2444" t="str">
        <f>IF(ROW()&lt;=vLastrow,VLOOKUP(MONTH(E2444),calcs!$S$2:$T$13,2,FALSE),"")</f>
        <v/>
      </c>
      <c r="R2444" t="str">
        <f>IF(ROW()&lt;=vLastrow,VLOOKUP(MONTH(F2444),calcs!$S$2:$T$13,2,FALSE),"")</f>
        <v/>
      </c>
      <c r="S2444" t="str">
        <f t="shared" si="200"/>
        <v/>
      </c>
      <c r="T2444" s="26" t="e">
        <f>IF(F2444="",DATEDIF(E2444,calcs!X$2,"Y"),"")</f>
        <v>#VALUE!</v>
      </c>
      <c r="U2444" t="str">
        <f t="shared" si="199"/>
        <v/>
      </c>
      <c r="V2444" t="str">
        <f t="shared" si="196"/>
        <v/>
      </c>
      <c r="W2444">
        <f t="shared" si="197"/>
        <v>0</v>
      </c>
      <c r="X2444">
        <f t="shared" si="198"/>
        <v>0</v>
      </c>
    </row>
    <row r="2445" spans="1:24" x14ac:dyDescent="0.35">
      <c r="A2445" t="str">
        <f>IF(ROW()&lt;=vLastrow,'Match History Data'!A2445,"")</f>
        <v/>
      </c>
      <c r="B2445" t="str">
        <f>IF(ROW()&lt;=vLastrow,'Match History Data'!B2445,"")</f>
        <v/>
      </c>
      <c r="C2445" t="str">
        <f>IF(ROW()&lt;=vLastrow,'Match History Data'!C2445,"")</f>
        <v/>
      </c>
      <c r="D2445" t="str">
        <f>IF(ROW()&lt;=vLastrow,'Match History Data'!D2445,"")</f>
        <v/>
      </c>
      <c r="E2445" s="3" t="str">
        <f>IF(ROW()&lt;=vLastrow,IF('Match History Data'!E2445&lt;&gt;"",'Match History Data'!E2445,""),"")</f>
        <v/>
      </c>
      <c r="F2445" s="3" t="str">
        <f>IF(ROW()&lt;=vLastrow,IF('Match History Data'!F2445&lt;&gt;"",'Match History Data'!F2445,""),"")</f>
        <v/>
      </c>
      <c r="G2445" t="str">
        <f>IF(ROW()&lt;=vLastrow,'Match History Data'!G2445,"")</f>
        <v/>
      </c>
      <c r="H2445" t="str">
        <f>IF(ROW()&lt;=vLastrow,'Match History Data'!H2445,"")</f>
        <v/>
      </c>
      <c r="I2445" t="str">
        <f>IF(ROW()&lt;=vLastrow,'Match History Data'!I2445,"")</f>
        <v/>
      </c>
      <c r="J2445" t="str">
        <f>IF(ROW()&lt;=vLastrow,'Match History Data'!J2445,"")</f>
        <v/>
      </c>
      <c r="K2445" t="str">
        <f>IF(ROW()&lt;=vLastrow,'Match History Data'!K2445,"")</f>
        <v/>
      </c>
      <c r="L2445" t="str">
        <f>IF(ROW()&lt;=vLastrow,'Match History Data'!L2445,"")</f>
        <v/>
      </c>
      <c r="M2445" t="str">
        <f>IF(ROW()&lt;=vLastrow,'Match History Data'!M2445,"")</f>
        <v/>
      </c>
      <c r="N2445" t="str">
        <f>IF(ROW()&lt;=vLastrow,'Match History Data'!N2445,"")</f>
        <v/>
      </c>
      <c r="O2445" t="str">
        <f>IF(ROW()&lt;=vLastrow,'Match History Data'!O2445,"")</f>
        <v/>
      </c>
      <c r="Q2445" t="str">
        <f>IF(ROW()&lt;=vLastrow,VLOOKUP(MONTH(E2445),calcs!$S$2:$T$13,2,FALSE),"")</f>
        <v/>
      </c>
      <c r="R2445" t="str">
        <f>IF(ROW()&lt;=vLastrow,VLOOKUP(MONTH(F2445),calcs!$S$2:$T$13,2,FALSE),"")</f>
        <v/>
      </c>
      <c r="S2445" t="str">
        <f t="shared" si="200"/>
        <v/>
      </c>
      <c r="T2445" s="26" t="e">
        <f>IF(F2445="",DATEDIF(E2445,calcs!X$2,"Y"),"")</f>
        <v>#VALUE!</v>
      </c>
      <c r="U2445" t="str">
        <f t="shared" si="199"/>
        <v/>
      </c>
      <c r="V2445" t="str">
        <f t="shared" si="196"/>
        <v/>
      </c>
      <c r="W2445">
        <f t="shared" si="197"/>
        <v>0</v>
      </c>
      <c r="X2445">
        <f t="shared" si="198"/>
        <v>0</v>
      </c>
    </row>
    <row r="2446" spans="1:24" x14ac:dyDescent="0.35">
      <c r="A2446" t="str">
        <f>IF(ROW()&lt;=vLastrow,'Match History Data'!A2446,"")</f>
        <v/>
      </c>
      <c r="B2446" t="str">
        <f>IF(ROW()&lt;=vLastrow,'Match History Data'!B2446,"")</f>
        <v/>
      </c>
      <c r="C2446" t="str">
        <f>IF(ROW()&lt;=vLastrow,'Match History Data'!C2446,"")</f>
        <v/>
      </c>
      <c r="D2446" t="str">
        <f>IF(ROW()&lt;=vLastrow,'Match History Data'!D2446,"")</f>
        <v/>
      </c>
      <c r="E2446" s="3" t="str">
        <f>IF(ROW()&lt;=vLastrow,IF('Match History Data'!E2446&lt;&gt;"",'Match History Data'!E2446,""),"")</f>
        <v/>
      </c>
      <c r="F2446" s="3" t="str">
        <f>IF(ROW()&lt;=vLastrow,IF('Match History Data'!F2446&lt;&gt;"",'Match History Data'!F2446,""),"")</f>
        <v/>
      </c>
      <c r="G2446" t="str">
        <f>IF(ROW()&lt;=vLastrow,'Match History Data'!G2446,"")</f>
        <v/>
      </c>
      <c r="H2446" t="str">
        <f>IF(ROW()&lt;=vLastrow,'Match History Data'!H2446,"")</f>
        <v/>
      </c>
      <c r="I2446" t="str">
        <f>IF(ROW()&lt;=vLastrow,'Match History Data'!I2446,"")</f>
        <v/>
      </c>
      <c r="J2446" t="str">
        <f>IF(ROW()&lt;=vLastrow,'Match History Data'!J2446,"")</f>
        <v/>
      </c>
      <c r="K2446" t="str">
        <f>IF(ROW()&lt;=vLastrow,'Match History Data'!K2446,"")</f>
        <v/>
      </c>
      <c r="L2446" t="str">
        <f>IF(ROW()&lt;=vLastrow,'Match History Data'!L2446,"")</f>
        <v/>
      </c>
      <c r="M2446" t="str">
        <f>IF(ROW()&lt;=vLastrow,'Match History Data'!M2446,"")</f>
        <v/>
      </c>
      <c r="N2446" t="str">
        <f>IF(ROW()&lt;=vLastrow,'Match History Data'!N2446,"")</f>
        <v/>
      </c>
      <c r="O2446" t="str">
        <f>IF(ROW()&lt;=vLastrow,'Match History Data'!O2446,"")</f>
        <v/>
      </c>
      <c r="Q2446" t="str">
        <f>IF(ROW()&lt;=vLastrow,VLOOKUP(MONTH(E2446),calcs!$S$2:$T$13,2,FALSE),"")</f>
        <v/>
      </c>
      <c r="R2446" t="str">
        <f>IF(ROW()&lt;=vLastrow,VLOOKUP(MONTH(F2446),calcs!$S$2:$T$13,2,FALSE),"")</f>
        <v/>
      </c>
      <c r="S2446" t="str">
        <f t="shared" si="200"/>
        <v/>
      </c>
      <c r="T2446" s="26" t="e">
        <f>IF(F2446="",DATEDIF(E2446,calcs!X$2,"Y"),"")</f>
        <v>#VALUE!</v>
      </c>
      <c r="U2446" t="str">
        <f t="shared" si="199"/>
        <v/>
      </c>
      <c r="V2446" t="str">
        <f t="shared" si="196"/>
        <v/>
      </c>
      <c r="W2446">
        <f t="shared" si="197"/>
        <v>0</v>
      </c>
      <c r="X2446">
        <f t="shared" si="198"/>
        <v>0</v>
      </c>
    </row>
    <row r="2447" spans="1:24" x14ac:dyDescent="0.35">
      <c r="A2447" t="str">
        <f>IF(ROW()&lt;=vLastrow,'Match History Data'!A2447,"")</f>
        <v/>
      </c>
      <c r="B2447" t="str">
        <f>IF(ROW()&lt;=vLastrow,'Match History Data'!B2447,"")</f>
        <v/>
      </c>
      <c r="C2447" t="str">
        <f>IF(ROW()&lt;=vLastrow,'Match History Data'!C2447,"")</f>
        <v/>
      </c>
      <c r="D2447" t="str">
        <f>IF(ROW()&lt;=vLastrow,'Match History Data'!D2447,"")</f>
        <v/>
      </c>
      <c r="E2447" s="3" t="str">
        <f>IF(ROW()&lt;=vLastrow,IF('Match History Data'!E2447&lt;&gt;"",'Match History Data'!E2447,""),"")</f>
        <v/>
      </c>
      <c r="F2447" s="3" t="str">
        <f>IF(ROW()&lt;=vLastrow,IF('Match History Data'!F2447&lt;&gt;"",'Match History Data'!F2447,""),"")</f>
        <v/>
      </c>
      <c r="G2447" t="str">
        <f>IF(ROW()&lt;=vLastrow,'Match History Data'!G2447,"")</f>
        <v/>
      </c>
      <c r="H2447" t="str">
        <f>IF(ROW()&lt;=vLastrow,'Match History Data'!H2447,"")</f>
        <v/>
      </c>
      <c r="I2447" t="str">
        <f>IF(ROW()&lt;=vLastrow,'Match History Data'!I2447,"")</f>
        <v/>
      </c>
      <c r="J2447" t="str">
        <f>IF(ROW()&lt;=vLastrow,'Match History Data'!J2447,"")</f>
        <v/>
      </c>
      <c r="K2447" t="str">
        <f>IF(ROW()&lt;=vLastrow,'Match History Data'!K2447,"")</f>
        <v/>
      </c>
      <c r="L2447" t="str">
        <f>IF(ROW()&lt;=vLastrow,'Match History Data'!L2447,"")</f>
        <v/>
      </c>
      <c r="M2447" t="str">
        <f>IF(ROW()&lt;=vLastrow,'Match History Data'!M2447,"")</f>
        <v/>
      </c>
      <c r="N2447" t="str">
        <f>IF(ROW()&lt;=vLastrow,'Match History Data'!N2447,"")</f>
        <v/>
      </c>
      <c r="O2447" t="str">
        <f>IF(ROW()&lt;=vLastrow,'Match History Data'!O2447,"")</f>
        <v/>
      </c>
      <c r="Q2447" t="str">
        <f>IF(ROW()&lt;=vLastrow,VLOOKUP(MONTH(E2447),calcs!$S$2:$T$13,2,FALSE),"")</f>
        <v/>
      </c>
      <c r="R2447" t="str">
        <f>IF(ROW()&lt;=vLastrow,VLOOKUP(MONTH(F2447),calcs!$S$2:$T$13,2,FALSE),"")</f>
        <v/>
      </c>
      <c r="S2447" t="str">
        <f t="shared" si="200"/>
        <v/>
      </c>
      <c r="T2447" s="26" t="e">
        <f>IF(F2447="",DATEDIF(E2447,calcs!X$2,"Y"),"")</f>
        <v>#VALUE!</v>
      </c>
      <c r="U2447" t="str">
        <f t="shared" si="199"/>
        <v/>
      </c>
      <c r="V2447" t="str">
        <f t="shared" si="196"/>
        <v/>
      </c>
      <c r="W2447">
        <f t="shared" si="197"/>
        <v>0</v>
      </c>
      <c r="X2447">
        <f t="shared" si="198"/>
        <v>0</v>
      </c>
    </row>
    <row r="2448" spans="1:24" x14ac:dyDescent="0.35">
      <c r="A2448" t="str">
        <f>IF(ROW()&lt;=vLastrow,'Match History Data'!A2448,"")</f>
        <v/>
      </c>
      <c r="B2448" t="str">
        <f>IF(ROW()&lt;=vLastrow,'Match History Data'!B2448,"")</f>
        <v/>
      </c>
      <c r="C2448" t="str">
        <f>IF(ROW()&lt;=vLastrow,'Match History Data'!C2448,"")</f>
        <v/>
      </c>
      <c r="D2448" t="str">
        <f>IF(ROW()&lt;=vLastrow,'Match History Data'!D2448,"")</f>
        <v/>
      </c>
      <c r="E2448" s="3" t="str">
        <f>IF(ROW()&lt;=vLastrow,IF('Match History Data'!E2448&lt;&gt;"",'Match History Data'!E2448,""),"")</f>
        <v/>
      </c>
      <c r="F2448" s="3" t="str">
        <f>IF(ROW()&lt;=vLastrow,IF('Match History Data'!F2448&lt;&gt;"",'Match History Data'!F2448,""),"")</f>
        <v/>
      </c>
      <c r="G2448" t="str">
        <f>IF(ROW()&lt;=vLastrow,'Match History Data'!G2448,"")</f>
        <v/>
      </c>
      <c r="H2448" t="str">
        <f>IF(ROW()&lt;=vLastrow,'Match History Data'!H2448,"")</f>
        <v/>
      </c>
      <c r="I2448" t="str">
        <f>IF(ROW()&lt;=vLastrow,'Match History Data'!I2448,"")</f>
        <v/>
      </c>
      <c r="J2448" t="str">
        <f>IF(ROW()&lt;=vLastrow,'Match History Data'!J2448,"")</f>
        <v/>
      </c>
      <c r="K2448" t="str">
        <f>IF(ROW()&lt;=vLastrow,'Match History Data'!K2448,"")</f>
        <v/>
      </c>
      <c r="L2448" t="str">
        <f>IF(ROW()&lt;=vLastrow,'Match History Data'!L2448,"")</f>
        <v/>
      </c>
      <c r="M2448" t="str">
        <f>IF(ROW()&lt;=vLastrow,'Match History Data'!M2448,"")</f>
        <v/>
      </c>
      <c r="N2448" t="str">
        <f>IF(ROW()&lt;=vLastrow,'Match History Data'!N2448,"")</f>
        <v/>
      </c>
      <c r="O2448" t="str">
        <f>IF(ROW()&lt;=vLastrow,'Match History Data'!O2448,"")</f>
        <v/>
      </c>
      <c r="Q2448" t="str">
        <f>IF(ROW()&lt;=vLastrow,VLOOKUP(MONTH(E2448),calcs!$S$2:$T$13,2,FALSE),"")</f>
        <v/>
      </c>
      <c r="R2448" t="str">
        <f>IF(ROW()&lt;=vLastrow,VLOOKUP(MONTH(F2448),calcs!$S$2:$T$13,2,FALSE),"")</f>
        <v/>
      </c>
      <c r="S2448" t="str">
        <f t="shared" si="200"/>
        <v/>
      </c>
      <c r="T2448" s="26" t="e">
        <f>IF(F2448="",DATEDIF(E2448,calcs!X$2,"Y"),"")</f>
        <v>#VALUE!</v>
      </c>
      <c r="U2448" t="str">
        <f t="shared" si="199"/>
        <v/>
      </c>
      <c r="V2448" t="str">
        <f t="shared" si="196"/>
        <v/>
      </c>
      <c r="W2448">
        <f t="shared" si="197"/>
        <v>0</v>
      </c>
      <c r="X2448">
        <f t="shared" si="198"/>
        <v>0</v>
      </c>
    </row>
    <row r="2449" spans="1:24" x14ac:dyDescent="0.35">
      <c r="A2449" t="str">
        <f>IF(ROW()&lt;=vLastrow,'Match History Data'!A2449,"")</f>
        <v/>
      </c>
      <c r="B2449" t="str">
        <f>IF(ROW()&lt;=vLastrow,'Match History Data'!B2449,"")</f>
        <v/>
      </c>
      <c r="C2449" t="str">
        <f>IF(ROW()&lt;=vLastrow,'Match History Data'!C2449,"")</f>
        <v/>
      </c>
      <c r="D2449" t="str">
        <f>IF(ROW()&lt;=vLastrow,'Match History Data'!D2449,"")</f>
        <v/>
      </c>
      <c r="E2449" s="3" t="str">
        <f>IF(ROW()&lt;=vLastrow,IF('Match History Data'!E2449&lt;&gt;"",'Match History Data'!E2449,""),"")</f>
        <v/>
      </c>
      <c r="F2449" s="3" t="str">
        <f>IF(ROW()&lt;=vLastrow,IF('Match History Data'!F2449&lt;&gt;"",'Match History Data'!F2449,""),"")</f>
        <v/>
      </c>
      <c r="G2449" t="str">
        <f>IF(ROW()&lt;=vLastrow,'Match History Data'!G2449,"")</f>
        <v/>
      </c>
      <c r="H2449" t="str">
        <f>IF(ROW()&lt;=vLastrow,'Match History Data'!H2449,"")</f>
        <v/>
      </c>
      <c r="I2449" t="str">
        <f>IF(ROW()&lt;=vLastrow,'Match History Data'!I2449,"")</f>
        <v/>
      </c>
      <c r="J2449" t="str">
        <f>IF(ROW()&lt;=vLastrow,'Match History Data'!J2449,"")</f>
        <v/>
      </c>
      <c r="K2449" t="str">
        <f>IF(ROW()&lt;=vLastrow,'Match History Data'!K2449,"")</f>
        <v/>
      </c>
      <c r="L2449" t="str">
        <f>IF(ROW()&lt;=vLastrow,'Match History Data'!L2449,"")</f>
        <v/>
      </c>
      <c r="M2449" t="str">
        <f>IF(ROW()&lt;=vLastrow,'Match History Data'!M2449,"")</f>
        <v/>
      </c>
      <c r="N2449" t="str">
        <f>IF(ROW()&lt;=vLastrow,'Match History Data'!N2449,"")</f>
        <v/>
      </c>
      <c r="O2449" t="str">
        <f>IF(ROW()&lt;=vLastrow,'Match History Data'!O2449,"")</f>
        <v/>
      </c>
      <c r="Q2449" t="str">
        <f>IF(ROW()&lt;=vLastrow,VLOOKUP(MONTH(E2449),calcs!$S$2:$T$13,2,FALSE),"")</f>
        <v/>
      </c>
      <c r="R2449" t="str">
        <f>IF(ROW()&lt;=vLastrow,VLOOKUP(MONTH(F2449),calcs!$S$2:$T$13,2,FALSE),"")</f>
        <v/>
      </c>
      <c r="S2449" t="str">
        <f t="shared" si="200"/>
        <v/>
      </c>
      <c r="T2449" s="26" t="e">
        <f>IF(F2449="",DATEDIF(E2449,calcs!X$2,"Y"),"")</f>
        <v>#VALUE!</v>
      </c>
      <c r="U2449" t="str">
        <f t="shared" si="199"/>
        <v/>
      </c>
      <c r="V2449" t="str">
        <f t="shared" si="196"/>
        <v/>
      </c>
      <c r="W2449">
        <f t="shared" si="197"/>
        <v>0</v>
      </c>
      <c r="X2449">
        <f t="shared" si="198"/>
        <v>0</v>
      </c>
    </row>
    <row r="2450" spans="1:24" x14ac:dyDescent="0.35">
      <c r="A2450" t="str">
        <f>IF(ROW()&lt;=vLastrow,'Match History Data'!A2450,"")</f>
        <v/>
      </c>
      <c r="B2450" t="str">
        <f>IF(ROW()&lt;=vLastrow,'Match History Data'!B2450,"")</f>
        <v/>
      </c>
      <c r="C2450" t="str">
        <f>IF(ROW()&lt;=vLastrow,'Match History Data'!C2450,"")</f>
        <v/>
      </c>
      <c r="D2450" t="str">
        <f>IF(ROW()&lt;=vLastrow,'Match History Data'!D2450,"")</f>
        <v/>
      </c>
      <c r="E2450" s="3" t="str">
        <f>IF(ROW()&lt;=vLastrow,IF('Match History Data'!E2450&lt;&gt;"",'Match History Data'!E2450,""),"")</f>
        <v/>
      </c>
      <c r="F2450" s="3" t="str">
        <f>IF(ROW()&lt;=vLastrow,IF('Match History Data'!F2450&lt;&gt;"",'Match History Data'!F2450,""),"")</f>
        <v/>
      </c>
      <c r="G2450" t="str">
        <f>IF(ROW()&lt;=vLastrow,'Match History Data'!G2450,"")</f>
        <v/>
      </c>
      <c r="H2450" t="str">
        <f>IF(ROW()&lt;=vLastrow,'Match History Data'!H2450,"")</f>
        <v/>
      </c>
      <c r="I2450" t="str">
        <f>IF(ROW()&lt;=vLastrow,'Match History Data'!I2450,"")</f>
        <v/>
      </c>
      <c r="J2450" t="str">
        <f>IF(ROW()&lt;=vLastrow,'Match History Data'!J2450,"")</f>
        <v/>
      </c>
      <c r="K2450" t="str">
        <f>IF(ROW()&lt;=vLastrow,'Match History Data'!K2450,"")</f>
        <v/>
      </c>
      <c r="L2450" t="str">
        <f>IF(ROW()&lt;=vLastrow,'Match History Data'!L2450,"")</f>
        <v/>
      </c>
      <c r="M2450" t="str">
        <f>IF(ROW()&lt;=vLastrow,'Match History Data'!M2450,"")</f>
        <v/>
      </c>
      <c r="N2450" t="str">
        <f>IF(ROW()&lt;=vLastrow,'Match History Data'!N2450,"")</f>
        <v/>
      </c>
      <c r="O2450" t="str">
        <f>IF(ROW()&lt;=vLastrow,'Match History Data'!O2450,"")</f>
        <v/>
      </c>
      <c r="Q2450" t="str">
        <f>IF(ROW()&lt;=vLastrow,VLOOKUP(MONTH(E2450),calcs!$S$2:$T$13,2,FALSE),"")</f>
        <v/>
      </c>
      <c r="R2450" t="str">
        <f>IF(ROW()&lt;=vLastrow,VLOOKUP(MONTH(F2450),calcs!$S$2:$T$13,2,FALSE),"")</f>
        <v/>
      </c>
      <c r="S2450" t="str">
        <f t="shared" si="200"/>
        <v/>
      </c>
      <c r="T2450" s="26" t="e">
        <f>IF(F2450="",DATEDIF(E2450,calcs!X$2,"Y"),"")</f>
        <v>#VALUE!</v>
      </c>
      <c r="U2450" t="str">
        <f t="shared" si="199"/>
        <v/>
      </c>
      <c r="V2450" t="str">
        <f t="shared" si="196"/>
        <v/>
      </c>
      <c r="W2450">
        <f t="shared" si="197"/>
        <v>0</v>
      </c>
      <c r="X2450">
        <f t="shared" si="198"/>
        <v>0</v>
      </c>
    </row>
    <row r="2451" spans="1:24" x14ac:dyDescent="0.35">
      <c r="A2451" t="str">
        <f>IF(ROW()&lt;=vLastrow,'Match History Data'!A2451,"")</f>
        <v/>
      </c>
      <c r="B2451" t="str">
        <f>IF(ROW()&lt;=vLastrow,'Match History Data'!B2451,"")</f>
        <v/>
      </c>
      <c r="C2451" t="str">
        <f>IF(ROW()&lt;=vLastrow,'Match History Data'!C2451,"")</f>
        <v/>
      </c>
      <c r="D2451" t="str">
        <f>IF(ROW()&lt;=vLastrow,'Match History Data'!D2451,"")</f>
        <v/>
      </c>
      <c r="E2451" s="3" t="str">
        <f>IF(ROW()&lt;=vLastrow,IF('Match History Data'!E2451&lt;&gt;"",'Match History Data'!E2451,""),"")</f>
        <v/>
      </c>
      <c r="F2451" s="3" t="str">
        <f>IF(ROW()&lt;=vLastrow,IF('Match History Data'!F2451&lt;&gt;"",'Match History Data'!F2451,""),"")</f>
        <v/>
      </c>
      <c r="G2451" t="str">
        <f>IF(ROW()&lt;=vLastrow,'Match History Data'!G2451,"")</f>
        <v/>
      </c>
      <c r="H2451" t="str">
        <f>IF(ROW()&lt;=vLastrow,'Match History Data'!H2451,"")</f>
        <v/>
      </c>
      <c r="I2451" t="str">
        <f>IF(ROW()&lt;=vLastrow,'Match History Data'!I2451,"")</f>
        <v/>
      </c>
      <c r="J2451" t="str">
        <f>IF(ROW()&lt;=vLastrow,'Match History Data'!J2451,"")</f>
        <v/>
      </c>
      <c r="K2451" t="str">
        <f>IF(ROW()&lt;=vLastrow,'Match History Data'!K2451,"")</f>
        <v/>
      </c>
      <c r="L2451" t="str">
        <f>IF(ROW()&lt;=vLastrow,'Match History Data'!L2451,"")</f>
        <v/>
      </c>
      <c r="M2451" t="str">
        <f>IF(ROW()&lt;=vLastrow,'Match History Data'!M2451,"")</f>
        <v/>
      </c>
      <c r="N2451" t="str">
        <f>IF(ROW()&lt;=vLastrow,'Match History Data'!N2451,"")</f>
        <v/>
      </c>
      <c r="O2451" t="str">
        <f>IF(ROW()&lt;=vLastrow,'Match History Data'!O2451,"")</f>
        <v/>
      </c>
      <c r="Q2451" t="str">
        <f>IF(ROW()&lt;=vLastrow,VLOOKUP(MONTH(E2451),calcs!$S$2:$T$13,2,FALSE),"")</f>
        <v/>
      </c>
      <c r="R2451" t="str">
        <f>IF(ROW()&lt;=vLastrow,VLOOKUP(MONTH(F2451),calcs!$S$2:$T$13,2,FALSE),"")</f>
        <v/>
      </c>
      <c r="S2451" t="str">
        <f t="shared" si="200"/>
        <v/>
      </c>
      <c r="T2451" s="26" t="e">
        <f>IF(F2451="",DATEDIF(E2451,calcs!X$2,"Y"),"")</f>
        <v>#VALUE!</v>
      </c>
      <c r="U2451" t="str">
        <f t="shared" si="199"/>
        <v/>
      </c>
      <c r="V2451" t="str">
        <f t="shared" si="196"/>
        <v/>
      </c>
      <c r="W2451">
        <f t="shared" si="197"/>
        <v>0</v>
      </c>
      <c r="X2451">
        <f t="shared" si="198"/>
        <v>0</v>
      </c>
    </row>
    <row r="2452" spans="1:24" x14ac:dyDescent="0.35">
      <c r="A2452" t="str">
        <f>IF(ROW()&lt;=vLastrow,'Match History Data'!A2452,"")</f>
        <v/>
      </c>
      <c r="B2452" t="str">
        <f>IF(ROW()&lt;=vLastrow,'Match History Data'!B2452,"")</f>
        <v/>
      </c>
      <c r="C2452" t="str">
        <f>IF(ROW()&lt;=vLastrow,'Match History Data'!C2452,"")</f>
        <v/>
      </c>
      <c r="D2452" t="str">
        <f>IF(ROW()&lt;=vLastrow,'Match History Data'!D2452,"")</f>
        <v/>
      </c>
      <c r="E2452" s="3" t="str">
        <f>IF(ROW()&lt;=vLastrow,IF('Match History Data'!E2452&lt;&gt;"",'Match History Data'!E2452,""),"")</f>
        <v/>
      </c>
      <c r="F2452" s="3" t="str">
        <f>IF(ROW()&lt;=vLastrow,IF('Match History Data'!F2452&lt;&gt;"",'Match History Data'!F2452,""),"")</f>
        <v/>
      </c>
      <c r="G2452" t="str">
        <f>IF(ROW()&lt;=vLastrow,'Match History Data'!G2452,"")</f>
        <v/>
      </c>
      <c r="H2452" t="str">
        <f>IF(ROW()&lt;=vLastrow,'Match History Data'!H2452,"")</f>
        <v/>
      </c>
      <c r="I2452" t="str">
        <f>IF(ROW()&lt;=vLastrow,'Match History Data'!I2452,"")</f>
        <v/>
      </c>
      <c r="J2452" t="str">
        <f>IF(ROW()&lt;=vLastrow,'Match History Data'!J2452,"")</f>
        <v/>
      </c>
      <c r="K2452" t="str">
        <f>IF(ROW()&lt;=vLastrow,'Match History Data'!K2452,"")</f>
        <v/>
      </c>
      <c r="L2452" t="str">
        <f>IF(ROW()&lt;=vLastrow,'Match History Data'!L2452,"")</f>
        <v/>
      </c>
      <c r="M2452" t="str">
        <f>IF(ROW()&lt;=vLastrow,'Match History Data'!M2452,"")</f>
        <v/>
      </c>
      <c r="N2452" t="str">
        <f>IF(ROW()&lt;=vLastrow,'Match History Data'!N2452,"")</f>
        <v/>
      </c>
      <c r="O2452" t="str">
        <f>IF(ROW()&lt;=vLastrow,'Match History Data'!O2452,"")</f>
        <v/>
      </c>
      <c r="Q2452" t="str">
        <f>IF(ROW()&lt;=vLastrow,VLOOKUP(MONTH(E2452),calcs!$S$2:$T$13,2,FALSE),"")</f>
        <v/>
      </c>
      <c r="R2452" t="str">
        <f>IF(ROW()&lt;=vLastrow,VLOOKUP(MONTH(F2452),calcs!$S$2:$T$13,2,FALSE),"")</f>
        <v/>
      </c>
      <c r="S2452" t="str">
        <f t="shared" si="200"/>
        <v/>
      </c>
      <c r="T2452" s="26" t="e">
        <f>IF(F2452="",DATEDIF(E2452,calcs!X$2,"Y"),"")</f>
        <v>#VALUE!</v>
      </c>
      <c r="U2452" t="str">
        <f t="shared" si="199"/>
        <v/>
      </c>
      <c r="V2452" t="str">
        <f t="shared" si="196"/>
        <v/>
      </c>
      <c r="W2452">
        <f t="shared" si="197"/>
        <v>0</v>
      </c>
      <c r="X2452">
        <f t="shared" si="198"/>
        <v>0</v>
      </c>
    </row>
    <row r="2453" spans="1:24" x14ac:dyDescent="0.35">
      <c r="A2453" t="str">
        <f>IF(ROW()&lt;=vLastrow,'Match History Data'!A2453,"")</f>
        <v/>
      </c>
      <c r="B2453" t="str">
        <f>IF(ROW()&lt;=vLastrow,'Match History Data'!B2453,"")</f>
        <v/>
      </c>
      <c r="C2453" t="str">
        <f>IF(ROW()&lt;=vLastrow,'Match History Data'!C2453,"")</f>
        <v/>
      </c>
      <c r="D2453" t="str">
        <f>IF(ROW()&lt;=vLastrow,'Match History Data'!D2453,"")</f>
        <v/>
      </c>
      <c r="E2453" s="3" t="str">
        <f>IF(ROW()&lt;=vLastrow,IF('Match History Data'!E2453&lt;&gt;"",'Match History Data'!E2453,""),"")</f>
        <v/>
      </c>
      <c r="F2453" s="3" t="str">
        <f>IF(ROW()&lt;=vLastrow,IF('Match History Data'!F2453&lt;&gt;"",'Match History Data'!F2453,""),"")</f>
        <v/>
      </c>
      <c r="G2453" t="str">
        <f>IF(ROW()&lt;=vLastrow,'Match History Data'!G2453,"")</f>
        <v/>
      </c>
      <c r="H2453" t="str">
        <f>IF(ROW()&lt;=vLastrow,'Match History Data'!H2453,"")</f>
        <v/>
      </c>
      <c r="I2453" t="str">
        <f>IF(ROW()&lt;=vLastrow,'Match History Data'!I2453,"")</f>
        <v/>
      </c>
      <c r="J2453" t="str">
        <f>IF(ROW()&lt;=vLastrow,'Match History Data'!J2453,"")</f>
        <v/>
      </c>
      <c r="K2453" t="str">
        <f>IF(ROW()&lt;=vLastrow,'Match History Data'!K2453,"")</f>
        <v/>
      </c>
      <c r="L2453" t="str">
        <f>IF(ROW()&lt;=vLastrow,'Match History Data'!L2453,"")</f>
        <v/>
      </c>
      <c r="M2453" t="str">
        <f>IF(ROW()&lt;=vLastrow,'Match History Data'!M2453,"")</f>
        <v/>
      </c>
      <c r="N2453" t="str">
        <f>IF(ROW()&lt;=vLastrow,'Match History Data'!N2453,"")</f>
        <v/>
      </c>
      <c r="O2453" t="str">
        <f>IF(ROW()&lt;=vLastrow,'Match History Data'!O2453,"")</f>
        <v/>
      </c>
      <c r="Q2453" t="str">
        <f>IF(ROW()&lt;=vLastrow,VLOOKUP(MONTH(E2453),calcs!$S$2:$T$13,2,FALSE),"")</f>
        <v/>
      </c>
      <c r="R2453" t="str">
        <f>IF(ROW()&lt;=vLastrow,VLOOKUP(MONTH(F2453),calcs!$S$2:$T$13,2,FALSE),"")</f>
        <v/>
      </c>
      <c r="S2453" t="str">
        <f t="shared" si="200"/>
        <v/>
      </c>
      <c r="T2453" s="26" t="e">
        <f>IF(F2453="",DATEDIF(E2453,calcs!X$2,"Y"),"")</f>
        <v>#VALUE!</v>
      </c>
      <c r="U2453" t="str">
        <f t="shared" si="199"/>
        <v/>
      </c>
      <c r="V2453" t="str">
        <f t="shared" si="196"/>
        <v/>
      </c>
      <c r="W2453">
        <f t="shared" si="197"/>
        <v>0</v>
      </c>
      <c r="X2453">
        <f t="shared" si="198"/>
        <v>0</v>
      </c>
    </row>
    <row r="2454" spans="1:24" x14ac:dyDescent="0.35">
      <c r="A2454" t="str">
        <f>IF(ROW()&lt;=vLastrow,'Match History Data'!A2454,"")</f>
        <v/>
      </c>
      <c r="B2454" t="str">
        <f>IF(ROW()&lt;=vLastrow,'Match History Data'!B2454,"")</f>
        <v/>
      </c>
      <c r="C2454" t="str">
        <f>IF(ROW()&lt;=vLastrow,'Match History Data'!C2454,"")</f>
        <v/>
      </c>
      <c r="D2454" t="str">
        <f>IF(ROW()&lt;=vLastrow,'Match History Data'!D2454,"")</f>
        <v/>
      </c>
      <c r="E2454" s="3" t="str">
        <f>IF(ROW()&lt;=vLastrow,IF('Match History Data'!E2454&lt;&gt;"",'Match History Data'!E2454,""),"")</f>
        <v/>
      </c>
      <c r="F2454" s="3" t="str">
        <f>IF(ROW()&lt;=vLastrow,IF('Match History Data'!F2454&lt;&gt;"",'Match History Data'!F2454,""),"")</f>
        <v/>
      </c>
      <c r="G2454" t="str">
        <f>IF(ROW()&lt;=vLastrow,'Match History Data'!G2454,"")</f>
        <v/>
      </c>
      <c r="H2454" t="str">
        <f>IF(ROW()&lt;=vLastrow,'Match History Data'!H2454,"")</f>
        <v/>
      </c>
      <c r="I2454" t="str">
        <f>IF(ROW()&lt;=vLastrow,'Match History Data'!I2454,"")</f>
        <v/>
      </c>
      <c r="J2454" t="str">
        <f>IF(ROW()&lt;=vLastrow,'Match History Data'!J2454,"")</f>
        <v/>
      </c>
      <c r="K2454" t="str">
        <f>IF(ROW()&lt;=vLastrow,'Match History Data'!K2454,"")</f>
        <v/>
      </c>
      <c r="L2454" t="str">
        <f>IF(ROW()&lt;=vLastrow,'Match History Data'!L2454,"")</f>
        <v/>
      </c>
      <c r="M2454" t="str">
        <f>IF(ROW()&lt;=vLastrow,'Match History Data'!M2454,"")</f>
        <v/>
      </c>
      <c r="N2454" t="str">
        <f>IF(ROW()&lt;=vLastrow,'Match History Data'!N2454,"")</f>
        <v/>
      </c>
      <c r="O2454" t="str">
        <f>IF(ROW()&lt;=vLastrow,'Match History Data'!O2454,"")</f>
        <v/>
      </c>
      <c r="Q2454" t="str">
        <f>IF(ROW()&lt;=vLastrow,VLOOKUP(MONTH(E2454),calcs!$S$2:$T$13,2,FALSE),"")</f>
        <v/>
      </c>
      <c r="R2454" t="str">
        <f>IF(ROW()&lt;=vLastrow,VLOOKUP(MONTH(F2454),calcs!$S$2:$T$13,2,FALSE),"")</f>
        <v/>
      </c>
      <c r="S2454" t="str">
        <f t="shared" si="200"/>
        <v/>
      </c>
      <c r="T2454" s="26" t="e">
        <f>IF(F2454="",DATEDIF(E2454,calcs!X$2,"Y"),"")</f>
        <v>#VALUE!</v>
      </c>
      <c r="U2454" t="str">
        <f t="shared" si="199"/>
        <v/>
      </c>
      <c r="V2454" t="str">
        <f t="shared" si="196"/>
        <v/>
      </c>
      <c r="W2454">
        <f t="shared" si="197"/>
        <v>0</v>
      </c>
      <c r="X2454">
        <f t="shared" si="198"/>
        <v>0</v>
      </c>
    </row>
    <row r="2455" spans="1:24" x14ac:dyDescent="0.35">
      <c r="A2455" t="str">
        <f>IF(ROW()&lt;=vLastrow,'Match History Data'!A2455,"")</f>
        <v/>
      </c>
      <c r="B2455" t="str">
        <f>IF(ROW()&lt;=vLastrow,'Match History Data'!B2455,"")</f>
        <v/>
      </c>
      <c r="C2455" t="str">
        <f>IF(ROW()&lt;=vLastrow,'Match History Data'!C2455,"")</f>
        <v/>
      </c>
      <c r="D2455" t="str">
        <f>IF(ROW()&lt;=vLastrow,'Match History Data'!D2455,"")</f>
        <v/>
      </c>
      <c r="E2455" s="3" t="str">
        <f>IF(ROW()&lt;=vLastrow,IF('Match History Data'!E2455&lt;&gt;"",'Match History Data'!E2455,""),"")</f>
        <v/>
      </c>
      <c r="F2455" s="3" t="str">
        <f>IF(ROW()&lt;=vLastrow,IF('Match History Data'!F2455&lt;&gt;"",'Match History Data'!F2455,""),"")</f>
        <v/>
      </c>
      <c r="G2455" t="str">
        <f>IF(ROW()&lt;=vLastrow,'Match History Data'!G2455,"")</f>
        <v/>
      </c>
      <c r="H2455" t="str">
        <f>IF(ROW()&lt;=vLastrow,'Match History Data'!H2455,"")</f>
        <v/>
      </c>
      <c r="I2455" t="str">
        <f>IF(ROW()&lt;=vLastrow,'Match History Data'!I2455,"")</f>
        <v/>
      </c>
      <c r="J2455" t="str">
        <f>IF(ROW()&lt;=vLastrow,'Match History Data'!J2455,"")</f>
        <v/>
      </c>
      <c r="K2455" t="str">
        <f>IF(ROW()&lt;=vLastrow,'Match History Data'!K2455,"")</f>
        <v/>
      </c>
      <c r="L2455" t="str">
        <f>IF(ROW()&lt;=vLastrow,'Match History Data'!L2455,"")</f>
        <v/>
      </c>
      <c r="M2455" t="str">
        <f>IF(ROW()&lt;=vLastrow,'Match History Data'!M2455,"")</f>
        <v/>
      </c>
      <c r="N2455" t="str">
        <f>IF(ROW()&lt;=vLastrow,'Match History Data'!N2455,"")</f>
        <v/>
      </c>
      <c r="O2455" t="str">
        <f>IF(ROW()&lt;=vLastrow,'Match History Data'!O2455,"")</f>
        <v/>
      </c>
      <c r="Q2455" t="str">
        <f>IF(ROW()&lt;=vLastrow,VLOOKUP(MONTH(E2455),calcs!$S$2:$T$13,2,FALSE),"")</f>
        <v/>
      </c>
      <c r="R2455" t="str">
        <f>IF(ROW()&lt;=vLastrow,VLOOKUP(MONTH(F2455),calcs!$S$2:$T$13,2,FALSE),"")</f>
        <v/>
      </c>
      <c r="S2455" t="str">
        <f t="shared" si="200"/>
        <v/>
      </c>
      <c r="T2455" s="26" t="e">
        <f>IF(F2455="",DATEDIF(E2455,calcs!X$2,"Y"),"")</f>
        <v>#VALUE!</v>
      </c>
      <c r="U2455" t="str">
        <f t="shared" si="199"/>
        <v/>
      </c>
      <c r="V2455" t="str">
        <f t="shared" si="196"/>
        <v/>
      </c>
      <c r="W2455">
        <f t="shared" si="197"/>
        <v>0</v>
      </c>
      <c r="X2455">
        <f t="shared" si="198"/>
        <v>0</v>
      </c>
    </row>
    <row r="2456" spans="1:24" x14ac:dyDescent="0.35">
      <c r="A2456" t="str">
        <f>IF(ROW()&lt;=vLastrow,'Match History Data'!A2456,"")</f>
        <v/>
      </c>
      <c r="B2456" t="str">
        <f>IF(ROW()&lt;=vLastrow,'Match History Data'!B2456,"")</f>
        <v/>
      </c>
      <c r="C2456" t="str">
        <f>IF(ROW()&lt;=vLastrow,'Match History Data'!C2456,"")</f>
        <v/>
      </c>
      <c r="D2456" t="str">
        <f>IF(ROW()&lt;=vLastrow,'Match History Data'!D2456,"")</f>
        <v/>
      </c>
      <c r="E2456" s="3" t="str">
        <f>IF(ROW()&lt;=vLastrow,IF('Match History Data'!E2456&lt;&gt;"",'Match History Data'!E2456,""),"")</f>
        <v/>
      </c>
      <c r="F2456" s="3" t="str">
        <f>IF(ROW()&lt;=vLastrow,IF('Match History Data'!F2456&lt;&gt;"",'Match History Data'!F2456,""),"")</f>
        <v/>
      </c>
      <c r="G2456" t="str">
        <f>IF(ROW()&lt;=vLastrow,'Match History Data'!G2456,"")</f>
        <v/>
      </c>
      <c r="H2456" t="str">
        <f>IF(ROW()&lt;=vLastrow,'Match History Data'!H2456,"")</f>
        <v/>
      </c>
      <c r="I2456" t="str">
        <f>IF(ROW()&lt;=vLastrow,'Match History Data'!I2456,"")</f>
        <v/>
      </c>
      <c r="J2456" t="str">
        <f>IF(ROW()&lt;=vLastrow,'Match History Data'!J2456,"")</f>
        <v/>
      </c>
      <c r="K2456" t="str">
        <f>IF(ROW()&lt;=vLastrow,'Match History Data'!K2456,"")</f>
        <v/>
      </c>
      <c r="L2456" t="str">
        <f>IF(ROW()&lt;=vLastrow,'Match History Data'!L2456,"")</f>
        <v/>
      </c>
      <c r="M2456" t="str">
        <f>IF(ROW()&lt;=vLastrow,'Match History Data'!M2456,"")</f>
        <v/>
      </c>
      <c r="N2456" t="str">
        <f>IF(ROW()&lt;=vLastrow,'Match History Data'!N2456,"")</f>
        <v/>
      </c>
      <c r="O2456" t="str">
        <f>IF(ROW()&lt;=vLastrow,'Match History Data'!O2456,"")</f>
        <v/>
      </c>
      <c r="Q2456" t="str">
        <f>IF(ROW()&lt;=vLastrow,VLOOKUP(MONTH(E2456),calcs!$S$2:$T$13,2,FALSE),"")</f>
        <v/>
      </c>
      <c r="R2456" t="str">
        <f>IF(ROW()&lt;=vLastrow,VLOOKUP(MONTH(F2456),calcs!$S$2:$T$13,2,FALSE),"")</f>
        <v/>
      </c>
      <c r="S2456" t="str">
        <f t="shared" si="200"/>
        <v/>
      </c>
      <c r="T2456" s="26" t="e">
        <f>IF(F2456="",DATEDIF(E2456,calcs!X$2,"Y"),"")</f>
        <v>#VALUE!</v>
      </c>
      <c r="U2456" t="str">
        <f t="shared" si="199"/>
        <v/>
      </c>
      <c r="V2456" t="str">
        <f t="shared" si="196"/>
        <v/>
      </c>
      <c r="W2456">
        <f t="shared" si="197"/>
        <v>0</v>
      </c>
      <c r="X2456">
        <f t="shared" si="198"/>
        <v>0</v>
      </c>
    </row>
    <row r="2457" spans="1:24" x14ac:dyDescent="0.35">
      <c r="A2457" t="str">
        <f>IF(ROW()&lt;=vLastrow,'Match History Data'!A2457,"")</f>
        <v/>
      </c>
      <c r="B2457" t="str">
        <f>IF(ROW()&lt;=vLastrow,'Match History Data'!B2457,"")</f>
        <v/>
      </c>
      <c r="C2457" t="str">
        <f>IF(ROW()&lt;=vLastrow,'Match History Data'!C2457,"")</f>
        <v/>
      </c>
      <c r="D2457" t="str">
        <f>IF(ROW()&lt;=vLastrow,'Match History Data'!D2457,"")</f>
        <v/>
      </c>
      <c r="E2457" s="3" t="str">
        <f>IF(ROW()&lt;=vLastrow,IF('Match History Data'!E2457&lt;&gt;"",'Match History Data'!E2457,""),"")</f>
        <v/>
      </c>
      <c r="F2457" s="3" t="str">
        <f>IF(ROW()&lt;=vLastrow,IF('Match History Data'!F2457&lt;&gt;"",'Match History Data'!F2457,""),"")</f>
        <v/>
      </c>
      <c r="G2457" t="str">
        <f>IF(ROW()&lt;=vLastrow,'Match History Data'!G2457,"")</f>
        <v/>
      </c>
      <c r="H2457" t="str">
        <f>IF(ROW()&lt;=vLastrow,'Match History Data'!H2457,"")</f>
        <v/>
      </c>
      <c r="I2457" t="str">
        <f>IF(ROW()&lt;=vLastrow,'Match History Data'!I2457,"")</f>
        <v/>
      </c>
      <c r="J2457" t="str">
        <f>IF(ROW()&lt;=vLastrow,'Match History Data'!J2457,"")</f>
        <v/>
      </c>
      <c r="K2457" t="str">
        <f>IF(ROW()&lt;=vLastrow,'Match History Data'!K2457,"")</f>
        <v/>
      </c>
      <c r="L2457" t="str">
        <f>IF(ROW()&lt;=vLastrow,'Match History Data'!L2457,"")</f>
        <v/>
      </c>
      <c r="M2457" t="str">
        <f>IF(ROW()&lt;=vLastrow,'Match History Data'!M2457,"")</f>
        <v/>
      </c>
      <c r="N2457" t="str">
        <f>IF(ROW()&lt;=vLastrow,'Match History Data'!N2457,"")</f>
        <v/>
      </c>
      <c r="O2457" t="str">
        <f>IF(ROW()&lt;=vLastrow,'Match History Data'!O2457,"")</f>
        <v/>
      </c>
      <c r="Q2457" t="str">
        <f>IF(ROW()&lt;=vLastrow,VLOOKUP(MONTH(E2457),calcs!$S$2:$T$13,2,FALSE),"")</f>
        <v/>
      </c>
      <c r="R2457" t="str">
        <f>IF(ROW()&lt;=vLastrow,VLOOKUP(MONTH(F2457),calcs!$S$2:$T$13,2,FALSE),"")</f>
        <v/>
      </c>
      <c r="S2457" t="str">
        <f t="shared" si="200"/>
        <v/>
      </c>
      <c r="T2457" s="26" t="e">
        <f>IF(F2457="",DATEDIF(E2457,calcs!X$2,"Y"),"")</f>
        <v>#VALUE!</v>
      </c>
      <c r="U2457" t="str">
        <f t="shared" si="199"/>
        <v/>
      </c>
      <c r="V2457" t="str">
        <f t="shared" si="196"/>
        <v/>
      </c>
      <c r="W2457">
        <f t="shared" si="197"/>
        <v>0</v>
      </c>
      <c r="X2457">
        <f t="shared" si="198"/>
        <v>0</v>
      </c>
    </row>
    <row r="2458" spans="1:24" x14ac:dyDescent="0.35">
      <c r="A2458" t="str">
        <f>IF(ROW()&lt;=vLastrow,'Match History Data'!A2458,"")</f>
        <v/>
      </c>
      <c r="B2458" t="str">
        <f>IF(ROW()&lt;=vLastrow,'Match History Data'!B2458,"")</f>
        <v/>
      </c>
      <c r="C2458" t="str">
        <f>IF(ROW()&lt;=vLastrow,'Match History Data'!C2458,"")</f>
        <v/>
      </c>
      <c r="D2458" t="str">
        <f>IF(ROW()&lt;=vLastrow,'Match History Data'!D2458,"")</f>
        <v/>
      </c>
      <c r="E2458" s="3" t="str">
        <f>IF(ROW()&lt;=vLastrow,IF('Match History Data'!E2458&lt;&gt;"",'Match History Data'!E2458,""),"")</f>
        <v/>
      </c>
      <c r="F2458" s="3" t="str">
        <f>IF(ROW()&lt;=vLastrow,IF('Match History Data'!F2458&lt;&gt;"",'Match History Data'!F2458,""),"")</f>
        <v/>
      </c>
      <c r="G2458" t="str">
        <f>IF(ROW()&lt;=vLastrow,'Match History Data'!G2458,"")</f>
        <v/>
      </c>
      <c r="H2458" t="str">
        <f>IF(ROW()&lt;=vLastrow,'Match History Data'!H2458,"")</f>
        <v/>
      </c>
      <c r="I2458" t="str">
        <f>IF(ROW()&lt;=vLastrow,'Match History Data'!I2458,"")</f>
        <v/>
      </c>
      <c r="J2458" t="str">
        <f>IF(ROW()&lt;=vLastrow,'Match History Data'!J2458,"")</f>
        <v/>
      </c>
      <c r="K2458" t="str">
        <f>IF(ROW()&lt;=vLastrow,'Match History Data'!K2458,"")</f>
        <v/>
      </c>
      <c r="L2458" t="str">
        <f>IF(ROW()&lt;=vLastrow,'Match History Data'!L2458,"")</f>
        <v/>
      </c>
      <c r="M2458" t="str">
        <f>IF(ROW()&lt;=vLastrow,'Match History Data'!M2458,"")</f>
        <v/>
      </c>
      <c r="N2458" t="str">
        <f>IF(ROW()&lt;=vLastrow,'Match History Data'!N2458,"")</f>
        <v/>
      </c>
      <c r="O2458" t="str">
        <f>IF(ROW()&lt;=vLastrow,'Match History Data'!O2458,"")</f>
        <v/>
      </c>
      <c r="Q2458" t="str">
        <f>IF(ROW()&lt;=vLastrow,VLOOKUP(MONTH(E2458),calcs!$S$2:$T$13,2,FALSE),"")</f>
        <v/>
      </c>
      <c r="R2458" t="str">
        <f>IF(ROW()&lt;=vLastrow,VLOOKUP(MONTH(F2458),calcs!$S$2:$T$13,2,FALSE),"")</f>
        <v/>
      </c>
      <c r="S2458" t="str">
        <f t="shared" si="200"/>
        <v/>
      </c>
      <c r="T2458" s="26" t="e">
        <f>IF(F2458="",DATEDIF(E2458,calcs!X$2,"Y"),"")</f>
        <v>#VALUE!</v>
      </c>
      <c r="U2458" t="str">
        <f t="shared" si="199"/>
        <v/>
      </c>
      <c r="V2458" t="str">
        <f t="shared" si="196"/>
        <v/>
      </c>
      <c r="W2458">
        <f t="shared" si="197"/>
        <v>0</v>
      </c>
      <c r="X2458">
        <f t="shared" si="198"/>
        <v>0</v>
      </c>
    </row>
    <row r="2459" spans="1:24" x14ac:dyDescent="0.35">
      <c r="A2459" t="str">
        <f>IF(ROW()&lt;=vLastrow,'Match History Data'!A2459,"")</f>
        <v/>
      </c>
      <c r="B2459" t="str">
        <f>IF(ROW()&lt;=vLastrow,'Match History Data'!B2459,"")</f>
        <v/>
      </c>
      <c r="C2459" t="str">
        <f>IF(ROW()&lt;=vLastrow,'Match History Data'!C2459,"")</f>
        <v/>
      </c>
      <c r="D2459" t="str">
        <f>IF(ROW()&lt;=vLastrow,'Match History Data'!D2459,"")</f>
        <v/>
      </c>
      <c r="E2459" s="3" t="str">
        <f>IF(ROW()&lt;=vLastrow,IF('Match History Data'!E2459&lt;&gt;"",'Match History Data'!E2459,""),"")</f>
        <v/>
      </c>
      <c r="F2459" s="3" t="str">
        <f>IF(ROW()&lt;=vLastrow,IF('Match History Data'!F2459&lt;&gt;"",'Match History Data'!F2459,""),"")</f>
        <v/>
      </c>
      <c r="G2459" t="str">
        <f>IF(ROW()&lt;=vLastrow,'Match History Data'!G2459,"")</f>
        <v/>
      </c>
      <c r="H2459" t="str">
        <f>IF(ROW()&lt;=vLastrow,'Match History Data'!H2459,"")</f>
        <v/>
      </c>
      <c r="I2459" t="str">
        <f>IF(ROW()&lt;=vLastrow,'Match History Data'!I2459,"")</f>
        <v/>
      </c>
      <c r="J2459" t="str">
        <f>IF(ROW()&lt;=vLastrow,'Match History Data'!J2459,"")</f>
        <v/>
      </c>
      <c r="K2459" t="str">
        <f>IF(ROW()&lt;=vLastrow,'Match History Data'!K2459,"")</f>
        <v/>
      </c>
      <c r="L2459" t="str">
        <f>IF(ROW()&lt;=vLastrow,'Match History Data'!L2459,"")</f>
        <v/>
      </c>
      <c r="M2459" t="str">
        <f>IF(ROW()&lt;=vLastrow,'Match History Data'!M2459,"")</f>
        <v/>
      </c>
      <c r="N2459" t="str">
        <f>IF(ROW()&lt;=vLastrow,'Match History Data'!N2459,"")</f>
        <v/>
      </c>
      <c r="O2459" t="str">
        <f>IF(ROW()&lt;=vLastrow,'Match History Data'!O2459,"")</f>
        <v/>
      </c>
      <c r="Q2459" t="str">
        <f>IF(ROW()&lt;=vLastrow,VLOOKUP(MONTH(E2459),calcs!$S$2:$T$13,2,FALSE),"")</f>
        <v/>
      </c>
      <c r="R2459" t="str">
        <f>IF(ROW()&lt;=vLastrow,VLOOKUP(MONTH(F2459),calcs!$S$2:$T$13,2,FALSE),"")</f>
        <v/>
      </c>
      <c r="S2459" t="str">
        <f t="shared" si="200"/>
        <v/>
      </c>
      <c r="T2459" s="26" t="e">
        <f>IF(F2459="",DATEDIF(E2459,calcs!X$2,"Y"),"")</f>
        <v>#VALUE!</v>
      </c>
      <c r="U2459" t="str">
        <f t="shared" si="199"/>
        <v/>
      </c>
      <c r="V2459" t="str">
        <f t="shared" si="196"/>
        <v/>
      </c>
      <c r="W2459">
        <f t="shared" si="197"/>
        <v>0</v>
      </c>
      <c r="X2459">
        <f t="shared" si="198"/>
        <v>0</v>
      </c>
    </row>
    <row r="2460" spans="1:24" x14ac:dyDescent="0.35">
      <c r="A2460" t="str">
        <f>IF(ROW()&lt;=vLastrow,'Match History Data'!A2460,"")</f>
        <v/>
      </c>
      <c r="B2460" t="str">
        <f>IF(ROW()&lt;=vLastrow,'Match History Data'!B2460,"")</f>
        <v/>
      </c>
      <c r="C2460" t="str">
        <f>IF(ROW()&lt;=vLastrow,'Match History Data'!C2460,"")</f>
        <v/>
      </c>
      <c r="D2460" t="str">
        <f>IF(ROW()&lt;=vLastrow,'Match History Data'!D2460,"")</f>
        <v/>
      </c>
      <c r="E2460" s="3" t="str">
        <f>IF(ROW()&lt;=vLastrow,IF('Match History Data'!E2460&lt;&gt;"",'Match History Data'!E2460,""),"")</f>
        <v/>
      </c>
      <c r="F2460" s="3" t="str">
        <f>IF(ROW()&lt;=vLastrow,IF('Match History Data'!F2460&lt;&gt;"",'Match History Data'!F2460,""),"")</f>
        <v/>
      </c>
      <c r="G2460" t="str">
        <f>IF(ROW()&lt;=vLastrow,'Match History Data'!G2460,"")</f>
        <v/>
      </c>
      <c r="H2460" t="str">
        <f>IF(ROW()&lt;=vLastrow,'Match History Data'!H2460,"")</f>
        <v/>
      </c>
      <c r="I2460" t="str">
        <f>IF(ROW()&lt;=vLastrow,'Match History Data'!I2460,"")</f>
        <v/>
      </c>
      <c r="J2460" t="str">
        <f>IF(ROW()&lt;=vLastrow,'Match History Data'!J2460,"")</f>
        <v/>
      </c>
      <c r="K2460" t="str">
        <f>IF(ROW()&lt;=vLastrow,'Match History Data'!K2460,"")</f>
        <v/>
      </c>
      <c r="L2460" t="str">
        <f>IF(ROW()&lt;=vLastrow,'Match History Data'!L2460,"")</f>
        <v/>
      </c>
      <c r="M2460" t="str">
        <f>IF(ROW()&lt;=vLastrow,'Match History Data'!M2460,"")</f>
        <v/>
      </c>
      <c r="N2460" t="str">
        <f>IF(ROW()&lt;=vLastrow,'Match History Data'!N2460,"")</f>
        <v/>
      </c>
      <c r="O2460" t="str">
        <f>IF(ROW()&lt;=vLastrow,'Match History Data'!O2460,"")</f>
        <v/>
      </c>
      <c r="Q2460" t="str">
        <f>IF(ROW()&lt;=vLastrow,VLOOKUP(MONTH(E2460),calcs!$S$2:$T$13,2,FALSE),"")</f>
        <v/>
      </c>
      <c r="R2460" t="str">
        <f>IF(ROW()&lt;=vLastrow,VLOOKUP(MONTH(F2460),calcs!$S$2:$T$13,2,FALSE),"")</f>
        <v/>
      </c>
      <c r="S2460" t="str">
        <f t="shared" si="200"/>
        <v/>
      </c>
      <c r="T2460" s="26" t="e">
        <f>IF(F2460="",DATEDIF(E2460,calcs!X$2,"Y"),"")</f>
        <v>#VALUE!</v>
      </c>
      <c r="U2460" t="str">
        <f t="shared" si="199"/>
        <v/>
      </c>
      <c r="V2460" t="str">
        <f t="shared" si="196"/>
        <v/>
      </c>
      <c r="W2460">
        <f t="shared" si="197"/>
        <v>0</v>
      </c>
      <c r="X2460">
        <f t="shared" si="198"/>
        <v>0</v>
      </c>
    </row>
    <row r="2461" spans="1:24" x14ac:dyDescent="0.35">
      <c r="A2461" t="str">
        <f>IF(ROW()&lt;=vLastrow,'Match History Data'!A2461,"")</f>
        <v/>
      </c>
      <c r="B2461" t="str">
        <f>IF(ROW()&lt;=vLastrow,'Match History Data'!B2461,"")</f>
        <v/>
      </c>
      <c r="C2461" t="str">
        <f>IF(ROW()&lt;=vLastrow,'Match History Data'!C2461,"")</f>
        <v/>
      </c>
      <c r="D2461" t="str">
        <f>IF(ROW()&lt;=vLastrow,'Match History Data'!D2461,"")</f>
        <v/>
      </c>
      <c r="E2461" s="3" t="str">
        <f>IF(ROW()&lt;=vLastrow,IF('Match History Data'!E2461&lt;&gt;"",'Match History Data'!E2461,""),"")</f>
        <v/>
      </c>
      <c r="F2461" s="3" t="str">
        <f>IF(ROW()&lt;=vLastrow,IF('Match History Data'!F2461&lt;&gt;"",'Match History Data'!F2461,""),"")</f>
        <v/>
      </c>
      <c r="G2461" t="str">
        <f>IF(ROW()&lt;=vLastrow,'Match History Data'!G2461,"")</f>
        <v/>
      </c>
      <c r="H2461" t="str">
        <f>IF(ROW()&lt;=vLastrow,'Match History Data'!H2461,"")</f>
        <v/>
      </c>
      <c r="I2461" t="str">
        <f>IF(ROW()&lt;=vLastrow,'Match History Data'!I2461,"")</f>
        <v/>
      </c>
      <c r="J2461" t="str">
        <f>IF(ROW()&lt;=vLastrow,'Match History Data'!J2461,"")</f>
        <v/>
      </c>
      <c r="K2461" t="str">
        <f>IF(ROW()&lt;=vLastrow,'Match History Data'!K2461,"")</f>
        <v/>
      </c>
      <c r="L2461" t="str">
        <f>IF(ROW()&lt;=vLastrow,'Match History Data'!L2461,"")</f>
        <v/>
      </c>
      <c r="M2461" t="str">
        <f>IF(ROW()&lt;=vLastrow,'Match History Data'!M2461,"")</f>
        <v/>
      </c>
      <c r="N2461" t="str">
        <f>IF(ROW()&lt;=vLastrow,'Match History Data'!N2461,"")</f>
        <v/>
      </c>
      <c r="O2461" t="str">
        <f>IF(ROW()&lt;=vLastrow,'Match History Data'!O2461,"")</f>
        <v/>
      </c>
      <c r="Q2461" t="str">
        <f>IF(ROW()&lt;=vLastrow,VLOOKUP(MONTH(E2461),calcs!$S$2:$T$13,2,FALSE),"")</f>
        <v/>
      </c>
      <c r="R2461" t="str">
        <f>IF(ROW()&lt;=vLastrow,VLOOKUP(MONTH(F2461),calcs!$S$2:$T$13,2,FALSE),"")</f>
        <v/>
      </c>
      <c r="S2461" t="str">
        <f t="shared" si="200"/>
        <v/>
      </c>
      <c r="T2461" s="26" t="e">
        <f>IF(F2461="",DATEDIF(E2461,calcs!X$2,"Y"),"")</f>
        <v>#VALUE!</v>
      </c>
      <c r="U2461" t="str">
        <f t="shared" si="199"/>
        <v/>
      </c>
      <c r="V2461" t="str">
        <f t="shared" si="196"/>
        <v/>
      </c>
      <c r="W2461">
        <f t="shared" si="197"/>
        <v>0</v>
      </c>
      <c r="X2461">
        <f t="shared" si="198"/>
        <v>0</v>
      </c>
    </row>
    <row r="2462" spans="1:24" x14ac:dyDescent="0.35">
      <c r="A2462" t="str">
        <f>IF(ROW()&lt;=vLastrow,'Match History Data'!A2462,"")</f>
        <v/>
      </c>
      <c r="B2462" t="str">
        <f>IF(ROW()&lt;=vLastrow,'Match History Data'!B2462,"")</f>
        <v/>
      </c>
      <c r="C2462" t="str">
        <f>IF(ROW()&lt;=vLastrow,'Match History Data'!C2462,"")</f>
        <v/>
      </c>
      <c r="D2462" t="str">
        <f>IF(ROW()&lt;=vLastrow,'Match History Data'!D2462,"")</f>
        <v/>
      </c>
      <c r="E2462" s="3" t="str">
        <f>IF(ROW()&lt;=vLastrow,IF('Match History Data'!E2462&lt;&gt;"",'Match History Data'!E2462,""),"")</f>
        <v/>
      </c>
      <c r="F2462" s="3" t="str">
        <f>IF(ROW()&lt;=vLastrow,IF('Match History Data'!F2462&lt;&gt;"",'Match History Data'!F2462,""),"")</f>
        <v/>
      </c>
      <c r="G2462" t="str">
        <f>IF(ROW()&lt;=vLastrow,'Match History Data'!G2462,"")</f>
        <v/>
      </c>
      <c r="H2462" t="str">
        <f>IF(ROW()&lt;=vLastrow,'Match History Data'!H2462,"")</f>
        <v/>
      </c>
      <c r="I2462" t="str">
        <f>IF(ROW()&lt;=vLastrow,'Match History Data'!I2462,"")</f>
        <v/>
      </c>
      <c r="J2462" t="str">
        <f>IF(ROW()&lt;=vLastrow,'Match History Data'!J2462,"")</f>
        <v/>
      </c>
      <c r="K2462" t="str">
        <f>IF(ROW()&lt;=vLastrow,'Match History Data'!K2462,"")</f>
        <v/>
      </c>
      <c r="L2462" t="str">
        <f>IF(ROW()&lt;=vLastrow,'Match History Data'!L2462,"")</f>
        <v/>
      </c>
      <c r="M2462" t="str">
        <f>IF(ROW()&lt;=vLastrow,'Match History Data'!M2462,"")</f>
        <v/>
      </c>
      <c r="N2462" t="str">
        <f>IF(ROW()&lt;=vLastrow,'Match History Data'!N2462,"")</f>
        <v/>
      </c>
      <c r="O2462" t="str">
        <f>IF(ROW()&lt;=vLastrow,'Match History Data'!O2462,"")</f>
        <v/>
      </c>
      <c r="Q2462" t="str">
        <f>IF(ROW()&lt;=vLastrow,VLOOKUP(MONTH(E2462),calcs!$S$2:$T$13,2,FALSE),"")</f>
        <v/>
      </c>
      <c r="R2462" t="str">
        <f>IF(ROW()&lt;=vLastrow,VLOOKUP(MONTH(F2462),calcs!$S$2:$T$13,2,FALSE),"")</f>
        <v/>
      </c>
      <c r="S2462" t="str">
        <f t="shared" si="200"/>
        <v/>
      </c>
      <c r="T2462" s="26" t="e">
        <f>IF(F2462="",DATEDIF(E2462,calcs!X$2,"Y"),"")</f>
        <v>#VALUE!</v>
      </c>
      <c r="U2462" t="str">
        <f t="shared" si="199"/>
        <v/>
      </c>
      <c r="V2462" t="str">
        <f t="shared" si="196"/>
        <v/>
      </c>
      <c r="W2462">
        <f t="shared" si="197"/>
        <v>0</v>
      </c>
      <c r="X2462">
        <f t="shared" si="198"/>
        <v>0</v>
      </c>
    </row>
    <row r="2463" spans="1:24" x14ac:dyDescent="0.35">
      <c r="A2463" t="str">
        <f>IF(ROW()&lt;=vLastrow,'Match History Data'!A2463,"")</f>
        <v/>
      </c>
      <c r="B2463" t="str">
        <f>IF(ROW()&lt;=vLastrow,'Match History Data'!B2463,"")</f>
        <v/>
      </c>
      <c r="C2463" t="str">
        <f>IF(ROW()&lt;=vLastrow,'Match History Data'!C2463,"")</f>
        <v/>
      </c>
      <c r="D2463" t="str">
        <f>IF(ROW()&lt;=vLastrow,'Match History Data'!D2463,"")</f>
        <v/>
      </c>
      <c r="E2463" s="3" t="str">
        <f>IF(ROW()&lt;=vLastrow,IF('Match History Data'!E2463&lt;&gt;"",'Match History Data'!E2463,""),"")</f>
        <v/>
      </c>
      <c r="F2463" s="3" t="str">
        <f>IF(ROW()&lt;=vLastrow,IF('Match History Data'!F2463&lt;&gt;"",'Match History Data'!F2463,""),"")</f>
        <v/>
      </c>
      <c r="G2463" t="str">
        <f>IF(ROW()&lt;=vLastrow,'Match History Data'!G2463,"")</f>
        <v/>
      </c>
      <c r="H2463" t="str">
        <f>IF(ROW()&lt;=vLastrow,'Match History Data'!H2463,"")</f>
        <v/>
      </c>
      <c r="I2463" t="str">
        <f>IF(ROW()&lt;=vLastrow,'Match History Data'!I2463,"")</f>
        <v/>
      </c>
      <c r="J2463" t="str">
        <f>IF(ROW()&lt;=vLastrow,'Match History Data'!J2463,"")</f>
        <v/>
      </c>
      <c r="K2463" t="str">
        <f>IF(ROW()&lt;=vLastrow,'Match History Data'!K2463,"")</f>
        <v/>
      </c>
      <c r="L2463" t="str">
        <f>IF(ROW()&lt;=vLastrow,'Match History Data'!L2463,"")</f>
        <v/>
      </c>
      <c r="M2463" t="str">
        <f>IF(ROW()&lt;=vLastrow,'Match History Data'!M2463,"")</f>
        <v/>
      </c>
      <c r="N2463" t="str">
        <f>IF(ROW()&lt;=vLastrow,'Match History Data'!N2463,"")</f>
        <v/>
      </c>
      <c r="O2463" t="str">
        <f>IF(ROW()&lt;=vLastrow,'Match History Data'!O2463,"")</f>
        <v/>
      </c>
      <c r="Q2463" t="str">
        <f>IF(ROW()&lt;=vLastrow,VLOOKUP(MONTH(E2463),calcs!$S$2:$T$13,2,FALSE),"")</f>
        <v/>
      </c>
      <c r="R2463" t="str">
        <f>IF(ROW()&lt;=vLastrow,VLOOKUP(MONTH(F2463),calcs!$S$2:$T$13,2,FALSE),"")</f>
        <v/>
      </c>
      <c r="S2463" t="str">
        <f t="shared" si="200"/>
        <v/>
      </c>
      <c r="T2463" s="26" t="e">
        <f>IF(F2463="",DATEDIF(E2463,calcs!X$2,"Y"),"")</f>
        <v>#VALUE!</v>
      </c>
      <c r="U2463" t="str">
        <f t="shared" si="199"/>
        <v/>
      </c>
      <c r="V2463" t="str">
        <f t="shared" si="196"/>
        <v/>
      </c>
      <c r="W2463">
        <f t="shared" si="197"/>
        <v>0</v>
      </c>
      <c r="X2463">
        <f t="shared" si="198"/>
        <v>0</v>
      </c>
    </row>
    <row r="2464" spans="1:24" x14ac:dyDescent="0.35">
      <c r="A2464" t="str">
        <f>IF(ROW()&lt;=vLastrow,'Match History Data'!A2464,"")</f>
        <v/>
      </c>
      <c r="B2464" t="str">
        <f>IF(ROW()&lt;=vLastrow,'Match History Data'!B2464,"")</f>
        <v/>
      </c>
      <c r="C2464" t="str">
        <f>IF(ROW()&lt;=vLastrow,'Match History Data'!C2464,"")</f>
        <v/>
      </c>
      <c r="D2464" t="str">
        <f>IF(ROW()&lt;=vLastrow,'Match History Data'!D2464,"")</f>
        <v/>
      </c>
      <c r="E2464" s="3" t="str">
        <f>IF(ROW()&lt;=vLastrow,IF('Match History Data'!E2464&lt;&gt;"",'Match History Data'!E2464,""),"")</f>
        <v/>
      </c>
      <c r="F2464" s="3" t="str">
        <f>IF(ROW()&lt;=vLastrow,IF('Match History Data'!F2464&lt;&gt;"",'Match History Data'!F2464,""),"")</f>
        <v/>
      </c>
      <c r="G2464" t="str">
        <f>IF(ROW()&lt;=vLastrow,'Match History Data'!G2464,"")</f>
        <v/>
      </c>
      <c r="H2464" t="str">
        <f>IF(ROW()&lt;=vLastrow,'Match History Data'!H2464,"")</f>
        <v/>
      </c>
      <c r="I2464" t="str">
        <f>IF(ROW()&lt;=vLastrow,'Match History Data'!I2464,"")</f>
        <v/>
      </c>
      <c r="J2464" t="str">
        <f>IF(ROW()&lt;=vLastrow,'Match History Data'!J2464,"")</f>
        <v/>
      </c>
      <c r="K2464" t="str">
        <f>IF(ROW()&lt;=vLastrow,'Match History Data'!K2464,"")</f>
        <v/>
      </c>
      <c r="L2464" t="str">
        <f>IF(ROW()&lt;=vLastrow,'Match History Data'!L2464,"")</f>
        <v/>
      </c>
      <c r="M2464" t="str">
        <f>IF(ROW()&lt;=vLastrow,'Match History Data'!M2464,"")</f>
        <v/>
      </c>
      <c r="N2464" t="str">
        <f>IF(ROW()&lt;=vLastrow,'Match History Data'!N2464,"")</f>
        <v/>
      </c>
      <c r="O2464" t="str">
        <f>IF(ROW()&lt;=vLastrow,'Match History Data'!O2464,"")</f>
        <v/>
      </c>
      <c r="Q2464" t="str">
        <f>IF(ROW()&lt;=vLastrow,VLOOKUP(MONTH(E2464),calcs!$S$2:$T$13,2,FALSE),"")</f>
        <v/>
      </c>
      <c r="R2464" t="str">
        <f>IF(ROW()&lt;=vLastrow,VLOOKUP(MONTH(F2464),calcs!$S$2:$T$13,2,FALSE),"")</f>
        <v/>
      </c>
      <c r="S2464" t="str">
        <f t="shared" si="200"/>
        <v/>
      </c>
      <c r="T2464" s="26" t="e">
        <f>IF(F2464="",DATEDIF(E2464,calcs!X$2,"Y"),"")</f>
        <v>#VALUE!</v>
      </c>
      <c r="U2464" t="str">
        <f t="shared" si="199"/>
        <v/>
      </c>
      <c r="V2464" t="str">
        <f t="shared" si="196"/>
        <v/>
      </c>
      <c r="W2464">
        <f t="shared" si="197"/>
        <v>0</v>
      </c>
      <c r="X2464">
        <f t="shared" si="198"/>
        <v>0</v>
      </c>
    </row>
    <row r="2465" spans="1:24" x14ac:dyDescent="0.35">
      <c r="A2465" t="str">
        <f>IF(ROW()&lt;=vLastrow,'Match History Data'!A2465,"")</f>
        <v/>
      </c>
      <c r="B2465" t="str">
        <f>IF(ROW()&lt;=vLastrow,'Match History Data'!B2465,"")</f>
        <v/>
      </c>
      <c r="C2465" t="str">
        <f>IF(ROW()&lt;=vLastrow,'Match History Data'!C2465,"")</f>
        <v/>
      </c>
      <c r="D2465" t="str">
        <f>IF(ROW()&lt;=vLastrow,'Match History Data'!D2465,"")</f>
        <v/>
      </c>
      <c r="E2465" s="3" t="str">
        <f>IF(ROW()&lt;=vLastrow,IF('Match History Data'!E2465&lt;&gt;"",'Match History Data'!E2465,""),"")</f>
        <v/>
      </c>
      <c r="F2465" s="3" t="str">
        <f>IF(ROW()&lt;=vLastrow,IF('Match History Data'!F2465&lt;&gt;"",'Match History Data'!F2465,""),"")</f>
        <v/>
      </c>
      <c r="G2465" t="str">
        <f>IF(ROW()&lt;=vLastrow,'Match History Data'!G2465,"")</f>
        <v/>
      </c>
      <c r="H2465" t="str">
        <f>IF(ROW()&lt;=vLastrow,'Match History Data'!H2465,"")</f>
        <v/>
      </c>
      <c r="I2465" t="str">
        <f>IF(ROW()&lt;=vLastrow,'Match History Data'!I2465,"")</f>
        <v/>
      </c>
      <c r="J2465" t="str">
        <f>IF(ROW()&lt;=vLastrow,'Match History Data'!J2465,"")</f>
        <v/>
      </c>
      <c r="K2465" t="str">
        <f>IF(ROW()&lt;=vLastrow,'Match History Data'!K2465,"")</f>
        <v/>
      </c>
      <c r="L2465" t="str">
        <f>IF(ROW()&lt;=vLastrow,'Match History Data'!L2465,"")</f>
        <v/>
      </c>
      <c r="M2465" t="str">
        <f>IF(ROW()&lt;=vLastrow,'Match History Data'!M2465,"")</f>
        <v/>
      </c>
      <c r="N2465" t="str">
        <f>IF(ROW()&lt;=vLastrow,'Match History Data'!N2465,"")</f>
        <v/>
      </c>
      <c r="O2465" t="str">
        <f>IF(ROW()&lt;=vLastrow,'Match History Data'!O2465,"")</f>
        <v/>
      </c>
      <c r="Q2465" t="str">
        <f>IF(ROW()&lt;=vLastrow,VLOOKUP(MONTH(E2465),calcs!$S$2:$T$13,2,FALSE),"")</f>
        <v/>
      </c>
      <c r="R2465" t="str">
        <f>IF(ROW()&lt;=vLastrow,VLOOKUP(MONTH(F2465),calcs!$S$2:$T$13,2,FALSE),"")</f>
        <v/>
      </c>
      <c r="S2465" t="str">
        <f t="shared" si="200"/>
        <v/>
      </c>
      <c r="T2465" s="26" t="e">
        <f>IF(F2465="",DATEDIF(E2465,calcs!X$2,"Y"),"")</f>
        <v>#VALUE!</v>
      </c>
      <c r="U2465" t="str">
        <f t="shared" si="199"/>
        <v/>
      </c>
      <c r="V2465" t="str">
        <f t="shared" si="196"/>
        <v/>
      </c>
      <c r="W2465">
        <f t="shared" si="197"/>
        <v>0</v>
      </c>
      <c r="X2465">
        <f t="shared" si="198"/>
        <v>0</v>
      </c>
    </row>
    <row r="2466" spans="1:24" x14ac:dyDescent="0.35">
      <c r="A2466" t="str">
        <f>IF(ROW()&lt;=vLastrow,'Match History Data'!A2466,"")</f>
        <v/>
      </c>
      <c r="B2466" t="str">
        <f>IF(ROW()&lt;=vLastrow,'Match History Data'!B2466,"")</f>
        <v/>
      </c>
      <c r="C2466" t="str">
        <f>IF(ROW()&lt;=vLastrow,'Match History Data'!C2466,"")</f>
        <v/>
      </c>
      <c r="D2466" t="str">
        <f>IF(ROW()&lt;=vLastrow,'Match History Data'!D2466,"")</f>
        <v/>
      </c>
      <c r="E2466" s="3" t="str">
        <f>IF(ROW()&lt;=vLastrow,IF('Match History Data'!E2466&lt;&gt;"",'Match History Data'!E2466,""),"")</f>
        <v/>
      </c>
      <c r="F2466" s="3" t="str">
        <f>IF(ROW()&lt;=vLastrow,IF('Match History Data'!F2466&lt;&gt;"",'Match History Data'!F2466,""),"")</f>
        <v/>
      </c>
      <c r="G2466" t="str">
        <f>IF(ROW()&lt;=vLastrow,'Match History Data'!G2466,"")</f>
        <v/>
      </c>
      <c r="H2466" t="str">
        <f>IF(ROW()&lt;=vLastrow,'Match History Data'!H2466,"")</f>
        <v/>
      </c>
      <c r="I2466" t="str">
        <f>IF(ROW()&lt;=vLastrow,'Match History Data'!I2466,"")</f>
        <v/>
      </c>
      <c r="J2466" t="str">
        <f>IF(ROW()&lt;=vLastrow,'Match History Data'!J2466,"")</f>
        <v/>
      </c>
      <c r="K2466" t="str">
        <f>IF(ROW()&lt;=vLastrow,'Match History Data'!K2466,"")</f>
        <v/>
      </c>
      <c r="L2466" t="str">
        <f>IF(ROW()&lt;=vLastrow,'Match History Data'!L2466,"")</f>
        <v/>
      </c>
      <c r="M2466" t="str">
        <f>IF(ROW()&lt;=vLastrow,'Match History Data'!M2466,"")</f>
        <v/>
      </c>
      <c r="N2466" t="str">
        <f>IF(ROW()&lt;=vLastrow,'Match History Data'!N2466,"")</f>
        <v/>
      </c>
      <c r="O2466" t="str">
        <f>IF(ROW()&lt;=vLastrow,'Match History Data'!O2466,"")</f>
        <v/>
      </c>
      <c r="Q2466" t="str">
        <f>IF(ROW()&lt;=vLastrow,VLOOKUP(MONTH(E2466),calcs!$S$2:$T$13,2,FALSE),"")</f>
        <v/>
      </c>
      <c r="R2466" t="str">
        <f>IF(ROW()&lt;=vLastrow,VLOOKUP(MONTH(F2466),calcs!$S$2:$T$13,2,FALSE),"")</f>
        <v/>
      </c>
      <c r="S2466" t="str">
        <f t="shared" si="200"/>
        <v/>
      </c>
      <c r="T2466" s="26" t="e">
        <f>IF(F2466="",DATEDIF(E2466,calcs!X$2,"Y"),"")</f>
        <v>#VALUE!</v>
      </c>
      <c r="U2466" t="str">
        <f t="shared" si="199"/>
        <v/>
      </c>
      <c r="V2466" t="str">
        <f t="shared" si="196"/>
        <v/>
      </c>
      <c r="W2466">
        <f t="shared" si="197"/>
        <v>0</v>
      </c>
      <c r="X2466">
        <f t="shared" si="198"/>
        <v>0</v>
      </c>
    </row>
    <row r="2467" spans="1:24" x14ac:dyDescent="0.35">
      <c r="A2467" t="str">
        <f>IF(ROW()&lt;=vLastrow,'Match History Data'!A2467,"")</f>
        <v/>
      </c>
      <c r="B2467" t="str">
        <f>IF(ROW()&lt;=vLastrow,'Match History Data'!B2467,"")</f>
        <v/>
      </c>
      <c r="C2467" t="str">
        <f>IF(ROW()&lt;=vLastrow,'Match History Data'!C2467,"")</f>
        <v/>
      </c>
      <c r="D2467" t="str">
        <f>IF(ROW()&lt;=vLastrow,'Match History Data'!D2467,"")</f>
        <v/>
      </c>
      <c r="E2467" s="3" t="str">
        <f>IF(ROW()&lt;=vLastrow,IF('Match History Data'!E2467&lt;&gt;"",'Match History Data'!E2467,""),"")</f>
        <v/>
      </c>
      <c r="F2467" s="3" t="str">
        <f>IF(ROW()&lt;=vLastrow,IF('Match History Data'!F2467&lt;&gt;"",'Match History Data'!F2467,""),"")</f>
        <v/>
      </c>
      <c r="G2467" t="str">
        <f>IF(ROW()&lt;=vLastrow,'Match History Data'!G2467,"")</f>
        <v/>
      </c>
      <c r="H2467" t="str">
        <f>IF(ROW()&lt;=vLastrow,'Match History Data'!H2467,"")</f>
        <v/>
      </c>
      <c r="I2467" t="str">
        <f>IF(ROW()&lt;=vLastrow,'Match History Data'!I2467,"")</f>
        <v/>
      </c>
      <c r="J2467" t="str">
        <f>IF(ROW()&lt;=vLastrow,'Match History Data'!J2467,"")</f>
        <v/>
      </c>
      <c r="K2467" t="str">
        <f>IF(ROW()&lt;=vLastrow,'Match History Data'!K2467,"")</f>
        <v/>
      </c>
      <c r="L2467" t="str">
        <f>IF(ROW()&lt;=vLastrow,'Match History Data'!L2467,"")</f>
        <v/>
      </c>
      <c r="M2467" t="str">
        <f>IF(ROW()&lt;=vLastrow,'Match History Data'!M2467,"")</f>
        <v/>
      </c>
      <c r="N2467" t="str">
        <f>IF(ROW()&lt;=vLastrow,'Match History Data'!N2467,"")</f>
        <v/>
      </c>
      <c r="O2467" t="str">
        <f>IF(ROW()&lt;=vLastrow,'Match History Data'!O2467,"")</f>
        <v/>
      </c>
      <c r="Q2467" t="str">
        <f>IF(ROW()&lt;=vLastrow,VLOOKUP(MONTH(E2467),calcs!$S$2:$T$13,2,FALSE),"")</f>
        <v/>
      </c>
      <c r="R2467" t="str">
        <f>IF(ROW()&lt;=vLastrow,VLOOKUP(MONTH(F2467),calcs!$S$2:$T$13,2,FALSE),"")</f>
        <v/>
      </c>
      <c r="S2467" t="str">
        <f t="shared" si="200"/>
        <v/>
      </c>
      <c r="T2467" s="26" t="e">
        <f>IF(F2467="",DATEDIF(E2467,calcs!X$2,"Y"),"")</f>
        <v>#VALUE!</v>
      </c>
      <c r="U2467" t="str">
        <f t="shared" si="199"/>
        <v/>
      </c>
      <c r="V2467" t="str">
        <f t="shared" si="196"/>
        <v/>
      </c>
      <c r="W2467">
        <f t="shared" si="197"/>
        <v>0</v>
      </c>
      <c r="X2467">
        <f t="shared" si="198"/>
        <v>0</v>
      </c>
    </row>
    <row r="2468" spans="1:24" x14ac:dyDescent="0.35">
      <c r="A2468" t="str">
        <f>IF(ROW()&lt;=vLastrow,'Match History Data'!A2468,"")</f>
        <v/>
      </c>
      <c r="B2468" t="str">
        <f>IF(ROW()&lt;=vLastrow,'Match History Data'!B2468,"")</f>
        <v/>
      </c>
      <c r="C2468" t="str">
        <f>IF(ROW()&lt;=vLastrow,'Match History Data'!C2468,"")</f>
        <v/>
      </c>
      <c r="D2468" t="str">
        <f>IF(ROW()&lt;=vLastrow,'Match History Data'!D2468,"")</f>
        <v/>
      </c>
      <c r="E2468" s="3" t="str">
        <f>IF(ROW()&lt;=vLastrow,IF('Match History Data'!E2468&lt;&gt;"",'Match History Data'!E2468,""),"")</f>
        <v/>
      </c>
      <c r="F2468" s="3" t="str">
        <f>IF(ROW()&lt;=vLastrow,IF('Match History Data'!F2468&lt;&gt;"",'Match History Data'!F2468,""),"")</f>
        <v/>
      </c>
      <c r="G2468" t="str">
        <f>IF(ROW()&lt;=vLastrow,'Match History Data'!G2468,"")</f>
        <v/>
      </c>
      <c r="H2468" t="str">
        <f>IF(ROW()&lt;=vLastrow,'Match History Data'!H2468,"")</f>
        <v/>
      </c>
      <c r="I2468" t="str">
        <f>IF(ROW()&lt;=vLastrow,'Match History Data'!I2468,"")</f>
        <v/>
      </c>
      <c r="J2468" t="str">
        <f>IF(ROW()&lt;=vLastrow,'Match History Data'!J2468,"")</f>
        <v/>
      </c>
      <c r="K2468" t="str">
        <f>IF(ROW()&lt;=vLastrow,'Match History Data'!K2468,"")</f>
        <v/>
      </c>
      <c r="L2468" t="str">
        <f>IF(ROW()&lt;=vLastrow,'Match History Data'!L2468,"")</f>
        <v/>
      </c>
      <c r="M2468" t="str">
        <f>IF(ROW()&lt;=vLastrow,'Match History Data'!M2468,"")</f>
        <v/>
      </c>
      <c r="N2468" t="str">
        <f>IF(ROW()&lt;=vLastrow,'Match History Data'!N2468,"")</f>
        <v/>
      </c>
      <c r="O2468" t="str">
        <f>IF(ROW()&lt;=vLastrow,'Match History Data'!O2468,"")</f>
        <v/>
      </c>
      <c r="Q2468" t="str">
        <f>IF(ROW()&lt;=vLastrow,VLOOKUP(MONTH(E2468),calcs!$S$2:$T$13,2,FALSE),"")</f>
        <v/>
      </c>
      <c r="R2468" t="str">
        <f>IF(ROW()&lt;=vLastrow,VLOOKUP(MONTH(F2468),calcs!$S$2:$T$13,2,FALSE),"")</f>
        <v/>
      </c>
      <c r="S2468" t="str">
        <f t="shared" si="200"/>
        <v/>
      </c>
      <c r="T2468" s="26" t="e">
        <f>IF(F2468="",DATEDIF(E2468,calcs!X$2,"Y"),"")</f>
        <v>#VALUE!</v>
      </c>
      <c r="U2468" t="str">
        <f t="shared" si="199"/>
        <v/>
      </c>
      <c r="V2468" t="str">
        <f t="shared" si="196"/>
        <v/>
      </c>
      <c r="W2468">
        <f t="shared" si="197"/>
        <v>0</v>
      </c>
      <c r="X2468">
        <f t="shared" si="198"/>
        <v>0</v>
      </c>
    </row>
    <row r="2469" spans="1:24" x14ac:dyDescent="0.35">
      <c r="A2469" t="str">
        <f>IF(ROW()&lt;=vLastrow,'Match History Data'!A2469,"")</f>
        <v/>
      </c>
      <c r="B2469" t="str">
        <f>IF(ROW()&lt;=vLastrow,'Match History Data'!B2469,"")</f>
        <v/>
      </c>
      <c r="C2469" t="str">
        <f>IF(ROW()&lt;=vLastrow,'Match History Data'!C2469,"")</f>
        <v/>
      </c>
      <c r="D2469" t="str">
        <f>IF(ROW()&lt;=vLastrow,'Match History Data'!D2469,"")</f>
        <v/>
      </c>
      <c r="E2469" s="3" t="str">
        <f>IF(ROW()&lt;=vLastrow,IF('Match History Data'!E2469&lt;&gt;"",'Match History Data'!E2469,""),"")</f>
        <v/>
      </c>
      <c r="F2469" s="3" t="str">
        <f>IF(ROW()&lt;=vLastrow,IF('Match History Data'!F2469&lt;&gt;"",'Match History Data'!F2469,""),"")</f>
        <v/>
      </c>
      <c r="G2469" t="str">
        <f>IF(ROW()&lt;=vLastrow,'Match History Data'!G2469,"")</f>
        <v/>
      </c>
      <c r="H2469" t="str">
        <f>IF(ROW()&lt;=vLastrow,'Match History Data'!H2469,"")</f>
        <v/>
      </c>
      <c r="I2469" t="str">
        <f>IF(ROW()&lt;=vLastrow,'Match History Data'!I2469,"")</f>
        <v/>
      </c>
      <c r="J2469" t="str">
        <f>IF(ROW()&lt;=vLastrow,'Match History Data'!J2469,"")</f>
        <v/>
      </c>
      <c r="K2469" t="str">
        <f>IF(ROW()&lt;=vLastrow,'Match History Data'!K2469,"")</f>
        <v/>
      </c>
      <c r="L2469" t="str">
        <f>IF(ROW()&lt;=vLastrow,'Match History Data'!L2469,"")</f>
        <v/>
      </c>
      <c r="M2469" t="str">
        <f>IF(ROW()&lt;=vLastrow,'Match History Data'!M2469,"")</f>
        <v/>
      </c>
      <c r="N2469" t="str">
        <f>IF(ROW()&lt;=vLastrow,'Match History Data'!N2469,"")</f>
        <v/>
      </c>
      <c r="O2469" t="str">
        <f>IF(ROW()&lt;=vLastrow,'Match History Data'!O2469,"")</f>
        <v/>
      </c>
      <c r="Q2469" t="str">
        <f>IF(ROW()&lt;=vLastrow,VLOOKUP(MONTH(E2469),calcs!$S$2:$T$13,2,FALSE),"")</f>
        <v/>
      </c>
      <c r="R2469" t="str">
        <f>IF(ROW()&lt;=vLastrow,VLOOKUP(MONTH(F2469),calcs!$S$2:$T$13,2,FALSE),"")</f>
        <v/>
      </c>
      <c r="S2469" t="str">
        <f t="shared" si="200"/>
        <v/>
      </c>
      <c r="T2469" s="26" t="e">
        <f>IF(F2469="",DATEDIF(E2469,calcs!X$2,"Y"),"")</f>
        <v>#VALUE!</v>
      </c>
      <c r="U2469" t="str">
        <f t="shared" si="199"/>
        <v/>
      </c>
      <c r="V2469" t="str">
        <f t="shared" si="196"/>
        <v/>
      </c>
      <c r="W2469">
        <f t="shared" si="197"/>
        <v>0</v>
      </c>
      <c r="X2469">
        <f t="shared" si="198"/>
        <v>0</v>
      </c>
    </row>
    <row r="2470" spans="1:24" x14ac:dyDescent="0.35">
      <c r="A2470" t="str">
        <f>IF(ROW()&lt;=vLastrow,'Match History Data'!A2470,"")</f>
        <v/>
      </c>
      <c r="B2470" t="str">
        <f>IF(ROW()&lt;=vLastrow,'Match History Data'!B2470,"")</f>
        <v/>
      </c>
      <c r="C2470" t="str">
        <f>IF(ROW()&lt;=vLastrow,'Match History Data'!C2470,"")</f>
        <v/>
      </c>
      <c r="D2470" t="str">
        <f>IF(ROW()&lt;=vLastrow,'Match History Data'!D2470,"")</f>
        <v/>
      </c>
      <c r="E2470" s="3" t="str">
        <f>IF(ROW()&lt;=vLastrow,IF('Match History Data'!E2470&lt;&gt;"",'Match History Data'!E2470,""),"")</f>
        <v/>
      </c>
      <c r="F2470" s="3" t="str">
        <f>IF(ROW()&lt;=vLastrow,IF('Match History Data'!F2470&lt;&gt;"",'Match History Data'!F2470,""),"")</f>
        <v/>
      </c>
      <c r="G2470" t="str">
        <f>IF(ROW()&lt;=vLastrow,'Match History Data'!G2470,"")</f>
        <v/>
      </c>
      <c r="H2470" t="str">
        <f>IF(ROW()&lt;=vLastrow,'Match History Data'!H2470,"")</f>
        <v/>
      </c>
      <c r="I2470" t="str">
        <f>IF(ROW()&lt;=vLastrow,'Match History Data'!I2470,"")</f>
        <v/>
      </c>
      <c r="J2470" t="str">
        <f>IF(ROW()&lt;=vLastrow,'Match History Data'!J2470,"")</f>
        <v/>
      </c>
      <c r="K2470" t="str">
        <f>IF(ROW()&lt;=vLastrow,'Match History Data'!K2470,"")</f>
        <v/>
      </c>
      <c r="L2470" t="str">
        <f>IF(ROW()&lt;=vLastrow,'Match History Data'!L2470,"")</f>
        <v/>
      </c>
      <c r="M2470" t="str">
        <f>IF(ROW()&lt;=vLastrow,'Match History Data'!M2470,"")</f>
        <v/>
      </c>
      <c r="N2470" t="str">
        <f>IF(ROW()&lt;=vLastrow,'Match History Data'!N2470,"")</f>
        <v/>
      </c>
      <c r="O2470" t="str">
        <f>IF(ROW()&lt;=vLastrow,'Match History Data'!O2470,"")</f>
        <v/>
      </c>
      <c r="Q2470" t="str">
        <f>IF(ROW()&lt;=vLastrow,VLOOKUP(MONTH(E2470),calcs!$S$2:$T$13,2,FALSE),"")</f>
        <v/>
      </c>
      <c r="R2470" t="str">
        <f>IF(ROW()&lt;=vLastrow,VLOOKUP(MONTH(F2470),calcs!$S$2:$T$13,2,FALSE),"")</f>
        <v/>
      </c>
      <c r="S2470" t="str">
        <f t="shared" si="200"/>
        <v/>
      </c>
      <c r="T2470" s="26" t="e">
        <f>IF(F2470="",DATEDIF(E2470,calcs!X$2,"Y"),"")</f>
        <v>#VALUE!</v>
      </c>
      <c r="U2470" t="str">
        <f t="shared" si="199"/>
        <v/>
      </c>
      <c r="V2470" t="str">
        <f t="shared" si="196"/>
        <v/>
      </c>
      <c r="W2470">
        <f t="shared" si="197"/>
        <v>0</v>
      </c>
      <c r="X2470">
        <f t="shared" si="198"/>
        <v>0</v>
      </c>
    </row>
    <row r="2471" spans="1:24" x14ac:dyDescent="0.35">
      <c r="A2471" t="str">
        <f>IF(ROW()&lt;=vLastrow,'Match History Data'!A2471,"")</f>
        <v/>
      </c>
      <c r="B2471" t="str">
        <f>IF(ROW()&lt;=vLastrow,'Match History Data'!B2471,"")</f>
        <v/>
      </c>
      <c r="C2471" t="str">
        <f>IF(ROW()&lt;=vLastrow,'Match History Data'!C2471,"")</f>
        <v/>
      </c>
      <c r="D2471" t="str">
        <f>IF(ROW()&lt;=vLastrow,'Match History Data'!D2471,"")</f>
        <v/>
      </c>
      <c r="E2471" s="3" t="str">
        <f>IF(ROW()&lt;=vLastrow,IF('Match History Data'!E2471&lt;&gt;"",'Match History Data'!E2471,""),"")</f>
        <v/>
      </c>
      <c r="F2471" s="3" t="str">
        <f>IF(ROW()&lt;=vLastrow,IF('Match History Data'!F2471&lt;&gt;"",'Match History Data'!F2471,""),"")</f>
        <v/>
      </c>
      <c r="G2471" t="str">
        <f>IF(ROW()&lt;=vLastrow,'Match History Data'!G2471,"")</f>
        <v/>
      </c>
      <c r="H2471" t="str">
        <f>IF(ROW()&lt;=vLastrow,'Match History Data'!H2471,"")</f>
        <v/>
      </c>
      <c r="I2471" t="str">
        <f>IF(ROW()&lt;=vLastrow,'Match History Data'!I2471,"")</f>
        <v/>
      </c>
      <c r="J2471" t="str">
        <f>IF(ROW()&lt;=vLastrow,'Match History Data'!J2471,"")</f>
        <v/>
      </c>
      <c r="K2471" t="str">
        <f>IF(ROW()&lt;=vLastrow,'Match History Data'!K2471,"")</f>
        <v/>
      </c>
      <c r="L2471" t="str">
        <f>IF(ROW()&lt;=vLastrow,'Match History Data'!L2471,"")</f>
        <v/>
      </c>
      <c r="M2471" t="str">
        <f>IF(ROW()&lt;=vLastrow,'Match History Data'!M2471,"")</f>
        <v/>
      </c>
      <c r="N2471" t="str">
        <f>IF(ROW()&lt;=vLastrow,'Match History Data'!N2471,"")</f>
        <v/>
      </c>
      <c r="O2471" t="str">
        <f>IF(ROW()&lt;=vLastrow,'Match History Data'!O2471,"")</f>
        <v/>
      </c>
      <c r="Q2471" t="str">
        <f>IF(ROW()&lt;=vLastrow,VLOOKUP(MONTH(E2471),calcs!$S$2:$T$13,2,FALSE),"")</f>
        <v/>
      </c>
      <c r="R2471" t="str">
        <f>IF(ROW()&lt;=vLastrow,VLOOKUP(MONTH(F2471),calcs!$S$2:$T$13,2,FALSE),"")</f>
        <v/>
      </c>
      <c r="S2471" t="str">
        <f t="shared" si="200"/>
        <v/>
      </c>
      <c r="T2471" s="26" t="e">
        <f>IF(F2471="",DATEDIF(E2471,calcs!X$2,"Y"),"")</f>
        <v>#VALUE!</v>
      </c>
      <c r="U2471" t="str">
        <f t="shared" si="199"/>
        <v/>
      </c>
      <c r="V2471" t="str">
        <f t="shared" si="196"/>
        <v/>
      </c>
      <c r="W2471">
        <f t="shared" si="197"/>
        <v>0</v>
      </c>
      <c r="X2471">
        <f t="shared" si="198"/>
        <v>0</v>
      </c>
    </row>
    <row r="2472" spans="1:24" x14ac:dyDescent="0.35">
      <c r="A2472" t="str">
        <f>IF(ROW()&lt;=vLastrow,'Match History Data'!A2472,"")</f>
        <v/>
      </c>
      <c r="B2472" t="str">
        <f>IF(ROW()&lt;=vLastrow,'Match History Data'!B2472,"")</f>
        <v/>
      </c>
      <c r="C2472" t="str">
        <f>IF(ROW()&lt;=vLastrow,'Match History Data'!C2472,"")</f>
        <v/>
      </c>
      <c r="D2472" t="str">
        <f>IF(ROW()&lt;=vLastrow,'Match History Data'!D2472,"")</f>
        <v/>
      </c>
      <c r="E2472" s="3" t="str">
        <f>IF(ROW()&lt;=vLastrow,IF('Match History Data'!E2472&lt;&gt;"",'Match History Data'!E2472,""),"")</f>
        <v/>
      </c>
      <c r="F2472" s="3" t="str">
        <f>IF(ROW()&lt;=vLastrow,IF('Match History Data'!F2472&lt;&gt;"",'Match History Data'!F2472,""),"")</f>
        <v/>
      </c>
      <c r="G2472" t="str">
        <f>IF(ROW()&lt;=vLastrow,'Match History Data'!G2472,"")</f>
        <v/>
      </c>
      <c r="H2472" t="str">
        <f>IF(ROW()&lt;=vLastrow,'Match History Data'!H2472,"")</f>
        <v/>
      </c>
      <c r="I2472" t="str">
        <f>IF(ROW()&lt;=vLastrow,'Match History Data'!I2472,"")</f>
        <v/>
      </c>
      <c r="J2472" t="str">
        <f>IF(ROW()&lt;=vLastrow,'Match History Data'!J2472,"")</f>
        <v/>
      </c>
      <c r="K2472" t="str">
        <f>IF(ROW()&lt;=vLastrow,'Match History Data'!K2472,"")</f>
        <v/>
      </c>
      <c r="L2472" t="str">
        <f>IF(ROW()&lt;=vLastrow,'Match History Data'!L2472,"")</f>
        <v/>
      </c>
      <c r="M2472" t="str">
        <f>IF(ROW()&lt;=vLastrow,'Match History Data'!M2472,"")</f>
        <v/>
      </c>
      <c r="N2472" t="str">
        <f>IF(ROW()&lt;=vLastrow,'Match History Data'!N2472,"")</f>
        <v/>
      </c>
      <c r="O2472" t="str">
        <f>IF(ROW()&lt;=vLastrow,'Match History Data'!O2472,"")</f>
        <v/>
      </c>
      <c r="Q2472" t="str">
        <f>IF(ROW()&lt;=vLastrow,VLOOKUP(MONTH(E2472),calcs!$S$2:$T$13,2,FALSE),"")</f>
        <v/>
      </c>
      <c r="R2472" t="str">
        <f>IF(ROW()&lt;=vLastrow,VLOOKUP(MONTH(F2472),calcs!$S$2:$T$13,2,FALSE),"")</f>
        <v/>
      </c>
      <c r="S2472" t="str">
        <f t="shared" si="200"/>
        <v/>
      </c>
      <c r="T2472" s="26" t="e">
        <f>IF(F2472="",DATEDIF(E2472,calcs!X$2,"Y"),"")</f>
        <v>#VALUE!</v>
      </c>
      <c r="U2472" t="str">
        <f t="shared" si="199"/>
        <v/>
      </c>
      <c r="V2472" t="str">
        <f t="shared" si="196"/>
        <v/>
      </c>
      <c r="W2472">
        <f t="shared" si="197"/>
        <v>0</v>
      </c>
      <c r="X2472">
        <f t="shared" si="198"/>
        <v>0</v>
      </c>
    </row>
    <row r="2473" spans="1:24" x14ac:dyDescent="0.35">
      <c r="A2473" t="str">
        <f>IF(ROW()&lt;=vLastrow,'Match History Data'!A2473,"")</f>
        <v/>
      </c>
      <c r="B2473" t="str">
        <f>IF(ROW()&lt;=vLastrow,'Match History Data'!B2473,"")</f>
        <v/>
      </c>
      <c r="C2473" t="str">
        <f>IF(ROW()&lt;=vLastrow,'Match History Data'!C2473,"")</f>
        <v/>
      </c>
      <c r="D2473" t="str">
        <f>IF(ROW()&lt;=vLastrow,'Match History Data'!D2473,"")</f>
        <v/>
      </c>
      <c r="E2473" s="3" t="str">
        <f>IF(ROW()&lt;=vLastrow,IF('Match History Data'!E2473&lt;&gt;"",'Match History Data'!E2473,""),"")</f>
        <v/>
      </c>
      <c r="F2473" s="3" t="str">
        <f>IF(ROW()&lt;=vLastrow,IF('Match History Data'!F2473&lt;&gt;"",'Match History Data'!F2473,""),"")</f>
        <v/>
      </c>
      <c r="G2473" t="str">
        <f>IF(ROW()&lt;=vLastrow,'Match History Data'!G2473,"")</f>
        <v/>
      </c>
      <c r="H2473" t="str">
        <f>IF(ROW()&lt;=vLastrow,'Match History Data'!H2473,"")</f>
        <v/>
      </c>
      <c r="I2473" t="str">
        <f>IF(ROW()&lt;=vLastrow,'Match History Data'!I2473,"")</f>
        <v/>
      </c>
      <c r="J2473" t="str">
        <f>IF(ROW()&lt;=vLastrow,'Match History Data'!J2473,"")</f>
        <v/>
      </c>
      <c r="K2473" t="str">
        <f>IF(ROW()&lt;=vLastrow,'Match History Data'!K2473,"")</f>
        <v/>
      </c>
      <c r="L2473" t="str">
        <f>IF(ROW()&lt;=vLastrow,'Match History Data'!L2473,"")</f>
        <v/>
      </c>
      <c r="M2473" t="str">
        <f>IF(ROW()&lt;=vLastrow,'Match History Data'!M2473,"")</f>
        <v/>
      </c>
      <c r="N2473" t="str">
        <f>IF(ROW()&lt;=vLastrow,'Match History Data'!N2473,"")</f>
        <v/>
      </c>
      <c r="O2473" t="str">
        <f>IF(ROW()&lt;=vLastrow,'Match History Data'!O2473,"")</f>
        <v/>
      </c>
      <c r="Q2473" t="str">
        <f>IF(ROW()&lt;=vLastrow,VLOOKUP(MONTH(E2473),calcs!$S$2:$T$13,2,FALSE),"")</f>
        <v/>
      </c>
      <c r="R2473" t="str">
        <f>IF(ROW()&lt;=vLastrow,VLOOKUP(MONTH(F2473),calcs!$S$2:$T$13,2,FALSE),"")</f>
        <v/>
      </c>
      <c r="S2473" t="str">
        <f t="shared" si="200"/>
        <v/>
      </c>
      <c r="T2473" s="26" t="e">
        <f>IF(F2473="",DATEDIF(E2473,calcs!X$2,"Y"),"")</f>
        <v>#VALUE!</v>
      </c>
      <c r="U2473" t="str">
        <f t="shared" si="199"/>
        <v/>
      </c>
      <c r="V2473" t="str">
        <f t="shared" si="196"/>
        <v/>
      </c>
      <c r="W2473">
        <f t="shared" si="197"/>
        <v>0</v>
      </c>
      <c r="X2473">
        <f t="shared" si="198"/>
        <v>0</v>
      </c>
    </row>
    <row r="2474" spans="1:24" x14ac:dyDescent="0.35">
      <c r="A2474" t="str">
        <f>IF(ROW()&lt;=vLastrow,'Match History Data'!A2474,"")</f>
        <v/>
      </c>
      <c r="B2474" t="str">
        <f>IF(ROW()&lt;=vLastrow,'Match History Data'!B2474,"")</f>
        <v/>
      </c>
      <c r="C2474" t="str">
        <f>IF(ROW()&lt;=vLastrow,'Match History Data'!C2474,"")</f>
        <v/>
      </c>
      <c r="D2474" t="str">
        <f>IF(ROW()&lt;=vLastrow,'Match History Data'!D2474,"")</f>
        <v/>
      </c>
      <c r="E2474" s="3" t="str">
        <f>IF(ROW()&lt;=vLastrow,IF('Match History Data'!E2474&lt;&gt;"",'Match History Data'!E2474,""),"")</f>
        <v/>
      </c>
      <c r="F2474" s="3" t="str">
        <f>IF(ROW()&lt;=vLastrow,IF('Match History Data'!F2474&lt;&gt;"",'Match History Data'!F2474,""),"")</f>
        <v/>
      </c>
      <c r="G2474" t="str">
        <f>IF(ROW()&lt;=vLastrow,'Match History Data'!G2474,"")</f>
        <v/>
      </c>
      <c r="H2474" t="str">
        <f>IF(ROW()&lt;=vLastrow,'Match History Data'!H2474,"")</f>
        <v/>
      </c>
      <c r="I2474" t="str">
        <f>IF(ROW()&lt;=vLastrow,'Match History Data'!I2474,"")</f>
        <v/>
      </c>
      <c r="J2474" t="str">
        <f>IF(ROW()&lt;=vLastrow,'Match History Data'!J2474,"")</f>
        <v/>
      </c>
      <c r="K2474" t="str">
        <f>IF(ROW()&lt;=vLastrow,'Match History Data'!K2474,"")</f>
        <v/>
      </c>
      <c r="L2474" t="str">
        <f>IF(ROW()&lt;=vLastrow,'Match History Data'!L2474,"")</f>
        <v/>
      </c>
      <c r="M2474" t="str">
        <f>IF(ROW()&lt;=vLastrow,'Match History Data'!M2474,"")</f>
        <v/>
      </c>
      <c r="N2474" t="str">
        <f>IF(ROW()&lt;=vLastrow,'Match History Data'!N2474,"")</f>
        <v/>
      </c>
      <c r="O2474" t="str">
        <f>IF(ROW()&lt;=vLastrow,'Match History Data'!O2474,"")</f>
        <v/>
      </c>
      <c r="Q2474" t="str">
        <f>IF(ROW()&lt;=vLastrow,VLOOKUP(MONTH(E2474),calcs!$S$2:$T$13,2,FALSE),"")</f>
        <v/>
      </c>
      <c r="R2474" t="str">
        <f>IF(ROW()&lt;=vLastrow,VLOOKUP(MONTH(F2474),calcs!$S$2:$T$13,2,FALSE),"")</f>
        <v/>
      </c>
      <c r="S2474" t="str">
        <f t="shared" si="200"/>
        <v/>
      </c>
      <c r="T2474" s="26" t="e">
        <f>IF(F2474="",DATEDIF(E2474,calcs!X$2,"Y"),"")</f>
        <v>#VALUE!</v>
      </c>
      <c r="U2474" t="str">
        <f t="shared" si="199"/>
        <v/>
      </c>
      <c r="V2474" t="str">
        <f t="shared" si="196"/>
        <v/>
      </c>
      <c r="W2474">
        <f t="shared" si="197"/>
        <v>0</v>
      </c>
      <c r="X2474">
        <f t="shared" si="198"/>
        <v>0</v>
      </c>
    </row>
    <row r="2475" spans="1:24" x14ac:dyDescent="0.35">
      <c r="A2475" t="str">
        <f>IF(ROW()&lt;=vLastrow,'Match History Data'!A2475,"")</f>
        <v/>
      </c>
      <c r="B2475" t="str">
        <f>IF(ROW()&lt;=vLastrow,'Match History Data'!B2475,"")</f>
        <v/>
      </c>
      <c r="C2475" t="str">
        <f>IF(ROW()&lt;=vLastrow,'Match History Data'!C2475,"")</f>
        <v/>
      </c>
      <c r="D2475" t="str">
        <f>IF(ROW()&lt;=vLastrow,'Match History Data'!D2475,"")</f>
        <v/>
      </c>
      <c r="E2475" s="3" t="str">
        <f>IF(ROW()&lt;=vLastrow,IF('Match History Data'!E2475&lt;&gt;"",'Match History Data'!E2475,""),"")</f>
        <v/>
      </c>
      <c r="F2475" s="3" t="str">
        <f>IF(ROW()&lt;=vLastrow,IF('Match History Data'!F2475&lt;&gt;"",'Match History Data'!F2475,""),"")</f>
        <v/>
      </c>
      <c r="G2475" t="str">
        <f>IF(ROW()&lt;=vLastrow,'Match History Data'!G2475,"")</f>
        <v/>
      </c>
      <c r="H2475" t="str">
        <f>IF(ROW()&lt;=vLastrow,'Match History Data'!H2475,"")</f>
        <v/>
      </c>
      <c r="I2475" t="str">
        <f>IF(ROW()&lt;=vLastrow,'Match History Data'!I2475,"")</f>
        <v/>
      </c>
      <c r="J2475" t="str">
        <f>IF(ROW()&lt;=vLastrow,'Match History Data'!J2475,"")</f>
        <v/>
      </c>
      <c r="K2475" t="str">
        <f>IF(ROW()&lt;=vLastrow,'Match History Data'!K2475,"")</f>
        <v/>
      </c>
      <c r="L2475" t="str">
        <f>IF(ROW()&lt;=vLastrow,'Match History Data'!L2475,"")</f>
        <v/>
      </c>
      <c r="M2475" t="str">
        <f>IF(ROW()&lt;=vLastrow,'Match History Data'!M2475,"")</f>
        <v/>
      </c>
      <c r="N2475" t="str">
        <f>IF(ROW()&lt;=vLastrow,'Match History Data'!N2475,"")</f>
        <v/>
      </c>
      <c r="O2475" t="str">
        <f>IF(ROW()&lt;=vLastrow,'Match History Data'!O2475,"")</f>
        <v/>
      </c>
      <c r="Q2475" t="str">
        <f>IF(ROW()&lt;=vLastrow,VLOOKUP(MONTH(E2475),calcs!$S$2:$T$13,2,FALSE),"")</f>
        <v/>
      </c>
      <c r="R2475" t="str">
        <f>IF(ROW()&lt;=vLastrow,VLOOKUP(MONTH(F2475),calcs!$S$2:$T$13,2,FALSE),"")</f>
        <v/>
      </c>
      <c r="S2475" t="str">
        <f t="shared" si="200"/>
        <v/>
      </c>
      <c r="T2475" s="26" t="e">
        <f>IF(F2475="",DATEDIF(E2475,calcs!X$2,"Y"),"")</f>
        <v>#VALUE!</v>
      </c>
      <c r="U2475" t="str">
        <f t="shared" si="199"/>
        <v/>
      </c>
      <c r="V2475" t="str">
        <f t="shared" si="196"/>
        <v/>
      </c>
      <c r="W2475">
        <f t="shared" si="197"/>
        <v>0</v>
      </c>
      <c r="X2475">
        <f t="shared" si="198"/>
        <v>0</v>
      </c>
    </row>
    <row r="2476" spans="1:24" x14ac:dyDescent="0.35">
      <c r="A2476" t="str">
        <f>IF(ROW()&lt;=vLastrow,'Match History Data'!A2476,"")</f>
        <v/>
      </c>
      <c r="B2476" t="str">
        <f>IF(ROW()&lt;=vLastrow,'Match History Data'!B2476,"")</f>
        <v/>
      </c>
      <c r="C2476" t="str">
        <f>IF(ROW()&lt;=vLastrow,'Match History Data'!C2476,"")</f>
        <v/>
      </c>
      <c r="D2476" t="str">
        <f>IF(ROW()&lt;=vLastrow,'Match History Data'!D2476,"")</f>
        <v/>
      </c>
      <c r="E2476" s="3" t="str">
        <f>IF(ROW()&lt;=vLastrow,IF('Match History Data'!E2476&lt;&gt;"",'Match History Data'!E2476,""),"")</f>
        <v/>
      </c>
      <c r="F2476" s="3" t="str">
        <f>IF(ROW()&lt;=vLastrow,IF('Match History Data'!F2476&lt;&gt;"",'Match History Data'!F2476,""),"")</f>
        <v/>
      </c>
      <c r="G2476" t="str">
        <f>IF(ROW()&lt;=vLastrow,'Match History Data'!G2476,"")</f>
        <v/>
      </c>
      <c r="H2476" t="str">
        <f>IF(ROW()&lt;=vLastrow,'Match History Data'!H2476,"")</f>
        <v/>
      </c>
      <c r="I2476" t="str">
        <f>IF(ROW()&lt;=vLastrow,'Match History Data'!I2476,"")</f>
        <v/>
      </c>
      <c r="J2476" t="str">
        <f>IF(ROW()&lt;=vLastrow,'Match History Data'!J2476,"")</f>
        <v/>
      </c>
      <c r="K2476" t="str">
        <f>IF(ROW()&lt;=vLastrow,'Match History Data'!K2476,"")</f>
        <v/>
      </c>
      <c r="L2476" t="str">
        <f>IF(ROW()&lt;=vLastrow,'Match History Data'!L2476,"")</f>
        <v/>
      </c>
      <c r="M2476" t="str">
        <f>IF(ROW()&lt;=vLastrow,'Match History Data'!M2476,"")</f>
        <v/>
      </c>
      <c r="N2476" t="str">
        <f>IF(ROW()&lt;=vLastrow,'Match History Data'!N2476,"")</f>
        <v/>
      </c>
      <c r="O2476" t="str">
        <f>IF(ROW()&lt;=vLastrow,'Match History Data'!O2476,"")</f>
        <v/>
      </c>
      <c r="Q2476" t="str">
        <f>IF(ROW()&lt;=vLastrow,VLOOKUP(MONTH(E2476),calcs!$S$2:$T$13,2,FALSE),"")</f>
        <v/>
      </c>
      <c r="R2476" t="str">
        <f>IF(ROW()&lt;=vLastrow,VLOOKUP(MONTH(F2476),calcs!$S$2:$T$13,2,FALSE),"")</f>
        <v/>
      </c>
      <c r="S2476" t="str">
        <f t="shared" si="200"/>
        <v/>
      </c>
      <c r="T2476" s="26" t="e">
        <f>IF(F2476="",DATEDIF(E2476,calcs!X$2,"Y"),"")</f>
        <v>#VALUE!</v>
      </c>
      <c r="U2476" t="str">
        <f t="shared" si="199"/>
        <v/>
      </c>
      <c r="V2476" t="str">
        <f t="shared" si="196"/>
        <v/>
      </c>
      <c r="W2476">
        <f t="shared" si="197"/>
        <v>0</v>
      </c>
      <c r="X2476">
        <f t="shared" si="198"/>
        <v>0</v>
      </c>
    </row>
    <row r="2477" spans="1:24" x14ac:dyDescent="0.35">
      <c r="A2477" t="str">
        <f>IF(ROW()&lt;=vLastrow,'Match History Data'!A2477,"")</f>
        <v/>
      </c>
      <c r="B2477" t="str">
        <f>IF(ROW()&lt;=vLastrow,'Match History Data'!B2477,"")</f>
        <v/>
      </c>
      <c r="C2477" t="str">
        <f>IF(ROW()&lt;=vLastrow,'Match History Data'!C2477,"")</f>
        <v/>
      </c>
      <c r="D2477" t="str">
        <f>IF(ROW()&lt;=vLastrow,'Match History Data'!D2477,"")</f>
        <v/>
      </c>
      <c r="E2477" s="3" t="str">
        <f>IF(ROW()&lt;=vLastrow,IF('Match History Data'!E2477&lt;&gt;"",'Match History Data'!E2477,""),"")</f>
        <v/>
      </c>
      <c r="F2477" s="3" t="str">
        <f>IF(ROW()&lt;=vLastrow,IF('Match History Data'!F2477&lt;&gt;"",'Match History Data'!F2477,""),"")</f>
        <v/>
      </c>
      <c r="G2477" t="str">
        <f>IF(ROW()&lt;=vLastrow,'Match History Data'!G2477,"")</f>
        <v/>
      </c>
      <c r="H2477" t="str">
        <f>IF(ROW()&lt;=vLastrow,'Match History Data'!H2477,"")</f>
        <v/>
      </c>
      <c r="I2477" t="str">
        <f>IF(ROW()&lt;=vLastrow,'Match History Data'!I2477,"")</f>
        <v/>
      </c>
      <c r="J2477" t="str">
        <f>IF(ROW()&lt;=vLastrow,'Match History Data'!J2477,"")</f>
        <v/>
      </c>
      <c r="K2477" t="str">
        <f>IF(ROW()&lt;=vLastrow,'Match History Data'!K2477,"")</f>
        <v/>
      </c>
      <c r="L2477" t="str">
        <f>IF(ROW()&lt;=vLastrow,'Match History Data'!L2477,"")</f>
        <v/>
      </c>
      <c r="M2477" t="str">
        <f>IF(ROW()&lt;=vLastrow,'Match History Data'!M2477,"")</f>
        <v/>
      </c>
      <c r="N2477" t="str">
        <f>IF(ROW()&lt;=vLastrow,'Match History Data'!N2477,"")</f>
        <v/>
      </c>
      <c r="O2477" t="str">
        <f>IF(ROW()&lt;=vLastrow,'Match History Data'!O2477,"")</f>
        <v/>
      </c>
      <c r="Q2477" t="str">
        <f>IF(ROW()&lt;=vLastrow,VLOOKUP(MONTH(E2477),calcs!$S$2:$T$13,2,FALSE),"")</f>
        <v/>
      </c>
      <c r="R2477" t="str">
        <f>IF(ROW()&lt;=vLastrow,VLOOKUP(MONTH(F2477),calcs!$S$2:$T$13,2,FALSE),"")</f>
        <v/>
      </c>
      <c r="S2477" t="str">
        <f t="shared" si="200"/>
        <v/>
      </c>
      <c r="T2477" s="26" t="e">
        <f>IF(F2477="",DATEDIF(E2477,calcs!X$2,"Y"),"")</f>
        <v>#VALUE!</v>
      </c>
      <c r="U2477" t="str">
        <f t="shared" si="199"/>
        <v/>
      </c>
      <c r="V2477" t="str">
        <f t="shared" si="196"/>
        <v/>
      </c>
      <c r="W2477">
        <f t="shared" si="197"/>
        <v>0</v>
      </c>
      <c r="X2477">
        <f t="shared" si="198"/>
        <v>0</v>
      </c>
    </row>
    <row r="2478" spans="1:24" x14ac:dyDescent="0.35">
      <c r="A2478" t="str">
        <f>IF(ROW()&lt;=vLastrow,'Match History Data'!A2478,"")</f>
        <v/>
      </c>
      <c r="B2478" t="str">
        <f>IF(ROW()&lt;=vLastrow,'Match History Data'!B2478,"")</f>
        <v/>
      </c>
      <c r="C2478" t="str">
        <f>IF(ROW()&lt;=vLastrow,'Match History Data'!C2478,"")</f>
        <v/>
      </c>
      <c r="D2478" t="str">
        <f>IF(ROW()&lt;=vLastrow,'Match History Data'!D2478,"")</f>
        <v/>
      </c>
      <c r="E2478" s="3" t="str">
        <f>IF(ROW()&lt;=vLastrow,IF('Match History Data'!E2478&lt;&gt;"",'Match History Data'!E2478,""),"")</f>
        <v/>
      </c>
      <c r="F2478" s="3" t="str">
        <f>IF(ROW()&lt;=vLastrow,IF('Match History Data'!F2478&lt;&gt;"",'Match History Data'!F2478,""),"")</f>
        <v/>
      </c>
      <c r="G2478" t="str">
        <f>IF(ROW()&lt;=vLastrow,'Match History Data'!G2478,"")</f>
        <v/>
      </c>
      <c r="H2478" t="str">
        <f>IF(ROW()&lt;=vLastrow,'Match History Data'!H2478,"")</f>
        <v/>
      </c>
      <c r="I2478" t="str">
        <f>IF(ROW()&lt;=vLastrow,'Match History Data'!I2478,"")</f>
        <v/>
      </c>
      <c r="J2478" t="str">
        <f>IF(ROW()&lt;=vLastrow,'Match History Data'!J2478,"")</f>
        <v/>
      </c>
      <c r="K2478" t="str">
        <f>IF(ROW()&lt;=vLastrow,'Match History Data'!K2478,"")</f>
        <v/>
      </c>
      <c r="L2478" t="str">
        <f>IF(ROW()&lt;=vLastrow,'Match History Data'!L2478,"")</f>
        <v/>
      </c>
      <c r="M2478" t="str">
        <f>IF(ROW()&lt;=vLastrow,'Match History Data'!M2478,"")</f>
        <v/>
      </c>
      <c r="N2478" t="str">
        <f>IF(ROW()&lt;=vLastrow,'Match History Data'!N2478,"")</f>
        <v/>
      </c>
      <c r="O2478" t="str">
        <f>IF(ROW()&lt;=vLastrow,'Match History Data'!O2478,"")</f>
        <v/>
      </c>
      <c r="Q2478" t="str">
        <f>IF(ROW()&lt;=vLastrow,VLOOKUP(MONTH(E2478),calcs!$S$2:$T$13,2,FALSE),"")</f>
        <v/>
      </c>
      <c r="R2478" t="str">
        <f>IF(ROW()&lt;=vLastrow,VLOOKUP(MONTH(F2478),calcs!$S$2:$T$13,2,FALSE),"")</f>
        <v/>
      </c>
      <c r="S2478" t="str">
        <f t="shared" si="200"/>
        <v/>
      </c>
      <c r="T2478" s="26" t="e">
        <f>IF(F2478="",DATEDIF(E2478,calcs!X$2,"Y"),"")</f>
        <v>#VALUE!</v>
      </c>
      <c r="U2478" t="str">
        <f t="shared" si="199"/>
        <v/>
      </c>
      <c r="V2478" t="str">
        <f t="shared" si="196"/>
        <v/>
      </c>
      <c r="W2478">
        <f t="shared" si="197"/>
        <v>0</v>
      </c>
      <c r="X2478">
        <f t="shared" si="198"/>
        <v>0</v>
      </c>
    </row>
    <row r="2479" spans="1:24" x14ac:dyDescent="0.35">
      <c r="A2479" t="str">
        <f>IF(ROW()&lt;=vLastrow,'Match History Data'!A2479,"")</f>
        <v/>
      </c>
      <c r="B2479" t="str">
        <f>IF(ROW()&lt;=vLastrow,'Match History Data'!B2479,"")</f>
        <v/>
      </c>
      <c r="C2479" t="str">
        <f>IF(ROW()&lt;=vLastrow,'Match History Data'!C2479,"")</f>
        <v/>
      </c>
      <c r="D2479" t="str">
        <f>IF(ROW()&lt;=vLastrow,'Match History Data'!D2479,"")</f>
        <v/>
      </c>
      <c r="E2479" s="3" t="str">
        <f>IF(ROW()&lt;=vLastrow,IF('Match History Data'!E2479&lt;&gt;"",'Match History Data'!E2479,""),"")</f>
        <v/>
      </c>
      <c r="F2479" s="3" t="str">
        <f>IF(ROW()&lt;=vLastrow,IF('Match History Data'!F2479&lt;&gt;"",'Match History Data'!F2479,""),"")</f>
        <v/>
      </c>
      <c r="G2479" t="str">
        <f>IF(ROW()&lt;=vLastrow,'Match History Data'!G2479,"")</f>
        <v/>
      </c>
      <c r="H2479" t="str">
        <f>IF(ROW()&lt;=vLastrow,'Match History Data'!H2479,"")</f>
        <v/>
      </c>
      <c r="I2479" t="str">
        <f>IF(ROW()&lt;=vLastrow,'Match History Data'!I2479,"")</f>
        <v/>
      </c>
      <c r="J2479" t="str">
        <f>IF(ROW()&lt;=vLastrow,'Match History Data'!J2479,"")</f>
        <v/>
      </c>
      <c r="K2479" t="str">
        <f>IF(ROW()&lt;=vLastrow,'Match History Data'!K2479,"")</f>
        <v/>
      </c>
      <c r="L2479" t="str">
        <f>IF(ROW()&lt;=vLastrow,'Match History Data'!L2479,"")</f>
        <v/>
      </c>
      <c r="M2479" t="str">
        <f>IF(ROW()&lt;=vLastrow,'Match History Data'!M2479,"")</f>
        <v/>
      </c>
      <c r="N2479" t="str">
        <f>IF(ROW()&lt;=vLastrow,'Match History Data'!N2479,"")</f>
        <v/>
      </c>
      <c r="O2479" t="str">
        <f>IF(ROW()&lt;=vLastrow,'Match History Data'!O2479,"")</f>
        <v/>
      </c>
      <c r="Q2479" t="str">
        <f>IF(ROW()&lt;=vLastrow,VLOOKUP(MONTH(E2479),calcs!$S$2:$T$13,2,FALSE),"")</f>
        <v/>
      </c>
      <c r="R2479" t="str">
        <f>IF(ROW()&lt;=vLastrow,VLOOKUP(MONTH(F2479),calcs!$S$2:$T$13,2,FALSE),"")</f>
        <v/>
      </c>
      <c r="S2479" t="str">
        <f t="shared" si="200"/>
        <v/>
      </c>
      <c r="T2479" s="26" t="e">
        <f>IF(F2479="",DATEDIF(E2479,calcs!X$2,"Y"),"")</f>
        <v>#VALUE!</v>
      </c>
      <c r="U2479" t="str">
        <f t="shared" si="199"/>
        <v/>
      </c>
      <c r="V2479" t="str">
        <f t="shared" si="196"/>
        <v/>
      </c>
      <c r="W2479">
        <f t="shared" si="197"/>
        <v>0</v>
      </c>
      <c r="X2479">
        <f t="shared" si="198"/>
        <v>0</v>
      </c>
    </row>
    <row r="2480" spans="1:24" x14ac:dyDescent="0.35">
      <c r="A2480" t="str">
        <f>IF(ROW()&lt;=vLastrow,'Match History Data'!A2480,"")</f>
        <v/>
      </c>
      <c r="B2480" t="str">
        <f>IF(ROW()&lt;=vLastrow,'Match History Data'!B2480,"")</f>
        <v/>
      </c>
      <c r="C2480" t="str">
        <f>IF(ROW()&lt;=vLastrow,'Match History Data'!C2480,"")</f>
        <v/>
      </c>
      <c r="D2480" t="str">
        <f>IF(ROW()&lt;=vLastrow,'Match History Data'!D2480,"")</f>
        <v/>
      </c>
      <c r="E2480" s="3" t="str">
        <f>IF(ROW()&lt;=vLastrow,IF('Match History Data'!E2480&lt;&gt;"",'Match History Data'!E2480,""),"")</f>
        <v/>
      </c>
      <c r="F2480" s="3" t="str">
        <f>IF(ROW()&lt;=vLastrow,IF('Match History Data'!F2480&lt;&gt;"",'Match History Data'!F2480,""),"")</f>
        <v/>
      </c>
      <c r="G2480" t="str">
        <f>IF(ROW()&lt;=vLastrow,'Match History Data'!G2480,"")</f>
        <v/>
      </c>
      <c r="H2480" t="str">
        <f>IF(ROW()&lt;=vLastrow,'Match History Data'!H2480,"")</f>
        <v/>
      </c>
      <c r="I2480" t="str">
        <f>IF(ROW()&lt;=vLastrow,'Match History Data'!I2480,"")</f>
        <v/>
      </c>
      <c r="J2480" t="str">
        <f>IF(ROW()&lt;=vLastrow,'Match History Data'!J2480,"")</f>
        <v/>
      </c>
      <c r="K2480" t="str">
        <f>IF(ROW()&lt;=vLastrow,'Match History Data'!K2480,"")</f>
        <v/>
      </c>
      <c r="L2480" t="str">
        <f>IF(ROW()&lt;=vLastrow,'Match History Data'!L2480,"")</f>
        <v/>
      </c>
      <c r="M2480" t="str">
        <f>IF(ROW()&lt;=vLastrow,'Match History Data'!M2480,"")</f>
        <v/>
      </c>
      <c r="N2480" t="str">
        <f>IF(ROW()&lt;=vLastrow,'Match History Data'!N2480,"")</f>
        <v/>
      </c>
      <c r="O2480" t="str">
        <f>IF(ROW()&lt;=vLastrow,'Match History Data'!O2480,"")</f>
        <v/>
      </c>
      <c r="Q2480" t="str">
        <f>IF(ROW()&lt;=vLastrow,VLOOKUP(MONTH(E2480),calcs!$S$2:$T$13,2,FALSE),"")</f>
        <v/>
      </c>
      <c r="R2480" t="str">
        <f>IF(ROW()&lt;=vLastrow,VLOOKUP(MONTH(F2480),calcs!$S$2:$T$13,2,FALSE),"")</f>
        <v/>
      </c>
      <c r="S2480" t="str">
        <f t="shared" si="200"/>
        <v/>
      </c>
      <c r="T2480" s="26" t="e">
        <f>IF(F2480="",DATEDIF(E2480,calcs!X$2,"Y"),"")</f>
        <v>#VALUE!</v>
      </c>
      <c r="U2480" t="str">
        <f t="shared" si="199"/>
        <v/>
      </c>
      <c r="V2480" t="str">
        <f t="shared" si="196"/>
        <v/>
      </c>
      <c r="W2480">
        <f t="shared" si="197"/>
        <v>0</v>
      </c>
      <c r="X2480">
        <f t="shared" si="198"/>
        <v>0</v>
      </c>
    </row>
    <row r="2481" spans="1:24" x14ac:dyDescent="0.35">
      <c r="A2481" t="str">
        <f>IF(ROW()&lt;=vLastrow,'Match History Data'!A2481,"")</f>
        <v/>
      </c>
      <c r="B2481" t="str">
        <f>IF(ROW()&lt;=vLastrow,'Match History Data'!B2481,"")</f>
        <v/>
      </c>
      <c r="C2481" t="str">
        <f>IF(ROW()&lt;=vLastrow,'Match History Data'!C2481,"")</f>
        <v/>
      </c>
      <c r="D2481" t="str">
        <f>IF(ROW()&lt;=vLastrow,'Match History Data'!D2481,"")</f>
        <v/>
      </c>
      <c r="E2481" s="3" t="str">
        <f>IF(ROW()&lt;=vLastrow,IF('Match History Data'!E2481&lt;&gt;"",'Match History Data'!E2481,""),"")</f>
        <v/>
      </c>
      <c r="F2481" s="3" t="str">
        <f>IF(ROW()&lt;=vLastrow,IF('Match History Data'!F2481&lt;&gt;"",'Match History Data'!F2481,""),"")</f>
        <v/>
      </c>
      <c r="G2481" t="str">
        <f>IF(ROW()&lt;=vLastrow,'Match History Data'!G2481,"")</f>
        <v/>
      </c>
      <c r="H2481" t="str">
        <f>IF(ROW()&lt;=vLastrow,'Match History Data'!H2481,"")</f>
        <v/>
      </c>
      <c r="I2481" t="str">
        <f>IF(ROW()&lt;=vLastrow,'Match History Data'!I2481,"")</f>
        <v/>
      </c>
      <c r="J2481" t="str">
        <f>IF(ROW()&lt;=vLastrow,'Match History Data'!J2481,"")</f>
        <v/>
      </c>
      <c r="K2481" t="str">
        <f>IF(ROW()&lt;=vLastrow,'Match History Data'!K2481,"")</f>
        <v/>
      </c>
      <c r="L2481" t="str">
        <f>IF(ROW()&lt;=vLastrow,'Match History Data'!L2481,"")</f>
        <v/>
      </c>
      <c r="M2481" t="str">
        <f>IF(ROW()&lt;=vLastrow,'Match History Data'!M2481,"")</f>
        <v/>
      </c>
      <c r="N2481" t="str">
        <f>IF(ROW()&lt;=vLastrow,'Match History Data'!N2481,"")</f>
        <v/>
      </c>
      <c r="O2481" t="str">
        <f>IF(ROW()&lt;=vLastrow,'Match History Data'!O2481,"")</f>
        <v/>
      </c>
      <c r="Q2481" t="str">
        <f>IF(ROW()&lt;=vLastrow,VLOOKUP(MONTH(E2481),calcs!$S$2:$T$13,2,FALSE),"")</f>
        <v/>
      </c>
      <c r="R2481" t="str">
        <f>IF(ROW()&lt;=vLastrow,VLOOKUP(MONTH(F2481),calcs!$S$2:$T$13,2,FALSE),"")</f>
        <v/>
      </c>
      <c r="S2481" t="str">
        <f t="shared" si="200"/>
        <v/>
      </c>
      <c r="T2481" s="26" t="e">
        <f>IF(F2481="",DATEDIF(E2481,calcs!X$2,"Y"),"")</f>
        <v>#VALUE!</v>
      </c>
      <c r="U2481" t="str">
        <f t="shared" si="199"/>
        <v/>
      </c>
      <c r="V2481" t="str">
        <f t="shared" si="196"/>
        <v/>
      </c>
      <c r="W2481">
        <f t="shared" si="197"/>
        <v>0</v>
      </c>
      <c r="X2481">
        <f t="shared" si="198"/>
        <v>0</v>
      </c>
    </row>
    <row r="2482" spans="1:24" x14ac:dyDescent="0.35">
      <c r="A2482" t="str">
        <f>IF(ROW()&lt;=vLastrow,'Match History Data'!A2482,"")</f>
        <v/>
      </c>
      <c r="B2482" t="str">
        <f>IF(ROW()&lt;=vLastrow,'Match History Data'!B2482,"")</f>
        <v/>
      </c>
      <c r="C2482" t="str">
        <f>IF(ROW()&lt;=vLastrow,'Match History Data'!C2482,"")</f>
        <v/>
      </c>
      <c r="D2482" t="str">
        <f>IF(ROW()&lt;=vLastrow,'Match History Data'!D2482,"")</f>
        <v/>
      </c>
      <c r="E2482" s="3" t="str">
        <f>IF(ROW()&lt;=vLastrow,IF('Match History Data'!E2482&lt;&gt;"",'Match History Data'!E2482,""),"")</f>
        <v/>
      </c>
      <c r="F2482" s="3" t="str">
        <f>IF(ROW()&lt;=vLastrow,IF('Match History Data'!F2482&lt;&gt;"",'Match History Data'!F2482,""),"")</f>
        <v/>
      </c>
      <c r="G2482" t="str">
        <f>IF(ROW()&lt;=vLastrow,'Match History Data'!G2482,"")</f>
        <v/>
      </c>
      <c r="H2482" t="str">
        <f>IF(ROW()&lt;=vLastrow,'Match History Data'!H2482,"")</f>
        <v/>
      </c>
      <c r="I2482" t="str">
        <f>IF(ROW()&lt;=vLastrow,'Match History Data'!I2482,"")</f>
        <v/>
      </c>
      <c r="J2482" t="str">
        <f>IF(ROW()&lt;=vLastrow,'Match History Data'!J2482,"")</f>
        <v/>
      </c>
      <c r="K2482" t="str">
        <f>IF(ROW()&lt;=vLastrow,'Match History Data'!K2482,"")</f>
        <v/>
      </c>
      <c r="L2482" t="str">
        <f>IF(ROW()&lt;=vLastrow,'Match History Data'!L2482,"")</f>
        <v/>
      </c>
      <c r="M2482" t="str">
        <f>IF(ROW()&lt;=vLastrow,'Match History Data'!M2482,"")</f>
        <v/>
      </c>
      <c r="N2482" t="str">
        <f>IF(ROW()&lt;=vLastrow,'Match History Data'!N2482,"")</f>
        <v/>
      </c>
      <c r="O2482" t="str">
        <f>IF(ROW()&lt;=vLastrow,'Match History Data'!O2482,"")</f>
        <v/>
      </c>
      <c r="Q2482" t="str">
        <f>IF(ROW()&lt;=vLastrow,VLOOKUP(MONTH(E2482),calcs!$S$2:$T$13,2,FALSE),"")</f>
        <v/>
      </c>
      <c r="R2482" t="str">
        <f>IF(ROW()&lt;=vLastrow,VLOOKUP(MONTH(F2482),calcs!$S$2:$T$13,2,FALSE),"")</f>
        <v/>
      </c>
      <c r="S2482" t="str">
        <f t="shared" si="200"/>
        <v/>
      </c>
      <c r="T2482" s="26" t="e">
        <f>IF(F2482="",DATEDIF(E2482,calcs!X$2,"Y"),"")</f>
        <v>#VALUE!</v>
      </c>
      <c r="U2482" t="str">
        <f t="shared" si="199"/>
        <v/>
      </c>
      <c r="V2482" t="str">
        <f t="shared" si="196"/>
        <v/>
      </c>
      <c r="W2482">
        <f t="shared" si="197"/>
        <v>0</v>
      </c>
      <c r="X2482">
        <f t="shared" si="198"/>
        <v>0</v>
      </c>
    </row>
    <row r="2483" spans="1:24" x14ac:dyDescent="0.35">
      <c r="A2483" t="str">
        <f>IF(ROW()&lt;=vLastrow,'Match History Data'!A2483,"")</f>
        <v/>
      </c>
      <c r="B2483" t="str">
        <f>IF(ROW()&lt;=vLastrow,'Match History Data'!B2483,"")</f>
        <v/>
      </c>
      <c r="C2483" t="str">
        <f>IF(ROW()&lt;=vLastrow,'Match History Data'!C2483,"")</f>
        <v/>
      </c>
      <c r="D2483" t="str">
        <f>IF(ROW()&lt;=vLastrow,'Match History Data'!D2483,"")</f>
        <v/>
      </c>
      <c r="E2483" s="3" t="str">
        <f>IF(ROW()&lt;=vLastrow,IF('Match History Data'!E2483&lt;&gt;"",'Match History Data'!E2483,""),"")</f>
        <v/>
      </c>
      <c r="F2483" s="3" t="str">
        <f>IF(ROW()&lt;=vLastrow,IF('Match History Data'!F2483&lt;&gt;"",'Match History Data'!F2483,""),"")</f>
        <v/>
      </c>
      <c r="G2483" t="str">
        <f>IF(ROW()&lt;=vLastrow,'Match History Data'!G2483,"")</f>
        <v/>
      </c>
      <c r="H2483" t="str">
        <f>IF(ROW()&lt;=vLastrow,'Match History Data'!H2483,"")</f>
        <v/>
      </c>
      <c r="I2483" t="str">
        <f>IF(ROW()&lt;=vLastrow,'Match History Data'!I2483,"")</f>
        <v/>
      </c>
      <c r="J2483" t="str">
        <f>IF(ROW()&lt;=vLastrow,'Match History Data'!J2483,"")</f>
        <v/>
      </c>
      <c r="K2483" t="str">
        <f>IF(ROW()&lt;=vLastrow,'Match History Data'!K2483,"")</f>
        <v/>
      </c>
      <c r="L2483" t="str">
        <f>IF(ROW()&lt;=vLastrow,'Match History Data'!L2483,"")</f>
        <v/>
      </c>
      <c r="M2483" t="str">
        <f>IF(ROW()&lt;=vLastrow,'Match History Data'!M2483,"")</f>
        <v/>
      </c>
      <c r="N2483" t="str">
        <f>IF(ROW()&lt;=vLastrow,'Match History Data'!N2483,"")</f>
        <v/>
      </c>
      <c r="O2483" t="str">
        <f>IF(ROW()&lt;=vLastrow,'Match History Data'!O2483,"")</f>
        <v/>
      </c>
      <c r="Q2483" t="str">
        <f>IF(ROW()&lt;=vLastrow,VLOOKUP(MONTH(E2483),calcs!$S$2:$T$13,2,FALSE),"")</f>
        <v/>
      </c>
      <c r="R2483" t="str">
        <f>IF(ROW()&lt;=vLastrow,VLOOKUP(MONTH(F2483),calcs!$S$2:$T$13,2,FALSE),"")</f>
        <v/>
      </c>
      <c r="S2483" t="str">
        <f t="shared" si="200"/>
        <v/>
      </c>
      <c r="T2483" s="26" t="e">
        <f>IF(F2483="",DATEDIF(E2483,calcs!X$2,"Y"),"")</f>
        <v>#VALUE!</v>
      </c>
      <c r="U2483" t="str">
        <f t="shared" si="199"/>
        <v/>
      </c>
      <c r="V2483" t="str">
        <f t="shared" si="196"/>
        <v/>
      </c>
      <c r="W2483">
        <f t="shared" si="197"/>
        <v>0</v>
      </c>
      <c r="X2483">
        <f t="shared" si="198"/>
        <v>0</v>
      </c>
    </row>
    <row r="2484" spans="1:24" x14ac:dyDescent="0.35">
      <c r="A2484" t="str">
        <f>IF(ROW()&lt;=vLastrow,'Match History Data'!A2484,"")</f>
        <v/>
      </c>
      <c r="B2484" t="str">
        <f>IF(ROW()&lt;=vLastrow,'Match History Data'!B2484,"")</f>
        <v/>
      </c>
      <c r="C2484" t="str">
        <f>IF(ROW()&lt;=vLastrow,'Match History Data'!C2484,"")</f>
        <v/>
      </c>
      <c r="D2484" t="str">
        <f>IF(ROW()&lt;=vLastrow,'Match History Data'!D2484,"")</f>
        <v/>
      </c>
      <c r="E2484" s="3" t="str">
        <f>IF(ROW()&lt;=vLastrow,IF('Match History Data'!E2484&lt;&gt;"",'Match History Data'!E2484,""),"")</f>
        <v/>
      </c>
      <c r="F2484" s="3" t="str">
        <f>IF(ROW()&lt;=vLastrow,IF('Match History Data'!F2484&lt;&gt;"",'Match History Data'!F2484,""),"")</f>
        <v/>
      </c>
      <c r="G2484" t="str">
        <f>IF(ROW()&lt;=vLastrow,'Match History Data'!G2484,"")</f>
        <v/>
      </c>
      <c r="H2484" t="str">
        <f>IF(ROW()&lt;=vLastrow,'Match History Data'!H2484,"")</f>
        <v/>
      </c>
      <c r="I2484" t="str">
        <f>IF(ROW()&lt;=vLastrow,'Match History Data'!I2484,"")</f>
        <v/>
      </c>
      <c r="J2484" t="str">
        <f>IF(ROW()&lt;=vLastrow,'Match History Data'!J2484,"")</f>
        <v/>
      </c>
      <c r="K2484" t="str">
        <f>IF(ROW()&lt;=vLastrow,'Match History Data'!K2484,"")</f>
        <v/>
      </c>
      <c r="L2484" t="str">
        <f>IF(ROW()&lt;=vLastrow,'Match History Data'!L2484,"")</f>
        <v/>
      </c>
      <c r="M2484" t="str">
        <f>IF(ROW()&lt;=vLastrow,'Match History Data'!M2484,"")</f>
        <v/>
      </c>
      <c r="N2484" t="str">
        <f>IF(ROW()&lt;=vLastrow,'Match History Data'!N2484,"")</f>
        <v/>
      </c>
      <c r="O2484" t="str">
        <f>IF(ROW()&lt;=vLastrow,'Match History Data'!O2484,"")</f>
        <v/>
      </c>
      <c r="Q2484" t="str">
        <f>IF(ROW()&lt;=vLastrow,VLOOKUP(MONTH(E2484),calcs!$S$2:$T$13,2,FALSE),"")</f>
        <v/>
      </c>
      <c r="R2484" t="str">
        <f>IF(ROW()&lt;=vLastrow,VLOOKUP(MONTH(F2484),calcs!$S$2:$T$13,2,FALSE),"")</f>
        <v/>
      </c>
      <c r="S2484" t="str">
        <f t="shared" si="200"/>
        <v/>
      </c>
      <c r="T2484" s="26" t="e">
        <f>IF(F2484="",DATEDIF(E2484,calcs!X$2,"Y"),"")</f>
        <v>#VALUE!</v>
      </c>
      <c r="U2484" t="str">
        <f t="shared" si="199"/>
        <v/>
      </c>
      <c r="V2484" t="str">
        <f t="shared" si="196"/>
        <v/>
      </c>
      <c r="W2484">
        <f t="shared" si="197"/>
        <v>0</v>
      </c>
      <c r="X2484">
        <f t="shared" si="198"/>
        <v>0</v>
      </c>
    </row>
    <row r="2485" spans="1:24" x14ac:dyDescent="0.35">
      <c r="A2485" t="str">
        <f>IF(ROW()&lt;=vLastrow,'Match History Data'!A2485,"")</f>
        <v/>
      </c>
      <c r="B2485" t="str">
        <f>IF(ROW()&lt;=vLastrow,'Match History Data'!B2485,"")</f>
        <v/>
      </c>
      <c r="C2485" t="str">
        <f>IF(ROW()&lt;=vLastrow,'Match History Data'!C2485,"")</f>
        <v/>
      </c>
      <c r="D2485" t="str">
        <f>IF(ROW()&lt;=vLastrow,'Match History Data'!D2485,"")</f>
        <v/>
      </c>
      <c r="E2485" s="3" t="str">
        <f>IF(ROW()&lt;=vLastrow,IF('Match History Data'!E2485&lt;&gt;"",'Match History Data'!E2485,""),"")</f>
        <v/>
      </c>
      <c r="F2485" s="3" t="str">
        <f>IF(ROW()&lt;=vLastrow,IF('Match History Data'!F2485&lt;&gt;"",'Match History Data'!F2485,""),"")</f>
        <v/>
      </c>
      <c r="G2485" t="str">
        <f>IF(ROW()&lt;=vLastrow,'Match History Data'!G2485,"")</f>
        <v/>
      </c>
      <c r="H2485" t="str">
        <f>IF(ROW()&lt;=vLastrow,'Match History Data'!H2485,"")</f>
        <v/>
      </c>
      <c r="I2485" t="str">
        <f>IF(ROW()&lt;=vLastrow,'Match History Data'!I2485,"")</f>
        <v/>
      </c>
      <c r="J2485" t="str">
        <f>IF(ROW()&lt;=vLastrow,'Match History Data'!J2485,"")</f>
        <v/>
      </c>
      <c r="K2485" t="str">
        <f>IF(ROW()&lt;=vLastrow,'Match History Data'!K2485,"")</f>
        <v/>
      </c>
      <c r="L2485" t="str">
        <f>IF(ROW()&lt;=vLastrow,'Match History Data'!L2485,"")</f>
        <v/>
      </c>
      <c r="M2485" t="str">
        <f>IF(ROW()&lt;=vLastrow,'Match History Data'!M2485,"")</f>
        <v/>
      </c>
      <c r="N2485" t="str">
        <f>IF(ROW()&lt;=vLastrow,'Match History Data'!N2485,"")</f>
        <v/>
      </c>
      <c r="O2485" t="str">
        <f>IF(ROW()&lt;=vLastrow,'Match History Data'!O2485,"")</f>
        <v/>
      </c>
      <c r="Q2485" t="str">
        <f>IF(ROW()&lt;=vLastrow,VLOOKUP(MONTH(E2485),calcs!$S$2:$T$13,2,FALSE),"")</f>
        <v/>
      </c>
      <c r="R2485" t="str">
        <f>IF(ROW()&lt;=vLastrow,VLOOKUP(MONTH(F2485),calcs!$S$2:$T$13,2,FALSE),"")</f>
        <v/>
      </c>
      <c r="S2485" t="str">
        <f t="shared" si="200"/>
        <v/>
      </c>
      <c r="T2485" s="26" t="e">
        <f>IF(F2485="",DATEDIF(E2485,calcs!X$2,"Y"),"")</f>
        <v>#VALUE!</v>
      </c>
      <c r="U2485" t="str">
        <f t="shared" si="199"/>
        <v/>
      </c>
      <c r="V2485" t="str">
        <f t="shared" si="196"/>
        <v/>
      </c>
      <c r="W2485">
        <f t="shared" si="197"/>
        <v>0</v>
      </c>
      <c r="X2485">
        <f t="shared" si="198"/>
        <v>0</v>
      </c>
    </row>
    <row r="2486" spans="1:24" x14ac:dyDescent="0.35">
      <c r="A2486" t="str">
        <f>IF(ROW()&lt;=vLastrow,'Match History Data'!A2486,"")</f>
        <v/>
      </c>
      <c r="B2486" t="str">
        <f>IF(ROW()&lt;=vLastrow,'Match History Data'!B2486,"")</f>
        <v/>
      </c>
      <c r="C2486" t="str">
        <f>IF(ROW()&lt;=vLastrow,'Match History Data'!C2486,"")</f>
        <v/>
      </c>
      <c r="D2486" t="str">
        <f>IF(ROW()&lt;=vLastrow,'Match History Data'!D2486,"")</f>
        <v/>
      </c>
      <c r="E2486" s="3" t="str">
        <f>IF(ROW()&lt;=vLastrow,IF('Match History Data'!E2486&lt;&gt;"",'Match History Data'!E2486,""),"")</f>
        <v/>
      </c>
      <c r="F2486" s="3" t="str">
        <f>IF(ROW()&lt;=vLastrow,IF('Match History Data'!F2486&lt;&gt;"",'Match History Data'!F2486,""),"")</f>
        <v/>
      </c>
      <c r="G2486" t="str">
        <f>IF(ROW()&lt;=vLastrow,'Match History Data'!G2486,"")</f>
        <v/>
      </c>
      <c r="H2486" t="str">
        <f>IF(ROW()&lt;=vLastrow,'Match History Data'!H2486,"")</f>
        <v/>
      </c>
      <c r="I2486" t="str">
        <f>IF(ROW()&lt;=vLastrow,'Match History Data'!I2486,"")</f>
        <v/>
      </c>
      <c r="J2486" t="str">
        <f>IF(ROW()&lt;=vLastrow,'Match History Data'!J2486,"")</f>
        <v/>
      </c>
      <c r="K2486" t="str">
        <f>IF(ROW()&lt;=vLastrow,'Match History Data'!K2486,"")</f>
        <v/>
      </c>
      <c r="L2486" t="str">
        <f>IF(ROW()&lt;=vLastrow,'Match History Data'!L2486,"")</f>
        <v/>
      </c>
      <c r="M2486" t="str">
        <f>IF(ROW()&lt;=vLastrow,'Match History Data'!M2486,"")</f>
        <v/>
      </c>
      <c r="N2486" t="str">
        <f>IF(ROW()&lt;=vLastrow,'Match History Data'!N2486,"")</f>
        <v/>
      </c>
      <c r="O2486" t="str">
        <f>IF(ROW()&lt;=vLastrow,'Match History Data'!O2486,"")</f>
        <v/>
      </c>
      <c r="Q2486" t="str">
        <f>IF(ROW()&lt;=vLastrow,VLOOKUP(MONTH(E2486),calcs!$S$2:$T$13,2,FALSE),"")</f>
        <v/>
      </c>
      <c r="R2486" t="str">
        <f>IF(ROW()&lt;=vLastrow,VLOOKUP(MONTH(F2486),calcs!$S$2:$T$13,2,FALSE),"")</f>
        <v/>
      </c>
      <c r="S2486" t="str">
        <f t="shared" si="200"/>
        <v/>
      </c>
      <c r="T2486" s="26" t="e">
        <f>IF(F2486="",DATEDIF(E2486,calcs!X$2,"Y"),"")</f>
        <v>#VALUE!</v>
      </c>
      <c r="U2486" t="str">
        <f t="shared" si="199"/>
        <v/>
      </c>
      <c r="V2486" t="str">
        <f t="shared" si="196"/>
        <v/>
      </c>
      <c r="W2486">
        <f t="shared" si="197"/>
        <v>0</v>
      </c>
      <c r="X2486">
        <f t="shared" si="198"/>
        <v>0</v>
      </c>
    </row>
    <row r="2487" spans="1:24" x14ac:dyDescent="0.35">
      <c r="A2487" t="str">
        <f>IF(ROW()&lt;=vLastrow,'Match History Data'!A2487,"")</f>
        <v/>
      </c>
      <c r="B2487" t="str">
        <f>IF(ROW()&lt;=vLastrow,'Match History Data'!B2487,"")</f>
        <v/>
      </c>
      <c r="C2487" t="str">
        <f>IF(ROW()&lt;=vLastrow,'Match History Data'!C2487,"")</f>
        <v/>
      </c>
      <c r="D2487" t="str">
        <f>IF(ROW()&lt;=vLastrow,'Match History Data'!D2487,"")</f>
        <v/>
      </c>
      <c r="E2487" s="3" t="str">
        <f>IF(ROW()&lt;=vLastrow,IF('Match History Data'!E2487&lt;&gt;"",'Match History Data'!E2487,""),"")</f>
        <v/>
      </c>
      <c r="F2487" s="3" t="str">
        <f>IF(ROW()&lt;=vLastrow,IF('Match History Data'!F2487&lt;&gt;"",'Match History Data'!F2487,""),"")</f>
        <v/>
      </c>
      <c r="G2487" t="str">
        <f>IF(ROW()&lt;=vLastrow,'Match History Data'!G2487,"")</f>
        <v/>
      </c>
      <c r="H2487" t="str">
        <f>IF(ROW()&lt;=vLastrow,'Match History Data'!H2487,"")</f>
        <v/>
      </c>
      <c r="I2487" t="str">
        <f>IF(ROW()&lt;=vLastrow,'Match History Data'!I2487,"")</f>
        <v/>
      </c>
      <c r="J2487" t="str">
        <f>IF(ROW()&lt;=vLastrow,'Match History Data'!J2487,"")</f>
        <v/>
      </c>
      <c r="K2487" t="str">
        <f>IF(ROW()&lt;=vLastrow,'Match History Data'!K2487,"")</f>
        <v/>
      </c>
      <c r="L2487" t="str">
        <f>IF(ROW()&lt;=vLastrow,'Match History Data'!L2487,"")</f>
        <v/>
      </c>
      <c r="M2487" t="str">
        <f>IF(ROW()&lt;=vLastrow,'Match History Data'!M2487,"")</f>
        <v/>
      </c>
      <c r="N2487" t="str">
        <f>IF(ROW()&lt;=vLastrow,'Match History Data'!N2487,"")</f>
        <v/>
      </c>
      <c r="O2487" t="str">
        <f>IF(ROW()&lt;=vLastrow,'Match History Data'!O2487,"")</f>
        <v/>
      </c>
      <c r="Q2487" t="str">
        <f>IF(ROW()&lt;=vLastrow,VLOOKUP(MONTH(E2487),calcs!$S$2:$T$13,2,FALSE),"")</f>
        <v/>
      </c>
      <c r="R2487" t="str">
        <f>IF(ROW()&lt;=vLastrow,VLOOKUP(MONTH(F2487),calcs!$S$2:$T$13,2,FALSE),"")</f>
        <v/>
      </c>
      <c r="S2487" t="str">
        <f t="shared" si="200"/>
        <v/>
      </c>
      <c r="T2487" s="26" t="e">
        <f>IF(F2487="",DATEDIF(E2487,calcs!X$2,"Y"),"")</f>
        <v>#VALUE!</v>
      </c>
      <c r="U2487" t="str">
        <f t="shared" si="199"/>
        <v/>
      </c>
      <c r="V2487" t="str">
        <f t="shared" si="196"/>
        <v/>
      </c>
      <c r="W2487">
        <f t="shared" si="197"/>
        <v>0</v>
      </c>
      <c r="X2487">
        <f t="shared" si="198"/>
        <v>0</v>
      </c>
    </row>
    <row r="2488" spans="1:24" x14ac:dyDescent="0.35">
      <c r="A2488" t="str">
        <f>IF(ROW()&lt;=vLastrow,'Match History Data'!A2488,"")</f>
        <v/>
      </c>
      <c r="B2488" t="str">
        <f>IF(ROW()&lt;=vLastrow,'Match History Data'!B2488,"")</f>
        <v/>
      </c>
      <c r="C2488" t="str">
        <f>IF(ROW()&lt;=vLastrow,'Match History Data'!C2488,"")</f>
        <v/>
      </c>
      <c r="D2488" t="str">
        <f>IF(ROW()&lt;=vLastrow,'Match History Data'!D2488,"")</f>
        <v/>
      </c>
      <c r="E2488" s="3" t="str">
        <f>IF(ROW()&lt;=vLastrow,IF('Match History Data'!E2488&lt;&gt;"",'Match History Data'!E2488,""),"")</f>
        <v/>
      </c>
      <c r="F2488" s="3" t="str">
        <f>IF(ROW()&lt;=vLastrow,IF('Match History Data'!F2488&lt;&gt;"",'Match History Data'!F2488,""),"")</f>
        <v/>
      </c>
      <c r="G2488" t="str">
        <f>IF(ROW()&lt;=vLastrow,'Match History Data'!G2488,"")</f>
        <v/>
      </c>
      <c r="H2488" t="str">
        <f>IF(ROW()&lt;=vLastrow,'Match History Data'!H2488,"")</f>
        <v/>
      </c>
      <c r="I2488" t="str">
        <f>IF(ROW()&lt;=vLastrow,'Match History Data'!I2488,"")</f>
        <v/>
      </c>
      <c r="J2488" t="str">
        <f>IF(ROW()&lt;=vLastrow,'Match History Data'!J2488,"")</f>
        <v/>
      </c>
      <c r="K2488" t="str">
        <f>IF(ROW()&lt;=vLastrow,'Match History Data'!K2488,"")</f>
        <v/>
      </c>
      <c r="L2488" t="str">
        <f>IF(ROW()&lt;=vLastrow,'Match History Data'!L2488,"")</f>
        <v/>
      </c>
      <c r="M2488" t="str">
        <f>IF(ROW()&lt;=vLastrow,'Match History Data'!M2488,"")</f>
        <v/>
      </c>
      <c r="N2488" t="str">
        <f>IF(ROW()&lt;=vLastrow,'Match History Data'!N2488,"")</f>
        <v/>
      </c>
      <c r="O2488" t="str">
        <f>IF(ROW()&lt;=vLastrow,'Match History Data'!O2488,"")</f>
        <v/>
      </c>
      <c r="Q2488" t="str">
        <f>IF(ROW()&lt;=vLastrow,VLOOKUP(MONTH(E2488),calcs!$S$2:$T$13,2,FALSE),"")</f>
        <v/>
      </c>
      <c r="R2488" t="str">
        <f>IF(ROW()&lt;=vLastrow,VLOOKUP(MONTH(F2488),calcs!$S$2:$T$13,2,FALSE),"")</f>
        <v/>
      </c>
      <c r="S2488" t="str">
        <f t="shared" si="200"/>
        <v/>
      </c>
      <c r="T2488" s="26" t="e">
        <f>IF(F2488="",DATEDIF(E2488,calcs!X$2,"Y"),"")</f>
        <v>#VALUE!</v>
      </c>
      <c r="U2488" t="str">
        <f t="shared" si="199"/>
        <v/>
      </c>
      <c r="V2488" t="str">
        <f t="shared" si="196"/>
        <v/>
      </c>
      <c r="W2488">
        <f t="shared" si="197"/>
        <v>0</v>
      </c>
      <c r="X2488">
        <f t="shared" si="198"/>
        <v>0</v>
      </c>
    </row>
    <row r="2489" spans="1:24" x14ac:dyDescent="0.35">
      <c r="A2489" t="str">
        <f>IF(ROW()&lt;=vLastrow,'Match History Data'!A2489,"")</f>
        <v/>
      </c>
      <c r="B2489" t="str">
        <f>IF(ROW()&lt;=vLastrow,'Match History Data'!B2489,"")</f>
        <v/>
      </c>
      <c r="C2489" t="str">
        <f>IF(ROW()&lt;=vLastrow,'Match History Data'!C2489,"")</f>
        <v/>
      </c>
      <c r="D2489" t="str">
        <f>IF(ROW()&lt;=vLastrow,'Match History Data'!D2489,"")</f>
        <v/>
      </c>
      <c r="E2489" s="3" t="str">
        <f>IF(ROW()&lt;=vLastrow,IF('Match History Data'!E2489&lt;&gt;"",'Match History Data'!E2489,""),"")</f>
        <v/>
      </c>
      <c r="F2489" s="3" t="str">
        <f>IF(ROW()&lt;=vLastrow,IF('Match History Data'!F2489&lt;&gt;"",'Match History Data'!F2489,""),"")</f>
        <v/>
      </c>
      <c r="G2489" t="str">
        <f>IF(ROW()&lt;=vLastrow,'Match History Data'!G2489,"")</f>
        <v/>
      </c>
      <c r="H2489" t="str">
        <f>IF(ROW()&lt;=vLastrow,'Match History Data'!H2489,"")</f>
        <v/>
      </c>
      <c r="I2489" t="str">
        <f>IF(ROW()&lt;=vLastrow,'Match History Data'!I2489,"")</f>
        <v/>
      </c>
      <c r="J2489" t="str">
        <f>IF(ROW()&lt;=vLastrow,'Match History Data'!J2489,"")</f>
        <v/>
      </c>
      <c r="K2489" t="str">
        <f>IF(ROW()&lt;=vLastrow,'Match History Data'!K2489,"")</f>
        <v/>
      </c>
      <c r="L2489" t="str">
        <f>IF(ROW()&lt;=vLastrow,'Match History Data'!L2489,"")</f>
        <v/>
      </c>
      <c r="M2489" t="str">
        <f>IF(ROW()&lt;=vLastrow,'Match History Data'!M2489,"")</f>
        <v/>
      </c>
      <c r="N2489" t="str">
        <f>IF(ROW()&lt;=vLastrow,'Match History Data'!N2489,"")</f>
        <v/>
      </c>
      <c r="O2489" t="str">
        <f>IF(ROW()&lt;=vLastrow,'Match History Data'!O2489,"")</f>
        <v/>
      </c>
      <c r="Q2489" t="str">
        <f>IF(ROW()&lt;=vLastrow,VLOOKUP(MONTH(E2489),calcs!$S$2:$T$13,2,FALSE),"")</f>
        <v/>
      </c>
      <c r="R2489" t="str">
        <f>IF(ROW()&lt;=vLastrow,VLOOKUP(MONTH(F2489),calcs!$S$2:$T$13,2,FALSE),"")</f>
        <v/>
      </c>
      <c r="S2489" t="str">
        <f t="shared" si="200"/>
        <v/>
      </c>
      <c r="T2489" s="26" t="e">
        <f>IF(F2489="",DATEDIF(E2489,calcs!X$2,"Y"),"")</f>
        <v>#VALUE!</v>
      </c>
      <c r="U2489" t="str">
        <f t="shared" si="199"/>
        <v/>
      </c>
      <c r="V2489" t="str">
        <f t="shared" si="196"/>
        <v/>
      </c>
      <c r="W2489">
        <f t="shared" si="197"/>
        <v>0</v>
      </c>
      <c r="X2489">
        <f t="shared" si="198"/>
        <v>0</v>
      </c>
    </row>
    <row r="2490" spans="1:24" x14ac:dyDescent="0.35">
      <c r="A2490" t="str">
        <f>IF(ROW()&lt;=vLastrow,'Match History Data'!A2490,"")</f>
        <v/>
      </c>
      <c r="B2490" t="str">
        <f>IF(ROW()&lt;=vLastrow,'Match History Data'!B2490,"")</f>
        <v/>
      </c>
      <c r="C2490" t="str">
        <f>IF(ROW()&lt;=vLastrow,'Match History Data'!C2490,"")</f>
        <v/>
      </c>
      <c r="D2490" t="str">
        <f>IF(ROW()&lt;=vLastrow,'Match History Data'!D2490,"")</f>
        <v/>
      </c>
      <c r="E2490" s="3" t="str">
        <f>IF(ROW()&lt;=vLastrow,IF('Match History Data'!E2490&lt;&gt;"",'Match History Data'!E2490,""),"")</f>
        <v/>
      </c>
      <c r="F2490" s="3" t="str">
        <f>IF(ROW()&lt;=vLastrow,IF('Match History Data'!F2490&lt;&gt;"",'Match History Data'!F2490,""),"")</f>
        <v/>
      </c>
      <c r="G2490" t="str">
        <f>IF(ROW()&lt;=vLastrow,'Match History Data'!G2490,"")</f>
        <v/>
      </c>
      <c r="H2490" t="str">
        <f>IF(ROW()&lt;=vLastrow,'Match History Data'!H2490,"")</f>
        <v/>
      </c>
      <c r="I2490" t="str">
        <f>IF(ROW()&lt;=vLastrow,'Match History Data'!I2490,"")</f>
        <v/>
      </c>
      <c r="J2490" t="str">
        <f>IF(ROW()&lt;=vLastrow,'Match History Data'!J2490,"")</f>
        <v/>
      </c>
      <c r="K2490" t="str">
        <f>IF(ROW()&lt;=vLastrow,'Match History Data'!K2490,"")</f>
        <v/>
      </c>
      <c r="L2490" t="str">
        <f>IF(ROW()&lt;=vLastrow,'Match History Data'!L2490,"")</f>
        <v/>
      </c>
      <c r="M2490" t="str">
        <f>IF(ROW()&lt;=vLastrow,'Match History Data'!M2490,"")</f>
        <v/>
      </c>
      <c r="N2490" t="str">
        <f>IF(ROW()&lt;=vLastrow,'Match History Data'!N2490,"")</f>
        <v/>
      </c>
      <c r="O2490" t="str">
        <f>IF(ROW()&lt;=vLastrow,'Match History Data'!O2490,"")</f>
        <v/>
      </c>
      <c r="Q2490" t="str">
        <f>IF(ROW()&lt;=vLastrow,VLOOKUP(MONTH(E2490),calcs!$S$2:$T$13,2,FALSE),"")</f>
        <v/>
      </c>
      <c r="R2490" t="str">
        <f>IF(ROW()&lt;=vLastrow,VLOOKUP(MONTH(F2490),calcs!$S$2:$T$13,2,FALSE),"")</f>
        <v/>
      </c>
      <c r="S2490" t="str">
        <f t="shared" si="200"/>
        <v/>
      </c>
      <c r="T2490" s="26" t="e">
        <f>IF(F2490="",DATEDIF(E2490,calcs!X$2,"Y"),"")</f>
        <v>#VALUE!</v>
      </c>
      <c r="U2490" t="str">
        <f t="shared" si="199"/>
        <v/>
      </c>
      <c r="V2490" t="str">
        <f t="shared" si="196"/>
        <v/>
      </c>
      <c r="W2490">
        <f t="shared" si="197"/>
        <v>0</v>
      </c>
      <c r="X2490">
        <f t="shared" si="198"/>
        <v>0</v>
      </c>
    </row>
    <row r="2491" spans="1:24" x14ac:dyDescent="0.35">
      <c r="A2491" t="str">
        <f>IF(ROW()&lt;=vLastrow,'Match History Data'!A2491,"")</f>
        <v/>
      </c>
      <c r="B2491" t="str">
        <f>IF(ROW()&lt;=vLastrow,'Match History Data'!B2491,"")</f>
        <v/>
      </c>
      <c r="C2491" t="str">
        <f>IF(ROW()&lt;=vLastrow,'Match History Data'!C2491,"")</f>
        <v/>
      </c>
      <c r="D2491" t="str">
        <f>IF(ROW()&lt;=vLastrow,'Match History Data'!D2491,"")</f>
        <v/>
      </c>
      <c r="E2491" s="3" t="str">
        <f>IF(ROW()&lt;=vLastrow,IF('Match History Data'!E2491&lt;&gt;"",'Match History Data'!E2491,""),"")</f>
        <v/>
      </c>
      <c r="F2491" s="3" t="str">
        <f>IF(ROW()&lt;=vLastrow,IF('Match History Data'!F2491&lt;&gt;"",'Match History Data'!F2491,""),"")</f>
        <v/>
      </c>
      <c r="G2491" t="str">
        <f>IF(ROW()&lt;=vLastrow,'Match History Data'!G2491,"")</f>
        <v/>
      </c>
      <c r="H2491" t="str">
        <f>IF(ROW()&lt;=vLastrow,'Match History Data'!H2491,"")</f>
        <v/>
      </c>
      <c r="I2491" t="str">
        <f>IF(ROW()&lt;=vLastrow,'Match History Data'!I2491,"")</f>
        <v/>
      </c>
      <c r="J2491" t="str">
        <f>IF(ROW()&lt;=vLastrow,'Match History Data'!J2491,"")</f>
        <v/>
      </c>
      <c r="K2491" t="str">
        <f>IF(ROW()&lt;=vLastrow,'Match History Data'!K2491,"")</f>
        <v/>
      </c>
      <c r="L2491" t="str">
        <f>IF(ROW()&lt;=vLastrow,'Match History Data'!L2491,"")</f>
        <v/>
      </c>
      <c r="M2491" t="str">
        <f>IF(ROW()&lt;=vLastrow,'Match History Data'!M2491,"")</f>
        <v/>
      </c>
      <c r="N2491" t="str">
        <f>IF(ROW()&lt;=vLastrow,'Match History Data'!N2491,"")</f>
        <v/>
      </c>
      <c r="O2491" t="str">
        <f>IF(ROW()&lt;=vLastrow,'Match History Data'!O2491,"")</f>
        <v/>
      </c>
      <c r="Q2491" t="str">
        <f>IF(ROW()&lt;=vLastrow,VLOOKUP(MONTH(E2491),calcs!$S$2:$T$13,2,FALSE),"")</f>
        <v/>
      </c>
      <c r="R2491" t="str">
        <f>IF(ROW()&lt;=vLastrow,VLOOKUP(MONTH(F2491),calcs!$S$2:$T$13,2,FALSE),"")</f>
        <v/>
      </c>
      <c r="S2491" t="str">
        <f t="shared" si="200"/>
        <v/>
      </c>
      <c r="T2491" s="26" t="e">
        <f>IF(F2491="",DATEDIF(E2491,calcs!X$2,"Y"),"")</f>
        <v>#VALUE!</v>
      </c>
      <c r="U2491" t="str">
        <f t="shared" si="199"/>
        <v/>
      </c>
      <c r="V2491" t="str">
        <f t="shared" si="196"/>
        <v/>
      </c>
      <c r="W2491">
        <f t="shared" si="197"/>
        <v>0</v>
      </c>
      <c r="X2491">
        <f t="shared" si="198"/>
        <v>0</v>
      </c>
    </row>
    <row r="2492" spans="1:24" x14ac:dyDescent="0.35">
      <c r="A2492" t="str">
        <f>IF(ROW()&lt;=vLastrow,'Match History Data'!A2492,"")</f>
        <v/>
      </c>
      <c r="B2492" t="str">
        <f>IF(ROW()&lt;=vLastrow,'Match History Data'!B2492,"")</f>
        <v/>
      </c>
      <c r="C2492" t="str">
        <f>IF(ROW()&lt;=vLastrow,'Match History Data'!C2492,"")</f>
        <v/>
      </c>
      <c r="D2492" t="str">
        <f>IF(ROW()&lt;=vLastrow,'Match History Data'!D2492,"")</f>
        <v/>
      </c>
      <c r="E2492" s="3" t="str">
        <f>IF(ROW()&lt;=vLastrow,IF('Match History Data'!E2492&lt;&gt;"",'Match History Data'!E2492,""),"")</f>
        <v/>
      </c>
      <c r="F2492" s="3" t="str">
        <f>IF(ROW()&lt;=vLastrow,IF('Match History Data'!F2492&lt;&gt;"",'Match History Data'!F2492,""),"")</f>
        <v/>
      </c>
      <c r="G2492" t="str">
        <f>IF(ROW()&lt;=vLastrow,'Match History Data'!G2492,"")</f>
        <v/>
      </c>
      <c r="H2492" t="str">
        <f>IF(ROW()&lt;=vLastrow,'Match History Data'!H2492,"")</f>
        <v/>
      </c>
      <c r="I2492" t="str">
        <f>IF(ROW()&lt;=vLastrow,'Match History Data'!I2492,"")</f>
        <v/>
      </c>
      <c r="J2492" t="str">
        <f>IF(ROW()&lt;=vLastrow,'Match History Data'!J2492,"")</f>
        <v/>
      </c>
      <c r="K2492" t="str">
        <f>IF(ROW()&lt;=vLastrow,'Match History Data'!K2492,"")</f>
        <v/>
      </c>
      <c r="L2492" t="str">
        <f>IF(ROW()&lt;=vLastrow,'Match History Data'!L2492,"")</f>
        <v/>
      </c>
      <c r="M2492" t="str">
        <f>IF(ROW()&lt;=vLastrow,'Match History Data'!M2492,"")</f>
        <v/>
      </c>
      <c r="N2492" t="str">
        <f>IF(ROW()&lt;=vLastrow,'Match History Data'!N2492,"")</f>
        <v/>
      </c>
      <c r="O2492" t="str">
        <f>IF(ROW()&lt;=vLastrow,'Match History Data'!O2492,"")</f>
        <v/>
      </c>
      <c r="Q2492" t="str">
        <f>IF(ROW()&lt;=vLastrow,VLOOKUP(MONTH(E2492),calcs!$S$2:$T$13,2,FALSE),"")</f>
        <v/>
      </c>
      <c r="R2492" t="str">
        <f>IF(ROW()&lt;=vLastrow,VLOOKUP(MONTH(F2492),calcs!$S$2:$T$13,2,FALSE),"")</f>
        <v/>
      </c>
      <c r="S2492" t="str">
        <f t="shared" si="200"/>
        <v/>
      </c>
      <c r="T2492" s="26" t="e">
        <f>IF(F2492="",DATEDIF(E2492,calcs!X$2,"Y"),"")</f>
        <v>#VALUE!</v>
      </c>
      <c r="U2492" t="str">
        <f t="shared" si="199"/>
        <v/>
      </c>
      <c r="V2492" t="str">
        <f t="shared" si="196"/>
        <v/>
      </c>
      <c r="W2492">
        <f t="shared" si="197"/>
        <v>0</v>
      </c>
      <c r="X2492">
        <f t="shared" si="198"/>
        <v>0</v>
      </c>
    </row>
    <row r="2493" spans="1:24" x14ac:dyDescent="0.35">
      <c r="A2493" t="str">
        <f>IF(ROW()&lt;=vLastrow,'Match History Data'!A2493,"")</f>
        <v/>
      </c>
      <c r="B2493" t="str">
        <f>IF(ROW()&lt;=vLastrow,'Match History Data'!B2493,"")</f>
        <v/>
      </c>
      <c r="C2493" t="str">
        <f>IF(ROW()&lt;=vLastrow,'Match History Data'!C2493,"")</f>
        <v/>
      </c>
      <c r="D2493" t="str">
        <f>IF(ROW()&lt;=vLastrow,'Match History Data'!D2493,"")</f>
        <v/>
      </c>
      <c r="E2493" s="3" t="str">
        <f>IF(ROW()&lt;=vLastrow,IF('Match History Data'!E2493&lt;&gt;"",'Match History Data'!E2493,""),"")</f>
        <v/>
      </c>
      <c r="F2493" s="3" t="str">
        <f>IF(ROW()&lt;=vLastrow,IF('Match History Data'!F2493&lt;&gt;"",'Match History Data'!F2493,""),"")</f>
        <v/>
      </c>
      <c r="G2493" t="str">
        <f>IF(ROW()&lt;=vLastrow,'Match History Data'!G2493,"")</f>
        <v/>
      </c>
      <c r="H2493" t="str">
        <f>IF(ROW()&lt;=vLastrow,'Match History Data'!H2493,"")</f>
        <v/>
      </c>
      <c r="I2493" t="str">
        <f>IF(ROW()&lt;=vLastrow,'Match History Data'!I2493,"")</f>
        <v/>
      </c>
      <c r="J2493" t="str">
        <f>IF(ROW()&lt;=vLastrow,'Match History Data'!J2493,"")</f>
        <v/>
      </c>
      <c r="K2493" t="str">
        <f>IF(ROW()&lt;=vLastrow,'Match History Data'!K2493,"")</f>
        <v/>
      </c>
      <c r="L2493" t="str">
        <f>IF(ROW()&lt;=vLastrow,'Match History Data'!L2493,"")</f>
        <v/>
      </c>
      <c r="M2493" t="str">
        <f>IF(ROW()&lt;=vLastrow,'Match History Data'!M2493,"")</f>
        <v/>
      </c>
      <c r="N2493" t="str">
        <f>IF(ROW()&lt;=vLastrow,'Match History Data'!N2493,"")</f>
        <v/>
      </c>
      <c r="O2493" t="str">
        <f>IF(ROW()&lt;=vLastrow,'Match History Data'!O2493,"")</f>
        <v/>
      </c>
      <c r="Q2493" t="str">
        <f>IF(ROW()&lt;=vLastrow,VLOOKUP(MONTH(E2493),calcs!$S$2:$T$13,2,FALSE),"")</f>
        <v/>
      </c>
      <c r="R2493" t="str">
        <f>IF(ROW()&lt;=vLastrow,VLOOKUP(MONTH(F2493),calcs!$S$2:$T$13,2,FALSE),"")</f>
        <v/>
      </c>
      <c r="S2493" t="str">
        <f t="shared" si="200"/>
        <v/>
      </c>
      <c r="T2493" s="26" t="e">
        <f>IF(F2493="",DATEDIF(E2493,calcs!X$2,"Y"),"")</f>
        <v>#VALUE!</v>
      </c>
      <c r="U2493" t="str">
        <f t="shared" si="199"/>
        <v/>
      </c>
      <c r="V2493" t="str">
        <f t="shared" si="196"/>
        <v/>
      </c>
      <c r="W2493">
        <f t="shared" si="197"/>
        <v>0</v>
      </c>
      <c r="X2493">
        <f t="shared" si="198"/>
        <v>0</v>
      </c>
    </row>
    <row r="2494" spans="1:24" x14ac:dyDescent="0.35">
      <c r="A2494" t="str">
        <f>IF(ROW()&lt;=vLastrow,'Match History Data'!A2494,"")</f>
        <v/>
      </c>
      <c r="B2494" t="str">
        <f>IF(ROW()&lt;=vLastrow,'Match History Data'!B2494,"")</f>
        <v/>
      </c>
      <c r="C2494" t="str">
        <f>IF(ROW()&lt;=vLastrow,'Match History Data'!C2494,"")</f>
        <v/>
      </c>
      <c r="D2494" t="str">
        <f>IF(ROW()&lt;=vLastrow,'Match History Data'!D2494,"")</f>
        <v/>
      </c>
      <c r="E2494" s="3" t="str">
        <f>IF(ROW()&lt;=vLastrow,IF('Match History Data'!E2494&lt;&gt;"",'Match History Data'!E2494,""),"")</f>
        <v/>
      </c>
      <c r="F2494" s="3" t="str">
        <f>IF(ROW()&lt;=vLastrow,IF('Match History Data'!F2494&lt;&gt;"",'Match History Data'!F2494,""),"")</f>
        <v/>
      </c>
      <c r="G2494" t="str">
        <f>IF(ROW()&lt;=vLastrow,'Match History Data'!G2494,"")</f>
        <v/>
      </c>
      <c r="H2494" t="str">
        <f>IF(ROW()&lt;=vLastrow,'Match History Data'!H2494,"")</f>
        <v/>
      </c>
      <c r="I2494" t="str">
        <f>IF(ROW()&lt;=vLastrow,'Match History Data'!I2494,"")</f>
        <v/>
      </c>
      <c r="J2494" t="str">
        <f>IF(ROW()&lt;=vLastrow,'Match History Data'!J2494,"")</f>
        <v/>
      </c>
      <c r="K2494" t="str">
        <f>IF(ROW()&lt;=vLastrow,'Match History Data'!K2494,"")</f>
        <v/>
      </c>
      <c r="L2494" t="str">
        <f>IF(ROW()&lt;=vLastrow,'Match History Data'!L2494,"")</f>
        <v/>
      </c>
      <c r="M2494" t="str">
        <f>IF(ROW()&lt;=vLastrow,'Match History Data'!M2494,"")</f>
        <v/>
      </c>
      <c r="N2494" t="str">
        <f>IF(ROW()&lt;=vLastrow,'Match History Data'!N2494,"")</f>
        <v/>
      </c>
      <c r="O2494" t="str">
        <f>IF(ROW()&lt;=vLastrow,'Match History Data'!O2494,"")</f>
        <v/>
      </c>
      <c r="Q2494" t="str">
        <f>IF(ROW()&lt;=vLastrow,VLOOKUP(MONTH(E2494),calcs!$S$2:$T$13,2,FALSE),"")</f>
        <v/>
      </c>
      <c r="R2494" t="str">
        <f>IF(ROW()&lt;=vLastrow,VLOOKUP(MONTH(F2494),calcs!$S$2:$T$13,2,FALSE),"")</f>
        <v/>
      </c>
      <c r="S2494" t="str">
        <f t="shared" si="200"/>
        <v/>
      </c>
      <c r="T2494" s="26" t="e">
        <f>IF(F2494="",DATEDIF(E2494,calcs!X$2,"Y"),"")</f>
        <v>#VALUE!</v>
      </c>
      <c r="U2494" t="str">
        <f t="shared" si="199"/>
        <v/>
      </c>
      <c r="V2494" t="str">
        <f t="shared" si="196"/>
        <v/>
      </c>
      <c r="W2494">
        <f t="shared" si="197"/>
        <v>0</v>
      </c>
      <c r="X2494">
        <f t="shared" si="198"/>
        <v>0</v>
      </c>
    </row>
    <row r="2495" spans="1:24" x14ac:dyDescent="0.35">
      <c r="A2495" t="str">
        <f>IF(ROW()&lt;=vLastrow,'Match History Data'!A2495,"")</f>
        <v/>
      </c>
      <c r="B2495" t="str">
        <f>IF(ROW()&lt;=vLastrow,'Match History Data'!B2495,"")</f>
        <v/>
      </c>
      <c r="C2495" t="str">
        <f>IF(ROW()&lt;=vLastrow,'Match History Data'!C2495,"")</f>
        <v/>
      </c>
      <c r="D2495" t="str">
        <f>IF(ROW()&lt;=vLastrow,'Match History Data'!D2495,"")</f>
        <v/>
      </c>
      <c r="E2495" s="3" t="str">
        <f>IF(ROW()&lt;=vLastrow,IF('Match History Data'!E2495&lt;&gt;"",'Match History Data'!E2495,""),"")</f>
        <v/>
      </c>
      <c r="F2495" s="3" t="str">
        <f>IF(ROW()&lt;=vLastrow,IF('Match History Data'!F2495&lt;&gt;"",'Match History Data'!F2495,""),"")</f>
        <v/>
      </c>
      <c r="G2495" t="str">
        <f>IF(ROW()&lt;=vLastrow,'Match History Data'!G2495,"")</f>
        <v/>
      </c>
      <c r="H2495" t="str">
        <f>IF(ROW()&lt;=vLastrow,'Match History Data'!H2495,"")</f>
        <v/>
      </c>
      <c r="I2495" t="str">
        <f>IF(ROW()&lt;=vLastrow,'Match History Data'!I2495,"")</f>
        <v/>
      </c>
      <c r="J2495" t="str">
        <f>IF(ROW()&lt;=vLastrow,'Match History Data'!J2495,"")</f>
        <v/>
      </c>
      <c r="K2495" t="str">
        <f>IF(ROW()&lt;=vLastrow,'Match History Data'!K2495,"")</f>
        <v/>
      </c>
      <c r="L2495" t="str">
        <f>IF(ROW()&lt;=vLastrow,'Match History Data'!L2495,"")</f>
        <v/>
      </c>
      <c r="M2495" t="str">
        <f>IF(ROW()&lt;=vLastrow,'Match History Data'!M2495,"")</f>
        <v/>
      </c>
      <c r="N2495" t="str">
        <f>IF(ROW()&lt;=vLastrow,'Match History Data'!N2495,"")</f>
        <v/>
      </c>
      <c r="O2495" t="str">
        <f>IF(ROW()&lt;=vLastrow,'Match History Data'!O2495,"")</f>
        <v/>
      </c>
      <c r="Q2495" t="str">
        <f>IF(ROW()&lt;=vLastrow,VLOOKUP(MONTH(E2495),calcs!$S$2:$T$13,2,FALSE),"")</f>
        <v/>
      </c>
      <c r="R2495" t="str">
        <f>IF(ROW()&lt;=vLastrow,VLOOKUP(MONTH(F2495),calcs!$S$2:$T$13,2,FALSE),"")</f>
        <v/>
      </c>
      <c r="S2495" t="str">
        <f t="shared" si="200"/>
        <v/>
      </c>
      <c r="T2495" s="26" t="e">
        <f>IF(F2495="",DATEDIF(E2495,calcs!X$2,"Y"),"")</f>
        <v>#VALUE!</v>
      </c>
      <c r="U2495" t="str">
        <f t="shared" si="199"/>
        <v/>
      </c>
      <c r="V2495" t="str">
        <f t="shared" si="196"/>
        <v/>
      </c>
      <c r="W2495">
        <f t="shared" si="197"/>
        <v>0</v>
      </c>
      <c r="X2495">
        <f t="shared" si="198"/>
        <v>0</v>
      </c>
    </row>
    <row r="2496" spans="1:24" x14ac:dyDescent="0.35">
      <c r="A2496" t="str">
        <f>IF(ROW()&lt;=vLastrow,'Match History Data'!A2496,"")</f>
        <v/>
      </c>
      <c r="B2496" t="str">
        <f>IF(ROW()&lt;=vLastrow,'Match History Data'!B2496,"")</f>
        <v/>
      </c>
      <c r="C2496" t="str">
        <f>IF(ROW()&lt;=vLastrow,'Match History Data'!C2496,"")</f>
        <v/>
      </c>
      <c r="D2496" t="str">
        <f>IF(ROW()&lt;=vLastrow,'Match History Data'!D2496,"")</f>
        <v/>
      </c>
      <c r="E2496" s="3" t="str">
        <f>IF(ROW()&lt;=vLastrow,IF('Match History Data'!E2496&lt;&gt;"",'Match History Data'!E2496,""),"")</f>
        <v/>
      </c>
      <c r="F2496" s="3" t="str">
        <f>IF(ROW()&lt;=vLastrow,IF('Match History Data'!F2496&lt;&gt;"",'Match History Data'!F2496,""),"")</f>
        <v/>
      </c>
      <c r="G2496" t="str">
        <f>IF(ROW()&lt;=vLastrow,'Match History Data'!G2496,"")</f>
        <v/>
      </c>
      <c r="H2496" t="str">
        <f>IF(ROW()&lt;=vLastrow,'Match History Data'!H2496,"")</f>
        <v/>
      </c>
      <c r="I2496" t="str">
        <f>IF(ROW()&lt;=vLastrow,'Match History Data'!I2496,"")</f>
        <v/>
      </c>
      <c r="J2496" t="str">
        <f>IF(ROW()&lt;=vLastrow,'Match History Data'!J2496,"")</f>
        <v/>
      </c>
      <c r="K2496" t="str">
        <f>IF(ROW()&lt;=vLastrow,'Match History Data'!K2496,"")</f>
        <v/>
      </c>
      <c r="L2496" t="str">
        <f>IF(ROW()&lt;=vLastrow,'Match History Data'!L2496,"")</f>
        <v/>
      </c>
      <c r="M2496" t="str">
        <f>IF(ROW()&lt;=vLastrow,'Match History Data'!M2496,"")</f>
        <v/>
      </c>
      <c r="N2496" t="str">
        <f>IF(ROW()&lt;=vLastrow,'Match History Data'!N2496,"")</f>
        <v/>
      </c>
      <c r="O2496" t="str">
        <f>IF(ROW()&lt;=vLastrow,'Match History Data'!O2496,"")</f>
        <v/>
      </c>
      <c r="Q2496" t="str">
        <f>IF(ROW()&lt;=vLastrow,VLOOKUP(MONTH(E2496),calcs!$S$2:$T$13,2,FALSE),"")</f>
        <v/>
      </c>
      <c r="R2496" t="str">
        <f>IF(ROW()&lt;=vLastrow,VLOOKUP(MONTH(F2496),calcs!$S$2:$T$13,2,FALSE),"")</f>
        <v/>
      </c>
      <c r="S2496" t="str">
        <f t="shared" si="200"/>
        <v/>
      </c>
      <c r="T2496" s="26" t="e">
        <f>IF(F2496="",DATEDIF(E2496,calcs!X$2,"Y"),"")</f>
        <v>#VALUE!</v>
      </c>
      <c r="U2496" t="str">
        <f t="shared" si="199"/>
        <v/>
      </c>
      <c r="V2496" t="str">
        <f t="shared" si="196"/>
        <v/>
      </c>
      <c r="W2496">
        <f t="shared" si="197"/>
        <v>0</v>
      </c>
      <c r="X2496">
        <f t="shared" si="198"/>
        <v>0</v>
      </c>
    </row>
    <row r="2497" spans="1:24" x14ac:dyDescent="0.35">
      <c r="A2497" t="str">
        <f>IF(ROW()&lt;=vLastrow,'Match History Data'!A2497,"")</f>
        <v/>
      </c>
      <c r="B2497" t="str">
        <f>IF(ROW()&lt;=vLastrow,'Match History Data'!B2497,"")</f>
        <v/>
      </c>
      <c r="C2497" t="str">
        <f>IF(ROW()&lt;=vLastrow,'Match History Data'!C2497,"")</f>
        <v/>
      </c>
      <c r="D2497" t="str">
        <f>IF(ROW()&lt;=vLastrow,'Match History Data'!D2497,"")</f>
        <v/>
      </c>
      <c r="E2497" s="3" t="str">
        <f>IF(ROW()&lt;=vLastrow,IF('Match History Data'!E2497&lt;&gt;"",'Match History Data'!E2497,""),"")</f>
        <v/>
      </c>
      <c r="F2497" s="3" t="str">
        <f>IF(ROW()&lt;=vLastrow,IF('Match History Data'!F2497&lt;&gt;"",'Match History Data'!F2497,""),"")</f>
        <v/>
      </c>
      <c r="G2497" t="str">
        <f>IF(ROW()&lt;=vLastrow,'Match History Data'!G2497,"")</f>
        <v/>
      </c>
      <c r="H2497" t="str">
        <f>IF(ROW()&lt;=vLastrow,'Match History Data'!H2497,"")</f>
        <v/>
      </c>
      <c r="I2497" t="str">
        <f>IF(ROW()&lt;=vLastrow,'Match History Data'!I2497,"")</f>
        <v/>
      </c>
      <c r="J2497" t="str">
        <f>IF(ROW()&lt;=vLastrow,'Match History Data'!J2497,"")</f>
        <v/>
      </c>
      <c r="K2497" t="str">
        <f>IF(ROW()&lt;=vLastrow,'Match History Data'!K2497,"")</f>
        <v/>
      </c>
      <c r="L2497" t="str">
        <f>IF(ROW()&lt;=vLastrow,'Match History Data'!L2497,"")</f>
        <v/>
      </c>
      <c r="M2497" t="str">
        <f>IF(ROW()&lt;=vLastrow,'Match History Data'!M2497,"")</f>
        <v/>
      </c>
      <c r="N2497" t="str">
        <f>IF(ROW()&lt;=vLastrow,'Match History Data'!N2497,"")</f>
        <v/>
      </c>
      <c r="O2497" t="str">
        <f>IF(ROW()&lt;=vLastrow,'Match History Data'!O2497,"")</f>
        <v/>
      </c>
      <c r="Q2497" t="str">
        <f>IF(ROW()&lt;=vLastrow,VLOOKUP(MONTH(E2497),calcs!$S$2:$T$13,2,FALSE),"")</f>
        <v/>
      </c>
      <c r="R2497" t="str">
        <f>IF(ROW()&lt;=vLastrow,VLOOKUP(MONTH(F2497),calcs!$S$2:$T$13,2,FALSE),"")</f>
        <v/>
      </c>
      <c r="S2497" t="str">
        <f t="shared" si="200"/>
        <v/>
      </c>
      <c r="T2497" s="26" t="e">
        <f>IF(F2497="",DATEDIF(E2497,calcs!X$2,"Y"),"")</f>
        <v>#VALUE!</v>
      </c>
      <c r="U2497" t="str">
        <f t="shared" si="199"/>
        <v/>
      </c>
      <c r="V2497" t="str">
        <f t="shared" si="196"/>
        <v/>
      </c>
      <c r="W2497">
        <f t="shared" si="197"/>
        <v>0</v>
      </c>
      <c r="X2497">
        <f t="shared" si="198"/>
        <v>0</v>
      </c>
    </row>
    <row r="2498" spans="1:24" x14ac:dyDescent="0.35">
      <c r="A2498" t="str">
        <f>IF(ROW()&lt;=vLastrow,'Match History Data'!A2498,"")</f>
        <v/>
      </c>
      <c r="B2498" t="str">
        <f>IF(ROW()&lt;=vLastrow,'Match History Data'!B2498,"")</f>
        <v/>
      </c>
      <c r="C2498" t="str">
        <f>IF(ROW()&lt;=vLastrow,'Match History Data'!C2498,"")</f>
        <v/>
      </c>
      <c r="D2498" t="str">
        <f>IF(ROW()&lt;=vLastrow,'Match History Data'!D2498,"")</f>
        <v/>
      </c>
      <c r="E2498" s="3" t="str">
        <f>IF(ROW()&lt;=vLastrow,IF('Match History Data'!E2498&lt;&gt;"",'Match History Data'!E2498,""),"")</f>
        <v/>
      </c>
      <c r="F2498" s="3" t="str">
        <f>IF(ROW()&lt;=vLastrow,IF('Match History Data'!F2498&lt;&gt;"",'Match History Data'!F2498,""),"")</f>
        <v/>
      </c>
      <c r="G2498" t="str">
        <f>IF(ROW()&lt;=vLastrow,'Match History Data'!G2498,"")</f>
        <v/>
      </c>
      <c r="H2498" t="str">
        <f>IF(ROW()&lt;=vLastrow,'Match History Data'!H2498,"")</f>
        <v/>
      </c>
      <c r="I2498" t="str">
        <f>IF(ROW()&lt;=vLastrow,'Match History Data'!I2498,"")</f>
        <v/>
      </c>
      <c r="J2498" t="str">
        <f>IF(ROW()&lt;=vLastrow,'Match History Data'!J2498,"")</f>
        <v/>
      </c>
      <c r="K2498" t="str">
        <f>IF(ROW()&lt;=vLastrow,'Match History Data'!K2498,"")</f>
        <v/>
      </c>
      <c r="L2498" t="str">
        <f>IF(ROW()&lt;=vLastrow,'Match History Data'!L2498,"")</f>
        <v/>
      </c>
      <c r="M2498" t="str">
        <f>IF(ROW()&lt;=vLastrow,'Match History Data'!M2498,"")</f>
        <v/>
      </c>
      <c r="N2498" t="str">
        <f>IF(ROW()&lt;=vLastrow,'Match History Data'!N2498,"")</f>
        <v/>
      </c>
      <c r="O2498" t="str">
        <f>IF(ROW()&lt;=vLastrow,'Match History Data'!O2498,"")</f>
        <v/>
      </c>
      <c r="Q2498" t="str">
        <f>IF(ROW()&lt;=vLastrow,VLOOKUP(MONTH(E2498),calcs!$S$2:$T$13,2,FALSE),"")</f>
        <v/>
      </c>
      <c r="R2498" t="str">
        <f>IF(ROW()&lt;=vLastrow,VLOOKUP(MONTH(F2498),calcs!$S$2:$T$13,2,FALSE),"")</f>
        <v/>
      </c>
      <c r="S2498" t="str">
        <f t="shared" si="200"/>
        <v/>
      </c>
      <c r="T2498" s="26" t="e">
        <f>IF(F2498="",DATEDIF(E2498,calcs!X$2,"Y"),"")</f>
        <v>#VALUE!</v>
      </c>
      <c r="U2498" t="str">
        <f t="shared" si="199"/>
        <v/>
      </c>
      <c r="V2498" t="str">
        <f t="shared" ref="V2498:V2561" si="201">SUBSTITUTE(N2498,"White or Caucasian","White")</f>
        <v/>
      </c>
      <c r="W2498">
        <f t="shared" ref="W2498:W2561" si="202">IF(J2498&lt;&gt;"",LEN(J2498)-LEN(SUBSTITUTE(J2498,";",""))+1,0)</f>
        <v>0</v>
      </c>
      <c r="X2498">
        <f t="shared" ref="X2498:X2561" si="203">IF(N2498&lt;&gt;"",LEN(N2498)-LEN(SUBSTITUTE(N2498,";",""))+1,0)</f>
        <v>0</v>
      </c>
    </row>
    <row r="2499" spans="1:24" x14ac:dyDescent="0.35">
      <c r="A2499" t="str">
        <f>IF(ROW()&lt;=vLastrow,'Match History Data'!A2499,"")</f>
        <v/>
      </c>
      <c r="B2499" t="str">
        <f>IF(ROW()&lt;=vLastrow,'Match History Data'!B2499,"")</f>
        <v/>
      </c>
      <c r="C2499" t="str">
        <f>IF(ROW()&lt;=vLastrow,'Match History Data'!C2499,"")</f>
        <v/>
      </c>
      <c r="D2499" t="str">
        <f>IF(ROW()&lt;=vLastrow,'Match History Data'!D2499,"")</f>
        <v/>
      </c>
      <c r="E2499" s="3" t="str">
        <f>IF(ROW()&lt;=vLastrow,IF('Match History Data'!E2499&lt;&gt;"",'Match History Data'!E2499,""),"")</f>
        <v/>
      </c>
      <c r="F2499" s="3" t="str">
        <f>IF(ROW()&lt;=vLastrow,IF('Match History Data'!F2499&lt;&gt;"",'Match History Data'!F2499,""),"")</f>
        <v/>
      </c>
      <c r="G2499" t="str">
        <f>IF(ROW()&lt;=vLastrow,'Match History Data'!G2499,"")</f>
        <v/>
      </c>
      <c r="H2499" t="str">
        <f>IF(ROW()&lt;=vLastrow,'Match History Data'!H2499,"")</f>
        <v/>
      </c>
      <c r="I2499" t="str">
        <f>IF(ROW()&lt;=vLastrow,'Match History Data'!I2499,"")</f>
        <v/>
      </c>
      <c r="J2499" t="str">
        <f>IF(ROW()&lt;=vLastrow,'Match History Data'!J2499,"")</f>
        <v/>
      </c>
      <c r="K2499" t="str">
        <f>IF(ROW()&lt;=vLastrow,'Match History Data'!K2499,"")</f>
        <v/>
      </c>
      <c r="L2499" t="str">
        <f>IF(ROW()&lt;=vLastrow,'Match History Data'!L2499,"")</f>
        <v/>
      </c>
      <c r="M2499" t="str">
        <f>IF(ROW()&lt;=vLastrow,'Match History Data'!M2499,"")</f>
        <v/>
      </c>
      <c r="N2499" t="str">
        <f>IF(ROW()&lt;=vLastrow,'Match History Data'!N2499,"")</f>
        <v/>
      </c>
      <c r="O2499" t="str">
        <f>IF(ROW()&lt;=vLastrow,'Match History Data'!O2499,"")</f>
        <v/>
      </c>
      <c r="Q2499" t="str">
        <f>IF(ROW()&lt;=vLastrow,VLOOKUP(MONTH(E2499),calcs!$S$2:$T$13,2,FALSE),"")</f>
        <v/>
      </c>
      <c r="R2499" t="str">
        <f>IF(ROW()&lt;=vLastrow,VLOOKUP(MONTH(F2499),calcs!$S$2:$T$13,2,FALSE),"")</f>
        <v/>
      </c>
      <c r="S2499" t="str">
        <f t="shared" si="200"/>
        <v/>
      </c>
      <c r="T2499" s="26" t="e">
        <f>IF(F2499="",DATEDIF(E2499,calcs!X$2,"Y"),"")</f>
        <v>#VALUE!</v>
      </c>
      <c r="U2499" t="str">
        <f t="shared" ref="U2499:U2562" si="204">SUBSTITUTE(J2499,"White or Caucasian","White")</f>
        <v/>
      </c>
      <c r="V2499" t="str">
        <f t="shared" si="201"/>
        <v/>
      </c>
      <c r="W2499">
        <f t="shared" si="202"/>
        <v>0</v>
      </c>
      <c r="X2499">
        <f t="shared" si="203"/>
        <v>0</v>
      </c>
    </row>
    <row r="2500" spans="1:24" x14ac:dyDescent="0.35">
      <c r="A2500" t="str">
        <f>IF(ROW()&lt;=vLastrow,'Match History Data'!A2500,"")</f>
        <v/>
      </c>
      <c r="B2500" t="str">
        <f>IF(ROW()&lt;=vLastrow,'Match History Data'!B2500,"")</f>
        <v/>
      </c>
      <c r="C2500" t="str">
        <f>IF(ROW()&lt;=vLastrow,'Match History Data'!C2500,"")</f>
        <v/>
      </c>
      <c r="D2500" t="str">
        <f>IF(ROW()&lt;=vLastrow,'Match History Data'!D2500,"")</f>
        <v/>
      </c>
      <c r="E2500" s="3" t="str">
        <f>IF(ROW()&lt;=vLastrow,IF('Match History Data'!E2500&lt;&gt;"",'Match History Data'!E2500,""),"")</f>
        <v/>
      </c>
      <c r="F2500" s="3" t="str">
        <f>IF(ROW()&lt;=vLastrow,IF('Match History Data'!F2500&lt;&gt;"",'Match History Data'!F2500,""),"")</f>
        <v/>
      </c>
      <c r="G2500" t="str">
        <f>IF(ROW()&lt;=vLastrow,'Match History Data'!G2500,"")</f>
        <v/>
      </c>
      <c r="H2500" t="str">
        <f>IF(ROW()&lt;=vLastrow,'Match History Data'!H2500,"")</f>
        <v/>
      </c>
      <c r="I2500" t="str">
        <f>IF(ROW()&lt;=vLastrow,'Match History Data'!I2500,"")</f>
        <v/>
      </c>
      <c r="J2500" t="str">
        <f>IF(ROW()&lt;=vLastrow,'Match History Data'!J2500,"")</f>
        <v/>
      </c>
      <c r="K2500" t="str">
        <f>IF(ROW()&lt;=vLastrow,'Match History Data'!K2500,"")</f>
        <v/>
      </c>
      <c r="L2500" t="str">
        <f>IF(ROW()&lt;=vLastrow,'Match History Data'!L2500,"")</f>
        <v/>
      </c>
      <c r="M2500" t="str">
        <f>IF(ROW()&lt;=vLastrow,'Match History Data'!M2500,"")</f>
        <v/>
      </c>
      <c r="N2500" t="str">
        <f>IF(ROW()&lt;=vLastrow,'Match History Data'!N2500,"")</f>
        <v/>
      </c>
      <c r="O2500" t="str">
        <f>IF(ROW()&lt;=vLastrow,'Match History Data'!O2500,"")</f>
        <v/>
      </c>
      <c r="Q2500" t="str">
        <f>IF(ROW()&lt;=vLastrow,VLOOKUP(MONTH(E2500),calcs!$S$2:$T$13,2,FALSE),"")</f>
        <v/>
      </c>
      <c r="R2500" t="str">
        <f>IF(ROW()&lt;=vLastrow,VLOOKUP(MONTH(F2500),calcs!$S$2:$T$13,2,FALSE),"")</f>
        <v/>
      </c>
      <c r="S2500" t="str">
        <f t="shared" si="200"/>
        <v/>
      </c>
      <c r="T2500" s="26" t="e">
        <f>IF(F2500="",DATEDIF(E2500,calcs!X$2,"Y"),"")</f>
        <v>#VALUE!</v>
      </c>
      <c r="U2500" t="str">
        <f t="shared" si="204"/>
        <v/>
      </c>
      <c r="V2500" t="str">
        <f t="shared" si="201"/>
        <v/>
      </c>
      <c r="W2500">
        <f t="shared" si="202"/>
        <v>0</v>
      </c>
      <c r="X2500">
        <f t="shared" si="203"/>
        <v>0</v>
      </c>
    </row>
    <row r="2501" spans="1:24" x14ac:dyDescent="0.35">
      <c r="A2501" t="str">
        <f>IF(ROW()&lt;=vLastrow,'Match History Data'!A2501,"")</f>
        <v/>
      </c>
      <c r="B2501" t="str">
        <f>IF(ROW()&lt;=vLastrow,'Match History Data'!B2501,"")</f>
        <v/>
      </c>
      <c r="C2501" t="str">
        <f>IF(ROW()&lt;=vLastrow,'Match History Data'!C2501,"")</f>
        <v/>
      </c>
      <c r="D2501" t="str">
        <f>IF(ROW()&lt;=vLastrow,'Match History Data'!D2501,"")</f>
        <v/>
      </c>
      <c r="E2501" s="3" t="str">
        <f>IF(ROW()&lt;=vLastrow,IF('Match History Data'!E2501&lt;&gt;"",'Match History Data'!E2501,""),"")</f>
        <v/>
      </c>
      <c r="F2501" s="3" t="str">
        <f>IF(ROW()&lt;=vLastrow,IF('Match History Data'!F2501&lt;&gt;"",'Match History Data'!F2501,""),"")</f>
        <v/>
      </c>
      <c r="G2501" t="str">
        <f>IF(ROW()&lt;=vLastrow,'Match History Data'!G2501,"")</f>
        <v/>
      </c>
      <c r="H2501" t="str">
        <f>IF(ROW()&lt;=vLastrow,'Match History Data'!H2501,"")</f>
        <v/>
      </c>
      <c r="I2501" t="str">
        <f>IF(ROW()&lt;=vLastrow,'Match History Data'!I2501,"")</f>
        <v/>
      </c>
      <c r="J2501" t="str">
        <f>IF(ROW()&lt;=vLastrow,'Match History Data'!J2501,"")</f>
        <v/>
      </c>
      <c r="K2501" t="str">
        <f>IF(ROW()&lt;=vLastrow,'Match History Data'!K2501,"")</f>
        <v/>
      </c>
      <c r="L2501" t="str">
        <f>IF(ROW()&lt;=vLastrow,'Match History Data'!L2501,"")</f>
        <v/>
      </c>
      <c r="M2501" t="str">
        <f>IF(ROW()&lt;=vLastrow,'Match History Data'!M2501,"")</f>
        <v/>
      </c>
      <c r="N2501" t="str">
        <f>IF(ROW()&lt;=vLastrow,'Match History Data'!N2501,"")</f>
        <v/>
      </c>
      <c r="O2501" t="str">
        <f>IF(ROW()&lt;=vLastrow,'Match History Data'!O2501,"")</f>
        <v/>
      </c>
      <c r="Q2501" t="str">
        <f>IF(ROW()&lt;=vLastrow,VLOOKUP(MONTH(E2501),calcs!$S$2:$T$13,2,FALSE),"")</f>
        <v/>
      </c>
      <c r="R2501" t="str">
        <f>IF(ROW()&lt;=vLastrow,VLOOKUP(MONTH(F2501),calcs!$S$2:$T$13,2,FALSE),"")</f>
        <v/>
      </c>
      <c r="S2501" t="str">
        <f t="shared" si="200"/>
        <v/>
      </c>
      <c r="T2501" s="26" t="e">
        <f>IF(F2501="",DATEDIF(E2501,calcs!X$2,"Y"),"")</f>
        <v>#VALUE!</v>
      </c>
      <c r="U2501" t="str">
        <f t="shared" si="204"/>
        <v/>
      </c>
      <c r="V2501" t="str">
        <f t="shared" si="201"/>
        <v/>
      </c>
      <c r="W2501">
        <f t="shared" si="202"/>
        <v>0</v>
      </c>
      <c r="X2501">
        <f t="shared" si="203"/>
        <v>0</v>
      </c>
    </row>
    <row r="2502" spans="1:24" x14ac:dyDescent="0.35">
      <c r="A2502" t="str">
        <f>IF(ROW()&lt;=vLastrow,'Match History Data'!A2502,"")</f>
        <v/>
      </c>
      <c r="B2502" t="str">
        <f>IF(ROW()&lt;=vLastrow,'Match History Data'!B2502,"")</f>
        <v/>
      </c>
      <c r="C2502" t="str">
        <f>IF(ROW()&lt;=vLastrow,'Match History Data'!C2502,"")</f>
        <v/>
      </c>
      <c r="D2502" t="str">
        <f>IF(ROW()&lt;=vLastrow,'Match History Data'!D2502,"")</f>
        <v/>
      </c>
      <c r="E2502" s="3" t="str">
        <f>IF(ROW()&lt;=vLastrow,IF('Match History Data'!E2502&lt;&gt;"",'Match History Data'!E2502,""),"")</f>
        <v/>
      </c>
      <c r="F2502" s="3" t="str">
        <f>IF(ROW()&lt;=vLastrow,IF('Match History Data'!F2502&lt;&gt;"",'Match History Data'!F2502,""),"")</f>
        <v/>
      </c>
      <c r="G2502" t="str">
        <f>IF(ROW()&lt;=vLastrow,'Match History Data'!G2502,"")</f>
        <v/>
      </c>
      <c r="H2502" t="str">
        <f>IF(ROW()&lt;=vLastrow,'Match History Data'!H2502,"")</f>
        <v/>
      </c>
      <c r="I2502" t="str">
        <f>IF(ROW()&lt;=vLastrow,'Match History Data'!I2502,"")</f>
        <v/>
      </c>
      <c r="J2502" t="str">
        <f>IF(ROW()&lt;=vLastrow,'Match History Data'!J2502,"")</f>
        <v/>
      </c>
      <c r="K2502" t="str">
        <f>IF(ROW()&lt;=vLastrow,'Match History Data'!K2502,"")</f>
        <v/>
      </c>
      <c r="L2502" t="str">
        <f>IF(ROW()&lt;=vLastrow,'Match History Data'!L2502,"")</f>
        <v/>
      </c>
      <c r="M2502" t="str">
        <f>IF(ROW()&lt;=vLastrow,'Match History Data'!M2502,"")</f>
        <v/>
      </c>
      <c r="N2502" t="str">
        <f>IF(ROW()&lt;=vLastrow,'Match History Data'!N2502,"")</f>
        <v/>
      </c>
      <c r="O2502" t="str">
        <f>IF(ROW()&lt;=vLastrow,'Match History Data'!O2502,"")</f>
        <v/>
      </c>
      <c r="Q2502" t="str">
        <f>IF(ROW()&lt;=vLastrow,VLOOKUP(MONTH(E2502),calcs!$S$2:$T$13,2,FALSE),"")</f>
        <v/>
      </c>
      <c r="R2502" t="str">
        <f>IF(ROW()&lt;=vLastrow,VLOOKUP(MONTH(F2502),calcs!$S$2:$T$13,2,FALSE),"")</f>
        <v/>
      </c>
      <c r="S2502" t="str">
        <f t="shared" si="200"/>
        <v/>
      </c>
      <c r="T2502" s="26" t="e">
        <f>IF(F2502="",DATEDIF(E2502,calcs!X$2,"Y"),"")</f>
        <v>#VALUE!</v>
      </c>
      <c r="U2502" t="str">
        <f t="shared" si="204"/>
        <v/>
      </c>
      <c r="V2502" t="str">
        <f t="shared" si="201"/>
        <v/>
      </c>
      <c r="W2502">
        <f t="shared" si="202"/>
        <v>0</v>
      </c>
      <c r="X2502">
        <f t="shared" si="203"/>
        <v>0</v>
      </c>
    </row>
    <row r="2503" spans="1:24" x14ac:dyDescent="0.35">
      <c r="A2503" t="str">
        <f>IF(ROW()&lt;=vLastrow,'Match History Data'!A2503,"")</f>
        <v/>
      </c>
      <c r="B2503" t="str">
        <f>IF(ROW()&lt;=vLastrow,'Match History Data'!B2503,"")</f>
        <v/>
      </c>
      <c r="C2503" t="str">
        <f>IF(ROW()&lt;=vLastrow,'Match History Data'!C2503,"")</f>
        <v/>
      </c>
      <c r="D2503" t="str">
        <f>IF(ROW()&lt;=vLastrow,'Match History Data'!D2503,"")</f>
        <v/>
      </c>
      <c r="E2503" s="3" t="str">
        <f>IF(ROW()&lt;=vLastrow,IF('Match History Data'!E2503&lt;&gt;"",'Match History Data'!E2503,""),"")</f>
        <v/>
      </c>
      <c r="F2503" s="3" t="str">
        <f>IF(ROW()&lt;=vLastrow,IF('Match History Data'!F2503&lt;&gt;"",'Match History Data'!F2503,""),"")</f>
        <v/>
      </c>
      <c r="G2503" t="str">
        <f>IF(ROW()&lt;=vLastrow,'Match History Data'!G2503,"")</f>
        <v/>
      </c>
      <c r="H2503" t="str">
        <f>IF(ROW()&lt;=vLastrow,'Match History Data'!H2503,"")</f>
        <v/>
      </c>
      <c r="I2503" t="str">
        <f>IF(ROW()&lt;=vLastrow,'Match History Data'!I2503,"")</f>
        <v/>
      </c>
      <c r="J2503" t="str">
        <f>IF(ROW()&lt;=vLastrow,'Match History Data'!J2503,"")</f>
        <v/>
      </c>
      <c r="K2503" t="str">
        <f>IF(ROW()&lt;=vLastrow,'Match History Data'!K2503,"")</f>
        <v/>
      </c>
      <c r="L2503" t="str">
        <f>IF(ROW()&lt;=vLastrow,'Match History Data'!L2503,"")</f>
        <v/>
      </c>
      <c r="M2503" t="str">
        <f>IF(ROW()&lt;=vLastrow,'Match History Data'!M2503,"")</f>
        <v/>
      </c>
      <c r="N2503" t="str">
        <f>IF(ROW()&lt;=vLastrow,'Match History Data'!N2503,"")</f>
        <v/>
      </c>
      <c r="O2503" t="str">
        <f>IF(ROW()&lt;=vLastrow,'Match History Data'!O2503,"")</f>
        <v/>
      </c>
      <c r="Q2503" t="str">
        <f>IF(ROW()&lt;=vLastrow,VLOOKUP(MONTH(E2503),calcs!$S$2:$T$13,2,FALSE),"")</f>
        <v/>
      </c>
      <c r="R2503" t="str">
        <f>IF(ROW()&lt;=vLastrow,VLOOKUP(MONTH(F2503),calcs!$S$2:$T$13,2,FALSE),"")</f>
        <v/>
      </c>
      <c r="S2503" t="str">
        <f t="shared" si="200"/>
        <v/>
      </c>
      <c r="T2503" s="26" t="e">
        <f>IF(F2503="",DATEDIF(E2503,calcs!X$2,"Y"),"")</f>
        <v>#VALUE!</v>
      </c>
      <c r="U2503" t="str">
        <f t="shared" si="204"/>
        <v/>
      </c>
      <c r="V2503" t="str">
        <f t="shared" si="201"/>
        <v/>
      </c>
      <c r="W2503">
        <f t="shared" si="202"/>
        <v>0</v>
      </c>
      <c r="X2503">
        <f t="shared" si="203"/>
        <v>0</v>
      </c>
    </row>
    <row r="2504" spans="1:24" x14ac:dyDescent="0.35">
      <c r="A2504" t="str">
        <f>IF(ROW()&lt;=vLastrow,'Match History Data'!A2504,"")</f>
        <v/>
      </c>
      <c r="B2504" t="str">
        <f>IF(ROW()&lt;=vLastrow,'Match History Data'!B2504,"")</f>
        <v/>
      </c>
      <c r="C2504" t="str">
        <f>IF(ROW()&lt;=vLastrow,'Match History Data'!C2504,"")</f>
        <v/>
      </c>
      <c r="D2504" t="str">
        <f>IF(ROW()&lt;=vLastrow,'Match History Data'!D2504,"")</f>
        <v/>
      </c>
      <c r="E2504" s="3" t="str">
        <f>IF(ROW()&lt;=vLastrow,IF('Match History Data'!E2504&lt;&gt;"",'Match History Data'!E2504,""),"")</f>
        <v/>
      </c>
      <c r="F2504" s="3" t="str">
        <f>IF(ROW()&lt;=vLastrow,IF('Match History Data'!F2504&lt;&gt;"",'Match History Data'!F2504,""),"")</f>
        <v/>
      </c>
      <c r="G2504" t="str">
        <f>IF(ROW()&lt;=vLastrow,'Match History Data'!G2504,"")</f>
        <v/>
      </c>
      <c r="H2504" t="str">
        <f>IF(ROW()&lt;=vLastrow,'Match History Data'!H2504,"")</f>
        <v/>
      </c>
      <c r="I2504" t="str">
        <f>IF(ROW()&lt;=vLastrow,'Match History Data'!I2504,"")</f>
        <v/>
      </c>
      <c r="J2504" t="str">
        <f>IF(ROW()&lt;=vLastrow,'Match History Data'!J2504,"")</f>
        <v/>
      </c>
      <c r="K2504" t="str">
        <f>IF(ROW()&lt;=vLastrow,'Match History Data'!K2504,"")</f>
        <v/>
      </c>
      <c r="L2504" t="str">
        <f>IF(ROW()&lt;=vLastrow,'Match History Data'!L2504,"")</f>
        <v/>
      </c>
      <c r="M2504" t="str">
        <f>IF(ROW()&lt;=vLastrow,'Match History Data'!M2504,"")</f>
        <v/>
      </c>
      <c r="N2504" t="str">
        <f>IF(ROW()&lt;=vLastrow,'Match History Data'!N2504,"")</f>
        <v/>
      </c>
      <c r="O2504" t="str">
        <f>IF(ROW()&lt;=vLastrow,'Match History Data'!O2504,"")</f>
        <v/>
      </c>
      <c r="Q2504" t="str">
        <f>IF(ROW()&lt;=vLastrow,VLOOKUP(MONTH(E2504),calcs!$S$2:$T$13,2,FALSE),"")</f>
        <v/>
      </c>
      <c r="R2504" t="str">
        <f>IF(ROW()&lt;=vLastrow,VLOOKUP(MONTH(F2504),calcs!$S$2:$T$13,2,FALSE),"")</f>
        <v/>
      </c>
      <c r="S2504" t="str">
        <f t="shared" si="200"/>
        <v/>
      </c>
      <c r="T2504" s="26" t="e">
        <f>IF(F2504="",DATEDIF(E2504,calcs!X$2,"Y"),"")</f>
        <v>#VALUE!</v>
      </c>
      <c r="U2504" t="str">
        <f t="shared" si="204"/>
        <v/>
      </c>
      <c r="V2504" t="str">
        <f t="shared" si="201"/>
        <v/>
      </c>
      <c r="W2504">
        <f t="shared" si="202"/>
        <v>0</v>
      </c>
      <c r="X2504">
        <f t="shared" si="203"/>
        <v>0</v>
      </c>
    </row>
    <row r="2505" spans="1:24" x14ac:dyDescent="0.35">
      <c r="A2505" t="str">
        <f>IF(ROW()&lt;=vLastrow,'Match History Data'!A2505,"")</f>
        <v/>
      </c>
      <c r="B2505" t="str">
        <f>IF(ROW()&lt;=vLastrow,'Match History Data'!B2505,"")</f>
        <v/>
      </c>
      <c r="C2505" t="str">
        <f>IF(ROW()&lt;=vLastrow,'Match History Data'!C2505,"")</f>
        <v/>
      </c>
      <c r="D2505" t="str">
        <f>IF(ROW()&lt;=vLastrow,'Match History Data'!D2505,"")</f>
        <v/>
      </c>
      <c r="E2505" s="3" t="str">
        <f>IF(ROW()&lt;=vLastrow,IF('Match History Data'!E2505&lt;&gt;"",'Match History Data'!E2505,""),"")</f>
        <v/>
      </c>
      <c r="F2505" s="3" t="str">
        <f>IF(ROW()&lt;=vLastrow,IF('Match History Data'!F2505&lt;&gt;"",'Match History Data'!F2505,""),"")</f>
        <v/>
      </c>
      <c r="G2505" t="str">
        <f>IF(ROW()&lt;=vLastrow,'Match History Data'!G2505,"")</f>
        <v/>
      </c>
      <c r="H2505" t="str">
        <f>IF(ROW()&lt;=vLastrow,'Match History Data'!H2505,"")</f>
        <v/>
      </c>
      <c r="I2505" t="str">
        <f>IF(ROW()&lt;=vLastrow,'Match History Data'!I2505,"")</f>
        <v/>
      </c>
      <c r="J2505" t="str">
        <f>IF(ROW()&lt;=vLastrow,'Match History Data'!J2505,"")</f>
        <v/>
      </c>
      <c r="K2505" t="str">
        <f>IF(ROW()&lt;=vLastrow,'Match History Data'!K2505,"")</f>
        <v/>
      </c>
      <c r="L2505" t="str">
        <f>IF(ROW()&lt;=vLastrow,'Match History Data'!L2505,"")</f>
        <v/>
      </c>
      <c r="M2505" t="str">
        <f>IF(ROW()&lt;=vLastrow,'Match History Data'!M2505,"")</f>
        <v/>
      </c>
      <c r="N2505" t="str">
        <f>IF(ROW()&lt;=vLastrow,'Match History Data'!N2505,"")</f>
        <v/>
      </c>
      <c r="O2505" t="str">
        <f>IF(ROW()&lt;=vLastrow,'Match History Data'!O2505,"")</f>
        <v/>
      </c>
      <c r="Q2505" t="str">
        <f>IF(ROW()&lt;=vLastrow,VLOOKUP(MONTH(E2505),calcs!$S$2:$T$13,2,FALSE),"")</f>
        <v/>
      </c>
      <c r="R2505" t="str">
        <f>IF(ROW()&lt;=vLastrow,VLOOKUP(MONTH(F2505),calcs!$S$2:$T$13,2,FALSE),"")</f>
        <v/>
      </c>
      <c r="S2505" t="str">
        <f t="shared" si="200"/>
        <v/>
      </c>
      <c r="T2505" s="26" t="e">
        <f>IF(F2505="",DATEDIF(E2505,calcs!X$2,"Y"),"")</f>
        <v>#VALUE!</v>
      </c>
      <c r="U2505" t="str">
        <f t="shared" si="204"/>
        <v/>
      </c>
      <c r="V2505" t="str">
        <f t="shared" si="201"/>
        <v/>
      </c>
      <c r="W2505">
        <f t="shared" si="202"/>
        <v>0</v>
      </c>
      <c r="X2505">
        <f t="shared" si="203"/>
        <v>0</v>
      </c>
    </row>
    <row r="2506" spans="1:24" x14ac:dyDescent="0.35">
      <c r="A2506" t="str">
        <f>IF(ROW()&lt;=vLastrow,'Match History Data'!A2506,"")</f>
        <v/>
      </c>
      <c r="B2506" t="str">
        <f>IF(ROW()&lt;=vLastrow,'Match History Data'!B2506,"")</f>
        <v/>
      </c>
      <c r="C2506" t="str">
        <f>IF(ROW()&lt;=vLastrow,'Match History Data'!C2506,"")</f>
        <v/>
      </c>
      <c r="D2506" t="str">
        <f>IF(ROW()&lt;=vLastrow,'Match History Data'!D2506,"")</f>
        <v/>
      </c>
      <c r="E2506" s="3" t="str">
        <f>IF(ROW()&lt;=vLastrow,IF('Match History Data'!E2506&lt;&gt;"",'Match History Data'!E2506,""),"")</f>
        <v/>
      </c>
      <c r="F2506" s="3" t="str">
        <f>IF(ROW()&lt;=vLastrow,IF('Match History Data'!F2506&lt;&gt;"",'Match History Data'!F2506,""),"")</f>
        <v/>
      </c>
      <c r="G2506" t="str">
        <f>IF(ROW()&lt;=vLastrow,'Match History Data'!G2506,"")</f>
        <v/>
      </c>
      <c r="H2506" t="str">
        <f>IF(ROW()&lt;=vLastrow,'Match History Data'!H2506,"")</f>
        <v/>
      </c>
      <c r="I2506" t="str">
        <f>IF(ROW()&lt;=vLastrow,'Match History Data'!I2506,"")</f>
        <v/>
      </c>
      <c r="J2506" t="str">
        <f>IF(ROW()&lt;=vLastrow,'Match History Data'!J2506,"")</f>
        <v/>
      </c>
      <c r="K2506" t="str">
        <f>IF(ROW()&lt;=vLastrow,'Match History Data'!K2506,"")</f>
        <v/>
      </c>
      <c r="L2506" t="str">
        <f>IF(ROW()&lt;=vLastrow,'Match History Data'!L2506,"")</f>
        <v/>
      </c>
      <c r="M2506" t="str">
        <f>IF(ROW()&lt;=vLastrow,'Match History Data'!M2506,"")</f>
        <v/>
      </c>
      <c r="N2506" t="str">
        <f>IF(ROW()&lt;=vLastrow,'Match History Data'!N2506,"")</f>
        <v/>
      </c>
      <c r="O2506" t="str">
        <f>IF(ROW()&lt;=vLastrow,'Match History Data'!O2506,"")</f>
        <v/>
      </c>
      <c r="Q2506" t="str">
        <f>IF(ROW()&lt;=vLastrow,VLOOKUP(MONTH(E2506),calcs!$S$2:$T$13,2,FALSE),"")</f>
        <v/>
      </c>
      <c r="R2506" t="str">
        <f>IF(ROW()&lt;=vLastrow,VLOOKUP(MONTH(F2506),calcs!$S$2:$T$13,2,FALSE),"")</f>
        <v/>
      </c>
      <c r="S2506" t="str">
        <f t="shared" ref="S2506:S2569" si="205">IF(F2506&lt;&gt;"",DATEDIF(E2506,F2506,"y"),"")</f>
        <v/>
      </c>
      <c r="T2506" s="26" t="e">
        <f>IF(F2506="",DATEDIF(E2506,calcs!X$2,"Y"),"")</f>
        <v>#VALUE!</v>
      </c>
      <c r="U2506" t="str">
        <f t="shared" si="204"/>
        <v/>
      </c>
      <c r="V2506" t="str">
        <f t="shared" si="201"/>
        <v/>
      </c>
      <c r="W2506">
        <f t="shared" si="202"/>
        <v>0</v>
      </c>
      <c r="X2506">
        <f t="shared" si="203"/>
        <v>0</v>
      </c>
    </row>
    <row r="2507" spans="1:24" x14ac:dyDescent="0.35">
      <c r="A2507" t="str">
        <f>IF(ROW()&lt;=vLastrow,'Match History Data'!A2507,"")</f>
        <v/>
      </c>
      <c r="B2507" t="str">
        <f>IF(ROW()&lt;=vLastrow,'Match History Data'!B2507,"")</f>
        <v/>
      </c>
      <c r="C2507" t="str">
        <f>IF(ROW()&lt;=vLastrow,'Match History Data'!C2507,"")</f>
        <v/>
      </c>
      <c r="D2507" t="str">
        <f>IF(ROW()&lt;=vLastrow,'Match History Data'!D2507,"")</f>
        <v/>
      </c>
      <c r="E2507" s="3" t="str">
        <f>IF(ROW()&lt;=vLastrow,IF('Match History Data'!E2507&lt;&gt;"",'Match History Data'!E2507,""),"")</f>
        <v/>
      </c>
      <c r="F2507" s="3" t="str">
        <f>IF(ROW()&lt;=vLastrow,IF('Match History Data'!F2507&lt;&gt;"",'Match History Data'!F2507,""),"")</f>
        <v/>
      </c>
      <c r="G2507" t="str">
        <f>IF(ROW()&lt;=vLastrow,'Match History Data'!G2507,"")</f>
        <v/>
      </c>
      <c r="H2507" t="str">
        <f>IF(ROW()&lt;=vLastrow,'Match History Data'!H2507,"")</f>
        <v/>
      </c>
      <c r="I2507" t="str">
        <f>IF(ROW()&lt;=vLastrow,'Match History Data'!I2507,"")</f>
        <v/>
      </c>
      <c r="J2507" t="str">
        <f>IF(ROW()&lt;=vLastrow,'Match History Data'!J2507,"")</f>
        <v/>
      </c>
      <c r="K2507" t="str">
        <f>IF(ROW()&lt;=vLastrow,'Match History Data'!K2507,"")</f>
        <v/>
      </c>
      <c r="L2507" t="str">
        <f>IF(ROW()&lt;=vLastrow,'Match History Data'!L2507,"")</f>
        <v/>
      </c>
      <c r="M2507" t="str">
        <f>IF(ROW()&lt;=vLastrow,'Match History Data'!M2507,"")</f>
        <v/>
      </c>
      <c r="N2507" t="str">
        <f>IF(ROW()&lt;=vLastrow,'Match History Data'!N2507,"")</f>
        <v/>
      </c>
      <c r="O2507" t="str">
        <f>IF(ROW()&lt;=vLastrow,'Match History Data'!O2507,"")</f>
        <v/>
      </c>
      <c r="Q2507" t="str">
        <f>IF(ROW()&lt;=vLastrow,VLOOKUP(MONTH(E2507),calcs!$S$2:$T$13,2,FALSE),"")</f>
        <v/>
      </c>
      <c r="R2507" t="str">
        <f>IF(ROW()&lt;=vLastrow,VLOOKUP(MONTH(F2507),calcs!$S$2:$T$13,2,FALSE),"")</f>
        <v/>
      </c>
      <c r="S2507" t="str">
        <f t="shared" si="205"/>
        <v/>
      </c>
      <c r="T2507" s="26" t="e">
        <f>IF(F2507="",DATEDIF(E2507,calcs!X$2,"Y"),"")</f>
        <v>#VALUE!</v>
      </c>
      <c r="U2507" t="str">
        <f t="shared" si="204"/>
        <v/>
      </c>
      <c r="V2507" t="str">
        <f t="shared" si="201"/>
        <v/>
      </c>
      <c r="W2507">
        <f t="shared" si="202"/>
        <v>0</v>
      </c>
      <c r="X2507">
        <f t="shared" si="203"/>
        <v>0</v>
      </c>
    </row>
    <row r="2508" spans="1:24" x14ac:dyDescent="0.35">
      <c r="A2508" t="str">
        <f>IF(ROW()&lt;=vLastrow,'Match History Data'!A2508,"")</f>
        <v/>
      </c>
      <c r="B2508" t="str">
        <f>IF(ROW()&lt;=vLastrow,'Match History Data'!B2508,"")</f>
        <v/>
      </c>
      <c r="C2508" t="str">
        <f>IF(ROW()&lt;=vLastrow,'Match History Data'!C2508,"")</f>
        <v/>
      </c>
      <c r="D2508" t="str">
        <f>IF(ROW()&lt;=vLastrow,'Match History Data'!D2508,"")</f>
        <v/>
      </c>
      <c r="E2508" s="3" t="str">
        <f>IF(ROW()&lt;=vLastrow,IF('Match History Data'!E2508&lt;&gt;"",'Match History Data'!E2508,""),"")</f>
        <v/>
      </c>
      <c r="F2508" s="3" t="str">
        <f>IF(ROW()&lt;=vLastrow,IF('Match History Data'!F2508&lt;&gt;"",'Match History Data'!F2508,""),"")</f>
        <v/>
      </c>
      <c r="G2508" t="str">
        <f>IF(ROW()&lt;=vLastrow,'Match History Data'!G2508,"")</f>
        <v/>
      </c>
      <c r="H2508" t="str">
        <f>IF(ROW()&lt;=vLastrow,'Match History Data'!H2508,"")</f>
        <v/>
      </c>
      <c r="I2508" t="str">
        <f>IF(ROW()&lt;=vLastrow,'Match History Data'!I2508,"")</f>
        <v/>
      </c>
      <c r="J2508" t="str">
        <f>IF(ROW()&lt;=vLastrow,'Match History Data'!J2508,"")</f>
        <v/>
      </c>
      <c r="K2508" t="str">
        <f>IF(ROW()&lt;=vLastrow,'Match History Data'!K2508,"")</f>
        <v/>
      </c>
      <c r="L2508" t="str">
        <f>IF(ROW()&lt;=vLastrow,'Match History Data'!L2508,"")</f>
        <v/>
      </c>
      <c r="M2508" t="str">
        <f>IF(ROW()&lt;=vLastrow,'Match History Data'!M2508,"")</f>
        <v/>
      </c>
      <c r="N2508" t="str">
        <f>IF(ROW()&lt;=vLastrow,'Match History Data'!N2508,"")</f>
        <v/>
      </c>
      <c r="O2508" t="str">
        <f>IF(ROW()&lt;=vLastrow,'Match History Data'!O2508,"")</f>
        <v/>
      </c>
      <c r="Q2508" t="str">
        <f>IF(ROW()&lt;=vLastrow,VLOOKUP(MONTH(E2508),calcs!$S$2:$T$13,2,FALSE),"")</f>
        <v/>
      </c>
      <c r="R2508" t="str">
        <f>IF(ROW()&lt;=vLastrow,VLOOKUP(MONTH(F2508),calcs!$S$2:$T$13,2,FALSE),"")</f>
        <v/>
      </c>
      <c r="S2508" t="str">
        <f t="shared" si="205"/>
        <v/>
      </c>
      <c r="T2508" s="26" t="e">
        <f>IF(F2508="",DATEDIF(E2508,calcs!X$2,"Y"),"")</f>
        <v>#VALUE!</v>
      </c>
      <c r="U2508" t="str">
        <f t="shared" si="204"/>
        <v/>
      </c>
      <c r="V2508" t="str">
        <f t="shared" si="201"/>
        <v/>
      </c>
      <c r="W2508">
        <f t="shared" si="202"/>
        <v>0</v>
      </c>
      <c r="X2508">
        <f t="shared" si="203"/>
        <v>0</v>
      </c>
    </row>
    <row r="2509" spans="1:24" x14ac:dyDescent="0.35">
      <c r="A2509" t="str">
        <f>IF(ROW()&lt;=vLastrow,'Match History Data'!A2509,"")</f>
        <v/>
      </c>
      <c r="B2509" t="str">
        <f>IF(ROW()&lt;=vLastrow,'Match History Data'!B2509,"")</f>
        <v/>
      </c>
      <c r="C2509" t="str">
        <f>IF(ROW()&lt;=vLastrow,'Match History Data'!C2509,"")</f>
        <v/>
      </c>
      <c r="D2509" t="str">
        <f>IF(ROW()&lt;=vLastrow,'Match History Data'!D2509,"")</f>
        <v/>
      </c>
      <c r="E2509" s="3" t="str">
        <f>IF(ROW()&lt;=vLastrow,IF('Match History Data'!E2509&lt;&gt;"",'Match History Data'!E2509,""),"")</f>
        <v/>
      </c>
      <c r="F2509" s="3" t="str">
        <f>IF(ROW()&lt;=vLastrow,IF('Match History Data'!F2509&lt;&gt;"",'Match History Data'!F2509,""),"")</f>
        <v/>
      </c>
      <c r="G2509" t="str">
        <f>IF(ROW()&lt;=vLastrow,'Match History Data'!G2509,"")</f>
        <v/>
      </c>
      <c r="H2509" t="str">
        <f>IF(ROW()&lt;=vLastrow,'Match History Data'!H2509,"")</f>
        <v/>
      </c>
      <c r="I2509" t="str">
        <f>IF(ROW()&lt;=vLastrow,'Match History Data'!I2509,"")</f>
        <v/>
      </c>
      <c r="J2509" t="str">
        <f>IF(ROW()&lt;=vLastrow,'Match History Data'!J2509,"")</f>
        <v/>
      </c>
      <c r="K2509" t="str">
        <f>IF(ROW()&lt;=vLastrow,'Match History Data'!K2509,"")</f>
        <v/>
      </c>
      <c r="L2509" t="str">
        <f>IF(ROW()&lt;=vLastrow,'Match History Data'!L2509,"")</f>
        <v/>
      </c>
      <c r="M2509" t="str">
        <f>IF(ROW()&lt;=vLastrow,'Match History Data'!M2509,"")</f>
        <v/>
      </c>
      <c r="N2509" t="str">
        <f>IF(ROW()&lt;=vLastrow,'Match History Data'!N2509,"")</f>
        <v/>
      </c>
      <c r="O2509" t="str">
        <f>IF(ROW()&lt;=vLastrow,'Match History Data'!O2509,"")</f>
        <v/>
      </c>
      <c r="Q2509" t="str">
        <f>IF(ROW()&lt;=vLastrow,VLOOKUP(MONTH(E2509),calcs!$S$2:$T$13,2,FALSE),"")</f>
        <v/>
      </c>
      <c r="R2509" t="str">
        <f>IF(ROW()&lt;=vLastrow,VLOOKUP(MONTH(F2509),calcs!$S$2:$T$13,2,FALSE),"")</f>
        <v/>
      </c>
      <c r="S2509" t="str">
        <f t="shared" si="205"/>
        <v/>
      </c>
      <c r="T2509" s="26" t="e">
        <f>IF(F2509="",DATEDIF(E2509,calcs!X$2,"Y"),"")</f>
        <v>#VALUE!</v>
      </c>
      <c r="U2509" t="str">
        <f t="shared" si="204"/>
        <v/>
      </c>
      <c r="V2509" t="str">
        <f t="shared" si="201"/>
        <v/>
      </c>
      <c r="W2509">
        <f t="shared" si="202"/>
        <v>0</v>
      </c>
      <c r="X2509">
        <f t="shared" si="203"/>
        <v>0</v>
      </c>
    </row>
    <row r="2510" spans="1:24" x14ac:dyDescent="0.35">
      <c r="A2510" t="str">
        <f>IF(ROW()&lt;=vLastrow,'Match History Data'!A2510,"")</f>
        <v/>
      </c>
      <c r="B2510" t="str">
        <f>IF(ROW()&lt;=vLastrow,'Match History Data'!B2510,"")</f>
        <v/>
      </c>
      <c r="C2510" t="str">
        <f>IF(ROW()&lt;=vLastrow,'Match History Data'!C2510,"")</f>
        <v/>
      </c>
      <c r="D2510" t="str">
        <f>IF(ROW()&lt;=vLastrow,'Match History Data'!D2510,"")</f>
        <v/>
      </c>
      <c r="E2510" s="3" t="str">
        <f>IF(ROW()&lt;=vLastrow,IF('Match History Data'!E2510&lt;&gt;"",'Match History Data'!E2510,""),"")</f>
        <v/>
      </c>
      <c r="F2510" s="3" t="str">
        <f>IF(ROW()&lt;=vLastrow,IF('Match History Data'!F2510&lt;&gt;"",'Match History Data'!F2510,""),"")</f>
        <v/>
      </c>
      <c r="G2510" t="str">
        <f>IF(ROW()&lt;=vLastrow,'Match History Data'!G2510,"")</f>
        <v/>
      </c>
      <c r="H2510" t="str">
        <f>IF(ROW()&lt;=vLastrow,'Match History Data'!H2510,"")</f>
        <v/>
      </c>
      <c r="I2510" t="str">
        <f>IF(ROW()&lt;=vLastrow,'Match History Data'!I2510,"")</f>
        <v/>
      </c>
      <c r="J2510" t="str">
        <f>IF(ROW()&lt;=vLastrow,'Match History Data'!J2510,"")</f>
        <v/>
      </c>
      <c r="K2510" t="str">
        <f>IF(ROW()&lt;=vLastrow,'Match History Data'!K2510,"")</f>
        <v/>
      </c>
      <c r="L2510" t="str">
        <f>IF(ROW()&lt;=vLastrow,'Match History Data'!L2510,"")</f>
        <v/>
      </c>
      <c r="M2510" t="str">
        <f>IF(ROW()&lt;=vLastrow,'Match History Data'!M2510,"")</f>
        <v/>
      </c>
      <c r="N2510" t="str">
        <f>IF(ROW()&lt;=vLastrow,'Match History Data'!N2510,"")</f>
        <v/>
      </c>
      <c r="O2510" t="str">
        <f>IF(ROW()&lt;=vLastrow,'Match History Data'!O2510,"")</f>
        <v/>
      </c>
      <c r="Q2510" t="str">
        <f>IF(ROW()&lt;=vLastrow,VLOOKUP(MONTH(E2510),calcs!$S$2:$T$13,2,FALSE),"")</f>
        <v/>
      </c>
      <c r="R2510" t="str">
        <f>IF(ROW()&lt;=vLastrow,VLOOKUP(MONTH(F2510),calcs!$S$2:$T$13,2,FALSE),"")</f>
        <v/>
      </c>
      <c r="S2510" t="str">
        <f t="shared" si="205"/>
        <v/>
      </c>
      <c r="T2510" s="26" t="e">
        <f>IF(F2510="",DATEDIF(E2510,calcs!X$2,"Y"),"")</f>
        <v>#VALUE!</v>
      </c>
      <c r="U2510" t="str">
        <f t="shared" si="204"/>
        <v/>
      </c>
      <c r="V2510" t="str">
        <f t="shared" si="201"/>
        <v/>
      </c>
      <c r="W2510">
        <f t="shared" si="202"/>
        <v>0</v>
      </c>
      <c r="X2510">
        <f t="shared" si="203"/>
        <v>0</v>
      </c>
    </row>
    <row r="2511" spans="1:24" x14ac:dyDescent="0.35">
      <c r="A2511" t="str">
        <f>IF(ROW()&lt;=vLastrow,'Match History Data'!A2511,"")</f>
        <v/>
      </c>
      <c r="B2511" t="str">
        <f>IF(ROW()&lt;=vLastrow,'Match History Data'!B2511,"")</f>
        <v/>
      </c>
      <c r="C2511" t="str">
        <f>IF(ROW()&lt;=vLastrow,'Match History Data'!C2511,"")</f>
        <v/>
      </c>
      <c r="D2511" t="str">
        <f>IF(ROW()&lt;=vLastrow,'Match History Data'!D2511,"")</f>
        <v/>
      </c>
      <c r="E2511" s="3" t="str">
        <f>IF(ROW()&lt;=vLastrow,IF('Match History Data'!E2511&lt;&gt;"",'Match History Data'!E2511,""),"")</f>
        <v/>
      </c>
      <c r="F2511" s="3" t="str">
        <f>IF(ROW()&lt;=vLastrow,IF('Match History Data'!F2511&lt;&gt;"",'Match History Data'!F2511,""),"")</f>
        <v/>
      </c>
      <c r="G2511" t="str">
        <f>IF(ROW()&lt;=vLastrow,'Match History Data'!G2511,"")</f>
        <v/>
      </c>
      <c r="H2511" t="str">
        <f>IF(ROW()&lt;=vLastrow,'Match History Data'!H2511,"")</f>
        <v/>
      </c>
      <c r="I2511" t="str">
        <f>IF(ROW()&lt;=vLastrow,'Match History Data'!I2511,"")</f>
        <v/>
      </c>
      <c r="J2511" t="str">
        <f>IF(ROW()&lt;=vLastrow,'Match History Data'!J2511,"")</f>
        <v/>
      </c>
      <c r="K2511" t="str">
        <f>IF(ROW()&lt;=vLastrow,'Match History Data'!K2511,"")</f>
        <v/>
      </c>
      <c r="L2511" t="str">
        <f>IF(ROW()&lt;=vLastrow,'Match History Data'!L2511,"")</f>
        <v/>
      </c>
      <c r="M2511" t="str">
        <f>IF(ROW()&lt;=vLastrow,'Match History Data'!M2511,"")</f>
        <v/>
      </c>
      <c r="N2511" t="str">
        <f>IF(ROW()&lt;=vLastrow,'Match History Data'!N2511,"")</f>
        <v/>
      </c>
      <c r="O2511" t="str">
        <f>IF(ROW()&lt;=vLastrow,'Match History Data'!O2511,"")</f>
        <v/>
      </c>
      <c r="Q2511" t="str">
        <f>IF(ROW()&lt;=vLastrow,VLOOKUP(MONTH(E2511),calcs!$S$2:$T$13,2,FALSE),"")</f>
        <v/>
      </c>
      <c r="R2511" t="str">
        <f>IF(ROW()&lt;=vLastrow,VLOOKUP(MONTH(F2511),calcs!$S$2:$T$13,2,FALSE),"")</f>
        <v/>
      </c>
      <c r="S2511" t="str">
        <f t="shared" si="205"/>
        <v/>
      </c>
      <c r="T2511" s="26" t="e">
        <f>IF(F2511="",DATEDIF(E2511,calcs!X$2,"Y"),"")</f>
        <v>#VALUE!</v>
      </c>
      <c r="U2511" t="str">
        <f t="shared" si="204"/>
        <v/>
      </c>
      <c r="V2511" t="str">
        <f t="shared" si="201"/>
        <v/>
      </c>
      <c r="W2511">
        <f t="shared" si="202"/>
        <v>0</v>
      </c>
      <c r="X2511">
        <f t="shared" si="203"/>
        <v>0</v>
      </c>
    </row>
    <row r="2512" spans="1:24" x14ac:dyDescent="0.35">
      <c r="A2512" t="str">
        <f>IF(ROW()&lt;=vLastrow,'Match History Data'!A2512,"")</f>
        <v/>
      </c>
      <c r="B2512" t="str">
        <f>IF(ROW()&lt;=vLastrow,'Match History Data'!B2512,"")</f>
        <v/>
      </c>
      <c r="C2512" t="str">
        <f>IF(ROW()&lt;=vLastrow,'Match History Data'!C2512,"")</f>
        <v/>
      </c>
      <c r="D2512" t="str">
        <f>IF(ROW()&lt;=vLastrow,'Match History Data'!D2512,"")</f>
        <v/>
      </c>
      <c r="E2512" s="3" t="str">
        <f>IF(ROW()&lt;=vLastrow,IF('Match History Data'!E2512&lt;&gt;"",'Match History Data'!E2512,""),"")</f>
        <v/>
      </c>
      <c r="F2512" s="3" t="str">
        <f>IF(ROW()&lt;=vLastrow,IF('Match History Data'!F2512&lt;&gt;"",'Match History Data'!F2512,""),"")</f>
        <v/>
      </c>
      <c r="G2512" t="str">
        <f>IF(ROW()&lt;=vLastrow,'Match History Data'!G2512,"")</f>
        <v/>
      </c>
      <c r="H2512" t="str">
        <f>IF(ROW()&lt;=vLastrow,'Match History Data'!H2512,"")</f>
        <v/>
      </c>
      <c r="I2512" t="str">
        <f>IF(ROW()&lt;=vLastrow,'Match History Data'!I2512,"")</f>
        <v/>
      </c>
      <c r="J2512" t="str">
        <f>IF(ROW()&lt;=vLastrow,'Match History Data'!J2512,"")</f>
        <v/>
      </c>
      <c r="K2512" t="str">
        <f>IF(ROW()&lt;=vLastrow,'Match History Data'!K2512,"")</f>
        <v/>
      </c>
      <c r="L2512" t="str">
        <f>IF(ROW()&lt;=vLastrow,'Match History Data'!L2512,"")</f>
        <v/>
      </c>
      <c r="M2512" t="str">
        <f>IF(ROW()&lt;=vLastrow,'Match History Data'!M2512,"")</f>
        <v/>
      </c>
      <c r="N2512" t="str">
        <f>IF(ROW()&lt;=vLastrow,'Match History Data'!N2512,"")</f>
        <v/>
      </c>
      <c r="O2512" t="str">
        <f>IF(ROW()&lt;=vLastrow,'Match History Data'!O2512,"")</f>
        <v/>
      </c>
      <c r="Q2512" t="str">
        <f>IF(ROW()&lt;=vLastrow,VLOOKUP(MONTH(E2512),calcs!$S$2:$T$13,2,FALSE),"")</f>
        <v/>
      </c>
      <c r="R2512" t="str">
        <f>IF(ROW()&lt;=vLastrow,VLOOKUP(MONTH(F2512),calcs!$S$2:$T$13,2,FALSE),"")</f>
        <v/>
      </c>
      <c r="S2512" t="str">
        <f t="shared" si="205"/>
        <v/>
      </c>
      <c r="T2512" s="26" t="e">
        <f>IF(F2512="",DATEDIF(E2512,calcs!X$2,"Y"),"")</f>
        <v>#VALUE!</v>
      </c>
      <c r="U2512" t="str">
        <f t="shared" si="204"/>
        <v/>
      </c>
      <c r="V2512" t="str">
        <f t="shared" si="201"/>
        <v/>
      </c>
      <c r="W2512">
        <f t="shared" si="202"/>
        <v>0</v>
      </c>
      <c r="X2512">
        <f t="shared" si="203"/>
        <v>0</v>
      </c>
    </row>
    <row r="2513" spans="1:24" x14ac:dyDescent="0.35">
      <c r="A2513" t="str">
        <f>IF(ROW()&lt;=vLastrow,'Match History Data'!A2513,"")</f>
        <v/>
      </c>
      <c r="B2513" t="str">
        <f>IF(ROW()&lt;=vLastrow,'Match History Data'!B2513,"")</f>
        <v/>
      </c>
      <c r="C2513" t="str">
        <f>IF(ROW()&lt;=vLastrow,'Match History Data'!C2513,"")</f>
        <v/>
      </c>
      <c r="D2513" t="str">
        <f>IF(ROW()&lt;=vLastrow,'Match History Data'!D2513,"")</f>
        <v/>
      </c>
      <c r="E2513" s="3" t="str">
        <f>IF(ROW()&lt;=vLastrow,IF('Match History Data'!E2513&lt;&gt;"",'Match History Data'!E2513,""),"")</f>
        <v/>
      </c>
      <c r="F2513" s="3" t="str">
        <f>IF(ROW()&lt;=vLastrow,IF('Match History Data'!F2513&lt;&gt;"",'Match History Data'!F2513,""),"")</f>
        <v/>
      </c>
      <c r="G2513" t="str">
        <f>IF(ROW()&lt;=vLastrow,'Match History Data'!G2513,"")</f>
        <v/>
      </c>
      <c r="H2513" t="str">
        <f>IF(ROW()&lt;=vLastrow,'Match History Data'!H2513,"")</f>
        <v/>
      </c>
      <c r="I2513" t="str">
        <f>IF(ROW()&lt;=vLastrow,'Match History Data'!I2513,"")</f>
        <v/>
      </c>
      <c r="J2513" t="str">
        <f>IF(ROW()&lt;=vLastrow,'Match History Data'!J2513,"")</f>
        <v/>
      </c>
      <c r="K2513" t="str">
        <f>IF(ROW()&lt;=vLastrow,'Match History Data'!K2513,"")</f>
        <v/>
      </c>
      <c r="L2513" t="str">
        <f>IF(ROW()&lt;=vLastrow,'Match History Data'!L2513,"")</f>
        <v/>
      </c>
      <c r="M2513" t="str">
        <f>IF(ROW()&lt;=vLastrow,'Match History Data'!M2513,"")</f>
        <v/>
      </c>
      <c r="N2513" t="str">
        <f>IF(ROW()&lt;=vLastrow,'Match History Data'!N2513,"")</f>
        <v/>
      </c>
      <c r="O2513" t="str">
        <f>IF(ROW()&lt;=vLastrow,'Match History Data'!O2513,"")</f>
        <v/>
      </c>
      <c r="Q2513" t="str">
        <f>IF(ROW()&lt;=vLastrow,VLOOKUP(MONTH(E2513),calcs!$S$2:$T$13,2,FALSE),"")</f>
        <v/>
      </c>
      <c r="R2513" t="str">
        <f>IF(ROW()&lt;=vLastrow,VLOOKUP(MONTH(F2513),calcs!$S$2:$T$13,2,FALSE),"")</f>
        <v/>
      </c>
      <c r="S2513" t="str">
        <f t="shared" si="205"/>
        <v/>
      </c>
      <c r="T2513" s="26" t="e">
        <f>IF(F2513="",DATEDIF(E2513,calcs!X$2,"Y"),"")</f>
        <v>#VALUE!</v>
      </c>
      <c r="U2513" t="str">
        <f t="shared" si="204"/>
        <v/>
      </c>
      <c r="V2513" t="str">
        <f t="shared" si="201"/>
        <v/>
      </c>
      <c r="W2513">
        <f t="shared" si="202"/>
        <v>0</v>
      </c>
      <c r="X2513">
        <f t="shared" si="203"/>
        <v>0</v>
      </c>
    </row>
    <row r="2514" spans="1:24" x14ac:dyDescent="0.35">
      <c r="A2514" t="str">
        <f>IF(ROW()&lt;=vLastrow,'Match History Data'!A2514,"")</f>
        <v/>
      </c>
      <c r="B2514" t="str">
        <f>IF(ROW()&lt;=vLastrow,'Match History Data'!B2514,"")</f>
        <v/>
      </c>
      <c r="C2514" t="str">
        <f>IF(ROW()&lt;=vLastrow,'Match History Data'!C2514,"")</f>
        <v/>
      </c>
      <c r="D2514" t="str">
        <f>IF(ROW()&lt;=vLastrow,'Match History Data'!D2514,"")</f>
        <v/>
      </c>
      <c r="E2514" s="3" t="str">
        <f>IF(ROW()&lt;=vLastrow,IF('Match History Data'!E2514&lt;&gt;"",'Match History Data'!E2514,""),"")</f>
        <v/>
      </c>
      <c r="F2514" s="3" t="str">
        <f>IF(ROW()&lt;=vLastrow,IF('Match History Data'!F2514&lt;&gt;"",'Match History Data'!F2514,""),"")</f>
        <v/>
      </c>
      <c r="G2514" t="str">
        <f>IF(ROW()&lt;=vLastrow,'Match History Data'!G2514,"")</f>
        <v/>
      </c>
      <c r="H2514" t="str">
        <f>IF(ROW()&lt;=vLastrow,'Match History Data'!H2514,"")</f>
        <v/>
      </c>
      <c r="I2514" t="str">
        <f>IF(ROW()&lt;=vLastrow,'Match History Data'!I2514,"")</f>
        <v/>
      </c>
      <c r="J2514" t="str">
        <f>IF(ROW()&lt;=vLastrow,'Match History Data'!J2514,"")</f>
        <v/>
      </c>
      <c r="K2514" t="str">
        <f>IF(ROW()&lt;=vLastrow,'Match History Data'!K2514,"")</f>
        <v/>
      </c>
      <c r="L2514" t="str">
        <f>IF(ROW()&lt;=vLastrow,'Match History Data'!L2514,"")</f>
        <v/>
      </c>
      <c r="M2514" t="str">
        <f>IF(ROW()&lt;=vLastrow,'Match History Data'!M2514,"")</f>
        <v/>
      </c>
      <c r="N2514" t="str">
        <f>IF(ROW()&lt;=vLastrow,'Match History Data'!N2514,"")</f>
        <v/>
      </c>
      <c r="O2514" t="str">
        <f>IF(ROW()&lt;=vLastrow,'Match History Data'!O2514,"")</f>
        <v/>
      </c>
      <c r="Q2514" t="str">
        <f>IF(ROW()&lt;=vLastrow,VLOOKUP(MONTH(E2514),calcs!$S$2:$T$13,2,FALSE),"")</f>
        <v/>
      </c>
      <c r="R2514" t="str">
        <f>IF(ROW()&lt;=vLastrow,VLOOKUP(MONTH(F2514),calcs!$S$2:$T$13,2,FALSE),"")</f>
        <v/>
      </c>
      <c r="S2514" t="str">
        <f t="shared" si="205"/>
        <v/>
      </c>
      <c r="T2514" s="26" t="e">
        <f>IF(F2514="",DATEDIF(E2514,calcs!X$2,"Y"),"")</f>
        <v>#VALUE!</v>
      </c>
      <c r="U2514" t="str">
        <f t="shared" si="204"/>
        <v/>
      </c>
      <c r="V2514" t="str">
        <f t="shared" si="201"/>
        <v/>
      </c>
      <c r="W2514">
        <f t="shared" si="202"/>
        <v>0</v>
      </c>
      <c r="X2514">
        <f t="shared" si="203"/>
        <v>0</v>
      </c>
    </row>
    <row r="2515" spans="1:24" x14ac:dyDescent="0.35">
      <c r="A2515" t="str">
        <f>IF(ROW()&lt;=vLastrow,'Match History Data'!A2515,"")</f>
        <v/>
      </c>
      <c r="B2515" t="str">
        <f>IF(ROW()&lt;=vLastrow,'Match History Data'!B2515,"")</f>
        <v/>
      </c>
      <c r="C2515" t="str">
        <f>IF(ROW()&lt;=vLastrow,'Match History Data'!C2515,"")</f>
        <v/>
      </c>
      <c r="D2515" t="str">
        <f>IF(ROW()&lt;=vLastrow,'Match History Data'!D2515,"")</f>
        <v/>
      </c>
      <c r="E2515" s="3" t="str">
        <f>IF(ROW()&lt;=vLastrow,IF('Match History Data'!E2515&lt;&gt;"",'Match History Data'!E2515,""),"")</f>
        <v/>
      </c>
      <c r="F2515" s="3" t="str">
        <f>IF(ROW()&lt;=vLastrow,IF('Match History Data'!F2515&lt;&gt;"",'Match History Data'!F2515,""),"")</f>
        <v/>
      </c>
      <c r="G2515" t="str">
        <f>IF(ROW()&lt;=vLastrow,'Match History Data'!G2515,"")</f>
        <v/>
      </c>
      <c r="H2515" t="str">
        <f>IF(ROW()&lt;=vLastrow,'Match History Data'!H2515,"")</f>
        <v/>
      </c>
      <c r="I2515" t="str">
        <f>IF(ROW()&lt;=vLastrow,'Match History Data'!I2515,"")</f>
        <v/>
      </c>
      <c r="J2515" t="str">
        <f>IF(ROW()&lt;=vLastrow,'Match History Data'!J2515,"")</f>
        <v/>
      </c>
      <c r="K2515" t="str">
        <f>IF(ROW()&lt;=vLastrow,'Match History Data'!K2515,"")</f>
        <v/>
      </c>
      <c r="L2515" t="str">
        <f>IF(ROW()&lt;=vLastrow,'Match History Data'!L2515,"")</f>
        <v/>
      </c>
      <c r="M2515" t="str">
        <f>IF(ROW()&lt;=vLastrow,'Match History Data'!M2515,"")</f>
        <v/>
      </c>
      <c r="N2515" t="str">
        <f>IF(ROW()&lt;=vLastrow,'Match History Data'!N2515,"")</f>
        <v/>
      </c>
      <c r="O2515" t="str">
        <f>IF(ROW()&lt;=vLastrow,'Match History Data'!O2515,"")</f>
        <v/>
      </c>
      <c r="Q2515" t="str">
        <f>IF(ROW()&lt;=vLastrow,VLOOKUP(MONTH(E2515),calcs!$S$2:$T$13,2,FALSE),"")</f>
        <v/>
      </c>
      <c r="R2515" t="str">
        <f>IF(ROW()&lt;=vLastrow,VLOOKUP(MONTH(F2515),calcs!$S$2:$T$13,2,FALSE),"")</f>
        <v/>
      </c>
      <c r="S2515" t="str">
        <f t="shared" si="205"/>
        <v/>
      </c>
      <c r="T2515" s="26" t="e">
        <f>IF(F2515="",DATEDIF(E2515,calcs!X$2,"Y"),"")</f>
        <v>#VALUE!</v>
      </c>
      <c r="U2515" t="str">
        <f t="shared" si="204"/>
        <v/>
      </c>
      <c r="V2515" t="str">
        <f t="shared" si="201"/>
        <v/>
      </c>
      <c r="W2515">
        <f t="shared" si="202"/>
        <v>0</v>
      </c>
      <c r="X2515">
        <f t="shared" si="203"/>
        <v>0</v>
      </c>
    </row>
    <row r="2516" spans="1:24" x14ac:dyDescent="0.35">
      <c r="A2516" t="str">
        <f>IF(ROW()&lt;=vLastrow,'Match History Data'!A2516,"")</f>
        <v/>
      </c>
      <c r="B2516" t="str">
        <f>IF(ROW()&lt;=vLastrow,'Match History Data'!B2516,"")</f>
        <v/>
      </c>
      <c r="C2516" t="str">
        <f>IF(ROW()&lt;=vLastrow,'Match History Data'!C2516,"")</f>
        <v/>
      </c>
      <c r="D2516" t="str">
        <f>IF(ROW()&lt;=vLastrow,'Match History Data'!D2516,"")</f>
        <v/>
      </c>
      <c r="E2516" s="3" t="str">
        <f>IF(ROW()&lt;=vLastrow,IF('Match History Data'!E2516&lt;&gt;"",'Match History Data'!E2516,""),"")</f>
        <v/>
      </c>
      <c r="F2516" s="3" t="str">
        <f>IF(ROW()&lt;=vLastrow,IF('Match History Data'!F2516&lt;&gt;"",'Match History Data'!F2516,""),"")</f>
        <v/>
      </c>
      <c r="G2516" t="str">
        <f>IF(ROW()&lt;=vLastrow,'Match History Data'!G2516,"")</f>
        <v/>
      </c>
      <c r="H2516" t="str">
        <f>IF(ROW()&lt;=vLastrow,'Match History Data'!H2516,"")</f>
        <v/>
      </c>
      <c r="I2516" t="str">
        <f>IF(ROW()&lt;=vLastrow,'Match History Data'!I2516,"")</f>
        <v/>
      </c>
      <c r="J2516" t="str">
        <f>IF(ROW()&lt;=vLastrow,'Match History Data'!J2516,"")</f>
        <v/>
      </c>
      <c r="K2516" t="str">
        <f>IF(ROW()&lt;=vLastrow,'Match History Data'!K2516,"")</f>
        <v/>
      </c>
      <c r="L2516" t="str">
        <f>IF(ROW()&lt;=vLastrow,'Match History Data'!L2516,"")</f>
        <v/>
      </c>
      <c r="M2516" t="str">
        <f>IF(ROW()&lt;=vLastrow,'Match History Data'!M2516,"")</f>
        <v/>
      </c>
      <c r="N2516" t="str">
        <f>IF(ROW()&lt;=vLastrow,'Match History Data'!N2516,"")</f>
        <v/>
      </c>
      <c r="O2516" t="str">
        <f>IF(ROW()&lt;=vLastrow,'Match History Data'!O2516,"")</f>
        <v/>
      </c>
      <c r="Q2516" t="str">
        <f>IF(ROW()&lt;=vLastrow,VLOOKUP(MONTH(E2516),calcs!$S$2:$T$13,2,FALSE),"")</f>
        <v/>
      </c>
      <c r="R2516" t="str">
        <f>IF(ROW()&lt;=vLastrow,VLOOKUP(MONTH(F2516),calcs!$S$2:$T$13,2,FALSE),"")</f>
        <v/>
      </c>
      <c r="S2516" t="str">
        <f t="shared" si="205"/>
        <v/>
      </c>
      <c r="T2516" s="26" t="e">
        <f>IF(F2516="",DATEDIF(E2516,calcs!X$2,"Y"),"")</f>
        <v>#VALUE!</v>
      </c>
      <c r="U2516" t="str">
        <f t="shared" si="204"/>
        <v/>
      </c>
      <c r="V2516" t="str">
        <f t="shared" si="201"/>
        <v/>
      </c>
      <c r="W2516">
        <f t="shared" si="202"/>
        <v>0</v>
      </c>
      <c r="X2516">
        <f t="shared" si="203"/>
        <v>0</v>
      </c>
    </row>
    <row r="2517" spans="1:24" x14ac:dyDescent="0.35">
      <c r="A2517" t="str">
        <f>IF(ROW()&lt;=vLastrow,'Match History Data'!A2517,"")</f>
        <v/>
      </c>
      <c r="B2517" t="str">
        <f>IF(ROW()&lt;=vLastrow,'Match History Data'!B2517,"")</f>
        <v/>
      </c>
      <c r="C2517" t="str">
        <f>IF(ROW()&lt;=vLastrow,'Match History Data'!C2517,"")</f>
        <v/>
      </c>
      <c r="D2517" t="str">
        <f>IF(ROW()&lt;=vLastrow,'Match History Data'!D2517,"")</f>
        <v/>
      </c>
      <c r="E2517" s="3" t="str">
        <f>IF(ROW()&lt;=vLastrow,IF('Match History Data'!E2517&lt;&gt;"",'Match History Data'!E2517,""),"")</f>
        <v/>
      </c>
      <c r="F2517" s="3" t="str">
        <f>IF(ROW()&lt;=vLastrow,IF('Match History Data'!F2517&lt;&gt;"",'Match History Data'!F2517,""),"")</f>
        <v/>
      </c>
      <c r="G2517" t="str">
        <f>IF(ROW()&lt;=vLastrow,'Match History Data'!G2517,"")</f>
        <v/>
      </c>
      <c r="H2517" t="str">
        <f>IF(ROW()&lt;=vLastrow,'Match History Data'!H2517,"")</f>
        <v/>
      </c>
      <c r="I2517" t="str">
        <f>IF(ROW()&lt;=vLastrow,'Match History Data'!I2517,"")</f>
        <v/>
      </c>
      <c r="J2517" t="str">
        <f>IF(ROW()&lt;=vLastrow,'Match History Data'!J2517,"")</f>
        <v/>
      </c>
      <c r="K2517" t="str">
        <f>IF(ROW()&lt;=vLastrow,'Match History Data'!K2517,"")</f>
        <v/>
      </c>
      <c r="L2517" t="str">
        <f>IF(ROW()&lt;=vLastrow,'Match History Data'!L2517,"")</f>
        <v/>
      </c>
      <c r="M2517" t="str">
        <f>IF(ROW()&lt;=vLastrow,'Match History Data'!M2517,"")</f>
        <v/>
      </c>
      <c r="N2517" t="str">
        <f>IF(ROW()&lt;=vLastrow,'Match History Data'!N2517,"")</f>
        <v/>
      </c>
      <c r="O2517" t="str">
        <f>IF(ROW()&lt;=vLastrow,'Match History Data'!O2517,"")</f>
        <v/>
      </c>
      <c r="Q2517" t="str">
        <f>IF(ROW()&lt;=vLastrow,VLOOKUP(MONTH(E2517),calcs!$S$2:$T$13,2,FALSE),"")</f>
        <v/>
      </c>
      <c r="R2517" t="str">
        <f>IF(ROW()&lt;=vLastrow,VLOOKUP(MONTH(F2517),calcs!$S$2:$T$13,2,FALSE),"")</f>
        <v/>
      </c>
      <c r="S2517" t="str">
        <f t="shared" si="205"/>
        <v/>
      </c>
      <c r="T2517" s="26" t="e">
        <f>IF(F2517="",DATEDIF(E2517,calcs!X$2,"Y"),"")</f>
        <v>#VALUE!</v>
      </c>
      <c r="U2517" t="str">
        <f t="shared" si="204"/>
        <v/>
      </c>
      <c r="V2517" t="str">
        <f t="shared" si="201"/>
        <v/>
      </c>
      <c r="W2517">
        <f t="shared" si="202"/>
        <v>0</v>
      </c>
      <c r="X2517">
        <f t="shared" si="203"/>
        <v>0</v>
      </c>
    </row>
    <row r="2518" spans="1:24" x14ac:dyDescent="0.35">
      <c r="A2518" t="str">
        <f>IF(ROW()&lt;=vLastrow,'Match History Data'!A2518,"")</f>
        <v/>
      </c>
      <c r="B2518" t="str">
        <f>IF(ROW()&lt;=vLastrow,'Match History Data'!B2518,"")</f>
        <v/>
      </c>
      <c r="C2518" t="str">
        <f>IF(ROW()&lt;=vLastrow,'Match History Data'!C2518,"")</f>
        <v/>
      </c>
      <c r="D2518" t="str">
        <f>IF(ROW()&lt;=vLastrow,'Match History Data'!D2518,"")</f>
        <v/>
      </c>
      <c r="E2518" s="3" t="str">
        <f>IF(ROW()&lt;=vLastrow,IF('Match History Data'!E2518&lt;&gt;"",'Match History Data'!E2518,""),"")</f>
        <v/>
      </c>
      <c r="F2518" s="3" t="str">
        <f>IF(ROW()&lt;=vLastrow,IF('Match History Data'!F2518&lt;&gt;"",'Match History Data'!F2518,""),"")</f>
        <v/>
      </c>
      <c r="G2518" t="str">
        <f>IF(ROW()&lt;=vLastrow,'Match History Data'!G2518,"")</f>
        <v/>
      </c>
      <c r="H2518" t="str">
        <f>IF(ROW()&lt;=vLastrow,'Match History Data'!H2518,"")</f>
        <v/>
      </c>
      <c r="I2518" t="str">
        <f>IF(ROW()&lt;=vLastrow,'Match History Data'!I2518,"")</f>
        <v/>
      </c>
      <c r="J2518" t="str">
        <f>IF(ROW()&lt;=vLastrow,'Match History Data'!J2518,"")</f>
        <v/>
      </c>
      <c r="K2518" t="str">
        <f>IF(ROW()&lt;=vLastrow,'Match History Data'!K2518,"")</f>
        <v/>
      </c>
      <c r="L2518" t="str">
        <f>IF(ROW()&lt;=vLastrow,'Match History Data'!L2518,"")</f>
        <v/>
      </c>
      <c r="M2518" t="str">
        <f>IF(ROW()&lt;=vLastrow,'Match History Data'!M2518,"")</f>
        <v/>
      </c>
      <c r="N2518" t="str">
        <f>IF(ROW()&lt;=vLastrow,'Match History Data'!N2518,"")</f>
        <v/>
      </c>
      <c r="O2518" t="str">
        <f>IF(ROW()&lt;=vLastrow,'Match History Data'!O2518,"")</f>
        <v/>
      </c>
      <c r="Q2518" t="str">
        <f>IF(ROW()&lt;=vLastrow,VLOOKUP(MONTH(E2518),calcs!$S$2:$T$13,2,FALSE),"")</f>
        <v/>
      </c>
      <c r="R2518" t="str">
        <f>IF(ROW()&lt;=vLastrow,VLOOKUP(MONTH(F2518),calcs!$S$2:$T$13,2,FALSE),"")</f>
        <v/>
      </c>
      <c r="S2518" t="str">
        <f t="shared" si="205"/>
        <v/>
      </c>
      <c r="T2518" s="26" t="e">
        <f>IF(F2518="",DATEDIF(E2518,calcs!X$2,"Y"),"")</f>
        <v>#VALUE!</v>
      </c>
      <c r="U2518" t="str">
        <f t="shared" si="204"/>
        <v/>
      </c>
      <c r="V2518" t="str">
        <f t="shared" si="201"/>
        <v/>
      </c>
      <c r="W2518">
        <f t="shared" si="202"/>
        <v>0</v>
      </c>
      <c r="X2518">
        <f t="shared" si="203"/>
        <v>0</v>
      </c>
    </row>
    <row r="2519" spans="1:24" x14ac:dyDescent="0.35">
      <c r="A2519" t="str">
        <f>IF(ROW()&lt;=vLastrow,'Match History Data'!A2519,"")</f>
        <v/>
      </c>
      <c r="B2519" t="str">
        <f>IF(ROW()&lt;=vLastrow,'Match History Data'!B2519,"")</f>
        <v/>
      </c>
      <c r="C2519" t="str">
        <f>IF(ROW()&lt;=vLastrow,'Match History Data'!C2519,"")</f>
        <v/>
      </c>
      <c r="D2519" t="str">
        <f>IF(ROW()&lt;=vLastrow,'Match History Data'!D2519,"")</f>
        <v/>
      </c>
      <c r="E2519" s="3" t="str">
        <f>IF(ROW()&lt;=vLastrow,IF('Match History Data'!E2519&lt;&gt;"",'Match History Data'!E2519,""),"")</f>
        <v/>
      </c>
      <c r="F2519" s="3" t="str">
        <f>IF(ROW()&lt;=vLastrow,IF('Match History Data'!F2519&lt;&gt;"",'Match History Data'!F2519,""),"")</f>
        <v/>
      </c>
      <c r="G2519" t="str">
        <f>IF(ROW()&lt;=vLastrow,'Match History Data'!G2519,"")</f>
        <v/>
      </c>
      <c r="H2519" t="str">
        <f>IF(ROW()&lt;=vLastrow,'Match History Data'!H2519,"")</f>
        <v/>
      </c>
      <c r="I2519" t="str">
        <f>IF(ROW()&lt;=vLastrow,'Match History Data'!I2519,"")</f>
        <v/>
      </c>
      <c r="J2519" t="str">
        <f>IF(ROW()&lt;=vLastrow,'Match History Data'!J2519,"")</f>
        <v/>
      </c>
      <c r="K2519" t="str">
        <f>IF(ROW()&lt;=vLastrow,'Match History Data'!K2519,"")</f>
        <v/>
      </c>
      <c r="L2519" t="str">
        <f>IF(ROW()&lt;=vLastrow,'Match History Data'!L2519,"")</f>
        <v/>
      </c>
      <c r="M2519" t="str">
        <f>IF(ROW()&lt;=vLastrow,'Match History Data'!M2519,"")</f>
        <v/>
      </c>
      <c r="N2519" t="str">
        <f>IF(ROW()&lt;=vLastrow,'Match History Data'!N2519,"")</f>
        <v/>
      </c>
      <c r="O2519" t="str">
        <f>IF(ROW()&lt;=vLastrow,'Match History Data'!O2519,"")</f>
        <v/>
      </c>
      <c r="Q2519" t="str">
        <f>IF(ROW()&lt;=vLastrow,VLOOKUP(MONTH(E2519),calcs!$S$2:$T$13,2,FALSE),"")</f>
        <v/>
      </c>
      <c r="R2519" t="str">
        <f>IF(ROW()&lt;=vLastrow,VLOOKUP(MONTH(F2519),calcs!$S$2:$T$13,2,FALSE),"")</f>
        <v/>
      </c>
      <c r="S2519" t="str">
        <f t="shared" si="205"/>
        <v/>
      </c>
      <c r="T2519" s="26" t="e">
        <f>IF(F2519="",DATEDIF(E2519,calcs!X$2,"Y"),"")</f>
        <v>#VALUE!</v>
      </c>
      <c r="U2519" t="str">
        <f t="shared" si="204"/>
        <v/>
      </c>
      <c r="V2519" t="str">
        <f t="shared" si="201"/>
        <v/>
      </c>
      <c r="W2519">
        <f t="shared" si="202"/>
        <v>0</v>
      </c>
      <c r="X2519">
        <f t="shared" si="203"/>
        <v>0</v>
      </c>
    </row>
    <row r="2520" spans="1:24" x14ac:dyDescent="0.35">
      <c r="A2520" t="str">
        <f>IF(ROW()&lt;=vLastrow,'Match History Data'!A2520,"")</f>
        <v/>
      </c>
      <c r="B2520" t="str">
        <f>IF(ROW()&lt;=vLastrow,'Match History Data'!B2520,"")</f>
        <v/>
      </c>
      <c r="C2520" t="str">
        <f>IF(ROW()&lt;=vLastrow,'Match History Data'!C2520,"")</f>
        <v/>
      </c>
      <c r="D2520" t="str">
        <f>IF(ROW()&lt;=vLastrow,'Match History Data'!D2520,"")</f>
        <v/>
      </c>
      <c r="E2520" s="3" t="str">
        <f>IF(ROW()&lt;=vLastrow,IF('Match History Data'!E2520&lt;&gt;"",'Match History Data'!E2520,""),"")</f>
        <v/>
      </c>
      <c r="F2520" s="3" t="str">
        <f>IF(ROW()&lt;=vLastrow,IF('Match History Data'!F2520&lt;&gt;"",'Match History Data'!F2520,""),"")</f>
        <v/>
      </c>
      <c r="G2520" t="str">
        <f>IF(ROW()&lt;=vLastrow,'Match History Data'!G2520,"")</f>
        <v/>
      </c>
      <c r="H2520" t="str">
        <f>IF(ROW()&lt;=vLastrow,'Match History Data'!H2520,"")</f>
        <v/>
      </c>
      <c r="I2520" t="str">
        <f>IF(ROW()&lt;=vLastrow,'Match History Data'!I2520,"")</f>
        <v/>
      </c>
      <c r="J2520" t="str">
        <f>IF(ROW()&lt;=vLastrow,'Match History Data'!J2520,"")</f>
        <v/>
      </c>
      <c r="K2520" t="str">
        <f>IF(ROW()&lt;=vLastrow,'Match History Data'!K2520,"")</f>
        <v/>
      </c>
      <c r="L2520" t="str">
        <f>IF(ROW()&lt;=vLastrow,'Match History Data'!L2520,"")</f>
        <v/>
      </c>
      <c r="M2520" t="str">
        <f>IF(ROW()&lt;=vLastrow,'Match History Data'!M2520,"")</f>
        <v/>
      </c>
      <c r="N2520" t="str">
        <f>IF(ROW()&lt;=vLastrow,'Match History Data'!N2520,"")</f>
        <v/>
      </c>
      <c r="O2520" t="str">
        <f>IF(ROW()&lt;=vLastrow,'Match History Data'!O2520,"")</f>
        <v/>
      </c>
      <c r="Q2520" t="str">
        <f>IF(ROW()&lt;=vLastrow,VLOOKUP(MONTH(E2520),calcs!$S$2:$T$13,2,FALSE),"")</f>
        <v/>
      </c>
      <c r="R2520" t="str">
        <f>IF(ROW()&lt;=vLastrow,VLOOKUP(MONTH(F2520),calcs!$S$2:$T$13,2,FALSE),"")</f>
        <v/>
      </c>
      <c r="S2520" t="str">
        <f t="shared" si="205"/>
        <v/>
      </c>
      <c r="T2520" s="26" t="e">
        <f>IF(F2520="",DATEDIF(E2520,calcs!X$2,"Y"),"")</f>
        <v>#VALUE!</v>
      </c>
      <c r="U2520" t="str">
        <f t="shared" si="204"/>
        <v/>
      </c>
      <c r="V2520" t="str">
        <f t="shared" si="201"/>
        <v/>
      </c>
      <c r="W2520">
        <f t="shared" si="202"/>
        <v>0</v>
      </c>
      <c r="X2520">
        <f t="shared" si="203"/>
        <v>0</v>
      </c>
    </row>
    <row r="2521" spans="1:24" x14ac:dyDescent="0.35">
      <c r="A2521" t="str">
        <f>IF(ROW()&lt;=vLastrow,'Match History Data'!A2521,"")</f>
        <v/>
      </c>
      <c r="B2521" t="str">
        <f>IF(ROW()&lt;=vLastrow,'Match History Data'!B2521,"")</f>
        <v/>
      </c>
      <c r="C2521" t="str">
        <f>IF(ROW()&lt;=vLastrow,'Match History Data'!C2521,"")</f>
        <v/>
      </c>
      <c r="D2521" t="str">
        <f>IF(ROW()&lt;=vLastrow,'Match History Data'!D2521,"")</f>
        <v/>
      </c>
      <c r="E2521" s="3" t="str">
        <f>IF(ROW()&lt;=vLastrow,IF('Match History Data'!E2521&lt;&gt;"",'Match History Data'!E2521,""),"")</f>
        <v/>
      </c>
      <c r="F2521" s="3" t="str">
        <f>IF(ROW()&lt;=vLastrow,IF('Match History Data'!F2521&lt;&gt;"",'Match History Data'!F2521,""),"")</f>
        <v/>
      </c>
      <c r="G2521" t="str">
        <f>IF(ROW()&lt;=vLastrow,'Match History Data'!G2521,"")</f>
        <v/>
      </c>
      <c r="H2521" t="str">
        <f>IF(ROW()&lt;=vLastrow,'Match History Data'!H2521,"")</f>
        <v/>
      </c>
      <c r="I2521" t="str">
        <f>IF(ROW()&lt;=vLastrow,'Match History Data'!I2521,"")</f>
        <v/>
      </c>
      <c r="J2521" t="str">
        <f>IF(ROW()&lt;=vLastrow,'Match History Data'!J2521,"")</f>
        <v/>
      </c>
      <c r="K2521" t="str">
        <f>IF(ROW()&lt;=vLastrow,'Match History Data'!K2521,"")</f>
        <v/>
      </c>
      <c r="L2521" t="str">
        <f>IF(ROW()&lt;=vLastrow,'Match History Data'!L2521,"")</f>
        <v/>
      </c>
      <c r="M2521" t="str">
        <f>IF(ROW()&lt;=vLastrow,'Match History Data'!M2521,"")</f>
        <v/>
      </c>
      <c r="N2521" t="str">
        <f>IF(ROW()&lt;=vLastrow,'Match History Data'!N2521,"")</f>
        <v/>
      </c>
      <c r="O2521" t="str">
        <f>IF(ROW()&lt;=vLastrow,'Match History Data'!O2521,"")</f>
        <v/>
      </c>
      <c r="Q2521" t="str">
        <f>IF(ROW()&lt;=vLastrow,VLOOKUP(MONTH(E2521),calcs!$S$2:$T$13,2,FALSE),"")</f>
        <v/>
      </c>
      <c r="R2521" t="str">
        <f>IF(ROW()&lt;=vLastrow,VLOOKUP(MONTH(F2521),calcs!$S$2:$T$13,2,FALSE),"")</f>
        <v/>
      </c>
      <c r="S2521" t="str">
        <f t="shared" si="205"/>
        <v/>
      </c>
      <c r="T2521" s="26" t="e">
        <f>IF(F2521="",DATEDIF(E2521,calcs!X$2,"Y"),"")</f>
        <v>#VALUE!</v>
      </c>
      <c r="U2521" t="str">
        <f t="shared" si="204"/>
        <v/>
      </c>
      <c r="V2521" t="str">
        <f t="shared" si="201"/>
        <v/>
      </c>
      <c r="W2521">
        <f t="shared" si="202"/>
        <v>0</v>
      </c>
      <c r="X2521">
        <f t="shared" si="203"/>
        <v>0</v>
      </c>
    </row>
    <row r="2522" spans="1:24" x14ac:dyDescent="0.35">
      <c r="A2522" t="str">
        <f>IF(ROW()&lt;=vLastrow,'Match History Data'!A2522,"")</f>
        <v/>
      </c>
      <c r="B2522" t="str">
        <f>IF(ROW()&lt;=vLastrow,'Match History Data'!B2522,"")</f>
        <v/>
      </c>
      <c r="C2522" t="str">
        <f>IF(ROW()&lt;=vLastrow,'Match History Data'!C2522,"")</f>
        <v/>
      </c>
      <c r="D2522" t="str">
        <f>IF(ROW()&lt;=vLastrow,'Match History Data'!D2522,"")</f>
        <v/>
      </c>
      <c r="E2522" s="3" t="str">
        <f>IF(ROW()&lt;=vLastrow,IF('Match History Data'!E2522&lt;&gt;"",'Match History Data'!E2522,""),"")</f>
        <v/>
      </c>
      <c r="F2522" s="3" t="str">
        <f>IF(ROW()&lt;=vLastrow,IF('Match History Data'!F2522&lt;&gt;"",'Match History Data'!F2522,""),"")</f>
        <v/>
      </c>
      <c r="G2522" t="str">
        <f>IF(ROW()&lt;=vLastrow,'Match History Data'!G2522,"")</f>
        <v/>
      </c>
      <c r="H2522" t="str">
        <f>IF(ROW()&lt;=vLastrow,'Match History Data'!H2522,"")</f>
        <v/>
      </c>
      <c r="I2522" t="str">
        <f>IF(ROW()&lt;=vLastrow,'Match History Data'!I2522,"")</f>
        <v/>
      </c>
      <c r="J2522" t="str">
        <f>IF(ROW()&lt;=vLastrow,'Match History Data'!J2522,"")</f>
        <v/>
      </c>
      <c r="K2522" t="str">
        <f>IF(ROW()&lt;=vLastrow,'Match History Data'!K2522,"")</f>
        <v/>
      </c>
      <c r="L2522" t="str">
        <f>IF(ROW()&lt;=vLastrow,'Match History Data'!L2522,"")</f>
        <v/>
      </c>
      <c r="M2522" t="str">
        <f>IF(ROW()&lt;=vLastrow,'Match History Data'!M2522,"")</f>
        <v/>
      </c>
      <c r="N2522" t="str">
        <f>IF(ROW()&lt;=vLastrow,'Match History Data'!N2522,"")</f>
        <v/>
      </c>
      <c r="O2522" t="str">
        <f>IF(ROW()&lt;=vLastrow,'Match History Data'!O2522,"")</f>
        <v/>
      </c>
      <c r="Q2522" t="str">
        <f>IF(ROW()&lt;=vLastrow,VLOOKUP(MONTH(E2522),calcs!$S$2:$T$13,2,FALSE),"")</f>
        <v/>
      </c>
      <c r="R2522" t="str">
        <f>IF(ROW()&lt;=vLastrow,VLOOKUP(MONTH(F2522),calcs!$S$2:$T$13,2,FALSE),"")</f>
        <v/>
      </c>
      <c r="S2522" t="str">
        <f t="shared" si="205"/>
        <v/>
      </c>
      <c r="T2522" s="26" t="e">
        <f>IF(F2522="",DATEDIF(E2522,calcs!X$2,"Y"),"")</f>
        <v>#VALUE!</v>
      </c>
      <c r="U2522" t="str">
        <f t="shared" si="204"/>
        <v/>
      </c>
      <c r="V2522" t="str">
        <f t="shared" si="201"/>
        <v/>
      </c>
      <c r="W2522">
        <f t="shared" si="202"/>
        <v>0</v>
      </c>
      <c r="X2522">
        <f t="shared" si="203"/>
        <v>0</v>
      </c>
    </row>
    <row r="2523" spans="1:24" x14ac:dyDescent="0.35">
      <c r="A2523" t="str">
        <f>IF(ROW()&lt;=vLastrow,'Match History Data'!A2523,"")</f>
        <v/>
      </c>
      <c r="B2523" t="str">
        <f>IF(ROW()&lt;=vLastrow,'Match History Data'!B2523,"")</f>
        <v/>
      </c>
      <c r="C2523" t="str">
        <f>IF(ROW()&lt;=vLastrow,'Match History Data'!C2523,"")</f>
        <v/>
      </c>
      <c r="D2523" t="str">
        <f>IF(ROW()&lt;=vLastrow,'Match History Data'!D2523,"")</f>
        <v/>
      </c>
      <c r="E2523" s="3" t="str">
        <f>IF(ROW()&lt;=vLastrow,IF('Match History Data'!E2523&lt;&gt;"",'Match History Data'!E2523,""),"")</f>
        <v/>
      </c>
      <c r="F2523" s="3" t="str">
        <f>IF(ROW()&lt;=vLastrow,IF('Match History Data'!F2523&lt;&gt;"",'Match History Data'!F2523,""),"")</f>
        <v/>
      </c>
      <c r="G2523" t="str">
        <f>IF(ROW()&lt;=vLastrow,'Match History Data'!G2523,"")</f>
        <v/>
      </c>
      <c r="H2523" t="str">
        <f>IF(ROW()&lt;=vLastrow,'Match History Data'!H2523,"")</f>
        <v/>
      </c>
      <c r="I2523" t="str">
        <f>IF(ROW()&lt;=vLastrow,'Match History Data'!I2523,"")</f>
        <v/>
      </c>
      <c r="J2523" t="str">
        <f>IF(ROW()&lt;=vLastrow,'Match History Data'!J2523,"")</f>
        <v/>
      </c>
      <c r="K2523" t="str">
        <f>IF(ROW()&lt;=vLastrow,'Match History Data'!K2523,"")</f>
        <v/>
      </c>
      <c r="L2523" t="str">
        <f>IF(ROW()&lt;=vLastrow,'Match History Data'!L2523,"")</f>
        <v/>
      </c>
      <c r="M2523" t="str">
        <f>IF(ROW()&lt;=vLastrow,'Match History Data'!M2523,"")</f>
        <v/>
      </c>
      <c r="N2523" t="str">
        <f>IF(ROW()&lt;=vLastrow,'Match History Data'!N2523,"")</f>
        <v/>
      </c>
      <c r="O2523" t="str">
        <f>IF(ROW()&lt;=vLastrow,'Match History Data'!O2523,"")</f>
        <v/>
      </c>
      <c r="Q2523" t="str">
        <f>IF(ROW()&lt;=vLastrow,VLOOKUP(MONTH(E2523),calcs!$S$2:$T$13,2,FALSE),"")</f>
        <v/>
      </c>
      <c r="R2523" t="str">
        <f>IF(ROW()&lt;=vLastrow,VLOOKUP(MONTH(F2523),calcs!$S$2:$T$13,2,FALSE),"")</f>
        <v/>
      </c>
      <c r="S2523" t="str">
        <f t="shared" si="205"/>
        <v/>
      </c>
      <c r="T2523" s="26" t="e">
        <f>IF(F2523="",DATEDIF(E2523,calcs!X$2,"Y"),"")</f>
        <v>#VALUE!</v>
      </c>
      <c r="U2523" t="str">
        <f t="shared" si="204"/>
        <v/>
      </c>
      <c r="V2523" t="str">
        <f t="shared" si="201"/>
        <v/>
      </c>
      <c r="W2523">
        <f t="shared" si="202"/>
        <v>0</v>
      </c>
      <c r="X2523">
        <f t="shared" si="203"/>
        <v>0</v>
      </c>
    </row>
    <row r="2524" spans="1:24" x14ac:dyDescent="0.35">
      <c r="A2524" t="str">
        <f>IF(ROW()&lt;=vLastrow,'Match History Data'!A2524,"")</f>
        <v/>
      </c>
      <c r="B2524" t="str">
        <f>IF(ROW()&lt;=vLastrow,'Match History Data'!B2524,"")</f>
        <v/>
      </c>
      <c r="C2524" t="str">
        <f>IF(ROW()&lt;=vLastrow,'Match History Data'!C2524,"")</f>
        <v/>
      </c>
      <c r="D2524" t="str">
        <f>IF(ROW()&lt;=vLastrow,'Match History Data'!D2524,"")</f>
        <v/>
      </c>
      <c r="E2524" s="3" t="str">
        <f>IF(ROW()&lt;=vLastrow,IF('Match History Data'!E2524&lt;&gt;"",'Match History Data'!E2524,""),"")</f>
        <v/>
      </c>
      <c r="F2524" s="3" t="str">
        <f>IF(ROW()&lt;=vLastrow,IF('Match History Data'!F2524&lt;&gt;"",'Match History Data'!F2524,""),"")</f>
        <v/>
      </c>
      <c r="G2524" t="str">
        <f>IF(ROW()&lt;=vLastrow,'Match History Data'!G2524,"")</f>
        <v/>
      </c>
      <c r="H2524" t="str">
        <f>IF(ROW()&lt;=vLastrow,'Match History Data'!H2524,"")</f>
        <v/>
      </c>
      <c r="I2524" t="str">
        <f>IF(ROW()&lt;=vLastrow,'Match History Data'!I2524,"")</f>
        <v/>
      </c>
      <c r="J2524" t="str">
        <f>IF(ROW()&lt;=vLastrow,'Match History Data'!J2524,"")</f>
        <v/>
      </c>
      <c r="K2524" t="str">
        <f>IF(ROW()&lt;=vLastrow,'Match History Data'!K2524,"")</f>
        <v/>
      </c>
      <c r="L2524" t="str">
        <f>IF(ROW()&lt;=vLastrow,'Match History Data'!L2524,"")</f>
        <v/>
      </c>
      <c r="M2524" t="str">
        <f>IF(ROW()&lt;=vLastrow,'Match History Data'!M2524,"")</f>
        <v/>
      </c>
      <c r="N2524" t="str">
        <f>IF(ROW()&lt;=vLastrow,'Match History Data'!N2524,"")</f>
        <v/>
      </c>
      <c r="O2524" t="str">
        <f>IF(ROW()&lt;=vLastrow,'Match History Data'!O2524,"")</f>
        <v/>
      </c>
      <c r="Q2524" t="str">
        <f>IF(ROW()&lt;=vLastrow,VLOOKUP(MONTH(E2524),calcs!$S$2:$T$13,2,FALSE),"")</f>
        <v/>
      </c>
      <c r="R2524" t="str">
        <f>IF(ROW()&lt;=vLastrow,VLOOKUP(MONTH(F2524),calcs!$S$2:$T$13,2,FALSE),"")</f>
        <v/>
      </c>
      <c r="S2524" t="str">
        <f t="shared" si="205"/>
        <v/>
      </c>
      <c r="T2524" s="26" t="e">
        <f>IF(F2524="",DATEDIF(E2524,calcs!X$2,"Y"),"")</f>
        <v>#VALUE!</v>
      </c>
      <c r="U2524" t="str">
        <f t="shared" si="204"/>
        <v/>
      </c>
      <c r="V2524" t="str">
        <f t="shared" si="201"/>
        <v/>
      </c>
      <c r="W2524">
        <f t="shared" si="202"/>
        <v>0</v>
      </c>
      <c r="X2524">
        <f t="shared" si="203"/>
        <v>0</v>
      </c>
    </row>
    <row r="2525" spans="1:24" x14ac:dyDescent="0.35">
      <c r="A2525" t="str">
        <f>IF(ROW()&lt;=vLastrow,'Match History Data'!A2525,"")</f>
        <v/>
      </c>
      <c r="B2525" t="str">
        <f>IF(ROW()&lt;=vLastrow,'Match History Data'!B2525,"")</f>
        <v/>
      </c>
      <c r="C2525" t="str">
        <f>IF(ROW()&lt;=vLastrow,'Match History Data'!C2525,"")</f>
        <v/>
      </c>
      <c r="D2525" t="str">
        <f>IF(ROW()&lt;=vLastrow,'Match History Data'!D2525,"")</f>
        <v/>
      </c>
      <c r="E2525" s="3" t="str">
        <f>IF(ROW()&lt;=vLastrow,IF('Match History Data'!E2525&lt;&gt;"",'Match History Data'!E2525,""),"")</f>
        <v/>
      </c>
      <c r="F2525" s="3" t="str">
        <f>IF(ROW()&lt;=vLastrow,IF('Match History Data'!F2525&lt;&gt;"",'Match History Data'!F2525,""),"")</f>
        <v/>
      </c>
      <c r="G2525" t="str">
        <f>IF(ROW()&lt;=vLastrow,'Match History Data'!G2525,"")</f>
        <v/>
      </c>
      <c r="H2525" t="str">
        <f>IF(ROW()&lt;=vLastrow,'Match History Data'!H2525,"")</f>
        <v/>
      </c>
      <c r="I2525" t="str">
        <f>IF(ROW()&lt;=vLastrow,'Match History Data'!I2525,"")</f>
        <v/>
      </c>
      <c r="J2525" t="str">
        <f>IF(ROW()&lt;=vLastrow,'Match History Data'!J2525,"")</f>
        <v/>
      </c>
      <c r="K2525" t="str">
        <f>IF(ROW()&lt;=vLastrow,'Match History Data'!K2525,"")</f>
        <v/>
      </c>
      <c r="L2525" t="str">
        <f>IF(ROW()&lt;=vLastrow,'Match History Data'!L2525,"")</f>
        <v/>
      </c>
      <c r="M2525" t="str">
        <f>IF(ROW()&lt;=vLastrow,'Match History Data'!M2525,"")</f>
        <v/>
      </c>
      <c r="N2525" t="str">
        <f>IF(ROW()&lt;=vLastrow,'Match History Data'!N2525,"")</f>
        <v/>
      </c>
      <c r="O2525" t="str">
        <f>IF(ROW()&lt;=vLastrow,'Match History Data'!O2525,"")</f>
        <v/>
      </c>
      <c r="Q2525" t="str">
        <f>IF(ROW()&lt;=vLastrow,VLOOKUP(MONTH(E2525),calcs!$S$2:$T$13,2,FALSE),"")</f>
        <v/>
      </c>
      <c r="R2525" t="str">
        <f>IF(ROW()&lt;=vLastrow,VLOOKUP(MONTH(F2525),calcs!$S$2:$T$13,2,FALSE),"")</f>
        <v/>
      </c>
      <c r="S2525" t="str">
        <f t="shared" si="205"/>
        <v/>
      </c>
      <c r="T2525" s="26" t="e">
        <f>IF(F2525="",DATEDIF(E2525,calcs!X$2,"Y"),"")</f>
        <v>#VALUE!</v>
      </c>
      <c r="U2525" t="str">
        <f t="shared" si="204"/>
        <v/>
      </c>
      <c r="V2525" t="str">
        <f t="shared" si="201"/>
        <v/>
      </c>
      <c r="W2525">
        <f t="shared" si="202"/>
        <v>0</v>
      </c>
      <c r="X2525">
        <f t="shared" si="203"/>
        <v>0</v>
      </c>
    </row>
    <row r="2526" spans="1:24" x14ac:dyDescent="0.35">
      <c r="A2526" t="str">
        <f>IF(ROW()&lt;=vLastrow,'Match History Data'!A2526,"")</f>
        <v/>
      </c>
      <c r="B2526" t="str">
        <f>IF(ROW()&lt;=vLastrow,'Match History Data'!B2526,"")</f>
        <v/>
      </c>
      <c r="C2526" t="str">
        <f>IF(ROW()&lt;=vLastrow,'Match History Data'!C2526,"")</f>
        <v/>
      </c>
      <c r="D2526" t="str">
        <f>IF(ROW()&lt;=vLastrow,'Match History Data'!D2526,"")</f>
        <v/>
      </c>
      <c r="E2526" s="3" t="str">
        <f>IF(ROW()&lt;=vLastrow,IF('Match History Data'!E2526&lt;&gt;"",'Match History Data'!E2526,""),"")</f>
        <v/>
      </c>
      <c r="F2526" s="3" t="str">
        <f>IF(ROW()&lt;=vLastrow,IF('Match History Data'!F2526&lt;&gt;"",'Match History Data'!F2526,""),"")</f>
        <v/>
      </c>
      <c r="G2526" t="str">
        <f>IF(ROW()&lt;=vLastrow,'Match History Data'!G2526,"")</f>
        <v/>
      </c>
      <c r="H2526" t="str">
        <f>IF(ROW()&lt;=vLastrow,'Match History Data'!H2526,"")</f>
        <v/>
      </c>
      <c r="I2526" t="str">
        <f>IF(ROW()&lt;=vLastrow,'Match History Data'!I2526,"")</f>
        <v/>
      </c>
      <c r="J2526" t="str">
        <f>IF(ROW()&lt;=vLastrow,'Match History Data'!J2526,"")</f>
        <v/>
      </c>
      <c r="K2526" t="str">
        <f>IF(ROW()&lt;=vLastrow,'Match History Data'!K2526,"")</f>
        <v/>
      </c>
      <c r="L2526" t="str">
        <f>IF(ROW()&lt;=vLastrow,'Match History Data'!L2526,"")</f>
        <v/>
      </c>
      <c r="M2526" t="str">
        <f>IF(ROW()&lt;=vLastrow,'Match History Data'!M2526,"")</f>
        <v/>
      </c>
      <c r="N2526" t="str">
        <f>IF(ROW()&lt;=vLastrow,'Match History Data'!N2526,"")</f>
        <v/>
      </c>
      <c r="O2526" t="str">
        <f>IF(ROW()&lt;=vLastrow,'Match History Data'!O2526,"")</f>
        <v/>
      </c>
      <c r="Q2526" t="str">
        <f>IF(ROW()&lt;=vLastrow,VLOOKUP(MONTH(E2526),calcs!$S$2:$T$13,2,FALSE),"")</f>
        <v/>
      </c>
      <c r="R2526" t="str">
        <f>IF(ROW()&lt;=vLastrow,VLOOKUP(MONTH(F2526),calcs!$S$2:$T$13,2,FALSE),"")</f>
        <v/>
      </c>
      <c r="S2526" t="str">
        <f t="shared" si="205"/>
        <v/>
      </c>
      <c r="T2526" s="26" t="e">
        <f>IF(F2526="",DATEDIF(E2526,calcs!X$2,"Y"),"")</f>
        <v>#VALUE!</v>
      </c>
      <c r="U2526" t="str">
        <f t="shared" si="204"/>
        <v/>
      </c>
      <c r="V2526" t="str">
        <f t="shared" si="201"/>
        <v/>
      </c>
      <c r="W2526">
        <f t="shared" si="202"/>
        <v>0</v>
      </c>
      <c r="X2526">
        <f t="shared" si="203"/>
        <v>0</v>
      </c>
    </row>
    <row r="2527" spans="1:24" x14ac:dyDescent="0.35">
      <c r="A2527" t="str">
        <f>IF(ROW()&lt;=vLastrow,'Match History Data'!A2527,"")</f>
        <v/>
      </c>
      <c r="B2527" t="str">
        <f>IF(ROW()&lt;=vLastrow,'Match History Data'!B2527,"")</f>
        <v/>
      </c>
      <c r="C2527" t="str">
        <f>IF(ROW()&lt;=vLastrow,'Match History Data'!C2527,"")</f>
        <v/>
      </c>
      <c r="D2527" t="str">
        <f>IF(ROW()&lt;=vLastrow,'Match History Data'!D2527,"")</f>
        <v/>
      </c>
      <c r="E2527" s="3" t="str">
        <f>IF(ROW()&lt;=vLastrow,IF('Match History Data'!E2527&lt;&gt;"",'Match History Data'!E2527,""),"")</f>
        <v/>
      </c>
      <c r="F2527" s="3" t="str">
        <f>IF(ROW()&lt;=vLastrow,IF('Match History Data'!F2527&lt;&gt;"",'Match History Data'!F2527,""),"")</f>
        <v/>
      </c>
      <c r="G2527" t="str">
        <f>IF(ROW()&lt;=vLastrow,'Match History Data'!G2527,"")</f>
        <v/>
      </c>
      <c r="H2527" t="str">
        <f>IF(ROW()&lt;=vLastrow,'Match History Data'!H2527,"")</f>
        <v/>
      </c>
      <c r="I2527" t="str">
        <f>IF(ROW()&lt;=vLastrow,'Match History Data'!I2527,"")</f>
        <v/>
      </c>
      <c r="J2527" t="str">
        <f>IF(ROW()&lt;=vLastrow,'Match History Data'!J2527,"")</f>
        <v/>
      </c>
      <c r="K2527" t="str">
        <f>IF(ROW()&lt;=vLastrow,'Match History Data'!K2527,"")</f>
        <v/>
      </c>
      <c r="L2527" t="str">
        <f>IF(ROW()&lt;=vLastrow,'Match History Data'!L2527,"")</f>
        <v/>
      </c>
      <c r="M2527" t="str">
        <f>IF(ROW()&lt;=vLastrow,'Match History Data'!M2527,"")</f>
        <v/>
      </c>
      <c r="N2527" t="str">
        <f>IF(ROW()&lt;=vLastrow,'Match History Data'!N2527,"")</f>
        <v/>
      </c>
      <c r="O2527" t="str">
        <f>IF(ROW()&lt;=vLastrow,'Match History Data'!O2527,"")</f>
        <v/>
      </c>
      <c r="Q2527" t="str">
        <f>IF(ROW()&lt;=vLastrow,VLOOKUP(MONTH(E2527),calcs!$S$2:$T$13,2,FALSE),"")</f>
        <v/>
      </c>
      <c r="R2527" t="str">
        <f>IF(ROW()&lt;=vLastrow,VLOOKUP(MONTH(F2527),calcs!$S$2:$T$13,2,FALSE),"")</f>
        <v/>
      </c>
      <c r="S2527" t="str">
        <f t="shared" si="205"/>
        <v/>
      </c>
      <c r="T2527" s="26" t="e">
        <f>IF(F2527="",DATEDIF(E2527,calcs!X$2,"Y"),"")</f>
        <v>#VALUE!</v>
      </c>
      <c r="U2527" t="str">
        <f t="shared" si="204"/>
        <v/>
      </c>
      <c r="V2527" t="str">
        <f t="shared" si="201"/>
        <v/>
      </c>
      <c r="W2527">
        <f t="shared" si="202"/>
        <v>0</v>
      </c>
      <c r="X2527">
        <f t="shared" si="203"/>
        <v>0</v>
      </c>
    </row>
    <row r="2528" spans="1:24" x14ac:dyDescent="0.35">
      <c r="A2528" t="str">
        <f>IF(ROW()&lt;=vLastrow,'Match History Data'!A2528,"")</f>
        <v/>
      </c>
      <c r="B2528" t="str">
        <f>IF(ROW()&lt;=vLastrow,'Match History Data'!B2528,"")</f>
        <v/>
      </c>
      <c r="C2528" t="str">
        <f>IF(ROW()&lt;=vLastrow,'Match History Data'!C2528,"")</f>
        <v/>
      </c>
      <c r="D2528" t="str">
        <f>IF(ROW()&lt;=vLastrow,'Match History Data'!D2528,"")</f>
        <v/>
      </c>
      <c r="E2528" s="3" t="str">
        <f>IF(ROW()&lt;=vLastrow,IF('Match History Data'!E2528&lt;&gt;"",'Match History Data'!E2528,""),"")</f>
        <v/>
      </c>
      <c r="F2528" s="3" t="str">
        <f>IF(ROW()&lt;=vLastrow,IF('Match History Data'!F2528&lt;&gt;"",'Match History Data'!F2528,""),"")</f>
        <v/>
      </c>
      <c r="G2528" t="str">
        <f>IF(ROW()&lt;=vLastrow,'Match History Data'!G2528,"")</f>
        <v/>
      </c>
      <c r="H2528" t="str">
        <f>IF(ROW()&lt;=vLastrow,'Match History Data'!H2528,"")</f>
        <v/>
      </c>
      <c r="I2528" t="str">
        <f>IF(ROW()&lt;=vLastrow,'Match History Data'!I2528,"")</f>
        <v/>
      </c>
      <c r="J2528" t="str">
        <f>IF(ROW()&lt;=vLastrow,'Match History Data'!J2528,"")</f>
        <v/>
      </c>
      <c r="K2528" t="str">
        <f>IF(ROW()&lt;=vLastrow,'Match History Data'!K2528,"")</f>
        <v/>
      </c>
      <c r="L2528" t="str">
        <f>IF(ROW()&lt;=vLastrow,'Match History Data'!L2528,"")</f>
        <v/>
      </c>
      <c r="M2528" t="str">
        <f>IF(ROW()&lt;=vLastrow,'Match History Data'!M2528,"")</f>
        <v/>
      </c>
      <c r="N2528" t="str">
        <f>IF(ROW()&lt;=vLastrow,'Match History Data'!N2528,"")</f>
        <v/>
      </c>
      <c r="O2528" t="str">
        <f>IF(ROW()&lt;=vLastrow,'Match History Data'!O2528,"")</f>
        <v/>
      </c>
      <c r="Q2528" t="str">
        <f>IF(ROW()&lt;=vLastrow,VLOOKUP(MONTH(E2528),calcs!$S$2:$T$13,2,FALSE),"")</f>
        <v/>
      </c>
      <c r="R2528" t="str">
        <f>IF(ROW()&lt;=vLastrow,VLOOKUP(MONTH(F2528),calcs!$S$2:$T$13,2,FALSE),"")</f>
        <v/>
      </c>
      <c r="S2528" t="str">
        <f t="shared" si="205"/>
        <v/>
      </c>
      <c r="T2528" s="26" t="e">
        <f>IF(F2528="",DATEDIF(E2528,calcs!X$2,"Y"),"")</f>
        <v>#VALUE!</v>
      </c>
      <c r="U2528" t="str">
        <f t="shared" si="204"/>
        <v/>
      </c>
      <c r="V2528" t="str">
        <f t="shared" si="201"/>
        <v/>
      </c>
      <c r="W2528">
        <f t="shared" si="202"/>
        <v>0</v>
      </c>
      <c r="X2528">
        <f t="shared" si="203"/>
        <v>0</v>
      </c>
    </row>
    <row r="2529" spans="1:24" x14ac:dyDescent="0.35">
      <c r="A2529" t="str">
        <f>IF(ROW()&lt;=vLastrow,'Match History Data'!A2529,"")</f>
        <v/>
      </c>
      <c r="B2529" t="str">
        <f>IF(ROW()&lt;=vLastrow,'Match History Data'!B2529,"")</f>
        <v/>
      </c>
      <c r="C2529" t="str">
        <f>IF(ROW()&lt;=vLastrow,'Match History Data'!C2529,"")</f>
        <v/>
      </c>
      <c r="D2529" t="str">
        <f>IF(ROW()&lt;=vLastrow,'Match History Data'!D2529,"")</f>
        <v/>
      </c>
      <c r="E2529" s="3" t="str">
        <f>IF(ROW()&lt;=vLastrow,IF('Match History Data'!E2529&lt;&gt;"",'Match History Data'!E2529,""),"")</f>
        <v/>
      </c>
      <c r="F2529" s="3" t="str">
        <f>IF(ROW()&lt;=vLastrow,IF('Match History Data'!F2529&lt;&gt;"",'Match History Data'!F2529,""),"")</f>
        <v/>
      </c>
      <c r="G2529" t="str">
        <f>IF(ROW()&lt;=vLastrow,'Match History Data'!G2529,"")</f>
        <v/>
      </c>
      <c r="H2529" t="str">
        <f>IF(ROW()&lt;=vLastrow,'Match History Data'!H2529,"")</f>
        <v/>
      </c>
      <c r="I2529" t="str">
        <f>IF(ROW()&lt;=vLastrow,'Match History Data'!I2529,"")</f>
        <v/>
      </c>
      <c r="J2529" t="str">
        <f>IF(ROW()&lt;=vLastrow,'Match History Data'!J2529,"")</f>
        <v/>
      </c>
      <c r="K2529" t="str">
        <f>IF(ROW()&lt;=vLastrow,'Match History Data'!K2529,"")</f>
        <v/>
      </c>
      <c r="L2529" t="str">
        <f>IF(ROW()&lt;=vLastrow,'Match History Data'!L2529,"")</f>
        <v/>
      </c>
      <c r="M2529" t="str">
        <f>IF(ROW()&lt;=vLastrow,'Match History Data'!M2529,"")</f>
        <v/>
      </c>
      <c r="N2529" t="str">
        <f>IF(ROW()&lt;=vLastrow,'Match History Data'!N2529,"")</f>
        <v/>
      </c>
      <c r="O2529" t="str">
        <f>IF(ROW()&lt;=vLastrow,'Match History Data'!O2529,"")</f>
        <v/>
      </c>
      <c r="Q2529" t="str">
        <f>IF(ROW()&lt;=vLastrow,VLOOKUP(MONTH(E2529),calcs!$S$2:$T$13,2,FALSE),"")</f>
        <v/>
      </c>
      <c r="R2529" t="str">
        <f>IF(ROW()&lt;=vLastrow,VLOOKUP(MONTH(F2529),calcs!$S$2:$T$13,2,FALSE),"")</f>
        <v/>
      </c>
      <c r="S2529" t="str">
        <f t="shared" si="205"/>
        <v/>
      </c>
      <c r="T2529" s="26" t="e">
        <f>IF(F2529="",DATEDIF(E2529,calcs!X$2,"Y"),"")</f>
        <v>#VALUE!</v>
      </c>
      <c r="U2529" t="str">
        <f t="shared" si="204"/>
        <v/>
      </c>
      <c r="V2529" t="str">
        <f t="shared" si="201"/>
        <v/>
      </c>
      <c r="W2529">
        <f t="shared" si="202"/>
        <v>0</v>
      </c>
      <c r="X2529">
        <f t="shared" si="203"/>
        <v>0</v>
      </c>
    </row>
    <row r="2530" spans="1:24" x14ac:dyDescent="0.35">
      <c r="A2530" t="str">
        <f>IF(ROW()&lt;=vLastrow,'Match History Data'!A2530,"")</f>
        <v/>
      </c>
      <c r="B2530" t="str">
        <f>IF(ROW()&lt;=vLastrow,'Match History Data'!B2530,"")</f>
        <v/>
      </c>
      <c r="C2530" t="str">
        <f>IF(ROW()&lt;=vLastrow,'Match History Data'!C2530,"")</f>
        <v/>
      </c>
      <c r="D2530" t="str">
        <f>IF(ROW()&lt;=vLastrow,'Match History Data'!D2530,"")</f>
        <v/>
      </c>
      <c r="E2530" s="3" t="str">
        <f>IF(ROW()&lt;=vLastrow,IF('Match History Data'!E2530&lt;&gt;"",'Match History Data'!E2530,""),"")</f>
        <v/>
      </c>
      <c r="F2530" s="3" t="str">
        <f>IF(ROW()&lt;=vLastrow,IF('Match History Data'!F2530&lt;&gt;"",'Match History Data'!F2530,""),"")</f>
        <v/>
      </c>
      <c r="G2530" t="str">
        <f>IF(ROW()&lt;=vLastrow,'Match History Data'!G2530,"")</f>
        <v/>
      </c>
      <c r="H2530" t="str">
        <f>IF(ROW()&lt;=vLastrow,'Match History Data'!H2530,"")</f>
        <v/>
      </c>
      <c r="I2530" t="str">
        <f>IF(ROW()&lt;=vLastrow,'Match History Data'!I2530,"")</f>
        <v/>
      </c>
      <c r="J2530" t="str">
        <f>IF(ROW()&lt;=vLastrow,'Match History Data'!J2530,"")</f>
        <v/>
      </c>
      <c r="K2530" t="str">
        <f>IF(ROW()&lt;=vLastrow,'Match History Data'!K2530,"")</f>
        <v/>
      </c>
      <c r="L2530" t="str">
        <f>IF(ROW()&lt;=vLastrow,'Match History Data'!L2530,"")</f>
        <v/>
      </c>
      <c r="M2530" t="str">
        <f>IF(ROW()&lt;=vLastrow,'Match History Data'!M2530,"")</f>
        <v/>
      </c>
      <c r="N2530" t="str">
        <f>IF(ROW()&lt;=vLastrow,'Match History Data'!N2530,"")</f>
        <v/>
      </c>
      <c r="O2530" t="str">
        <f>IF(ROW()&lt;=vLastrow,'Match History Data'!O2530,"")</f>
        <v/>
      </c>
      <c r="Q2530" t="str">
        <f>IF(ROW()&lt;=vLastrow,VLOOKUP(MONTH(E2530),calcs!$S$2:$T$13,2,FALSE),"")</f>
        <v/>
      </c>
      <c r="R2530" t="str">
        <f>IF(ROW()&lt;=vLastrow,VLOOKUP(MONTH(F2530),calcs!$S$2:$T$13,2,FALSE),"")</f>
        <v/>
      </c>
      <c r="S2530" t="str">
        <f t="shared" si="205"/>
        <v/>
      </c>
      <c r="T2530" s="26" t="e">
        <f>IF(F2530="",DATEDIF(E2530,calcs!X$2,"Y"),"")</f>
        <v>#VALUE!</v>
      </c>
      <c r="U2530" t="str">
        <f t="shared" si="204"/>
        <v/>
      </c>
      <c r="V2530" t="str">
        <f t="shared" si="201"/>
        <v/>
      </c>
      <c r="W2530">
        <f t="shared" si="202"/>
        <v>0</v>
      </c>
      <c r="X2530">
        <f t="shared" si="203"/>
        <v>0</v>
      </c>
    </row>
    <row r="2531" spans="1:24" x14ac:dyDescent="0.35">
      <c r="A2531" t="str">
        <f>IF(ROW()&lt;=vLastrow,'Match History Data'!A2531,"")</f>
        <v/>
      </c>
      <c r="B2531" t="str">
        <f>IF(ROW()&lt;=vLastrow,'Match History Data'!B2531,"")</f>
        <v/>
      </c>
      <c r="C2531" t="str">
        <f>IF(ROW()&lt;=vLastrow,'Match History Data'!C2531,"")</f>
        <v/>
      </c>
      <c r="D2531" t="str">
        <f>IF(ROW()&lt;=vLastrow,'Match History Data'!D2531,"")</f>
        <v/>
      </c>
      <c r="E2531" s="3" t="str">
        <f>IF(ROW()&lt;=vLastrow,IF('Match History Data'!E2531&lt;&gt;"",'Match History Data'!E2531,""),"")</f>
        <v/>
      </c>
      <c r="F2531" s="3" t="str">
        <f>IF(ROW()&lt;=vLastrow,IF('Match History Data'!F2531&lt;&gt;"",'Match History Data'!F2531,""),"")</f>
        <v/>
      </c>
      <c r="G2531" t="str">
        <f>IF(ROW()&lt;=vLastrow,'Match History Data'!G2531,"")</f>
        <v/>
      </c>
      <c r="H2531" t="str">
        <f>IF(ROW()&lt;=vLastrow,'Match History Data'!H2531,"")</f>
        <v/>
      </c>
      <c r="I2531" t="str">
        <f>IF(ROW()&lt;=vLastrow,'Match History Data'!I2531,"")</f>
        <v/>
      </c>
      <c r="J2531" t="str">
        <f>IF(ROW()&lt;=vLastrow,'Match History Data'!J2531,"")</f>
        <v/>
      </c>
      <c r="K2531" t="str">
        <f>IF(ROW()&lt;=vLastrow,'Match History Data'!K2531,"")</f>
        <v/>
      </c>
      <c r="L2531" t="str">
        <f>IF(ROW()&lt;=vLastrow,'Match History Data'!L2531,"")</f>
        <v/>
      </c>
      <c r="M2531" t="str">
        <f>IF(ROW()&lt;=vLastrow,'Match History Data'!M2531,"")</f>
        <v/>
      </c>
      <c r="N2531" t="str">
        <f>IF(ROW()&lt;=vLastrow,'Match History Data'!N2531,"")</f>
        <v/>
      </c>
      <c r="O2531" t="str">
        <f>IF(ROW()&lt;=vLastrow,'Match History Data'!O2531,"")</f>
        <v/>
      </c>
      <c r="Q2531" t="str">
        <f>IF(ROW()&lt;=vLastrow,VLOOKUP(MONTH(E2531),calcs!$S$2:$T$13,2,FALSE),"")</f>
        <v/>
      </c>
      <c r="R2531" t="str">
        <f>IF(ROW()&lt;=vLastrow,VLOOKUP(MONTH(F2531),calcs!$S$2:$T$13,2,FALSE),"")</f>
        <v/>
      </c>
      <c r="S2531" t="str">
        <f t="shared" si="205"/>
        <v/>
      </c>
      <c r="T2531" s="26" t="e">
        <f>IF(F2531="",DATEDIF(E2531,calcs!X$2,"Y"),"")</f>
        <v>#VALUE!</v>
      </c>
      <c r="U2531" t="str">
        <f t="shared" si="204"/>
        <v/>
      </c>
      <c r="V2531" t="str">
        <f t="shared" si="201"/>
        <v/>
      </c>
      <c r="W2531">
        <f t="shared" si="202"/>
        <v>0</v>
      </c>
      <c r="X2531">
        <f t="shared" si="203"/>
        <v>0</v>
      </c>
    </row>
    <row r="2532" spans="1:24" x14ac:dyDescent="0.35">
      <c r="A2532" t="str">
        <f>IF(ROW()&lt;=vLastrow,'Match History Data'!A2532,"")</f>
        <v/>
      </c>
      <c r="B2532" t="str">
        <f>IF(ROW()&lt;=vLastrow,'Match History Data'!B2532,"")</f>
        <v/>
      </c>
      <c r="C2532" t="str">
        <f>IF(ROW()&lt;=vLastrow,'Match History Data'!C2532,"")</f>
        <v/>
      </c>
      <c r="D2532" t="str">
        <f>IF(ROW()&lt;=vLastrow,'Match History Data'!D2532,"")</f>
        <v/>
      </c>
      <c r="E2532" s="3" t="str">
        <f>IF(ROW()&lt;=vLastrow,IF('Match History Data'!E2532&lt;&gt;"",'Match History Data'!E2532,""),"")</f>
        <v/>
      </c>
      <c r="F2532" s="3" t="str">
        <f>IF(ROW()&lt;=vLastrow,IF('Match History Data'!F2532&lt;&gt;"",'Match History Data'!F2532,""),"")</f>
        <v/>
      </c>
      <c r="G2532" t="str">
        <f>IF(ROW()&lt;=vLastrow,'Match History Data'!G2532,"")</f>
        <v/>
      </c>
      <c r="H2532" t="str">
        <f>IF(ROW()&lt;=vLastrow,'Match History Data'!H2532,"")</f>
        <v/>
      </c>
      <c r="I2532" t="str">
        <f>IF(ROW()&lt;=vLastrow,'Match History Data'!I2532,"")</f>
        <v/>
      </c>
      <c r="J2532" t="str">
        <f>IF(ROW()&lt;=vLastrow,'Match History Data'!J2532,"")</f>
        <v/>
      </c>
      <c r="K2532" t="str">
        <f>IF(ROW()&lt;=vLastrow,'Match History Data'!K2532,"")</f>
        <v/>
      </c>
      <c r="L2532" t="str">
        <f>IF(ROW()&lt;=vLastrow,'Match History Data'!L2532,"")</f>
        <v/>
      </c>
      <c r="M2532" t="str">
        <f>IF(ROW()&lt;=vLastrow,'Match History Data'!M2532,"")</f>
        <v/>
      </c>
      <c r="N2532" t="str">
        <f>IF(ROW()&lt;=vLastrow,'Match History Data'!N2532,"")</f>
        <v/>
      </c>
      <c r="O2532" t="str">
        <f>IF(ROW()&lt;=vLastrow,'Match History Data'!O2532,"")</f>
        <v/>
      </c>
      <c r="Q2532" t="str">
        <f>IF(ROW()&lt;=vLastrow,VLOOKUP(MONTH(E2532),calcs!$S$2:$T$13,2,FALSE),"")</f>
        <v/>
      </c>
      <c r="R2532" t="str">
        <f>IF(ROW()&lt;=vLastrow,VLOOKUP(MONTH(F2532),calcs!$S$2:$T$13,2,FALSE),"")</f>
        <v/>
      </c>
      <c r="S2532" t="str">
        <f t="shared" si="205"/>
        <v/>
      </c>
      <c r="T2532" s="26" t="e">
        <f>IF(F2532="",DATEDIF(E2532,calcs!X$2,"Y"),"")</f>
        <v>#VALUE!</v>
      </c>
      <c r="U2532" t="str">
        <f t="shared" si="204"/>
        <v/>
      </c>
      <c r="V2532" t="str">
        <f t="shared" si="201"/>
        <v/>
      </c>
      <c r="W2532">
        <f t="shared" si="202"/>
        <v>0</v>
      </c>
      <c r="X2532">
        <f t="shared" si="203"/>
        <v>0</v>
      </c>
    </row>
    <row r="2533" spans="1:24" x14ac:dyDescent="0.35">
      <c r="A2533" t="str">
        <f>IF(ROW()&lt;=vLastrow,'Match History Data'!A2533,"")</f>
        <v/>
      </c>
      <c r="B2533" t="str">
        <f>IF(ROW()&lt;=vLastrow,'Match History Data'!B2533,"")</f>
        <v/>
      </c>
      <c r="C2533" t="str">
        <f>IF(ROW()&lt;=vLastrow,'Match History Data'!C2533,"")</f>
        <v/>
      </c>
      <c r="D2533" t="str">
        <f>IF(ROW()&lt;=vLastrow,'Match History Data'!D2533,"")</f>
        <v/>
      </c>
      <c r="E2533" s="3" t="str">
        <f>IF(ROW()&lt;=vLastrow,IF('Match History Data'!E2533&lt;&gt;"",'Match History Data'!E2533,""),"")</f>
        <v/>
      </c>
      <c r="F2533" s="3" t="str">
        <f>IF(ROW()&lt;=vLastrow,IF('Match History Data'!F2533&lt;&gt;"",'Match History Data'!F2533,""),"")</f>
        <v/>
      </c>
      <c r="G2533" t="str">
        <f>IF(ROW()&lt;=vLastrow,'Match History Data'!G2533,"")</f>
        <v/>
      </c>
      <c r="H2533" t="str">
        <f>IF(ROW()&lt;=vLastrow,'Match History Data'!H2533,"")</f>
        <v/>
      </c>
      <c r="I2533" t="str">
        <f>IF(ROW()&lt;=vLastrow,'Match History Data'!I2533,"")</f>
        <v/>
      </c>
      <c r="J2533" t="str">
        <f>IF(ROW()&lt;=vLastrow,'Match History Data'!J2533,"")</f>
        <v/>
      </c>
      <c r="K2533" t="str">
        <f>IF(ROW()&lt;=vLastrow,'Match History Data'!K2533,"")</f>
        <v/>
      </c>
      <c r="L2533" t="str">
        <f>IF(ROW()&lt;=vLastrow,'Match History Data'!L2533,"")</f>
        <v/>
      </c>
      <c r="M2533" t="str">
        <f>IF(ROW()&lt;=vLastrow,'Match History Data'!M2533,"")</f>
        <v/>
      </c>
      <c r="N2533" t="str">
        <f>IF(ROW()&lt;=vLastrow,'Match History Data'!N2533,"")</f>
        <v/>
      </c>
      <c r="O2533" t="str">
        <f>IF(ROW()&lt;=vLastrow,'Match History Data'!O2533,"")</f>
        <v/>
      </c>
      <c r="Q2533" t="str">
        <f>IF(ROW()&lt;=vLastrow,VLOOKUP(MONTH(E2533),calcs!$S$2:$T$13,2,FALSE),"")</f>
        <v/>
      </c>
      <c r="R2533" t="str">
        <f>IF(ROW()&lt;=vLastrow,VLOOKUP(MONTH(F2533),calcs!$S$2:$T$13,2,FALSE),"")</f>
        <v/>
      </c>
      <c r="S2533" t="str">
        <f t="shared" si="205"/>
        <v/>
      </c>
      <c r="T2533" s="26" t="e">
        <f>IF(F2533="",DATEDIF(E2533,calcs!X$2,"Y"),"")</f>
        <v>#VALUE!</v>
      </c>
      <c r="U2533" t="str">
        <f t="shared" si="204"/>
        <v/>
      </c>
      <c r="V2533" t="str">
        <f t="shared" si="201"/>
        <v/>
      </c>
      <c r="W2533">
        <f t="shared" si="202"/>
        <v>0</v>
      </c>
      <c r="X2533">
        <f t="shared" si="203"/>
        <v>0</v>
      </c>
    </row>
    <row r="2534" spans="1:24" x14ac:dyDescent="0.35">
      <c r="A2534" t="str">
        <f>IF(ROW()&lt;=vLastrow,'Match History Data'!A2534,"")</f>
        <v/>
      </c>
      <c r="B2534" t="str">
        <f>IF(ROW()&lt;=vLastrow,'Match History Data'!B2534,"")</f>
        <v/>
      </c>
      <c r="C2534" t="str">
        <f>IF(ROW()&lt;=vLastrow,'Match History Data'!C2534,"")</f>
        <v/>
      </c>
      <c r="D2534" t="str">
        <f>IF(ROW()&lt;=vLastrow,'Match History Data'!D2534,"")</f>
        <v/>
      </c>
      <c r="E2534" s="3" t="str">
        <f>IF(ROW()&lt;=vLastrow,IF('Match History Data'!E2534&lt;&gt;"",'Match History Data'!E2534,""),"")</f>
        <v/>
      </c>
      <c r="F2534" s="3" t="str">
        <f>IF(ROW()&lt;=vLastrow,IF('Match History Data'!F2534&lt;&gt;"",'Match History Data'!F2534,""),"")</f>
        <v/>
      </c>
      <c r="G2534" t="str">
        <f>IF(ROW()&lt;=vLastrow,'Match History Data'!G2534,"")</f>
        <v/>
      </c>
      <c r="H2534" t="str">
        <f>IF(ROW()&lt;=vLastrow,'Match History Data'!H2534,"")</f>
        <v/>
      </c>
      <c r="I2534" t="str">
        <f>IF(ROW()&lt;=vLastrow,'Match History Data'!I2534,"")</f>
        <v/>
      </c>
      <c r="J2534" t="str">
        <f>IF(ROW()&lt;=vLastrow,'Match History Data'!J2534,"")</f>
        <v/>
      </c>
      <c r="K2534" t="str">
        <f>IF(ROW()&lt;=vLastrow,'Match History Data'!K2534,"")</f>
        <v/>
      </c>
      <c r="L2534" t="str">
        <f>IF(ROW()&lt;=vLastrow,'Match History Data'!L2534,"")</f>
        <v/>
      </c>
      <c r="M2534" t="str">
        <f>IF(ROW()&lt;=vLastrow,'Match History Data'!M2534,"")</f>
        <v/>
      </c>
      <c r="N2534" t="str">
        <f>IF(ROW()&lt;=vLastrow,'Match History Data'!N2534,"")</f>
        <v/>
      </c>
      <c r="O2534" t="str">
        <f>IF(ROW()&lt;=vLastrow,'Match History Data'!O2534,"")</f>
        <v/>
      </c>
      <c r="Q2534" t="str">
        <f>IF(ROW()&lt;=vLastrow,VLOOKUP(MONTH(E2534),calcs!$S$2:$T$13,2,FALSE),"")</f>
        <v/>
      </c>
      <c r="R2534" t="str">
        <f>IF(ROW()&lt;=vLastrow,VLOOKUP(MONTH(F2534),calcs!$S$2:$T$13,2,FALSE),"")</f>
        <v/>
      </c>
      <c r="S2534" t="str">
        <f t="shared" si="205"/>
        <v/>
      </c>
      <c r="T2534" s="26" t="e">
        <f>IF(F2534="",DATEDIF(E2534,calcs!X$2,"Y"),"")</f>
        <v>#VALUE!</v>
      </c>
      <c r="U2534" t="str">
        <f t="shared" si="204"/>
        <v/>
      </c>
      <c r="V2534" t="str">
        <f t="shared" si="201"/>
        <v/>
      </c>
      <c r="W2534">
        <f t="shared" si="202"/>
        <v>0</v>
      </c>
      <c r="X2534">
        <f t="shared" si="203"/>
        <v>0</v>
      </c>
    </row>
    <row r="2535" spans="1:24" x14ac:dyDescent="0.35">
      <c r="A2535" t="str">
        <f>IF(ROW()&lt;=vLastrow,'Match History Data'!A2535,"")</f>
        <v/>
      </c>
      <c r="B2535" t="str">
        <f>IF(ROW()&lt;=vLastrow,'Match History Data'!B2535,"")</f>
        <v/>
      </c>
      <c r="C2535" t="str">
        <f>IF(ROW()&lt;=vLastrow,'Match History Data'!C2535,"")</f>
        <v/>
      </c>
      <c r="D2535" t="str">
        <f>IF(ROW()&lt;=vLastrow,'Match History Data'!D2535,"")</f>
        <v/>
      </c>
      <c r="E2535" s="3" t="str">
        <f>IF(ROW()&lt;=vLastrow,IF('Match History Data'!E2535&lt;&gt;"",'Match History Data'!E2535,""),"")</f>
        <v/>
      </c>
      <c r="F2535" s="3" t="str">
        <f>IF(ROW()&lt;=vLastrow,IF('Match History Data'!F2535&lt;&gt;"",'Match History Data'!F2535,""),"")</f>
        <v/>
      </c>
      <c r="G2535" t="str">
        <f>IF(ROW()&lt;=vLastrow,'Match History Data'!G2535,"")</f>
        <v/>
      </c>
      <c r="H2535" t="str">
        <f>IF(ROW()&lt;=vLastrow,'Match History Data'!H2535,"")</f>
        <v/>
      </c>
      <c r="I2535" t="str">
        <f>IF(ROW()&lt;=vLastrow,'Match History Data'!I2535,"")</f>
        <v/>
      </c>
      <c r="J2535" t="str">
        <f>IF(ROW()&lt;=vLastrow,'Match History Data'!J2535,"")</f>
        <v/>
      </c>
      <c r="K2535" t="str">
        <f>IF(ROW()&lt;=vLastrow,'Match History Data'!K2535,"")</f>
        <v/>
      </c>
      <c r="L2535" t="str">
        <f>IF(ROW()&lt;=vLastrow,'Match History Data'!L2535,"")</f>
        <v/>
      </c>
      <c r="M2535" t="str">
        <f>IF(ROW()&lt;=vLastrow,'Match History Data'!M2535,"")</f>
        <v/>
      </c>
      <c r="N2535" t="str">
        <f>IF(ROW()&lt;=vLastrow,'Match History Data'!N2535,"")</f>
        <v/>
      </c>
      <c r="O2535" t="str">
        <f>IF(ROW()&lt;=vLastrow,'Match History Data'!O2535,"")</f>
        <v/>
      </c>
      <c r="Q2535" t="str">
        <f>IF(ROW()&lt;=vLastrow,VLOOKUP(MONTH(E2535),calcs!$S$2:$T$13,2,FALSE),"")</f>
        <v/>
      </c>
      <c r="R2535" t="str">
        <f>IF(ROW()&lt;=vLastrow,VLOOKUP(MONTH(F2535),calcs!$S$2:$T$13,2,FALSE),"")</f>
        <v/>
      </c>
      <c r="S2535" t="str">
        <f t="shared" si="205"/>
        <v/>
      </c>
      <c r="T2535" s="26" t="e">
        <f>IF(F2535="",DATEDIF(E2535,calcs!X$2,"Y"),"")</f>
        <v>#VALUE!</v>
      </c>
      <c r="U2535" t="str">
        <f t="shared" si="204"/>
        <v/>
      </c>
      <c r="V2535" t="str">
        <f t="shared" si="201"/>
        <v/>
      </c>
      <c r="W2535">
        <f t="shared" si="202"/>
        <v>0</v>
      </c>
      <c r="X2535">
        <f t="shared" si="203"/>
        <v>0</v>
      </c>
    </row>
    <row r="2536" spans="1:24" x14ac:dyDescent="0.35">
      <c r="A2536" t="str">
        <f>IF(ROW()&lt;=vLastrow,'Match History Data'!A2536,"")</f>
        <v/>
      </c>
      <c r="B2536" t="str">
        <f>IF(ROW()&lt;=vLastrow,'Match History Data'!B2536,"")</f>
        <v/>
      </c>
      <c r="C2536" t="str">
        <f>IF(ROW()&lt;=vLastrow,'Match History Data'!C2536,"")</f>
        <v/>
      </c>
      <c r="D2536" t="str">
        <f>IF(ROW()&lt;=vLastrow,'Match History Data'!D2536,"")</f>
        <v/>
      </c>
      <c r="E2536" s="3" t="str">
        <f>IF(ROW()&lt;=vLastrow,IF('Match History Data'!E2536&lt;&gt;"",'Match History Data'!E2536,""),"")</f>
        <v/>
      </c>
      <c r="F2536" s="3" t="str">
        <f>IF(ROW()&lt;=vLastrow,IF('Match History Data'!F2536&lt;&gt;"",'Match History Data'!F2536,""),"")</f>
        <v/>
      </c>
      <c r="G2536" t="str">
        <f>IF(ROW()&lt;=vLastrow,'Match History Data'!G2536,"")</f>
        <v/>
      </c>
      <c r="H2536" t="str">
        <f>IF(ROW()&lt;=vLastrow,'Match History Data'!H2536,"")</f>
        <v/>
      </c>
      <c r="I2536" t="str">
        <f>IF(ROW()&lt;=vLastrow,'Match History Data'!I2536,"")</f>
        <v/>
      </c>
      <c r="J2536" t="str">
        <f>IF(ROW()&lt;=vLastrow,'Match History Data'!J2536,"")</f>
        <v/>
      </c>
      <c r="K2536" t="str">
        <f>IF(ROW()&lt;=vLastrow,'Match History Data'!K2536,"")</f>
        <v/>
      </c>
      <c r="L2536" t="str">
        <f>IF(ROW()&lt;=vLastrow,'Match History Data'!L2536,"")</f>
        <v/>
      </c>
      <c r="M2536" t="str">
        <f>IF(ROW()&lt;=vLastrow,'Match History Data'!M2536,"")</f>
        <v/>
      </c>
      <c r="N2536" t="str">
        <f>IF(ROW()&lt;=vLastrow,'Match History Data'!N2536,"")</f>
        <v/>
      </c>
      <c r="O2536" t="str">
        <f>IF(ROW()&lt;=vLastrow,'Match History Data'!O2536,"")</f>
        <v/>
      </c>
      <c r="Q2536" t="str">
        <f>IF(ROW()&lt;=vLastrow,VLOOKUP(MONTH(E2536),calcs!$S$2:$T$13,2,FALSE),"")</f>
        <v/>
      </c>
      <c r="R2536" t="str">
        <f>IF(ROW()&lt;=vLastrow,VLOOKUP(MONTH(F2536),calcs!$S$2:$T$13,2,FALSE),"")</f>
        <v/>
      </c>
      <c r="S2536" t="str">
        <f t="shared" si="205"/>
        <v/>
      </c>
      <c r="T2536" s="26" t="e">
        <f>IF(F2536="",DATEDIF(E2536,calcs!X$2,"Y"),"")</f>
        <v>#VALUE!</v>
      </c>
      <c r="U2536" t="str">
        <f t="shared" si="204"/>
        <v/>
      </c>
      <c r="V2536" t="str">
        <f t="shared" si="201"/>
        <v/>
      </c>
      <c r="W2536">
        <f t="shared" si="202"/>
        <v>0</v>
      </c>
      <c r="X2536">
        <f t="shared" si="203"/>
        <v>0</v>
      </c>
    </row>
    <row r="2537" spans="1:24" x14ac:dyDescent="0.35">
      <c r="A2537" t="str">
        <f>IF(ROW()&lt;=vLastrow,'Match History Data'!A2537,"")</f>
        <v/>
      </c>
      <c r="B2537" t="str">
        <f>IF(ROW()&lt;=vLastrow,'Match History Data'!B2537,"")</f>
        <v/>
      </c>
      <c r="C2537" t="str">
        <f>IF(ROW()&lt;=vLastrow,'Match History Data'!C2537,"")</f>
        <v/>
      </c>
      <c r="D2537" t="str">
        <f>IF(ROW()&lt;=vLastrow,'Match History Data'!D2537,"")</f>
        <v/>
      </c>
      <c r="E2537" s="3" t="str">
        <f>IF(ROW()&lt;=vLastrow,IF('Match History Data'!E2537&lt;&gt;"",'Match History Data'!E2537,""),"")</f>
        <v/>
      </c>
      <c r="F2537" s="3" t="str">
        <f>IF(ROW()&lt;=vLastrow,IF('Match History Data'!F2537&lt;&gt;"",'Match History Data'!F2537,""),"")</f>
        <v/>
      </c>
      <c r="G2537" t="str">
        <f>IF(ROW()&lt;=vLastrow,'Match History Data'!G2537,"")</f>
        <v/>
      </c>
      <c r="H2537" t="str">
        <f>IF(ROW()&lt;=vLastrow,'Match History Data'!H2537,"")</f>
        <v/>
      </c>
      <c r="I2537" t="str">
        <f>IF(ROW()&lt;=vLastrow,'Match History Data'!I2537,"")</f>
        <v/>
      </c>
      <c r="J2537" t="str">
        <f>IF(ROW()&lt;=vLastrow,'Match History Data'!J2537,"")</f>
        <v/>
      </c>
      <c r="K2537" t="str">
        <f>IF(ROW()&lt;=vLastrow,'Match History Data'!K2537,"")</f>
        <v/>
      </c>
      <c r="L2537" t="str">
        <f>IF(ROW()&lt;=vLastrow,'Match History Data'!L2537,"")</f>
        <v/>
      </c>
      <c r="M2537" t="str">
        <f>IF(ROW()&lt;=vLastrow,'Match History Data'!M2537,"")</f>
        <v/>
      </c>
      <c r="N2537" t="str">
        <f>IF(ROW()&lt;=vLastrow,'Match History Data'!N2537,"")</f>
        <v/>
      </c>
      <c r="O2537" t="str">
        <f>IF(ROW()&lt;=vLastrow,'Match History Data'!O2537,"")</f>
        <v/>
      </c>
      <c r="Q2537" t="str">
        <f>IF(ROW()&lt;=vLastrow,VLOOKUP(MONTH(E2537),calcs!$S$2:$T$13,2,FALSE),"")</f>
        <v/>
      </c>
      <c r="R2537" t="str">
        <f>IF(ROW()&lt;=vLastrow,VLOOKUP(MONTH(F2537),calcs!$S$2:$T$13,2,FALSE),"")</f>
        <v/>
      </c>
      <c r="S2537" t="str">
        <f t="shared" si="205"/>
        <v/>
      </c>
      <c r="T2537" s="26" t="e">
        <f>IF(F2537="",DATEDIF(E2537,calcs!X$2,"Y"),"")</f>
        <v>#VALUE!</v>
      </c>
      <c r="U2537" t="str">
        <f t="shared" si="204"/>
        <v/>
      </c>
      <c r="V2537" t="str">
        <f t="shared" si="201"/>
        <v/>
      </c>
      <c r="W2537">
        <f t="shared" si="202"/>
        <v>0</v>
      </c>
      <c r="X2537">
        <f t="shared" si="203"/>
        <v>0</v>
      </c>
    </row>
    <row r="2538" spans="1:24" x14ac:dyDescent="0.35">
      <c r="A2538" t="str">
        <f>IF(ROW()&lt;=vLastrow,'Match History Data'!A2538,"")</f>
        <v/>
      </c>
      <c r="B2538" t="str">
        <f>IF(ROW()&lt;=vLastrow,'Match History Data'!B2538,"")</f>
        <v/>
      </c>
      <c r="C2538" t="str">
        <f>IF(ROW()&lt;=vLastrow,'Match History Data'!C2538,"")</f>
        <v/>
      </c>
      <c r="D2538" t="str">
        <f>IF(ROW()&lt;=vLastrow,'Match History Data'!D2538,"")</f>
        <v/>
      </c>
      <c r="E2538" s="3" t="str">
        <f>IF(ROW()&lt;=vLastrow,IF('Match History Data'!E2538&lt;&gt;"",'Match History Data'!E2538,""),"")</f>
        <v/>
      </c>
      <c r="F2538" s="3" t="str">
        <f>IF(ROW()&lt;=vLastrow,IF('Match History Data'!F2538&lt;&gt;"",'Match History Data'!F2538,""),"")</f>
        <v/>
      </c>
      <c r="G2538" t="str">
        <f>IF(ROW()&lt;=vLastrow,'Match History Data'!G2538,"")</f>
        <v/>
      </c>
      <c r="H2538" t="str">
        <f>IF(ROW()&lt;=vLastrow,'Match History Data'!H2538,"")</f>
        <v/>
      </c>
      <c r="I2538" t="str">
        <f>IF(ROW()&lt;=vLastrow,'Match History Data'!I2538,"")</f>
        <v/>
      </c>
      <c r="J2538" t="str">
        <f>IF(ROW()&lt;=vLastrow,'Match History Data'!J2538,"")</f>
        <v/>
      </c>
      <c r="K2538" t="str">
        <f>IF(ROW()&lt;=vLastrow,'Match History Data'!K2538,"")</f>
        <v/>
      </c>
      <c r="L2538" t="str">
        <f>IF(ROW()&lt;=vLastrow,'Match History Data'!L2538,"")</f>
        <v/>
      </c>
      <c r="M2538" t="str">
        <f>IF(ROW()&lt;=vLastrow,'Match History Data'!M2538,"")</f>
        <v/>
      </c>
      <c r="N2538" t="str">
        <f>IF(ROW()&lt;=vLastrow,'Match History Data'!N2538,"")</f>
        <v/>
      </c>
      <c r="O2538" t="str">
        <f>IF(ROW()&lt;=vLastrow,'Match History Data'!O2538,"")</f>
        <v/>
      </c>
      <c r="Q2538" t="str">
        <f>IF(ROW()&lt;=vLastrow,VLOOKUP(MONTH(E2538),calcs!$S$2:$T$13,2,FALSE),"")</f>
        <v/>
      </c>
      <c r="R2538" t="str">
        <f>IF(ROW()&lt;=vLastrow,VLOOKUP(MONTH(F2538),calcs!$S$2:$T$13,2,FALSE),"")</f>
        <v/>
      </c>
      <c r="S2538" t="str">
        <f t="shared" si="205"/>
        <v/>
      </c>
      <c r="T2538" s="26" t="e">
        <f>IF(F2538="",DATEDIF(E2538,calcs!X$2,"Y"),"")</f>
        <v>#VALUE!</v>
      </c>
      <c r="U2538" t="str">
        <f t="shared" si="204"/>
        <v/>
      </c>
      <c r="V2538" t="str">
        <f t="shared" si="201"/>
        <v/>
      </c>
      <c r="W2538">
        <f t="shared" si="202"/>
        <v>0</v>
      </c>
      <c r="X2538">
        <f t="shared" si="203"/>
        <v>0</v>
      </c>
    </row>
    <row r="2539" spans="1:24" x14ac:dyDescent="0.35">
      <c r="A2539" t="str">
        <f>IF(ROW()&lt;=vLastrow,'Match History Data'!A2539,"")</f>
        <v/>
      </c>
      <c r="B2539" t="str">
        <f>IF(ROW()&lt;=vLastrow,'Match History Data'!B2539,"")</f>
        <v/>
      </c>
      <c r="C2539" t="str">
        <f>IF(ROW()&lt;=vLastrow,'Match History Data'!C2539,"")</f>
        <v/>
      </c>
      <c r="D2539" t="str">
        <f>IF(ROW()&lt;=vLastrow,'Match History Data'!D2539,"")</f>
        <v/>
      </c>
      <c r="E2539" s="3" t="str">
        <f>IF(ROW()&lt;=vLastrow,IF('Match History Data'!E2539&lt;&gt;"",'Match History Data'!E2539,""),"")</f>
        <v/>
      </c>
      <c r="F2539" s="3" t="str">
        <f>IF(ROW()&lt;=vLastrow,IF('Match History Data'!F2539&lt;&gt;"",'Match History Data'!F2539,""),"")</f>
        <v/>
      </c>
      <c r="G2539" t="str">
        <f>IF(ROW()&lt;=vLastrow,'Match History Data'!G2539,"")</f>
        <v/>
      </c>
      <c r="H2539" t="str">
        <f>IF(ROW()&lt;=vLastrow,'Match History Data'!H2539,"")</f>
        <v/>
      </c>
      <c r="I2539" t="str">
        <f>IF(ROW()&lt;=vLastrow,'Match History Data'!I2539,"")</f>
        <v/>
      </c>
      <c r="J2539" t="str">
        <f>IF(ROW()&lt;=vLastrow,'Match History Data'!J2539,"")</f>
        <v/>
      </c>
      <c r="K2539" t="str">
        <f>IF(ROW()&lt;=vLastrow,'Match History Data'!K2539,"")</f>
        <v/>
      </c>
      <c r="L2539" t="str">
        <f>IF(ROW()&lt;=vLastrow,'Match History Data'!L2539,"")</f>
        <v/>
      </c>
      <c r="M2539" t="str">
        <f>IF(ROW()&lt;=vLastrow,'Match History Data'!M2539,"")</f>
        <v/>
      </c>
      <c r="N2539" t="str">
        <f>IF(ROW()&lt;=vLastrow,'Match History Data'!N2539,"")</f>
        <v/>
      </c>
      <c r="O2539" t="str">
        <f>IF(ROW()&lt;=vLastrow,'Match History Data'!O2539,"")</f>
        <v/>
      </c>
      <c r="Q2539" t="str">
        <f>IF(ROW()&lt;=vLastrow,VLOOKUP(MONTH(E2539),calcs!$S$2:$T$13,2,FALSE),"")</f>
        <v/>
      </c>
      <c r="R2539" t="str">
        <f>IF(ROW()&lt;=vLastrow,VLOOKUP(MONTH(F2539),calcs!$S$2:$T$13,2,FALSE),"")</f>
        <v/>
      </c>
      <c r="S2539" t="str">
        <f t="shared" si="205"/>
        <v/>
      </c>
      <c r="T2539" s="26" t="e">
        <f>IF(F2539="",DATEDIF(E2539,calcs!X$2,"Y"),"")</f>
        <v>#VALUE!</v>
      </c>
      <c r="U2539" t="str">
        <f t="shared" si="204"/>
        <v/>
      </c>
      <c r="V2539" t="str">
        <f t="shared" si="201"/>
        <v/>
      </c>
      <c r="W2539">
        <f t="shared" si="202"/>
        <v>0</v>
      </c>
      <c r="X2539">
        <f t="shared" si="203"/>
        <v>0</v>
      </c>
    </row>
    <row r="2540" spans="1:24" x14ac:dyDescent="0.35">
      <c r="A2540" t="str">
        <f>IF(ROW()&lt;=vLastrow,'Match History Data'!A2540,"")</f>
        <v/>
      </c>
      <c r="B2540" t="str">
        <f>IF(ROW()&lt;=vLastrow,'Match History Data'!B2540,"")</f>
        <v/>
      </c>
      <c r="C2540" t="str">
        <f>IF(ROW()&lt;=vLastrow,'Match History Data'!C2540,"")</f>
        <v/>
      </c>
      <c r="D2540" t="str">
        <f>IF(ROW()&lt;=vLastrow,'Match History Data'!D2540,"")</f>
        <v/>
      </c>
      <c r="E2540" s="3" t="str">
        <f>IF(ROW()&lt;=vLastrow,IF('Match History Data'!E2540&lt;&gt;"",'Match History Data'!E2540,""),"")</f>
        <v/>
      </c>
      <c r="F2540" s="3" t="str">
        <f>IF(ROW()&lt;=vLastrow,IF('Match History Data'!F2540&lt;&gt;"",'Match History Data'!F2540,""),"")</f>
        <v/>
      </c>
      <c r="G2540" t="str">
        <f>IF(ROW()&lt;=vLastrow,'Match History Data'!G2540,"")</f>
        <v/>
      </c>
      <c r="H2540" t="str">
        <f>IF(ROW()&lt;=vLastrow,'Match History Data'!H2540,"")</f>
        <v/>
      </c>
      <c r="I2540" t="str">
        <f>IF(ROW()&lt;=vLastrow,'Match History Data'!I2540,"")</f>
        <v/>
      </c>
      <c r="J2540" t="str">
        <f>IF(ROW()&lt;=vLastrow,'Match History Data'!J2540,"")</f>
        <v/>
      </c>
      <c r="K2540" t="str">
        <f>IF(ROW()&lt;=vLastrow,'Match History Data'!K2540,"")</f>
        <v/>
      </c>
      <c r="L2540" t="str">
        <f>IF(ROW()&lt;=vLastrow,'Match History Data'!L2540,"")</f>
        <v/>
      </c>
      <c r="M2540" t="str">
        <f>IF(ROW()&lt;=vLastrow,'Match History Data'!M2540,"")</f>
        <v/>
      </c>
      <c r="N2540" t="str">
        <f>IF(ROW()&lt;=vLastrow,'Match History Data'!N2540,"")</f>
        <v/>
      </c>
      <c r="O2540" t="str">
        <f>IF(ROW()&lt;=vLastrow,'Match History Data'!O2540,"")</f>
        <v/>
      </c>
      <c r="Q2540" t="str">
        <f>IF(ROW()&lt;=vLastrow,VLOOKUP(MONTH(E2540),calcs!$S$2:$T$13,2,FALSE),"")</f>
        <v/>
      </c>
      <c r="R2540" t="str">
        <f>IF(ROW()&lt;=vLastrow,VLOOKUP(MONTH(F2540),calcs!$S$2:$T$13,2,FALSE),"")</f>
        <v/>
      </c>
      <c r="S2540" t="str">
        <f t="shared" si="205"/>
        <v/>
      </c>
      <c r="T2540" s="26" t="e">
        <f>IF(F2540="",DATEDIF(E2540,calcs!X$2,"Y"),"")</f>
        <v>#VALUE!</v>
      </c>
      <c r="U2540" t="str">
        <f t="shared" si="204"/>
        <v/>
      </c>
      <c r="V2540" t="str">
        <f t="shared" si="201"/>
        <v/>
      </c>
      <c r="W2540">
        <f t="shared" si="202"/>
        <v>0</v>
      </c>
      <c r="X2540">
        <f t="shared" si="203"/>
        <v>0</v>
      </c>
    </row>
    <row r="2541" spans="1:24" x14ac:dyDescent="0.35">
      <c r="A2541" t="str">
        <f>IF(ROW()&lt;=vLastrow,'Match History Data'!A2541,"")</f>
        <v/>
      </c>
      <c r="B2541" t="str">
        <f>IF(ROW()&lt;=vLastrow,'Match History Data'!B2541,"")</f>
        <v/>
      </c>
      <c r="C2541" t="str">
        <f>IF(ROW()&lt;=vLastrow,'Match History Data'!C2541,"")</f>
        <v/>
      </c>
      <c r="D2541" t="str">
        <f>IF(ROW()&lt;=vLastrow,'Match History Data'!D2541,"")</f>
        <v/>
      </c>
      <c r="E2541" s="3" t="str">
        <f>IF(ROW()&lt;=vLastrow,IF('Match History Data'!E2541&lt;&gt;"",'Match History Data'!E2541,""),"")</f>
        <v/>
      </c>
      <c r="F2541" s="3" t="str">
        <f>IF(ROW()&lt;=vLastrow,IF('Match History Data'!F2541&lt;&gt;"",'Match History Data'!F2541,""),"")</f>
        <v/>
      </c>
      <c r="G2541" t="str">
        <f>IF(ROW()&lt;=vLastrow,'Match History Data'!G2541,"")</f>
        <v/>
      </c>
      <c r="H2541" t="str">
        <f>IF(ROW()&lt;=vLastrow,'Match History Data'!H2541,"")</f>
        <v/>
      </c>
      <c r="I2541" t="str">
        <f>IF(ROW()&lt;=vLastrow,'Match History Data'!I2541,"")</f>
        <v/>
      </c>
      <c r="J2541" t="str">
        <f>IF(ROW()&lt;=vLastrow,'Match History Data'!J2541,"")</f>
        <v/>
      </c>
      <c r="K2541" t="str">
        <f>IF(ROW()&lt;=vLastrow,'Match History Data'!K2541,"")</f>
        <v/>
      </c>
      <c r="L2541" t="str">
        <f>IF(ROW()&lt;=vLastrow,'Match History Data'!L2541,"")</f>
        <v/>
      </c>
      <c r="M2541" t="str">
        <f>IF(ROW()&lt;=vLastrow,'Match History Data'!M2541,"")</f>
        <v/>
      </c>
      <c r="N2541" t="str">
        <f>IF(ROW()&lt;=vLastrow,'Match History Data'!N2541,"")</f>
        <v/>
      </c>
      <c r="O2541" t="str">
        <f>IF(ROW()&lt;=vLastrow,'Match History Data'!O2541,"")</f>
        <v/>
      </c>
      <c r="Q2541" t="str">
        <f>IF(ROW()&lt;=vLastrow,VLOOKUP(MONTH(E2541),calcs!$S$2:$T$13,2,FALSE),"")</f>
        <v/>
      </c>
      <c r="R2541" t="str">
        <f>IF(ROW()&lt;=vLastrow,VLOOKUP(MONTH(F2541),calcs!$S$2:$T$13,2,FALSE),"")</f>
        <v/>
      </c>
      <c r="S2541" t="str">
        <f t="shared" si="205"/>
        <v/>
      </c>
      <c r="T2541" s="26" t="e">
        <f>IF(F2541="",DATEDIF(E2541,calcs!X$2,"Y"),"")</f>
        <v>#VALUE!</v>
      </c>
      <c r="U2541" t="str">
        <f t="shared" si="204"/>
        <v/>
      </c>
      <c r="V2541" t="str">
        <f t="shared" si="201"/>
        <v/>
      </c>
      <c r="W2541">
        <f t="shared" si="202"/>
        <v>0</v>
      </c>
      <c r="X2541">
        <f t="shared" si="203"/>
        <v>0</v>
      </c>
    </row>
    <row r="2542" spans="1:24" x14ac:dyDescent="0.35">
      <c r="A2542" t="str">
        <f>IF(ROW()&lt;=vLastrow,'Match History Data'!A2542,"")</f>
        <v/>
      </c>
      <c r="B2542" t="str">
        <f>IF(ROW()&lt;=vLastrow,'Match History Data'!B2542,"")</f>
        <v/>
      </c>
      <c r="C2542" t="str">
        <f>IF(ROW()&lt;=vLastrow,'Match History Data'!C2542,"")</f>
        <v/>
      </c>
      <c r="D2542" t="str">
        <f>IF(ROW()&lt;=vLastrow,'Match History Data'!D2542,"")</f>
        <v/>
      </c>
      <c r="E2542" s="3" t="str">
        <f>IF(ROW()&lt;=vLastrow,IF('Match History Data'!E2542&lt;&gt;"",'Match History Data'!E2542,""),"")</f>
        <v/>
      </c>
      <c r="F2542" s="3" t="str">
        <f>IF(ROW()&lt;=vLastrow,IF('Match History Data'!F2542&lt;&gt;"",'Match History Data'!F2542,""),"")</f>
        <v/>
      </c>
      <c r="G2542" t="str">
        <f>IF(ROW()&lt;=vLastrow,'Match History Data'!G2542,"")</f>
        <v/>
      </c>
      <c r="H2542" t="str">
        <f>IF(ROW()&lt;=vLastrow,'Match History Data'!H2542,"")</f>
        <v/>
      </c>
      <c r="I2542" t="str">
        <f>IF(ROW()&lt;=vLastrow,'Match History Data'!I2542,"")</f>
        <v/>
      </c>
      <c r="J2542" t="str">
        <f>IF(ROW()&lt;=vLastrow,'Match History Data'!J2542,"")</f>
        <v/>
      </c>
      <c r="K2542" t="str">
        <f>IF(ROW()&lt;=vLastrow,'Match History Data'!K2542,"")</f>
        <v/>
      </c>
      <c r="L2542" t="str">
        <f>IF(ROW()&lt;=vLastrow,'Match History Data'!L2542,"")</f>
        <v/>
      </c>
      <c r="M2542" t="str">
        <f>IF(ROW()&lt;=vLastrow,'Match History Data'!M2542,"")</f>
        <v/>
      </c>
      <c r="N2542" t="str">
        <f>IF(ROW()&lt;=vLastrow,'Match History Data'!N2542,"")</f>
        <v/>
      </c>
      <c r="O2542" t="str">
        <f>IF(ROW()&lt;=vLastrow,'Match History Data'!O2542,"")</f>
        <v/>
      </c>
      <c r="Q2542" t="str">
        <f>IF(ROW()&lt;=vLastrow,VLOOKUP(MONTH(E2542),calcs!$S$2:$T$13,2,FALSE),"")</f>
        <v/>
      </c>
      <c r="R2542" t="str">
        <f>IF(ROW()&lt;=vLastrow,VLOOKUP(MONTH(F2542),calcs!$S$2:$T$13,2,FALSE),"")</f>
        <v/>
      </c>
      <c r="S2542" t="str">
        <f t="shared" si="205"/>
        <v/>
      </c>
      <c r="T2542" s="26" t="e">
        <f>IF(F2542="",DATEDIF(E2542,calcs!X$2,"Y"),"")</f>
        <v>#VALUE!</v>
      </c>
      <c r="U2542" t="str">
        <f t="shared" si="204"/>
        <v/>
      </c>
      <c r="V2542" t="str">
        <f t="shared" si="201"/>
        <v/>
      </c>
      <c r="W2542">
        <f t="shared" si="202"/>
        <v>0</v>
      </c>
      <c r="X2542">
        <f t="shared" si="203"/>
        <v>0</v>
      </c>
    </row>
    <row r="2543" spans="1:24" x14ac:dyDescent="0.35">
      <c r="A2543" t="str">
        <f>IF(ROW()&lt;=vLastrow,'Match History Data'!A2543,"")</f>
        <v/>
      </c>
      <c r="B2543" t="str">
        <f>IF(ROW()&lt;=vLastrow,'Match History Data'!B2543,"")</f>
        <v/>
      </c>
      <c r="C2543" t="str">
        <f>IF(ROW()&lt;=vLastrow,'Match History Data'!C2543,"")</f>
        <v/>
      </c>
      <c r="D2543" t="str">
        <f>IF(ROW()&lt;=vLastrow,'Match History Data'!D2543,"")</f>
        <v/>
      </c>
      <c r="E2543" s="3" t="str">
        <f>IF(ROW()&lt;=vLastrow,IF('Match History Data'!E2543&lt;&gt;"",'Match History Data'!E2543,""),"")</f>
        <v/>
      </c>
      <c r="F2543" s="3" t="str">
        <f>IF(ROW()&lt;=vLastrow,IF('Match History Data'!F2543&lt;&gt;"",'Match History Data'!F2543,""),"")</f>
        <v/>
      </c>
      <c r="G2543" t="str">
        <f>IF(ROW()&lt;=vLastrow,'Match History Data'!G2543,"")</f>
        <v/>
      </c>
      <c r="H2543" t="str">
        <f>IF(ROW()&lt;=vLastrow,'Match History Data'!H2543,"")</f>
        <v/>
      </c>
      <c r="I2543" t="str">
        <f>IF(ROW()&lt;=vLastrow,'Match History Data'!I2543,"")</f>
        <v/>
      </c>
      <c r="J2543" t="str">
        <f>IF(ROW()&lt;=vLastrow,'Match History Data'!J2543,"")</f>
        <v/>
      </c>
      <c r="K2543" t="str">
        <f>IF(ROW()&lt;=vLastrow,'Match History Data'!K2543,"")</f>
        <v/>
      </c>
      <c r="L2543" t="str">
        <f>IF(ROW()&lt;=vLastrow,'Match History Data'!L2543,"")</f>
        <v/>
      </c>
      <c r="M2543" t="str">
        <f>IF(ROW()&lt;=vLastrow,'Match History Data'!M2543,"")</f>
        <v/>
      </c>
      <c r="N2543" t="str">
        <f>IF(ROW()&lt;=vLastrow,'Match History Data'!N2543,"")</f>
        <v/>
      </c>
      <c r="O2543" t="str">
        <f>IF(ROW()&lt;=vLastrow,'Match History Data'!O2543,"")</f>
        <v/>
      </c>
      <c r="Q2543" t="str">
        <f>IF(ROW()&lt;=vLastrow,VLOOKUP(MONTH(E2543),calcs!$S$2:$T$13,2,FALSE),"")</f>
        <v/>
      </c>
      <c r="R2543" t="str">
        <f>IF(ROW()&lt;=vLastrow,VLOOKUP(MONTH(F2543),calcs!$S$2:$T$13,2,FALSE),"")</f>
        <v/>
      </c>
      <c r="S2543" t="str">
        <f t="shared" si="205"/>
        <v/>
      </c>
      <c r="T2543" s="26" t="e">
        <f>IF(F2543="",DATEDIF(E2543,calcs!X$2,"Y"),"")</f>
        <v>#VALUE!</v>
      </c>
      <c r="U2543" t="str">
        <f t="shared" si="204"/>
        <v/>
      </c>
      <c r="V2543" t="str">
        <f t="shared" si="201"/>
        <v/>
      </c>
      <c r="W2543">
        <f t="shared" si="202"/>
        <v>0</v>
      </c>
      <c r="X2543">
        <f t="shared" si="203"/>
        <v>0</v>
      </c>
    </row>
    <row r="2544" spans="1:24" x14ac:dyDescent="0.35">
      <c r="A2544" t="str">
        <f>IF(ROW()&lt;=vLastrow,'Match History Data'!A2544,"")</f>
        <v/>
      </c>
      <c r="B2544" t="str">
        <f>IF(ROW()&lt;=vLastrow,'Match History Data'!B2544,"")</f>
        <v/>
      </c>
      <c r="C2544" t="str">
        <f>IF(ROW()&lt;=vLastrow,'Match History Data'!C2544,"")</f>
        <v/>
      </c>
      <c r="D2544" t="str">
        <f>IF(ROW()&lt;=vLastrow,'Match History Data'!D2544,"")</f>
        <v/>
      </c>
      <c r="E2544" s="3" t="str">
        <f>IF(ROW()&lt;=vLastrow,IF('Match History Data'!E2544&lt;&gt;"",'Match History Data'!E2544,""),"")</f>
        <v/>
      </c>
      <c r="F2544" s="3" t="str">
        <f>IF(ROW()&lt;=vLastrow,IF('Match History Data'!F2544&lt;&gt;"",'Match History Data'!F2544,""),"")</f>
        <v/>
      </c>
      <c r="G2544" t="str">
        <f>IF(ROW()&lt;=vLastrow,'Match History Data'!G2544,"")</f>
        <v/>
      </c>
      <c r="H2544" t="str">
        <f>IF(ROW()&lt;=vLastrow,'Match History Data'!H2544,"")</f>
        <v/>
      </c>
      <c r="I2544" t="str">
        <f>IF(ROW()&lt;=vLastrow,'Match History Data'!I2544,"")</f>
        <v/>
      </c>
      <c r="J2544" t="str">
        <f>IF(ROW()&lt;=vLastrow,'Match History Data'!J2544,"")</f>
        <v/>
      </c>
      <c r="K2544" t="str">
        <f>IF(ROW()&lt;=vLastrow,'Match History Data'!K2544,"")</f>
        <v/>
      </c>
      <c r="L2544" t="str">
        <f>IF(ROW()&lt;=vLastrow,'Match History Data'!L2544,"")</f>
        <v/>
      </c>
      <c r="M2544" t="str">
        <f>IF(ROW()&lt;=vLastrow,'Match History Data'!M2544,"")</f>
        <v/>
      </c>
      <c r="N2544" t="str">
        <f>IF(ROW()&lt;=vLastrow,'Match History Data'!N2544,"")</f>
        <v/>
      </c>
      <c r="O2544" t="str">
        <f>IF(ROW()&lt;=vLastrow,'Match History Data'!O2544,"")</f>
        <v/>
      </c>
      <c r="Q2544" t="str">
        <f>IF(ROW()&lt;=vLastrow,VLOOKUP(MONTH(E2544),calcs!$S$2:$T$13,2,FALSE),"")</f>
        <v/>
      </c>
      <c r="R2544" t="str">
        <f>IF(ROW()&lt;=vLastrow,VLOOKUP(MONTH(F2544),calcs!$S$2:$T$13,2,FALSE),"")</f>
        <v/>
      </c>
      <c r="S2544" t="str">
        <f t="shared" si="205"/>
        <v/>
      </c>
      <c r="T2544" s="26" t="e">
        <f>IF(F2544="",DATEDIF(E2544,calcs!X$2,"Y"),"")</f>
        <v>#VALUE!</v>
      </c>
      <c r="U2544" t="str">
        <f t="shared" si="204"/>
        <v/>
      </c>
      <c r="V2544" t="str">
        <f t="shared" si="201"/>
        <v/>
      </c>
      <c r="W2544">
        <f t="shared" si="202"/>
        <v>0</v>
      </c>
      <c r="X2544">
        <f t="shared" si="203"/>
        <v>0</v>
      </c>
    </row>
    <row r="2545" spans="1:24" x14ac:dyDescent="0.35">
      <c r="A2545" t="str">
        <f>IF(ROW()&lt;=vLastrow,'Match History Data'!A2545,"")</f>
        <v/>
      </c>
      <c r="B2545" t="str">
        <f>IF(ROW()&lt;=vLastrow,'Match History Data'!B2545,"")</f>
        <v/>
      </c>
      <c r="C2545" t="str">
        <f>IF(ROW()&lt;=vLastrow,'Match History Data'!C2545,"")</f>
        <v/>
      </c>
      <c r="D2545" t="str">
        <f>IF(ROW()&lt;=vLastrow,'Match History Data'!D2545,"")</f>
        <v/>
      </c>
      <c r="E2545" s="3" t="str">
        <f>IF(ROW()&lt;=vLastrow,IF('Match History Data'!E2545&lt;&gt;"",'Match History Data'!E2545,""),"")</f>
        <v/>
      </c>
      <c r="F2545" s="3" t="str">
        <f>IF(ROW()&lt;=vLastrow,IF('Match History Data'!F2545&lt;&gt;"",'Match History Data'!F2545,""),"")</f>
        <v/>
      </c>
      <c r="G2545" t="str">
        <f>IF(ROW()&lt;=vLastrow,'Match History Data'!G2545,"")</f>
        <v/>
      </c>
      <c r="H2545" t="str">
        <f>IF(ROW()&lt;=vLastrow,'Match History Data'!H2545,"")</f>
        <v/>
      </c>
      <c r="I2545" t="str">
        <f>IF(ROW()&lt;=vLastrow,'Match History Data'!I2545,"")</f>
        <v/>
      </c>
      <c r="J2545" t="str">
        <f>IF(ROW()&lt;=vLastrow,'Match History Data'!J2545,"")</f>
        <v/>
      </c>
      <c r="K2545" t="str">
        <f>IF(ROW()&lt;=vLastrow,'Match History Data'!K2545,"")</f>
        <v/>
      </c>
      <c r="L2545" t="str">
        <f>IF(ROW()&lt;=vLastrow,'Match History Data'!L2545,"")</f>
        <v/>
      </c>
      <c r="M2545" t="str">
        <f>IF(ROW()&lt;=vLastrow,'Match History Data'!M2545,"")</f>
        <v/>
      </c>
      <c r="N2545" t="str">
        <f>IF(ROW()&lt;=vLastrow,'Match History Data'!N2545,"")</f>
        <v/>
      </c>
      <c r="O2545" t="str">
        <f>IF(ROW()&lt;=vLastrow,'Match History Data'!O2545,"")</f>
        <v/>
      </c>
      <c r="Q2545" t="str">
        <f>IF(ROW()&lt;=vLastrow,VLOOKUP(MONTH(E2545),calcs!$S$2:$T$13,2,FALSE),"")</f>
        <v/>
      </c>
      <c r="R2545" t="str">
        <f>IF(ROW()&lt;=vLastrow,VLOOKUP(MONTH(F2545),calcs!$S$2:$T$13,2,FALSE),"")</f>
        <v/>
      </c>
      <c r="S2545" t="str">
        <f t="shared" si="205"/>
        <v/>
      </c>
      <c r="T2545" s="26" t="e">
        <f>IF(F2545="",DATEDIF(E2545,calcs!X$2,"Y"),"")</f>
        <v>#VALUE!</v>
      </c>
      <c r="U2545" t="str">
        <f t="shared" si="204"/>
        <v/>
      </c>
      <c r="V2545" t="str">
        <f t="shared" si="201"/>
        <v/>
      </c>
      <c r="W2545">
        <f t="shared" si="202"/>
        <v>0</v>
      </c>
      <c r="X2545">
        <f t="shared" si="203"/>
        <v>0</v>
      </c>
    </row>
    <row r="2546" spans="1:24" x14ac:dyDescent="0.35">
      <c r="A2546" t="str">
        <f>IF(ROW()&lt;=vLastrow,'Match History Data'!A2546,"")</f>
        <v/>
      </c>
      <c r="B2546" t="str">
        <f>IF(ROW()&lt;=vLastrow,'Match History Data'!B2546,"")</f>
        <v/>
      </c>
      <c r="C2546" t="str">
        <f>IF(ROW()&lt;=vLastrow,'Match History Data'!C2546,"")</f>
        <v/>
      </c>
      <c r="D2546" t="str">
        <f>IF(ROW()&lt;=vLastrow,'Match History Data'!D2546,"")</f>
        <v/>
      </c>
      <c r="E2546" s="3" t="str">
        <f>IF(ROW()&lt;=vLastrow,IF('Match History Data'!E2546&lt;&gt;"",'Match History Data'!E2546,""),"")</f>
        <v/>
      </c>
      <c r="F2546" s="3" t="str">
        <f>IF(ROW()&lt;=vLastrow,IF('Match History Data'!F2546&lt;&gt;"",'Match History Data'!F2546,""),"")</f>
        <v/>
      </c>
      <c r="G2546" t="str">
        <f>IF(ROW()&lt;=vLastrow,'Match History Data'!G2546,"")</f>
        <v/>
      </c>
      <c r="H2546" t="str">
        <f>IF(ROW()&lt;=vLastrow,'Match History Data'!H2546,"")</f>
        <v/>
      </c>
      <c r="I2546" t="str">
        <f>IF(ROW()&lt;=vLastrow,'Match History Data'!I2546,"")</f>
        <v/>
      </c>
      <c r="J2546" t="str">
        <f>IF(ROW()&lt;=vLastrow,'Match History Data'!J2546,"")</f>
        <v/>
      </c>
      <c r="K2546" t="str">
        <f>IF(ROW()&lt;=vLastrow,'Match History Data'!K2546,"")</f>
        <v/>
      </c>
      <c r="L2546" t="str">
        <f>IF(ROW()&lt;=vLastrow,'Match History Data'!L2546,"")</f>
        <v/>
      </c>
      <c r="M2546" t="str">
        <f>IF(ROW()&lt;=vLastrow,'Match History Data'!M2546,"")</f>
        <v/>
      </c>
      <c r="N2546" t="str">
        <f>IF(ROW()&lt;=vLastrow,'Match History Data'!N2546,"")</f>
        <v/>
      </c>
      <c r="O2546" t="str">
        <f>IF(ROW()&lt;=vLastrow,'Match History Data'!O2546,"")</f>
        <v/>
      </c>
      <c r="Q2546" t="str">
        <f>IF(ROW()&lt;=vLastrow,VLOOKUP(MONTH(E2546),calcs!$S$2:$T$13,2,FALSE),"")</f>
        <v/>
      </c>
      <c r="R2546" t="str">
        <f>IF(ROW()&lt;=vLastrow,VLOOKUP(MONTH(F2546),calcs!$S$2:$T$13,2,FALSE),"")</f>
        <v/>
      </c>
      <c r="S2546" t="str">
        <f t="shared" si="205"/>
        <v/>
      </c>
      <c r="T2546" s="26" t="e">
        <f>IF(F2546="",DATEDIF(E2546,calcs!X$2,"Y"),"")</f>
        <v>#VALUE!</v>
      </c>
      <c r="U2546" t="str">
        <f t="shared" si="204"/>
        <v/>
      </c>
      <c r="V2546" t="str">
        <f t="shared" si="201"/>
        <v/>
      </c>
      <c r="W2546">
        <f t="shared" si="202"/>
        <v>0</v>
      </c>
      <c r="X2546">
        <f t="shared" si="203"/>
        <v>0</v>
      </c>
    </row>
    <row r="2547" spans="1:24" x14ac:dyDescent="0.35">
      <c r="A2547" t="str">
        <f>IF(ROW()&lt;=vLastrow,'Match History Data'!A2547,"")</f>
        <v/>
      </c>
      <c r="B2547" t="str">
        <f>IF(ROW()&lt;=vLastrow,'Match History Data'!B2547,"")</f>
        <v/>
      </c>
      <c r="C2547" t="str">
        <f>IF(ROW()&lt;=vLastrow,'Match History Data'!C2547,"")</f>
        <v/>
      </c>
      <c r="D2547" t="str">
        <f>IF(ROW()&lt;=vLastrow,'Match History Data'!D2547,"")</f>
        <v/>
      </c>
      <c r="E2547" s="3" t="str">
        <f>IF(ROW()&lt;=vLastrow,IF('Match History Data'!E2547&lt;&gt;"",'Match History Data'!E2547,""),"")</f>
        <v/>
      </c>
      <c r="F2547" s="3" t="str">
        <f>IF(ROW()&lt;=vLastrow,IF('Match History Data'!F2547&lt;&gt;"",'Match History Data'!F2547,""),"")</f>
        <v/>
      </c>
      <c r="G2547" t="str">
        <f>IF(ROW()&lt;=vLastrow,'Match History Data'!G2547,"")</f>
        <v/>
      </c>
      <c r="H2547" t="str">
        <f>IF(ROW()&lt;=vLastrow,'Match History Data'!H2547,"")</f>
        <v/>
      </c>
      <c r="I2547" t="str">
        <f>IF(ROW()&lt;=vLastrow,'Match History Data'!I2547,"")</f>
        <v/>
      </c>
      <c r="J2547" t="str">
        <f>IF(ROW()&lt;=vLastrow,'Match History Data'!J2547,"")</f>
        <v/>
      </c>
      <c r="K2547" t="str">
        <f>IF(ROW()&lt;=vLastrow,'Match History Data'!K2547,"")</f>
        <v/>
      </c>
      <c r="L2547" t="str">
        <f>IF(ROW()&lt;=vLastrow,'Match History Data'!L2547,"")</f>
        <v/>
      </c>
      <c r="M2547" t="str">
        <f>IF(ROW()&lt;=vLastrow,'Match History Data'!M2547,"")</f>
        <v/>
      </c>
      <c r="N2547" t="str">
        <f>IF(ROW()&lt;=vLastrow,'Match History Data'!N2547,"")</f>
        <v/>
      </c>
      <c r="O2547" t="str">
        <f>IF(ROW()&lt;=vLastrow,'Match History Data'!O2547,"")</f>
        <v/>
      </c>
      <c r="Q2547" t="str">
        <f>IF(ROW()&lt;=vLastrow,VLOOKUP(MONTH(E2547),calcs!$S$2:$T$13,2,FALSE),"")</f>
        <v/>
      </c>
      <c r="R2547" t="str">
        <f>IF(ROW()&lt;=vLastrow,VLOOKUP(MONTH(F2547),calcs!$S$2:$T$13,2,FALSE),"")</f>
        <v/>
      </c>
      <c r="S2547" t="str">
        <f t="shared" si="205"/>
        <v/>
      </c>
      <c r="T2547" s="26" t="e">
        <f>IF(F2547="",DATEDIF(E2547,calcs!X$2,"Y"),"")</f>
        <v>#VALUE!</v>
      </c>
      <c r="U2547" t="str">
        <f t="shared" si="204"/>
        <v/>
      </c>
      <c r="V2547" t="str">
        <f t="shared" si="201"/>
        <v/>
      </c>
      <c r="W2547">
        <f t="shared" si="202"/>
        <v>0</v>
      </c>
      <c r="X2547">
        <f t="shared" si="203"/>
        <v>0</v>
      </c>
    </row>
    <row r="2548" spans="1:24" x14ac:dyDescent="0.35">
      <c r="A2548" t="str">
        <f>IF(ROW()&lt;=vLastrow,'Match History Data'!A2548,"")</f>
        <v/>
      </c>
      <c r="B2548" t="str">
        <f>IF(ROW()&lt;=vLastrow,'Match History Data'!B2548,"")</f>
        <v/>
      </c>
      <c r="C2548" t="str">
        <f>IF(ROW()&lt;=vLastrow,'Match History Data'!C2548,"")</f>
        <v/>
      </c>
      <c r="D2548" t="str">
        <f>IF(ROW()&lt;=vLastrow,'Match History Data'!D2548,"")</f>
        <v/>
      </c>
      <c r="E2548" s="3" t="str">
        <f>IF(ROW()&lt;=vLastrow,IF('Match History Data'!E2548&lt;&gt;"",'Match History Data'!E2548,""),"")</f>
        <v/>
      </c>
      <c r="F2548" s="3" t="str">
        <f>IF(ROW()&lt;=vLastrow,IF('Match History Data'!F2548&lt;&gt;"",'Match History Data'!F2548,""),"")</f>
        <v/>
      </c>
      <c r="G2548" t="str">
        <f>IF(ROW()&lt;=vLastrow,'Match History Data'!G2548,"")</f>
        <v/>
      </c>
      <c r="H2548" t="str">
        <f>IF(ROW()&lt;=vLastrow,'Match History Data'!H2548,"")</f>
        <v/>
      </c>
      <c r="I2548" t="str">
        <f>IF(ROW()&lt;=vLastrow,'Match History Data'!I2548,"")</f>
        <v/>
      </c>
      <c r="J2548" t="str">
        <f>IF(ROW()&lt;=vLastrow,'Match History Data'!J2548,"")</f>
        <v/>
      </c>
      <c r="K2548" t="str">
        <f>IF(ROW()&lt;=vLastrow,'Match History Data'!K2548,"")</f>
        <v/>
      </c>
      <c r="L2548" t="str">
        <f>IF(ROW()&lt;=vLastrow,'Match History Data'!L2548,"")</f>
        <v/>
      </c>
      <c r="M2548" t="str">
        <f>IF(ROW()&lt;=vLastrow,'Match History Data'!M2548,"")</f>
        <v/>
      </c>
      <c r="N2548" t="str">
        <f>IF(ROW()&lt;=vLastrow,'Match History Data'!N2548,"")</f>
        <v/>
      </c>
      <c r="O2548" t="str">
        <f>IF(ROW()&lt;=vLastrow,'Match History Data'!O2548,"")</f>
        <v/>
      </c>
      <c r="Q2548" t="str">
        <f>IF(ROW()&lt;=vLastrow,VLOOKUP(MONTH(E2548),calcs!$S$2:$T$13,2,FALSE),"")</f>
        <v/>
      </c>
      <c r="R2548" t="str">
        <f>IF(ROW()&lt;=vLastrow,VLOOKUP(MONTH(F2548),calcs!$S$2:$T$13,2,FALSE),"")</f>
        <v/>
      </c>
      <c r="S2548" t="str">
        <f t="shared" si="205"/>
        <v/>
      </c>
      <c r="T2548" s="26" t="e">
        <f>IF(F2548="",DATEDIF(E2548,calcs!X$2,"Y"),"")</f>
        <v>#VALUE!</v>
      </c>
      <c r="U2548" t="str">
        <f t="shared" si="204"/>
        <v/>
      </c>
      <c r="V2548" t="str">
        <f t="shared" si="201"/>
        <v/>
      </c>
      <c r="W2548">
        <f t="shared" si="202"/>
        <v>0</v>
      </c>
      <c r="X2548">
        <f t="shared" si="203"/>
        <v>0</v>
      </c>
    </row>
    <row r="2549" spans="1:24" x14ac:dyDescent="0.35">
      <c r="A2549" t="str">
        <f>IF(ROW()&lt;=vLastrow,'Match History Data'!A2549,"")</f>
        <v/>
      </c>
      <c r="B2549" t="str">
        <f>IF(ROW()&lt;=vLastrow,'Match History Data'!B2549,"")</f>
        <v/>
      </c>
      <c r="C2549" t="str">
        <f>IF(ROW()&lt;=vLastrow,'Match History Data'!C2549,"")</f>
        <v/>
      </c>
      <c r="D2549" t="str">
        <f>IF(ROW()&lt;=vLastrow,'Match History Data'!D2549,"")</f>
        <v/>
      </c>
      <c r="E2549" s="3" t="str">
        <f>IF(ROW()&lt;=vLastrow,IF('Match History Data'!E2549&lt;&gt;"",'Match History Data'!E2549,""),"")</f>
        <v/>
      </c>
      <c r="F2549" s="3" t="str">
        <f>IF(ROW()&lt;=vLastrow,IF('Match History Data'!F2549&lt;&gt;"",'Match History Data'!F2549,""),"")</f>
        <v/>
      </c>
      <c r="G2549" t="str">
        <f>IF(ROW()&lt;=vLastrow,'Match History Data'!G2549,"")</f>
        <v/>
      </c>
      <c r="H2549" t="str">
        <f>IF(ROW()&lt;=vLastrow,'Match History Data'!H2549,"")</f>
        <v/>
      </c>
      <c r="I2549" t="str">
        <f>IF(ROW()&lt;=vLastrow,'Match History Data'!I2549,"")</f>
        <v/>
      </c>
      <c r="J2549" t="str">
        <f>IF(ROW()&lt;=vLastrow,'Match History Data'!J2549,"")</f>
        <v/>
      </c>
      <c r="K2549" t="str">
        <f>IF(ROW()&lt;=vLastrow,'Match History Data'!K2549,"")</f>
        <v/>
      </c>
      <c r="L2549" t="str">
        <f>IF(ROW()&lt;=vLastrow,'Match History Data'!L2549,"")</f>
        <v/>
      </c>
      <c r="M2549" t="str">
        <f>IF(ROW()&lt;=vLastrow,'Match History Data'!M2549,"")</f>
        <v/>
      </c>
      <c r="N2549" t="str">
        <f>IF(ROW()&lt;=vLastrow,'Match History Data'!N2549,"")</f>
        <v/>
      </c>
      <c r="O2549" t="str">
        <f>IF(ROW()&lt;=vLastrow,'Match History Data'!O2549,"")</f>
        <v/>
      </c>
      <c r="Q2549" t="str">
        <f>IF(ROW()&lt;=vLastrow,VLOOKUP(MONTH(E2549),calcs!$S$2:$T$13,2,FALSE),"")</f>
        <v/>
      </c>
      <c r="R2549" t="str">
        <f>IF(ROW()&lt;=vLastrow,VLOOKUP(MONTH(F2549),calcs!$S$2:$T$13,2,FALSE),"")</f>
        <v/>
      </c>
      <c r="S2549" t="str">
        <f t="shared" si="205"/>
        <v/>
      </c>
      <c r="T2549" s="26" t="e">
        <f>IF(F2549="",DATEDIF(E2549,calcs!X$2,"Y"),"")</f>
        <v>#VALUE!</v>
      </c>
      <c r="U2549" t="str">
        <f t="shared" si="204"/>
        <v/>
      </c>
      <c r="V2549" t="str">
        <f t="shared" si="201"/>
        <v/>
      </c>
      <c r="W2549">
        <f t="shared" si="202"/>
        <v>0</v>
      </c>
      <c r="X2549">
        <f t="shared" si="203"/>
        <v>0</v>
      </c>
    </row>
    <row r="2550" spans="1:24" x14ac:dyDescent="0.35">
      <c r="A2550" t="str">
        <f>IF(ROW()&lt;=vLastrow,'Match History Data'!A2550,"")</f>
        <v/>
      </c>
      <c r="B2550" t="str">
        <f>IF(ROW()&lt;=vLastrow,'Match History Data'!B2550,"")</f>
        <v/>
      </c>
      <c r="C2550" t="str">
        <f>IF(ROW()&lt;=vLastrow,'Match History Data'!C2550,"")</f>
        <v/>
      </c>
      <c r="D2550" t="str">
        <f>IF(ROW()&lt;=vLastrow,'Match History Data'!D2550,"")</f>
        <v/>
      </c>
      <c r="E2550" s="3" t="str">
        <f>IF(ROW()&lt;=vLastrow,IF('Match History Data'!E2550&lt;&gt;"",'Match History Data'!E2550,""),"")</f>
        <v/>
      </c>
      <c r="F2550" s="3" t="str">
        <f>IF(ROW()&lt;=vLastrow,IF('Match History Data'!F2550&lt;&gt;"",'Match History Data'!F2550,""),"")</f>
        <v/>
      </c>
      <c r="G2550" t="str">
        <f>IF(ROW()&lt;=vLastrow,'Match History Data'!G2550,"")</f>
        <v/>
      </c>
      <c r="H2550" t="str">
        <f>IF(ROW()&lt;=vLastrow,'Match History Data'!H2550,"")</f>
        <v/>
      </c>
      <c r="I2550" t="str">
        <f>IF(ROW()&lt;=vLastrow,'Match History Data'!I2550,"")</f>
        <v/>
      </c>
      <c r="J2550" t="str">
        <f>IF(ROW()&lt;=vLastrow,'Match History Data'!J2550,"")</f>
        <v/>
      </c>
      <c r="K2550" t="str">
        <f>IF(ROW()&lt;=vLastrow,'Match History Data'!K2550,"")</f>
        <v/>
      </c>
      <c r="L2550" t="str">
        <f>IF(ROW()&lt;=vLastrow,'Match History Data'!L2550,"")</f>
        <v/>
      </c>
      <c r="M2550" t="str">
        <f>IF(ROW()&lt;=vLastrow,'Match History Data'!M2550,"")</f>
        <v/>
      </c>
      <c r="N2550" t="str">
        <f>IF(ROW()&lt;=vLastrow,'Match History Data'!N2550,"")</f>
        <v/>
      </c>
      <c r="O2550" t="str">
        <f>IF(ROW()&lt;=vLastrow,'Match History Data'!O2550,"")</f>
        <v/>
      </c>
      <c r="Q2550" t="str">
        <f>IF(ROW()&lt;=vLastrow,VLOOKUP(MONTH(E2550),calcs!$S$2:$T$13,2,FALSE),"")</f>
        <v/>
      </c>
      <c r="R2550" t="str">
        <f>IF(ROW()&lt;=vLastrow,VLOOKUP(MONTH(F2550),calcs!$S$2:$T$13,2,FALSE),"")</f>
        <v/>
      </c>
      <c r="S2550" t="str">
        <f t="shared" si="205"/>
        <v/>
      </c>
      <c r="T2550" s="26" t="e">
        <f>IF(F2550="",DATEDIF(E2550,calcs!X$2,"Y"),"")</f>
        <v>#VALUE!</v>
      </c>
      <c r="U2550" t="str">
        <f t="shared" si="204"/>
        <v/>
      </c>
      <c r="V2550" t="str">
        <f t="shared" si="201"/>
        <v/>
      </c>
      <c r="W2550">
        <f t="shared" si="202"/>
        <v>0</v>
      </c>
      <c r="X2550">
        <f t="shared" si="203"/>
        <v>0</v>
      </c>
    </row>
    <row r="2551" spans="1:24" x14ac:dyDescent="0.35">
      <c r="A2551" t="str">
        <f>IF(ROW()&lt;=vLastrow,'Match History Data'!A2551,"")</f>
        <v/>
      </c>
      <c r="B2551" t="str">
        <f>IF(ROW()&lt;=vLastrow,'Match History Data'!B2551,"")</f>
        <v/>
      </c>
      <c r="C2551" t="str">
        <f>IF(ROW()&lt;=vLastrow,'Match History Data'!C2551,"")</f>
        <v/>
      </c>
      <c r="D2551" t="str">
        <f>IF(ROW()&lt;=vLastrow,'Match History Data'!D2551,"")</f>
        <v/>
      </c>
      <c r="E2551" s="3" t="str">
        <f>IF(ROW()&lt;=vLastrow,IF('Match History Data'!E2551&lt;&gt;"",'Match History Data'!E2551,""),"")</f>
        <v/>
      </c>
      <c r="F2551" s="3" t="str">
        <f>IF(ROW()&lt;=vLastrow,IF('Match History Data'!F2551&lt;&gt;"",'Match History Data'!F2551,""),"")</f>
        <v/>
      </c>
      <c r="G2551" t="str">
        <f>IF(ROW()&lt;=vLastrow,'Match History Data'!G2551,"")</f>
        <v/>
      </c>
      <c r="H2551" t="str">
        <f>IF(ROW()&lt;=vLastrow,'Match History Data'!H2551,"")</f>
        <v/>
      </c>
      <c r="I2551" t="str">
        <f>IF(ROW()&lt;=vLastrow,'Match History Data'!I2551,"")</f>
        <v/>
      </c>
      <c r="J2551" t="str">
        <f>IF(ROW()&lt;=vLastrow,'Match History Data'!J2551,"")</f>
        <v/>
      </c>
      <c r="K2551" t="str">
        <f>IF(ROW()&lt;=vLastrow,'Match History Data'!K2551,"")</f>
        <v/>
      </c>
      <c r="L2551" t="str">
        <f>IF(ROW()&lt;=vLastrow,'Match History Data'!L2551,"")</f>
        <v/>
      </c>
      <c r="M2551" t="str">
        <f>IF(ROW()&lt;=vLastrow,'Match History Data'!M2551,"")</f>
        <v/>
      </c>
      <c r="N2551" t="str">
        <f>IF(ROW()&lt;=vLastrow,'Match History Data'!N2551,"")</f>
        <v/>
      </c>
      <c r="O2551" t="str">
        <f>IF(ROW()&lt;=vLastrow,'Match History Data'!O2551,"")</f>
        <v/>
      </c>
      <c r="Q2551" t="str">
        <f>IF(ROW()&lt;=vLastrow,VLOOKUP(MONTH(E2551),calcs!$S$2:$T$13,2,FALSE),"")</f>
        <v/>
      </c>
      <c r="R2551" t="str">
        <f>IF(ROW()&lt;=vLastrow,VLOOKUP(MONTH(F2551),calcs!$S$2:$T$13,2,FALSE),"")</f>
        <v/>
      </c>
      <c r="S2551" t="str">
        <f t="shared" si="205"/>
        <v/>
      </c>
      <c r="T2551" s="26" t="e">
        <f>IF(F2551="",DATEDIF(E2551,calcs!X$2,"Y"),"")</f>
        <v>#VALUE!</v>
      </c>
      <c r="U2551" t="str">
        <f t="shared" si="204"/>
        <v/>
      </c>
      <c r="V2551" t="str">
        <f t="shared" si="201"/>
        <v/>
      </c>
      <c r="W2551">
        <f t="shared" si="202"/>
        <v>0</v>
      </c>
      <c r="X2551">
        <f t="shared" si="203"/>
        <v>0</v>
      </c>
    </row>
    <row r="2552" spans="1:24" x14ac:dyDescent="0.35">
      <c r="A2552" t="str">
        <f>IF(ROW()&lt;=vLastrow,'Match History Data'!A2552,"")</f>
        <v/>
      </c>
      <c r="B2552" t="str">
        <f>IF(ROW()&lt;=vLastrow,'Match History Data'!B2552,"")</f>
        <v/>
      </c>
      <c r="C2552" t="str">
        <f>IF(ROW()&lt;=vLastrow,'Match History Data'!C2552,"")</f>
        <v/>
      </c>
      <c r="D2552" t="str">
        <f>IF(ROW()&lt;=vLastrow,'Match History Data'!D2552,"")</f>
        <v/>
      </c>
      <c r="E2552" s="3" t="str">
        <f>IF(ROW()&lt;=vLastrow,IF('Match History Data'!E2552&lt;&gt;"",'Match History Data'!E2552,""),"")</f>
        <v/>
      </c>
      <c r="F2552" s="3" t="str">
        <f>IF(ROW()&lt;=vLastrow,IF('Match History Data'!F2552&lt;&gt;"",'Match History Data'!F2552,""),"")</f>
        <v/>
      </c>
      <c r="G2552" t="str">
        <f>IF(ROW()&lt;=vLastrow,'Match History Data'!G2552,"")</f>
        <v/>
      </c>
      <c r="H2552" t="str">
        <f>IF(ROW()&lt;=vLastrow,'Match History Data'!H2552,"")</f>
        <v/>
      </c>
      <c r="I2552" t="str">
        <f>IF(ROW()&lt;=vLastrow,'Match History Data'!I2552,"")</f>
        <v/>
      </c>
      <c r="J2552" t="str">
        <f>IF(ROW()&lt;=vLastrow,'Match History Data'!J2552,"")</f>
        <v/>
      </c>
      <c r="K2552" t="str">
        <f>IF(ROW()&lt;=vLastrow,'Match History Data'!K2552,"")</f>
        <v/>
      </c>
      <c r="L2552" t="str">
        <f>IF(ROW()&lt;=vLastrow,'Match History Data'!L2552,"")</f>
        <v/>
      </c>
      <c r="M2552" t="str">
        <f>IF(ROW()&lt;=vLastrow,'Match History Data'!M2552,"")</f>
        <v/>
      </c>
      <c r="N2552" t="str">
        <f>IF(ROW()&lt;=vLastrow,'Match History Data'!N2552,"")</f>
        <v/>
      </c>
      <c r="O2552" t="str">
        <f>IF(ROW()&lt;=vLastrow,'Match History Data'!O2552,"")</f>
        <v/>
      </c>
      <c r="Q2552" t="str">
        <f>IF(ROW()&lt;=vLastrow,VLOOKUP(MONTH(E2552),calcs!$S$2:$T$13,2,FALSE),"")</f>
        <v/>
      </c>
      <c r="R2552" t="str">
        <f>IF(ROW()&lt;=vLastrow,VLOOKUP(MONTH(F2552),calcs!$S$2:$T$13,2,FALSE),"")</f>
        <v/>
      </c>
      <c r="S2552" t="str">
        <f t="shared" si="205"/>
        <v/>
      </c>
      <c r="T2552" s="26" t="e">
        <f>IF(F2552="",DATEDIF(E2552,calcs!X$2,"Y"),"")</f>
        <v>#VALUE!</v>
      </c>
      <c r="U2552" t="str">
        <f t="shared" si="204"/>
        <v/>
      </c>
      <c r="V2552" t="str">
        <f t="shared" si="201"/>
        <v/>
      </c>
      <c r="W2552">
        <f t="shared" si="202"/>
        <v>0</v>
      </c>
      <c r="X2552">
        <f t="shared" si="203"/>
        <v>0</v>
      </c>
    </row>
    <row r="2553" spans="1:24" x14ac:dyDescent="0.35">
      <c r="A2553" t="str">
        <f>IF(ROW()&lt;=vLastrow,'Match History Data'!A2553,"")</f>
        <v/>
      </c>
      <c r="B2553" t="str">
        <f>IF(ROW()&lt;=vLastrow,'Match History Data'!B2553,"")</f>
        <v/>
      </c>
      <c r="C2553" t="str">
        <f>IF(ROW()&lt;=vLastrow,'Match History Data'!C2553,"")</f>
        <v/>
      </c>
      <c r="D2553" t="str">
        <f>IF(ROW()&lt;=vLastrow,'Match History Data'!D2553,"")</f>
        <v/>
      </c>
      <c r="E2553" s="3" t="str">
        <f>IF(ROW()&lt;=vLastrow,IF('Match History Data'!E2553&lt;&gt;"",'Match History Data'!E2553,""),"")</f>
        <v/>
      </c>
      <c r="F2553" s="3" t="str">
        <f>IF(ROW()&lt;=vLastrow,IF('Match History Data'!F2553&lt;&gt;"",'Match History Data'!F2553,""),"")</f>
        <v/>
      </c>
      <c r="G2553" t="str">
        <f>IF(ROW()&lt;=vLastrow,'Match History Data'!G2553,"")</f>
        <v/>
      </c>
      <c r="H2553" t="str">
        <f>IF(ROW()&lt;=vLastrow,'Match History Data'!H2553,"")</f>
        <v/>
      </c>
      <c r="I2553" t="str">
        <f>IF(ROW()&lt;=vLastrow,'Match History Data'!I2553,"")</f>
        <v/>
      </c>
      <c r="J2553" t="str">
        <f>IF(ROW()&lt;=vLastrow,'Match History Data'!J2553,"")</f>
        <v/>
      </c>
      <c r="K2553" t="str">
        <f>IF(ROW()&lt;=vLastrow,'Match History Data'!K2553,"")</f>
        <v/>
      </c>
      <c r="L2553" t="str">
        <f>IF(ROW()&lt;=vLastrow,'Match History Data'!L2553,"")</f>
        <v/>
      </c>
      <c r="M2553" t="str">
        <f>IF(ROW()&lt;=vLastrow,'Match History Data'!M2553,"")</f>
        <v/>
      </c>
      <c r="N2553" t="str">
        <f>IF(ROW()&lt;=vLastrow,'Match History Data'!N2553,"")</f>
        <v/>
      </c>
      <c r="O2553" t="str">
        <f>IF(ROW()&lt;=vLastrow,'Match History Data'!O2553,"")</f>
        <v/>
      </c>
      <c r="Q2553" t="str">
        <f>IF(ROW()&lt;=vLastrow,VLOOKUP(MONTH(E2553),calcs!$S$2:$T$13,2,FALSE),"")</f>
        <v/>
      </c>
      <c r="R2553" t="str">
        <f>IF(ROW()&lt;=vLastrow,VLOOKUP(MONTH(F2553),calcs!$S$2:$T$13,2,FALSE),"")</f>
        <v/>
      </c>
      <c r="S2553" t="str">
        <f t="shared" si="205"/>
        <v/>
      </c>
      <c r="T2553" s="26" t="e">
        <f>IF(F2553="",DATEDIF(E2553,calcs!X$2,"Y"),"")</f>
        <v>#VALUE!</v>
      </c>
      <c r="U2553" t="str">
        <f t="shared" si="204"/>
        <v/>
      </c>
      <c r="V2553" t="str">
        <f t="shared" si="201"/>
        <v/>
      </c>
      <c r="W2553">
        <f t="shared" si="202"/>
        <v>0</v>
      </c>
      <c r="X2553">
        <f t="shared" si="203"/>
        <v>0</v>
      </c>
    </row>
    <row r="2554" spans="1:24" x14ac:dyDescent="0.35">
      <c r="A2554" t="str">
        <f>IF(ROW()&lt;=vLastrow,'Match History Data'!A2554,"")</f>
        <v/>
      </c>
      <c r="B2554" t="str">
        <f>IF(ROW()&lt;=vLastrow,'Match History Data'!B2554,"")</f>
        <v/>
      </c>
      <c r="C2554" t="str">
        <f>IF(ROW()&lt;=vLastrow,'Match History Data'!C2554,"")</f>
        <v/>
      </c>
      <c r="D2554" t="str">
        <f>IF(ROW()&lt;=vLastrow,'Match History Data'!D2554,"")</f>
        <v/>
      </c>
      <c r="E2554" s="3" t="str">
        <f>IF(ROW()&lt;=vLastrow,IF('Match History Data'!E2554&lt;&gt;"",'Match History Data'!E2554,""),"")</f>
        <v/>
      </c>
      <c r="F2554" s="3" t="str">
        <f>IF(ROW()&lt;=vLastrow,IF('Match History Data'!F2554&lt;&gt;"",'Match History Data'!F2554,""),"")</f>
        <v/>
      </c>
      <c r="G2554" t="str">
        <f>IF(ROW()&lt;=vLastrow,'Match History Data'!G2554,"")</f>
        <v/>
      </c>
      <c r="H2554" t="str">
        <f>IF(ROW()&lt;=vLastrow,'Match History Data'!H2554,"")</f>
        <v/>
      </c>
      <c r="I2554" t="str">
        <f>IF(ROW()&lt;=vLastrow,'Match History Data'!I2554,"")</f>
        <v/>
      </c>
      <c r="J2554" t="str">
        <f>IF(ROW()&lt;=vLastrow,'Match History Data'!J2554,"")</f>
        <v/>
      </c>
      <c r="K2554" t="str">
        <f>IF(ROW()&lt;=vLastrow,'Match History Data'!K2554,"")</f>
        <v/>
      </c>
      <c r="L2554" t="str">
        <f>IF(ROW()&lt;=vLastrow,'Match History Data'!L2554,"")</f>
        <v/>
      </c>
      <c r="M2554" t="str">
        <f>IF(ROW()&lt;=vLastrow,'Match History Data'!M2554,"")</f>
        <v/>
      </c>
      <c r="N2554" t="str">
        <f>IF(ROW()&lt;=vLastrow,'Match History Data'!N2554,"")</f>
        <v/>
      </c>
      <c r="O2554" t="str">
        <f>IF(ROW()&lt;=vLastrow,'Match History Data'!O2554,"")</f>
        <v/>
      </c>
      <c r="Q2554" t="str">
        <f>IF(ROW()&lt;=vLastrow,VLOOKUP(MONTH(E2554),calcs!$S$2:$T$13,2,FALSE),"")</f>
        <v/>
      </c>
      <c r="R2554" t="str">
        <f>IF(ROW()&lt;=vLastrow,VLOOKUP(MONTH(F2554),calcs!$S$2:$T$13,2,FALSE),"")</f>
        <v/>
      </c>
      <c r="S2554" t="str">
        <f t="shared" si="205"/>
        <v/>
      </c>
      <c r="T2554" s="26" t="e">
        <f>IF(F2554="",DATEDIF(E2554,calcs!X$2,"Y"),"")</f>
        <v>#VALUE!</v>
      </c>
      <c r="U2554" t="str">
        <f t="shared" si="204"/>
        <v/>
      </c>
      <c r="V2554" t="str">
        <f t="shared" si="201"/>
        <v/>
      </c>
      <c r="W2554">
        <f t="shared" si="202"/>
        <v>0</v>
      </c>
      <c r="X2554">
        <f t="shared" si="203"/>
        <v>0</v>
      </c>
    </row>
    <row r="2555" spans="1:24" x14ac:dyDescent="0.35">
      <c r="A2555" t="str">
        <f>IF(ROW()&lt;=vLastrow,'Match History Data'!A2555,"")</f>
        <v/>
      </c>
      <c r="B2555" t="str">
        <f>IF(ROW()&lt;=vLastrow,'Match History Data'!B2555,"")</f>
        <v/>
      </c>
      <c r="C2555" t="str">
        <f>IF(ROW()&lt;=vLastrow,'Match History Data'!C2555,"")</f>
        <v/>
      </c>
      <c r="D2555" t="str">
        <f>IF(ROW()&lt;=vLastrow,'Match History Data'!D2555,"")</f>
        <v/>
      </c>
      <c r="E2555" s="3" t="str">
        <f>IF(ROW()&lt;=vLastrow,IF('Match History Data'!E2555&lt;&gt;"",'Match History Data'!E2555,""),"")</f>
        <v/>
      </c>
      <c r="F2555" s="3" t="str">
        <f>IF(ROW()&lt;=vLastrow,IF('Match History Data'!F2555&lt;&gt;"",'Match History Data'!F2555,""),"")</f>
        <v/>
      </c>
      <c r="G2555" t="str">
        <f>IF(ROW()&lt;=vLastrow,'Match History Data'!G2555,"")</f>
        <v/>
      </c>
      <c r="H2555" t="str">
        <f>IF(ROW()&lt;=vLastrow,'Match History Data'!H2555,"")</f>
        <v/>
      </c>
      <c r="I2555" t="str">
        <f>IF(ROW()&lt;=vLastrow,'Match History Data'!I2555,"")</f>
        <v/>
      </c>
      <c r="J2555" t="str">
        <f>IF(ROW()&lt;=vLastrow,'Match History Data'!J2555,"")</f>
        <v/>
      </c>
      <c r="K2555" t="str">
        <f>IF(ROW()&lt;=vLastrow,'Match History Data'!K2555,"")</f>
        <v/>
      </c>
      <c r="L2555" t="str">
        <f>IF(ROW()&lt;=vLastrow,'Match History Data'!L2555,"")</f>
        <v/>
      </c>
      <c r="M2555" t="str">
        <f>IF(ROW()&lt;=vLastrow,'Match History Data'!M2555,"")</f>
        <v/>
      </c>
      <c r="N2555" t="str">
        <f>IF(ROW()&lt;=vLastrow,'Match History Data'!N2555,"")</f>
        <v/>
      </c>
      <c r="O2555" t="str">
        <f>IF(ROW()&lt;=vLastrow,'Match History Data'!O2555,"")</f>
        <v/>
      </c>
      <c r="Q2555" t="str">
        <f>IF(ROW()&lt;=vLastrow,VLOOKUP(MONTH(E2555),calcs!$S$2:$T$13,2,FALSE),"")</f>
        <v/>
      </c>
      <c r="R2555" t="str">
        <f>IF(ROW()&lt;=vLastrow,VLOOKUP(MONTH(F2555),calcs!$S$2:$T$13,2,FALSE),"")</f>
        <v/>
      </c>
      <c r="S2555" t="str">
        <f t="shared" si="205"/>
        <v/>
      </c>
      <c r="T2555" s="26" t="e">
        <f>IF(F2555="",DATEDIF(E2555,calcs!X$2,"Y"),"")</f>
        <v>#VALUE!</v>
      </c>
      <c r="U2555" t="str">
        <f t="shared" si="204"/>
        <v/>
      </c>
      <c r="V2555" t="str">
        <f t="shared" si="201"/>
        <v/>
      </c>
      <c r="W2555">
        <f t="shared" si="202"/>
        <v>0</v>
      </c>
      <c r="X2555">
        <f t="shared" si="203"/>
        <v>0</v>
      </c>
    </row>
    <row r="2556" spans="1:24" x14ac:dyDescent="0.35">
      <c r="A2556" t="str">
        <f>IF(ROW()&lt;=vLastrow,'Match History Data'!A2556,"")</f>
        <v/>
      </c>
      <c r="B2556" t="str">
        <f>IF(ROW()&lt;=vLastrow,'Match History Data'!B2556,"")</f>
        <v/>
      </c>
      <c r="C2556" t="str">
        <f>IF(ROW()&lt;=vLastrow,'Match History Data'!C2556,"")</f>
        <v/>
      </c>
      <c r="D2556" t="str">
        <f>IF(ROW()&lt;=vLastrow,'Match History Data'!D2556,"")</f>
        <v/>
      </c>
      <c r="E2556" s="3" t="str">
        <f>IF(ROW()&lt;=vLastrow,IF('Match History Data'!E2556&lt;&gt;"",'Match History Data'!E2556,""),"")</f>
        <v/>
      </c>
      <c r="F2556" s="3" t="str">
        <f>IF(ROW()&lt;=vLastrow,IF('Match History Data'!F2556&lt;&gt;"",'Match History Data'!F2556,""),"")</f>
        <v/>
      </c>
      <c r="G2556" t="str">
        <f>IF(ROW()&lt;=vLastrow,'Match History Data'!G2556,"")</f>
        <v/>
      </c>
      <c r="H2556" t="str">
        <f>IF(ROW()&lt;=vLastrow,'Match History Data'!H2556,"")</f>
        <v/>
      </c>
      <c r="I2556" t="str">
        <f>IF(ROW()&lt;=vLastrow,'Match History Data'!I2556,"")</f>
        <v/>
      </c>
      <c r="J2556" t="str">
        <f>IF(ROW()&lt;=vLastrow,'Match History Data'!J2556,"")</f>
        <v/>
      </c>
      <c r="K2556" t="str">
        <f>IF(ROW()&lt;=vLastrow,'Match History Data'!K2556,"")</f>
        <v/>
      </c>
      <c r="L2556" t="str">
        <f>IF(ROW()&lt;=vLastrow,'Match History Data'!L2556,"")</f>
        <v/>
      </c>
      <c r="M2556" t="str">
        <f>IF(ROW()&lt;=vLastrow,'Match History Data'!M2556,"")</f>
        <v/>
      </c>
      <c r="N2556" t="str">
        <f>IF(ROW()&lt;=vLastrow,'Match History Data'!N2556,"")</f>
        <v/>
      </c>
      <c r="O2556" t="str">
        <f>IF(ROW()&lt;=vLastrow,'Match History Data'!O2556,"")</f>
        <v/>
      </c>
      <c r="Q2556" t="str">
        <f>IF(ROW()&lt;=vLastrow,VLOOKUP(MONTH(E2556),calcs!$S$2:$T$13,2,FALSE),"")</f>
        <v/>
      </c>
      <c r="R2556" t="str">
        <f>IF(ROW()&lt;=vLastrow,VLOOKUP(MONTH(F2556),calcs!$S$2:$T$13,2,FALSE),"")</f>
        <v/>
      </c>
      <c r="S2556" t="str">
        <f t="shared" si="205"/>
        <v/>
      </c>
      <c r="T2556" s="26" t="e">
        <f>IF(F2556="",DATEDIF(E2556,calcs!X$2,"Y"),"")</f>
        <v>#VALUE!</v>
      </c>
      <c r="U2556" t="str">
        <f t="shared" si="204"/>
        <v/>
      </c>
      <c r="V2556" t="str">
        <f t="shared" si="201"/>
        <v/>
      </c>
      <c r="W2556">
        <f t="shared" si="202"/>
        <v>0</v>
      </c>
      <c r="X2556">
        <f t="shared" si="203"/>
        <v>0</v>
      </c>
    </row>
    <row r="2557" spans="1:24" x14ac:dyDescent="0.35">
      <c r="A2557" t="str">
        <f>IF(ROW()&lt;=vLastrow,'Match History Data'!A2557,"")</f>
        <v/>
      </c>
      <c r="B2557" t="str">
        <f>IF(ROW()&lt;=vLastrow,'Match History Data'!B2557,"")</f>
        <v/>
      </c>
      <c r="C2557" t="str">
        <f>IF(ROW()&lt;=vLastrow,'Match History Data'!C2557,"")</f>
        <v/>
      </c>
      <c r="D2557" t="str">
        <f>IF(ROW()&lt;=vLastrow,'Match History Data'!D2557,"")</f>
        <v/>
      </c>
      <c r="E2557" s="3" t="str">
        <f>IF(ROW()&lt;=vLastrow,IF('Match History Data'!E2557&lt;&gt;"",'Match History Data'!E2557,""),"")</f>
        <v/>
      </c>
      <c r="F2557" s="3" t="str">
        <f>IF(ROW()&lt;=vLastrow,IF('Match History Data'!F2557&lt;&gt;"",'Match History Data'!F2557,""),"")</f>
        <v/>
      </c>
      <c r="G2557" t="str">
        <f>IF(ROW()&lt;=vLastrow,'Match History Data'!G2557,"")</f>
        <v/>
      </c>
      <c r="H2557" t="str">
        <f>IF(ROW()&lt;=vLastrow,'Match History Data'!H2557,"")</f>
        <v/>
      </c>
      <c r="I2557" t="str">
        <f>IF(ROW()&lt;=vLastrow,'Match History Data'!I2557,"")</f>
        <v/>
      </c>
      <c r="J2557" t="str">
        <f>IF(ROW()&lt;=vLastrow,'Match History Data'!J2557,"")</f>
        <v/>
      </c>
      <c r="K2557" t="str">
        <f>IF(ROW()&lt;=vLastrow,'Match History Data'!K2557,"")</f>
        <v/>
      </c>
      <c r="L2557" t="str">
        <f>IF(ROW()&lt;=vLastrow,'Match History Data'!L2557,"")</f>
        <v/>
      </c>
      <c r="M2557" t="str">
        <f>IF(ROW()&lt;=vLastrow,'Match History Data'!M2557,"")</f>
        <v/>
      </c>
      <c r="N2557" t="str">
        <f>IF(ROW()&lt;=vLastrow,'Match History Data'!N2557,"")</f>
        <v/>
      </c>
      <c r="O2557" t="str">
        <f>IF(ROW()&lt;=vLastrow,'Match History Data'!O2557,"")</f>
        <v/>
      </c>
      <c r="Q2557" t="str">
        <f>IF(ROW()&lt;=vLastrow,VLOOKUP(MONTH(E2557),calcs!$S$2:$T$13,2,FALSE),"")</f>
        <v/>
      </c>
      <c r="R2557" t="str">
        <f>IF(ROW()&lt;=vLastrow,VLOOKUP(MONTH(F2557),calcs!$S$2:$T$13,2,FALSE),"")</f>
        <v/>
      </c>
      <c r="S2557" t="str">
        <f t="shared" si="205"/>
        <v/>
      </c>
      <c r="T2557" s="26" t="e">
        <f>IF(F2557="",DATEDIF(E2557,calcs!X$2,"Y"),"")</f>
        <v>#VALUE!</v>
      </c>
      <c r="U2557" t="str">
        <f t="shared" si="204"/>
        <v/>
      </c>
      <c r="V2557" t="str">
        <f t="shared" si="201"/>
        <v/>
      </c>
      <c r="W2557">
        <f t="shared" si="202"/>
        <v>0</v>
      </c>
      <c r="X2557">
        <f t="shared" si="203"/>
        <v>0</v>
      </c>
    </row>
    <row r="2558" spans="1:24" x14ac:dyDescent="0.35">
      <c r="A2558" t="str">
        <f>IF(ROW()&lt;=vLastrow,'Match History Data'!A2558,"")</f>
        <v/>
      </c>
      <c r="B2558" t="str">
        <f>IF(ROW()&lt;=vLastrow,'Match History Data'!B2558,"")</f>
        <v/>
      </c>
      <c r="C2558" t="str">
        <f>IF(ROW()&lt;=vLastrow,'Match History Data'!C2558,"")</f>
        <v/>
      </c>
      <c r="D2558" t="str">
        <f>IF(ROW()&lt;=vLastrow,'Match History Data'!D2558,"")</f>
        <v/>
      </c>
      <c r="E2558" s="3" t="str">
        <f>IF(ROW()&lt;=vLastrow,IF('Match History Data'!E2558&lt;&gt;"",'Match History Data'!E2558,""),"")</f>
        <v/>
      </c>
      <c r="F2558" s="3" t="str">
        <f>IF(ROW()&lt;=vLastrow,IF('Match History Data'!F2558&lt;&gt;"",'Match History Data'!F2558,""),"")</f>
        <v/>
      </c>
      <c r="G2558" t="str">
        <f>IF(ROW()&lt;=vLastrow,'Match History Data'!G2558,"")</f>
        <v/>
      </c>
      <c r="H2558" t="str">
        <f>IF(ROW()&lt;=vLastrow,'Match History Data'!H2558,"")</f>
        <v/>
      </c>
      <c r="I2558" t="str">
        <f>IF(ROW()&lt;=vLastrow,'Match History Data'!I2558,"")</f>
        <v/>
      </c>
      <c r="J2558" t="str">
        <f>IF(ROW()&lt;=vLastrow,'Match History Data'!J2558,"")</f>
        <v/>
      </c>
      <c r="K2558" t="str">
        <f>IF(ROW()&lt;=vLastrow,'Match History Data'!K2558,"")</f>
        <v/>
      </c>
      <c r="L2558" t="str">
        <f>IF(ROW()&lt;=vLastrow,'Match History Data'!L2558,"")</f>
        <v/>
      </c>
      <c r="M2558" t="str">
        <f>IF(ROW()&lt;=vLastrow,'Match History Data'!M2558,"")</f>
        <v/>
      </c>
      <c r="N2558" t="str">
        <f>IF(ROW()&lt;=vLastrow,'Match History Data'!N2558,"")</f>
        <v/>
      </c>
      <c r="O2558" t="str">
        <f>IF(ROW()&lt;=vLastrow,'Match History Data'!O2558,"")</f>
        <v/>
      </c>
      <c r="Q2558" t="str">
        <f>IF(ROW()&lt;=vLastrow,VLOOKUP(MONTH(E2558),calcs!$S$2:$T$13,2,FALSE),"")</f>
        <v/>
      </c>
      <c r="R2558" t="str">
        <f>IF(ROW()&lt;=vLastrow,VLOOKUP(MONTH(F2558),calcs!$S$2:$T$13,2,FALSE),"")</f>
        <v/>
      </c>
      <c r="S2558" t="str">
        <f t="shared" si="205"/>
        <v/>
      </c>
      <c r="T2558" s="26" t="e">
        <f>IF(F2558="",DATEDIF(E2558,calcs!X$2,"Y"),"")</f>
        <v>#VALUE!</v>
      </c>
      <c r="U2558" t="str">
        <f t="shared" si="204"/>
        <v/>
      </c>
      <c r="V2558" t="str">
        <f t="shared" si="201"/>
        <v/>
      </c>
      <c r="W2558">
        <f t="shared" si="202"/>
        <v>0</v>
      </c>
      <c r="X2558">
        <f t="shared" si="203"/>
        <v>0</v>
      </c>
    </row>
    <row r="2559" spans="1:24" x14ac:dyDescent="0.35">
      <c r="A2559" t="str">
        <f>IF(ROW()&lt;=vLastrow,'Match History Data'!A2559,"")</f>
        <v/>
      </c>
      <c r="B2559" t="str">
        <f>IF(ROW()&lt;=vLastrow,'Match History Data'!B2559,"")</f>
        <v/>
      </c>
      <c r="C2559" t="str">
        <f>IF(ROW()&lt;=vLastrow,'Match History Data'!C2559,"")</f>
        <v/>
      </c>
      <c r="D2559" t="str">
        <f>IF(ROW()&lt;=vLastrow,'Match History Data'!D2559,"")</f>
        <v/>
      </c>
      <c r="E2559" s="3" t="str">
        <f>IF(ROW()&lt;=vLastrow,IF('Match History Data'!E2559&lt;&gt;"",'Match History Data'!E2559,""),"")</f>
        <v/>
      </c>
      <c r="F2559" s="3" t="str">
        <f>IF(ROW()&lt;=vLastrow,IF('Match History Data'!F2559&lt;&gt;"",'Match History Data'!F2559,""),"")</f>
        <v/>
      </c>
      <c r="G2559" t="str">
        <f>IF(ROW()&lt;=vLastrow,'Match History Data'!G2559,"")</f>
        <v/>
      </c>
      <c r="H2559" t="str">
        <f>IF(ROW()&lt;=vLastrow,'Match History Data'!H2559,"")</f>
        <v/>
      </c>
      <c r="I2559" t="str">
        <f>IF(ROW()&lt;=vLastrow,'Match History Data'!I2559,"")</f>
        <v/>
      </c>
      <c r="J2559" t="str">
        <f>IF(ROW()&lt;=vLastrow,'Match History Data'!J2559,"")</f>
        <v/>
      </c>
      <c r="K2559" t="str">
        <f>IF(ROW()&lt;=vLastrow,'Match History Data'!K2559,"")</f>
        <v/>
      </c>
      <c r="L2559" t="str">
        <f>IF(ROW()&lt;=vLastrow,'Match History Data'!L2559,"")</f>
        <v/>
      </c>
      <c r="M2559" t="str">
        <f>IF(ROW()&lt;=vLastrow,'Match History Data'!M2559,"")</f>
        <v/>
      </c>
      <c r="N2559" t="str">
        <f>IF(ROW()&lt;=vLastrow,'Match History Data'!N2559,"")</f>
        <v/>
      </c>
      <c r="O2559" t="str">
        <f>IF(ROW()&lt;=vLastrow,'Match History Data'!O2559,"")</f>
        <v/>
      </c>
      <c r="Q2559" t="str">
        <f>IF(ROW()&lt;=vLastrow,VLOOKUP(MONTH(E2559),calcs!$S$2:$T$13,2,FALSE),"")</f>
        <v/>
      </c>
      <c r="R2559" t="str">
        <f>IF(ROW()&lt;=vLastrow,VLOOKUP(MONTH(F2559),calcs!$S$2:$T$13,2,FALSE),"")</f>
        <v/>
      </c>
      <c r="S2559" t="str">
        <f t="shared" si="205"/>
        <v/>
      </c>
      <c r="T2559" s="26" t="e">
        <f>IF(F2559="",DATEDIF(E2559,calcs!X$2,"Y"),"")</f>
        <v>#VALUE!</v>
      </c>
      <c r="U2559" t="str">
        <f t="shared" si="204"/>
        <v/>
      </c>
      <c r="V2559" t="str">
        <f t="shared" si="201"/>
        <v/>
      </c>
      <c r="W2559">
        <f t="shared" si="202"/>
        <v>0</v>
      </c>
      <c r="X2559">
        <f t="shared" si="203"/>
        <v>0</v>
      </c>
    </row>
    <row r="2560" spans="1:24" x14ac:dyDescent="0.35">
      <c r="A2560" t="str">
        <f>IF(ROW()&lt;=vLastrow,'Match History Data'!A2560,"")</f>
        <v/>
      </c>
      <c r="B2560" t="str">
        <f>IF(ROW()&lt;=vLastrow,'Match History Data'!B2560,"")</f>
        <v/>
      </c>
      <c r="C2560" t="str">
        <f>IF(ROW()&lt;=vLastrow,'Match History Data'!C2560,"")</f>
        <v/>
      </c>
      <c r="D2560" t="str">
        <f>IF(ROW()&lt;=vLastrow,'Match History Data'!D2560,"")</f>
        <v/>
      </c>
      <c r="E2560" s="3" t="str">
        <f>IF(ROW()&lt;=vLastrow,IF('Match History Data'!E2560&lt;&gt;"",'Match History Data'!E2560,""),"")</f>
        <v/>
      </c>
      <c r="F2560" s="3" t="str">
        <f>IF(ROW()&lt;=vLastrow,IF('Match History Data'!F2560&lt;&gt;"",'Match History Data'!F2560,""),"")</f>
        <v/>
      </c>
      <c r="G2560" t="str">
        <f>IF(ROW()&lt;=vLastrow,'Match History Data'!G2560,"")</f>
        <v/>
      </c>
      <c r="H2560" t="str">
        <f>IF(ROW()&lt;=vLastrow,'Match History Data'!H2560,"")</f>
        <v/>
      </c>
      <c r="I2560" t="str">
        <f>IF(ROW()&lt;=vLastrow,'Match History Data'!I2560,"")</f>
        <v/>
      </c>
      <c r="J2560" t="str">
        <f>IF(ROW()&lt;=vLastrow,'Match History Data'!J2560,"")</f>
        <v/>
      </c>
      <c r="K2560" t="str">
        <f>IF(ROW()&lt;=vLastrow,'Match History Data'!K2560,"")</f>
        <v/>
      </c>
      <c r="L2560" t="str">
        <f>IF(ROW()&lt;=vLastrow,'Match History Data'!L2560,"")</f>
        <v/>
      </c>
      <c r="M2560" t="str">
        <f>IF(ROW()&lt;=vLastrow,'Match History Data'!M2560,"")</f>
        <v/>
      </c>
      <c r="N2560" t="str">
        <f>IF(ROW()&lt;=vLastrow,'Match History Data'!N2560,"")</f>
        <v/>
      </c>
      <c r="O2560" t="str">
        <f>IF(ROW()&lt;=vLastrow,'Match History Data'!O2560,"")</f>
        <v/>
      </c>
      <c r="Q2560" t="str">
        <f>IF(ROW()&lt;=vLastrow,VLOOKUP(MONTH(E2560),calcs!$S$2:$T$13,2,FALSE),"")</f>
        <v/>
      </c>
      <c r="R2560" t="str">
        <f>IF(ROW()&lt;=vLastrow,VLOOKUP(MONTH(F2560),calcs!$S$2:$T$13,2,FALSE),"")</f>
        <v/>
      </c>
      <c r="S2560" t="str">
        <f t="shared" si="205"/>
        <v/>
      </c>
      <c r="T2560" s="26" t="e">
        <f>IF(F2560="",DATEDIF(E2560,calcs!X$2,"Y"),"")</f>
        <v>#VALUE!</v>
      </c>
      <c r="U2560" t="str">
        <f t="shared" si="204"/>
        <v/>
      </c>
      <c r="V2560" t="str">
        <f t="shared" si="201"/>
        <v/>
      </c>
      <c r="W2560">
        <f t="shared" si="202"/>
        <v>0</v>
      </c>
      <c r="X2560">
        <f t="shared" si="203"/>
        <v>0</v>
      </c>
    </row>
    <row r="2561" spans="1:24" x14ac:dyDescent="0.35">
      <c r="A2561" t="str">
        <f>IF(ROW()&lt;=vLastrow,'Match History Data'!A2561,"")</f>
        <v/>
      </c>
      <c r="B2561" t="str">
        <f>IF(ROW()&lt;=vLastrow,'Match History Data'!B2561,"")</f>
        <v/>
      </c>
      <c r="C2561" t="str">
        <f>IF(ROW()&lt;=vLastrow,'Match History Data'!C2561,"")</f>
        <v/>
      </c>
      <c r="D2561" t="str">
        <f>IF(ROW()&lt;=vLastrow,'Match History Data'!D2561,"")</f>
        <v/>
      </c>
      <c r="E2561" s="3" t="str">
        <f>IF(ROW()&lt;=vLastrow,IF('Match History Data'!E2561&lt;&gt;"",'Match History Data'!E2561,""),"")</f>
        <v/>
      </c>
      <c r="F2561" s="3" t="str">
        <f>IF(ROW()&lt;=vLastrow,IF('Match History Data'!F2561&lt;&gt;"",'Match History Data'!F2561,""),"")</f>
        <v/>
      </c>
      <c r="G2561" t="str">
        <f>IF(ROW()&lt;=vLastrow,'Match History Data'!G2561,"")</f>
        <v/>
      </c>
      <c r="H2561" t="str">
        <f>IF(ROW()&lt;=vLastrow,'Match History Data'!H2561,"")</f>
        <v/>
      </c>
      <c r="I2561" t="str">
        <f>IF(ROW()&lt;=vLastrow,'Match History Data'!I2561,"")</f>
        <v/>
      </c>
      <c r="J2561" t="str">
        <f>IF(ROW()&lt;=vLastrow,'Match History Data'!J2561,"")</f>
        <v/>
      </c>
      <c r="K2561" t="str">
        <f>IF(ROW()&lt;=vLastrow,'Match History Data'!K2561,"")</f>
        <v/>
      </c>
      <c r="L2561" t="str">
        <f>IF(ROW()&lt;=vLastrow,'Match History Data'!L2561,"")</f>
        <v/>
      </c>
      <c r="M2561" t="str">
        <f>IF(ROW()&lt;=vLastrow,'Match History Data'!M2561,"")</f>
        <v/>
      </c>
      <c r="N2561" t="str">
        <f>IF(ROW()&lt;=vLastrow,'Match History Data'!N2561,"")</f>
        <v/>
      </c>
      <c r="O2561" t="str">
        <f>IF(ROW()&lt;=vLastrow,'Match History Data'!O2561,"")</f>
        <v/>
      </c>
      <c r="Q2561" t="str">
        <f>IF(ROW()&lt;=vLastrow,VLOOKUP(MONTH(E2561),calcs!$S$2:$T$13,2,FALSE),"")</f>
        <v/>
      </c>
      <c r="R2561" t="str">
        <f>IF(ROW()&lt;=vLastrow,VLOOKUP(MONTH(F2561),calcs!$S$2:$T$13,2,FALSE),"")</f>
        <v/>
      </c>
      <c r="S2561" t="str">
        <f t="shared" si="205"/>
        <v/>
      </c>
      <c r="T2561" s="26" t="e">
        <f>IF(F2561="",DATEDIF(E2561,calcs!X$2,"Y"),"")</f>
        <v>#VALUE!</v>
      </c>
      <c r="U2561" t="str">
        <f t="shared" si="204"/>
        <v/>
      </c>
      <c r="V2561" t="str">
        <f t="shared" si="201"/>
        <v/>
      </c>
      <c r="W2561">
        <f t="shared" si="202"/>
        <v>0</v>
      </c>
      <c r="X2561">
        <f t="shared" si="203"/>
        <v>0</v>
      </c>
    </row>
    <row r="2562" spans="1:24" x14ac:dyDescent="0.35">
      <c r="A2562" t="str">
        <f>IF(ROW()&lt;=vLastrow,'Match History Data'!A2562,"")</f>
        <v/>
      </c>
      <c r="B2562" t="str">
        <f>IF(ROW()&lt;=vLastrow,'Match History Data'!B2562,"")</f>
        <v/>
      </c>
      <c r="C2562" t="str">
        <f>IF(ROW()&lt;=vLastrow,'Match History Data'!C2562,"")</f>
        <v/>
      </c>
      <c r="D2562" t="str">
        <f>IF(ROW()&lt;=vLastrow,'Match History Data'!D2562,"")</f>
        <v/>
      </c>
      <c r="E2562" s="3" t="str">
        <f>IF(ROW()&lt;=vLastrow,IF('Match History Data'!E2562&lt;&gt;"",'Match History Data'!E2562,""),"")</f>
        <v/>
      </c>
      <c r="F2562" s="3" t="str">
        <f>IF(ROW()&lt;=vLastrow,IF('Match History Data'!F2562&lt;&gt;"",'Match History Data'!F2562,""),"")</f>
        <v/>
      </c>
      <c r="G2562" t="str">
        <f>IF(ROW()&lt;=vLastrow,'Match History Data'!G2562,"")</f>
        <v/>
      </c>
      <c r="H2562" t="str">
        <f>IF(ROW()&lt;=vLastrow,'Match History Data'!H2562,"")</f>
        <v/>
      </c>
      <c r="I2562" t="str">
        <f>IF(ROW()&lt;=vLastrow,'Match History Data'!I2562,"")</f>
        <v/>
      </c>
      <c r="J2562" t="str">
        <f>IF(ROW()&lt;=vLastrow,'Match History Data'!J2562,"")</f>
        <v/>
      </c>
      <c r="K2562" t="str">
        <f>IF(ROW()&lt;=vLastrow,'Match History Data'!K2562,"")</f>
        <v/>
      </c>
      <c r="L2562" t="str">
        <f>IF(ROW()&lt;=vLastrow,'Match History Data'!L2562,"")</f>
        <v/>
      </c>
      <c r="M2562" t="str">
        <f>IF(ROW()&lt;=vLastrow,'Match History Data'!M2562,"")</f>
        <v/>
      </c>
      <c r="N2562" t="str">
        <f>IF(ROW()&lt;=vLastrow,'Match History Data'!N2562,"")</f>
        <v/>
      </c>
      <c r="O2562" t="str">
        <f>IF(ROW()&lt;=vLastrow,'Match History Data'!O2562,"")</f>
        <v/>
      </c>
      <c r="Q2562" t="str">
        <f>IF(ROW()&lt;=vLastrow,VLOOKUP(MONTH(E2562),calcs!$S$2:$T$13,2,FALSE),"")</f>
        <v/>
      </c>
      <c r="R2562" t="str">
        <f>IF(ROW()&lt;=vLastrow,VLOOKUP(MONTH(F2562),calcs!$S$2:$T$13,2,FALSE),"")</f>
        <v/>
      </c>
      <c r="S2562" t="str">
        <f t="shared" si="205"/>
        <v/>
      </c>
      <c r="T2562" s="26" t="e">
        <f>IF(F2562="",DATEDIF(E2562,calcs!X$2,"Y"),"")</f>
        <v>#VALUE!</v>
      </c>
      <c r="U2562" t="str">
        <f t="shared" si="204"/>
        <v/>
      </c>
      <c r="V2562" t="str">
        <f t="shared" ref="V2562:V2625" si="206">SUBSTITUTE(N2562,"White or Caucasian","White")</f>
        <v/>
      </c>
      <c r="W2562">
        <f t="shared" ref="W2562:W2625" si="207">IF(J2562&lt;&gt;"",LEN(J2562)-LEN(SUBSTITUTE(J2562,";",""))+1,0)</f>
        <v>0</v>
      </c>
      <c r="X2562">
        <f t="shared" ref="X2562:X2625" si="208">IF(N2562&lt;&gt;"",LEN(N2562)-LEN(SUBSTITUTE(N2562,";",""))+1,0)</f>
        <v>0</v>
      </c>
    </row>
    <row r="2563" spans="1:24" x14ac:dyDescent="0.35">
      <c r="A2563" t="str">
        <f>IF(ROW()&lt;=vLastrow,'Match History Data'!A2563,"")</f>
        <v/>
      </c>
      <c r="B2563" t="str">
        <f>IF(ROW()&lt;=vLastrow,'Match History Data'!B2563,"")</f>
        <v/>
      </c>
      <c r="C2563" t="str">
        <f>IF(ROW()&lt;=vLastrow,'Match History Data'!C2563,"")</f>
        <v/>
      </c>
      <c r="D2563" t="str">
        <f>IF(ROW()&lt;=vLastrow,'Match History Data'!D2563,"")</f>
        <v/>
      </c>
      <c r="E2563" s="3" t="str">
        <f>IF(ROW()&lt;=vLastrow,IF('Match History Data'!E2563&lt;&gt;"",'Match History Data'!E2563,""),"")</f>
        <v/>
      </c>
      <c r="F2563" s="3" t="str">
        <f>IF(ROW()&lt;=vLastrow,IF('Match History Data'!F2563&lt;&gt;"",'Match History Data'!F2563,""),"")</f>
        <v/>
      </c>
      <c r="G2563" t="str">
        <f>IF(ROW()&lt;=vLastrow,'Match History Data'!G2563,"")</f>
        <v/>
      </c>
      <c r="H2563" t="str">
        <f>IF(ROW()&lt;=vLastrow,'Match History Data'!H2563,"")</f>
        <v/>
      </c>
      <c r="I2563" t="str">
        <f>IF(ROW()&lt;=vLastrow,'Match History Data'!I2563,"")</f>
        <v/>
      </c>
      <c r="J2563" t="str">
        <f>IF(ROW()&lt;=vLastrow,'Match History Data'!J2563,"")</f>
        <v/>
      </c>
      <c r="K2563" t="str">
        <f>IF(ROW()&lt;=vLastrow,'Match History Data'!K2563,"")</f>
        <v/>
      </c>
      <c r="L2563" t="str">
        <f>IF(ROW()&lt;=vLastrow,'Match History Data'!L2563,"")</f>
        <v/>
      </c>
      <c r="M2563" t="str">
        <f>IF(ROW()&lt;=vLastrow,'Match History Data'!M2563,"")</f>
        <v/>
      </c>
      <c r="N2563" t="str">
        <f>IF(ROW()&lt;=vLastrow,'Match History Data'!N2563,"")</f>
        <v/>
      </c>
      <c r="O2563" t="str">
        <f>IF(ROW()&lt;=vLastrow,'Match History Data'!O2563,"")</f>
        <v/>
      </c>
      <c r="Q2563" t="str">
        <f>IF(ROW()&lt;=vLastrow,VLOOKUP(MONTH(E2563),calcs!$S$2:$T$13,2,FALSE),"")</f>
        <v/>
      </c>
      <c r="R2563" t="str">
        <f>IF(ROW()&lt;=vLastrow,VLOOKUP(MONTH(F2563),calcs!$S$2:$T$13,2,FALSE),"")</f>
        <v/>
      </c>
      <c r="S2563" t="str">
        <f t="shared" si="205"/>
        <v/>
      </c>
      <c r="T2563" s="26" t="e">
        <f>IF(F2563="",DATEDIF(E2563,calcs!X$2,"Y"),"")</f>
        <v>#VALUE!</v>
      </c>
      <c r="U2563" t="str">
        <f t="shared" ref="U2563:U2626" si="209">SUBSTITUTE(J2563,"White or Caucasian","White")</f>
        <v/>
      </c>
      <c r="V2563" t="str">
        <f t="shared" si="206"/>
        <v/>
      </c>
      <c r="W2563">
        <f t="shared" si="207"/>
        <v>0</v>
      </c>
      <c r="X2563">
        <f t="shared" si="208"/>
        <v>0</v>
      </c>
    </row>
    <row r="2564" spans="1:24" x14ac:dyDescent="0.35">
      <c r="A2564" t="str">
        <f>IF(ROW()&lt;=vLastrow,'Match History Data'!A2564,"")</f>
        <v/>
      </c>
      <c r="B2564" t="str">
        <f>IF(ROW()&lt;=vLastrow,'Match History Data'!B2564,"")</f>
        <v/>
      </c>
      <c r="C2564" t="str">
        <f>IF(ROW()&lt;=vLastrow,'Match History Data'!C2564,"")</f>
        <v/>
      </c>
      <c r="D2564" t="str">
        <f>IF(ROW()&lt;=vLastrow,'Match History Data'!D2564,"")</f>
        <v/>
      </c>
      <c r="E2564" s="3" t="str">
        <f>IF(ROW()&lt;=vLastrow,IF('Match History Data'!E2564&lt;&gt;"",'Match History Data'!E2564,""),"")</f>
        <v/>
      </c>
      <c r="F2564" s="3" t="str">
        <f>IF(ROW()&lt;=vLastrow,IF('Match History Data'!F2564&lt;&gt;"",'Match History Data'!F2564,""),"")</f>
        <v/>
      </c>
      <c r="G2564" t="str">
        <f>IF(ROW()&lt;=vLastrow,'Match History Data'!G2564,"")</f>
        <v/>
      </c>
      <c r="H2564" t="str">
        <f>IF(ROW()&lt;=vLastrow,'Match History Data'!H2564,"")</f>
        <v/>
      </c>
      <c r="I2564" t="str">
        <f>IF(ROW()&lt;=vLastrow,'Match History Data'!I2564,"")</f>
        <v/>
      </c>
      <c r="J2564" t="str">
        <f>IF(ROW()&lt;=vLastrow,'Match History Data'!J2564,"")</f>
        <v/>
      </c>
      <c r="K2564" t="str">
        <f>IF(ROW()&lt;=vLastrow,'Match History Data'!K2564,"")</f>
        <v/>
      </c>
      <c r="L2564" t="str">
        <f>IF(ROW()&lt;=vLastrow,'Match History Data'!L2564,"")</f>
        <v/>
      </c>
      <c r="M2564" t="str">
        <f>IF(ROW()&lt;=vLastrow,'Match History Data'!M2564,"")</f>
        <v/>
      </c>
      <c r="N2564" t="str">
        <f>IF(ROW()&lt;=vLastrow,'Match History Data'!N2564,"")</f>
        <v/>
      </c>
      <c r="O2564" t="str">
        <f>IF(ROW()&lt;=vLastrow,'Match History Data'!O2564,"")</f>
        <v/>
      </c>
      <c r="Q2564" t="str">
        <f>IF(ROW()&lt;=vLastrow,VLOOKUP(MONTH(E2564),calcs!$S$2:$T$13,2,FALSE),"")</f>
        <v/>
      </c>
      <c r="R2564" t="str">
        <f>IF(ROW()&lt;=vLastrow,VLOOKUP(MONTH(F2564),calcs!$S$2:$T$13,2,FALSE),"")</f>
        <v/>
      </c>
      <c r="S2564" t="str">
        <f t="shared" si="205"/>
        <v/>
      </c>
      <c r="T2564" s="26" t="e">
        <f>IF(F2564="",DATEDIF(E2564,calcs!X$2,"Y"),"")</f>
        <v>#VALUE!</v>
      </c>
      <c r="U2564" t="str">
        <f t="shared" si="209"/>
        <v/>
      </c>
      <c r="V2564" t="str">
        <f t="shared" si="206"/>
        <v/>
      </c>
      <c r="W2564">
        <f t="shared" si="207"/>
        <v>0</v>
      </c>
      <c r="X2564">
        <f t="shared" si="208"/>
        <v>0</v>
      </c>
    </row>
    <row r="2565" spans="1:24" x14ac:dyDescent="0.35">
      <c r="A2565" t="str">
        <f>IF(ROW()&lt;=vLastrow,'Match History Data'!A2565,"")</f>
        <v/>
      </c>
      <c r="B2565" t="str">
        <f>IF(ROW()&lt;=vLastrow,'Match History Data'!B2565,"")</f>
        <v/>
      </c>
      <c r="C2565" t="str">
        <f>IF(ROW()&lt;=vLastrow,'Match History Data'!C2565,"")</f>
        <v/>
      </c>
      <c r="D2565" t="str">
        <f>IF(ROW()&lt;=vLastrow,'Match History Data'!D2565,"")</f>
        <v/>
      </c>
      <c r="E2565" s="3" t="str">
        <f>IF(ROW()&lt;=vLastrow,IF('Match History Data'!E2565&lt;&gt;"",'Match History Data'!E2565,""),"")</f>
        <v/>
      </c>
      <c r="F2565" s="3" t="str">
        <f>IF(ROW()&lt;=vLastrow,IF('Match History Data'!F2565&lt;&gt;"",'Match History Data'!F2565,""),"")</f>
        <v/>
      </c>
      <c r="G2565" t="str">
        <f>IF(ROW()&lt;=vLastrow,'Match History Data'!G2565,"")</f>
        <v/>
      </c>
      <c r="H2565" t="str">
        <f>IF(ROW()&lt;=vLastrow,'Match History Data'!H2565,"")</f>
        <v/>
      </c>
      <c r="I2565" t="str">
        <f>IF(ROW()&lt;=vLastrow,'Match History Data'!I2565,"")</f>
        <v/>
      </c>
      <c r="J2565" t="str">
        <f>IF(ROW()&lt;=vLastrow,'Match History Data'!J2565,"")</f>
        <v/>
      </c>
      <c r="K2565" t="str">
        <f>IF(ROW()&lt;=vLastrow,'Match History Data'!K2565,"")</f>
        <v/>
      </c>
      <c r="L2565" t="str">
        <f>IF(ROW()&lt;=vLastrow,'Match History Data'!L2565,"")</f>
        <v/>
      </c>
      <c r="M2565" t="str">
        <f>IF(ROW()&lt;=vLastrow,'Match History Data'!M2565,"")</f>
        <v/>
      </c>
      <c r="N2565" t="str">
        <f>IF(ROW()&lt;=vLastrow,'Match History Data'!N2565,"")</f>
        <v/>
      </c>
      <c r="O2565" t="str">
        <f>IF(ROW()&lt;=vLastrow,'Match History Data'!O2565,"")</f>
        <v/>
      </c>
      <c r="Q2565" t="str">
        <f>IF(ROW()&lt;=vLastrow,VLOOKUP(MONTH(E2565),calcs!$S$2:$T$13,2,FALSE),"")</f>
        <v/>
      </c>
      <c r="R2565" t="str">
        <f>IF(ROW()&lt;=vLastrow,VLOOKUP(MONTH(F2565),calcs!$S$2:$T$13,2,FALSE),"")</f>
        <v/>
      </c>
      <c r="S2565" t="str">
        <f t="shared" si="205"/>
        <v/>
      </c>
      <c r="T2565" s="26" t="e">
        <f>IF(F2565="",DATEDIF(E2565,calcs!X$2,"Y"),"")</f>
        <v>#VALUE!</v>
      </c>
      <c r="U2565" t="str">
        <f t="shared" si="209"/>
        <v/>
      </c>
      <c r="V2565" t="str">
        <f t="shared" si="206"/>
        <v/>
      </c>
      <c r="W2565">
        <f t="shared" si="207"/>
        <v>0</v>
      </c>
      <c r="X2565">
        <f t="shared" si="208"/>
        <v>0</v>
      </c>
    </row>
    <row r="2566" spans="1:24" x14ac:dyDescent="0.35">
      <c r="A2566" t="str">
        <f>IF(ROW()&lt;=vLastrow,'Match History Data'!A2566,"")</f>
        <v/>
      </c>
      <c r="B2566" t="str">
        <f>IF(ROW()&lt;=vLastrow,'Match History Data'!B2566,"")</f>
        <v/>
      </c>
      <c r="C2566" t="str">
        <f>IF(ROW()&lt;=vLastrow,'Match History Data'!C2566,"")</f>
        <v/>
      </c>
      <c r="D2566" t="str">
        <f>IF(ROW()&lt;=vLastrow,'Match History Data'!D2566,"")</f>
        <v/>
      </c>
      <c r="E2566" s="3" t="str">
        <f>IF(ROW()&lt;=vLastrow,IF('Match History Data'!E2566&lt;&gt;"",'Match History Data'!E2566,""),"")</f>
        <v/>
      </c>
      <c r="F2566" s="3" t="str">
        <f>IF(ROW()&lt;=vLastrow,IF('Match History Data'!F2566&lt;&gt;"",'Match History Data'!F2566,""),"")</f>
        <v/>
      </c>
      <c r="G2566" t="str">
        <f>IF(ROW()&lt;=vLastrow,'Match History Data'!G2566,"")</f>
        <v/>
      </c>
      <c r="H2566" t="str">
        <f>IF(ROW()&lt;=vLastrow,'Match History Data'!H2566,"")</f>
        <v/>
      </c>
      <c r="I2566" t="str">
        <f>IF(ROW()&lt;=vLastrow,'Match History Data'!I2566,"")</f>
        <v/>
      </c>
      <c r="J2566" t="str">
        <f>IF(ROW()&lt;=vLastrow,'Match History Data'!J2566,"")</f>
        <v/>
      </c>
      <c r="K2566" t="str">
        <f>IF(ROW()&lt;=vLastrow,'Match History Data'!K2566,"")</f>
        <v/>
      </c>
      <c r="L2566" t="str">
        <f>IF(ROW()&lt;=vLastrow,'Match History Data'!L2566,"")</f>
        <v/>
      </c>
      <c r="M2566" t="str">
        <f>IF(ROW()&lt;=vLastrow,'Match History Data'!M2566,"")</f>
        <v/>
      </c>
      <c r="N2566" t="str">
        <f>IF(ROW()&lt;=vLastrow,'Match History Data'!N2566,"")</f>
        <v/>
      </c>
      <c r="O2566" t="str">
        <f>IF(ROW()&lt;=vLastrow,'Match History Data'!O2566,"")</f>
        <v/>
      </c>
      <c r="Q2566" t="str">
        <f>IF(ROW()&lt;=vLastrow,VLOOKUP(MONTH(E2566),calcs!$S$2:$T$13,2,FALSE),"")</f>
        <v/>
      </c>
      <c r="R2566" t="str">
        <f>IF(ROW()&lt;=vLastrow,VLOOKUP(MONTH(F2566),calcs!$S$2:$T$13,2,FALSE),"")</f>
        <v/>
      </c>
      <c r="S2566" t="str">
        <f t="shared" si="205"/>
        <v/>
      </c>
      <c r="T2566" s="26" t="e">
        <f>IF(F2566="",DATEDIF(E2566,calcs!X$2,"Y"),"")</f>
        <v>#VALUE!</v>
      </c>
      <c r="U2566" t="str">
        <f t="shared" si="209"/>
        <v/>
      </c>
      <c r="V2566" t="str">
        <f t="shared" si="206"/>
        <v/>
      </c>
      <c r="W2566">
        <f t="shared" si="207"/>
        <v>0</v>
      </c>
      <c r="X2566">
        <f t="shared" si="208"/>
        <v>0</v>
      </c>
    </row>
    <row r="2567" spans="1:24" x14ac:dyDescent="0.35">
      <c r="A2567" t="str">
        <f>IF(ROW()&lt;=vLastrow,'Match History Data'!A2567,"")</f>
        <v/>
      </c>
      <c r="B2567" t="str">
        <f>IF(ROW()&lt;=vLastrow,'Match History Data'!B2567,"")</f>
        <v/>
      </c>
      <c r="C2567" t="str">
        <f>IF(ROW()&lt;=vLastrow,'Match History Data'!C2567,"")</f>
        <v/>
      </c>
      <c r="D2567" t="str">
        <f>IF(ROW()&lt;=vLastrow,'Match History Data'!D2567,"")</f>
        <v/>
      </c>
      <c r="E2567" s="3" t="str">
        <f>IF(ROW()&lt;=vLastrow,IF('Match History Data'!E2567&lt;&gt;"",'Match History Data'!E2567,""),"")</f>
        <v/>
      </c>
      <c r="F2567" s="3" t="str">
        <f>IF(ROW()&lt;=vLastrow,IF('Match History Data'!F2567&lt;&gt;"",'Match History Data'!F2567,""),"")</f>
        <v/>
      </c>
      <c r="G2567" t="str">
        <f>IF(ROW()&lt;=vLastrow,'Match History Data'!G2567,"")</f>
        <v/>
      </c>
      <c r="H2567" t="str">
        <f>IF(ROW()&lt;=vLastrow,'Match History Data'!H2567,"")</f>
        <v/>
      </c>
      <c r="I2567" t="str">
        <f>IF(ROW()&lt;=vLastrow,'Match History Data'!I2567,"")</f>
        <v/>
      </c>
      <c r="J2567" t="str">
        <f>IF(ROW()&lt;=vLastrow,'Match History Data'!J2567,"")</f>
        <v/>
      </c>
      <c r="K2567" t="str">
        <f>IF(ROW()&lt;=vLastrow,'Match History Data'!K2567,"")</f>
        <v/>
      </c>
      <c r="L2567" t="str">
        <f>IF(ROW()&lt;=vLastrow,'Match History Data'!L2567,"")</f>
        <v/>
      </c>
      <c r="M2567" t="str">
        <f>IF(ROW()&lt;=vLastrow,'Match History Data'!M2567,"")</f>
        <v/>
      </c>
      <c r="N2567" t="str">
        <f>IF(ROW()&lt;=vLastrow,'Match History Data'!N2567,"")</f>
        <v/>
      </c>
      <c r="O2567" t="str">
        <f>IF(ROW()&lt;=vLastrow,'Match History Data'!O2567,"")</f>
        <v/>
      </c>
      <c r="Q2567" t="str">
        <f>IF(ROW()&lt;=vLastrow,VLOOKUP(MONTH(E2567),calcs!$S$2:$T$13,2,FALSE),"")</f>
        <v/>
      </c>
      <c r="R2567" t="str">
        <f>IF(ROW()&lt;=vLastrow,VLOOKUP(MONTH(F2567),calcs!$S$2:$T$13,2,FALSE),"")</f>
        <v/>
      </c>
      <c r="S2567" t="str">
        <f t="shared" si="205"/>
        <v/>
      </c>
      <c r="T2567" s="26" t="e">
        <f>IF(F2567="",DATEDIF(E2567,calcs!X$2,"Y"),"")</f>
        <v>#VALUE!</v>
      </c>
      <c r="U2567" t="str">
        <f t="shared" si="209"/>
        <v/>
      </c>
      <c r="V2567" t="str">
        <f t="shared" si="206"/>
        <v/>
      </c>
      <c r="W2567">
        <f t="shared" si="207"/>
        <v>0</v>
      </c>
      <c r="X2567">
        <f t="shared" si="208"/>
        <v>0</v>
      </c>
    </row>
    <row r="2568" spans="1:24" x14ac:dyDescent="0.35">
      <c r="A2568" t="str">
        <f>IF(ROW()&lt;=vLastrow,'Match History Data'!A2568,"")</f>
        <v/>
      </c>
      <c r="B2568" t="str">
        <f>IF(ROW()&lt;=vLastrow,'Match History Data'!B2568,"")</f>
        <v/>
      </c>
      <c r="C2568" t="str">
        <f>IF(ROW()&lt;=vLastrow,'Match History Data'!C2568,"")</f>
        <v/>
      </c>
      <c r="D2568" t="str">
        <f>IF(ROW()&lt;=vLastrow,'Match History Data'!D2568,"")</f>
        <v/>
      </c>
      <c r="E2568" s="3" t="str">
        <f>IF(ROW()&lt;=vLastrow,IF('Match History Data'!E2568&lt;&gt;"",'Match History Data'!E2568,""),"")</f>
        <v/>
      </c>
      <c r="F2568" s="3" t="str">
        <f>IF(ROW()&lt;=vLastrow,IF('Match History Data'!F2568&lt;&gt;"",'Match History Data'!F2568,""),"")</f>
        <v/>
      </c>
      <c r="G2568" t="str">
        <f>IF(ROW()&lt;=vLastrow,'Match History Data'!G2568,"")</f>
        <v/>
      </c>
      <c r="H2568" t="str">
        <f>IF(ROW()&lt;=vLastrow,'Match History Data'!H2568,"")</f>
        <v/>
      </c>
      <c r="I2568" t="str">
        <f>IF(ROW()&lt;=vLastrow,'Match History Data'!I2568,"")</f>
        <v/>
      </c>
      <c r="J2568" t="str">
        <f>IF(ROW()&lt;=vLastrow,'Match History Data'!J2568,"")</f>
        <v/>
      </c>
      <c r="K2568" t="str">
        <f>IF(ROW()&lt;=vLastrow,'Match History Data'!K2568,"")</f>
        <v/>
      </c>
      <c r="L2568" t="str">
        <f>IF(ROW()&lt;=vLastrow,'Match History Data'!L2568,"")</f>
        <v/>
      </c>
      <c r="M2568" t="str">
        <f>IF(ROW()&lt;=vLastrow,'Match History Data'!M2568,"")</f>
        <v/>
      </c>
      <c r="N2568" t="str">
        <f>IF(ROW()&lt;=vLastrow,'Match History Data'!N2568,"")</f>
        <v/>
      </c>
      <c r="O2568" t="str">
        <f>IF(ROW()&lt;=vLastrow,'Match History Data'!O2568,"")</f>
        <v/>
      </c>
      <c r="Q2568" t="str">
        <f>IF(ROW()&lt;=vLastrow,VLOOKUP(MONTH(E2568),calcs!$S$2:$T$13,2,FALSE),"")</f>
        <v/>
      </c>
      <c r="R2568" t="str">
        <f>IF(ROW()&lt;=vLastrow,VLOOKUP(MONTH(F2568),calcs!$S$2:$T$13,2,FALSE),"")</f>
        <v/>
      </c>
      <c r="S2568" t="str">
        <f t="shared" si="205"/>
        <v/>
      </c>
      <c r="T2568" s="26" t="e">
        <f>IF(F2568="",DATEDIF(E2568,calcs!X$2,"Y"),"")</f>
        <v>#VALUE!</v>
      </c>
      <c r="U2568" t="str">
        <f t="shared" si="209"/>
        <v/>
      </c>
      <c r="V2568" t="str">
        <f t="shared" si="206"/>
        <v/>
      </c>
      <c r="W2568">
        <f t="shared" si="207"/>
        <v>0</v>
      </c>
      <c r="X2568">
        <f t="shared" si="208"/>
        <v>0</v>
      </c>
    </row>
    <row r="2569" spans="1:24" x14ac:dyDescent="0.35">
      <c r="A2569" t="str">
        <f>IF(ROW()&lt;=vLastrow,'Match History Data'!A2569,"")</f>
        <v/>
      </c>
      <c r="B2569" t="str">
        <f>IF(ROW()&lt;=vLastrow,'Match History Data'!B2569,"")</f>
        <v/>
      </c>
      <c r="C2569" t="str">
        <f>IF(ROW()&lt;=vLastrow,'Match History Data'!C2569,"")</f>
        <v/>
      </c>
      <c r="D2569" t="str">
        <f>IF(ROW()&lt;=vLastrow,'Match History Data'!D2569,"")</f>
        <v/>
      </c>
      <c r="E2569" s="3" t="str">
        <f>IF(ROW()&lt;=vLastrow,IF('Match History Data'!E2569&lt;&gt;"",'Match History Data'!E2569,""),"")</f>
        <v/>
      </c>
      <c r="F2569" s="3" t="str">
        <f>IF(ROW()&lt;=vLastrow,IF('Match History Data'!F2569&lt;&gt;"",'Match History Data'!F2569,""),"")</f>
        <v/>
      </c>
      <c r="G2569" t="str">
        <f>IF(ROW()&lt;=vLastrow,'Match History Data'!G2569,"")</f>
        <v/>
      </c>
      <c r="H2569" t="str">
        <f>IF(ROW()&lt;=vLastrow,'Match History Data'!H2569,"")</f>
        <v/>
      </c>
      <c r="I2569" t="str">
        <f>IF(ROW()&lt;=vLastrow,'Match History Data'!I2569,"")</f>
        <v/>
      </c>
      <c r="J2569" t="str">
        <f>IF(ROW()&lt;=vLastrow,'Match History Data'!J2569,"")</f>
        <v/>
      </c>
      <c r="K2569" t="str">
        <f>IF(ROW()&lt;=vLastrow,'Match History Data'!K2569,"")</f>
        <v/>
      </c>
      <c r="L2569" t="str">
        <f>IF(ROW()&lt;=vLastrow,'Match History Data'!L2569,"")</f>
        <v/>
      </c>
      <c r="M2569" t="str">
        <f>IF(ROW()&lt;=vLastrow,'Match History Data'!M2569,"")</f>
        <v/>
      </c>
      <c r="N2569" t="str">
        <f>IF(ROW()&lt;=vLastrow,'Match History Data'!N2569,"")</f>
        <v/>
      </c>
      <c r="O2569" t="str">
        <f>IF(ROW()&lt;=vLastrow,'Match History Data'!O2569,"")</f>
        <v/>
      </c>
      <c r="Q2569" t="str">
        <f>IF(ROW()&lt;=vLastrow,VLOOKUP(MONTH(E2569),calcs!$S$2:$T$13,2,FALSE),"")</f>
        <v/>
      </c>
      <c r="R2569" t="str">
        <f>IF(ROW()&lt;=vLastrow,VLOOKUP(MONTH(F2569),calcs!$S$2:$T$13,2,FALSE),"")</f>
        <v/>
      </c>
      <c r="S2569" t="str">
        <f t="shared" si="205"/>
        <v/>
      </c>
      <c r="T2569" s="26" t="e">
        <f>IF(F2569="",DATEDIF(E2569,calcs!X$2,"Y"),"")</f>
        <v>#VALUE!</v>
      </c>
      <c r="U2569" t="str">
        <f t="shared" si="209"/>
        <v/>
      </c>
      <c r="V2569" t="str">
        <f t="shared" si="206"/>
        <v/>
      </c>
      <c r="W2569">
        <f t="shared" si="207"/>
        <v>0</v>
      </c>
      <c r="X2569">
        <f t="shared" si="208"/>
        <v>0</v>
      </c>
    </row>
    <row r="2570" spans="1:24" x14ac:dyDescent="0.35">
      <c r="A2570" t="str">
        <f>IF(ROW()&lt;=vLastrow,'Match History Data'!A2570,"")</f>
        <v/>
      </c>
      <c r="B2570" t="str">
        <f>IF(ROW()&lt;=vLastrow,'Match History Data'!B2570,"")</f>
        <v/>
      </c>
      <c r="C2570" t="str">
        <f>IF(ROW()&lt;=vLastrow,'Match History Data'!C2570,"")</f>
        <v/>
      </c>
      <c r="D2570" t="str">
        <f>IF(ROW()&lt;=vLastrow,'Match History Data'!D2570,"")</f>
        <v/>
      </c>
      <c r="E2570" s="3" t="str">
        <f>IF(ROW()&lt;=vLastrow,IF('Match History Data'!E2570&lt;&gt;"",'Match History Data'!E2570,""),"")</f>
        <v/>
      </c>
      <c r="F2570" s="3" t="str">
        <f>IF(ROW()&lt;=vLastrow,IF('Match History Data'!F2570&lt;&gt;"",'Match History Data'!F2570,""),"")</f>
        <v/>
      </c>
      <c r="G2570" t="str">
        <f>IF(ROW()&lt;=vLastrow,'Match History Data'!G2570,"")</f>
        <v/>
      </c>
      <c r="H2570" t="str">
        <f>IF(ROW()&lt;=vLastrow,'Match History Data'!H2570,"")</f>
        <v/>
      </c>
      <c r="I2570" t="str">
        <f>IF(ROW()&lt;=vLastrow,'Match History Data'!I2570,"")</f>
        <v/>
      </c>
      <c r="J2570" t="str">
        <f>IF(ROW()&lt;=vLastrow,'Match History Data'!J2570,"")</f>
        <v/>
      </c>
      <c r="K2570" t="str">
        <f>IF(ROW()&lt;=vLastrow,'Match History Data'!K2570,"")</f>
        <v/>
      </c>
      <c r="L2570" t="str">
        <f>IF(ROW()&lt;=vLastrow,'Match History Data'!L2570,"")</f>
        <v/>
      </c>
      <c r="M2570" t="str">
        <f>IF(ROW()&lt;=vLastrow,'Match History Data'!M2570,"")</f>
        <v/>
      </c>
      <c r="N2570" t="str">
        <f>IF(ROW()&lt;=vLastrow,'Match History Data'!N2570,"")</f>
        <v/>
      </c>
      <c r="O2570" t="str">
        <f>IF(ROW()&lt;=vLastrow,'Match History Data'!O2570,"")</f>
        <v/>
      </c>
      <c r="Q2570" t="str">
        <f>IF(ROW()&lt;=vLastrow,VLOOKUP(MONTH(E2570),calcs!$S$2:$T$13,2,FALSE),"")</f>
        <v/>
      </c>
      <c r="R2570" t="str">
        <f>IF(ROW()&lt;=vLastrow,VLOOKUP(MONTH(F2570),calcs!$S$2:$T$13,2,FALSE),"")</f>
        <v/>
      </c>
      <c r="S2570" t="str">
        <f t="shared" ref="S2570:S2633" si="210">IF(F2570&lt;&gt;"",DATEDIF(E2570,F2570,"y"),"")</f>
        <v/>
      </c>
      <c r="T2570" s="26" t="e">
        <f>IF(F2570="",DATEDIF(E2570,calcs!X$2,"Y"),"")</f>
        <v>#VALUE!</v>
      </c>
      <c r="U2570" t="str">
        <f t="shared" si="209"/>
        <v/>
      </c>
      <c r="V2570" t="str">
        <f t="shared" si="206"/>
        <v/>
      </c>
      <c r="W2570">
        <f t="shared" si="207"/>
        <v>0</v>
      </c>
      <c r="X2570">
        <f t="shared" si="208"/>
        <v>0</v>
      </c>
    </row>
    <row r="2571" spans="1:24" x14ac:dyDescent="0.35">
      <c r="A2571" t="str">
        <f>IF(ROW()&lt;=vLastrow,'Match History Data'!A2571,"")</f>
        <v/>
      </c>
      <c r="B2571" t="str">
        <f>IF(ROW()&lt;=vLastrow,'Match History Data'!B2571,"")</f>
        <v/>
      </c>
      <c r="C2571" t="str">
        <f>IF(ROW()&lt;=vLastrow,'Match History Data'!C2571,"")</f>
        <v/>
      </c>
      <c r="D2571" t="str">
        <f>IF(ROW()&lt;=vLastrow,'Match History Data'!D2571,"")</f>
        <v/>
      </c>
      <c r="E2571" s="3" t="str">
        <f>IF(ROW()&lt;=vLastrow,IF('Match History Data'!E2571&lt;&gt;"",'Match History Data'!E2571,""),"")</f>
        <v/>
      </c>
      <c r="F2571" s="3" t="str">
        <f>IF(ROW()&lt;=vLastrow,IF('Match History Data'!F2571&lt;&gt;"",'Match History Data'!F2571,""),"")</f>
        <v/>
      </c>
      <c r="G2571" t="str">
        <f>IF(ROW()&lt;=vLastrow,'Match History Data'!G2571,"")</f>
        <v/>
      </c>
      <c r="H2571" t="str">
        <f>IF(ROW()&lt;=vLastrow,'Match History Data'!H2571,"")</f>
        <v/>
      </c>
      <c r="I2571" t="str">
        <f>IF(ROW()&lt;=vLastrow,'Match History Data'!I2571,"")</f>
        <v/>
      </c>
      <c r="J2571" t="str">
        <f>IF(ROW()&lt;=vLastrow,'Match History Data'!J2571,"")</f>
        <v/>
      </c>
      <c r="K2571" t="str">
        <f>IF(ROW()&lt;=vLastrow,'Match History Data'!K2571,"")</f>
        <v/>
      </c>
      <c r="L2571" t="str">
        <f>IF(ROW()&lt;=vLastrow,'Match History Data'!L2571,"")</f>
        <v/>
      </c>
      <c r="M2571" t="str">
        <f>IF(ROW()&lt;=vLastrow,'Match History Data'!M2571,"")</f>
        <v/>
      </c>
      <c r="N2571" t="str">
        <f>IF(ROW()&lt;=vLastrow,'Match History Data'!N2571,"")</f>
        <v/>
      </c>
      <c r="O2571" t="str">
        <f>IF(ROW()&lt;=vLastrow,'Match History Data'!O2571,"")</f>
        <v/>
      </c>
      <c r="Q2571" t="str">
        <f>IF(ROW()&lt;=vLastrow,VLOOKUP(MONTH(E2571),calcs!$S$2:$T$13,2,FALSE),"")</f>
        <v/>
      </c>
      <c r="R2571" t="str">
        <f>IF(ROW()&lt;=vLastrow,VLOOKUP(MONTH(F2571),calcs!$S$2:$T$13,2,FALSE),"")</f>
        <v/>
      </c>
      <c r="S2571" t="str">
        <f t="shared" si="210"/>
        <v/>
      </c>
      <c r="T2571" s="26" t="e">
        <f>IF(F2571="",DATEDIF(E2571,calcs!X$2,"Y"),"")</f>
        <v>#VALUE!</v>
      </c>
      <c r="U2571" t="str">
        <f t="shared" si="209"/>
        <v/>
      </c>
      <c r="V2571" t="str">
        <f t="shared" si="206"/>
        <v/>
      </c>
      <c r="W2571">
        <f t="shared" si="207"/>
        <v>0</v>
      </c>
      <c r="X2571">
        <f t="shared" si="208"/>
        <v>0</v>
      </c>
    </row>
    <row r="2572" spans="1:24" x14ac:dyDescent="0.35">
      <c r="A2572" t="str">
        <f>IF(ROW()&lt;=vLastrow,'Match History Data'!A2572,"")</f>
        <v/>
      </c>
      <c r="B2572" t="str">
        <f>IF(ROW()&lt;=vLastrow,'Match History Data'!B2572,"")</f>
        <v/>
      </c>
      <c r="C2572" t="str">
        <f>IF(ROW()&lt;=vLastrow,'Match History Data'!C2572,"")</f>
        <v/>
      </c>
      <c r="D2572" t="str">
        <f>IF(ROW()&lt;=vLastrow,'Match History Data'!D2572,"")</f>
        <v/>
      </c>
      <c r="E2572" s="3" t="str">
        <f>IF(ROW()&lt;=vLastrow,IF('Match History Data'!E2572&lt;&gt;"",'Match History Data'!E2572,""),"")</f>
        <v/>
      </c>
      <c r="F2572" s="3" t="str">
        <f>IF(ROW()&lt;=vLastrow,IF('Match History Data'!F2572&lt;&gt;"",'Match History Data'!F2572,""),"")</f>
        <v/>
      </c>
      <c r="G2572" t="str">
        <f>IF(ROW()&lt;=vLastrow,'Match History Data'!G2572,"")</f>
        <v/>
      </c>
      <c r="H2572" t="str">
        <f>IF(ROW()&lt;=vLastrow,'Match History Data'!H2572,"")</f>
        <v/>
      </c>
      <c r="I2572" t="str">
        <f>IF(ROW()&lt;=vLastrow,'Match History Data'!I2572,"")</f>
        <v/>
      </c>
      <c r="J2572" t="str">
        <f>IF(ROW()&lt;=vLastrow,'Match History Data'!J2572,"")</f>
        <v/>
      </c>
      <c r="K2572" t="str">
        <f>IF(ROW()&lt;=vLastrow,'Match History Data'!K2572,"")</f>
        <v/>
      </c>
      <c r="L2572" t="str">
        <f>IF(ROW()&lt;=vLastrow,'Match History Data'!L2572,"")</f>
        <v/>
      </c>
      <c r="M2572" t="str">
        <f>IF(ROW()&lt;=vLastrow,'Match History Data'!M2572,"")</f>
        <v/>
      </c>
      <c r="N2572" t="str">
        <f>IF(ROW()&lt;=vLastrow,'Match History Data'!N2572,"")</f>
        <v/>
      </c>
      <c r="O2572" t="str">
        <f>IF(ROW()&lt;=vLastrow,'Match History Data'!O2572,"")</f>
        <v/>
      </c>
      <c r="Q2572" t="str">
        <f>IF(ROW()&lt;=vLastrow,VLOOKUP(MONTH(E2572),calcs!$S$2:$T$13,2,FALSE),"")</f>
        <v/>
      </c>
      <c r="R2572" t="str">
        <f>IF(ROW()&lt;=vLastrow,VLOOKUP(MONTH(F2572),calcs!$S$2:$T$13,2,FALSE),"")</f>
        <v/>
      </c>
      <c r="S2572" t="str">
        <f t="shared" si="210"/>
        <v/>
      </c>
      <c r="T2572" s="26" t="e">
        <f>IF(F2572="",DATEDIF(E2572,calcs!X$2,"Y"),"")</f>
        <v>#VALUE!</v>
      </c>
      <c r="U2572" t="str">
        <f t="shared" si="209"/>
        <v/>
      </c>
      <c r="V2572" t="str">
        <f t="shared" si="206"/>
        <v/>
      </c>
      <c r="W2572">
        <f t="shared" si="207"/>
        <v>0</v>
      </c>
      <c r="X2572">
        <f t="shared" si="208"/>
        <v>0</v>
      </c>
    </row>
    <row r="2573" spans="1:24" x14ac:dyDescent="0.35">
      <c r="A2573" t="str">
        <f>IF(ROW()&lt;=vLastrow,'Match History Data'!A2573,"")</f>
        <v/>
      </c>
      <c r="B2573" t="str">
        <f>IF(ROW()&lt;=vLastrow,'Match History Data'!B2573,"")</f>
        <v/>
      </c>
      <c r="C2573" t="str">
        <f>IF(ROW()&lt;=vLastrow,'Match History Data'!C2573,"")</f>
        <v/>
      </c>
      <c r="D2573" t="str">
        <f>IF(ROW()&lt;=vLastrow,'Match History Data'!D2573,"")</f>
        <v/>
      </c>
      <c r="E2573" s="3" t="str">
        <f>IF(ROW()&lt;=vLastrow,IF('Match History Data'!E2573&lt;&gt;"",'Match History Data'!E2573,""),"")</f>
        <v/>
      </c>
      <c r="F2573" s="3" t="str">
        <f>IF(ROW()&lt;=vLastrow,IF('Match History Data'!F2573&lt;&gt;"",'Match History Data'!F2573,""),"")</f>
        <v/>
      </c>
      <c r="G2573" t="str">
        <f>IF(ROW()&lt;=vLastrow,'Match History Data'!G2573,"")</f>
        <v/>
      </c>
      <c r="H2573" t="str">
        <f>IF(ROW()&lt;=vLastrow,'Match History Data'!H2573,"")</f>
        <v/>
      </c>
      <c r="I2573" t="str">
        <f>IF(ROW()&lt;=vLastrow,'Match History Data'!I2573,"")</f>
        <v/>
      </c>
      <c r="J2573" t="str">
        <f>IF(ROW()&lt;=vLastrow,'Match History Data'!J2573,"")</f>
        <v/>
      </c>
      <c r="K2573" t="str">
        <f>IF(ROW()&lt;=vLastrow,'Match History Data'!K2573,"")</f>
        <v/>
      </c>
      <c r="L2573" t="str">
        <f>IF(ROW()&lt;=vLastrow,'Match History Data'!L2573,"")</f>
        <v/>
      </c>
      <c r="M2573" t="str">
        <f>IF(ROW()&lt;=vLastrow,'Match History Data'!M2573,"")</f>
        <v/>
      </c>
      <c r="N2573" t="str">
        <f>IF(ROW()&lt;=vLastrow,'Match History Data'!N2573,"")</f>
        <v/>
      </c>
      <c r="O2573" t="str">
        <f>IF(ROW()&lt;=vLastrow,'Match History Data'!O2573,"")</f>
        <v/>
      </c>
      <c r="Q2573" t="str">
        <f>IF(ROW()&lt;=vLastrow,VLOOKUP(MONTH(E2573),calcs!$S$2:$T$13,2,FALSE),"")</f>
        <v/>
      </c>
      <c r="R2573" t="str">
        <f>IF(ROW()&lt;=vLastrow,VLOOKUP(MONTH(F2573),calcs!$S$2:$T$13,2,FALSE),"")</f>
        <v/>
      </c>
      <c r="S2573" t="str">
        <f t="shared" si="210"/>
        <v/>
      </c>
      <c r="T2573" s="26" t="e">
        <f>IF(F2573="",DATEDIF(E2573,calcs!X$2,"Y"),"")</f>
        <v>#VALUE!</v>
      </c>
      <c r="U2573" t="str">
        <f t="shared" si="209"/>
        <v/>
      </c>
      <c r="V2573" t="str">
        <f t="shared" si="206"/>
        <v/>
      </c>
      <c r="W2573">
        <f t="shared" si="207"/>
        <v>0</v>
      </c>
      <c r="X2573">
        <f t="shared" si="208"/>
        <v>0</v>
      </c>
    </row>
    <row r="2574" spans="1:24" x14ac:dyDescent="0.35">
      <c r="A2574" t="str">
        <f>IF(ROW()&lt;=vLastrow,'Match History Data'!A2574,"")</f>
        <v/>
      </c>
      <c r="B2574" t="str">
        <f>IF(ROW()&lt;=vLastrow,'Match History Data'!B2574,"")</f>
        <v/>
      </c>
      <c r="C2574" t="str">
        <f>IF(ROW()&lt;=vLastrow,'Match History Data'!C2574,"")</f>
        <v/>
      </c>
      <c r="D2574" t="str">
        <f>IF(ROW()&lt;=vLastrow,'Match History Data'!D2574,"")</f>
        <v/>
      </c>
      <c r="E2574" s="3" t="str">
        <f>IF(ROW()&lt;=vLastrow,IF('Match History Data'!E2574&lt;&gt;"",'Match History Data'!E2574,""),"")</f>
        <v/>
      </c>
      <c r="F2574" s="3" t="str">
        <f>IF(ROW()&lt;=vLastrow,IF('Match History Data'!F2574&lt;&gt;"",'Match History Data'!F2574,""),"")</f>
        <v/>
      </c>
      <c r="G2574" t="str">
        <f>IF(ROW()&lt;=vLastrow,'Match History Data'!G2574,"")</f>
        <v/>
      </c>
      <c r="H2574" t="str">
        <f>IF(ROW()&lt;=vLastrow,'Match History Data'!H2574,"")</f>
        <v/>
      </c>
      <c r="I2574" t="str">
        <f>IF(ROW()&lt;=vLastrow,'Match History Data'!I2574,"")</f>
        <v/>
      </c>
      <c r="J2574" t="str">
        <f>IF(ROW()&lt;=vLastrow,'Match History Data'!J2574,"")</f>
        <v/>
      </c>
      <c r="K2574" t="str">
        <f>IF(ROW()&lt;=vLastrow,'Match History Data'!K2574,"")</f>
        <v/>
      </c>
      <c r="L2574" t="str">
        <f>IF(ROW()&lt;=vLastrow,'Match History Data'!L2574,"")</f>
        <v/>
      </c>
      <c r="M2574" t="str">
        <f>IF(ROW()&lt;=vLastrow,'Match History Data'!M2574,"")</f>
        <v/>
      </c>
      <c r="N2574" t="str">
        <f>IF(ROW()&lt;=vLastrow,'Match History Data'!N2574,"")</f>
        <v/>
      </c>
      <c r="O2574" t="str">
        <f>IF(ROW()&lt;=vLastrow,'Match History Data'!O2574,"")</f>
        <v/>
      </c>
      <c r="Q2574" t="str">
        <f>IF(ROW()&lt;=vLastrow,VLOOKUP(MONTH(E2574),calcs!$S$2:$T$13,2,FALSE),"")</f>
        <v/>
      </c>
      <c r="R2574" t="str">
        <f>IF(ROW()&lt;=vLastrow,VLOOKUP(MONTH(F2574),calcs!$S$2:$T$13,2,FALSE),"")</f>
        <v/>
      </c>
      <c r="S2574" t="str">
        <f t="shared" si="210"/>
        <v/>
      </c>
      <c r="T2574" s="26" t="e">
        <f>IF(F2574="",DATEDIF(E2574,calcs!X$2,"Y"),"")</f>
        <v>#VALUE!</v>
      </c>
      <c r="U2574" t="str">
        <f t="shared" si="209"/>
        <v/>
      </c>
      <c r="V2574" t="str">
        <f t="shared" si="206"/>
        <v/>
      </c>
      <c r="W2574">
        <f t="shared" si="207"/>
        <v>0</v>
      </c>
      <c r="X2574">
        <f t="shared" si="208"/>
        <v>0</v>
      </c>
    </row>
    <row r="2575" spans="1:24" x14ac:dyDescent="0.35">
      <c r="A2575" t="str">
        <f>IF(ROW()&lt;=vLastrow,'Match History Data'!A2575,"")</f>
        <v/>
      </c>
      <c r="B2575" t="str">
        <f>IF(ROW()&lt;=vLastrow,'Match History Data'!B2575,"")</f>
        <v/>
      </c>
      <c r="C2575" t="str">
        <f>IF(ROW()&lt;=vLastrow,'Match History Data'!C2575,"")</f>
        <v/>
      </c>
      <c r="D2575" t="str">
        <f>IF(ROW()&lt;=vLastrow,'Match History Data'!D2575,"")</f>
        <v/>
      </c>
      <c r="E2575" s="3" t="str">
        <f>IF(ROW()&lt;=vLastrow,IF('Match History Data'!E2575&lt;&gt;"",'Match History Data'!E2575,""),"")</f>
        <v/>
      </c>
      <c r="F2575" s="3" t="str">
        <f>IF(ROW()&lt;=vLastrow,IF('Match History Data'!F2575&lt;&gt;"",'Match History Data'!F2575,""),"")</f>
        <v/>
      </c>
      <c r="G2575" t="str">
        <f>IF(ROW()&lt;=vLastrow,'Match History Data'!G2575,"")</f>
        <v/>
      </c>
      <c r="H2575" t="str">
        <f>IF(ROW()&lt;=vLastrow,'Match History Data'!H2575,"")</f>
        <v/>
      </c>
      <c r="I2575" t="str">
        <f>IF(ROW()&lt;=vLastrow,'Match History Data'!I2575,"")</f>
        <v/>
      </c>
      <c r="J2575" t="str">
        <f>IF(ROW()&lt;=vLastrow,'Match History Data'!J2575,"")</f>
        <v/>
      </c>
      <c r="K2575" t="str">
        <f>IF(ROW()&lt;=vLastrow,'Match History Data'!K2575,"")</f>
        <v/>
      </c>
      <c r="L2575" t="str">
        <f>IF(ROW()&lt;=vLastrow,'Match History Data'!L2575,"")</f>
        <v/>
      </c>
      <c r="M2575" t="str">
        <f>IF(ROW()&lt;=vLastrow,'Match History Data'!M2575,"")</f>
        <v/>
      </c>
      <c r="N2575" t="str">
        <f>IF(ROW()&lt;=vLastrow,'Match History Data'!N2575,"")</f>
        <v/>
      </c>
      <c r="O2575" t="str">
        <f>IF(ROW()&lt;=vLastrow,'Match History Data'!O2575,"")</f>
        <v/>
      </c>
      <c r="Q2575" t="str">
        <f>IF(ROW()&lt;=vLastrow,VLOOKUP(MONTH(E2575),calcs!$S$2:$T$13,2,FALSE),"")</f>
        <v/>
      </c>
      <c r="R2575" t="str">
        <f>IF(ROW()&lt;=vLastrow,VLOOKUP(MONTH(F2575),calcs!$S$2:$T$13,2,FALSE),"")</f>
        <v/>
      </c>
      <c r="S2575" t="str">
        <f t="shared" si="210"/>
        <v/>
      </c>
      <c r="T2575" s="26" t="e">
        <f>IF(F2575="",DATEDIF(E2575,calcs!X$2,"Y"),"")</f>
        <v>#VALUE!</v>
      </c>
      <c r="U2575" t="str">
        <f t="shared" si="209"/>
        <v/>
      </c>
      <c r="V2575" t="str">
        <f t="shared" si="206"/>
        <v/>
      </c>
      <c r="W2575">
        <f t="shared" si="207"/>
        <v>0</v>
      </c>
      <c r="X2575">
        <f t="shared" si="208"/>
        <v>0</v>
      </c>
    </row>
    <row r="2576" spans="1:24" x14ac:dyDescent="0.35">
      <c r="A2576" t="str">
        <f>IF(ROW()&lt;=vLastrow,'Match History Data'!A2576,"")</f>
        <v/>
      </c>
      <c r="B2576" t="str">
        <f>IF(ROW()&lt;=vLastrow,'Match History Data'!B2576,"")</f>
        <v/>
      </c>
      <c r="C2576" t="str">
        <f>IF(ROW()&lt;=vLastrow,'Match History Data'!C2576,"")</f>
        <v/>
      </c>
      <c r="D2576" t="str">
        <f>IF(ROW()&lt;=vLastrow,'Match History Data'!D2576,"")</f>
        <v/>
      </c>
      <c r="E2576" s="3" t="str">
        <f>IF(ROW()&lt;=vLastrow,IF('Match History Data'!E2576&lt;&gt;"",'Match History Data'!E2576,""),"")</f>
        <v/>
      </c>
      <c r="F2576" s="3" t="str">
        <f>IF(ROW()&lt;=vLastrow,IF('Match History Data'!F2576&lt;&gt;"",'Match History Data'!F2576,""),"")</f>
        <v/>
      </c>
      <c r="G2576" t="str">
        <f>IF(ROW()&lt;=vLastrow,'Match History Data'!G2576,"")</f>
        <v/>
      </c>
      <c r="H2576" t="str">
        <f>IF(ROW()&lt;=vLastrow,'Match History Data'!H2576,"")</f>
        <v/>
      </c>
      <c r="I2576" t="str">
        <f>IF(ROW()&lt;=vLastrow,'Match History Data'!I2576,"")</f>
        <v/>
      </c>
      <c r="J2576" t="str">
        <f>IF(ROW()&lt;=vLastrow,'Match History Data'!J2576,"")</f>
        <v/>
      </c>
      <c r="K2576" t="str">
        <f>IF(ROW()&lt;=vLastrow,'Match History Data'!K2576,"")</f>
        <v/>
      </c>
      <c r="L2576" t="str">
        <f>IF(ROW()&lt;=vLastrow,'Match History Data'!L2576,"")</f>
        <v/>
      </c>
      <c r="M2576" t="str">
        <f>IF(ROW()&lt;=vLastrow,'Match History Data'!M2576,"")</f>
        <v/>
      </c>
      <c r="N2576" t="str">
        <f>IF(ROW()&lt;=vLastrow,'Match History Data'!N2576,"")</f>
        <v/>
      </c>
      <c r="O2576" t="str">
        <f>IF(ROW()&lt;=vLastrow,'Match History Data'!O2576,"")</f>
        <v/>
      </c>
      <c r="Q2576" t="str">
        <f>IF(ROW()&lt;=vLastrow,VLOOKUP(MONTH(E2576),calcs!$S$2:$T$13,2,FALSE),"")</f>
        <v/>
      </c>
      <c r="R2576" t="str">
        <f>IF(ROW()&lt;=vLastrow,VLOOKUP(MONTH(F2576),calcs!$S$2:$T$13,2,FALSE),"")</f>
        <v/>
      </c>
      <c r="S2576" t="str">
        <f t="shared" si="210"/>
        <v/>
      </c>
      <c r="T2576" s="26" t="e">
        <f>IF(F2576="",DATEDIF(E2576,calcs!X$2,"Y"),"")</f>
        <v>#VALUE!</v>
      </c>
      <c r="U2576" t="str">
        <f t="shared" si="209"/>
        <v/>
      </c>
      <c r="V2576" t="str">
        <f t="shared" si="206"/>
        <v/>
      </c>
      <c r="W2576">
        <f t="shared" si="207"/>
        <v>0</v>
      </c>
      <c r="X2576">
        <f t="shared" si="208"/>
        <v>0</v>
      </c>
    </row>
    <row r="2577" spans="1:24" x14ac:dyDescent="0.35">
      <c r="A2577" t="str">
        <f>IF(ROW()&lt;=vLastrow,'Match History Data'!A2577,"")</f>
        <v/>
      </c>
      <c r="B2577" t="str">
        <f>IF(ROW()&lt;=vLastrow,'Match History Data'!B2577,"")</f>
        <v/>
      </c>
      <c r="C2577" t="str">
        <f>IF(ROW()&lt;=vLastrow,'Match History Data'!C2577,"")</f>
        <v/>
      </c>
      <c r="D2577" t="str">
        <f>IF(ROW()&lt;=vLastrow,'Match History Data'!D2577,"")</f>
        <v/>
      </c>
      <c r="E2577" s="3" t="str">
        <f>IF(ROW()&lt;=vLastrow,IF('Match History Data'!E2577&lt;&gt;"",'Match History Data'!E2577,""),"")</f>
        <v/>
      </c>
      <c r="F2577" s="3" t="str">
        <f>IF(ROW()&lt;=vLastrow,IF('Match History Data'!F2577&lt;&gt;"",'Match History Data'!F2577,""),"")</f>
        <v/>
      </c>
      <c r="G2577" t="str">
        <f>IF(ROW()&lt;=vLastrow,'Match History Data'!G2577,"")</f>
        <v/>
      </c>
      <c r="H2577" t="str">
        <f>IF(ROW()&lt;=vLastrow,'Match History Data'!H2577,"")</f>
        <v/>
      </c>
      <c r="I2577" t="str">
        <f>IF(ROW()&lt;=vLastrow,'Match History Data'!I2577,"")</f>
        <v/>
      </c>
      <c r="J2577" t="str">
        <f>IF(ROW()&lt;=vLastrow,'Match History Data'!J2577,"")</f>
        <v/>
      </c>
      <c r="K2577" t="str">
        <f>IF(ROW()&lt;=vLastrow,'Match History Data'!K2577,"")</f>
        <v/>
      </c>
      <c r="L2577" t="str">
        <f>IF(ROW()&lt;=vLastrow,'Match History Data'!L2577,"")</f>
        <v/>
      </c>
      <c r="M2577" t="str">
        <f>IF(ROW()&lt;=vLastrow,'Match History Data'!M2577,"")</f>
        <v/>
      </c>
      <c r="N2577" t="str">
        <f>IF(ROW()&lt;=vLastrow,'Match History Data'!N2577,"")</f>
        <v/>
      </c>
      <c r="O2577" t="str">
        <f>IF(ROW()&lt;=vLastrow,'Match History Data'!O2577,"")</f>
        <v/>
      </c>
      <c r="Q2577" t="str">
        <f>IF(ROW()&lt;=vLastrow,VLOOKUP(MONTH(E2577),calcs!$S$2:$T$13,2,FALSE),"")</f>
        <v/>
      </c>
      <c r="R2577" t="str">
        <f>IF(ROW()&lt;=vLastrow,VLOOKUP(MONTH(F2577),calcs!$S$2:$T$13,2,FALSE),"")</f>
        <v/>
      </c>
      <c r="S2577" t="str">
        <f t="shared" si="210"/>
        <v/>
      </c>
      <c r="T2577" s="26" t="e">
        <f>IF(F2577="",DATEDIF(E2577,calcs!X$2,"Y"),"")</f>
        <v>#VALUE!</v>
      </c>
      <c r="U2577" t="str">
        <f t="shared" si="209"/>
        <v/>
      </c>
      <c r="V2577" t="str">
        <f t="shared" si="206"/>
        <v/>
      </c>
      <c r="W2577">
        <f t="shared" si="207"/>
        <v>0</v>
      </c>
      <c r="X2577">
        <f t="shared" si="208"/>
        <v>0</v>
      </c>
    </row>
    <row r="2578" spans="1:24" x14ac:dyDescent="0.35">
      <c r="A2578" t="str">
        <f>IF(ROW()&lt;=vLastrow,'Match History Data'!A2578,"")</f>
        <v/>
      </c>
      <c r="B2578" t="str">
        <f>IF(ROW()&lt;=vLastrow,'Match History Data'!B2578,"")</f>
        <v/>
      </c>
      <c r="C2578" t="str">
        <f>IF(ROW()&lt;=vLastrow,'Match History Data'!C2578,"")</f>
        <v/>
      </c>
      <c r="D2578" t="str">
        <f>IF(ROW()&lt;=vLastrow,'Match History Data'!D2578,"")</f>
        <v/>
      </c>
      <c r="E2578" s="3" t="str">
        <f>IF(ROW()&lt;=vLastrow,IF('Match History Data'!E2578&lt;&gt;"",'Match History Data'!E2578,""),"")</f>
        <v/>
      </c>
      <c r="F2578" s="3" t="str">
        <f>IF(ROW()&lt;=vLastrow,IF('Match History Data'!F2578&lt;&gt;"",'Match History Data'!F2578,""),"")</f>
        <v/>
      </c>
      <c r="G2578" t="str">
        <f>IF(ROW()&lt;=vLastrow,'Match History Data'!G2578,"")</f>
        <v/>
      </c>
      <c r="H2578" t="str">
        <f>IF(ROW()&lt;=vLastrow,'Match History Data'!H2578,"")</f>
        <v/>
      </c>
      <c r="I2578" t="str">
        <f>IF(ROW()&lt;=vLastrow,'Match History Data'!I2578,"")</f>
        <v/>
      </c>
      <c r="J2578" t="str">
        <f>IF(ROW()&lt;=vLastrow,'Match History Data'!J2578,"")</f>
        <v/>
      </c>
      <c r="K2578" t="str">
        <f>IF(ROW()&lt;=vLastrow,'Match History Data'!K2578,"")</f>
        <v/>
      </c>
      <c r="L2578" t="str">
        <f>IF(ROW()&lt;=vLastrow,'Match History Data'!L2578,"")</f>
        <v/>
      </c>
      <c r="M2578" t="str">
        <f>IF(ROW()&lt;=vLastrow,'Match History Data'!M2578,"")</f>
        <v/>
      </c>
      <c r="N2578" t="str">
        <f>IF(ROW()&lt;=vLastrow,'Match History Data'!N2578,"")</f>
        <v/>
      </c>
      <c r="O2578" t="str">
        <f>IF(ROW()&lt;=vLastrow,'Match History Data'!O2578,"")</f>
        <v/>
      </c>
      <c r="Q2578" t="str">
        <f>IF(ROW()&lt;=vLastrow,VLOOKUP(MONTH(E2578),calcs!$S$2:$T$13,2,FALSE),"")</f>
        <v/>
      </c>
      <c r="R2578" t="str">
        <f>IF(ROW()&lt;=vLastrow,VLOOKUP(MONTH(F2578),calcs!$S$2:$T$13,2,FALSE),"")</f>
        <v/>
      </c>
      <c r="S2578" t="str">
        <f t="shared" si="210"/>
        <v/>
      </c>
      <c r="T2578" s="26" t="e">
        <f>IF(F2578="",DATEDIF(E2578,calcs!X$2,"Y"),"")</f>
        <v>#VALUE!</v>
      </c>
      <c r="U2578" t="str">
        <f t="shared" si="209"/>
        <v/>
      </c>
      <c r="V2578" t="str">
        <f t="shared" si="206"/>
        <v/>
      </c>
      <c r="W2578">
        <f t="shared" si="207"/>
        <v>0</v>
      </c>
      <c r="X2578">
        <f t="shared" si="208"/>
        <v>0</v>
      </c>
    </row>
    <row r="2579" spans="1:24" x14ac:dyDescent="0.35">
      <c r="A2579" t="str">
        <f>IF(ROW()&lt;=vLastrow,'Match History Data'!A2579,"")</f>
        <v/>
      </c>
      <c r="B2579" t="str">
        <f>IF(ROW()&lt;=vLastrow,'Match History Data'!B2579,"")</f>
        <v/>
      </c>
      <c r="C2579" t="str">
        <f>IF(ROW()&lt;=vLastrow,'Match History Data'!C2579,"")</f>
        <v/>
      </c>
      <c r="D2579" t="str">
        <f>IF(ROW()&lt;=vLastrow,'Match History Data'!D2579,"")</f>
        <v/>
      </c>
      <c r="E2579" s="3" t="str">
        <f>IF(ROW()&lt;=vLastrow,IF('Match History Data'!E2579&lt;&gt;"",'Match History Data'!E2579,""),"")</f>
        <v/>
      </c>
      <c r="F2579" s="3" t="str">
        <f>IF(ROW()&lt;=vLastrow,IF('Match History Data'!F2579&lt;&gt;"",'Match History Data'!F2579,""),"")</f>
        <v/>
      </c>
      <c r="G2579" t="str">
        <f>IF(ROW()&lt;=vLastrow,'Match History Data'!G2579,"")</f>
        <v/>
      </c>
      <c r="H2579" t="str">
        <f>IF(ROW()&lt;=vLastrow,'Match History Data'!H2579,"")</f>
        <v/>
      </c>
      <c r="I2579" t="str">
        <f>IF(ROW()&lt;=vLastrow,'Match History Data'!I2579,"")</f>
        <v/>
      </c>
      <c r="J2579" t="str">
        <f>IF(ROW()&lt;=vLastrow,'Match History Data'!J2579,"")</f>
        <v/>
      </c>
      <c r="K2579" t="str">
        <f>IF(ROW()&lt;=vLastrow,'Match History Data'!K2579,"")</f>
        <v/>
      </c>
      <c r="L2579" t="str">
        <f>IF(ROW()&lt;=vLastrow,'Match History Data'!L2579,"")</f>
        <v/>
      </c>
      <c r="M2579" t="str">
        <f>IF(ROW()&lt;=vLastrow,'Match History Data'!M2579,"")</f>
        <v/>
      </c>
      <c r="N2579" t="str">
        <f>IF(ROW()&lt;=vLastrow,'Match History Data'!N2579,"")</f>
        <v/>
      </c>
      <c r="O2579" t="str">
        <f>IF(ROW()&lt;=vLastrow,'Match History Data'!O2579,"")</f>
        <v/>
      </c>
      <c r="Q2579" t="str">
        <f>IF(ROW()&lt;=vLastrow,VLOOKUP(MONTH(E2579),calcs!$S$2:$T$13,2,FALSE),"")</f>
        <v/>
      </c>
      <c r="R2579" t="str">
        <f>IF(ROW()&lt;=vLastrow,VLOOKUP(MONTH(F2579),calcs!$S$2:$T$13,2,FALSE),"")</f>
        <v/>
      </c>
      <c r="S2579" t="str">
        <f t="shared" si="210"/>
        <v/>
      </c>
      <c r="T2579" s="26" t="e">
        <f>IF(F2579="",DATEDIF(E2579,calcs!X$2,"Y"),"")</f>
        <v>#VALUE!</v>
      </c>
      <c r="U2579" t="str">
        <f t="shared" si="209"/>
        <v/>
      </c>
      <c r="V2579" t="str">
        <f t="shared" si="206"/>
        <v/>
      </c>
      <c r="W2579">
        <f t="shared" si="207"/>
        <v>0</v>
      </c>
      <c r="X2579">
        <f t="shared" si="208"/>
        <v>0</v>
      </c>
    </row>
    <row r="2580" spans="1:24" x14ac:dyDescent="0.35">
      <c r="A2580" t="str">
        <f>IF(ROW()&lt;=vLastrow,'Match History Data'!A2580,"")</f>
        <v/>
      </c>
      <c r="B2580" t="str">
        <f>IF(ROW()&lt;=vLastrow,'Match History Data'!B2580,"")</f>
        <v/>
      </c>
      <c r="C2580" t="str">
        <f>IF(ROW()&lt;=vLastrow,'Match History Data'!C2580,"")</f>
        <v/>
      </c>
      <c r="D2580" t="str">
        <f>IF(ROW()&lt;=vLastrow,'Match History Data'!D2580,"")</f>
        <v/>
      </c>
      <c r="E2580" s="3" t="str">
        <f>IF(ROW()&lt;=vLastrow,IF('Match History Data'!E2580&lt;&gt;"",'Match History Data'!E2580,""),"")</f>
        <v/>
      </c>
      <c r="F2580" s="3" t="str">
        <f>IF(ROW()&lt;=vLastrow,IF('Match History Data'!F2580&lt;&gt;"",'Match History Data'!F2580,""),"")</f>
        <v/>
      </c>
      <c r="G2580" t="str">
        <f>IF(ROW()&lt;=vLastrow,'Match History Data'!G2580,"")</f>
        <v/>
      </c>
      <c r="H2580" t="str">
        <f>IF(ROW()&lt;=vLastrow,'Match History Data'!H2580,"")</f>
        <v/>
      </c>
      <c r="I2580" t="str">
        <f>IF(ROW()&lt;=vLastrow,'Match History Data'!I2580,"")</f>
        <v/>
      </c>
      <c r="J2580" t="str">
        <f>IF(ROW()&lt;=vLastrow,'Match History Data'!J2580,"")</f>
        <v/>
      </c>
      <c r="K2580" t="str">
        <f>IF(ROW()&lt;=vLastrow,'Match History Data'!K2580,"")</f>
        <v/>
      </c>
      <c r="L2580" t="str">
        <f>IF(ROW()&lt;=vLastrow,'Match History Data'!L2580,"")</f>
        <v/>
      </c>
      <c r="M2580" t="str">
        <f>IF(ROW()&lt;=vLastrow,'Match History Data'!M2580,"")</f>
        <v/>
      </c>
      <c r="N2580" t="str">
        <f>IF(ROW()&lt;=vLastrow,'Match History Data'!N2580,"")</f>
        <v/>
      </c>
      <c r="O2580" t="str">
        <f>IF(ROW()&lt;=vLastrow,'Match History Data'!O2580,"")</f>
        <v/>
      </c>
      <c r="Q2580" t="str">
        <f>IF(ROW()&lt;=vLastrow,VLOOKUP(MONTH(E2580),calcs!$S$2:$T$13,2,FALSE),"")</f>
        <v/>
      </c>
      <c r="R2580" t="str">
        <f>IF(ROW()&lt;=vLastrow,VLOOKUP(MONTH(F2580),calcs!$S$2:$T$13,2,FALSE),"")</f>
        <v/>
      </c>
      <c r="S2580" t="str">
        <f t="shared" si="210"/>
        <v/>
      </c>
      <c r="T2580" s="26" t="e">
        <f>IF(F2580="",DATEDIF(E2580,calcs!X$2,"Y"),"")</f>
        <v>#VALUE!</v>
      </c>
      <c r="U2580" t="str">
        <f t="shared" si="209"/>
        <v/>
      </c>
      <c r="V2580" t="str">
        <f t="shared" si="206"/>
        <v/>
      </c>
      <c r="W2580">
        <f t="shared" si="207"/>
        <v>0</v>
      </c>
      <c r="X2580">
        <f t="shared" si="208"/>
        <v>0</v>
      </c>
    </row>
    <row r="2581" spans="1:24" x14ac:dyDescent="0.35">
      <c r="A2581" t="str">
        <f>IF(ROW()&lt;=vLastrow,'Match History Data'!A2581,"")</f>
        <v/>
      </c>
      <c r="B2581" t="str">
        <f>IF(ROW()&lt;=vLastrow,'Match History Data'!B2581,"")</f>
        <v/>
      </c>
      <c r="C2581" t="str">
        <f>IF(ROW()&lt;=vLastrow,'Match History Data'!C2581,"")</f>
        <v/>
      </c>
      <c r="D2581" t="str">
        <f>IF(ROW()&lt;=vLastrow,'Match History Data'!D2581,"")</f>
        <v/>
      </c>
      <c r="E2581" s="3" t="str">
        <f>IF(ROW()&lt;=vLastrow,IF('Match History Data'!E2581&lt;&gt;"",'Match History Data'!E2581,""),"")</f>
        <v/>
      </c>
      <c r="F2581" s="3" t="str">
        <f>IF(ROW()&lt;=vLastrow,IF('Match History Data'!F2581&lt;&gt;"",'Match History Data'!F2581,""),"")</f>
        <v/>
      </c>
      <c r="G2581" t="str">
        <f>IF(ROW()&lt;=vLastrow,'Match History Data'!G2581,"")</f>
        <v/>
      </c>
      <c r="H2581" t="str">
        <f>IF(ROW()&lt;=vLastrow,'Match History Data'!H2581,"")</f>
        <v/>
      </c>
      <c r="I2581" t="str">
        <f>IF(ROW()&lt;=vLastrow,'Match History Data'!I2581,"")</f>
        <v/>
      </c>
      <c r="J2581" t="str">
        <f>IF(ROW()&lt;=vLastrow,'Match History Data'!J2581,"")</f>
        <v/>
      </c>
      <c r="K2581" t="str">
        <f>IF(ROW()&lt;=vLastrow,'Match History Data'!K2581,"")</f>
        <v/>
      </c>
      <c r="L2581" t="str">
        <f>IF(ROW()&lt;=vLastrow,'Match History Data'!L2581,"")</f>
        <v/>
      </c>
      <c r="M2581" t="str">
        <f>IF(ROW()&lt;=vLastrow,'Match History Data'!M2581,"")</f>
        <v/>
      </c>
      <c r="N2581" t="str">
        <f>IF(ROW()&lt;=vLastrow,'Match History Data'!N2581,"")</f>
        <v/>
      </c>
      <c r="O2581" t="str">
        <f>IF(ROW()&lt;=vLastrow,'Match History Data'!O2581,"")</f>
        <v/>
      </c>
      <c r="Q2581" t="str">
        <f>IF(ROW()&lt;=vLastrow,VLOOKUP(MONTH(E2581),calcs!$S$2:$T$13,2,FALSE),"")</f>
        <v/>
      </c>
      <c r="R2581" t="str">
        <f>IF(ROW()&lt;=vLastrow,VLOOKUP(MONTH(F2581),calcs!$S$2:$T$13,2,FALSE),"")</f>
        <v/>
      </c>
      <c r="S2581" t="str">
        <f t="shared" si="210"/>
        <v/>
      </c>
      <c r="T2581" s="26" t="e">
        <f>IF(F2581="",DATEDIF(E2581,calcs!X$2,"Y"),"")</f>
        <v>#VALUE!</v>
      </c>
      <c r="U2581" t="str">
        <f t="shared" si="209"/>
        <v/>
      </c>
      <c r="V2581" t="str">
        <f t="shared" si="206"/>
        <v/>
      </c>
      <c r="W2581">
        <f t="shared" si="207"/>
        <v>0</v>
      </c>
      <c r="X2581">
        <f t="shared" si="208"/>
        <v>0</v>
      </c>
    </row>
    <row r="2582" spans="1:24" x14ac:dyDescent="0.35">
      <c r="A2582" t="str">
        <f>IF(ROW()&lt;=vLastrow,'Match History Data'!A2582,"")</f>
        <v/>
      </c>
      <c r="B2582" t="str">
        <f>IF(ROW()&lt;=vLastrow,'Match History Data'!B2582,"")</f>
        <v/>
      </c>
      <c r="C2582" t="str">
        <f>IF(ROW()&lt;=vLastrow,'Match History Data'!C2582,"")</f>
        <v/>
      </c>
      <c r="D2582" t="str">
        <f>IF(ROW()&lt;=vLastrow,'Match History Data'!D2582,"")</f>
        <v/>
      </c>
      <c r="E2582" s="3" t="str">
        <f>IF(ROW()&lt;=vLastrow,IF('Match History Data'!E2582&lt;&gt;"",'Match History Data'!E2582,""),"")</f>
        <v/>
      </c>
      <c r="F2582" s="3" t="str">
        <f>IF(ROW()&lt;=vLastrow,IF('Match History Data'!F2582&lt;&gt;"",'Match History Data'!F2582,""),"")</f>
        <v/>
      </c>
      <c r="G2582" t="str">
        <f>IF(ROW()&lt;=vLastrow,'Match History Data'!G2582,"")</f>
        <v/>
      </c>
      <c r="H2582" t="str">
        <f>IF(ROW()&lt;=vLastrow,'Match History Data'!H2582,"")</f>
        <v/>
      </c>
      <c r="I2582" t="str">
        <f>IF(ROW()&lt;=vLastrow,'Match History Data'!I2582,"")</f>
        <v/>
      </c>
      <c r="J2582" t="str">
        <f>IF(ROW()&lt;=vLastrow,'Match History Data'!J2582,"")</f>
        <v/>
      </c>
      <c r="K2582" t="str">
        <f>IF(ROW()&lt;=vLastrow,'Match History Data'!K2582,"")</f>
        <v/>
      </c>
      <c r="L2582" t="str">
        <f>IF(ROW()&lt;=vLastrow,'Match History Data'!L2582,"")</f>
        <v/>
      </c>
      <c r="M2582" t="str">
        <f>IF(ROW()&lt;=vLastrow,'Match History Data'!M2582,"")</f>
        <v/>
      </c>
      <c r="N2582" t="str">
        <f>IF(ROW()&lt;=vLastrow,'Match History Data'!N2582,"")</f>
        <v/>
      </c>
      <c r="O2582" t="str">
        <f>IF(ROW()&lt;=vLastrow,'Match History Data'!O2582,"")</f>
        <v/>
      </c>
      <c r="Q2582" t="str">
        <f>IF(ROW()&lt;=vLastrow,VLOOKUP(MONTH(E2582),calcs!$S$2:$T$13,2,FALSE),"")</f>
        <v/>
      </c>
      <c r="R2582" t="str">
        <f>IF(ROW()&lt;=vLastrow,VLOOKUP(MONTH(F2582),calcs!$S$2:$T$13,2,FALSE),"")</f>
        <v/>
      </c>
      <c r="S2582" t="str">
        <f t="shared" si="210"/>
        <v/>
      </c>
      <c r="T2582" s="26" t="e">
        <f>IF(F2582="",DATEDIF(E2582,calcs!X$2,"Y"),"")</f>
        <v>#VALUE!</v>
      </c>
      <c r="U2582" t="str">
        <f t="shared" si="209"/>
        <v/>
      </c>
      <c r="V2582" t="str">
        <f t="shared" si="206"/>
        <v/>
      </c>
      <c r="W2582">
        <f t="shared" si="207"/>
        <v>0</v>
      </c>
      <c r="X2582">
        <f t="shared" si="208"/>
        <v>0</v>
      </c>
    </row>
    <row r="2583" spans="1:24" x14ac:dyDescent="0.35">
      <c r="A2583" t="str">
        <f>IF(ROW()&lt;=vLastrow,'Match History Data'!A2583,"")</f>
        <v/>
      </c>
      <c r="B2583" t="str">
        <f>IF(ROW()&lt;=vLastrow,'Match History Data'!B2583,"")</f>
        <v/>
      </c>
      <c r="C2583" t="str">
        <f>IF(ROW()&lt;=vLastrow,'Match History Data'!C2583,"")</f>
        <v/>
      </c>
      <c r="D2583" t="str">
        <f>IF(ROW()&lt;=vLastrow,'Match History Data'!D2583,"")</f>
        <v/>
      </c>
      <c r="E2583" s="3" t="str">
        <f>IF(ROW()&lt;=vLastrow,IF('Match History Data'!E2583&lt;&gt;"",'Match History Data'!E2583,""),"")</f>
        <v/>
      </c>
      <c r="F2583" s="3" t="str">
        <f>IF(ROW()&lt;=vLastrow,IF('Match History Data'!F2583&lt;&gt;"",'Match History Data'!F2583,""),"")</f>
        <v/>
      </c>
      <c r="G2583" t="str">
        <f>IF(ROW()&lt;=vLastrow,'Match History Data'!G2583,"")</f>
        <v/>
      </c>
      <c r="H2583" t="str">
        <f>IF(ROW()&lt;=vLastrow,'Match History Data'!H2583,"")</f>
        <v/>
      </c>
      <c r="I2583" t="str">
        <f>IF(ROW()&lt;=vLastrow,'Match History Data'!I2583,"")</f>
        <v/>
      </c>
      <c r="J2583" t="str">
        <f>IF(ROW()&lt;=vLastrow,'Match History Data'!J2583,"")</f>
        <v/>
      </c>
      <c r="K2583" t="str">
        <f>IF(ROW()&lt;=vLastrow,'Match History Data'!K2583,"")</f>
        <v/>
      </c>
      <c r="L2583" t="str">
        <f>IF(ROW()&lt;=vLastrow,'Match History Data'!L2583,"")</f>
        <v/>
      </c>
      <c r="M2583" t="str">
        <f>IF(ROW()&lt;=vLastrow,'Match History Data'!M2583,"")</f>
        <v/>
      </c>
      <c r="N2583" t="str">
        <f>IF(ROW()&lt;=vLastrow,'Match History Data'!N2583,"")</f>
        <v/>
      </c>
      <c r="O2583" t="str">
        <f>IF(ROW()&lt;=vLastrow,'Match History Data'!O2583,"")</f>
        <v/>
      </c>
      <c r="Q2583" t="str">
        <f>IF(ROW()&lt;=vLastrow,VLOOKUP(MONTH(E2583),calcs!$S$2:$T$13,2,FALSE),"")</f>
        <v/>
      </c>
      <c r="R2583" t="str">
        <f>IF(ROW()&lt;=vLastrow,VLOOKUP(MONTH(F2583),calcs!$S$2:$T$13,2,FALSE),"")</f>
        <v/>
      </c>
      <c r="S2583" t="str">
        <f t="shared" si="210"/>
        <v/>
      </c>
      <c r="T2583" s="26" t="e">
        <f>IF(F2583="",DATEDIF(E2583,calcs!X$2,"Y"),"")</f>
        <v>#VALUE!</v>
      </c>
      <c r="U2583" t="str">
        <f t="shared" si="209"/>
        <v/>
      </c>
      <c r="V2583" t="str">
        <f t="shared" si="206"/>
        <v/>
      </c>
      <c r="W2583">
        <f t="shared" si="207"/>
        <v>0</v>
      </c>
      <c r="X2583">
        <f t="shared" si="208"/>
        <v>0</v>
      </c>
    </row>
    <row r="2584" spans="1:24" x14ac:dyDescent="0.35">
      <c r="A2584" t="str">
        <f>IF(ROW()&lt;=vLastrow,'Match History Data'!A2584,"")</f>
        <v/>
      </c>
      <c r="B2584" t="str">
        <f>IF(ROW()&lt;=vLastrow,'Match History Data'!B2584,"")</f>
        <v/>
      </c>
      <c r="C2584" t="str">
        <f>IF(ROW()&lt;=vLastrow,'Match History Data'!C2584,"")</f>
        <v/>
      </c>
      <c r="D2584" t="str">
        <f>IF(ROW()&lt;=vLastrow,'Match History Data'!D2584,"")</f>
        <v/>
      </c>
      <c r="E2584" s="3" t="str">
        <f>IF(ROW()&lt;=vLastrow,IF('Match History Data'!E2584&lt;&gt;"",'Match History Data'!E2584,""),"")</f>
        <v/>
      </c>
      <c r="F2584" s="3" t="str">
        <f>IF(ROW()&lt;=vLastrow,IF('Match History Data'!F2584&lt;&gt;"",'Match History Data'!F2584,""),"")</f>
        <v/>
      </c>
      <c r="G2584" t="str">
        <f>IF(ROW()&lt;=vLastrow,'Match History Data'!G2584,"")</f>
        <v/>
      </c>
      <c r="H2584" t="str">
        <f>IF(ROW()&lt;=vLastrow,'Match History Data'!H2584,"")</f>
        <v/>
      </c>
      <c r="I2584" t="str">
        <f>IF(ROW()&lt;=vLastrow,'Match History Data'!I2584,"")</f>
        <v/>
      </c>
      <c r="J2584" t="str">
        <f>IF(ROW()&lt;=vLastrow,'Match History Data'!J2584,"")</f>
        <v/>
      </c>
      <c r="K2584" t="str">
        <f>IF(ROW()&lt;=vLastrow,'Match History Data'!K2584,"")</f>
        <v/>
      </c>
      <c r="L2584" t="str">
        <f>IF(ROW()&lt;=vLastrow,'Match History Data'!L2584,"")</f>
        <v/>
      </c>
      <c r="M2584" t="str">
        <f>IF(ROW()&lt;=vLastrow,'Match History Data'!M2584,"")</f>
        <v/>
      </c>
      <c r="N2584" t="str">
        <f>IF(ROW()&lt;=vLastrow,'Match History Data'!N2584,"")</f>
        <v/>
      </c>
      <c r="O2584" t="str">
        <f>IF(ROW()&lt;=vLastrow,'Match History Data'!O2584,"")</f>
        <v/>
      </c>
      <c r="Q2584" t="str">
        <f>IF(ROW()&lt;=vLastrow,VLOOKUP(MONTH(E2584),calcs!$S$2:$T$13,2,FALSE),"")</f>
        <v/>
      </c>
      <c r="R2584" t="str">
        <f>IF(ROW()&lt;=vLastrow,VLOOKUP(MONTH(F2584),calcs!$S$2:$T$13,2,FALSE),"")</f>
        <v/>
      </c>
      <c r="S2584" t="str">
        <f t="shared" si="210"/>
        <v/>
      </c>
      <c r="T2584" s="26" t="e">
        <f>IF(F2584="",DATEDIF(E2584,calcs!X$2,"Y"),"")</f>
        <v>#VALUE!</v>
      </c>
      <c r="U2584" t="str">
        <f t="shared" si="209"/>
        <v/>
      </c>
      <c r="V2584" t="str">
        <f t="shared" si="206"/>
        <v/>
      </c>
      <c r="W2584">
        <f t="shared" si="207"/>
        <v>0</v>
      </c>
      <c r="X2584">
        <f t="shared" si="208"/>
        <v>0</v>
      </c>
    </row>
    <row r="2585" spans="1:24" x14ac:dyDescent="0.35">
      <c r="A2585" t="str">
        <f>IF(ROW()&lt;=vLastrow,'Match History Data'!A2585,"")</f>
        <v/>
      </c>
      <c r="B2585" t="str">
        <f>IF(ROW()&lt;=vLastrow,'Match History Data'!B2585,"")</f>
        <v/>
      </c>
      <c r="C2585" t="str">
        <f>IF(ROW()&lt;=vLastrow,'Match History Data'!C2585,"")</f>
        <v/>
      </c>
      <c r="D2585" t="str">
        <f>IF(ROW()&lt;=vLastrow,'Match History Data'!D2585,"")</f>
        <v/>
      </c>
      <c r="E2585" s="3" t="str">
        <f>IF(ROW()&lt;=vLastrow,IF('Match History Data'!E2585&lt;&gt;"",'Match History Data'!E2585,""),"")</f>
        <v/>
      </c>
      <c r="F2585" s="3" t="str">
        <f>IF(ROW()&lt;=vLastrow,IF('Match History Data'!F2585&lt;&gt;"",'Match History Data'!F2585,""),"")</f>
        <v/>
      </c>
      <c r="G2585" t="str">
        <f>IF(ROW()&lt;=vLastrow,'Match History Data'!G2585,"")</f>
        <v/>
      </c>
      <c r="H2585" t="str">
        <f>IF(ROW()&lt;=vLastrow,'Match History Data'!H2585,"")</f>
        <v/>
      </c>
      <c r="I2585" t="str">
        <f>IF(ROW()&lt;=vLastrow,'Match History Data'!I2585,"")</f>
        <v/>
      </c>
      <c r="J2585" t="str">
        <f>IF(ROW()&lt;=vLastrow,'Match History Data'!J2585,"")</f>
        <v/>
      </c>
      <c r="K2585" t="str">
        <f>IF(ROW()&lt;=vLastrow,'Match History Data'!K2585,"")</f>
        <v/>
      </c>
      <c r="L2585" t="str">
        <f>IF(ROW()&lt;=vLastrow,'Match History Data'!L2585,"")</f>
        <v/>
      </c>
      <c r="M2585" t="str">
        <f>IF(ROW()&lt;=vLastrow,'Match History Data'!M2585,"")</f>
        <v/>
      </c>
      <c r="N2585" t="str">
        <f>IF(ROW()&lt;=vLastrow,'Match History Data'!N2585,"")</f>
        <v/>
      </c>
      <c r="O2585" t="str">
        <f>IF(ROW()&lt;=vLastrow,'Match History Data'!O2585,"")</f>
        <v/>
      </c>
      <c r="Q2585" t="str">
        <f>IF(ROW()&lt;=vLastrow,VLOOKUP(MONTH(E2585),calcs!$S$2:$T$13,2,FALSE),"")</f>
        <v/>
      </c>
      <c r="R2585" t="str">
        <f>IF(ROW()&lt;=vLastrow,VLOOKUP(MONTH(F2585),calcs!$S$2:$T$13,2,FALSE),"")</f>
        <v/>
      </c>
      <c r="S2585" t="str">
        <f t="shared" si="210"/>
        <v/>
      </c>
      <c r="T2585" s="26" t="e">
        <f>IF(F2585="",DATEDIF(E2585,calcs!X$2,"Y"),"")</f>
        <v>#VALUE!</v>
      </c>
      <c r="U2585" t="str">
        <f t="shared" si="209"/>
        <v/>
      </c>
      <c r="V2585" t="str">
        <f t="shared" si="206"/>
        <v/>
      </c>
      <c r="W2585">
        <f t="shared" si="207"/>
        <v>0</v>
      </c>
      <c r="X2585">
        <f t="shared" si="208"/>
        <v>0</v>
      </c>
    </row>
    <row r="2586" spans="1:24" x14ac:dyDescent="0.35">
      <c r="A2586" t="str">
        <f>IF(ROW()&lt;=vLastrow,'Match History Data'!A2586,"")</f>
        <v/>
      </c>
      <c r="B2586" t="str">
        <f>IF(ROW()&lt;=vLastrow,'Match History Data'!B2586,"")</f>
        <v/>
      </c>
      <c r="C2586" t="str">
        <f>IF(ROW()&lt;=vLastrow,'Match History Data'!C2586,"")</f>
        <v/>
      </c>
      <c r="D2586" t="str">
        <f>IF(ROW()&lt;=vLastrow,'Match History Data'!D2586,"")</f>
        <v/>
      </c>
      <c r="E2586" s="3" t="str">
        <f>IF(ROW()&lt;=vLastrow,IF('Match History Data'!E2586&lt;&gt;"",'Match History Data'!E2586,""),"")</f>
        <v/>
      </c>
      <c r="F2586" s="3" t="str">
        <f>IF(ROW()&lt;=vLastrow,IF('Match History Data'!F2586&lt;&gt;"",'Match History Data'!F2586,""),"")</f>
        <v/>
      </c>
      <c r="G2586" t="str">
        <f>IF(ROW()&lt;=vLastrow,'Match History Data'!G2586,"")</f>
        <v/>
      </c>
      <c r="H2586" t="str">
        <f>IF(ROW()&lt;=vLastrow,'Match History Data'!H2586,"")</f>
        <v/>
      </c>
      <c r="I2586" t="str">
        <f>IF(ROW()&lt;=vLastrow,'Match History Data'!I2586,"")</f>
        <v/>
      </c>
      <c r="J2586" t="str">
        <f>IF(ROW()&lt;=vLastrow,'Match History Data'!J2586,"")</f>
        <v/>
      </c>
      <c r="K2586" t="str">
        <f>IF(ROW()&lt;=vLastrow,'Match History Data'!K2586,"")</f>
        <v/>
      </c>
      <c r="L2586" t="str">
        <f>IF(ROW()&lt;=vLastrow,'Match History Data'!L2586,"")</f>
        <v/>
      </c>
      <c r="M2586" t="str">
        <f>IF(ROW()&lt;=vLastrow,'Match History Data'!M2586,"")</f>
        <v/>
      </c>
      <c r="N2586" t="str">
        <f>IF(ROW()&lt;=vLastrow,'Match History Data'!N2586,"")</f>
        <v/>
      </c>
      <c r="O2586" t="str">
        <f>IF(ROW()&lt;=vLastrow,'Match History Data'!O2586,"")</f>
        <v/>
      </c>
      <c r="Q2586" t="str">
        <f>IF(ROW()&lt;=vLastrow,VLOOKUP(MONTH(E2586),calcs!$S$2:$T$13,2,FALSE),"")</f>
        <v/>
      </c>
      <c r="R2586" t="str">
        <f>IF(ROW()&lt;=vLastrow,VLOOKUP(MONTH(F2586),calcs!$S$2:$T$13,2,FALSE),"")</f>
        <v/>
      </c>
      <c r="S2586" t="str">
        <f t="shared" si="210"/>
        <v/>
      </c>
      <c r="T2586" s="26" t="e">
        <f>IF(F2586="",DATEDIF(E2586,calcs!X$2,"Y"),"")</f>
        <v>#VALUE!</v>
      </c>
      <c r="U2586" t="str">
        <f t="shared" si="209"/>
        <v/>
      </c>
      <c r="V2586" t="str">
        <f t="shared" si="206"/>
        <v/>
      </c>
      <c r="W2586">
        <f t="shared" si="207"/>
        <v>0</v>
      </c>
      <c r="X2586">
        <f t="shared" si="208"/>
        <v>0</v>
      </c>
    </row>
    <row r="2587" spans="1:24" x14ac:dyDescent="0.35">
      <c r="A2587" t="str">
        <f>IF(ROW()&lt;=vLastrow,'Match History Data'!A2587,"")</f>
        <v/>
      </c>
      <c r="B2587" t="str">
        <f>IF(ROW()&lt;=vLastrow,'Match History Data'!B2587,"")</f>
        <v/>
      </c>
      <c r="C2587" t="str">
        <f>IF(ROW()&lt;=vLastrow,'Match History Data'!C2587,"")</f>
        <v/>
      </c>
      <c r="D2587" t="str">
        <f>IF(ROW()&lt;=vLastrow,'Match History Data'!D2587,"")</f>
        <v/>
      </c>
      <c r="E2587" s="3" t="str">
        <f>IF(ROW()&lt;=vLastrow,IF('Match History Data'!E2587&lt;&gt;"",'Match History Data'!E2587,""),"")</f>
        <v/>
      </c>
      <c r="F2587" s="3" t="str">
        <f>IF(ROW()&lt;=vLastrow,IF('Match History Data'!F2587&lt;&gt;"",'Match History Data'!F2587,""),"")</f>
        <v/>
      </c>
      <c r="G2587" t="str">
        <f>IF(ROW()&lt;=vLastrow,'Match History Data'!G2587,"")</f>
        <v/>
      </c>
      <c r="H2587" t="str">
        <f>IF(ROW()&lt;=vLastrow,'Match History Data'!H2587,"")</f>
        <v/>
      </c>
      <c r="I2587" t="str">
        <f>IF(ROW()&lt;=vLastrow,'Match History Data'!I2587,"")</f>
        <v/>
      </c>
      <c r="J2587" t="str">
        <f>IF(ROW()&lt;=vLastrow,'Match History Data'!J2587,"")</f>
        <v/>
      </c>
      <c r="K2587" t="str">
        <f>IF(ROW()&lt;=vLastrow,'Match History Data'!K2587,"")</f>
        <v/>
      </c>
      <c r="L2587" t="str">
        <f>IF(ROW()&lt;=vLastrow,'Match History Data'!L2587,"")</f>
        <v/>
      </c>
      <c r="M2587" t="str">
        <f>IF(ROW()&lt;=vLastrow,'Match History Data'!M2587,"")</f>
        <v/>
      </c>
      <c r="N2587" t="str">
        <f>IF(ROW()&lt;=vLastrow,'Match History Data'!N2587,"")</f>
        <v/>
      </c>
      <c r="O2587" t="str">
        <f>IF(ROW()&lt;=vLastrow,'Match History Data'!O2587,"")</f>
        <v/>
      </c>
      <c r="Q2587" t="str">
        <f>IF(ROW()&lt;=vLastrow,VLOOKUP(MONTH(E2587),calcs!$S$2:$T$13,2,FALSE),"")</f>
        <v/>
      </c>
      <c r="R2587" t="str">
        <f>IF(ROW()&lt;=vLastrow,VLOOKUP(MONTH(F2587),calcs!$S$2:$T$13,2,FALSE),"")</f>
        <v/>
      </c>
      <c r="S2587" t="str">
        <f t="shared" si="210"/>
        <v/>
      </c>
      <c r="T2587" s="26" t="e">
        <f>IF(F2587="",DATEDIF(E2587,calcs!X$2,"Y"),"")</f>
        <v>#VALUE!</v>
      </c>
      <c r="U2587" t="str">
        <f t="shared" si="209"/>
        <v/>
      </c>
      <c r="V2587" t="str">
        <f t="shared" si="206"/>
        <v/>
      </c>
      <c r="W2587">
        <f t="shared" si="207"/>
        <v>0</v>
      </c>
      <c r="X2587">
        <f t="shared" si="208"/>
        <v>0</v>
      </c>
    </row>
    <row r="2588" spans="1:24" x14ac:dyDescent="0.35">
      <c r="A2588" t="str">
        <f>IF(ROW()&lt;=vLastrow,'Match History Data'!A2588,"")</f>
        <v/>
      </c>
      <c r="B2588" t="str">
        <f>IF(ROW()&lt;=vLastrow,'Match History Data'!B2588,"")</f>
        <v/>
      </c>
      <c r="C2588" t="str">
        <f>IF(ROW()&lt;=vLastrow,'Match History Data'!C2588,"")</f>
        <v/>
      </c>
      <c r="D2588" t="str">
        <f>IF(ROW()&lt;=vLastrow,'Match History Data'!D2588,"")</f>
        <v/>
      </c>
      <c r="E2588" s="3" t="str">
        <f>IF(ROW()&lt;=vLastrow,IF('Match History Data'!E2588&lt;&gt;"",'Match History Data'!E2588,""),"")</f>
        <v/>
      </c>
      <c r="F2588" s="3" t="str">
        <f>IF(ROW()&lt;=vLastrow,IF('Match History Data'!F2588&lt;&gt;"",'Match History Data'!F2588,""),"")</f>
        <v/>
      </c>
      <c r="G2588" t="str">
        <f>IF(ROW()&lt;=vLastrow,'Match History Data'!G2588,"")</f>
        <v/>
      </c>
      <c r="H2588" t="str">
        <f>IF(ROW()&lt;=vLastrow,'Match History Data'!H2588,"")</f>
        <v/>
      </c>
      <c r="I2588" t="str">
        <f>IF(ROW()&lt;=vLastrow,'Match History Data'!I2588,"")</f>
        <v/>
      </c>
      <c r="J2588" t="str">
        <f>IF(ROW()&lt;=vLastrow,'Match History Data'!J2588,"")</f>
        <v/>
      </c>
      <c r="K2588" t="str">
        <f>IF(ROW()&lt;=vLastrow,'Match History Data'!K2588,"")</f>
        <v/>
      </c>
      <c r="L2588" t="str">
        <f>IF(ROW()&lt;=vLastrow,'Match History Data'!L2588,"")</f>
        <v/>
      </c>
      <c r="M2588" t="str">
        <f>IF(ROW()&lt;=vLastrow,'Match History Data'!M2588,"")</f>
        <v/>
      </c>
      <c r="N2588" t="str">
        <f>IF(ROW()&lt;=vLastrow,'Match History Data'!N2588,"")</f>
        <v/>
      </c>
      <c r="O2588" t="str">
        <f>IF(ROW()&lt;=vLastrow,'Match History Data'!O2588,"")</f>
        <v/>
      </c>
      <c r="Q2588" t="str">
        <f>IF(ROW()&lt;=vLastrow,VLOOKUP(MONTH(E2588),calcs!$S$2:$T$13,2,FALSE),"")</f>
        <v/>
      </c>
      <c r="R2588" t="str">
        <f>IF(ROW()&lt;=vLastrow,VLOOKUP(MONTH(F2588),calcs!$S$2:$T$13,2,FALSE),"")</f>
        <v/>
      </c>
      <c r="S2588" t="str">
        <f t="shared" si="210"/>
        <v/>
      </c>
      <c r="T2588" s="26" t="e">
        <f>IF(F2588="",DATEDIF(E2588,calcs!X$2,"Y"),"")</f>
        <v>#VALUE!</v>
      </c>
      <c r="U2588" t="str">
        <f t="shared" si="209"/>
        <v/>
      </c>
      <c r="V2588" t="str">
        <f t="shared" si="206"/>
        <v/>
      </c>
      <c r="W2588">
        <f t="shared" si="207"/>
        <v>0</v>
      </c>
      <c r="X2588">
        <f t="shared" si="208"/>
        <v>0</v>
      </c>
    </row>
    <row r="2589" spans="1:24" x14ac:dyDescent="0.35">
      <c r="A2589" t="str">
        <f>IF(ROW()&lt;=vLastrow,'Match History Data'!A2589,"")</f>
        <v/>
      </c>
      <c r="B2589" t="str">
        <f>IF(ROW()&lt;=vLastrow,'Match History Data'!B2589,"")</f>
        <v/>
      </c>
      <c r="C2589" t="str">
        <f>IF(ROW()&lt;=vLastrow,'Match History Data'!C2589,"")</f>
        <v/>
      </c>
      <c r="D2589" t="str">
        <f>IF(ROW()&lt;=vLastrow,'Match History Data'!D2589,"")</f>
        <v/>
      </c>
      <c r="E2589" s="3" t="str">
        <f>IF(ROW()&lt;=vLastrow,IF('Match History Data'!E2589&lt;&gt;"",'Match History Data'!E2589,""),"")</f>
        <v/>
      </c>
      <c r="F2589" s="3" t="str">
        <f>IF(ROW()&lt;=vLastrow,IF('Match History Data'!F2589&lt;&gt;"",'Match History Data'!F2589,""),"")</f>
        <v/>
      </c>
      <c r="G2589" t="str">
        <f>IF(ROW()&lt;=vLastrow,'Match History Data'!G2589,"")</f>
        <v/>
      </c>
      <c r="H2589" t="str">
        <f>IF(ROW()&lt;=vLastrow,'Match History Data'!H2589,"")</f>
        <v/>
      </c>
      <c r="I2589" t="str">
        <f>IF(ROW()&lt;=vLastrow,'Match History Data'!I2589,"")</f>
        <v/>
      </c>
      <c r="J2589" t="str">
        <f>IF(ROW()&lt;=vLastrow,'Match History Data'!J2589,"")</f>
        <v/>
      </c>
      <c r="K2589" t="str">
        <f>IF(ROW()&lt;=vLastrow,'Match History Data'!K2589,"")</f>
        <v/>
      </c>
      <c r="L2589" t="str">
        <f>IF(ROW()&lt;=vLastrow,'Match History Data'!L2589,"")</f>
        <v/>
      </c>
      <c r="M2589" t="str">
        <f>IF(ROW()&lt;=vLastrow,'Match History Data'!M2589,"")</f>
        <v/>
      </c>
      <c r="N2589" t="str">
        <f>IF(ROW()&lt;=vLastrow,'Match History Data'!N2589,"")</f>
        <v/>
      </c>
      <c r="O2589" t="str">
        <f>IF(ROW()&lt;=vLastrow,'Match History Data'!O2589,"")</f>
        <v/>
      </c>
      <c r="Q2589" t="str">
        <f>IF(ROW()&lt;=vLastrow,VLOOKUP(MONTH(E2589),calcs!$S$2:$T$13,2,FALSE),"")</f>
        <v/>
      </c>
      <c r="R2589" t="str">
        <f>IF(ROW()&lt;=vLastrow,VLOOKUP(MONTH(F2589),calcs!$S$2:$T$13,2,FALSE),"")</f>
        <v/>
      </c>
      <c r="S2589" t="str">
        <f t="shared" si="210"/>
        <v/>
      </c>
      <c r="T2589" s="26" t="e">
        <f>IF(F2589="",DATEDIF(E2589,calcs!X$2,"Y"),"")</f>
        <v>#VALUE!</v>
      </c>
      <c r="U2589" t="str">
        <f t="shared" si="209"/>
        <v/>
      </c>
      <c r="V2589" t="str">
        <f t="shared" si="206"/>
        <v/>
      </c>
      <c r="W2589">
        <f t="shared" si="207"/>
        <v>0</v>
      </c>
      <c r="X2589">
        <f t="shared" si="208"/>
        <v>0</v>
      </c>
    </row>
    <row r="2590" spans="1:24" x14ac:dyDescent="0.35">
      <c r="A2590" t="str">
        <f>IF(ROW()&lt;=vLastrow,'Match History Data'!A2590,"")</f>
        <v/>
      </c>
      <c r="B2590" t="str">
        <f>IF(ROW()&lt;=vLastrow,'Match History Data'!B2590,"")</f>
        <v/>
      </c>
      <c r="C2590" t="str">
        <f>IF(ROW()&lt;=vLastrow,'Match History Data'!C2590,"")</f>
        <v/>
      </c>
      <c r="D2590" t="str">
        <f>IF(ROW()&lt;=vLastrow,'Match History Data'!D2590,"")</f>
        <v/>
      </c>
      <c r="E2590" s="3" t="str">
        <f>IF(ROW()&lt;=vLastrow,IF('Match History Data'!E2590&lt;&gt;"",'Match History Data'!E2590,""),"")</f>
        <v/>
      </c>
      <c r="F2590" s="3" t="str">
        <f>IF(ROW()&lt;=vLastrow,IF('Match History Data'!F2590&lt;&gt;"",'Match History Data'!F2590,""),"")</f>
        <v/>
      </c>
      <c r="G2590" t="str">
        <f>IF(ROW()&lt;=vLastrow,'Match History Data'!G2590,"")</f>
        <v/>
      </c>
      <c r="H2590" t="str">
        <f>IF(ROW()&lt;=vLastrow,'Match History Data'!H2590,"")</f>
        <v/>
      </c>
      <c r="I2590" t="str">
        <f>IF(ROW()&lt;=vLastrow,'Match History Data'!I2590,"")</f>
        <v/>
      </c>
      <c r="J2590" t="str">
        <f>IF(ROW()&lt;=vLastrow,'Match History Data'!J2590,"")</f>
        <v/>
      </c>
      <c r="K2590" t="str">
        <f>IF(ROW()&lt;=vLastrow,'Match History Data'!K2590,"")</f>
        <v/>
      </c>
      <c r="L2590" t="str">
        <f>IF(ROW()&lt;=vLastrow,'Match History Data'!L2590,"")</f>
        <v/>
      </c>
      <c r="M2590" t="str">
        <f>IF(ROW()&lt;=vLastrow,'Match History Data'!M2590,"")</f>
        <v/>
      </c>
      <c r="N2590" t="str">
        <f>IF(ROW()&lt;=vLastrow,'Match History Data'!N2590,"")</f>
        <v/>
      </c>
      <c r="O2590" t="str">
        <f>IF(ROW()&lt;=vLastrow,'Match History Data'!O2590,"")</f>
        <v/>
      </c>
      <c r="Q2590" t="str">
        <f>IF(ROW()&lt;=vLastrow,VLOOKUP(MONTH(E2590),calcs!$S$2:$T$13,2,FALSE),"")</f>
        <v/>
      </c>
      <c r="R2590" t="str">
        <f>IF(ROW()&lt;=vLastrow,VLOOKUP(MONTH(F2590),calcs!$S$2:$T$13,2,FALSE),"")</f>
        <v/>
      </c>
      <c r="S2590" t="str">
        <f t="shared" si="210"/>
        <v/>
      </c>
      <c r="T2590" s="26" t="e">
        <f>IF(F2590="",DATEDIF(E2590,calcs!X$2,"Y"),"")</f>
        <v>#VALUE!</v>
      </c>
      <c r="U2590" t="str">
        <f t="shared" si="209"/>
        <v/>
      </c>
      <c r="V2590" t="str">
        <f t="shared" si="206"/>
        <v/>
      </c>
      <c r="W2590">
        <f t="shared" si="207"/>
        <v>0</v>
      </c>
      <c r="X2590">
        <f t="shared" si="208"/>
        <v>0</v>
      </c>
    </row>
    <row r="2591" spans="1:24" x14ac:dyDescent="0.35">
      <c r="A2591" t="str">
        <f>IF(ROW()&lt;=vLastrow,'Match History Data'!A2591,"")</f>
        <v/>
      </c>
      <c r="B2591" t="str">
        <f>IF(ROW()&lt;=vLastrow,'Match History Data'!B2591,"")</f>
        <v/>
      </c>
      <c r="C2591" t="str">
        <f>IF(ROW()&lt;=vLastrow,'Match History Data'!C2591,"")</f>
        <v/>
      </c>
      <c r="D2591" t="str">
        <f>IF(ROW()&lt;=vLastrow,'Match History Data'!D2591,"")</f>
        <v/>
      </c>
      <c r="E2591" s="3" t="str">
        <f>IF(ROW()&lt;=vLastrow,IF('Match History Data'!E2591&lt;&gt;"",'Match History Data'!E2591,""),"")</f>
        <v/>
      </c>
      <c r="F2591" s="3" t="str">
        <f>IF(ROW()&lt;=vLastrow,IF('Match History Data'!F2591&lt;&gt;"",'Match History Data'!F2591,""),"")</f>
        <v/>
      </c>
      <c r="G2591" t="str">
        <f>IF(ROW()&lt;=vLastrow,'Match History Data'!G2591,"")</f>
        <v/>
      </c>
      <c r="H2591" t="str">
        <f>IF(ROW()&lt;=vLastrow,'Match History Data'!H2591,"")</f>
        <v/>
      </c>
      <c r="I2591" t="str">
        <f>IF(ROW()&lt;=vLastrow,'Match History Data'!I2591,"")</f>
        <v/>
      </c>
      <c r="J2591" t="str">
        <f>IF(ROW()&lt;=vLastrow,'Match History Data'!J2591,"")</f>
        <v/>
      </c>
      <c r="K2591" t="str">
        <f>IF(ROW()&lt;=vLastrow,'Match History Data'!K2591,"")</f>
        <v/>
      </c>
      <c r="L2591" t="str">
        <f>IF(ROW()&lt;=vLastrow,'Match History Data'!L2591,"")</f>
        <v/>
      </c>
      <c r="M2591" t="str">
        <f>IF(ROW()&lt;=vLastrow,'Match History Data'!M2591,"")</f>
        <v/>
      </c>
      <c r="N2591" t="str">
        <f>IF(ROW()&lt;=vLastrow,'Match History Data'!N2591,"")</f>
        <v/>
      </c>
      <c r="O2591" t="str">
        <f>IF(ROW()&lt;=vLastrow,'Match History Data'!O2591,"")</f>
        <v/>
      </c>
      <c r="Q2591" t="str">
        <f>IF(ROW()&lt;=vLastrow,VLOOKUP(MONTH(E2591),calcs!$S$2:$T$13,2,FALSE),"")</f>
        <v/>
      </c>
      <c r="R2591" t="str">
        <f>IF(ROW()&lt;=vLastrow,VLOOKUP(MONTH(F2591),calcs!$S$2:$T$13,2,FALSE),"")</f>
        <v/>
      </c>
      <c r="S2591" t="str">
        <f t="shared" si="210"/>
        <v/>
      </c>
      <c r="T2591" s="26" t="e">
        <f>IF(F2591="",DATEDIF(E2591,calcs!X$2,"Y"),"")</f>
        <v>#VALUE!</v>
      </c>
      <c r="U2591" t="str">
        <f t="shared" si="209"/>
        <v/>
      </c>
      <c r="V2591" t="str">
        <f t="shared" si="206"/>
        <v/>
      </c>
      <c r="W2591">
        <f t="shared" si="207"/>
        <v>0</v>
      </c>
      <c r="X2591">
        <f t="shared" si="208"/>
        <v>0</v>
      </c>
    </row>
    <row r="2592" spans="1:24" x14ac:dyDescent="0.35">
      <c r="A2592" t="str">
        <f>IF(ROW()&lt;=vLastrow,'Match History Data'!A2592,"")</f>
        <v/>
      </c>
      <c r="B2592" t="str">
        <f>IF(ROW()&lt;=vLastrow,'Match History Data'!B2592,"")</f>
        <v/>
      </c>
      <c r="C2592" t="str">
        <f>IF(ROW()&lt;=vLastrow,'Match History Data'!C2592,"")</f>
        <v/>
      </c>
      <c r="D2592" t="str">
        <f>IF(ROW()&lt;=vLastrow,'Match History Data'!D2592,"")</f>
        <v/>
      </c>
      <c r="E2592" s="3" t="str">
        <f>IF(ROW()&lt;=vLastrow,IF('Match History Data'!E2592&lt;&gt;"",'Match History Data'!E2592,""),"")</f>
        <v/>
      </c>
      <c r="F2592" s="3" t="str">
        <f>IF(ROW()&lt;=vLastrow,IF('Match History Data'!F2592&lt;&gt;"",'Match History Data'!F2592,""),"")</f>
        <v/>
      </c>
      <c r="G2592" t="str">
        <f>IF(ROW()&lt;=vLastrow,'Match History Data'!G2592,"")</f>
        <v/>
      </c>
      <c r="H2592" t="str">
        <f>IF(ROW()&lt;=vLastrow,'Match History Data'!H2592,"")</f>
        <v/>
      </c>
      <c r="I2592" t="str">
        <f>IF(ROW()&lt;=vLastrow,'Match History Data'!I2592,"")</f>
        <v/>
      </c>
      <c r="J2592" t="str">
        <f>IF(ROW()&lt;=vLastrow,'Match History Data'!J2592,"")</f>
        <v/>
      </c>
      <c r="K2592" t="str">
        <f>IF(ROW()&lt;=vLastrow,'Match History Data'!K2592,"")</f>
        <v/>
      </c>
      <c r="L2592" t="str">
        <f>IF(ROW()&lt;=vLastrow,'Match History Data'!L2592,"")</f>
        <v/>
      </c>
      <c r="M2592" t="str">
        <f>IF(ROW()&lt;=vLastrow,'Match History Data'!M2592,"")</f>
        <v/>
      </c>
      <c r="N2592" t="str">
        <f>IF(ROW()&lt;=vLastrow,'Match History Data'!N2592,"")</f>
        <v/>
      </c>
      <c r="O2592" t="str">
        <f>IF(ROW()&lt;=vLastrow,'Match History Data'!O2592,"")</f>
        <v/>
      </c>
      <c r="Q2592" t="str">
        <f>IF(ROW()&lt;=vLastrow,VLOOKUP(MONTH(E2592),calcs!$S$2:$T$13,2,FALSE),"")</f>
        <v/>
      </c>
      <c r="R2592" t="str">
        <f>IF(ROW()&lt;=vLastrow,VLOOKUP(MONTH(F2592),calcs!$S$2:$T$13,2,FALSE),"")</f>
        <v/>
      </c>
      <c r="S2592" t="str">
        <f t="shared" si="210"/>
        <v/>
      </c>
      <c r="T2592" s="26" t="e">
        <f>IF(F2592="",DATEDIF(E2592,calcs!X$2,"Y"),"")</f>
        <v>#VALUE!</v>
      </c>
      <c r="U2592" t="str">
        <f t="shared" si="209"/>
        <v/>
      </c>
      <c r="V2592" t="str">
        <f t="shared" si="206"/>
        <v/>
      </c>
      <c r="W2592">
        <f t="shared" si="207"/>
        <v>0</v>
      </c>
      <c r="X2592">
        <f t="shared" si="208"/>
        <v>0</v>
      </c>
    </row>
    <row r="2593" spans="1:24" x14ac:dyDescent="0.35">
      <c r="A2593" t="str">
        <f>IF(ROW()&lt;=vLastrow,'Match History Data'!A2593,"")</f>
        <v/>
      </c>
      <c r="B2593" t="str">
        <f>IF(ROW()&lt;=vLastrow,'Match History Data'!B2593,"")</f>
        <v/>
      </c>
      <c r="C2593" t="str">
        <f>IF(ROW()&lt;=vLastrow,'Match History Data'!C2593,"")</f>
        <v/>
      </c>
      <c r="D2593" t="str">
        <f>IF(ROW()&lt;=vLastrow,'Match History Data'!D2593,"")</f>
        <v/>
      </c>
      <c r="E2593" s="3" t="str">
        <f>IF(ROW()&lt;=vLastrow,IF('Match History Data'!E2593&lt;&gt;"",'Match History Data'!E2593,""),"")</f>
        <v/>
      </c>
      <c r="F2593" s="3" t="str">
        <f>IF(ROW()&lt;=vLastrow,IF('Match History Data'!F2593&lt;&gt;"",'Match History Data'!F2593,""),"")</f>
        <v/>
      </c>
      <c r="G2593" t="str">
        <f>IF(ROW()&lt;=vLastrow,'Match History Data'!G2593,"")</f>
        <v/>
      </c>
      <c r="H2593" t="str">
        <f>IF(ROW()&lt;=vLastrow,'Match History Data'!H2593,"")</f>
        <v/>
      </c>
      <c r="I2593" t="str">
        <f>IF(ROW()&lt;=vLastrow,'Match History Data'!I2593,"")</f>
        <v/>
      </c>
      <c r="J2593" t="str">
        <f>IF(ROW()&lt;=vLastrow,'Match History Data'!J2593,"")</f>
        <v/>
      </c>
      <c r="K2593" t="str">
        <f>IF(ROW()&lt;=vLastrow,'Match History Data'!K2593,"")</f>
        <v/>
      </c>
      <c r="L2593" t="str">
        <f>IF(ROW()&lt;=vLastrow,'Match History Data'!L2593,"")</f>
        <v/>
      </c>
      <c r="M2593" t="str">
        <f>IF(ROW()&lt;=vLastrow,'Match History Data'!M2593,"")</f>
        <v/>
      </c>
      <c r="N2593" t="str">
        <f>IF(ROW()&lt;=vLastrow,'Match History Data'!N2593,"")</f>
        <v/>
      </c>
      <c r="O2593" t="str">
        <f>IF(ROW()&lt;=vLastrow,'Match History Data'!O2593,"")</f>
        <v/>
      </c>
      <c r="Q2593" t="str">
        <f>IF(ROW()&lt;=vLastrow,VLOOKUP(MONTH(E2593),calcs!$S$2:$T$13,2,FALSE),"")</f>
        <v/>
      </c>
      <c r="R2593" t="str">
        <f>IF(ROW()&lt;=vLastrow,VLOOKUP(MONTH(F2593),calcs!$S$2:$T$13,2,FALSE),"")</f>
        <v/>
      </c>
      <c r="S2593" t="str">
        <f t="shared" si="210"/>
        <v/>
      </c>
      <c r="T2593" s="26" t="e">
        <f>IF(F2593="",DATEDIF(E2593,calcs!X$2,"Y"),"")</f>
        <v>#VALUE!</v>
      </c>
      <c r="U2593" t="str">
        <f t="shared" si="209"/>
        <v/>
      </c>
      <c r="V2593" t="str">
        <f t="shared" si="206"/>
        <v/>
      </c>
      <c r="W2593">
        <f t="shared" si="207"/>
        <v>0</v>
      </c>
      <c r="X2593">
        <f t="shared" si="208"/>
        <v>0</v>
      </c>
    </row>
    <row r="2594" spans="1:24" x14ac:dyDescent="0.35">
      <c r="A2594" t="str">
        <f>IF(ROW()&lt;=vLastrow,'Match History Data'!A2594,"")</f>
        <v/>
      </c>
      <c r="B2594" t="str">
        <f>IF(ROW()&lt;=vLastrow,'Match History Data'!B2594,"")</f>
        <v/>
      </c>
      <c r="C2594" t="str">
        <f>IF(ROW()&lt;=vLastrow,'Match History Data'!C2594,"")</f>
        <v/>
      </c>
      <c r="D2594" t="str">
        <f>IF(ROW()&lt;=vLastrow,'Match History Data'!D2594,"")</f>
        <v/>
      </c>
      <c r="E2594" s="3" t="str">
        <f>IF(ROW()&lt;=vLastrow,IF('Match History Data'!E2594&lt;&gt;"",'Match History Data'!E2594,""),"")</f>
        <v/>
      </c>
      <c r="F2594" s="3" t="str">
        <f>IF(ROW()&lt;=vLastrow,IF('Match History Data'!F2594&lt;&gt;"",'Match History Data'!F2594,""),"")</f>
        <v/>
      </c>
      <c r="G2594" t="str">
        <f>IF(ROW()&lt;=vLastrow,'Match History Data'!G2594,"")</f>
        <v/>
      </c>
      <c r="H2594" t="str">
        <f>IF(ROW()&lt;=vLastrow,'Match History Data'!H2594,"")</f>
        <v/>
      </c>
      <c r="I2594" t="str">
        <f>IF(ROW()&lt;=vLastrow,'Match History Data'!I2594,"")</f>
        <v/>
      </c>
      <c r="J2594" t="str">
        <f>IF(ROW()&lt;=vLastrow,'Match History Data'!J2594,"")</f>
        <v/>
      </c>
      <c r="K2594" t="str">
        <f>IF(ROW()&lt;=vLastrow,'Match History Data'!K2594,"")</f>
        <v/>
      </c>
      <c r="L2594" t="str">
        <f>IF(ROW()&lt;=vLastrow,'Match History Data'!L2594,"")</f>
        <v/>
      </c>
      <c r="M2594" t="str">
        <f>IF(ROW()&lt;=vLastrow,'Match History Data'!M2594,"")</f>
        <v/>
      </c>
      <c r="N2594" t="str">
        <f>IF(ROW()&lt;=vLastrow,'Match History Data'!N2594,"")</f>
        <v/>
      </c>
      <c r="O2594" t="str">
        <f>IF(ROW()&lt;=vLastrow,'Match History Data'!O2594,"")</f>
        <v/>
      </c>
      <c r="Q2594" t="str">
        <f>IF(ROW()&lt;=vLastrow,VLOOKUP(MONTH(E2594),calcs!$S$2:$T$13,2,FALSE),"")</f>
        <v/>
      </c>
      <c r="R2594" t="str">
        <f>IF(ROW()&lt;=vLastrow,VLOOKUP(MONTH(F2594),calcs!$S$2:$T$13,2,FALSE),"")</f>
        <v/>
      </c>
      <c r="S2594" t="str">
        <f t="shared" si="210"/>
        <v/>
      </c>
      <c r="T2594" s="26" t="e">
        <f>IF(F2594="",DATEDIF(E2594,calcs!X$2,"Y"),"")</f>
        <v>#VALUE!</v>
      </c>
      <c r="U2594" t="str">
        <f t="shared" si="209"/>
        <v/>
      </c>
      <c r="V2594" t="str">
        <f t="shared" si="206"/>
        <v/>
      </c>
      <c r="W2594">
        <f t="shared" si="207"/>
        <v>0</v>
      </c>
      <c r="X2594">
        <f t="shared" si="208"/>
        <v>0</v>
      </c>
    </row>
    <row r="2595" spans="1:24" x14ac:dyDescent="0.35">
      <c r="A2595" t="str">
        <f>IF(ROW()&lt;=vLastrow,'Match History Data'!A2595,"")</f>
        <v/>
      </c>
      <c r="B2595" t="str">
        <f>IF(ROW()&lt;=vLastrow,'Match History Data'!B2595,"")</f>
        <v/>
      </c>
      <c r="C2595" t="str">
        <f>IF(ROW()&lt;=vLastrow,'Match History Data'!C2595,"")</f>
        <v/>
      </c>
      <c r="D2595" t="str">
        <f>IF(ROW()&lt;=vLastrow,'Match History Data'!D2595,"")</f>
        <v/>
      </c>
      <c r="E2595" s="3" t="str">
        <f>IF(ROW()&lt;=vLastrow,IF('Match History Data'!E2595&lt;&gt;"",'Match History Data'!E2595,""),"")</f>
        <v/>
      </c>
      <c r="F2595" s="3" t="str">
        <f>IF(ROW()&lt;=vLastrow,IF('Match History Data'!F2595&lt;&gt;"",'Match History Data'!F2595,""),"")</f>
        <v/>
      </c>
      <c r="G2595" t="str">
        <f>IF(ROW()&lt;=vLastrow,'Match History Data'!G2595,"")</f>
        <v/>
      </c>
      <c r="H2595" t="str">
        <f>IF(ROW()&lt;=vLastrow,'Match History Data'!H2595,"")</f>
        <v/>
      </c>
      <c r="I2595" t="str">
        <f>IF(ROW()&lt;=vLastrow,'Match History Data'!I2595,"")</f>
        <v/>
      </c>
      <c r="J2595" t="str">
        <f>IF(ROW()&lt;=vLastrow,'Match History Data'!J2595,"")</f>
        <v/>
      </c>
      <c r="K2595" t="str">
        <f>IF(ROW()&lt;=vLastrow,'Match History Data'!K2595,"")</f>
        <v/>
      </c>
      <c r="L2595" t="str">
        <f>IF(ROW()&lt;=vLastrow,'Match History Data'!L2595,"")</f>
        <v/>
      </c>
      <c r="M2595" t="str">
        <f>IF(ROW()&lt;=vLastrow,'Match History Data'!M2595,"")</f>
        <v/>
      </c>
      <c r="N2595" t="str">
        <f>IF(ROW()&lt;=vLastrow,'Match History Data'!N2595,"")</f>
        <v/>
      </c>
      <c r="O2595" t="str">
        <f>IF(ROW()&lt;=vLastrow,'Match History Data'!O2595,"")</f>
        <v/>
      </c>
      <c r="Q2595" t="str">
        <f>IF(ROW()&lt;=vLastrow,VLOOKUP(MONTH(E2595),calcs!$S$2:$T$13,2,FALSE),"")</f>
        <v/>
      </c>
      <c r="R2595" t="str">
        <f>IF(ROW()&lt;=vLastrow,VLOOKUP(MONTH(F2595),calcs!$S$2:$T$13,2,FALSE),"")</f>
        <v/>
      </c>
      <c r="S2595" t="str">
        <f t="shared" si="210"/>
        <v/>
      </c>
      <c r="T2595" s="26" t="e">
        <f>IF(F2595="",DATEDIF(E2595,calcs!X$2,"Y"),"")</f>
        <v>#VALUE!</v>
      </c>
      <c r="U2595" t="str">
        <f t="shared" si="209"/>
        <v/>
      </c>
      <c r="V2595" t="str">
        <f t="shared" si="206"/>
        <v/>
      </c>
      <c r="W2595">
        <f t="shared" si="207"/>
        <v>0</v>
      </c>
      <c r="X2595">
        <f t="shared" si="208"/>
        <v>0</v>
      </c>
    </row>
    <row r="2596" spans="1:24" x14ac:dyDescent="0.35">
      <c r="A2596" t="str">
        <f>IF(ROW()&lt;=vLastrow,'Match History Data'!A2596,"")</f>
        <v/>
      </c>
      <c r="B2596" t="str">
        <f>IF(ROW()&lt;=vLastrow,'Match History Data'!B2596,"")</f>
        <v/>
      </c>
      <c r="C2596" t="str">
        <f>IF(ROW()&lt;=vLastrow,'Match History Data'!C2596,"")</f>
        <v/>
      </c>
      <c r="D2596" t="str">
        <f>IF(ROW()&lt;=vLastrow,'Match History Data'!D2596,"")</f>
        <v/>
      </c>
      <c r="E2596" s="3" t="str">
        <f>IF(ROW()&lt;=vLastrow,IF('Match History Data'!E2596&lt;&gt;"",'Match History Data'!E2596,""),"")</f>
        <v/>
      </c>
      <c r="F2596" s="3" t="str">
        <f>IF(ROW()&lt;=vLastrow,IF('Match History Data'!F2596&lt;&gt;"",'Match History Data'!F2596,""),"")</f>
        <v/>
      </c>
      <c r="G2596" t="str">
        <f>IF(ROW()&lt;=vLastrow,'Match History Data'!G2596,"")</f>
        <v/>
      </c>
      <c r="H2596" t="str">
        <f>IF(ROW()&lt;=vLastrow,'Match History Data'!H2596,"")</f>
        <v/>
      </c>
      <c r="I2596" t="str">
        <f>IF(ROW()&lt;=vLastrow,'Match History Data'!I2596,"")</f>
        <v/>
      </c>
      <c r="J2596" t="str">
        <f>IF(ROW()&lt;=vLastrow,'Match History Data'!J2596,"")</f>
        <v/>
      </c>
      <c r="K2596" t="str">
        <f>IF(ROW()&lt;=vLastrow,'Match History Data'!K2596,"")</f>
        <v/>
      </c>
      <c r="L2596" t="str">
        <f>IF(ROW()&lt;=vLastrow,'Match History Data'!L2596,"")</f>
        <v/>
      </c>
      <c r="M2596" t="str">
        <f>IF(ROW()&lt;=vLastrow,'Match History Data'!M2596,"")</f>
        <v/>
      </c>
      <c r="N2596" t="str">
        <f>IF(ROW()&lt;=vLastrow,'Match History Data'!N2596,"")</f>
        <v/>
      </c>
      <c r="O2596" t="str">
        <f>IF(ROW()&lt;=vLastrow,'Match History Data'!O2596,"")</f>
        <v/>
      </c>
      <c r="Q2596" t="str">
        <f>IF(ROW()&lt;=vLastrow,VLOOKUP(MONTH(E2596),calcs!$S$2:$T$13,2,FALSE),"")</f>
        <v/>
      </c>
      <c r="R2596" t="str">
        <f>IF(ROW()&lt;=vLastrow,VLOOKUP(MONTH(F2596),calcs!$S$2:$T$13,2,FALSE),"")</f>
        <v/>
      </c>
      <c r="S2596" t="str">
        <f t="shared" si="210"/>
        <v/>
      </c>
      <c r="T2596" s="26" t="e">
        <f>IF(F2596="",DATEDIF(E2596,calcs!X$2,"Y"),"")</f>
        <v>#VALUE!</v>
      </c>
      <c r="U2596" t="str">
        <f t="shared" si="209"/>
        <v/>
      </c>
      <c r="V2596" t="str">
        <f t="shared" si="206"/>
        <v/>
      </c>
      <c r="W2596">
        <f t="shared" si="207"/>
        <v>0</v>
      </c>
      <c r="X2596">
        <f t="shared" si="208"/>
        <v>0</v>
      </c>
    </row>
    <row r="2597" spans="1:24" x14ac:dyDescent="0.35">
      <c r="A2597" t="str">
        <f>IF(ROW()&lt;=vLastrow,'Match History Data'!A2597,"")</f>
        <v/>
      </c>
      <c r="B2597" t="str">
        <f>IF(ROW()&lt;=vLastrow,'Match History Data'!B2597,"")</f>
        <v/>
      </c>
      <c r="C2597" t="str">
        <f>IF(ROW()&lt;=vLastrow,'Match History Data'!C2597,"")</f>
        <v/>
      </c>
      <c r="D2597" t="str">
        <f>IF(ROW()&lt;=vLastrow,'Match History Data'!D2597,"")</f>
        <v/>
      </c>
      <c r="E2597" s="3" t="str">
        <f>IF(ROW()&lt;=vLastrow,IF('Match History Data'!E2597&lt;&gt;"",'Match History Data'!E2597,""),"")</f>
        <v/>
      </c>
      <c r="F2597" s="3" t="str">
        <f>IF(ROW()&lt;=vLastrow,IF('Match History Data'!F2597&lt;&gt;"",'Match History Data'!F2597,""),"")</f>
        <v/>
      </c>
      <c r="G2597" t="str">
        <f>IF(ROW()&lt;=vLastrow,'Match History Data'!G2597,"")</f>
        <v/>
      </c>
      <c r="H2597" t="str">
        <f>IF(ROW()&lt;=vLastrow,'Match History Data'!H2597,"")</f>
        <v/>
      </c>
      <c r="I2597" t="str">
        <f>IF(ROW()&lt;=vLastrow,'Match History Data'!I2597,"")</f>
        <v/>
      </c>
      <c r="J2597" t="str">
        <f>IF(ROW()&lt;=vLastrow,'Match History Data'!J2597,"")</f>
        <v/>
      </c>
      <c r="K2597" t="str">
        <f>IF(ROW()&lt;=vLastrow,'Match History Data'!K2597,"")</f>
        <v/>
      </c>
      <c r="L2597" t="str">
        <f>IF(ROW()&lt;=vLastrow,'Match History Data'!L2597,"")</f>
        <v/>
      </c>
      <c r="M2597" t="str">
        <f>IF(ROW()&lt;=vLastrow,'Match History Data'!M2597,"")</f>
        <v/>
      </c>
      <c r="N2597" t="str">
        <f>IF(ROW()&lt;=vLastrow,'Match History Data'!N2597,"")</f>
        <v/>
      </c>
      <c r="O2597" t="str">
        <f>IF(ROW()&lt;=vLastrow,'Match History Data'!O2597,"")</f>
        <v/>
      </c>
      <c r="Q2597" t="str">
        <f>IF(ROW()&lt;=vLastrow,VLOOKUP(MONTH(E2597),calcs!$S$2:$T$13,2,FALSE),"")</f>
        <v/>
      </c>
      <c r="R2597" t="str">
        <f>IF(ROW()&lt;=vLastrow,VLOOKUP(MONTH(F2597),calcs!$S$2:$T$13,2,FALSE),"")</f>
        <v/>
      </c>
      <c r="S2597" t="str">
        <f t="shared" si="210"/>
        <v/>
      </c>
      <c r="T2597" s="26" t="e">
        <f>IF(F2597="",DATEDIF(E2597,calcs!X$2,"Y"),"")</f>
        <v>#VALUE!</v>
      </c>
      <c r="U2597" t="str">
        <f t="shared" si="209"/>
        <v/>
      </c>
      <c r="V2597" t="str">
        <f t="shared" si="206"/>
        <v/>
      </c>
      <c r="W2597">
        <f t="shared" si="207"/>
        <v>0</v>
      </c>
      <c r="X2597">
        <f t="shared" si="208"/>
        <v>0</v>
      </c>
    </row>
    <row r="2598" spans="1:24" x14ac:dyDescent="0.35">
      <c r="A2598" t="str">
        <f>IF(ROW()&lt;=vLastrow,'Match History Data'!A2598,"")</f>
        <v/>
      </c>
      <c r="B2598" t="str">
        <f>IF(ROW()&lt;=vLastrow,'Match History Data'!B2598,"")</f>
        <v/>
      </c>
      <c r="C2598" t="str">
        <f>IF(ROW()&lt;=vLastrow,'Match History Data'!C2598,"")</f>
        <v/>
      </c>
      <c r="D2598" t="str">
        <f>IF(ROW()&lt;=vLastrow,'Match History Data'!D2598,"")</f>
        <v/>
      </c>
      <c r="E2598" s="3" t="str">
        <f>IF(ROW()&lt;=vLastrow,IF('Match History Data'!E2598&lt;&gt;"",'Match History Data'!E2598,""),"")</f>
        <v/>
      </c>
      <c r="F2598" s="3" t="str">
        <f>IF(ROW()&lt;=vLastrow,IF('Match History Data'!F2598&lt;&gt;"",'Match History Data'!F2598,""),"")</f>
        <v/>
      </c>
      <c r="G2598" t="str">
        <f>IF(ROW()&lt;=vLastrow,'Match History Data'!G2598,"")</f>
        <v/>
      </c>
      <c r="H2598" t="str">
        <f>IF(ROW()&lt;=vLastrow,'Match History Data'!H2598,"")</f>
        <v/>
      </c>
      <c r="I2598" t="str">
        <f>IF(ROW()&lt;=vLastrow,'Match History Data'!I2598,"")</f>
        <v/>
      </c>
      <c r="J2598" t="str">
        <f>IF(ROW()&lt;=vLastrow,'Match History Data'!J2598,"")</f>
        <v/>
      </c>
      <c r="K2598" t="str">
        <f>IF(ROW()&lt;=vLastrow,'Match History Data'!K2598,"")</f>
        <v/>
      </c>
      <c r="L2598" t="str">
        <f>IF(ROW()&lt;=vLastrow,'Match History Data'!L2598,"")</f>
        <v/>
      </c>
      <c r="M2598" t="str">
        <f>IF(ROW()&lt;=vLastrow,'Match History Data'!M2598,"")</f>
        <v/>
      </c>
      <c r="N2598" t="str">
        <f>IF(ROW()&lt;=vLastrow,'Match History Data'!N2598,"")</f>
        <v/>
      </c>
      <c r="O2598" t="str">
        <f>IF(ROW()&lt;=vLastrow,'Match History Data'!O2598,"")</f>
        <v/>
      </c>
      <c r="Q2598" t="str">
        <f>IF(ROW()&lt;=vLastrow,VLOOKUP(MONTH(E2598),calcs!$S$2:$T$13,2,FALSE),"")</f>
        <v/>
      </c>
      <c r="R2598" t="str">
        <f>IF(ROW()&lt;=vLastrow,VLOOKUP(MONTH(F2598),calcs!$S$2:$T$13,2,FALSE),"")</f>
        <v/>
      </c>
      <c r="S2598" t="str">
        <f t="shared" si="210"/>
        <v/>
      </c>
      <c r="T2598" s="26" t="e">
        <f>IF(F2598="",DATEDIF(E2598,calcs!X$2,"Y"),"")</f>
        <v>#VALUE!</v>
      </c>
      <c r="U2598" t="str">
        <f t="shared" si="209"/>
        <v/>
      </c>
      <c r="V2598" t="str">
        <f t="shared" si="206"/>
        <v/>
      </c>
      <c r="W2598">
        <f t="shared" si="207"/>
        <v>0</v>
      </c>
      <c r="X2598">
        <f t="shared" si="208"/>
        <v>0</v>
      </c>
    </row>
    <row r="2599" spans="1:24" x14ac:dyDescent="0.35">
      <c r="A2599" t="str">
        <f>IF(ROW()&lt;=vLastrow,'Match History Data'!A2599,"")</f>
        <v/>
      </c>
      <c r="B2599" t="str">
        <f>IF(ROW()&lt;=vLastrow,'Match History Data'!B2599,"")</f>
        <v/>
      </c>
      <c r="C2599" t="str">
        <f>IF(ROW()&lt;=vLastrow,'Match History Data'!C2599,"")</f>
        <v/>
      </c>
      <c r="D2599" t="str">
        <f>IF(ROW()&lt;=vLastrow,'Match History Data'!D2599,"")</f>
        <v/>
      </c>
      <c r="E2599" s="3" t="str">
        <f>IF(ROW()&lt;=vLastrow,IF('Match History Data'!E2599&lt;&gt;"",'Match History Data'!E2599,""),"")</f>
        <v/>
      </c>
      <c r="F2599" s="3" t="str">
        <f>IF(ROW()&lt;=vLastrow,IF('Match History Data'!F2599&lt;&gt;"",'Match History Data'!F2599,""),"")</f>
        <v/>
      </c>
      <c r="G2599" t="str">
        <f>IF(ROW()&lt;=vLastrow,'Match History Data'!G2599,"")</f>
        <v/>
      </c>
      <c r="H2599" t="str">
        <f>IF(ROW()&lt;=vLastrow,'Match History Data'!H2599,"")</f>
        <v/>
      </c>
      <c r="I2599" t="str">
        <f>IF(ROW()&lt;=vLastrow,'Match History Data'!I2599,"")</f>
        <v/>
      </c>
      <c r="J2599" t="str">
        <f>IF(ROW()&lt;=vLastrow,'Match History Data'!J2599,"")</f>
        <v/>
      </c>
      <c r="K2599" t="str">
        <f>IF(ROW()&lt;=vLastrow,'Match History Data'!K2599,"")</f>
        <v/>
      </c>
      <c r="L2599" t="str">
        <f>IF(ROW()&lt;=vLastrow,'Match History Data'!L2599,"")</f>
        <v/>
      </c>
      <c r="M2599" t="str">
        <f>IF(ROW()&lt;=vLastrow,'Match History Data'!M2599,"")</f>
        <v/>
      </c>
      <c r="N2599" t="str">
        <f>IF(ROW()&lt;=vLastrow,'Match History Data'!N2599,"")</f>
        <v/>
      </c>
      <c r="O2599" t="str">
        <f>IF(ROW()&lt;=vLastrow,'Match History Data'!O2599,"")</f>
        <v/>
      </c>
      <c r="Q2599" t="str">
        <f>IF(ROW()&lt;=vLastrow,VLOOKUP(MONTH(E2599),calcs!$S$2:$T$13,2,FALSE),"")</f>
        <v/>
      </c>
      <c r="R2599" t="str">
        <f>IF(ROW()&lt;=vLastrow,VLOOKUP(MONTH(F2599),calcs!$S$2:$T$13,2,FALSE),"")</f>
        <v/>
      </c>
      <c r="S2599" t="str">
        <f t="shared" si="210"/>
        <v/>
      </c>
      <c r="T2599" s="26" t="e">
        <f>IF(F2599="",DATEDIF(E2599,calcs!X$2,"Y"),"")</f>
        <v>#VALUE!</v>
      </c>
      <c r="U2599" t="str">
        <f t="shared" si="209"/>
        <v/>
      </c>
      <c r="V2599" t="str">
        <f t="shared" si="206"/>
        <v/>
      </c>
      <c r="W2599">
        <f t="shared" si="207"/>
        <v>0</v>
      </c>
      <c r="X2599">
        <f t="shared" si="208"/>
        <v>0</v>
      </c>
    </row>
    <row r="2600" spans="1:24" x14ac:dyDescent="0.35">
      <c r="A2600" t="str">
        <f>IF(ROW()&lt;=vLastrow,'Match History Data'!A2600,"")</f>
        <v/>
      </c>
      <c r="B2600" t="str">
        <f>IF(ROW()&lt;=vLastrow,'Match History Data'!B2600,"")</f>
        <v/>
      </c>
      <c r="C2600" t="str">
        <f>IF(ROW()&lt;=vLastrow,'Match History Data'!C2600,"")</f>
        <v/>
      </c>
      <c r="D2600" t="str">
        <f>IF(ROW()&lt;=vLastrow,'Match History Data'!D2600,"")</f>
        <v/>
      </c>
      <c r="E2600" s="3" t="str">
        <f>IF(ROW()&lt;=vLastrow,IF('Match History Data'!E2600&lt;&gt;"",'Match History Data'!E2600,""),"")</f>
        <v/>
      </c>
      <c r="F2600" s="3" t="str">
        <f>IF(ROW()&lt;=vLastrow,IF('Match History Data'!F2600&lt;&gt;"",'Match History Data'!F2600,""),"")</f>
        <v/>
      </c>
      <c r="G2600" t="str">
        <f>IF(ROW()&lt;=vLastrow,'Match History Data'!G2600,"")</f>
        <v/>
      </c>
      <c r="H2600" t="str">
        <f>IF(ROW()&lt;=vLastrow,'Match History Data'!H2600,"")</f>
        <v/>
      </c>
      <c r="I2600" t="str">
        <f>IF(ROW()&lt;=vLastrow,'Match History Data'!I2600,"")</f>
        <v/>
      </c>
      <c r="J2600" t="str">
        <f>IF(ROW()&lt;=vLastrow,'Match History Data'!J2600,"")</f>
        <v/>
      </c>
      <c r="K2600" t="str">
        <f>IF(ROW()&lt;=vLastrow,'Match History Data'!K2600,"")</f>
        <v/>
      </c>
      <c r="L2600" t="str">
        <f>IF(ROW()&lt;=vLastrow,'Match History Data'!L2600,"")</f>
        <v/>
      </c>
      <c r="M2600" t="str">
        <f>IF(ROW()&lt;=vLastrow,'Match History Data'!M2600,"")</f>
        <v/>
      </c>
      <c r="N2600" t="str">
        <f>IF(ROW()&lt;=vLastrow,'Match History Data'!N2600,"")</f>
        <v/>
      </c>
      <c r="O2600" t="str">
        <f>IF(ROW()&lt;=vLastrow,'Match History Data'!O2600,"")</f>
        <v/>
      </c>
      <c r="Q2600" t="str">
        <f>IF(ROW()&lt;=vLastrow,VLOOKUP(MONTH(E2600),calcs!$S$2:$T$13,2,FALSE),"")</f>
        <v/>
      </c>
      <c r="R2600" t="str">
        <f>IF(ROW()&lt;=vLastrow,VLOOKUP(MONTH(F2600),calcs!$S$2:$T$13,2,FALSE),"")</f>
        <v/>
      </c>
      <c r="S2600" t="str">
        <f t="shared" si="210"/>
        <v/>
      </c>
      <c r="T2600" s="26" t="e">
        <f>IF(F2600="",DATEDIF(E2600,calcs!X$2,"Y"),"")</f>
        <v>#VALUE!</v>
      </c>
      <c r="U2600" t="str">
        <f t="shared" si="209"/>
        <v/>
      </c>
      <c r="V2600" t="str">
        <f t="shared" si="206"/>
        <v/>
      </c>
      <c r="W2600">
        <f t="shared" si="207"/>
        <v>0</v>
      </c>
      <c r="X2600">
        <f t="shared" si="208"/>
        <v>0</v>
      </c>
    </row>
    <row r="2601" spans="1:24" x14ac:dyDescent="0.35">
      <c r="A2601" t="str">
        <f>IF(ROW()&lt;=vLastrow,'Match History Data'!A2601,"")</f>
        <v/>
      </c>
      <c r="B2601" t="str">
        <f>IF(ROW()&lt;=vLastrow,'Match History Data'!B2601,"")</f>
        <v/>
      </c>
      <c r="C2601" t="str">
        <f>IF(ROW()&lt;=vLastrow,'Match History Data'!C2601,"")</f>
        <v/>
      </c>
      <c r="D2601" t="str">
        <f>IF(ROW()&lt;=vLastrow,'Match History Data'!D2601,"")</f>
        <v/>
      </c>
      <c r="E2601" s="3" t="str">
        <f>IF(ROW()&lt;=vLastrow,IF('Match History Data'!E2601&lt;&gt;"",'Match History Data'!E2601,""),"")</f>
        <v/>
      </c>
      <c r="F2601" s="3" t="str">
        <f>IF(ROW()&lt;=vLastrow,IF('Match History Data'!F2601&lt;&gt;"",'Match History Data'!F2601,""),"")</f>
        <v/>
      </c>
      <c r="G2601" t="str">
        <f>IF(ROW()&lt;=vLastrow,'Match History Data'!G2601,"")</f>
        <v/>
      </c>
      <c r="H2601" t="str">
        <f>IF(ROW()&lt;=vLastrow,'Match History Data'!H2601,"")</f>
        <v/>
      </c>
      <c r="I2601" t="str">
        <f>IF(ROW()&lt;=vLastrow,'Match History Data'!I2601,"")</f>
        <v/>
      </c>
      <c r="J2601" t="str">
        <f>IF(ROW()&lt;=vLastrow,'Match History Data'!J2601,"")</f>
        <v/>
      </c>
      <c r="K2601" t="str">
        <f>IF(ROW()&lt;=vLastrow,'Match History Data'!K2601,"")</f>
        <v/>
      </c>
      <c r="L2601" t="str">
        <f>IF(ROW()&lt;=vLastrow,'Match History Data'!L2601,"")</f>
        <v/>
      </c>
      <c r="M2601" t="str">
        <f>IF(ROW()&lt;=vLastrow,'Match History Data'!M2601,"")</f>
        <v/>
      </c>
      <c r="N2601" t="str">
        <f>IF(ROW()&lt;=vLastrow,'Match History Data'!N2601,"")</f>
        <v/>
      </c>
      <c r="O2601" t="str">
        <f>IF(ROW()&lt;=vLastrow,'Match History Data'!O2601,"")</f>
        <v/>
      </c>
      <c r="Q2601" t="str">
        <f>IF(ROW()&lt;=vLastrow,VLOOKUP(MONTH(E2601),calcs!$S$2:$T$13,2,FALSE),"")</f>
        <v/>
      </c>
      <c r="R2601" t="str">
        <f>IF(ROW()&lt;=vLastrow,VLOOKUP(MONTH(F2601),calcs!$S$2:$T$13,2,FALSE),"")</f>
        <v/>
      </c>
      <c r="S2601" t="str">
        <f t="shared" si="210"/>
        <v/>
      </c>
      <c r="T2601" s="26" t="e">
        <f>IF(F2601="",DATEDIF(E2601,calcs!X$2,"Y"),"")</f>
        <v>#VALUE!</v>
      </c>
      <c r="U2601" t="str">
        <f t="shared" si="209"/>
        <v/>
      </c>
      <c r="V2601" t="str">
        <f t="shared" si="206"/>
        <v/>
      </c>
      <c r="W2601">
        <f t="shared" si="207"/>
        <v>0</v>
      </c>
      <c r="X2601">
        <f t="shared" si="208"/>
        <v>0</v>
      </c>
    </row>
    <row r="2602" spans="1:24" x14ac:dyDescent="0.35">
      <c r="A2602" t="str">
        <f>IF(ROW()&lt;=vLastrow,'Match History Data'!A2602,"")</f>
        <v/>
      </c>
      <c r="B2602" t="str">
        <f>IF(ROW()&lt;=vLastrow,'Match History Data'!B2602,"")</f>
        <v/>
      </c>
      <c r="C2602" t="str">
        <f>IF(ROW()&lt;=vLastrow,'Match History Data'!C2602,"")</f>
        <v/>
      </c>
      <c r="D2602" t="str">
        <f>IF(ROW()&lt;=vLastrow,'Match History Data'!D2602,"")</f>
        <v/>
      </c>
      <c r="E2602" s="3" t="str">
        <f>IF(ROW()&lt;=vLastrow,IF('Match History Data'!E2602&lt;&gt;"",'Match History Data'!E2602,""),"")</f>
        <v/>
      </c>
      <c r="F2602" s="3" t="str">
        <f>IF(ROW()&lt;=vLastrow,IF('Match History Data'!F2602&lt;&gt;"",'Match History Data'!F2602,""),"")</f>
        <v/>
      </c>
      <c r="G2602" t="str">
        <f>IF(ROW()&lt;=vLastrow,'Match History Data'!G2602,"")</f>
        <v/>
      </c>
      <c r="H2602" t="str">
        <f>IF(ROW()&lt;=vLastrow,'Match History Data'!H2602,"")</f>
        <v/>
      </c>
      <c r="I2602" t="str">
        <f>IF(ROW()&lt;=vLastrow,'Match History Data'!I2602,"")</f>
        <v/>
      </c>
      <c r="J2602" t="str">
        <f>IF(ROW()&lt;=vLastrow,'Match History Data'!J2602,"")</f>
        <v/>
      </c>
      <c r="K2602" t="str">
        <f>IF(ROW()&lt;=vLastrow,'Match History Data'!K2602,"")</f>
        <v/>
      </c>
      <c r="L2602" t="str">
        <f>IF(ROW()&lt;=vLastrow,'Match History Data'!L2602,"")</f>
        <v/>
      </c>
      <c r="M2602" t="str">
        <f>IF(ROW()&lt;=vLastrow,'Match History Data'!M2602,"")</f>
        <v/>
      </c>
      <c r="N2602" t="str">
        <f>IF(ROW()&lt;=vLastrow,'Match History Data'!N2602,"")</f>
        <v/>
      </c>
      <c r="O2602" t="str">
        <f>IF(ROW()&lt;=vLastrow,'Match History Data'!O2602,"")</f>
        <v/>
      </c>
      <c r="Q2602" t="str">
        <f>IF(ROW()&lt;=vLastrow,VLOOKUP(MONTH(E2602),calcs!$S$2:$T$13,2,FALSE),"")</f>
        <v/>
      </c>
      <c r="R2602" t="str">
        <f>IF(ROW()&lt;=vLastrow,VLOOKUP(MONTH(F2602),calcs!$S$2:$T$13,2,FALSE),"")</f>
        <v/>
      </c>
      <c r="S2602" t="str">
        <f t="shared" si="210"/>
        <v/>
      </c>
      <c r="T2602" s="26" t="e">
        <f>IF(F2602="",DATEDIF(E2602,calcs!X$2,"Y"),"")</f>
        <v>#VALUE!</v>
      </c>
      <c r="U2602" t="str">
        <f t="shared" si="209"/>
        <v/>
      </c>
      <c r="V2602" t="str">
        <f t="shared" si="206"/>
        <v/>
      </c>
      <c r="W2602">
        <f t="shared" si="207"/>
        <v>0</v>
      </c>
      <c r="X2602">
        <f t="shared" si="208"/>
        <v>0</v>
      </c>
    </row>
    <row r="2603" spans="1:24" x14ac:dyDescent="0.35">
      <c r="A2603" t="str">
        <f>IF(ROW()&lt;=vLastrow,'Match History Data'!A2603,"")</f>
        <v/>
      </c>
      <c r="B2603" t="str">
        <f>IF(ROW()&lt;=vLastrow,'Match History Data'!B2603,"")</f>
        <v/>
      </c>
      <c r="C2603" t="str">
        <f>IF(ROW()&lt;=vLastrow,'Match History Data'!C2603,"")</f>
        <v/>
      </c>
      <c r="D2603" t="str">
        <f>IF(ROW()&lt;=vLastrow,'Match History Data'!D2603,"")</f>
        <v/>
      </c>
      <c r="E2603" s="3" t="str">
        <f>IF(ROW()&lt;=vLastrow,IF('Match History Data'!E2603&lt;&gt;"",'Match History Data'!E2603,""),"")</f>
        <v/>
      </c>
      <c r="F2603" s="3" t="str">
        <f>IF(ROW()&lt;=vLastrow,IF('Match History Data'!F2603&lt;&gt;"",'Match History Data'!F2603,""),"")</f>
        <v/>
      </c>
      <c r="G2603" t="str">
        <f>IF(ROW()&lt;=vLastrow,'Match History Data'!G2603,"")</f>
        <v/>
      </c>
      <c r="H2603" t="str">
        <f>IF(ROW()&lt;=vLastrow,'Match History Data'!H2603,"")</f>
        <v/>
      </c>
      <c r="I2603" t="str">
        <f>IF(ROW()&lt;=vLastrow,'Match History Data'!I2603,"")</f>
        <v/>
      </c>
      <c r="J2603" t="str">
        <f>IF(ROW()&lt;=vLastrow,'Match History Data'!J2603,"")</f>
        <v/>
      </c>
      <c r="K2603" t="str">
        <f>IF(ROW()&lt;=vLastrow,'Match History Data'!K2603,"")</f>
        <v/>
      </c>
      <c r="L2603" t="str">
        <f>IF(ROW()&lt;=vLastrow,'Match History Data'!L2603,"")</f>
        <v/>
      </c>
      <c r="M2603" t="str">
        <f>IF(ROW()&lt;=vLastrow,'Match History Data'!M2603,"")</f>
        <v/>
      </c>
      <c r="N2603" t="str">
        <f>IF(ROW()&lt;=vLastrow,'Match History Data'!N2603,"")</f>
        <v/>
      </c>
      <c r="O2603" t="str">
        <f>IF(ROW()&lt;=vLastrow,'Match History Data'!O2603,"")</f>
        <v/>
      </c>
      <c r="Q2603" t="str">
        <f>IF(ROW()&lt;=vLastrow,VLOOKUP(MONTH(E2603),calcs!$S$2:$T$13,2,FALSE),"")</f>
        <v/>
      </c>
      <c r="R2603" t="str">
        <f>IF(ROW()&lt;=vLastrow,VLOOKUP(MONTH(F2603),calcs!$S$2:$T$13,2,FALSE),"")</f>
        <v/>
      </c>
      <c r="S2603" t="str">
        <f t="shared" si="210"/>
        <v/>
      </c>
      <c r="T2603" s="26" t="e">
        <f>IF(F2603="",DATEDIF(E2603,calcs!X$2,"Y"),"")</f>
        <v>#VALUE!</v>
      </c>
      <c r="U2603" t="str">
        <f t="shared" si="209"/>
        <v/>
      </c>
      <c r="V2603" t="str">
        <f t="shared" si="206"/>
        <v/>
      </c>
      <c r="W2603">
        <f t="shared" si="207"/>
        <v>0</v>
      </c>
      <c r="X2603">
        <f t="shared" si="208"/>
        <v>0</v>
      </c>
    </row>
    <row r="2604" spans="1:24" x14ac:dyDescent="0.35">
      <c r="A2604" t="str">
        <f>IF(ROW()&lt;=vLastrow,'Match History Data'!A2604,"")</f>
        <v/>
      </c>
      <c r="B2604" t="str">
        <f>IF(ROW()&lt;=vLastrow,'Match History Data'!B2604,"")</f>
        <v/>
      </c>
      <c r="C2604" t="str">
        <f>IF(ROW()&lt;=vLastrow,'Match History Data'!C2604,"")</f>
        <v/>
      </c>
      <c r="D2604" t="str">
        <f>IF(ROW()&lt;=vLastrow,'Match History Data'!D2604,"")</f>
        <v/>
      </c>
      <c r="E2604" s="3" t="str">
        <f>IF(ROW()&lt;=vLastrow,IF('Match History Data'!E2604&lt;&gt;"",'Match History Data'!E2604,""),"")</f>
        <v/>
      </c>
      <c r="F2604" s="3" t="str">
        <f>IF(ROW()&lt;=vLastrow,IF('Match History Data'!F2604&lt;&gt;"",'Match History Data'!F2604,""),"")</f>
        <v/>
      </c>
      <c r="G2604" t="str">
        <f>IF(ROW()&lt;=vLastrow,'Match History Data'!G2604,"")</f>
        <v/>
      </c>
      <c r="H2604" t="str">
        <f>IF(ROW()&lt;=vLastrow,'Match History Data'!H2604,"")</f>
        <v/>
      </c>
      <c r="I2604" t="str">
        <f>IF(ROW()&lt;=vLastrow,'Match History Data'!I2604,"")</f>
        <v/>
      </c>
      <c r="J2604" t="str">
        <f>IF(ROW()&lt;=vLastrow,'Match History Data'!J2604,"")</f>
        <v/>
      </c>
      <c r="K2604" t="str">
        <f>IF(ROW()&lt;=vLastrow,'Match History Data'!K2604,"")</f>
        <v/>
      </c>
      <c r="L2604" t="str">
        <f>IF(ROW()&lt;=vLastrow,'Match History Data'!L2604,"")</f>
        <v/>
      </c>
      <c r="M2604" t="str">
        <f>IF(ROW()&lt;=vLastrow,'Match History Data'!M2604,"")</f>
        <v/>
      </c>
      <c r="N2604" t="str">
        <f>IF(ROW()&lt;=vLastrow,'Match History Data'!N2604,"")</f>
        <v/>
      </c>
      <c r="O2604" t="str">
        <f>IF(ROW()&lt;=vLastrow,'Match History Data'!O2604,"")</f>
        <v/>
      </c>
      <c r="Q2604" t="str">
        <f>IF(ROW()&lt;=vLastrow,VLOOKUP(MONTH(E2604),calcs!$S$2:$T$13,2,FALSE),"")</f>
        <v/>
      </c>
      <c r="R2604" t="str">
        <f>IF(ROW()&lt;=vLastrow,VLOOKUP(MONTH(F2604),calcs!$S$2:$T$13,2,FALSE),"")</f>
        <v/>
      </c>
      <c r="S2604" t="str">
        <f t="shared" si="210"/>
        <v/>
      </c>
      <c r="T2604" s="26" t="e">
        <f>IF(F2604="",DATEDIF(E2604,calcs!X$2,"Y"),"")</f>
        <v>#VALUE!</v>
      </c>
      <c r="U2604" t="str">
        <f t="shared" si="209"/>
        <v/>
      </c>
      <c r="V2604" t="str">
        <f t="shared" si="206"/>
        <v/>
      </c>
      <c r="W2604">
        <f t="shared" si="207"/>
        <v>0</v>
      </c>
      <c r="X2604">
        <f t="shared" si="208"/>
        <v>0</v>
      </c>
    </row>
    <row r="2605" spans="1:24" x14ac:dyDescent="0.35">
      <c r="A2605" t="str">
        <f>IF(ROW()&lt;=vLastrow,'Match History Data'!A2605,"")</f>
        <v/>
      </c>
      <c r="B2605" t="str">
        <f>IF(ROW()&lt;=vLastrow,'Match History Data'!B2605,"")</f>
        <v/>
      </c>
      <c r="C2605" t="str">
        <f>IF(ROW()&lt;=vLastrow,'Match History Data'!C2605,"")</f>
        <v/>
      </c>
      <c r="D2605" t="str">
        <f>IF(ROW()&lt;=vLastrow,'Match History Data'!D2605,"")</f>
        <v/>
      </c>
      <c r="E2605" s="3" t="str">
        <f>IF(ROW()&lt;=vLastrow,IF('Match History Data'!E2605&lt;&gt;"",'Match History Data'!E2605,""),"")</f>
        <v/>
      </c>
      <c r="F2605" s="3" t="str">
        <f>IF(ROW()&lt;=vLastrow,IF('Match History Data'!F2605&lt;&gt;"",'Match History Data'!F2605,""),"")</f>
        <v/>
      </c>
      <c r="G2605" t="str">
        <f>IF(ROW()&lt;=vLastrow,'Match History Data'!G2605,"")</f>
        <v/>
      </c>
      <c r="H2605" t="str">
        <f>IF(ROW()&lt;=vLastrow,'Match History Data'!H2605,"")</f>
        <v/>
      </c>
      <c r="I2605" t="str">
        <f>IF(ROW()&lt;=vLastrow,'Match History Data'!I2605,"")</f>
        <v/>
      </c>
      <c r="J2605" t="str">
        <f>IF(ROW()&lt;=vLastrow,'Match History Data'!J2605,"")</f>
        <v/>
      </c>
      <c r="K2605" t="str">
        <f>IF(ROW()&lt;=vLastrow,'Match History Data'!K2605,"")</f>
        <v/>
      </c>
      <c r="L2605" t="str">
        <f>IF(ROW()&lt;=vLastrow,'Match History Data'!L2605,"")</f>
        <v/>
      </c>
      <c r="M2605" t="str">
        <f>IF(ROW()&lt;=vLastrow,'Match History Data'!M2605,"")</f>
        <v/>
      </c>
      <c r="N2605" t="str">
        <f>IF(ROW()&lt;=vLastrow,'Match History Data'!N2605,"")</f>
        <v/>
      </c>
      <c r="O2605" t="str">
        <f>IF(ROW()&lt;=vLastrow,'Match History Data'!O2605,"")</f>
        <v/>
      </c>
      <c r="Q2605" t="str">
        <f>IF(ROW()&lt;=vLastrow,VLOOKUP(MONTH(E2605),calcs!$S$2:$T$13,2,FALSE),"")</f>
        <v/>
      </c>
      <c r="R2605" t="str">
        <f>IF(ROW()&lt;=vLastrow,VLOOKUP(MONTH(F2605),calcs!$S$2:$T$13,2,FALSE),"")</f>
        <v/>
      </c>
      <c r="S2605" t="str">
        <f t="shared" si="210"/>
        <v/>
      </c>
      <c r="T2605" s="26" t="e">
        <f>IF(F2605="",DATEDIF(E2605,calcs!X$2,"Y"),"")</f>
        <v>#VALUE!</v>
      </c>
      <c r="U2605" t="str">
        <f t="shared" si="209"/>
        <v/>
      </c>
      <c r="V2605" t="str">
        <f t="shared" si="206"/>
        <v/>
      </c>
      <c r="W2605">
        <f t="shared" si="207"/>
        <v>0</v>
      </c>
      <c r="X2605">
        <f t="shared" si="208"/>
        <v>0</v>
      </c>
    </row>
    <row r="2606" spans="1:24" x14ac:dyDescent="0.35">
      <c r="A2606" t="str">
        <f>IF(ROW()&lt;=vLastrow,'Match History Data'!A2606,"")</f>
        <v/>
      </c>
      <c r="B2606" t="str">
        <f>IF(ROW()&lt;=vLastrow,'Match History Data'!B2606,"")</f>
        <v/>
      </c>
      <c r="C2606" t="str">
        <f>IF(ROW()&lt;=vLastrow,'Match History Data'!C2606,"")</f>
        <v/>
      </c>
      <c r="D2606" t="str">
        <f>IF(ROW()&lt;=vLastrow,'Match History Data'!D2606,"")</f>
        <v/>
      </c>
      <c r="E2606" s="3" t="str">
        <f>IF(ROW()&lt;=vLastrow,IF('Match History Data'!E2606&lt;&gt;"",'Match History Data'!E2606,""),"")</f>
        <v/>
      </c>
      <c r="F2606" s="3" t="str">
        <f>IF(ROW()&lt;=vLastrow,IF('Match History Data'!F2606&lt;&gt;"",'Match History Data'!F2606,""),"")</f>
        <v/>
      </c>
      <c r="G2606" t="str">
        <f>IF(ROW()&lt;=vLastrow,'Match History Data'!G2606,"")</f>
        <v/>
      </c>
      <c r="H2606" t="str">
        <f>IF(ROW()&lt;=vLastrow,'Match History Data'!H2606,"")</f>
        <v/>
      </c>
      <c r="I2606" t="str">
        <f>IF(ROW()&lt;=vLastrow,'Match History Data'!I2606,"")</f>
        <v/>
      </c>
      <c r="J2606" t="str">
        <f>IF(ROW()&lt;=vLastrow,'Match History Data'!J2606,"")</f>
        <v/>
      </c>
      <c r="K2606" t="str">
        <f>IF(ROW()&lt;=vLastrow,'Match History Data'!K2606,"")</f>
        <v/>
      </c>
      <c r="L2606" t="str">
        <f>IF(ROW()&lt;=vLastrow,'Match History Data'!L2606,"")</f>
        <v/>
      </c>
      <c r="M2606" t="str">
        <f>IF(ROW()&lt;=vLastrow,'Match History Data'!M2606,"")</f>
        <v/>
      </c>
      <c r="N2606" t="str">
        <f>IF(ROW()&lt;=vLastrow,'Match History Data'!N2606,"")</f>
        <v/>
      </c>
      <c r="O2606" t="str">
        <f>IF(ROW()&lt;=vLastrow,'Match History Data'!O2606,"")</f>
        <v/>
      </c>
      <c r="Q2606" t="str">
        <f>IF(ROW()&lt;=vLastrow,VLOOKUP(MONTH(E2606),calcs!$S$2:$T$13,2,FALSE),"")</f>
        <v/>
      </c>
      <c r="R2606" t="str">
        <f>IF(ROW()&lt;=vLastrow,VLOOKUP(MONTH(F2606),calcs!$S$2:$T$13,2,FALSE),"")</f>
        <v/>
      </c>
      <c r="S2606" t="str">
        <f t="shared" si="210"/>
        <v/>
      </c>
      <c r="T2606" s="26" t="e">
        <f>IF(F2606="",DATEDIF(E2606,calcs!X$2,"Y"),"")</f>
        <v>#VALUE!</v>
      </c>
      <c r="U2606" t="str">
        <f t="shared" si="209"/>
        <v/>
      </c>
      <c r="V2606" t="str">
        <f t="shared" si="206"/>
        <v/>
      </c>
      <c r="W2606">
        <f t="shared" si="207"/>
        <v>0</v>
      </c>
      <c r="X2606">
        <f t="shared" si="208"/>
        <v>0</v>
      </c>
    </row>
    <row r="2607" spans="1:24" x14ac:dyDescent="0.35">
      <c r="A2607" t="str">
        <f>IF(ROW()&lt;=vLastrow,'Match History Data'!A2607,"")</f>
        <v/>
      </c>
      <c r="B2607" t="str">
        <f>IF(ROW()&lt;=vLastrow,'Match History Data'!B2607,"")</f>
        <v/>
      </c>
      <c r="C2607" t="str">
        <f>IF(ROW()&lt;=vLastrow,'Match History Data'!C2607,"")</f>
        <v/>
      </c>
      <c r="D2607" t="str">
        <f>IF(ROW()&lt;=vLastrow,'Match History Data'!D2607,"")</f>
        <v/>
      </c>
      <c r="E2607" s="3" t="str">
        <f>IF(ROW()&lt;=vLastrow,IF('Match History Data'!E2607&lt;&gt;"",'Match History Data'!E2607,""),"")</f>
        <v/>
      </c>
      <c r="F2607" s="3" t="str">
        <f>IF(ROW()&lt;=vLastrow,IF('Match History Data'!F2607&lt;&gt;"",'Match History Data'!F2607,""),"")</f>
        <v/>
      </c>
      <c r="G2607" t="str">
        <f>IF(ROW()&lt;=vLastrow,'Match History Data'!G2607,"")</f>
        <v/>
      </c>
      <c r="H2607" t="str">
        <f>IF(ROW()&lt;=vLastrow,'Match History Data'!H2607,"")</f>
        <v/>
      </c>
      <c r="I2607" t="str">
        <f>IF(ROW()&lt;=vLastrow,'Match History Data'!I2607,"")</f>
        <v/>
      </c>
      <c r="J2607" t="str">
        <f>IF(ROW()&lt;=vLastrow,'Match History Data'!J2607,"")</f>
        <v/>
      </c>
      <c r="K2607" t="str">
        <f>IF(ROW()&lt;=vLastrow,'Match History Data'!K2607,"")</f>
        <v/>
      </c>
      <c r="L2607" t="str">
        <f>IF(ROW()&lt;=vLastrow,'Match History Data'!L2607,"")</f>
        <v/>
      </c>
      <c r="M2607" t="str">
        <f>IF(ROW()&lt;=vLastrow,'Match History Data'!M2607,"")</f>
        <v/>
      </c>
      <c r="N2607" t="str">
        <f>IF(ROW()&lt;=vLastrow,'Match History Data'!N2607,"")</f>
        <v/>
      </c>
      <c r="O2607" t="str">
        <f>IF(ROW()&lt;=vLastrow,'Match History Data'!O2607,"")</f>
        <v/>
      </c>
      <c r="Q2607" t="str">
        <f>IF(ROW()&lt;=vLastrow,VLOOKUP(MONTH(E2607),calcs!$S$2:$T$13,2,FALSE),"")</f>
        <v/>
      </c>
      <c r="R2607" t="str">
        <f>IF(ROW()&lt;=vLastrow,VLOOKUP(MONTH(F2607),calcs!$S$2:$T$13,2,FALSE),"")</f>
        <v/>
      </c>
      <c r="S2607" t="str">
        <f t="shared" si="210"/>
        <v/>
      </c>
      <c r="T2607" s="26" t="e">
        <f>IF(F2607="",DATEDIF(E2607,calcs!X$2,"Y"),"")</f>
        <v>#VALUE!</v>
      </c>
      <c r="U2607" t="str">
        <f t="shared" si="209"/>
        <v/>
      </c>
      <c r="V2607" t="str">
        <f t="shared" si="206"/>
        <v/>
      </c>
      <c r="W2607">
        <f t="shared" si="207"/>
        <v>0</v>
      </c>
      <c r="X2607">
        <f t="shared" si="208"/>
        <v>0</v>
      </c>
    </row>
    <row r="2608" spans="1:24" x14ac:dyDescent="0.35">
      <c r="A2608" t="str">
        <f>IF(ROW()&lt;=vLastrow,'Match History Data'!A2608,"")</f>
        <v/>
      </c>
      <c r="B2608" t="str">
        <f>IF(ROW()&lt;=vLastrow,'Match History Data'!B2608,"")</f>
        <v/>
      </c>
      <c r="C2608" t="str">
        <f>IF(ROW()&lt;=vLastrow,'Match History Data'!C2608,"")</f>
        <v/>
      </c>
      <c r="D2608" t="str">
        <f>IF(ROW()&lt;=vLastrow,'Match History Data'!D2608,"")</f>
        <v/>
      </c>
      <c r="E2608" s="3" t="str">
        <f>IF(ROW()&lt;=vLastrow,IF('Match History Data'!E2608&lt;&gt;"",'Match History Data'!E2608,""),"")</f>
        <v/>
      </c>
      <c r="F2608" s="3" t="str">
        <f>IF(ROW()&lt;=vLastrow,IF('Match History Data'!F2608&lt;&gt;"",'Match History Data'!F2608,""),"")</f>
        <v/>
      </c>
      <c r="G2608" t="str">
        <f>IF(ROW()&lt;=vLastrow,'Match History Data'!G2608,"")</f>
        <v/>
      </c>
      <c r="H2608" t="str">
        <f>IF(ROW()&lt;=vLastrow,'Match History Data'!H2608,"")</f>
        <v/>
      </c>
      <c r="I2608" t="str">
        <f>IF(ROW()&lt;=vLastrow,'Match History Data'!I2608,"")</f>
        <v/>
      </c>
      <c r="J2608" t="str">
        <f>IF(ROW()&lt;=vLastrow,'Match History Data'!J2608,"")</f>
        <v/>
      </c>
      <c r="K2608" t="str">
        <f>IF(ROW()&lt;=vLastrow,'Match History Data'!K2608,"")</f>
        <v/>
      </c>
      <c r="L2608" t="str">
        <f>IF(ROW()&lt;=vLastrow,'Match History Data'!L2608,"")</f>
        <v/>
      </c>
      <c r="M2608" t="str">
        <f>IF(ROW()&lt;=vLastrow,'Match History Data'!M2608,"")</f>
        <v/>
      </c>
      <c r="N2608" t="str">
        <f>IF(ROW()&lt;=vLastrow,'Match History Data'!N2608,"")</f>
        <v/>
      </c>
      <c r="O2608" t="str">
        <f>IF(ROW()&lt;=vLastrow,'Match History Data'!O2608,"")</f>
        <v/>
      </c>
      <c r="Q2608" t="str">
        <f>IF(ROW()&lt;=vLastrow,VLOOKUP(MONTH(E2608),calcs!$S$2:$T$13,2,FALSE),"")</f>
        <v/>
      </c>
      <c r="R2608" t="str">
        <f>IF(ROW()&lt;=vLastrow,VLOOKUP(MONTH(F2608),calcs!$S$2:$T$13,2,FALSE),"")</f>
        <v/>
      </c>
      <c r="S2608" t="str">
        <f t="shared" si="210"/>
        <v/>
      </c>
      <c r="T2608" s="26" t="e">
        <f>IF(F2608="",DATEDIF(E2608,calcs!X$2,"Y"),"")</f>
        <v>#VALUE!</v>
      </c>
      <c r="U2608" t="str">
        <f t="shared" si="209"/>
        <v/>
      </c>
      <c r="V2608" t="str">
        <f t="shared" si="206"/>
        <v/>
      </c>
      <c r="W2608">
        <f t="shared" si="207"/>
        <v>0</v>
      </c>
      <c r="X2608">
        <f t="shared" si="208"/>
        <v>0</v>
      </c>
    </row>
    <row r="2609" spans="1:24" x14ac:dyDescent="0.35">
      <c r="A2609" t="str">
        <f>IF(ROW()&lt;=vLastrow,'Match History Data'!A2609,"")</f>
        <v/>
      </c>
      <c r="B2609" t="str">
        <f>IF(ROW()&lt;=vLastrow,'Match History Data'!B2609,"")</f>
        <v/>
      </c>
      <c r="C2609" t="str">
        <f>IF(ROW()&lt;=vLastrow,'Match History Data'!C2609,"")</f>
        <v/>
      </c>
      <c r="D2609" t="str">
        <f>IF(ROW()&lt;=vLastrow,'Match History Data'!D2609,"")</f>
        <v/>
      </c>
      <c r="E2609" s="3" t="str">
        <f>IF(ROW()&lt;=vLastrow,IF('Match History Data'!E2609&lt;&gt;"",'Match History Data'!E2609,""),"")</f>
        <v/>
      </c>
      <c r="F2609" s="3" t="str">
        <f>IF(ROW()&lt;=vLastrow,IF('Match History Data'!F2609&lt;&gt;"",'Match History Data'!F2609,""),"")</f>
        <v/>
      </c>
      <c r="G2609" t="str">
        <f>IF(ROW()&lt;=vLastrow,'Match History Data'!G2609,"")</f>
        <v/>
      </c>
      <c r="H2609" t="str">
        <f>IF(ROW()&lt;=vLastrow,'Match History Data'!H2609,"")</f>
        <v/>
      </c>
      <c r="I2609" t="str">
        <f>IF(ROW()&lt;=vLastrow,'Match History Data'!I2609,"")</f>
        <v/>
      </c>
      <c r="J2609" t="str">
        <f>IF(ROW()&lt;=vLastrow,'Match History Data'!J2609,"")</f>
        <v/>
      </c>
      <c r="K2609" t="str">
        <f>IF(ROW()&lt;=vLastrow,'Match History Data'!K2609,"")</f>
        <v/>
      </c>
      <c r="L2609" t="str">
        <f>IF(ROW()&lt;=vLastrow,'Match History Data'!L2609,"")</f>
        <v/>
      </c>
      <c r="M2609" t="str">
        <f>IF(ROW()&lt;=vLastrow,'Match History Data'!M2609,"")</f>
        <v/>
      </c>
      <c r="N2609" t="str">
        <f>IF(ROW()&lt;=vLastrow,'Match History Data'!N2609,"")</f>
        <v/>
      </c>
      <c r="O2609" t="str">
        <f>IF(ROW()&lt;=vLastrow,'Match History Data'!O2609,"")</f>
        <v/>
      </c>
      <c r="Q2609" t="str">
        <f>IF(ROW()&lt;=vLastrow,VLOOKUP(MONTH(E2609),calcs!$S$2:$T$13,2,FALSE),"")</f>
        <v/>
      </c>
      <c r="R2609" t="str">
        <f>IF(ROW()&lt;=vLastrow,VLOOKUP(MONTH(F2609),calcs!$S$2:$T$13,2,FALSE),"")</f>
        <v/>
      </c>
      <c r="S2609" t="str">
        <f t="shared" si="210"/>
        <v/>
      </c>
      <c r="T2609" s="26" t="e">
        <f>IF(F2609="",DATEDIF(E2609,calcs!X$2,"Y"),"")</f>
        <v>#VALUE!</v>
      </c>
      <c r="U2609" t="str">
        <f t="shared" si="209"/>
        <v/>
      </c>
      <c r="V2609" t="str">
        <f t="shared" si="206"/>
        <v/>
      </c>
      <c r="W2609">
        <f t="shared" si="207"/>
        <v>0</v>
      </c>
      <c r="X2609">
        <f t="shared" si="208"/>
        <v>0</v>
      </c>
    </row>
    <row r="2610" spans="1:24" x14ac:dyDescent="0.35">
      <c r="A2610" t="str">
        <f>IF(ROW()&lt;=vLastrow,'Match History Data'!A2610,"")</f>
        <v/>
      </c>
      <c r="B2610" t="str">
        <f>IF(ROW()&lt;=vLastrow,'Match History Data'!B2610,"")</f>
        <v/>
      </c>
      <c r="C2610" t="str">
        <f>IF(ROW()&lt;=vLastrow,'Match History Data'!C2610,"")</f>
        <v/>
      </c>
      <c r="D2610" t="str">
        <f>IF(ROW()&lt;=vLastrow,'Match History Data'!D2610,"")</f>
        <v/>
      </c>
      <c r="E2610" s="3" t="str">
        <f>IF(ROW()&lt;=vLastrow,IF('Match History Data'!E2610&lt;&gt;"",'Match History Data'!E2610,""),"")</f>
        <v/>
      </c>
      <c r="F2610" s="3" t="str">
        <f>IF(ROW()&lt;=vLastrow,IF('Match History Data'!F2610&lt;&gt;"",'Match History Data'!F2610,""),"")</f>
        <v/>
      </c>
      <c r="G2610" t="str">
        <f>IF(ROW()&lt;=vLastrow,'Match History Data'!G2610,"")</f>
        <v/>
      </c>
      <c r="H2610" t="str">
        <f>IF(ROW()&lt;=vLastrow,'Match History Data'!H2610,"")</f>
        <v/>
      </c>
      <c r="I2610" t="str">
        <f>IF(ROW()&lt;=vLastrow,'Match History Data'!I2610,"")</f>
        <v/>
      </c>
      <c r="J2610" t="str">
        <f>IF(ROW()&lt;=vLastrow,'Match History Data'!J2610,"")</f>
        <v/>
      </c>
      <c r="K2610" t="str">
        <f>IF(ROW()&lt;=vLastrow,'Match History Data'!K2610,"")</f>
        <v/>
      </c>
      <c r="L2610" t="str">
        <f>IF(ROW()&lt;=vLastrow,'Match History Data'!L2610,"")</f>
        <v/>
      </c>
      <c r="M2610" t="str">
        <f>IF(ROW()&lt;=vLastrow,'Match History Data'!M2610,"")</f>
        <v/>
      </c>
      <c r="N2610" t="str">
        <f>IF(ROW()&lt;=vLastrow,'Match History Data'!N2610,"")</f>
        <v/>
      </c>
      <c r="O2610" t="str">
        <f>IF(ROW()&lt;=vLastrow,'Match History Data'!O2610,"")</f>
        <v/>
      </c>
      <c r="Q2610" t="str">
        <f>IF(ROW()&lt;=vLastrow,VLOOKUP(MONTH(E2610),calcs!$S$2:$T$13,2,FALSE),"")</f>
        <v/>
      </c>
      <c r="R2610" t="str">
        <f>IF(ROW()&lt;=vLastrow,VLOOKUP(MONTH(F2610),calcs!$S$2:$T$13,2,FALSE),"")</f>
        <v/>
      </c>
      <c r="S2610" t="str">
        <f t="shared" si="210"/>
        <v/>
      </c>
      <c r="T2610" s="26" t="e">
        <f>IF(F2610="",DATEDIF(E2610,calcs!X$2,"Y"),"")</f>
        <v>#VALUE!</v>
      </c>
      <c r="U2610" t="str">
        <f t="shared" si="209"/>
        <v/>
      </c>
      <c r="V2610" t="str">
        <f t="shared" si="206"/>
        <v/>
      </c>
      <c r="W2610">
        <f t="shared" si="207"/>
        <v>0</v>
      </c>
      <c r="X2610">
        <f t="shared" si="208"/>
        <v>0</v>
      </c>
    </row>
    <row r="2611" spans="1:24" x14ac:dyDescent="0.35">
      <c r="A2611" t="str">
        <f>IF(ROW()&lt;=vLastrow,'Match History Data'!A2611,"")</f>
        <v/>
      </c>
      <c r="B2611" t="str">
        <f>IF(ROW()&lt;=vLastrow,'Match History Data'!B2611,"")</f>
        <v/>
      </c>
      <c r="C2611" t="str">
        <f>IF(ROW()&lt;=vLastrow,'Match History Data'!C2611,"")</f>
        <v/>
      </c>
      <c r="D2611" t="str">
        <f>IF(ROW()&lt;=vLastrow,'Match History Data'!D2611,"")</f>
        <v/>
      </c>
      <c r="E2611" s="3" t="str">
        <f>IF(ROW()&lt;=vLastrow,IF('Match History Data'!E2611&lt;&gt;"",'Match History Data'!E2611,""),"")</f>
        <v/>
      </c>
      <c r="F2611" s="3" t="str">
        <f>IF(ROW()&lt;=vLastrow,IF('Match History Data'!F2611&lt;&gt;"",'Match History Data'!F2611,""),"")</f>
        <v/>
      </c>
      <c r="G2611" t="str">
        <f>IF(ROW()&lt;=vLastrow,'Match History Data'!G2611,"")</f>
        <v/>
      </c>
      <c r="H2611" t="str">
        <f>IF(ROW()&lt;=vLastrow,'Match History Data'!H2611,"")</f>
        <v/>
      </c>
      <c r="I2611" t="str">
        <f>IF(ROW()&lt;=vLastrow,'Match History Data'!I2611,"")</f>
        <v/>
      </c>
      <c r="J2611" t="str">
        <f>IF(ROW()&lt;=vLastrow,'Match History Data'!J2611,"")</f>
        <v/>
      </c>
      <c r="K2611" t="str">
        <f>IF(ROW()&lt;=vLastrow,'Match History Data'!K2611,"")</f>
        <v/>
      </c>
      <c r="L2611" t="str">
        <f>IF(ROW()&lt;=vLastrow,'Match History Data'!L2611,"")</f>
        <v/>
      </c>
      <c r="M2611" t="str">
        <f>IF(ROW()&lt;=vLastrow,'Match History Data'!M2611,"")</f>
        <v/>
      </c>
      <c r="N2611" t="str">
        <f>IF(ROW()&lt;=vLastrow,'Match History Data'!N2611,"")</f>
        <v/>
      </c>
      <c r="O2611" t="str">
        <f>IF(ROW()&lt;=vLastrow,'Match History Data'!O2611,"")</f>
        <v/>
      </c>
      <c r="Q2611" t="str">
        <f>IF(ROW()&lt;=vLastrow,VLOOKUP(MONTH(E2611),calcs!$S$2:$T$13,2,FALSE),"")</f>
        <v/>
      </c>
      <c r="R2611" t="str">
        <f>IF(ROW()&lt;=vLastrow,VLOOKUP(MONTH(F2611),calcs!$S$2:$T$13,2,FALSE),"")</f>
        <v/>
      </c>
      <c r="S2611" t="str">
        <f t="shared" si="210"/>
        <v/>
      </c>
      <c r="T2611" s="26" t="e">
        <f>IF(F2611="",DATEDIF(E2611,calcs!X$2,"Y"),"")</f>
        <v>#VALUE!</v>
      </c>
      <c r="U2611" t="str">
        <f t="shared" si="209"/>
        <v/>
      </c>
      <c r="V2611" t="str">
        <f t="shared" si="206"/>
        <v/>
      </c>
      <c r="W2611">
        <f t="shared" si="207"/>
        <v>0</v>
      </c>
      <c r="X2611">
        <f t="shared" si="208"/>
        <v>0</v>
      </c>
    </row>
    <row r="2612" spans="1:24" x14ac:dyDescent="0.35">
      <c r="A2612" t="str">
        <f>IF(ROW()&lt;=vLastrow,'Match History Data'!A2612,"")</f>
        <v/>
      </c>
      <c r="B2612" t="str">
        <f>IF(ROW()&lt;=vLastrow,'Match History Data'!B2612,"")</f>
        <v/>
      </c>
      <c r="C2612" t="str">
        <f>IF(ROW()&lt;=vLastrow,'Match History Data'!C2612,"")</f>
        <v/>
      </c>
      <c r="D2612" t="str">
        <f>IF(ROW()&lt;=vLastrow,'Match History Data'!D2612,"")</f>
        <v/>
      </c>
      <c r="E2612" s="3" t="str">
        <f>IF(ROW()&lt;=vLastrow,IF('Match History Data'!E2612&lt;&gt;"",'Match History Data'!E2612,""),"")</f>
        <v/>
      </c>
      <c r="F2612" s="3" t="str">
        <f>IF(ROW()&lt;=vLastrow,IF('Match History Data'!F2612&lt;&gt;"",'Match History Data'!F2612,""),"")</f>
        <v/>
      </c>
      <c r="G2612" t="str">
        <f>IF(ROW()&lt;=vLastrow,'Match History Data'!G2612,"")</f>
        <v/>
      </c>
      <c r="H2612" t="str">
        <f>IF(ROW()&lt;=vLastrow,'Match History Data'!H2612,"")</f>
        <v/>
      </c>
      <c r="I2612" t="str">
        <f>IF(ROW()&lt;=vLastrow,'Match History Data'!I2612,"")</f>
        <v/>
      </c>
      <c r="J2612" t="str">
        <f>IF(ROW()&lt;=vLastrow,'Match History Data'!J2612,"")</f>
        <v/>
      </c>
      <c r="K2612" t="str">
        <f>IF(ROW()&lt;=vLastrow,'Match History Data'!K2612,"")</f>
        <v/>
      </c>
      <c r="L2612" t="str">
        <f>IF(ROW()&lt;=vLastrow,'Match History Data'!L2612,"")</f>
        <v/>
      </c>
      <c r="M2612" t="str">
        <f>IF(ROW()&lt;=vLastrow,'Match History Data'!M2612,"")</f>
        <v/>
      </c>
      <c r="N2612" t="str">
        <f>IF(ROW()&lt;=vLastrow,'Match History Data'!N2612,"")</f>
        <v/>
      </c>
      <c r="O2612" t="str">
        <f>IF(ROW()&lt;=vLastrow,'Match History Data'!O2612,"")</f>
        <v/>
      </c>
      <c r="Q2612" t="str">
        <f>IF(ROW()&lt;=vLastrow,VLOOKUP(MONTH(E2612),calcs!$S$2:$T$13,2,FALSE),"")</f>
        <v/>
      </c>
      <c r="R2612" t="str">
        <f>IF(ROW()&lt;=vLastrow,VLOOKUP(MONTH(F2612),calcs!$S$2:$T$13,2,FALSE),"")</f>
        <v/>
      </c>
      <c r="S2612" t="str">
        <f t="shared" si="210"/>
        <v/>
      </c>
      <c r="T2612" s="26" t="e">
        <f>IF(F2612="",DATEDIF(E2612,calcs!X$2,"Y"),"")</f>
        <v>#VALUE!</v>
      </c>
      <c r="U2612" t="str">
        <f t="shared" si="209"/>
        <v/>
      </c>
      <c r="V2612" t="str">
        <f t="shared" si="206"/>
        <v/>
      </c>
      <c r="W2612">
        <f t="shared" si="207"/>
        <v>0</v>
      </c>
      <c r="X2612">
        <f t="shared" si="208"/>
        <v>0</v>
      </c>
    </row>
    <row r="2613" spans="1:24" x14ac:dyDescent="0.35">
      <c r="A2613" t="str">
        <f>IF(ROW()&lt;=vLastrow,'Match History Data'!A2613,"")</f>
        <v/>
      </c>
      <c r="B2613" t="str">
        <f>IF(ROW()&lt;=vLastrow,'Match History Data'!B2613,"")</f>
        <v/>
      </c>
      <c r="C2613" t="str">
        <f>IF(ROW()&lt;=vLastrow,'Match History Data'!C2613,"")</f>
        <v/>
      </c>
      <c r="D2613" t="str">
        <f>IF(ROW()&lt;=vLastrow,'Match History Data'!D2613,"")</f>
        <v/>
      </c>
      <c r="E2613" s="3" t="str">
        <f>IF(ROW()&lt;=vLastrow,IF('Match History Data'!E2613&lt;&gt;"",'Match History Data'!E2613,""),"")</f>
        <v/>
      </c>
      <c r="F2613" s="3" t="str">
        <f>IF(ROW()&lt;=vLastrow,IF('Match History Data'!F2613&lt;&gt;"",'Match History Data'!F2613,""),"")</f>
        <v/>
      </c>
      <c r="G2613" t="str">
        <f>IF(ROW()&lt;=vLastrow,'Match History Data'!G2613,"")</f>
        <v/>
      </c>
      <c r="H2613" t="str">
        <f>IF(ROW()&lt;=vLastrow,'Match History Data'!H2613,"")</f>
        <v/>
      </c>
      <c r="I2613" t="str">
        <f>IF(ROW()&lt;=vLastrow,'Match History Data'!I2613,"")</f>
        <v/>
      </c>
      <c r="J2613" t="str">
        <f>IF(ROW()&lt;=vLastrow,'Match History Data'!J2613,"")</f>
        <v/>
      </c>
      <c r="K2613" t="str">
        <f>IF(ROW()&lt;=vLastrow,'Match History Data'!K2613,"")</f>
        <v/>
      </c>
      <c r="L2613" t="str">
        <f>IF(ROW()&lt;=vLastrow,'Match History Data'!L2613,"")</f>
        <v/>
      </c>
      <c r="M2613" t="str">
        <f>IF(ROW()&lt;=vLastrow,'Match History Data'!M2613,"")</f>
        <v/>
      </c>
      <c r="N2613" t="str">
        <f>IF(ROW()&lt;=vLastrow,'Match History Data'!N2613,"")</f>
        <v/>
      </c>
      <c r="O2613" t="str">
        <f>IF(ROW()&lt;=vLastrow,'Match History Data'!O2613,"")</f>
        <v/>
      </c>
      <c r="Q2613" t="str">
        <f>IF(ROW()&lt;=vLastrow,VLOOKUP(MONTH(E2613),calcs!$S$2:$T$13,2,FALSE),"")</f>
        <v/>
      </c>
      <c r="R2613" t="str">
        <f>IF(ROW()&lt;=vLastrow,VLOOKUP(MONTH(F2613),calcs!$S$2:$T$13,2,FALSE),"")</f>
        <v/>
      </c>
      <c r="S2613" t="str">
        <f t="shared" si="210"/>
        <v/>
      </c>
      <c r="T2613" s="26" t="e">
        <f>IF(F2613="",DATEDIF(E2613,calcs!X$2,"Y"),"")</f>
        <v>#VALUE!</v>
      </c>
      <c r="U2613" t="str">
        <f t="shared" si="209"/>
        <v/>
      </c>
      <c r="V2613" t="str">
        <f t="shared" si="206"/>
        <v/>
      </c>
      <c r="W2613">
        <f t="shared" si="207"/>
        <v>0</v>
      </c>
      <c r="X2613">
        <f t="shared" si="208"/>
        <v>0</v>
      </c>
    </row>
    <row r="2614" spans="1:24" x14ac:dyDescent="0.35">
      <c r="A2614" t="str">
        <f>IF(ROW()&lt;=vLastrow,'Match History Data'!A2614,"")</f>
        <v/>
      </c>
      <c r="B2614" t="str">
        <f>IF(ROW()&lt;=vLastrow,'Match History Data'!B2614,"")</f>
        <v/>
      </c>
      <c r="C2614" t="str">
        <f>IF(ROW()&lt;=vLastrow,'Match History Data'!C2614,"")</f>
        <v/>
      </c>
      <c r="D2614" t="str">
        <f>IF(ROW()&lt;=vLastrow,'Match History Data'!D2614,"")</f>
        <v/>
      </c>
      <c r="E2614" s="3" t="str">
        <f>IF(ROW()&lt;=vLastrow,IF('Match History Data'!E2614&lt;&gt;"",'Match History Data'!E2614,""),"")</f>
        <v/>
      </c>
      <c r="F2614" s="3" t="str">
        <f>IF(ROW()&lt;=vLastrow,IF('Match History Data'!F2614&lt;&gt;"",'Match History Data'!F2614,""),"")</f>
        <v/>
      </c>
      <c r="G2614" t="str">
        <f>IF(ROW()&lt;=vLastrow,'Match History Data'!G2614,"")</f>
        <v/>
      </c>
      <c r="H2614" t="str">
        <f>IF(ROW()&lt;=vLastrow,'Match History Data'!H2614,"")</f>
        <v/>
      </c>
      <c r="I2614" t="str">
        <f>IF(ROW()&lt;=vLastrow,'Match History Data'!I2614,"")</f>
        <v/>
      </c>
      <c r="J2614" t="str">
        <f>IF(ROW()&lt;=vLastrow,'Match History Data'!J2614,"")</f>
        <v/>
      </c>
      <c r="K2614" t="str">
        <f>IF(ROW()&lt;=vLastrow,'Match History Data'!K2614,"")</f>
        <v/>
      </c>
      <c r="L2614" t="str">
        <f>IF(ROW()&lt;=vLastrow,'Match History Data'!L2614,"")</f>
        <v/>
      </c>
      <c r="M2614" t="str">
        <f>IF(ROW()&lt;=vLastrow,'Match History Data'!M2614,"")</f>
        <v/>
      </c>
      <c r="N2614" t="str">
        <f>IF(ROW()&lt;=vLastrow,'Match History Data'!N2614,"")</f>
        <v/>
      </c>
      <c r="O2614" t="str">
        <f>IF(ROW()&lt;=vLastrow,'Match History Data'!O2614,"")</f>
        <v/>
      </c>
      <c r="Q2614" t="str">
        <f>IF(ROW()&lt;=vLastrow,VLOOKUP(MONTH(E2614),calcs!$S$2:$T$13,2,FALSE),"")</f>
        <v/>
      </c>
      <c r="R2614" t="str">
        <f>IF(ROW()&lt;=vLastrow,VLOOKUP(MONTH(F2614),calcs!$S$2:$T$13,2,FALSE),"")</f>
        <v/>
      </c>
      <c r="S2614" t="str">
        <f t="shared" si="210"/>
        <v/>
      </c>
      <c r="T2614" s="26" t="e">
        <f>IF(F2614="",DATEDIF(E2614,calcs!X$2,"Y"),"")</f>
        <v>#VALUE!</v>
      </c>
      <c r="U2614" t="str">
        <f t="shared" si="209"/>
        <v/>
      </c>
      <c r="V2614" t="str">
        <f t="shared" si="206"/>
        <v/>
      </c>
      <c r="W2614">
        <f t="shared" si="207"/>
        <v>0</v>
      </c>
      <c r="X2614">
        <f t="shared" si="208"/>
        <v>0</v>
      </c>
    </row>
    <row r="2615" spans="1:24" x14ac:dyDescent="0.35">
      <c r="A2615" t="str">
        <f>IF(ROW()&lt;=vLastrow,'Match History Data'!A2615,"")</f>
        <v/>
      </c>
      <c r="B2615" t="str">
        <f>IF(ROW()&lt;=vLastrow,'Match History Data'!B2615,"")</f>
        <v/>
      </c>
      <c r="C2615" t="str">
        <f>IF(ROW()&lt;=vLastrow,'Match History Data'!C2615,"")</f>
        <v/>
      </c>
      <c r="D2615" t="str">
        <f>IF(ROW()&lt;=vLastrow,'Match History Data'!D2615,"")</f>
        <v/>
      </c>
      <c r="E2615" s="3" t="str">
        <f>IF(ROW()&lt;=vLastrow,IF('Match History Data'!E2615&lt;&gt;"",'Match History Data'!E2615,""),"")</f>
        <v/>
      </c>
      <c r="F2615" s="3" t="str">
        <f>IF(ROW()&lt;=vLastrow,IF('Match History Data'!F2615&lt;&gt;"",'Match History Data'!F2615,""),"")</f>
        <v/>
      </c>
      <c r="G2615" t="str">
        <f>IF(ROW()&lt;=vLastrow,'Match History Data'!G2615,"")</f>
        <v/>
      </c>
      <c r="H2615" t="str">
        <f>IF(ROW()&lt;=vLastrow,'Match History Data'!H2615,"")</f>
        <v/>
      </c>
      <c r="I2615" t="str">
        <f>IF(ROW()&lt;=vLastrow,'Match History Data'!I2615,"")</f>
        <v/>
      </c>
      <c r="J2615" t="str">
        <f>IF(ROW()&lt;=vLastrow,'Match History Data'!J2615,"")</f>
        <v/>
      </c>
      <c r="K2615" t="str">
        <f>IF(ROW()&lt;=vLastrow,'Match History Data'!K2615,"")</f>
        <v/>
      </c>
      <c r="L2615" t="str">
        <f>IF(ROW()&lt;=vLastrow,'Match History Data'!L2615,"")</f>
        <v/>
      </c>
      <c r="M2615" t="str">
        <f>IF(ROW()&lt;=vLastrow,'Match History Data'!M2615,"")</f>
        <v/>
      </c>
      <c r="N2615" t="str">
        <f>IF(ROW()&lt;=vLastrow,'Match History Data'!N2615,"")</f>
        <v/>
      </c>
      <c r="O2615" t="str">
        <f>IF(ROW()&lt;=vLastrow,'Match History Data'!O2615,"")</f>
        <v/>
      </c>
      <c r="Q2615" t="str">
        <f>IF(ROW()&lt;=vLastrow,VLOOKUP(MONTH(E2615),calcs!$S$2:$T$13,2,FALSE),"")</f>
        <v/>
      </c>
      <c r="R2615" t="str">
        <f>IF(ROW()&lt;=vLastrow,VLOOKUP(MONTH(F2615),calcs!$S$2:$T$13,2,FALSE),"")</f>
        <v/>
      </c>
      <c r="S2615" t="str">
        <f t="shared" si="210"/>
        <v/>
      </c>
      <c r="T2615" s="26" t="e">
        <f>IF(F2615="",DATEDIF(E2615,calcs!X$2,"Y"),"")</f>
        <v>#VALUE!</v>
      </c>
      <c r="U2615" t="str">
        <f t="shared" si="209"/>
        <v/>
      </c>
      <c r="V2615" t="str">
        <f t="shared" si="206"/>
        <v/>
      </c>
      <c r="W2615">
        <f t="shared" si="207"/>
        <v>0</v>
      </c>
      <c r="X2615">
        <f t="shared" si="208"/>
        <v>0</v>
      </c>
    </row>
    <row r="2616" spans="1:24" x14ac:dyDescent="0.35">
      <c r="A2616" t="str">
        <f>IF(ROW()&lt;=vLastrow,'Match History Data'!A2616,"")</f>
        <v/>
      </c>
      <c r="B2616" t="str">
        <f>IF(ROW()&lt;=vLastrow,'Match History Data'!B2616,"")</f>
        <v/>
      </c>
      <c r="C2616" t="str">
        <f>IF(ROW()&lt;=vLastrow,'Match History Data'!C2616,"")</f>
        <v/>
      </c>
      <c r="D2616" t="str">
        <f>IF(ROW()&lt;=vLastrow,'Match History Data'!D2616,"")</f>
        <v/>
      </c>
      <c r="E2616" s="3" t="str">
        <f>IF(ROW()&lt;=vLastrow,IF('Match History Data'!E2616&lt;&gt;"",'Match History Data'!E2616,""),"")</f>
        <v/>
      </c>
      <c r="F2616" s="3" t="str">
        <f>IF(ROW()&lt;=vLastrow,IF('Match History Data'!F2616&lt;&gt;"",'Match History Data'!F2616,""),"")</f>
        <v/>
      </c>
      <c r="G2616" t="str">
        <f>IF(ROW()&lt;=vLastrow,'Match History Data'!G2616,"")</f>
        <v/>
      </c>
      <c r="H2616" t="str">
        <f>IF(ROW()&lt;=vLastrow,'Match History Data'!H2616,"")</f>
        <v/>
      </c>
      <c r="I2616" t="str">
        <f>IF(ROW()&lt;=vLastrow,'Match History Data'!I2616,"")</f>
        <v/>
      </c>
      <c r="J2616" t="str">
        <f>IF(ROW()&lt;=vLastrow,'Match History Data'!J2616,"")</f>
        <v/>
      </c>
      <c r="K2616" t="str">
        <f>IF(ROW()&lt;=vLastrow,'Match History Data'!K2616,"")</f>
        <v/>
      </c>
      <c r="L2616" t="str">
        <f>IF(ROW()&lt;=vLastrow,'Match History Data'!L2616,"")</f>
        <v/>
      </c>
      <c r="M2616" t="str">
        <f>IF(ROW()&lt;=vLastrow,'Match History Data'!M2616,"")</f>
        <v/>
      </c>
      <c r="N2616" t="str">
        <f>IF(ROW()&lt;=vLastrow,'Match History Data'!N2616,"")</f>
        <v/>
      </c>
      <c r="O2616" t="str">
        <f>IF(ROW()&lt;=vLastrow,'Match History Data'!O2616,"")</f>
        <v/>
      </c>
      <c r="Q2616" t="str">
        <f>IF(ROW()&lt;=vLastrow,VLOOKUP(MONTH(E2616),calcs!$S$2:$T$13,2,FALSE),"")</f>
        <v/>
      </c>
      <c r="R2616" t="str">
        <f>IF(ROW()&lt;=vLastrow,VLOOKUP(MONTH(F2616),calcs!$S$2:$T$13,2,FALSE),"")</f>
        <v/>
      </c>
      <c r="S2616" t="str">
        <f t="shared" si="210"/>
        <v/>
      </c>
      <c r="T2616" s="26" t="e">
        <f>IF(F2616="",DATEDIF(E2616,calcs!X$2,"Y"),"")</f>
        <v>#VALUE!</v>
      </c>
      <c r="U2616" t="str">
        <f t="shared" si="209"/>
        <v/>
      </c>
      <c r="V2616" t="str">
        <f t="shared" si="206"/>
        <v/>
      </c>
      <c r="W2616">
        <f t="shared" si="207"/>
        <v>0</v>
      </c>
      <c r="X2616">
        <f t="shared" si="208"/>
        <v>0</v>
      </c>
    </row>
    <row r="2617" spans="1:24" x14ac:dyDescent="0.35">
      <c r="A2617" t="str">
        <f>IF(ROW()&lt;=vLastrow,'Match History Data'!A2617,"")</f>
        <v/>
      </c>
      <c r="B2617" t="str">
        <f>IF(ROW()&lt;=vLastrow,'Match History Data'!B2617,"")</f>
        <v/>
      </c>
      <c r="C2617" t="str">
        <f>IF(ROW()&lt;=vLastrow,'Match History Data'!C2617,"")</f>
        <v/>
      </c>
      <c r="D2617" t="str">
        <f>IF(ROW()&lt;=vLastrow,'Match History Data'!D2617,"")</f>
        <v/>
      </c>
      <c r="E2617" s="3" t="str">
        <f>IF(ROW()&lt;=vLastrow,IF('Match History Data'!E2617&lt;&gt;"",'Match History Data'!E2617,""),"")</f>
        <v/>
      </c>
      <c r="F2617" s="3" t="str">
        <f>IF(ROW()&lt;=vLastrow,IF('Match History Data'!F2617&lt;&gt;"",'Match History Data'!F2617,""),"")</f>
        <v/>
      </c>
      <c r="G2617" t="str">
        <f>IF(ROW()&lt;=vLastrow,'Match History Data'!G2617,"")</f>
        <v/>
      </c>
      <c r="H2617" t="str">
        <f>IF(ROW()&lt;=vLastrow,'Match History Data'!H2617,"")</f>
        <v/>
      </c>
      <c r="I2617" t="str">
        <f>IF(ROW()&lt;=vLastrow,'Match History Data'!I2617,"")</f>
        <v/>
      </c>
      <c r="J2617" t="str">
        <f>IF(ROW()&lt;=vLastrow,'Match History Data'!J2617,"")</f>
        <v/>
      </c>
      <c r="K2617" t="str">
        <f>IF(ROW()&lt;=vLastrow,'Match History Data'!K2617,"")</f>
        <v/>
      </c>
      <c r="L2617" t="str">
        <f>IF(ROW()&lt;=vLastrow,'Match History Data'!L2617,"")</f>
        <v/>
      </c>
      <c r="M2617" t="str">
        <f>IF(ROW()&lt;=vLastrow,'Match History Data'!M2617,"")</f>
        <v/>
      </c>
      <c r="N2617" t="str">
        <f>IF(ROW()&lt;=vLastrow,'Match History Data'!N2617,"")</f>
        <v/>
      </c>
      <c r="O2617" t="str">
        <f>IF(ROW()&lt;=vLastrow,'Match History Data'!O2617,"")</f>
        <v/>
      </c>
      <c r="Q2617" t="str">
        <f>IF(ROW()&lt;=vLastrow,VLOOKUP(MONTH(E2617),calcs!$S$2:$T$13,2,FALSE),"")</f>
        <v/>
      </c>
      <c r="R2617" t="str">
        <f>IF(ROW()&lt;=vLastrow,VLOOKUP(MONTH(F2617),calcs!$S$2:$T$13,2,FALSE),"")</f>
        <v/>
      </c>
      <c r="S2617" t="str">
        <f t="shared" si="210"/>
        <v/>
      </c>
      <c r="T2617" s="26" t="e">
        <f>IF(F2617="",DATEDIF(E2617,calcs!X$2,"Y"),"")</f>
        <v>#VALUE!</v>
      </c>
      <c r="U2617" t="str">
        <f t="shared" si="209"/>
        <v/>
      </c>
      <c r="V2617" t="str">
        <f t="shared" si="206"/>
        <v/>
      </c>
      <c r="W2617">
        <f t="shared" si="207"/>
        <v>0</v>
      </c>
      <c r="X2617">
        <f t="shared" si="208"/>
        <v>0</v>
      </c>
    </row>
    <row r="2618" spans="1:24" x14ac:dyDescent="0.35">
      <c r="A2618" t="str">
        <f>IF(ROW()&lt;=vLastrow,'Match History Data'!A2618,"")</f>
        <v/>
      </c>
      <c r="B2618" t="str">
        <f>IF(ROW()&lt;=vLastrow,'Match History Data'!B2618,"")</f>
        <v/>
      </c>
      <c r="C2618" t="str">
        <f>IF(ROW()&lt;=vLastrow,'Match History Data'!C2618,"")</f>
        <v/>
      </c>
      <c r="D2618" t="str">
        <f>IF(ROW()&lt;=vLastrow,'Match History Data'!D2618,"")</f>
        <v/>
      </c>
      <c r="E2618" s="3" t="str">
        <f>IF(ROW()&lt;=vLastrow,IF('Match History Data'!E2618&lt;&gt;"",'Match History Data'!E2618,""),"")</f>
        <v/>
      </c>
      <c r="F2618" s="3" t="str">
        <f>IF(ROW()&lt;=vLastrow,IF('Match History Data'!F2618&lt;&gt;"",'Match History Data'!F2618,""),"")</f>
        <v/>
      </c>
      <c r="G2618" t="str">
        <f>IF(ROW()&lt;=vLastrow,'Match History Data'!G2618,"")</f>
        <v/>
      </c>
      <c r="H2618" t="str">
        <f>IF(ROW()&lt;=vLastrow,'Match History Data'!H2618,"")</f>
        <v/>
      </c>
      <c r="I2618" t="str">
        <f>IF(ROW()&lt;=vLastrow,'Match History Data'!I2618,"")</f>
        <v/>
      </c>
      <c r="J2618" t="str">
        <f>IF(ROW()&lt;=vLastrow,'Match History Data'!J2618,"")</f>
        <v/>
      </c>
      <c r="K2618" t="str">
        <f>IF(ROW()&lt;=vLastrow,'Match History Data'!K2618,"")</f>
        <v/>
      </c>
      <c r="L2618" t="str">
        <f>IF(ROW()&lt;=vLastrow,'Match History Data'!L2618,"")</f>
        <v/>
      </c>
      <c r="M2618" t="str">
        <f>IF(ROW()&lt;=vLastrow,'Match History Data'!M2618,"")</f>
        <v/>
      </c>
      <c r="N2618" t="str">
        <f>IF(ROW()&lt;=vLastrow,'Match History Data'!N2618,"")</f>
        <v/>
      </c>
      <c r="O2618" t="str">
        <f>IF(ROW()&lt;=vLastrow,'Match History Data'!O2618,"")</f>
        <v/>
      </c>
      <c r="Q2618" t="str">
        <f>IF(ROW()&lt;=vLastrow,VLOOKUP(MONTH(E2618),calcs!$S$2:$T$13,2,FALSE),"")</f>
        <v/>
      </c>
      <c r="R2618" t="str">
        <f>IF(ROW()&lt;=vLastrow,VLOOKUP(MONTH(F2618),calcs!$S$2:$T$13,2,FALSE),"")</f>
        <v/>
      </c>
      <c r="S2618" t="str">
        <f t="shared" si="210"/>
        <v/>
      </c>
      <c r="T2618" s="26" t="e">
        <f>IF(F2618="",DATEDIF(E2618,calcs!X$2,"Y"),"")</f>
        <v>#VALUE!</v>
      </c>
      <c r="U2618" t="str">
        <f t="shared" si="209"/>
        <v/>
      </c>
      <c r="V2618" t="str">
        <f t="shared" si="206"/>
        <v/>
      </c>
      <c r="W2618">
        <f t="shared" si="207"/>
        <v>0</v>
      </c>
      <c r="X2618">
        <f t="shared" si="208"/>
        <v>0</v>
      </c>
    </row>
    <row r="2619" spans="1:24" x14ac:dyDescent="0.35">
      <c r="A2619" t="str">
        <f>IF(ROW()&lt;=vLastrow,'Match History Data'!A2619,"")</f>
        <v/>
      </c>
      <c r="B2619" t="str">
        <f>IF(ROW()&lt;=vLastrow,'Match History Data'!B2619,"")</f>
        <v/>
      </c>
      <c r="C2619" t="str">
        <f>IF(ROW()&lt;=vLastrow,'Match History Data'!C2619,"")</f>
        <v/>
      </c>
      <c r="D2619" t="str">
        <f>IF(ROW()&lt;=vLastrow,'Match History Data'!D2619,"")</f>
        <v/>
      </c>
      <c r="E2619" s="3" t="str">
        <f>IF(ROW()&lt;=vLastrow,IF('Match History Data'!E2619&lt;&gt;"",'Match History Data'!E2619,""),"")</f>
        <v/>
      </c>
      <c r="F2619" s="3" t="str">
        <f>IF(ROW()&lt;=vLastrow,IF('Match History Data'!F2619&lt;&gt;"",'Match History Data'!F2619,""),"")</f>
        <v/>
      </c>
      <c r="G2619" t="str">
        <f>IF(ROW()&lt;=vLastrow,'Match History Data'!G2619,"")</f>
        <v/>
      </c>
      <c r="H2619" t="str">
        <f>IF(ROW()&lt;=vLastrow,'Match History Data'!H2619,"")</f>
        <v/>
      </c>
      <c r="I2619" t="str">
        <f>IF(ROW()&lt;=vLastrow,'Match History Data'!I2619,"")</f>
        <v/>
      </c>
      <c r="J2619" t="str">
        <f>IF(ROW()&lt;=vLastrow,'Match History Data'!J2619,"")</f>
        <v/>
      </c>
      <c r="K2619" t="str">
        <f>IF(ROW()&lt;=vLastrow,'Match History Data'!K2619,"")</f>
        <v/>
      </c>
      <c r="L2619" t="str">
        <f>IF(ROW()&lt;=vLastrow,'Match History Data'!L2619,"")</f>
        <v/>
      </c>
      <c r="M2619" t="str">
        <f>IF(ROW()&lt;=vLastrow,'Match History Data'!M2619,"")</f>
        <v/>
      </c>
      <c r="N2619" t="str">
        <f>IF(ROW()&lt;=vLastrow,'Match History Data'!N2619,"")</f>
        <v/>
      </c>
      <c r="O2619" t="str">
        <f>IF(ROW()&lt;=vLastrow,'Match History Data'!O2619,"")</f>
        <v/>
      </c>
      <c r="Q2619" t="str">
        <f>IF(ROW()&lt;=vLastrow,VLOOKUP(MONTH(E2619),calcs!$S$2:$T$13,2,FALSE),"")</f>
        <v/>
      </c>
      <c r="R2619" t="str">
        <f>IF(ROW()&lt;=vLastrow,VLOOKUP(MONTH(F2619),calcs!$S$2:$T$13,2,FALSE),"")</f>
        <v/>
      </c>
      <c r="S2619" t="str">
        <f t="shared" si="210"/>
        <v/>
      </c>
      <c r="T2619" s="26" t="e">
        <f>IF(F2619="",DATEDIF(E2619,calcs!X$2,"Y"),"")</f>
        <v>#VALUE!</v>
      </c>
      <c r="U2619" t="str">
        <f t="shared" si="209"/>
        <v/>
      </c>
      <c r="V2619" t="str">
        <f t="shared" si="206"/>
        <v/>
      </c>
      <c r="W2619">
        <f t="shared" si="207"/>
        <v>0</v>
      </c>
      <c r="X2619">
        <f t="shared" si="208"/>
        <v>0</v>
      </c>
    </row>
    <row r="2620" spans="1:24" x14ac:dyDescent="0.35">
      <c r="A2620" t="str">
        <f>IF(ROW()&lt;=vLastrow,'Match History Data'!A2620,"")</f>
        <v/>
      </c>
      <c r="B2620" t="str">
        <f>IF(ROW()&lt;=vLastrow,'Match History Data'!B2620,"")</f>
        <v/>
      </c>
      <c r="C2620" t="str">
        <f>IF(ROW()&lt;=vLastrow,'Match History Data'!C2620,"")</f>
        <v/>
      </c>
      <c r="D2620" t="str">
        <f>IF(ROW()&lt;=vLastrow,'Match History Data'!D2620,"")</f>
        <v/>
      </c>
      <c r="E2620" s="3" t="str">
        <f>IF(ROW()&lt;=vLastrow,IF('Match History Data'!E2620&lt;&gt;"",'Match History Data'!E2620,""),"")</f>
        <v/>
      </c>
      <c r="F2620" s="3" t="str">
        <f>IF(ROW()&lt;=vLastrow,IF('Match History Data'!F2620&lt;&gt;"",'Match History Data'!F2620,""),"")</f>
        <v/>
      </c>
      <c r="G2620" t="str">
        <f>IF(ROW()&lt;=vLastrow,'Match History Data'!G2620,"")</f>
        <v/>
      </c>
      <c r="H2620" t="str">
        <f>IF(ROW()&lt;=vLastrow,'Match History Data'!H2620,"")</f>
        <v/>
      </c>
      <c r="I2620" t="str">
        <f>IF(ROW()&lt;=vLastrow,'Match History Data'!I2620,"")</f>
        <v/>
      </c>
      <c r="J2620" t="str">
        <f>IF(ROW()&lt;=vLastrow,'Match History Data'!J2620,"")</f>
        <v/>
      </c>
      <c r="K2620" t="str">
        <f>IF(ROW()&lt;=vLastrow,'Match History Data'!K2620,"")</f>
        <v/>
      </c>
      <c r="L2620" t="str">
        <f>IF(ROW()&lt;=vLastrow,'Match History Data'!L2620,"")</f>
        <v/>
      </c>
      <c r="M2620" t="str">
        <f>IF(ROW()&lt;=vLastrow,'Match History Data'!M2620,"")</f>
        <v/>
      </c>
      <c r="N2620" t="str">
        <f>IF(ROW()&lt;=vLastrow,'Match History Data'!N2620,"")</f>
        <v/>
      </c>
      <c r="O2620" t="str">
        <f>IF(ROW()&lt;=vLastrow,'Match History Data'!O2620,"")</f>
        <v/>
      </c>
      <c r="Q2620" t="str">
        <f>IF(ROW()&lt;=vLastrow,VLOOKUP(MONTH(E2620),calcs!$S$2:$T$13,2,FALSE),"")</f>
        <v/>
      </c>
      <c r="R2620" t="str">
        <f>IF(ROW()&lt;=vLastrow,VLOOKUP(MONTH(F2620),calcs!$S$2:$T$13,2,FALSE),"")</f>
        <v/>
      </c>
      <c r="S2620" t="str">
        <f t="shared" si="210"/>
        <v/>
      </c>
      <c r="T2620" s="26" t="e">
        <f>IF(F2620="",DATEDIF(E2620,calcs!X$2,"Y"),"")</f>
        <v>#VALUE!</v>
      </c>
      <c r="U2620" t="str">
        <f t="shared" si="209"/>
        <v/>
      </c>
      <c r="V2620" t="str">
        <f t="shared" si="206"/>
        <v/>
      </c>
      <c r="W2620">
        <f t="shared" si="207"/>
        <v>0</v>
      </c>
      <c r="X2620">
        <f t="shared" si="208"/>
        <v>0</v>
      </c>
    </row>
    <row r="2621" spans="1:24" x14ac:dyDescent="0.35">
      <c r="A2621" t="str">
        <f>IF(ROW()&lt;=vLastrow,'Match History Data'!A2621,"")</f>
        <v/>
      </c>
      <c r="B2621" t="str">
        <f>IF(ROW()&lt;=vLastrow,'Match History Data'!B2621,"")</f>
        <v/>
      </c>
      <c r="C2621" t="str">
        <f>IF(ROW()&lt;=vLastrow,'Match History Data'!C2621,"")</f>
        <v/>
      </c>
      <c r="D2621" t="str">
        <f>IF(ROW()&lt;=vLastrow,'Match History Data'!D2621,"")</f>
        <v/>
      </c>
      <c r="E2621" s="3" t="str">
        <f>IF(ROW()&lt;=vLastrow,IF('Match History Data'!E2621&lt;&gt;"",'Match History Data'!E2621,""),"")</f>
        <v/>
      </c>
      <c r="F2621" s="3" t="str">
        <f>IF(ROW()&lt;=vLastrow,IF('Match History Data'!F2621&lt;&gt;"",'Match History Data'!F2621,""),"")</f>
        <v/>
      </c>
      <c r="G2621" t="str">
        <f>IF(ROW()&lt;=vLastrow,'Match History Data'!G2621,"")</f>
        <v/>
      </c>
      <c r="H2621" t="str">
        <f>IF(ROW()&lt;=vLastrow,'Match History Data'!H2621,"")</f>
        <v/>
      </c>
      <c r="I2621" t="str">
        <f>IF(ROW()&lt;=vLastrow,'Match History Data'!I2621,"")</f>
        <v/>
      </c>
      <c r="J2621" t="str">
        <f>IF(ROW()&lt;=vLastrow,'Match History Data'!J2621,"")</f>
        <v/>
      </c>
      <c r="K2621" t="str">
        <f>IF(ROW()&lt;=vLastrow,'Match History Data'!K2621,"")</f>
        <v/>
      </c>
      <c r="L2621" t="str">
        <f>IF(ROW()&lt;=vLastrow,'Match History Data'!L2621,"")</f>
        <v/>
      </c>
      <c r="M2621" t="str">
        <f>IF(ROW()&lt;=vLastrow,'Match History Data'!M2621,"")</f>
        <v/>
      </c>
      <c r="N2621" t="str">
        <f>IF(ROW()&lt;=vLastrow,'Match History Data'!N2621,"")</f>
        <v/>
      </c>
      <c r="O2621" t="str">
        <f>IF(ROW()&lt;=vLastrow,'Match History Data'!O2621,"")</f>
        <v/>
      </c>
      <c r="Q2621" t="str">
        <f>IF(ROW()&lt;=vLastrow,VLOOKUP(MONTH(E2621),calcs!$S$2:$T$13,2,FALSE),"")</f>
        <v/>
      </c>
      <c r="R2621" t="str">
        <f>IF(ROW()&lt;=vLastrow,VLOOKUP(MONTH(F2621),calcs!$S$2:$T$13,2,FALSE),"")</f>
        <v/>
      </c>
      <c r="S2621" t="str">
        <f t="shared" si="210"/>
        <v/>
      </c>
      <c r="T2621" s="26" t="e">
        <f>IF(F2621="",DATEDIF(E2621,calcs!X$2,"Y"),"")</f>
        <v>#VALUE!</v>
      </c>
      <c r="U2621" t="str">
        <f t="shared" si="209"/>
        <v/>
      </c>
      <c r="V2621" t="str">
        <f t="shared" si="206"/>
        <v/>
      </c>
      <c r="W2621">
        <f t="shared" si="207"/>
        <v>0</v>
      </c>
      <c r="X2621">
        <f t="shared" si="208"/>
        <v>0</v>
      </c>
    </row>
    <row r="2622" spans="1:24" x14ac:dyDescent="0.35">
      <c r="A2622" t="str">
        <f>IF(ROW()&lt;=vLastrow,'Match History Data'!A2622,"")</f>
        <v/>
      </c>
      <c r="B2622" t="str">
        <f>IF(ROW()&lt;=vLastrow,'Match History Data'!B2622,"")</f>
        <v/>
      </c>
      <c r="C2622" t="str">
        <f>IF(ROW()&lt;=vLastrow,'Match History Data'!C2622,"")</f>
        <v/>
      </c>
      <c r="D2622" t="str">
        <f>IF(ROW()&lt;=vLastrow,'Match History Data'!D2622,"")</f>
        <v/>
      </c>
      <c r="E2622" s="3" t="str">
        <f>IF(ROW()&lt;=vLastrow,IF('Match History Data'!E2622&lt;&gt;"",'Match History Data'!E2622,""),"")</f>
        <v/>
      </c>
      <c r="F2622" s="3" t="str">
        <f>IF(ROW()&lt;=vLastrow,IF('Match History Data'!F2622&lt;&gt;"",'Match History Data'!F2622,""),"")</f>
        <v/>
      </c>
      <c r="G2622" t="str">
        <f>IF(ROW()&lt;=vLastrow,'Match History Data'!G2622,"")</f>
        <v/>
      </c>
      <c r="H2622" t="str">
        <f>IF(ROW()&lt;=vLastrow,'Match History Data'!H2622,"")</f>
        <v/>
      </c>
      <c r="I2622" t="str">
        <f>IF(ROW()&lt;=vLastrow,'Match History Data'!I2622,"")</f>
        <v/>
      </c>
      <c r="J2622" t="str">
        <f>IF(ROW()&lt;=vLastrow,'Match History Data'!J2622,"")</f>
        <v/>
      </c>
      <c r="K2622" t="str">
        <f>IF(ROW()&lt;=vLastrow,'Match History Data'!K2622,"")</f>
        <v/>
      </c>
      <c r="L2622" t="str">
        <f>IF(ROW()&lt;=vLastrow,'Match History Data'!L2622,"")</f>
        <v/>
      </c>
      <c r="M2622" t="str">
        <f>IF(ROW()&lt;=vLastrow,'Match History Data'!M2622,"")</f>
        <v/>
      </c>
      <c r="N2622" t="str">
        <f>IF(ROW()&lt;=vLastrow,'Match History Data'!N2622,"")</f>
        <v/>
      </c>
      <c r="O2622" t="str">
        <f>IF(ROW()&lt;=vLastrow,'Match History Data'!O2622,"")</f>
        <v/>
      </c>
      <c r="Q2622" t="str">
        <f>IF(ROW()&lt;=vLastrow,VLOOKUP(MONTH(E2622),calcs!$S$2:$T$13,2,FALSE),"")</f>
        <v/>
      </c>
      <c r="R2622" t="str">
        <f>IF(ROW()&lt;=vLastrow,VLOOKUP(MONTH(F2622),calcs!$S$2:$T$13,2,FALSE),"")</f>
        <v/>
      </c>
      <c r="S2622" t="str">
        <f t="shared" si="210"/>
        <v/>
      </c>
      <c r="T2622" s="26" t="e">
        <f>IF(F2622="",DATEDIF(E2622,calcs!X$2,"Y"),"")</f>
        <v>#VALUE!</v>
      </c>
      <c r="U2622" t="str">
        <f t="shared" si="209"/>
        <v/>
      </c>
      <c r="V2622" t="str">
        <f t="shared" si="206"/>
        <v/>
      </c>
      <c r="W2622">
        <f t="shared" si="207"/>
        <v>0</v>
      </c>
      <c r="X2622">
        <f t="shared" si="208"/>
        <v>0</v>
      </c>
    </row>
    <row r="2623" spans="1:24" x14ac:dyDescent="0.35">
      <c r="A2623" t="str">
        <f>IF(ROW()&lt;=vLastrow,'Match History Data'!A2623,"")</f>
        <v/>
      </c>
      <c r="B2623" t="str">
        <f>IF(ROW()&lt;=vLastrow,'Match History Data'!B2623,"")</f>
        <v/>
      </c>
      <c r="C2623" t="str">
        <f>IF(ROW()&lt;=vLastrow,'Match History Data'!C2623,"")</f>
        <v/>
      </c>
      <c r="D2623" t="str">
        <f>IF(ROW()&lt;=vLastrow,'Match History Data'!D2623,"")</f>
        <v/>
      </c>
      <c r="E2623" s="3" t="str">
        <f>IF(ROW()&lt;=vLastrow,IF('Match History Data'!E2623&lt;&gt;"",'Match History Data'!E2623,""),"")</f>
        <v/>
      </c>
      <c r="F2623" s="3" t="str">
        <f>IF(ROW()&lt;=vLastrow,IF('Match History Data'!F2623&lt;&gt;"",'Match History Data'!F2623,""),"")</f>
        <v/>
      </c>
      <c r="G2623" t="str">
        <f>IF(ROW()&lt;=vLastrow,'Match History Data'!G2623,"")</f>
        <v/>
      </c>
      <c r="H2623" t="str">
        <f>IF(ROW()&lt;=vLastrow,'Match History Data'!H2623,"")</f>
        <v/>
      </c>
      <c r="I2623" t="str">
        <f>IF(ROW()&lt;=vLastrow,'Match History Data'!I2623,"")</f>
        <v/>
      </c>
      <c r="J2623" t="str">
        <f>IF(ROW()&lt;=vLastrow,'Match History Data'!J2623,"")</f>
        <v/>
      </c>
      <c r="K2623" t="str">
        <f>IF(ROW()&lt;=vLastrow,'Match History Data'!K2623,"")</f>
        <v/>
      </c>
      <c r="L2623" t="str">
        <f>IF(ROW()&lt;=vLastrow,'Match History Data'!L2623,"")</f>
        <v/>
      </c>
      <c r="M2623" t="str">
        <f>IF(ROW()&lt;=vLastrow,'Match History Data'!M2623,"")</f>
        <v/>
      </c>
      <c r="N2623" t="str">
        <f>IF(ROW()&lt;=vLastrow,'Match History Data'!N2623,"")</f>
        <v/>
      </c>
      <c r="O2623" t="str">
        <f>IF(ROW()&lt;=vLastrow,'Match History Data'!O2623,"")</f>
        <v/>
      </c>
      <c r="Q2623" t="str">
        <f>IF(ROW()&lt;=vLastrow,VLOOKUP(MONTH(E2623),calcs!$S$2:$T$13,2,FALSE),"")</f>
        <v/>
      </c>
      <c r="R2623" t="str">
        <f>IF(ROW()&lt;=vLastrow,VLOOKUP(MONTH(F2623),calcs!$S$2:$T$13,2,FALSE),"")</f>
        <v/>
      </c>
      <c r="S2623" t="str">
        <f t="shared" si="210"/>
        <v/>
      </c>
      <c r="T2623" s="26" t="e">
        <f>IF(F2623="",DATEDIF(E2623,calcs!X$2,"Y"),"")</f>
        <v>#VALUE!</v>
      </c>
      <c r="U2623" t="str">
        <f t="shared" si="209"/>
        <v/>
      </c>
      <c r="V2623" t="str">
        <f t="shared" si="206"/>
        <v/>
      </c>
      <c r="W2623">
        <f t="shared" si="207"/>
        <v>0</v>
      </c>
      <c r="X2623">
        <f t="shared" si="208"/>
        <v>0</v>
      </c>
    </row>
    <row r="2624" spans="1:24" x14ac:dyDescent="0.35">
      <c r="A2624" t="str">
        <f>IF(ROW()&lt;=vLastrow,'Match History Data'!A2624,"")</f>
        <v/>
      </c>
      <c r="B2624" t="str">
        <f>IF(ROW()&lt;=vLastrow,'Match History Data'!B2624,"")</f>
        <v/>
      </c>
      <c r="C2624" t="str">
        <f>IF(ROW()&lt;=vLastrow,'Match History Data'!C2624,"")</f>
        <v/>
      </c>
      <c r="D2624" t="str">
        <f>IF(ROW()&lt;=vLastrow,'Match History Data'!D2624,"")</f>
        <v/>
      </c>
      <c r="E2624" s="3" t="str">
        <f>IF(ROW()&lt;=vLastrow,IF('Match History Data'!E2624&lt;&gt;"",'Match History Data'!E2624,""),"")</f>
        <v/>
      </c>
      <c r="F2624" s="3" t="str">
        <f>IF(ROW()&lt;=vLastrow,IF('Match History Data'!F2624&lt;&gt;"",'Match History Data'!F2624,""),"")</f>
        <v/>
      </c>
      <c r="G2624" t="str">
        <f>IF(ROW()&lt;=vLastrow,'Match History Data'!G2624,"")</f>
        <v/>
      </c>
      <c r="H2624" t="str">
        <f>IF(ROW()&lt;=vLastrow,'Match History Data'!H2624,"")</f>
        <v/>
      </c>
      <c r="I2624" t="str">
        <f>IF(ROW()&lt;=vLastrow,'Match History Data'!I2624,"")</f>
        <v/>
      </c>
      <c r="J2624" t="str">
        <f>IF(ROW()&lt;=vLastrow,'Match History Data'!J2624,"")</f>
        <v/>
      </c>
      <c r="K2624" t="str">
        <f>IF(ROW()&lt;=vLastrow,'Match History Data'!K2624,"")</f>
        <v/>
      </c>
      <c r="L2624" t="str">
        <f>IF(ROW()&lt;=vLastrow,'Match History Data'!L2624,"")</f>
        <v/>
      </c>
      <c r="M2624" t="str">
        <f>IF(ROW()&lt;=vLastrow,'Match History Data'!M2624,"")</f>
        <v/>
      </c>
      <c r="N2624" t="str">
        <f>IF(ROW()&lt;=vLastrow,'Match History Data'!N2624,"")</f>
        <v/>
      </c>
      <c r="O2624" t="str">
        <f>IF(ROW()&lt;=vLastrow,'Match History Data'!O2624,"")</f>
        <v/>
      </c>
      <c r="Q2624" t="str">
        <f>IF(ROW()&lt;=vLastrow,VLOOKUP(MONTH(E2624),calcs!$S$2:$T$13,2,FALSE),"")</f>
        <v/>
      </c>
      <c r="R2624" t="str">
        <f>IF(ROW()&lt;=vLastrow,VLOOKUP(MONTH(F2624),calcs!$S$2:$T$13,2,FALSE),"")</f>
        <v/>
      </c>
      <c r="S2624" t="str">
        <f t="shared" si="210"/>
        <v/>
      </c>
      <c r="T2624" s="26" t="e">
        <f>IF(F2624="",DATEDIF(E2624,calcs!X$2,"Y"),"")</f>
        <v>#VALUE!</v>
      </c>
      <c r="U2624" t="str">
        <f t="shared" si="209"/>
        <v/>
      </c>
      <c r="V2624" t="str">
        <f t="shared" si="206"/>
        <v/>
      </c>
      <c r="W2624">
        <f t="shared" si="207"/>
        <v>0</v>
      </c>
      <c r="X2624">
        <f t="shared" si="208"/>
        <v>0</v>
      </c>
    </row>
    <row r="2625" spans="1:24" x14ac:dyDescent="0.35">
      <c r="A2625" t="str">
        <f>IF(ROW()&lt;=vLastrow,'Match History Data'!A2625,"")</f>
        <v/>
      </c>
      <c r="B2625" t="str">
        <f>IF(ROW()&lt;=vLastrow,'Match History Data'!B2625,"")</f>
        <v/>
      </c>
      <c r="C2625" t="str">
        <f>IF(ROW()&lt;=vLastrow,'Match History Data'!C2625,"")</f>
        <v/>
      </c>
      <c r="D2625" t="str">
        <f>IF(ROW()&lt;=vLastrow,'Match History Data'!D2625,"")</f>
        <v/>
      </c>
      <c r="E2625" s="3" t="str">
        <f>IF(ROW()&lt;=vLastrow,IF('Match History Data'!E2625&lt;&gt;"",'Match History Data'!E2625,""),"")</f>
        <v/>
      </c>
      <c r="F2625" s="3" t="str">
        <f>IF(ROW()&lt;=vLastrow,IF('Match History Data'!F2625&lt;&gt;"",'Match History Data'!F2625,""),"")</f>
        <v/>
      </c>
      <c r="G2625" t="str">
        <f>IF(ROW()&lt;=vLastrow,'Match History Data'!G2625,"")</f>
        <v/>
      </c>
      <c r="H2625" t="str">
        <f>IF(ROW()&lt;=vLastrow,'Match History Data'!H2625,"")</f>
        <v/>
      </c>
      <c r="I2625" t="str">
        <f>IF(ROW()&lt;=vLastrow,'Match History Data'!I2625,"")</f>
        <v/>
      </c>
      <c r="J2625" t="str">
        <f>IF(ROW()&lt;=vLastrow,'Match History Data'!J2625,"")</f>
        <v/>
      </c>
      <c r="K2625" t="str">
        <f>IF(ROW()&lt;=vLastrow,'Match History Data'!K2625,"")</f>
        <v/>
      </c>
      <c r="L2625" t="str">
        <f>IF(ROW()&lt;=vLastrow,'Match History Data'!L2625,"")</f>
        <v/>
      </c>
      <c r="M2625" t="str">
        <f>IF(ROW()&lt;=vLastrow,'Match History Data'!M2625,"")</f>
        <v/>
      </c>
      <c r="N2625" t="str">
        <f>IF(ROW()&lt;=vLastrow,'Match History Data'!N2625,"")</f>
        <v/>
      </c>
      <c r="O2625" t="str">
        <f>IF(ROW()&lt;=vLastrow,'Match History Data'!O2625,"")</f>
        <v/>
      </c>
      <c r="Q2625" t="str">
        <f>IF(ROW()&lt;=vLastrow,VLOOKUP(MONTH(E2625),calcs!$S$2:$T$13,2,FALSE),"")</f>
        <v/>
      </c>
      <c r="R2625" t="str">
        <f>IF(ROW()&lt;=vLastrow,VLOOKUP(MONTH(F2625),calcs!$S$2:$T$13,2,FALSE),"")</f>
        <v/>
      </c>
      <c r="S2625" t="str">
        <f t="shared" si="210"/>
        <v/>
      </c>
      <c r="T2625" s="26" t="e">
        <f>IF(F2625="",DATEDIF(E2625,calcs!X$2,"Y"),"")</f>
        <v>#VALUE!</v>
      </c>
      <c r="U2625" t="str">
        <f t="shared" si="209"/>
        <v/>
      </c>
      <c r="V2625" t="str">
        <f t="shared" si="206"/>
        <v/>
      </c>
      <c r="W2625">
        <f t="shared" si="207"/>
        <v>0</v>
      </c>
      <c r="X2625">
        <f t="shared" si="208"/>
        <v>0</v>
      </c>
    </row>
    <row r="2626" spans="1:24" x14ac:dyDescent="0.35">
      <c r="A2626" t="str">
        <f>IF(ROW()&lt;=vLastrow,'Match History Data'!A2626,"")</f>
        <v/>
      </c>
      <c r="B2626" t="str">
        <f>IF(ROW()&lt;=vLastrow,'Match History Data'!B2626,"")</f>
        <v/>
      </c>
      <c r="C2626" t="str">
        <f>IF(ROW()&lt;=vLastrow,'Match History Data'!C2626,"")</f>
        <v/>
      </c>
      <c r="D2626" t="str">
        <f>IF(ROW()&lt;=vLastrow,'Match History Data'!D2626,"")</f>
        <v/>
      </c>
      <c r="E2626" s="3" t="str">
        <f>IF(ROW()&lt;=vLastrow,IF('Match History Data'!E2626&lt;&gt;"",'Match History Data'!E2626,""),"")</f>
        <v/>
      </c>
      <c r="F2626" s="3" t="str">
        <f>IF(ROW()&lt;=vLastrow,IF('Match History Data'!F2626&lt;&gt;"",'Match History Data'!F2626,""),"")</f>
        <v/>
      </c>
      <c r="G2626" t="str">
        <f>IF(ROW()&lt;=vLastrow,'Match History Data'!G2626,"")</f>
        <v/>
      </c>
      <c r="H2626" t="str">
        <f>IF(ROW()&lt;=vLastrow,'Match History Data'!H2626,"")</f>
        <v/>
      </c>
      <c r="I2626" t="str">
        <f>IF(ROW()&lt;=vLastrow,'Match History Data'!I2626,"")</f>
        <v/>
      </c>
      <c r="J2626" t="str">
        <f>IF(ROW()&lt;=vLastrow,'Match History Data'!J2626,"")</f>
        <v/>
      </c>
      <c r="K2626" t="str">
        <f>IF(ROW()&lt;=vLastrow,'Match History Data'!K2626,"")</f>
        <v/>
      </c>
      <c r="L2626" t="str">
        <f>IF(ROW()&lt;=vLastrow,'Match History Data'!L2626,"")</f>
        <v/>
      </c>
      <c r="M2626" t="str">
        <f>IF(ROW()&lt;=vLastrow,'Match History Data'!M2626,"")</f>
        <v/>
      </c>
      <c r="N2626" t="str">
        <f>IF(ROW()&lt;=vLastrow,'Match History Data'!N2626,"")</f>
        <v/>
      </c>
      <c r="O2626" t="str">
        <f>IF(ROW()&lt;=vLastrow,'Match History Data'!O2626,"")</f>
        <v/>
      </c>
      <c r="Q2626" t="str">
        <f>IF(ROW()&lt;=vLastrow,VLOOKUP(MONTH(E2626),calcs!$S$2:$T$13,2,FALSE),"")</f>
        <v/>
      </c>
      <c r="R2626" t="str">
        <f>IF(ROW()&lt;=vLastrow,VLOOKUP(MONTH(F2626),calcs!$S$2:$T$13,2,FALSE),"")</f>
        <v/>
      </c>
      <c r="S2626" t="str">
        <f t="shared" si="210"/>
        <v/>
      </c>
      <c r="T2626" s="26" t="e">
        <f>IF(F2626="",DATEDIF(E2626,calcs!X$2,"Y"),"")</f>
        <v>#VALUE!</v>
      </c>
      <c r="U2626" t="str">
        <f t="shared" si="209"/>
        <v/>
      </c>
      <c r="V2626" t="str">
        <f t="shared" ref="V2626:V2689" si="211">SUBSTITUTE(N2626,"White or Caucasian","White")</f>
        <v/>
      </c>
      <c r="W2626">
        <f t="shared" ref="W2626:W2689" si="212">IF(J2626&lt;&gt;"",LEN(J2626)-LEN(SUBSTITUTE(J2626,";",""))+1,0)</f>
        <v>0</v>
      </c>
      <c r="X2626">
        <f t="shared" ref="X2626:X2689" si="213">IF(N2626&lt;&gt;"",LEN(N2626)-LEN(SUBSTITUTE(N2626,";",""))+1,0)</f>
        <v>0</v>
      </c>
    </row>
    <row r="2627" spans="1:24" x14ac:dyDescent="0.35">
      <c r="A2627" t="str">
        <f>IF(ROW()&lt;=vLastrow,'Match History Data'!A2627,"")</f>
        <v/>
      </c>
      <c r="B2627" t="str">
        <f>IF(ROW()&lt;=vLastrow,'Match History Data'!B2627,"")</f>
        <v/>
      </c>
      <c r="C2627" t="str">
        <f>IF(ROW()&lt;=vLastrow,'Match History Data'!C2627,"")</f>
        <v/>
      </c>
      <c r="D2627" t="str">
        <f>IF(ROW()&lt;=vLastrow,'Match History Data'!D2627,"")</f>
        <v/>
      </c>
      <c r="E2627" s="3" t="str">
        <f>IF(ROW()&lt;=vLastrow,IF('Match History Data'!E2627&lt;&gt;"",'Match History Data'!E2627,""),"")</f>
        <v/>
      </c>
      <c r="F2627" s="3" t="str">
        <f>IF(ROW()&lt;=vLastrow,IF('Match History Data'!F2627&lt;&gt;"",'Match History Data'!F2627,""),"")</f>
        <v/>
      </c>
      <c r="G2627" t="str">
        <f>IF(ROW()&lt;=vLastrow,'Match History Data'!G2627,"")</f>
        <v/>
      </c>
      <c r="H2627" t="str">
        <f>IF(ROW()&lt;=vLastrow,'Match History Data'!H2627,"")</f>
        <v/>
      </c>
      <c r="I2627" t="str">
        <f>IF(ROW()&lt;=vLastrow,'Match History Data'!I2627,"")</f>
        <v/>
      </c>
      <c r="J2627" t="str">
        <f>IF(ROW()&lt;=vLastrow,'Match History Data'!J2627,"")</f>
        <v/>
      </c>
      <c r="K2627" t="str">
        <f>IF(ROW()&lt;=vLastrow,'Match History Data'!K2627,"")</f>
        <v/>
      </c>
      <c r="L2627" t="str">
        <f>IF(ROW()&lt;=vLastrow,'Match History Data'!L2627,"")</f>
        <v/>
      </c>
      <c r="M2627" t="str">
        <f>IF(ROW()&lt;=vLastrow,'Match History Data'!M2627,"")</f>
        <v/>
      </c>
      <c r="N2627" t="str">
        <f>IF(ROW()&lt;=vLastrow,'Match History Data'!N2627,"")</f>
        <v/>
      </c>
      <c r="O2627" t="str">
        <f>IF(ROW()&lt;=vLastrow,'Match History Data'!O2627,"")</f>
        <v/>
      </c>
      <c r="Q2627" t="str">
        <f>IF(ROW()&lt;=vLastrow,VLOOKUP(MONTH(E2627),calcs!$S$2:$T$13,2,FALSE),"")</f>
        <v/>
      </c>
      <c r="R2627" t="str">
        <f>IF(ROW()&lt;=vLastrow,VLOOKUP(MONTH(F2627),calcs!$S$2:$T$13,2,FALSE),"")</f>
        <v/>
      </c>
      <c r="S2627" t="str">
        <f t="shared" si="210"/>
        <v/>
      </c>
      <c r="T2627" s="26" t="e">
        <f>IF(F2627="",DATEDIF(E2627,calcs!X$2,"Y"),"")</f>
        <v>#VALUE!</v>
      </c>
      <c r="U2627" t="str">
        <f t="shared" ref="U2627:U2690" si="214">SUBSTITUTE(J2627,"White or Caucasian","White")</f>
        <v/>
      </c>
      <c r="V2627" t="str">
        <f t="shared" si="211"/>
        <v/>
      </c>
      <c r="W2627">
        <f t="shared" si="212"/>
        <v>0</v>
      </c>
      <c r="X2627">
        <f t="shared" si="213"/>
        <v>0</v>
      </c>
    </row>
    <row r="2628" spans="1:24" x14ac:dyDescent="0.35">
      <c r="A2628" t="str">
        <f>IF(ROW()&lt;=vLastrow,'Match History Data'!A2628,"")</f>
        <v/>
      </c>
      <c r="B2628" t="str">
        <f>IF(ROW()&lt;=vLastrow,'Match History Data'!B2628,"")</f>
        <v/>
      </c>
      <c r="C2628" t="str">
        <f>IF(ROW()&lt;=vLastrow,'Match History Data'!C2628,"")</f>
        <v/>
      </c>
      <c r="D2628" t="str">
        <f>IF(ROW()&lt;=vLastrow,'Match History Data'!D2628,"")</f>
        <v/>
      </c>
      <c r="E2628" s="3" t="str">
        <f>IF(ROW()&lt;=vLastrow,IF('Match History Data'!E2628&lt;&gt;"",'Match History Data'!E2628,""),"")</f>
        <v/>
      </c>
      <c r="F2628" s="3" t="str">
        <f>IF(ROW()&lt;=vLastrow,IF('Match History Data'!F2628&lt;&gt;"",'Match History Data'!F2628,""),"")</f>
        <v/>
      </c>
      <c r="G2628" t="str">
        <f>IF(ROW()&lt;=vLastrow,'Match History Data'!G2628,"")</f>
        <v/>
      </c>
      <c r="H2628" t="str">
        <f>IF(ROW()&lt;=vLastrow,'Match History Data'!H2628,"")</f>
        <v/>
      </c>
      <c r="I2628" t="str">
        <f>IF(ROW()&lt;=vLastrow,'Match History Data'!I2628,"")</f>
        <v/>
      </c>
      <c r="J2628" t="str">
        <f>IF(ROW()&lt;=vLastrow,'Match History Data'!J2628,"")</f>
        <v/>
      </c>
      <c r="K2628" t="str">
        <f>IF(ROW()&lt;=vLastrow,'Match History Data'!K2628,"")</f>
        <v/>
      </c>
      <c r="L2628" t="str">
        <f>IF(ROW()&lt;=vLastrow,'Match History Data'!L2628,"")</f>
        <v/>
      </c>
      <c r="M2628" t="str">
        <f>IF(ROW()&lt;=vLastrow,'Match History Data'!M2628,"")</f>
        <v/>
      </c>
      <c r="N2628" t="str">
        <f>IF(ROW()&lt;=vLastrow,'Match History Data'!N2628,"")</f>
        <v/>
      </c>
      <c r="O2628" t="str">
        <f>IF(ROW()&lt;=vLastrow,'Match History Data'!O2628,"")</f>
        <v/>
      </c>
      <c r="Q2628" t="str">
        <f>IF(ROW()&lt;=vLastrow,VLOOKUP(MONTH(E2628),calcs!$S$2:$T$13,2,FALSE),"")</f>
        <v/>
      </c>
      <c r="R2628" t="str">
        <f>IF(ROW()&lt;=vLastrow,VLOOKUP(MONTH(F2628),calcs!$S$2:$T$13,2,FALSE),"")</f>
        <v/>
      </c>
      <c r="S2628" t="str">
        <f t="shared" si="210"/>
        <v/>
      </c>
      <c r="T2628" s="26" t="e">
        <f>IF(F2628="",DATEDIF(E2628,calcs!X$2,"Y"),"")</f>
        <v>#VALUE!</v>
      </c>
      <c r="U2628" t="str">
        <f t="shared" si="214"/>
        <v/>
      </c>
      <c r="V2628" t="str">
        <f t="shared" si="211"/>
        <v/>
      </c>
      <c r="W2628">
        <f t="shared" si="212"/>
        <v>0</v>
      </c>
      <c r="X2628">
        <f t="shared" si="213"/>
        <v>0</v>
      </c>
    </row>
    <row r="2629" spans="1:24" x14ac:dyDescent="0.35">
      <c r="A2629" t="str">
        <f>IF(ROW()&lt;=vLastrow,'Match History Data'!A2629,"")</f>
        <v/>
      </c>
      <c r="B2629" t="str">
        <f>IF(ROW()&lt;=vLastrow,'Match History Data'!B2629,"")</f>
        <v/>
      </c>
      <c r="C2629" t="str">
        <f>IF(ROW()&lt;=vLastrow,'Match History Data'!C2629,"")</f>
        <v/>
      </c>
      <c r="D2629" t="str">
        <f>IF(ROW()&lt;=vLastrow,'Match History Data'!D2629,"")</f>
        <v/>
      </c>
      <c r="E2629" s="3" t="str">
        <f>IF(ROW()&lt;=vLastrow,IF('Match History Data'!E2629&lt;&gt;"",'Match History Data'!E2629,""),"")</f>
        <v/>
      </c>
      <c r="F2629" s="3" t="str">
        <f>IF(ROW()&lt;=vLastrow,IF('Match History Data'!F2629&lt;&gt;"",'Match History Data'!F2629,""),"")</f>
        <v/>
      </c>
      <c r="G2629" t="str">
        <f>IF(ROW()&lt;=vLastrow,'Match History Data'!G2629,"")</f>
        <v/>
      </c>
      <c r="H2629" t="str">
        <f>IF(ROW()&lt;=vLastrow,'Match History Data'!H2629,"")</f>
        <v/>
      </c>
      <c r="I2629" t="str">
        <f>IF(ROW()&lt;=vLastrow,'Match History Data'!I2629,"")</f>
        <v/>
      </c>
      <c r="J2629" t="str">
        <f>IF(ROW()&lt;=vLastrow,'Match History Data'!J2629,"")</f>
        <v/>
      </c>
      <c r="K2629" t="str">
        <f>IF(ROW()&lt;=vLastrow,'Match History Data'!K2629,"")</f>
        <v/>
      </c>
      <c r="L2629" t="str">
        <f>IF(ROW()&lt;=vLastrow,'Match History Data'!L2629,"")</f>
        <v/>
      </c>
      <c r="M2629" t="str">
        <f>IF(ROW()&lt;=vLastrow,'Match History Data'!M2629,"")</f>
        <v/>
      </c>
      <c r="N2629" t="str">
        <f>IF(ROW()&lt;=vLastrow,'Match History Data'!N2629,"")</f>
        <v/>
      </c>
      <c r="O2629" t="str">
        <f>IF(ROW()&lt;=vLastrow,'Match History Data'!O2629,"")</f>
        <v/>
      </c>
      <c r="Q2629" t="str">
        <f>IF(ROW()&lt;=vLastrow,VLOOKUP(MONTH(E2629),calcs!$S$2:$T$13,2,FALSE),"")</f>
        <v/>
      </c>
      <c r="R2629" t="str">
        <f>IF(ROW()&lt;=vLastrow,VLOOKUP(MONTH(F2629),calcs!$S$2:$T$13,2,FALSE),"")</f>
        <v/>
      </c>
      <c r="S2629" t="str">
        <f t="shared" si="210"/>
        <v/>
      </c>
      <c r="T2629" s="26" t="e">
        <f>IF(F2629="",DATEDIF(E2629,calcs!X$2,"Y"),"")</f>
        <v>#VALUE!</v>
      </c>
      <c r="U2629" t="str">
        <f t="shared" si="214"/>
        <v/>
      </c>
      <c r="V2629" t="str">
        <f t="shared" si="211"/>
        <v/>
      </c>
      <c r="W2629">
        <f t="shared" si="212"/>
        <v>0</v>
      </c>
      <c r="X2629">
        <f t="shared" si="213"/>
        <v>0</v>
      </c>
    </row>
    <row r="2630" spans="1:24" x14ac:dyDescent="0.35">
      <c r="A2630" t="str">
        <f>IF(ROW()&lt;=vLastrow,'Match History Data'!A2630,"")</f>
        <v/>
      </c>
      <c r="B2630" t="str">
        <f>IF(ROW()&lt;=vLastrow,'Match History Data'!B2630,"")</f>
        <v/>
      </c>
      <c r="C2630" t="str">
        <f>IF(ROW()&lt;=vLastrow,'Match History Data'!C2630,"")</f>
        <v/>
      </c>
      <c r="D2630" t="str">
        <f>IF(ROW()&lt;=vLastrow,'Match History Data'!D2630,"")</f>
        <v/>
      </c>
      <c r="E2630" s="3" t="str">
        <f>IF(ROW()&lt;=vLastrow,IF('Match History Data'!E2630&lt;&gt;"",'Match History Data'!E2630,""),"")</f>
        <v/>
      </c>
      <c r="F2630" s="3" t="str">
        <f>IF(ROW()&lt;=vLastrow,IF('Match History Data'!F2630&lt;&gt;"",'Match History Data'!F2630,""),"")</f>
        <v/>
      </c>
      <c r="G2630" t="str">
        <f>IF(ROW()&lt;=vLastrow,'Match History Data'!G2630,"")</f>
        <v/>
      </c>
      <c r="H2630" t="str">
        <f>IF(ROW()&lt;=vLastrow,'Match History Data'!H2630,"")</f>
        <v/>
      </c>
      <c r="I2630" t="str">
        <f>IF(ROW()&lt;=vLastrow,'Match History Data'!I2630,"")</f>
        <v/>
      </c>
      <c r="J2630" t="str">
        <f>IF(ROW()&lt;=vLastrow,'Match History Data'!J2630,"")</f>
        <v/>
      </c>
      <c r="K2630" t="str">
        <f>IF(ROW()&lt;=vLastrow,'Match History Data'!K2630,"")</f>
        <v/>
      </c>
      <c r="L2630" t="str">
        <f>IF(ROW()&lt;=vLastrow,'Match History Data'!L2630,"")</f>
        <v/>
      </c>
      <c r="M2630" t="str">
        <f>IF(ROW()&lt;=vLastrow,'Match History Data'!M2630,"")</f>
        <v/>
      </c>
      <c r="N2630" t="str">
        <f>IF(ROW()&lt;=vLastrow,'Match History Data'!N2630,"")</f>
        <v/>
      </c>
      <c r="O2630" t="str">
        <f>IF(ROW()&lt;=vLastrow,'Match History Data'!O2630,"")</f>
        <v/>
      </c>
      <c r="Q2630" t="str">
        <f>IF(ROW()&lt;=vLastrow,VLOOKUP(MONTH(E2630),calcs!$S$2:$T$13,2,FALSE),"")</f>
        <v/>
      </c>
      <c r="R2630" t="str">
        <f>IF(ROW()&lt;=vLastrow,VLOOKUP(MONTH(F2630),calcs!$S$2:$T$13,2,FALSE),"")</f>
        <v/>
      </c>
      <c r="S2630" t="str">
        <f t="shared" si="210"/>
        <v/>
      </c>
      <c r="T2630" s="26" t="e">
        <f>IF(F2630="",DATEDIF(E2630,calcs!X$2,"Y"),"")</f>
        <v>#VALUE!</v>
      </c>
      <c r="U2630" t="str">
        <f t="shared" si="214"/>
        <v/>
      </c>
      <c r="V2630" t="str">
        <f t="shared" si="211"/>
        <v/>
      </c>
      <c r="W2630">
        <f t="shared" si="212"/>
        <v>0</v>
      </c>
      <c r="X2630">
        <f t="shared" si="213"/>
        <v>0</v>
      </c>
    </row>
    <row r="2631" spans="1:24" x14ac:dyDescent="0.35">
      <c r="A2631" t="str">
        <f>IF(ROW()&lt;=vLastrow,'Match History Data'!A2631,"")</f>
        <v/>
      </c>
      <c r="B2631" t="str">
        <f>IF(ROW()&lt;=vLastrow,'Match History Data'!B2631,"")</f>
        <v/>
      </c>
      <c r="C2631" t="str">
        <f>IF(ROW()&lt;=vLastrow,'Match History Data'!C2631,"")</f>
        <v/>
      </c>
      <c r="D2631" t="str">
        <f>IF(ROW()&lt;=vLastrow,'Match History Data'!D2631,"")</f>
        <v/>
      </c>
      <c r="E2631" s="3" t="str">
        <f>IF(ROW()&lt;=vLastrow,IF('Match History Data'!E2631&lt;&gt;"",'Match History Data'!E2631,""),"")</f>
        <v/>
      </c>
      <c r="F2631" s="3" t="str">
        <f>IF(ROW()&lt;=vLastrow,IF('Match History Data'!F2631&lt;&gt;"",'Match History Data'!F2631,""),"")</f>
        <v/>
      </c>
      <c r="G2631" t="str">
        <f>IF(ROW()&lt;=vLastrow,'Match History Data'!G2631,"")</f>
        <v/>
      </c>
      <c r="H2631" t="str">
        <f>IF(ROW()&lt;=vLastrow,'Match History Data'!H2631,"")</f>
        <v/>
      </c>
      <c r="I2631" t="str">
        <f>IF(ROW()&lt;=vLastrow,'Match History Data'!I2631,"")</f>
        <v/>
      </c>
      <c r="J2631" t="str">
        <f>IF(ROW()&lt;=vLastrow,'Match History Data'!J2631,"")</f>
        <v/>
      </c>
      <c r="K2631" t="str">
        <f>IF(ROW()&lt;=vLastrow,'Match History Data'!K2631,"")</f>
        <v/>
      </c>
      <c r="L2631" t="str">
        <f>IF(ROW()&lt;=vLastrow,'Match History Data'!L2631,"")</f>
        <v/>
      </c>
      <c r="M2631" t="str">
        <f>IF(ROW()&lt;=vLastrow,'Match History Data'!M2631,"")</f>
        <v/>
      </c>
      <c r="N2631" t="str">
        <f>IF(ROW()&lt;=vLastrow,'Match History Data'!N2631,"")</f>
        <v/>
      </c>
      <c r="O2631" t="str">
        <f>IF(ROW()&lt;=vLastrow,'Match History Data'!O2631,"")</f>
        <v/>
      </c>
      <c r="Q2631" t="str">
        <f>IF(ROW()&lt;=vLastrow,VLOOKUP(MONTH(E2631),calcs!$S$2:$T$13,2,FALSE),"")</f>
        <v/>
      </c>
      <c r="R2631" t="str">
        <f>IF(ROW()&lt;=vLastrow,VLOOKUP(MONTH(F2631),calcs!$S$2:$T$13,2,FALSE),"")</f>
        <v/>
      </c>
      <c r="S2631" t="str">
        <f t="shared" si="210"/>
        <v/>
      </c>
      <c r="T2631" s="26" t="e">
        <f>IF(F2631="",DATEDIF(E2631,calcs!X$2,"Y"),"")</f>
        <v>#VALUE!</v>
      </c>
      <c r="U2631" t="str">
        <f t="shared" si="214"/>
        <v/>
      </c>
      <c r="V2631" t="str">
        <f t="shared" si="211"/>
        <v/>
      </c>
      <c r="W2631">
        <f t="shared" si="212"/>
        <v>0</v>
      </c>
      <c r="X2631">
        <f t="shared" si="213"/>
        <v>0</v>
      </c>
    </row>
    <row r="2632" spans="1:24" x14ac:dyDescent="0.35">
      <c r="A2632" t="str">
        <f>IF(ROW()&lt;=vLastrow,'Match History Data'!A2632,"")</f>
        <v/>
      </c>
      <c r="B2632" t="str">
        <f>IF(ROW()&lt;=vLastrow,'Match History Data'!B2632,"")</f>
        <v/>
      </c>
      <c r="C2632" t="str">
        <f>IF(ROW()&lt;=vLastrow,'Match History Data'!C2632,"")</f>
        <v/>
      </c>
      <c r="D2632" t="str">
        <f>IF(ROW()&lt;=vLastrow,'Match History Data'!D2632,"")</f>
        <v/>
      </c>
      <c r="E2632" s="3" t="str">
        <f>IF(ROW()&lt;=vLastrow,IF('Match History Data'!E2632&lt;&gt;"",'Match History Data'!E2632,""),"")</f>
        <v/>
      </c>
      <c r="F2632" s="3" t="str">
        <f>IF(ROW()&lt;=vLastrow,IF('Match History Data'!F2632&lt;&gt;"",'Match History Data'!F2632,""),"")</f>
        <v/>
      </c>
      <c r="G2632" t="str">
        <f>IF(ROW()&lt;=vLastrow,'Match History Data'!G2632,"")</f>
        <v/>
      </c>
      <c r="H2632" t="str">
        <f>IF(ROW()&lt;=vLastrow,'Match History Data'!H2632,"")</f>
        <v/>
      </c>
      <c r="I2632" t="str">
        <f>IF(ROW()&lt;=vLastrow,'Match History Data'!I2632,"")</f>
        <v/>
      </c>
      <c r="J2632" t="str">
        <f>IF(ROW()&lt;=vLastrow,'Match History Data'!J2632,"")</f>
        <v/>
      </c>
      <c r="K2632" t="str">
        <f>IF(ROW()&lt;=vLastrow,'Match History Data'!K2632,"")</f>
        <v/>
      </c>
      <c r="L2632" t="str">
        <f>IF(ROW()&lt;=vLastrow,'Match History Data'!L2632,"")</f>
        <v/>
      </c>
      <c r="M2632" t="str">
        <f>IF(ROW()&lt;=vLastrow,'Match History Data'!M2632,"")</f>
        <v/>
      </c>
      <c r="N2632" t="str">
        <f>IF(ROW()&lt;=vLastrow,'Match History Data'!N2632,"")</f>
        <v/>
      </c>
      <c r="O2632" t="str">
        <f>IF(ROW()&lt;=vLastrow,'Match History Data'!O2632,"")</f>
        <v/>
      </c>
      <c r="Q2632" t="str">
        <f>IF(ROW()&lt;=vLastrow,VLOOKUP(MONTH(E2632),calcs!$S$2:$T$13,2,FALSE),"")</f>
        <v/>
      </c>
      <c r="R2632" t="str">
        <f>IF(ROW()&lt;=vLastrow,VLOOKUP(MONTH(F2632),calcs!$S$2:$T$13,2,FALSE),"")</f>
        <v/>
      </c>
      <c r="S2632" t="str">
        <f t="shared" si="210"/>
        <v/>
      </c>
      <c r="T2632" s="26" t="e">
        <f>IF(F2632="",DATEDIF(E2632,calcs!X$2,"Y"),"")</f>
        <v>#VALUE!</v>
      </c>
      <c r="U2632" t="str">
        <f t="shared" si="214"/>
        <v/>
      </c>
      <c r="V2632" t="str">
        <f t="shared" si="211"/>
        <v/>
      </c>
      <c r="W2632">
        <f t="shared" si="212"/>
        <v>0</v>
      </c>
      <c r="X2632">
        <f t="shared" si="213"/>
        <v>0</v>
      </c>
    </row>
    <row r="2633" spans="1:24" x14ac:dyDescent="0.35">
      <c r="A2633" t="str">
        <f>IF(ROW()&lt;=vLastrow,'Match History Data'!A2633,"")</f>
        <v/>
      </c>
      <c r="B2633" t="str">
        <f>IF(ROW()&lt;=vLastrow,'Match History Data'!B2633,"")</f>
        <v/>
      </c>
      <c r="C2633" t="str">
        <f>IF(ROW()&lt;=vLastrow,'Match History Data'!C2633,"")</f>
        <v/>
      </c>
      <c r="D2633" t="str">
        <f>IF(ROW()&lt;=vLastrow,'Match History Data'!D2633,"")</f>
        <v/>
      </c>
      <c r="E2633" s="3" t="str">
        <f>IF(ROW()&lt;=vLastrow,IF('Match History Data'!E2633&lt;&gt;"",'Match History Data'!E2633,""),"")</f>
        <v/>
      </c>
      <c r="F2633" s="3" t="str">
        <f>IF(ROW()&lt;=vLastrow,IF('Match History Data'!F2633&lt;&gt;"",'Match History Data'!F2633,""),"")</f>
        <v/>
      </c>
      <c r="G2633" t="str">
        <f>IF(ROW()&lt;=vLastrow,'Match History Data'!G2633,"")</f>
        <v/>
      </c>
      <c r="H2633" t="str">
        <f>IF(ROW()&lt;=vLastrow,'Match History Data'!H2633,"")</f>
        <v/>
      </c>
      <c r="I2633" t="str">
        <f>IF(ROW()&lt;=vLastrow,'Match History Data'!I2633,"")</f>
        <v/>
      </c>
      <c r="J2633" t="str">
        <f>IF(ROW()&lt;=vLastrow,'Match History Data'!J2633,"")</f>
        <v/>
      </c>
      <c r="K2633" t="str">
        <f>IF(ROW()&lt;=vLastrow,'Match History Data'!K2633,"")</f>
        <v/>
      </c>
      <c r="L2633" t="str">
        <f>IF(ROW()&lt;=vLastrow,'Match History Data'!L2633,"")</f>
        <v/>
      </c>
      <c r="M2633" t="str">
        <f>IF(ROW()&lt;=vLastrow,'Match History Data'!M2633,"")</f>
        <v/>
      </c>
      <c r="N2633" t="str">
        <f>IF(ROW()&lt;=vLastrow,'Match History Data'!N2633,"")</f>
        <v/>
      </c>
      <c r="O2633" t="str">
        <f>IF(ROW()&lt;=vLastrow,'Match History Data'!O2633,"")</f>
        <v/>
      </c>
      <c r="Q2633" t="str">
        <f>IF(ROW()&lt;=vLastrow,VLOOKUP(MONTH(E2633),calcs!$S$2:$T$13,2,FALSE),"")</f>
        <v/>
      </c>
      <c r="R2633" t="str">
        <f>IF(ROW()&lt;=vLastrow,VLOOKUP(MONTH(F2633),calcs!$S$2:$T$13,2,FALSE),"")</f>
        <v/>
      </c>
      <c r="S2633" t="str">
        <f t="shared" si="210"/>
        <v/>
      </c>
      <c r="T2633" s="26" t="e">
        <f>IF(F2633="",DATEDIF(E2633,calcs!X$2,"Y"),"")</f>
        <v>#VALUE!</v>
      </c>
      <c r="U2633" t="str">
        <f t="shared" si="214"/>
        <v/>
      </c>
      <c r="V2633" t="str">
        <f t="shared" si="211"/>
        <v/>
      </c>
      <c r="W2633">
        <f t="shared" si="212"/>
        <v>0</v>
      </c>
      <c r="X2633">
        <f t="shared" si="213"/>
        <v>0</v>
      </c>
    </row>
    <row r="2634" spans="1:24" x14ac:dyDescent="0.35">
      <c r="A2634" t="str">
        <f>IF(ROW()&lt;=vLastrow,'Match History Data'!A2634,"")</f>
        <v/>
      </c>
      <c r="B2634" t="str">
        <f>IF(ROW()&lt;=vLastrow,'Match History Data'!B2634,"")</f>
        <v/>
      </c>
      <c r="C2634" t="str">
        <f>IF(ROW()&lt;=vLastrow,'Match History Data'!C2634,"")</f>
        <v/>
      </c>
      <c r="D2634" t="str">
        <f>IF(ROW()&lt;=vLastrow,'Match History Data'!D2634,"")</f>
        <v/>
      </c>
      <c r="E2634" s="3" t="str">
        <f>IF(ROW()&lt;=vLastrow,IF('Match History Data'!E2634&lt;&gt;"",'Match History Data'!E2634,""),"")</f>
        <v/>
      </c>
      <c r="F2634" s="3" t="str">
        <f>IF(ROW()&lt;=vLastrow,IF('Match History Data'!F2634&lt;&gt;"",'Match History Data'!F2634,""),"")</f>
        <v/>
      </c>
      <c r="G2634" t="str">
        <f>IF(ROW()&lt;=vLastrow,'Match History Data'!G2634,"")</f>
        <v/>
      </c>
      <c r="H2634" t="str">
        <f>IF(ROW()&lt;=vLastrow,'Match History Data'!H2634,"")</f>
        <v/>
      </c>
      <c r="I2634" t="str">
        <f>IF(ROW()&lt;=vLastrow,'Match History Data'!I2634,"")</f>
        <v/>
      </c>
      <c r="J2634" t="str">
        <f>IF(ROW()&lt;=vLastrow,'Match History Data'!J2634,"")</f>
        <v/>
      </c>
      <c r="K2634" t="str">
        <f>IF(ROW()&lt;=vLastrow,'Match History Data'!K2634,"")</f>
        <v/>
      </c>
      <c r="L2634" t="str">
        <f>IF(ROW()&lt;=vLastrow,'Match History Data'!L2634,"")</f>
        <v/>
      </c>
      <c r="M2634" t="str">
        <f>IF(ROW()&lt;=vLastrow,'Match History Data'!M2634,"")</f>
        <v/>
      </c>
      <c r="N2634" t="str">
        <f>IF(ROW()&lt;=vLastrow,'Match History Data'!N2634,"")</f>
        <v/>
      </c>
      <c r="O2634" t="str">
        <f>IF(ROW()&lt;=vLastrow,'Match History Data'!O2634,"")</f>
        <v/>
      </c>
      <c r="Q2634" t="str">
        <f>IF(ROW()&lt;=vLastrow,VLOOKUP(MONTH(E2634),calcs!$S$2:$T$13,2,FALSE),"")</f>
        <v/>
      </c>
      <c r="R2634" t="str">
        <f>IF(ROW()&lt;=vLastrow,VLOOKUP(MONTH(F2634),calcs!$S$2:$T$13,2,FALSE),"")</f>
        <v/>
      </c>
      <c r="S2634" t="str">
        <f t="shared" ref="S2634:S2697" si="215">IF(F2634&lt;&gt;"",DATEDIF(E2634,F2634,"y"),"")</f>
        <v/>
      </c>
      <c r="T2634" s="26" t="e">
        <f>IF(F2634="",DATEDIF(E2634,calcs!X$2,"Y"),"")</f>
        <v>#VALUE!</v>
      </c>
      <c r="U2634" t="str">
        <f t="shared" si="214"/>
        <v/>
      </c>
      <c r="V2634" t="str">
        <f t="shared" si="211"/>
        <v/>
      </c>
      <c r="W2634">
        <f t="shared" si="212"/>
        <v>0</v>
      </c>
      <c r="X2634">
        <f t="shared" si="213"/>
        <v>0</v>
      </c>
    </row>
    <row r="2635" spans="1:24" x14ac:dyDescent="0.35">
      <c r="A2635" t="str">
        <f>IF(ROW()&lt;=vLastrow,'Match History Data'!A2635,"")</f>
        <v/>
      </c>
      <c r="B2635" t="str">
        <f>IF(ROW()&lt;=vLastrow,'Match History Data'!B2635,"")</f>
        <v/>
      </c>
      <c r="C2635" t="str">
        <f>IF(ROW()&lt;=vLastrow,'Match History Data'!C2635,"")</f>
        <v/>
      </c>
      <c r="D2635" t="str">
        <f>IF(ROW()&lt;=vLastrow,'Match History Data'!D2635,"")</f>
        <v/>
      </c>
      <c r="E2635" s="3" t="str">
        <f>IF(ROW()&lt;=vLastrow,IF('Match History Data'!E2635&lt;&gt;"",'Match History Data'!E2635,""),"")</f>
        <v/>
      </c>
      <c r="F2635" s="3" t="str">
        <f>IF(ROW()&lt;=vLastrow,IF('Match History Data'!F2635&lt;&gt;"",'Match History Data'!F2635,""),"")</f>
        <v/>
      </c>
      <c r="G2635" t="str">
        <f>IF(ROW()&lt;=vLastrow,'Match History Data'!G2635,"")</f>
        <v/>
      </c>
      <c r="H2635" t="str">
        <f>IF(ROW()&lt;=vLastrow,'Match History Data'!H2635,"")</f>
        <v/>
      </c>
      <c r="I2635" t="str">
        <f>IF(ROW()&lt;=vLastrow,'Match History Data'!I2635,"")</f>
        <v/>
      </c>
      <c r="J2635" t="str">
        <f>IF(ROW()&lt;=vLastrow,'Match History Data'!J2635,"")</f>
        <v/>
      </c>
      <c r="K2635" t="str">
        <f>IF(ROW()&lt;=vLastrow,'Match History Data'!K2635,"")</f>
        <v/>
      </c>
      <c r="L2635" t="str">
        <f>IF(ROW()&lt;=vLastrow,'Match History Data'!L2635,"")</f>
        <v/>
      </c>
      <c r="M2635" t="str">
        <f>IF(ROW()&lt;=vLastrow,'Match History Data'!M2635,"")</f>
        <v/>
      </c>
      <c r="N2635" t="str">
        <f>IF(ROW()&lt;=vLastrow,'Match History Data'!N2635,"")</f>
        <v/>
      </c>
      <c r="O2635" t="str">
        <f>IF(ROW()&lt;=vLastrow,'Match History Data'!O2635,"")</f>
        <v/>
      </c>
      <c r="Q2635" t="str">
        <f>IF(ROW()&lt;=vLastrow,VLOOKUP(MONTH(E2635),calcs!$S$2:$T$13,2,FALSE),"")</f>
        <v/>
      </c>
      <c r="R2635" t="str">
        <f>IF(ROW()&lt;=vLastrow,VLOOKUP(MONTH(F2635),calcs!$S$2:$T$13,2,FALSE),"")</f>
        <v/>
      </c>
      <c r="S2635" t="str">
        <f t="shared" si="215"/>
        <v/>
      </c>
      <c r="T2635" s="26" t="e">
        <f>IF(F2635="",DATEDIF(E2635,calcs!X$2,"Y"),"")</f>
        <v>#VALUE!</v>
      </c>
      <c r="U2635" t="str">
        <f t="shared" si="214"/>
        <v/>
      </c>
      <c r="V2635" t="str">
        <f t="shared" si="211"/>
        <v/>
      </c>
      <c r="W2635">
        <f t="shared" si="212"/>
        <v>0</v>
      </c>
      <c r="X2635">
        <f t="shared" si="213"/>
        <v>0</v>
      </c>
    </row>
    <row r="2636" spans="1:24" x14ac:dyDescent="0.35">
      <c r="A2636" t="str">
        <f>IF(ROW()&lt;=vLastrow,'Match History Data'!A2636,"")</f>
        <v/>
      </c>
      <c r="B2636" t="str">
        <f>IF(ROW()&lt;=vLastrow,'Match History Data'!B2636,"")</f>
        <v/>
      </c>
      <c r="C2636" t="str">
        <f>IF(ROW()&lt;=vLastrow,'Match History Data'!C2636,"")</f>
        <v/>
      </c>
      <c r="D2636" t="str">
        <f>IF(ROW()&lt;=vLastrow,'Match History Data'!D2636,"")</f>
        <v/>
      </c>
      <c r="E2636" s="3" t="str">
        <f>IF(ROW()&lt;=vLastrow,IF('Match History Data'!E2636&lt;&gt;"",'Match History Data'!E2636,""),"")</f>
        <v/>
      </c>
      <c r="F2636" s="3" t="str">
        <f>IF(ROW()&lt;=vLastrow,IF('Match History Data'!F2636&lt;&gt;"",'Match History Data'!F2636,""),"")</f>
        <v/>
      </c>
      <c r="G2636" t="str">
        <f>IF(ROW()&lt;=vLastrow,'Match History Data'!G2636,"")</f>
        <v/>
      </c>
      <c r="H2636" t="str">
        <f>IF(ROW()&lt;=vLastrow,'Match History Data'!H2636,"")</f>
        <v/>
      </c>
      <c r="I2636" t="str">
        <f>IF(ROW()&lt;=vLastrow,'Match History Data'!I2636,"")</f>
        <v/>
      </c>
      <c r="J2636" t="str">
        <f>IF(ROW()&lt;=vLastrow,'Match History Data'!J2636,"")</f>
        <v/>
      </c>
      <c r="K2636" t="str">
        <f>IF(ROW()&lt;=vLastrow,'Match History Data'!K2636,"")</f>
        <v/>
      </c>
      <c r="L2636" t="str">
        <f>IF(ROW()&lt;=vLastrow,'Match History Data'!L2636,"")</f>
        <v/>
      </c>
      <c r="M2636" t="str">
        <f>IF(ROW()&lt;=vLastrow,'Match History Data'!M2636,"")</f>
        <v/>
      </c>
      <c r="N2636" t="str">
        <f>IF(ROW()&lt;=vLastrow,'Match History Data'!N2636,"")</f>
        <v/>
      </c>
      <c r="O2636" t="str">
        <f>IF(ROW()&lt;=vLastrow,'Match History Data'!O2636,"")</f>
        <v/>
      </c>
      <c r="Q2636" t="str">
        <f>IF(ROW()&lt;=vLastrow,VLOOKUP(MONTH(E2636),calcs!$S$2:$T$13,2,FALSE),"")</f>
        <v/>
      </c>
      <c r="R2636" t="str">
        <f>IF(ROW()&lt;=vLastrow,VLOOKUP(MONTH(F2636),calcs!$S$2:$T$13,2,FALSE),"")</f>
        <v/>
      </c>
      <c r="S2636" t="str">
        <f t="shared" si="215"/>
        <v/>
      </c>
      <c r="T2636" s="26" t="e">
        <f>IF(F2636="",DATEDIF(E2636,calcs!X$2,"Y"),"")</f>
        <v>#VALUE!</v>
      </c>
      <c r="U2636" t="str">
        <f t="shared" si="214"/>
        <v/>
      </c>
      <c r="V2636" t="str">
        <f t="shared" si="211"/>
        <v/>
      </c>
      <c r="W2636">
        <f t="shared" si="212"/>
        <v>0</v>
      </c>
      <c r="X2636">
        <f t="shared" si="213"/>
        <v>0</v>
      </c>
    </row>
    <row r="2637" spans="1:24" x14ac:dyDescent="0.35">
      <c r="A2637" t="str">
        <f>IF(ROW()&lt;=vLastrow,'Match History Data'!A2637,"")</f>
        <v/>
      </c>
      <c r="B2637" t="str">
        <f>IF(ROW()&lt;=vLastrow,'Match History Data'!B2637,"")</f>
        <v/>
      </c>
      <c r="C2637" t="str">
        <f>IF(ROW()&lt;=vLastrow,'Match History Data'!C2637,"")</f>
        <v/>
      </c>
      <c r="D2637" t="str">
        <f>IF(ROW()&lt;=vLastrow,'Match History Data'!D2637,"")</f>
        <v/>
      </c>
      <c r="E2637" s="3" t="str">
        <f>IF(ROW()&lt;=vLastrow,IF('Match History Data'!E2637&lt;&gt;"",'Match History Data'!E2637,""),"")</f>
        <v/>
      </c>
      <c r="F2637" s="3" t="str">
        <f>IF(ROW()&lt;=vLastrow,IF('Match History Data'!F2637&lt;&gt;"",'Match History Data'!F2637,""),"")</f>
        <v/>
      </c>
      <c r="G2637" t="str">
        <f>IF(ROW()&lt;=vLastrow,'Match History Data'!G2637,"")</f>
        <v/>
      </c>
      <c r="H2637" t="str">
        <f>IF(ROW()&lt;=vLastrow,'Match History Data'!H2637,"")</f>
        <v/>
      </c>
      <c r="I2637" t="str">
        <f>IF(ROW()&lt;=vLastrow,'Match History Data'!I2637,"")</f>
        <v/>
      </c>
      <c r="J2637" t="str">
        <f>IF(ROW()&lt;=vLastrow,'Match History Data'!J2637,"")</f>
        <v/>
      </c>
      <c r="K2637" t="str">
        <f>IF(ROW()&lt;=vLastrow,'Match History Data'!K2637,"")</f>
        <v/>
      </c>
      <c r="L2637" t="str">
        <f>IF(ROW()&lt;=vLastrow,'Match History Data'!L2637,"")</f>
        <v/>
      </c>
      <c r="M2637" t="str">
        <f>IF(ROW()&lt;=vLastrow,'Match History Data'!M2637,"")</f>
        <v/>
      </c>
      <c r="N2637" t="str">
        <f>IF(ROW()&lt;=vLastrow,'Match History Data'!N2637,"")</f>
        <v/>
      </c>
      <c r="O2637" t="str">
        <f>IF(ROW()&lt;=vLastrow,'Match History Data'!O2637,"")</f>
        <v/>
      </c>
      <c r="Q2637" t="str">
        <f>IF(ROW()&lt;=vLastrow,VLOOKUP(MONTH(E2637),calcs!$S$2:$T$13,2,FALSE),"")</f>
        <v/>
      </c>
      <c r="R2637" t="str">
        <f>IF(ROW()&lt;=vLastrow,VLOOKUP(MONTH(F2637),calcs!$S$2:$T$13,2,FALSE),"")</f>
        <v/>
      </c>
      <c r="S2637" t="str">
        <f t="shared" si="215"/>
        <v/>
      </c>
      <c r="T2637" s="26" t="e">
        <f>IF(F2637="",DATEDIF(E2637,calcs!X$2,"Y"),"")</f>
        <v>#VALUE!</v>
      </c>
      <c r="U2637" t="str">
        <f t="shared" si="214"/>
        <v/>
      </c>
      <c r="V2637" t="str">
        <f t="shared" si="211"/>
        <v/>
      </c>
      <c r="W2637">
        <f t="shared" si="212"/>
        <v>0</v>
      </c>
      <c r="X2637">
        <f t="shared" si="213"/>
        <v>0</v>
      </c>
    </row>
    <row r="2638" spans="1:24" x14ac:dyDescent="0.35">
      <c r="A2638" t="str">
        <f>IF(ROW()&lt;=vLastrow,'Match History Data'!A2638,"")</f>
        <v/>
      </c>
      <c r="B2638" t="str">
        <f>IF(ROW()&lt;=vLastrow,'Match History Data'!B2638,"")</f>
        <v/>
      </c>
      <c r="C2638" t="str">
        <f>IF(ROW()&lt;=vLastrow,'Match History Data'!C2638,"")</f>
        <v/>
      </c>
      <c r="D2638" t="str">
        <f>IF(ROW()&lt;=vLastrow,'Match History Data'!D2638,"")</f>
        <v/>
      </c>
      <c r="E2638" s="3" t="str">
        <f>IF(ROW()&lt;=vLastrow,IF('Match History Data'!E2638&lt;&gt;"",'Match History Data'!E2638,""),"")</f>
        <v/>
      </c>
      <c r="F2638" s="3" t="str">
        <f>IF(ROW()&lt;=vLastrow,IF('Match History Data'!F2638&lt;&gt;"",'Match History Data'!F2638,""),"")</f>
        <v/>
      </c>
      <c r="G2638" t="str">
        <f>IF(ROW()&lt;=vLastrow,'Match History Data'!G2638,"")</f>
        <v/>
      </c>
      <c r="H2638" t="str">
        <f>IF(ROW()&lt;=vLastrow,'Match History Data'!H2638,"")</f>
        <v/>
      </c>
      <c r="I2638" t="str">
        <f>IF(ROW()&lt;=vLastrow,'Match History Data'!I2638,"")</f>
        <v/>
      </c>
      <c r="J2638" t="str">
        <f>IF(ROW()&lt;=vLastrow,'Match History Data'!J2638,"")</f>
        <v/>
      </c>
      <c r="K2638" t="str">
        <f>IF(ROW()&lt;=vLastrow,'Match History Data'!K2638,"")</f>
        <v/>
      </c>
      <c r="L2638" t="str">
        <f>IF(ROW()&lt;=vLastrow,'Match History Data'!L2638,"")</f>
        <v/>
      </c>
      <c r="M2638" t="str">
        <f>IF(ROW()&lt;=vLastrow,'Match History Data'!M2638,"")</f>
        <v/>
      </c>
      <c r="N2638" t="str">
        <f>IF(ROW()&lt;=vLastrow,'Match History Data'!N2638,"")</f>
        <v/>
      </c>
      <c r="O2638" t="str">
        <f>IF(ROW()&lt;=vLastrow,'Match History Data'!O2638,"")</f>
        <v/>
      </c>
      <c r="Q2638" t="str">
        <f>IF(ROW()&lt;=vLastrow,VLOOKUP(MONTH(E2638),calcs!$S$2:$T$13,2,FALSE),"")</f>
        <v/>
      </c>
      <c r="R2638" t="str">
        <f>IF(ROW()&lt;=vLastrow,VLOOKUP(MONTH(F2638),calcs!$S$2:$T$13,2,FALSE),"")</f>
        <v/>
      </c>
      <c r="S2638" t="str">
        <f t="shared" si="215"/>
        <v/>
      </c>
      <c r="T2638" s="26" t="e">
        <f>IF(F2638="",DATEDIF(E2638,calcs!X$2,"Y"),"")</f>
        <v>#VALUE!</v>
      </c>
      <c r="U2638" t="str">
        <f t="shared" si="214"/>
        <v/>
      </c>
      <c r="V2638" t="str">
        <f t="shared" si="211"/>
        <v/>
      </c>
      <c r="W2638">
        <f t="shared" si="212"/>
        <v>0</v>
      </c>
      <c r="X2638">
        <f t="shared" si="213"/>
        <v>0</v>
      </c>
    </row>
    <row r="2639" spans="1:24" x14ac:dyDescent="0.35">
      <c r="A2639" t="str">
        <f>IF(ROW()&lt;=vLastrow,'Match History Data'!A2639,"")</f>
        <v/>
      </c>
      <c r="B2639" t="str">
        <f>IF(ROW()&lt;=vLastrow,'Match History Data'!B2639,"")</f>
        <v/>
      </c>
      <c r="C2639" t="str">
        <f>IF(ROW()&lt;=vLastrow,'Match History Data'!C2639,"")</f>
        <v/>
      </c>
      <c r="D2639" t="str">
        <f>IF(ROW()&lt;=vLastrow,'Match History Data'!D2639,"")</f>
        <v/>
      </c>
      <c r="E2639" s="3" t="str">
        <f>IF(ROW()&lt;=vLastrow,IF('Match History Data'!E2639&lt;&gt;"",'Match History Data'!E2639,""),"")</f>
        <v/>
      </c>
      <c r="F2639" s="3" t="str">
        <f>IF(ROW()&lt;=vLastrow,IF('Match History Data'!F2639&lt;&gt;"",'Match History Data'!F2639,""),"")</f>
        <v/>
      </c>
      <c r="G2639" t="str">
        <f>IF(ROW()&lt;=vLastrow,'Match History Data'!G2639,"")</f>
        <v/>
      </c>
      <c r="H2639" t="str">
        <f>IF(ROW()&lt;=vLastrow,'Match History Data'!H2639,"")</f>
        <v/>
      </c>
      <c r="I2639" t="str">
        <f>IF(ROW()&lt;=vLastrow,'Match History Data'!I2639,"")</f>
        <v/>
      </c>
      <c r="J2639" t="str">
        <f>IF(ROW()&lt;=vLastrow,'Match History Data'!J2639,"")</f>
        <v/>
      </c>
      <c r="K2639" t="str">
        <f>IF(ROW()&lt;=vLastrow,'Match History Data'!K2639,"")</f>
        <v/>
      </c>
      <c r="L2639" t="str">
        <f>IF(ROW()&lt;=vLastrow,'Match History Data'!L2639,"")</f>
        <v/>
      </c>
      <c r="M2639" t="str">
        <f>IF(ROW()&lt;=vLastrow,'Match History Data'!M2639,"")</f>
        <v/>
      </c>
      <c r="N2639" t="str">
        <f>IF(ROW()&lt;=vLastrow,'Match History Data'!N2639,"")</f>
        <v/>
      </c>
      <c r="O2639" t="str">
        <f>IF(ROW()&lt;=vLastrow,'Match History Data'!O2639,"")</f>
        <v/>
      </c>
      <c r="Q2639" t="str">
        <f>IF(ROW()&lt;=vLastrow,VLOOKUP(MONTH(E2639),calcs!$S$2:$T$13,2,FALSE),"")</f>
        <v/>
      </c>
      <c r="R2639" t="str">
        <f>IF(ROW()&lt;=vLastrow,VLOOKUP(MONTH(F2639),calcs!$S$2:$T$13,2,FALSE),"")</f>
        <v/>
      </c>
      <c r="S2639" t="str">
        <f t="shared" si="215"/>
        <v/>
      </c>
      <c r="T2639" s="26" t="e">
        <f>IF(F2639="",DATEDIF(E2639,calcs!X$2,"Y"),"")</f>
        <v>#VALUE!</v>
      </c>
      <c r="U2639" t="str">
        <f t="shared" si="214"/>
        <v/>
      </c>
      <c r="V2639" t="str">
        <f t="shared" si="211"/>
        <v/>
      </c>
      <c r="W2639">
        <f t="shared" si="212"/>
        <v>0</v>
      </c>
      <c r="X2639">
        <f t="shared" si="213"/>
        <v>0</v>
      </c>
    </row>
    <row r="2640" spans="1:24" x14ac:dyDescent="0.35">
      <c r="A2640" t="str">
        <f>IF(ROW()&lt;=vLastrow,'Match History Data'!A2640,"")</f>
        <v/>
      </c>
      <c r="B2640" t="str">
        <f>IF(ROW()&lt;=vLastrow,'Match History Data'!B2640,"")</f>
        <v/>
      </c>
      <c r="C2640" t="str">
        <f>IF(ROW()&lt;=vLastrow,'Match History Data'!C2640,"")</f>
        <v/>
      </c>
      <c r="D2640" t="str">
        <f>IF(ROW()&lt;=vLastrow,'Match History Data'!D2640,"")</f>
        <v/>
      </c>
      <c r="E2640" s="3" t="str">
        <f>IF(ROW()&lt;=vLastrow,IF('Match History Data'!E2640&lt;&gt;"",'Match History Data'!E2640,""),"")</f>
        <v/>
      </c>
      <c r="F2640" s="3" t="str">
        <f>IF(ROW()&lt;=vLastrow,IF('Match History Data'!F2640&lt;&gt;"",'Match History Data'!F2640,""),"")</f>
        <v/>
      </c>
      <c r="G2640" t="str">
        <f>IF(ROW()&lt;=vLastrow,'Match History Data'!G2640,"")</f>
        <v/>
      </c>
      <c r="H2640" t="str">
        <f>IF(ROW()&lt;=vLastrow,'Match History Data'!H2640,"")</f>
        <v/>
      </c>
      <c r="I2640" t="str">
        <f>IF(ROW()&lt;=vLastrow,'Match History Data'!I2640,"")</f>
        <v/>
      </c>
      <c r="J2640" t="str">
        <f>IF(ROW()&lt;=vLastrow,'Match History Data'!J2640,"")</f>
        <v/>
      </c>
      <c r="K2640" t="str">
        <f>IF(ROW()&lt;=vLastrow,'Match History Data'!K2640,"")</f>
        <v/>
      </c>
      <c r="L2640" t="str">
        <f>IF(ROW()&lt;=vLastrow,'Match History Data'!L2640,"")</f>
        <v/>
      </c>
      <c r="M2640" t="str">
        <f>IF(ROW()&lt;=vLastrow,'Match History Data'!M2640,"")</f>
        <v/>
      </c>
      <c r="N2640" t="str">
        <f>IF(ROW()&lt;=vLastrow,'Match History Data'!N2640,"")</f>
        <v/>
      </c>
      <c r="O2640" t="str">
        <f>IF(ROW()&lt;=vLastrow,'Match History Data'!O2640,"")</f>
        <v/>
      </c>
      <c r="Q2640" t="str">
        <f>IF(ROW()&lt;=vLastrow,VLOOKUP(MONTH(E2640),calcs!$S$2:$T$13,2,FALSE),"")</f>
        <v/>
      </c>
      <c r="R2640" t="str">
        <f>IF(ROW()&lt;=vLastrow,VLOOKUP(MONTH(F2640),calcs!$S$2:$T$13,2,FALSE),"")</f>
        <v/>
      </c>
      <c r="S2640" t="str">
        <f t="shared" si="215"/>
        <v/>
      </c>
      <c r="T2640" s="26" t="e">
        <f>IF(F2640="",DATEDIF(E2640,calcs!X$2,"Y"),"")</f>
        <v>#VALUE!</v>
      </c>
      <c r="U2640" t="str">
        <f t="shared" si="214"/>
        <v/>
      </c>
      <c r="V2640" t="str">
        <f t="shared" si="211"/>
        <v/>
      </c>
      <c r="W2640">
        <f t="shared" si="212"/>
        <v>0</v>
      </c>
      <c r="X2640">
        <f t="shared" si="213"/>
        <v>0</v>
      </c>
    </row>
    <row r="2641" spans="1:24" x14ac:dyDescent="0.35">
      <c r="A2641" t="str">
        <f>IF(ROW()&lt;=vLastrow,'Match History Data'!A2641,"")</f>
        <v/>
      </c>
      <c r="B2641" t="str">
        <f>IF(ROW()&lt;=vLastrow,'Match History Data'!B2641,"")</f>
        <v/>
      </c>
      <c r="C2641" t="str">
        <f>IF(ROW()&lt;=vLastrow,'Match History Data'!C2641,"")</f>
        <v/>
      </c>
      <c r="D2641" t="str">
        <f>IF(ROW()&lt;=vLastrow,'Match History Data'!D2641,"")</f>
        <v/>
      </c>
      <c r="E2641" s="3" t="str">
        <f>IF(ROW()&lt;=vLastrow,IF('Match History Data'!E2641&lt;&gt;"",'Match History Data'!E2641,""),"")</f>
        <v/>
      </c>
      <c r="F2641" s="3" t="str">
        <f>IF(ROW()&lt;=vLastrow,IF('Match History Data'!F2641&lt;&gt;"",'Match History Data'!F2641,""),"")</f>
        <v/>
      </c>
      <c r="G2641" t="str">
        <f>IF(ROW()&lt;=vLastrow,'Match History Data'!G2641,"")</f>
        <v/>
      </c>
      <c r="H2641" t="str">
        <f>IF(ROW()&lt;=vLastrow,'Match History Data'!H2641,"")</f>
        <v/>
      </c>
      <c r="I2641" t="str">
        <f>IF(ROW()&lt;=vLastrow,'Match History Data'!I2641,"")</f>
        <v/>
      </c>
      <c r="J2641" t="str">
        <f>IF(ROW()&lt;=vLastrow,'Match History Data'!J2641,"")</f>
        <v/>
      </c>
      <c r="K2641" t="str">
        <f>IF(ROW()&lt;=vLastrow,'Match History Data'!K2641,"")</f>
        <v/>
      </c>
      <c r="L2641" t="str">
        <f>IF(ROW()&lt;=vLastrow,'Match History Data'!L2641,"")</f>
        <v/>
      </c>
      <c r="M2641" t="str">
        <f>IF(ROW()&lt;=vLastrow,'Match History Data'!M2641,"")</f>
        <v/>
      </c>
      <c r="N2641" t="str">
        <f>IF(ROW()&lt;=vLastrow,'Match History Data'!N2641,"")</f>
        <v/>
      </c>
      <c r="O2641" t="str">
        <f>IF(ROW()&lt;=vLastrow,'Match History Data'!O2641,"")</f>
        <v/>
      </c>
      <c r="Q2641" t="str">
        <f>IF(ROW()&lt;=vLastrow,VLOOKUP(MONTH(E2641),calcs!$S$2:$T$13,2,FALSE),"")</f>
        <v/>
      </c>
      <c r="R2641" t="str">
        <f>IF(ROW()&lt;=vLastrow,VLOOKUP(MONTH(F2641),calcs!$S$2:$T$13,2,FALSE),"")</f>
        <v/>
      </c>
      <c r="S2641" t="str">
        <f t="shared" si="215"/>
        <v/>
      </c>
      <c r="T2641" s="26" t="e">
        <f>IF(F2641="",DATEDIF(E2641,calcs!X$2,"Y"),"")</f>
        <v>#VALUE!</v>
      </c>
      <c r="U2641" t="str">
        <f t="shared" si="214"/>
        <v/>
      </c>
      <c r="V2641" t="str">
        <f t="shared" si="211"/>
        <v/>
      </c>
      <c r="W2641">
        <f t="shared" si="212"/>
        <v>0</v>
      </c>
      <c r="X2641">
        <f t="shared" si="213"/>
        <v>0</v>
      </c>
    </row>
    <row r="2642" spans="1:24" x14ac:dyDescent="0.35">
      <c r="A2642" t="str">
        <f>IF(ROW()&lt;=vLastrow,'Match History Data'!A2642,"")</f>
        <v/>
      </c>
      <c r="B2642" t="str">
        <f>IF(ROW()&lt;=vLastrow,'Match History Data'!B2642,"")</f>
        <v/>
      </c>
      <c r="C2642" t="str">
        <f>IF(ROW()&lt;=vLastrow,'Match History Data'!C2642,"")</f>
        <v/>
      </c>
      <c r="D2642" t="str">
        <f>IF(ROW()&lt;=vLastrow,'Match History Data'!D2642,"")</f>
        <v/>
      </c>
      <c r="E2642" s="3" t="str">
        <f>IF(ROW()&lt;=vLastrow,IF('Match History Data'!E2642&lt;&gt;"",'Match History Data'!E2642,""),"")</f>
        <v/>
      </c>
      <c r="F2642" s="3" t="str">
        <f>IF(ROW()&lt;=vLastrow,IF('Match History Data'!F2642&lt;&gt;"",'Match History Data'!F2642,""),"")</f>
        <v/>
      </c>
      <c r="G2642" t="str">
        <f>IF(ROW()&lt;=vLastrow,'Match History Data'!G2642,"")</f>
        <v/>
      </c>
      <c r="H2642" t="str">
        <f>IF(ROW()&lt;=vLastrow,'Match History Data'!H2642,"")</f>
        <v/>
      </c>
      <c r="I2642" t="str">
        <f>IF(ROW()&lt;=vLastrow,'Match History Data'!I2642,"")</f>
        <v/>
      </c>
      <c r="J2642" t="str">
        <f>IF(ROW()&lt;=vLastrow,'Match History Data'!J2642,"")</f>
        <v/>
      </c>
      <c r="K2642" t="str">
        <f>IF(ROW()&lt;=vLastrow,'Match History Data'!K2642,"")</f>
        <v/>
      </c>
      <c r="L2642" t="str">
        <f>IF(ROW()&lt;=vLastrow,'Match History Data'!L2642,"")</f>
        <v/>
      </c>
      <c r="M2642" t="str">
        <f>IF(ROW()&lt;=vLastrow,'Match History Data'!M2642,"")</f>
        <v/>
      </c>
      <c r="N2642" t="str">
        <f>IF(ROW()&lt;=vLastrow,'Match History Data'!N2642,"")</f>
        <v/>
      </c>
      <c r="O2642" t="str">
        <f>IF(ROW()&lt;=vLastrow,'Match History Data'!O2642,"")</f>
        <v/>
      </c>
      <c r="Q2642" t="str">
        <f>IF(ROW()&lt;=vLastrow,VLOOKUP(MONTH(E2642),calcs!$S$2:$T$13,2,FALSE),"")</f>
        <v/>
      </c>
      <c r="R2642" t="str">
        <f>IF(ROW()&lt;=vLastrow,VLOOKUP(MONTH(F2642),calcs!$S$2:$T$13,2,FALSE),"")</f>
        <v/>
      </c>
      <c r="S2642" t="str">
        <f t="shared" si="215"/>
        <v/>
      </c>
      <c r="T2642" s="26" t="e">
        <f>IF(F2642="",DATEDIF(E2642,calcs!X$2,"Y"),"")</f>
        <v>#VALUE!</v>
      </c>
      <c r="U2642" t="str">
        <f t="shared" si="214"/>
        <v/>
      </c>
      <c r="V2642" t="str">
        <f t="shared" si="211"/>
        <v/>
      </c>
      <c r="W2642">
        <f t="shared" si="212"/>
        <v>0</v>
      </c>
      <c r="X2642">
        <f t="shared" si="213"/>
        <v>0</v>
      </c>
    </row>
    <row r="2643" spans="1:24" x14ac:dyDescent="0.35">
      <c r="A2643" t="str">
        <f>IF(ROW()&lt;=vLastrow,'Match History Data'!A2643,"")</f>
        <v/>
      </c>
      <c r="B2643" t="str">
        <f>IF(ROW()&lt;=vLastrow,'Match History Data'!B2643,"")</f>
        <v/>
      </c>
      <c r="C2643" t="str">
        <f>IF(ROW()&lt;=vLastrow,'Match History Data'!C2643,"")</f>
        <v/>
      </c>
      <c r="D2643" t="str">
        <f>IF(ROW()&lt;=vLastrow,'Match History Data'!D2643,"")</f>
        <v/>
      </c>
      <c r="E2643" s="3" t="str">
        <f>IF(ROW()&lt;=vLastrow,IF('Match History Data'!E2643&lt;&gt;"",'Match History Data'!E2643,""),"")</f>
        <v/>
      </c>
      <c r="F2643" s="3" t="str">
        <f>IF(ROW()&lt;=vLastrow,IF('Match History Data'!F2643&lt;&gt;"",'Match History Data'!F2643,""),"")</f>
        <v/>
      </c>
      <c r="G2643" t="str">
        <f>IF(ROW()&lt;=vLastrow,'Match History Data'!G2643,"")</f>
        <v/>
      </c>
      <c r="H2643" t="str">
        <f>IF(ROW()&lt;=vLastrow,'Match History Data'!H2643,"")</f>
        <v/>
      </c>
      <c r="I2643" t="str">
        <f>IF(ROW()&lt;=vLastrow,'Match History Data'!I2643,"")</f>
        <v/>
      </c>
      <c r="J2643" t="str">
        <f>IF(ROW()&lt;=vLastrow,'Match History Data'!J2643,"")</f>
        <v/>
      </c>
      <c r="K2643" t="str">
        <f>IF(ROW()&lt;=vLastrow,'Match History Data'!K2643,"")</f>
        <v/>
      </c>
      <c r="L2643" t="str">
        <f>IF(ROW()&lt;=vLastrow,'Match History Data'!L2643,"")</f>
        <v/>
      </c>
      <c r="M2643" t="str">
        <f>IF(ROW()&lt;=vLastrow,'Match History Data'!M2643,"")</f>
        <v/>
      </c>
      <c r="N2643" t="str">
        <f>IF(ROW()&lt;=vLastrow,'Match History Data'!N2643,"")</f>
        <v/>
      </c>
      <c r="O2643" t="str">
        <f>IF(ROW()&lt;=vLastrow,'Match History Data'!O2643,"")</f>
        <v/>
      </c>
      <c r="Q2643" t="str">
        <f>IF(ROW()&lt;=vLastrow,VLOOKUP(MONTH(E2643),calcs!$S$2:$T$13,2,FALSE),"")</f>
        <v/>
      </c>
      <c r="R2643" t="str">
        <f>IF(ROW()&lt;=vLastrow,VLOOKUP(MONTH(F2643),calcs!$S$2:$T$13,2,FALSE),"")</f>
        <v/>
      </c>
      <c r="S2643" t="str">
        <f t="shared" si="215"/>
        <v/>
      </c>
      <c r="T2643" s="26" t="e">
        <f>IF(F2643="",DATEDIF(E2643,calcs!X$2,"Y"),"")</f>
        <v>#VALUE!</v>
      </c>
      <c r="U2643" t="str">
        <f t="shared" si="214"/>
        <v/>
      </c>
      <c r="V2643" t="str">
        <f t="shared" si="211"/>
        <v/>
      </c>
      <c r="W2643">
        <f t="shared" si="212"/>
        <v>0</v>
      </c>
      <c r="X2643">
        <f t="shared" si="213"/>
        <v>0</v>
      </c>
    </row>
    <row r="2644" spans="1:24" x14ac:dyDescent="0.35">
      <c r="A2644" t="str">
        <f>IF(ROW()&lt;=vLastrow,'Match History Data'!A2644,"")</f>
        <v/>
      </c>
      <c r="B2644" t="str">
        <f>IF(ROW()&lt;=vLastrow,'Match History Data'!B2644,"")</f>
        <v/>
      </c>
      <c r="C2644" t="str">
        <f>IF(ROW()&lt;=vLastrow,'Match History Data'!C2644,"")</f>
        <v/>
      </c>
      <c r="D2644" t="str">
        <f>IF(ROW()&lt;=vLastrow,'Match History Data'!D2644,"")</f>
        <v/>
      </c>
      <c r="E2644" s="3" t="str">
        <f>IF(ROW()&lt;=vLastrow,IF('Match History Data'!E2644&lt;&gt;"",'Match History Data'!E2644,""),"")</f>
        <v/>
      </c>
      <c r="F2644" s="3" t="str">
        <f>IF(ROW()&lt;=vLastrow,IF('Match History Data'!F2644&lt;&gt;"",'Match History Data'!F2644,""),"")</f>
        <v/>
      </c>
      <c r="G2644" t="str">
        <f>IF(ROW()&lt;=vLastrow,'Match History Data'!G2644,"")</f>
        <v/>
      </c>
      <c r="H2644" t="str">
        <f>IF(ROW()&lt;=vLastrow,'Match History Data'!H2644,"")</f>
        <v/>
      </c>
      <c r="I2644" t="str">
        <f>IF(ROW()&lt;=vLastrow,'Match History Data'!I2644,"")</f>
        <v/>
      </c>
      <c r="J2644" t="str">
        <f>IF(ROW()&lt;=vLastrow,'Match History Data'!J2644,"")</f>
        <v/>
      </c>
      <c r="K2644" t="str">
        <f>IF(ROW()&lt;=vLastrow,'Match History Data'!K2644,"")</f>
        <v/>
      </c>
      <c r="L2644" t="str">
        <f>IF(ROW()&lt;=vLastrow,'Match History Data'!L2644,"")</f>
        <v/>
      </c>
      <c r="M2644" t="str">
        <f>IF(ROW()&lt;=vLastrow,'Match History Data'!M2644,"")</f>
        <v/>
      </c>
      <c r="N2644" t="str">
        <f>IF(ROW()&lt;=vLastrow,'Match History Data'!N2644,"")</f>
        <v/>
      </c>
      <c r="O2644" t="str">
        <f>IF(ROW()&lt;=vLastrow,'Match History Data'!O2644,"")</f>
        <v/>
      </c>
      <c r="Q2644" t="str">
        <f>IF(ROW()&lt;=vLastrow,VLOOKUP(MONTH(E2644),calcs!$S$2:$T$13,2,FALSE),"")</f>
        <v/>
      </c>
      <c r="R2644" t="str">
        <f>IF(ROW()&lt;=vLastrow,VLOOKUP(MONTH(F2644),calcs!$S$2:$T$13,2,FALSE),"")</f>
        <v/>
      </c>
      <c r="S2644" t="str">
        <f t="shared" si="215"/>
        <v/>
      </c>
      <c r="T2644" s="26" t="e">
        <f>IF(F2644="",DATEDIF(E2644,calcs!X$2,"Y"),"")</f>
        <v>#VALUE!</v>
      </c>
      <c r="U2644" t="str">
        <f t="shared" si="214"/>
        <v/>
      </c>
      <c r="V2644" t="str">
        <f t="shared" si="211"/>
        <v/>
      </c>
      <c r="W2644">
        <f t="shared" si="212"/>
        <v>0</v>
      </c>
      <c r="X2644">
        <f t="shared" si="213"/>
        <v>0</v>
      </c>
    </row>
    <row r="2645" spans="1:24" x14ac:dyDescent="0.35">
      <c r="A2645" t="str">
        <f>IF(ROW()&lt;=vLastrow,'Match History Data'!A2645,"")</f>
        <v/>
      </c>
      <c r="B2645" t="str">
        <f>IF(ROW()&lt;=vLastrow,'Match History Data'!B2645,"")</f>
        <v/>
      </c>
      <c r="C2645" t="str">
        <f>IF(ROW()&lt;=vLastrow,'Match History Data'!C2645,"")</f>
        <v/>
      </c>
      <c r="D2645" t="str">
        <f>IF(ROW()&lt;=vLastrow,'Match History Data'!D2645,"")</f>
        <v/>
      </c>
      <c r="E2645" s="3" t="str">
        <f>IF(ROW()&lt;=vLastrow,IF('Match History Data'!E2645&lt;&gt;"",'Match History Data'!E2645,""),"")</f>
        <v/>
      </c>
      <c r="F2645" s="3" t="str">
        <f>IF(ROW()&lt;=vLastrow,IF('Match History Data'!F2645&lt;&gt;"",'Match History Data'!F2645,""),"")</f>
        <v/>
      </c>
      <c r="G2645" t="str">
        <f>IF(ROW()&lt;=vLastrow,'Match History Data'!G2645,"")</f>
        <v/>
      </c>
      <c r="H2645" t="str">
        <f>IF(ROW()&lt;=vLastrow,'Match History Data'!H2645,"")</f>
        <v/>
      </c>
      <c r="I2645" t="str">
        <f>IF(ROW()&lt;=vLastrow,'Match History Data'!I2645,"")</f>
        <v/>
      </c>
      <c r="J2645" t="str">
        <f>IF(ROW()&lt;=vLastrow,'Match History Data'!J2645,"")</f>
        <v/>
      </c>
      <c r="K2645" t="str">
        <f>IF(ROW()&lt;=vLastrow,'Match History Data'!K2645,"")</f>
        <v/>
      </c>
      <c r="L2645" t="str">
        <f>IF(ROW()&lt;=vLastrow,'Match History Data'!L2645,"")</f>
        <v/>
      </c>
      <c r="M2645" t="str">
        <f>IF(ROW()&lt;=vLastrow,'Match History Data'!M2645,"")</f>
        <v/>
      </c>
      <c r="N2645" t="str">
        <f>IF(ROW()&lt;=vLastrow,'Match History Data'!N2645,"")</f>
        <v/>
      </c>
      <c r="O2645" t="str">
        <f>IF(ROW()&lt;=vLastrow,'Match History Data'!O2645,"")</f>
        <v/>
      </c>
      <c r="Q2645" t="str">
        <f>IF(ROW()&lt;=vLastrow,VLOOKUP(MONTH(E2645),calcs!$S$2:$T$13,2,FALSE),"")</f>
        <v/>
      </c>
      <c r="R2645" t="str">
        <f>IF(ROW()&lt;=vLastrow,VLOOKUP(MONTH(F2645),calcs!$S$2:$T$13,2,FALSE),"")</f>
        <v/>
      </c>
      <c r="S2645" t="str">
        <f t="shared" si="215"/>
        <v/>
      </c>
      <c r="T2645" s="26" t="e">
        <f>IF(F2645="",DATEDIF(E2645,calcs!X$2,"Y"),"")</f>
        <v>#VALUE!</v>
      </c>
      <c r="U2645" t="str">
        <f t="shared" si="214"/>
        <v/>
      </c>
      <c r="V2645" t="str">
        <f t="shared" si="211"/>
        <v/>
      </c>
      <c r="W2645">
        <f t="shared" si="212"/>
        <v>0</v>
      </c>
      <c r="X2645">
        <f t="shared" si="213"/>
        <v>0</v>
      </c>
    </row>
    <row r="2646" spans="1:24" x14ac:dyDescent="0.35">
      <c r="A2646" t="str">
        <f>IF(ROW()&lt;=vLastrow,'Match History Data'!A2646,"")</f>
        <v/>
      </c>
      <c r="B2646" t="str">
        <f>IF(ROW()&lt;=vLastrow,'Match History Data'!B2646,"")</f>
        <v/>
      </c>
      <c r="C2646" t="str">
        <f>IF(ROW()&lt;=vLastrow,'Match History Data'!C2646,"")</f>
        <v/>
      </c>
      <c r="D2646" t="str">
        <f>IF(ROW()&lt;=vLastrow,'Match History Data'!D2646,"")</f>
        <v/>
      </c>
      <c r="E2646" s="3" t="str">
        <f>IF(ROW()&lt;=vLastrow,IF('Match History Data'!E2646&lt;&gt;"",'Match History Data'!E2646,""),"")</f>
        <v/>
      </c>
      <c r="F2646" s="3" t="str">
        <f>IF(ROW()&lt;=vLastrow,IF('Match History Data'!F2646&lt;&gt;"",'Match History Data'!F2646,""),"")</f>
        <v/>
      </c>
      <c r="G2646" t="str">
        <f>IF(ROW()&lt;=vLastrow,'Match History Data'!G2646,"")</f>
        <v/>
      </c>
      <c r="H2646" t="str">
        <f>IF(ROW()&lt;=vLastrow,'Match History Data'!H2646,"")</f>
        <v/>
      </c>
      <c r="I2646" t="str">
        <f>IF(ROW()&lt;=vLastrow,'Match History Data'!I2646,"")</f>
        <v/>
      </c>
      <c r="J2646" t="str">
        <f>IF(ROW()&lt;=vLastrow,'Match History Data'!J2646,"")</f>
        <v/>
      </c>
      <c r="K2646" t="str">
        <f>IF(ROW()&lt;=vLastrow,'Match History Data'!K2646,"")</f>
        <v/>
      </c>
      <c r="L2646" t="str">
        <f>IF(ROW()&lt;=vLastrow,'Match History Data'!L2646,"")</f>
        <v/>
      </c>
      <c r="M2646" t="str">
        <f>IF(ROW()&lt;=vLastrow,'Match History Data'!M2646,"")</f>
        <v/>
      </c>
      <c r="N2646" t="str">
        <f>IF(ROW()&lt;=vLastrow,'Match History Data'!N2646,"")</f>
        <v/>
      </c>
      <c r="O2646" t="str">
        <f>IF(ROW()&lt;=vLastrow,'Match History Data'!O2646,"")</f>
        <v/>
      </c>
      <c r="Q2646" t="str">
        <f>IF(ROW()&lt;=vLastrow,VLOOKUP(MONTH(E2646),calcs!$S$2:$T$13,2,FALSE),"")</f>
        <v/>
      </c>
      <c r="R2646" t="str">
        <f>IF(ROW()&lt;=vLastrow,VLOOKUP(MONTH(F2646),calcs!$S$2:$T$13,2,FALSE),"")</f>
        <v/>
      </c>
      <c r="S2646" t="str">
        <f t="shared" si="215"/>
        <v/>
      </c>
      <c r="T2646" s="26" t="e">
        <f>IF(F2646="",DATEDIF(E2646,calcs!X$2,"Y"),"")</f>
        <v>#VALUE!</v>
      </c>
      <c r="U2646" t="str">
        <f t="shared" si="214"/>
        <v/>
      </c>
      <c r="V2646" t="str">
        <f t="shared" si="211"/>
        <v/>
      </c>
      <c r="W2646">
        <f t="shared" si="212"/>
        <v>0</v>
      </c>
      <c r="X2646">
        <f t="shared" si="213"/>
        <v>0</v>
      </c>
    </row>
    <row r="2647" spans="1:24" x14ac:dyDescent="0.35">
      <c r="A2647" t="str">
        <f>IF(ROW()&lt;=vLastrow,'Match History Data'!A2647,"")</f>
        <v/>
      </c>
      <c r="B2647" t="str">
        <f>IF(ROW()&lt;=vLastrow,'Match History Data'!B2647,"")</f>
        <v/>
      </c>
      <c r="C2647" t="str">
        <f>IF(ROW()&lt;=vLastrow,'Match History Data'!C2647,"")</f>
        <v/>
      </c>
      <c r="D2647" t="str">
        <f>IF(ROW()&lt;=vLastrow,'Match History Data'!D2647,"")</f>
        <v/>
      </c>
      <c r="E2647" s="3" t="str">
        <f>IF(ROW()&lt;=vLastrow,IF('Match History Data'!E2647&lt;&gt;"",'Match History Data'!E2647,""),"")</f>
        <v/>
      </c>
      <c r="F2647" s="3" t="str">
        <f>IF(ROW()&lt;=vLastrow,IF('Match History Data'!F2647&lt;&gt;"",'Match History Data'!F2647,""),"")</f>
        <v/>
      </c>
      <c r="G2647" t="str">
        <f>IF(ROW()&lt;=vLastrow,'Match History Data'!G2647,"")</f>
        <v/>
      </c>
      <c r="H2647" t="str">
        <f>IF(ROW()&lt;=vLastrow,'Match History Data'!H2647,"")</f>
        <v/>
      </c>
      <c r="I2647" t="str">
        <f>IF(ROW()&lt;=vLastrow,'Match History Data'!I2647,"")</f>
        <v/>
      </c>
      <c r="J2647" t="str">
        <f>IF(ROW()&lt;=vLastrow,'Match History Data'!J2647,"")</f>
        <v/>
      </c>
      <c r="K2647" t="str">
        <f>IF(ROW()&lt;=vLastrow,'Match History Data'!K2647,"")</f>
        <v/>
      </c>
      <c r="L2647" t="str">
        <f>IF(ROW()&lt;=vLastrow,'Match History Data'!L2647,"")</f>
        <v/>
      </c>
      <c r="M2647" t="str">
        <f>IF(ROW()&lt;=vLastrow,'Match History Data'!M2647,"")</f>
        <v/>
      </c>
      <c r="N2647" t="str">
        <f>IF(ROW()&lt;=vLastrow,'Match History Data'!N2647,"")</f>
        <v/>
      </c>
      <c r="O2647" t="str">
        <f>IF(ROW()&lt;=vLastrow,'Match History Data'!O2647,"")</f>
        <v/>
      </c>
      <c r="Q2647" t="str">
        <f>IF(ROW()&lt;=vLastrow,VLOOKUP(MONTH(E2647),calcs!$S$2:$T$13,2,FALSE),"")</f>
        <v/>
      </c>
      <c r="R2647" t="str">
        <f>IF(ROW()&lt;=vLastrow,VLOOKUP(MONTH(F2647),calcs!$S$2:$T$13,2,FALSE),"")</f>
        <v/>
      </c>
      <c r="S2647" t="str">
        <f t="shared" si="215"/>
        <v/>
      </c>
      <c r="T2647" s="26" t="e">
        <f>IF(F2647="",DATEDIF(E2647,calcs!X$2,"Y"),"")</f>
        <v>#VALUE!</v>
      </c>
      <c r="U2647" t="str">
        <f t="shared" si="214"/>
        <v/>
      </c>
      <c r="V2647" t="str">
        <f t="shared" si="211"/>
        <v/>
      </c>
      <c r="W2647">
        <f t="shared" si="212"/>
        <v>0</v>
      </c>
      <c r="X2647">
        <f t="shared" si="213"/>
        <v>0</v>
      </c>
    </row>
    <row r="2648" spans="1:24" x14ac:dyDescent="0.35">
      <c r="A2648" t="str">
        <f>IF(ROW()&lt;=vLastrow,'Match History Data'!A2648,"")</f>
        <v/>
      </c>
      <c r="B2648" t="str">
        <f>IF(ROW()&lt;=vLastrow,'Match History Data'!B2648,"")</f>
        <v/>
      </c>
      <c r="C2648" t="str">
        <f>IF(ROW()&lt;=vLastrow,'Match History Data'!C2648,"")</f>
        <v/>
      </c>
      <c r="D2648" t="str">
        <f>IF(ROW()&lt;=vLastrow,'Match History Data'!D2648,"")</f>
        <v/>
      </c>
      <c r="E2648" s="3" t="str">
        <f>IF(ROW()&lt;=vLastrow,IF('Match History Data'!E2648&lt;&gt;"",'Match History Data'!E2648,""),"")</f>
        <v/>
      </c>
      <c r="F2648" s="3" t="str">
        <f>IF(ROW()&lt;=vLastrow,IF('Match History Data'!F2648&lt;&gt;"",'Match History Data'!F2648,""),"")</f>
        <v/>
      </c>
      <c r="G2648" t="str">
        <f>IF(ROW()&lt;=vLastrow,'Match History Data'!G2648,"")</f>
        <v/>
      </c>
      <c r="H2648" t="str">
        <f>IF(ROW()&lt;=vLastrow,'Match History Data'!H2648,"")</f>
        <v/>
      </c>
      <c r="I2648" t="str">
        <f>IF(ROW()&lt;=vLastrow,'Match History Data'!I2648,"")</f>
        <v/>
      </c>
      <c r="J2648" t="str">
        <f>IF(ROW()&lt;=vLastrow,'Match History Data'!J2648,"")</f>
        <v/>
      </c>
      <c r="K2648" t="str">
        <f>IF(ROW()&lt;=vLastrow,'Match History Data'!K2648,"")</f>
        <v/>
      </c>
      <c r="L2648" t="str">
        <f>IF(ROW()&lt;=vLastrow,'Match History Data'!L2648,"")</f>
        <v/>
      </c>
      <c r="M2648" t="str">
        <f>IF(ROW()&lt;=vLastrow,'Match History Data'!M2648,"")</f>
        <v/>
      </c>
      <c r="N2648" t="str">
        <f>IF(ROW()&lt;=vLastrow,'Match History Data'!N2648,"")</f>
        <v/>
      </c>
      <c r="O2648" t="str">
        <f>IF(ROW()&lt;=vLastrow,'Match History Data'!O2648,"")</f>
        <v/>
      </c>
      <c r="Q2648" t="str">
        <f>IF(ROW()&lt;=vLastrow,VLOOKUP(MONTH(E2648),calcs!$S$2:$T$13,2,FALSE),"")</f>
        <v/>
      </c>
      <c r="R2648" t="str">
        <f>IF(ROW()&lt;=vLastrow,VLOOKUP(MONTH(F2648),calcs!$S$2:$T$13,2,FALSE),"")</f>
        <v/>
      </c>
      <c r="S2648" t="str">
        <f t="shared" si="215"/>
        <v/>
      </c>
      <c r="T2648" s="26" t="e">
        <f>IF(F2648="",DATEDIF(E2648,calcs!X$2,"Y"),"")</f>
        <v>#VALUE!</v>
      </c>
      <c r="U2648" t="str">
        <f t="shared" si="214"/>
        <v/>
      </c>
      <c r="V2648" t="str">
        <f t="shared" si="211"/>
        <v/>
      </c>
      <c r="W2648">
        <f t="shared" si="212"/>
        <v>0</v>
      </c>
      <c r="X2648">
        <f t="shared" si="213"/>
        <v>0</v>
      </c>
    </row>
    <row r="2649" spans="1:24" x14ac:dyDescent="0.35">
      <c r="A2649" t="str">
        <f>IF(ROW()&lt;=vLastrow,'Match History Data'!A2649,"")</f>
        <v/>
      </c>
      <c r="B2649" t="str">
        <f>IF(ROW()&lt;=vLastrow,'Match History Data'!B2649,"")</f>
        <v/>
      </c>
      <c r="C2649" t="str">
        <f>IF(ROW()&lt;=vLastrow,'Match History Data'!C2649,"")</f>
        <v/>
      </c>
      <c r="D2649" t="str">
        <f>IF(ROW()&lt;=vLastrow,'Match History Data'!D2649,"")</f>
        <v/>
      </c>
      <c r="E2649" s="3" t="str">
        <f>IF(ROW()&lt;=vLastrow,IF('Match History Data'!E2649&lt;&gt;"",'Match History Data'!E2649,""),"")</f>
        <v/>
      </c>
      <c r="F2649" s="3" t="str">
        <f>IF(ROW()&lt;=vLastrow,IF('Match History Data'!F2649&lt;&gt;"",'Match History Data'!F2649,""),"")</f>
        <v/>
      </c>
      <c r="G2649" t="str">
        <f>IF(ROW()&lt;=vLastrow,'Match History Data'!G2649,"")</f>
        <v/>
      </c>
      <c r="H2649" t="str">
        <f>IF(ROW()&lt;=vLastrow,'Match History Data'!H2649,"")</f>
        <v/>
      </c>
      <c r="I2649" t="str">
        <f>IF(ROW()&lt;=vLastrow,'Match History Data'!I2649,"")</f>
        <v/>
      </c>
      <c r="J2649" t="str">
        <f>IF(ROW()&lt;=vLastrow,'Match History Data'!J2649,"")</f>
        <v/>
      </c>
      <c r="K2649" t="str">
        <f>IF(ROW()&lt;=vLastrow,'Match History Data'!K2649,"")</f>
        <v/>
      </c>
      <c r="L2649" t="str">
        <f>IF(ROW()&lt;=vLastrow,'Match History Data'!L2649,"")</f>
        <v/>
      </c>
      <c r="M2649" t="str">
        <f>IF(ROW()&lt;=vLastrow,'Match History Data'!M2649,"")</f>
        <v/>
      </c>
      <c r="N2649" t="str">
        <f>IF(ROW()&lt;=vLastrow,'Match History Data'!N2649,"")</f>
        <v/>
      </c>
      <c r="O2649" t="str">
        <f>IF(ROW()&lt;=vLastrow,'Match History Data'!O2649,"")</f>
        <v/>
      </c>
      <c r="Q2649" t="str">
        <f>IF(ROW()&lt;=vLastrow,VLOOKUP(MONTH(E2649),calcs!$S$2:$T$13,2,FALSE),"")</f>
        <v/>
      </c>
      <c r="R2649" t="str">
        <f>IF(ROW()&lt;=vLastrow,VLOOKUP(MONTH(F2649),calcs!$S$2:$T$13,2,FALSE),"")</f>
        <v/>
      </c>
      <c r="S2649" t="str">
        <f t="shared" si="215"/>
        <v/>
      </c>
      <c r="T2649" s="26" t="e">
        <f>IF(F2649="",DATEDIF(E2649,calcs!X$2,"Y"),"")</f>
        <v>#VALUE!</v>
      </c>
      <c r="U2649" t="str">
        <f t="shared" si="214"/>
        <v/>
      </c>
      <c r="V2649" t="str">
        <f t="shared" si="211"/>
        <v/>
      </c>
      <c r="W2649">
        <f t="shared" si="212"/>
        <v>0</v>
      </c>
      <c r="X2649">
        <f t="shared" si="213"/>
        <v>0</v>
      </c>
    </row>
    <row r="2650" spans="1:24" x14ac:dyDescent="0.35">
      <c r="A2650" t="str">
        <f>IF(ROW()&lt;=vLastrow,'Match History Data'!A2650,"")</f>
        <v/>
      </c>
      <c r="B2650" t="str">
        <f>IF(ROW()&lt;=vLastrow,'Match History Data'!B2650,"")</f>
        <v/>
      </c>
      <c r="C2650" t="str">
        <f>IF(ROW()&lt;=vLastrow,'Match History Data'!C2650,"")</f>
        <v/>
      </c>
      <c r="D2650" t="str">
        <f>IF(ROW()&lt;=vLastrow,'Match History Data'!D2650,"")</f>
        <v/>
      </c>
      <c r="E2650" s="3" t="str">
        <f>IF(ROW()&lt;=vLastrow,IF('Match History Data'!E2650&lt;&gt;"",'Match History Data'!E2650,""),"")</f>
        <v/>
      </c>
      <c r="F2650" s="3" t="str">
        <f>IF(ROW()&lt;=vLastrow,IF('Match History Data'!F2650&lt;&gt;"",'Match History Data'!F2650,""),"")</f>
        <v/>
      </c>
      <c r="G2650" t="str">
        <f>IF(ROW()&lt;=vLastrow,'Match History Data'!G2650,"")</f>
        <v/>
      </c>
      <c r="H2650" t="str">
        <f>IF(ROW()&lt;=vLastrow,'Match History Data'!H2650,"")</f>
        <v/>
      </c>
      <c r="I2650" t="str">
        <f>IF(ROW()&lt;=vLastrow,'Match History Data'!I2650,"")</f>
        <v/>
      </c>
      <c r="J2650" t="str">
        <f>IF(ROW()&lt;=vLastrow,'Match History Data'!J2650,"")</f>
        <v/>
      </c>
      <c r="K2650" t="str">
        <f>IF(ROW()&lt;=vLastrow,'Match History Data'!K2650,"")</f>
        <v/>
      </c>
      <c r="L2650" t="str">
        <f>IF(ROW()&lt;=vLastrow,'Match History Data'!L2650,"")</f>
        <v/>
      </c>
      <c r="M2650" t="str">
        <f>IF(ROW()&lt;=vLastrow,'Match History Data'!M2650,"")</f>
        <v/>
      </c>
      <c r="N2650" t="str">
        <f>IF(ROW()&lt;=vLastrow,'Match History Data'!N2650,"")</f>
        <v/>
      </c>
      <c r="O2650" t="str">
        <f>IF(ROW()&lt;=vLastrow,'Match History Data'!O2650,"")</f>
        <v/>
      </c>
      <c r="Q2650" t="str">
        <f>IF(ROW()&lt;=vLastrow,VLOOKUP(MONTH(E2650),calcs!$S$2:$T$13,2,FALSE),"")</f>
        <v/>
      </c>
      <c r="R2650" t="str">
        <f>IF(ROW()&lt;=vLastrow,VLOOKUP(MONTH(F2650),calcs!$S$2:$T$13,2,FALSE),"")</f>
        <v/>
      </c>
      <c r="S2650" t="str">
        <f t="shared" si="215"/>
        <v/>
      </c>
      <c r="T2650" s="26" t="e">
        <f>IF(F2650="",DATEDIF(E2650,calcs!X$2,"Y"),"")</f>
        <v>#VALUE!</v>
      </c>
      <c r="U2650" t="str">
        <f t="shared" si="214"/>
        <v/>
      </c>
      <c r="V2650" t="str">
        <f t="shared" si="211"/>
        <v/>
      </c>
      <c r="W2650">
        <f t="shared" si="212"/>
        <v>0</v>
      </c>
      <c r="X2650">
        <f t="shared" si="213"/>
        <v>0</v>
      </c>
    </row>
    <row r="2651" spans="1:24" x14ac:dyDescent="0.35">
      <c r="A2651" t="str">
        <f>IF(ROW()&lt;=vLastrow,'Match History Data'!A2651,"")</f>
        <v/>
      </c>
      <c r="B2651" t="str">
        <f>IF(ROW()&lt;=vLastrow,'Match History Data'!B2651,"")</f>
        <v/>
      </c>
      <c r="C2651" t="str">
        <f>IF(ROW()&lt;=vLastrow,'Match History Data'!C2651,"")</f>
        <v/>
      </c>
      <c r="D2651" t="str">
        <f>IF(ROW()&lt;=vLastrow,'Match History Data'!D2651,"")</f>
        <v/>
      </c>
      <c r="E2651" s="3" t="str">
        <f>IF(ROW()&lt;=vLastrow,IF('Match History Data'!E2651&lt;&gt;"",'Match History Data'!E2651,""),"")</f>
        <v/>
      </c>
      <c r="F2651" s="3" t="str">
        <f>IF(ROW()&lt;=vLastrow,IF('Match History Data'!F2651&lt;&gt;"",'Match History Data'!F2651,""),"")</f>
        <v/>
      </c>
      <c r="G2651" t="str">
        <f>IF(ROW()&lt;=vLastrow,'Match History Data'!G2651,"")</f>
        <v/>
      </c>
      <c r="H2651" t="str">
        <f>IF(ROW()&lt;=vLastrow,'Match History Data'!H2651,"")</f>
        <v/>
      </c>
      <c r="I2651" t="str">
        <f>IF(ROW()&lt;=vLastrow,'Match History Data'!I2651,"")</f>
        <v/>
      </c>
      <c r="J2651" t="str">
        <f>IF(ROW()&lt;=vLastrow,'Match History Data'!J2651,"")</f>
        <v/>
      </c>
      <c r="K2651" t="str">
        <f>IF(ROW()&lt;=vLastrow,'Match History Data'!K2651,"")</f>
        <v/>
      </c>
      <c r="L2651" t="str">
        <f>IF(ROW()&lt;=vLastrow,'Match History Data'!L2651,"")</f>
        <v/>
      </c>
      <c r="M2651" t="str">
        <f>IF(ROW()&lt;=vLastrow,'Match History Data'!M2651,"")</f>
        <v/>
      </c>
      <c r="N2651" t="str">
        <f>IF(ROW()&lt;=vLastrow,'Match History Data'!N2651,"")</f>
        <v/>
      </c>
      <c r="O2651" t="str">
        <f>IF(ROW()&lt;=vLastrow,'Match History Data'!O2651,"")</f>
        <v/>
      </c>
      <c r="Q2651" t="str">
        <f>IF(ROW()&lt;=vLastrow,VLOOKUP(MONTH(E2651),calcs!$S$2:$T$13,2,FALSE),"")</f>
        <v/>
      </c>
      <c r="R2651" t="str">
        <f>IF(ROW()&lt;=vLastrow,VLOOKUP(MONTH(F2651),calcs!$S$2:$T$13,2,FALSE),"")</f>
        <v/>
      </c>
      <c r="S2651" t="str">
        <f t="shared" si="215"/>
        <v/>
      </c>
      <c r="T2651" s="26" t="e">
        <f>IF(F2651="",DATEDIF(E2651,calcs!X$2,"Y"),"")</f>
        <v>#VALUE!</v>
      </c>
      <c r="U2651" t="str">
        <f t="shared" si="214"/>
        <v/>
      </c>
      <c r="V2651" t="str">
        <f t="shared" si="211"/>
        <v/>
      </c>
      <c r="W2651">
        <f t="shared" si="212"/>
        <v>0</v>
      </c>
      <c r="X2651">
        <f t="shared" si="213"/>
        <v>0</v>
      </c>
    </row>
    <row r="2652" spans="1:24" x14ac:dyDescent="0.35">
      <c r="A2652" t="str">
        <f>IF(ROW()&lt;=vLastrow,'Match History Data'!A2652,"")</f>
        <v/>
      </c>
      <c r="B2652" t="str">
        <f>IF(ROW()&lt;=vLastrow,'Match History Data'!B2652,"")</f>
        <v/>
      </c>
      <c r="C2652" t="str">
        <f>IF(ROW()&lt;=vLastrow,'Match History Data'!C2652,"")</f>
        <v/>
      </c>
      <c r="D2652" t="str">
        <f>IF(ROW()&lt;=vLastrow,'Match History Data'!D2652,"")</f>
        <v/>
      </c>
      <c r="E2652" s="3" t="str">
        <f>IF(ROW()&lt;=vLastrow,IF('Match History Data'!E2652&lt;&gt;"",'Match History Data'!E2652,""),"")</f>
        <v/>
      </c>
      <c r="F2652" s="3" t="str">
        <f>IF(ROW()&lt;=vLastrow,IF('Match History Data'!F2652&lt;&gt;"",'Match History Data'!F2652,""),"")</f>
        <v/>
      </c>
      <c r="G2652" t="str">
        <f>IF(ROW()&lt;=vLastrow,'Match History Data'!G2652,"")</f>
        <v/>
      </c>
      <c r="H2652" t="str">
        <f>IF(ROW()&lt;=vLastrow,'Match History Data'!H2652,"")</f>
        <v/>
      </c>
      <c r="I2652" t="str">
        <f>IF(ROW()&lt;=vLastrow,'Match History Data'!I2652,"")</f>
        <v/>
      </c>
      <c r="J2652" t="str">
        <f>IF(ROW()&lt;=vLastrow,'Match History Data'!J2652,"")</f>
        <v/>
      </c>
      <c r="K2652" t="str">
        <f>IF(ROW()&lt;=vLastrow,'Match History Data'!K2652,"")</f>
        <v/>
      </c>
      <c r="L2652" t="str">
        <f>IF(ROW()&lt;=vLastrow,'Match History Data'!L2652,"")</f>
        <v/>
      </c>
      <c r="M2652" t="str">
        <f>IF(ROW()&lt;=vLastrow,'Match History Data'!M2652,"")</f>
        <v/>
      </c>
      <c r="N2652" t="str">
        <f>IF(ROW()&lt;=vLastrow,'Match History Data'!N2652,"")</f>
        <v/>
      </c>
      <c r="O2652" t="str">
        <f>IF(ROW()&lt;=vLastrow,'Match History Data'!O2652,"")</f>
        <v/>
      </c>
      <c r="Q2652" t="str">
        <f>IF(ROW()&lt;=vLastrow,VLOOKUP(MONTH(E2652),calcs!$S$2:$T$13,2,FALSE),"")</f>
        <v/>
      </c>
      <c r="R2652" t="str">
        <f>IF(ROW()&lt;=vLastrow,VLOOKUP(MONTH(F2652),calcs!$S$2:$T$13,2,FALSE),"")</f>
        <v/>
      </c>
      <c r="S2652" t="str">
        <f t="shared" si="215"/>
        <v/>
      </c>
      <c r="T2652" s="26" t="e">
        <f>IF(F2652="",DATEDIF(E2652,calcs!X$2,"Y"),"")</f>
        <v>#VALUE!</v>
      </c>
      <c r="U2652" t="str">
        <f t="shared" si="214"/>
        <v/>
      </c>
      <c r="V2652" t="str">
        <f t="shared" si="211"/>
        <v/>
      </c>
      <c r="W2652">
        <f t="shared" si="212"/>
        <v>0</v>
      </c>
      <c r="X2652">
        <f t="shared" si="213"/>
        <v>0</v>
      </c>
    </row>
    <row r="2653" spans="1:24" x14ac:dyDescent="0.35">
      <c r="A2653" t="str">
        <f>IF(ROW()&lt;=vLastrow,'Match History Data'!A2653,"")</f>
        <v/>
      </c>
      <c r="B2653" t="str">
        <f>IF(ROW()&lt;=vLastrow,'Match History Data'!B2653,"")</f>
        <v/>
      </c>
      <c r="C2653" t="str">
        <f>IF(ROW()&lt;=vLastrow,'Match History Data'!C2653,"")</f>
        <v/>
      </c>
      <c r="D2653" t="str">
        <f>IF(ROW()&lt;=vLastrow,'Match History Data'!D2653,"")</f>
        <v/>
      </c>
      <c r="E2653" s="3" t="str">
        <f>IF(ROW()&lt;=vLastrow,IF('Match History Data'!E2653&lt;&gt;"",'Match History Data'!E2653,""),"")</f>
        <v/>
      </c>
      <c r="F2653" s="3" t="str">
        <f>IF(ROW()&lt;=vLastrow,IF('Match History Data'!F2653&lt;&gt;"",'Match History Data'!F2653,""),"")</f>
        <v/>
      </c>
      <c r="G2653" t="str">
        <f>IF(ROW()&lt;=vLastrow,'Match History Data'!G2653,"")</f>
        <v/>
      </c>
      <c r="H2653" t="str">
        <f>IF(ROW()&lt;=vLastrow,'Match History Data'!H2653,"")</f>
        <v/>
      </c>
      <c r="I2653" t="str">
        <f>IF(ROW()&lt;=vLastrow,'Match History Data'!I2653,"")</f>
        <v/>
      </c>
      <c r="J2653" t="str">
        <f>IF(ROW()&lt;=vLastrow,'Match History Data'!J2653,"")</f>
        <v/>
      </c>
      <c r="K2653" t="str">
        <f>IF(ROW()&lt;=vLastrow,'Match History Data'!K2653,"")</f>
        <v/>
      </c>
      <c r="L2653" t="str">
        <f>IF(ROW()&lt;=vLastrow,'Match History Data'!L2653,"")</f>
        <v/>
      </c>
      <c r="M2653" t="str">
        <f>IF(ROW()&lt;=vLastrow,'Match History Data'!M2653,"")</f>
        <v/>
      </c>
      <c r="N2653" t="str">
        <f>IF(ROW()&lt;=vLastrow,'Match History Data'!N2653,"")</f>
        <v/>
      </c>
      <c r="O2653" t="str">
        <f>IF(ROW()&lt;=vLastrow,'Match History Data'!O2653,"")</f>
        <v/>
      </c>
      <c r="Q2653" t="str">
        <f>IF(ROW()&lt;=vLastrow,VLOOKUP(MONTH(E2653),calcs!$S$2:$T$13,2,FALSE),"")</f>
        <v/>
      </c>
      <c r="R2653" t="str">
        <f>IF(ROW()&lt;=vLastrow,VLOOKUP(MONTH(F2653),calcs!$S$2:$T$13,2,FALSE),"")</f>
        <v/>
      </c>
      <c r="S2653" t="str">
        <f t="shared" si="215"/>
        <v/>
      </c>
      <c r="T2653" s="26" t="e">
        <f>IF(F2653="",DATEDIF(E2653,calcs!X$2,"Y"),"")</f>
        <v>#VALUE!</v>
      </c>
      <c r="U2653" t="str">
        <f t="shared" si="214"/>
        <v/>
      </c>
      <c r="V2653" t="str">
        <f t="shared" si="211"/>
        <v/>
      </c>
      <c r="W2653">
        <f t="shared" si="212"/>
        <v>0</v>
      </c>
      <c r="X2653">
        <f t="shared" si="213"/>
        <v>0</v>
      </c>
    </row>
    <row r="2654" spans="1:24" x14ac:dyDescent="0.35">
      <c r="A2654" t="str">
        <f>IF(ROW()&lt;=vLastrow,'Match History Data'!A2654,"")</f>
        <v/>
      </c>
      <c r="B2654" t="str">
        <f>IF(ROW()&lt;=vLastrow,'Match History Data'!B2654,"")</f>
        <v/>
      </c>
      <c r="C2654" t="str">
        <f>IF(ROW()&lt;=vLastrow,'Match History Data'!C2654,"")</f>
        <v/>
      </c>
      <c r="D2654" t="str">
        <f>IF(ROW()&lt;=vLastrow,'Match History Data'!D2654,"")</f>
        <v/>
      </c>
      <c r="E2654" s="3" t="str">
        <f>IF(ROW()&lt;=vLastrow,IF('Match History Data'!E2654&lt;&gt;"",'Match History Data'!E2654,""),"")</f>
        <v/>
      </c>
      <c r="F2654" s="3" t="str">
        <f>IF(ROW()&lt;=vLastrow,IF('Match History Data'!F2654&lt;&gt;"",'Match History Data'!F2654,""),"")</f>
        <v/>
      </c>
      <c r="G2654" t="str">
        <f>IF(ROW()&lt;=vLastrow,'Match History Data'!G2654,"")</f>
        <v/>
      </c>
      <c r="H2654" t="str">
        <f>IF(ROW()&lt;=vLastrow,'Match History Data'!H2654,"")</f>
        <v/>
      </c>
      <c r="I2654" t="str">
        <f>IF(ROW()&lt;=vLastrow,'Match History Data'!I2654,"")</f>
        <v/>
      </c>
      <c r="J2654" t="str">
        <f>IF(ROW()&lt;=vLastrow,'Match History Data'!J2654,"")</f>
        <v/>
      </c>
      <c r="K2654" t="str">
        <f>IF(ROW()&lt;=vLastrow,'Match History Data'!K2654,"")</f>
        <v/>
      </c>
      <c r="L2654" t="str">
        <f>IF(ROW()&lt;=vLastrow,'Match History Data'!L2654,"")</f>
        <v/>
      </c>
      <c r="M2654" t="str">
        <f>IF(ROW()&lt;=vLastrow,'Match History Data'!M2654,"")</f>
        <v/>
      </c>
      <c r="N2654" t="str">
        <f>IF(ROW()&lt;=vLastrow,'Match History Data'!N2654,"")</f>
        <v/>
      </c>
      <c r="O2654" t="str">
        <f>IF(ROW()&lt;=vLastrow,'Match History Data'!O2654,"")</f>
        <v/>
      </c>
      <c r="Q2654" t="str">
        <f>IF(ROW()&lt;=vLastrow,VLOOKUP(MONTH(E2654),calcs!$S$2:$T$13,2,FALSE),"")</f>
        <v/>
      </c>
      <c r="R2654" t="str">
        <f>IF(ROW()&lt;=vLastrow,VLOOKUP(MONTH(F2654),calcs!$S$2:$T$13,2,FALSE),"")</f>
        <v/>
      </c>
      <c r="S2654" t="str">
        <f t="shared" si="215"/>
        <v/>
      </c>
      <c r="T2654" s="26" t="e">
        <f>IF(F2654="",DATEDIF(E2654,calcs!X$2,"Y"),"")</f>
        <v>#VALUE!</v>
      </c>
      <c r="U2654" t="str">
        <f t="shared" si="214"/>
        <v/>
      </c>
      <c r="V2654" t="str">
        <f t="shared" si="211"/>
        <v/>
      </c>
      <c r="W2654">
        <f t="shared" si="212"/>
        <v>0</v>
      </c>
      <c r="X2654">
        <f t="shared" si="213"/>
        <v>0</v>
      </c>
    </row>
    <row r="2655" spans="1:24" x14ac:dyDescent="0.35">
      <c r="A2655" t="str">
        <f>IF(ROW()&lt;=vLastrow,'Match History Data'!A2655,"")</f>
        <v/>
      </c>
      <c r="B2655" t="str">
        <f>IF(ROW()&lt;=vLastrow,'Match History Data'!B2655,"")</f>
        <v/>
      </c>
      <c r="C2655" t="str">
        <f>IF(ROW()&lt;=vLastrow,'Match History Data'!C2655,"")</f>
        <v/>
      </c>
      <c r="D2655" t="str">
        <f>IF(ROW()&lt;=vLastrow,'Match History Data'!D2655,"")</f>
        <v/>
      </c>
      <c r="E2655" s="3" t="str">
        <f>IF(ROW()&lt;=vLastrow,IF('Match History Data'!E2655&lt;&gt;"",'Match History Data'!E2655,""),"")</f>
        <v/>
      </c>
      <c r="F2655" s="3" t="str">
        <f>IF(ROW()&lt;=vLastrow,IF('Match History Data'!F2655&lt;&gt;"",'Match History Data'!F2655,""),"")</f>
        <v/>
      </c>
      <c r="G2655" t="str">
        <f>IF(ROW()&lt;=vLastrow,'Match History Data'!G2655,"")</f>
        <v/>
      </c>
      <c r="H2655" t="str">
        <f>IF(ROW()&lt;=vLastrow,'Match History Data'!H2655,"")</f>
        <v/>
      </c>
      <c r="I2655" t="str">
        <f>IF(ROW()&lt;=vLastrow,'Match History Data'!I2655,"")</f>
        <v/>
      </c>
      <c r="J2655" t="str">
        <f>IF(ROW()&lt;=vLastrow,'Match History Data'!J2655,"")</f>
        <v/>
      </c>
      <c r="K2655" t="str">
        <f>IF(ROW()&lt;=vLastrow,'Match History Data'!K2655,"")</f>
        <v/>
      </c>
      <c r="L2655" t="str">
        <f>IF(ROW()&lt;=vLastrow,'Match History Data'!L2655,"")</f>
        <v/>
      </c>
      <c r="M2655" t="str">
        <f>IF(ROW()&lt;=vLastrow,'Match History Data'!M2655,"")</f>
        <v/>
      </c>
      <c r="N2655" t="str">
        <f>IF(ROW()&lt;=vLastrow,'Match History Data'!N2655,"")</f>
        <v/>
      </c>
      <c r="O2655" t="str">
        <f>IF(ROW()&lt;=vLastrow,'Match History Data'!O2655,"")</f>
        <v/>
      </c>
      <c r="Q2655" t="str">
        <f>IF(ROW()&lt;=vLastrow,VLOOKUP(MONTH(E2655),calcs!$S$2:$T$13,2,FALSE),"")</f>
        <v/>
      </c>
      <c r="R2655" t="str">
        <f>IF(ROW()&lt;=vLastrow,VLOOKUP(MONTH(F2655),calcs!$S$2:$T$13,2,FALSE),"")</f>
        <v/>
      </c>
      <c r="S2655" t="str">
        <f t="shared" si="215"/>
        <v/>
      </c>
      <c r="T2655" s="26" t="e">
        <f>IF(F2655="",DATEDIF(E2655,calcs!X$2,"Y"),"")</f>
        <v>#VALUE!</v>
      </c>
      <c r="U2655" t="str">
        <f t="shared" si="214"/>
        <v/>
      </c>
      <c r="V2655" t="str">
        <f t="shared" si="211"/>
        <v/>
      </c>
      <c r="W2655">
        <f t="shared" si="212"/>
        <v>0</v>
      </c>
      <c r="X2655">
        <f t="shared" si="213"/>
        <v>0</v>
      </c>
    </row>
    <row r="2656" spans="1:24" x14ac:dyDescent="0.35">
      <c r="A2656" t="str">
        <f>IF(ROW()&lt;=vLastrow,'Match History Data'!A2656,"")</f>
        <v/>
      </c>
      <c r="B2656" t="str">
        <f>IF(ROW()&lt;=vLastrow,'Match History Data'!B2656,"")</f>
        <v/>
      </c>
      <c r="C2656" t="str">
        <f>IF(ROW()&lt;=vLastrow,'Match History Data'!C2656,"")</f>
        <v/>
      </c>
      <c r="D2656" t="str">
        <f>IF(ROW()&lt;=vLastrow,'Match History Data'!D2656,"")</f>
        <v/>
      </c>
      <c r="E2656" s="3" t="str">
        <f>IF(ROW()&lt;=vLastrow,IF('Match History Data'!E2656&lt;&gt;"",'Match History Data'!E2656,""),"")</f>
        <v/>
      </c>
      <c r="F2656" s="3" t="str">
        <f>IF(ROW()&lt;=vLastrow,IF('Match History Data'!F2656&lt;&gt;"",'Match History Data'!F2656,""),"")</f>
        <v/>
      </c>
      <c r="G2656" t="str">
        <f>IF(ROW()&lt;=vLastrow,'Match History Data'!G2656,"")</f>
        <v/>
      </c>
      <c r="H2656" t="str">
        <f>IF(ROW()&lt;=vLastrow,'Match History Data'!H2656,"")</f>
        <v/>
      </c>
      <c r="I2656" t="str">
        <f>IF(ROW()&lt;=vLastrow,'Match History Data'!I2656,"")</f>
        <v/>
      </c>
      <c r="J2656" t="str">
        <f>IF(ROW()&lt;=vLastrow,'Match History Data'!J2656,"")</f>
        <v/>
      </c>
      <c r="K2656" t="str">
        <f>IF(ROW()&lt;=vLastrow,'Match History Data'!K2656,"")</f>
        <v/>
      </c>
      <c r="L2656" t="str">
        <f>IF(ROW()&lt;=vLastrow,'Match History Data'!L2656,"")</f>
        <v/>
      </c>
      <c r="M2656" t="str">
        <f>IF(ROW()&lt;=vLastrow,'Match History Data'!M2656,"")</f>
        <v/>
      </c>
      <c r="N2656" t="str">
        <f>IF(ROW()&lt;=vLastrow,'Match History Data'!N2656,"")</f>
        <v/>
      </c>
      <c r="O2656" t="str">
        <f>IF(ROW()&lt;=vLastrow,'Match History Data'!O2656,"")</f>
        <v/>
      </c>
      <c r="Q2656" t="str">
        <f>IF(ROW()&lt;=vLastrow,VLOOKUP(MONTH(E2656),calcs!$S$2:$T$13,2,FALSE),"")</f>
        <v/>
      </c>
      <c r="R2656" t="str">
        <f>IF(ROW()&lt;=vLastrow,VLOOKUP(MONTH(F2656),calcs!$S$2:$T$13,2,FALSE),"")</f>
        <v/>
      </c>
      <c r="S2656" t="str">
        <f t="shared" si="215"/>
        <v/>
      </c>
      <c r="T2656" s="26" t="e">
        <f>IF(F2656="",DATEDIF(E2656,calcs!X$2,"Y"),"")</f>
        <v>#VALUE!</v>
      </c>
      <c r="U2656" t="str">
        <f t="shared" si="214"/>
        <v/>
      </c>
      <c r="V2656" t="str">
        <f t="shared" si="211"/>
        <v/>
      </c>
      <c r="W2656">
        <f t="shared" si="212"/>
        <v>0</v>
      </c>
      <c r="X2656">
        <f t="shared" si="213"/>
        <v>0</v>
      </c>
    </row>
    <row r="2657" spans="1:24" x14ac:dyDescent="0.35">
      <c r="A2657" t="str">
        <f>IF(ROW()&lt;=vLastrow,'Match History Data'!A2657,"")</f>
        <v/>
      </c>
      <c r="B2657" t="str">
        <f>IF(ROW()&lt;=vLastrow,'Match History Data'!B2657,"")</f>
        <v/>
      </c>
      <c r="C2657" t="str">
        <f>IF(ROW()&lt;=vLastrow,'Match History Data'!C2657,"")</f>
        <v/>
      </c>
      <c r="D2657" t="str">
        <f>IF(ROW()&lt;=vLastrow,'Match History Data'!D2657,"")</f>
        <v/>
      </c>
      <c r="E2657" s="3" t="str">
        <f>IF(ROW()&lt;=vLastrow,IF('Match History Data'!E2657&lt;&gt;"",'Match History Data'!E2657,""),"")</f>
        <v/>
      </c>
      <c r="F2657" s="3" t="str">
        <f>IF(ROW()&lt;=vLastrow,IF('Match History Data'!F2657&lt;&gt;"",'Match History Data'!F2657,""),"")</f>
        <v/>
      </c>
      <c r="G2657" t="str">
        <f>IF(ROW()&lt;=vLastrow,'Match History Data'!G2657,"")</f>
        <v/>
      </c>
      <c r="H2657" t="str">
        <f>IF(ROW()&lt;=vLastrow,'Match History Data'!H2657,"")</f>
        <v/>
      </c>
      <c r="I2657" t="str">
        <f>IF(ROW()&lt;=vLastrow,'Match History Data'!I2657,"")</f>
        <v/>
      </c>
      <c r="J2657" t="str">
        <f>IF(ROW()&lt;=vLastrow,'Match History Data'!J2657,"")</f>
        <v/>
      </c>
      <c r="K2657" t="str">
        <f>IF(ROW()&lt;=vLastrow,'Match History Data'!K2657,"")</f>
        <v/>
      </c>
      <c r="L2657" t="str">
        <f>IF(ROW()&lt;=vLastrow,'Match History Data'!L2657,"")</f>
        <v/>
      </c>
      <c r="M2657" t="str">
        <f>IF(ROW()&lt;=vLastrow,'Match History Data'!M2657,"")</f>
        <v/>
      </c>
      <c r="N2657" t="str">
        <f>IF(ROW()&lt;=vLastrow,'Match History Data'!N2657,"")</f>
        <v/>
      </c>
      <c r="O2657" t="str">
        <f>IF(ROW()&lt;=vLastrow,'Match History Data'!O2657,"")</f>
        <v/>
      </c>
      <c r="Q2657" t="str">
        <f>IF(ROW()&lt;=vLastrow,VLOOKUP(MONTH(E2657),calcs!$S$2:$T$13,2,FALSE),"")</f>
        <v/>
      </c>
      <c r="R2657" t="str">
        <f>IF(ROW()&lt;=vLastrow,VLOOKUP(MONTH(F2657),calcs!$S$2:$T$13,2,FALSE),"")</f>
        <v/>
      </c>
      <c r="S2657" t="str">
        <f t="shared" si="215"/>
        <v/>
      </c>
      <c r="T2657" s="26" t="e">
        <f>IF(F2657="",DATEDIF(E2657,calcs!X$2,"Y"),"")</f>
        <v>#VALUE!</v>
      </c>
      <c r="U2657" t="str">
        <f t="shared" si="214"/>
        <v/>
      </c>
      <c r="V2657" t="str">
        <f t="shared" si="211"/>
        <v/>
      </c>
      <c r="W2657">
        <f t="shared" si="212"/>
        <v>0</v>
      </c>
      <c r="X2657">
        <f t="shared" si="213"/>
        <v>0</v>
      </c>
    </row>
    <row r="2658" spans="1:24" x14ac:dyDescent="0.35">
      <c r="A2658" t="str">
        <f>IF(ROW()&lt;=vLastrow,'Match History Data'!A2658,"")</f>
        <v/>
      </c>
      <c r="B2658" t="str">
        <f>IF(ROW()&lt;=vLastrow,'Match History Data'!B2658,"")</f>
        <v/>
      </c>
      <c r="C2658" t="str">
        <f>IF(ROW()&lt;=vLastrow,'Match History Data'!C2658,"")</f>
        <v/>
      </c>
      <c r="D2658" t="str">
        <f>IF(ROW()&lt;=vLastrow,'Match History Data'!D2658,"")</f>
        <v/>
      </c>
      <c r="E2658" s="3" t="str">
        <f>IF(ROW()&lt;=vLastrow,IF('Match History Data'!E2658&lt;&gt;"",'Match History Data'!E2658,""),"")</f>
        <v/>
      </c>
      <c r="F2658" s="3" t="str">
        <f>IF(ROW()&lt;=vLastrow,IF('Match History Data'!F2658&lt;&gt;"",'Match History Data'!F2658,""),"")</f>
        <v/>
      </c>
      <c r="G2658" t="str">
        <f>IF(ROW()&lt;=vLastrow,'Match History Data'!G2658,"")</f>
        <v/>
      </c>
      <c r="H2658" t="str">
        <f>IF(ROW()&lt;=vLastrow,'Match History Data'!H2658,"")</f>
        <v/>
      </c>
      <c r="I2658" t="str">
        <f>IF(ROW()&lt;=vLastrow,'Match History Data'!I2658,"")</f>
        <v/>
      </c>
      <c r="J2658" t="str">
        <f>IF(ROW()&lt;=vLastrow,'Match History Data'!J2658,"")</f>
        <v/>
      </c>
      <c r="K2658" t="str">
        <f>IF(ROW()&lt;=vLastrow,'Match History Data'!K2658,"")</f>
        <v/>
      </c>
      <c r="L2658" t="str">
        <f>IF(ROW()&lt;=vLastrow,'Match History Data'!L2658,"")</f>
        <v/>
      </c>
      <c r="M2658" t="str">
        <f>IF(ROW()&lt;=vLastrow,'Match History Data'!M2658,"")</f>
        <v/>
      </c>
      <c r="N2658" t="str">
        <f>IF(ROW()&lt;=vLastrow,'Match History Data'!N2658,"")</f>
        <v/>
      </c>
      <c r="O2658" t="str">
        <f>IF(ROW()&lt;=vLastrow,'Match History Data'!O2658,"")</f>
        <v/>
      </c>
      <c r="Q2658" t="str">
        <f>IF(ROW()&lt;=vLastrow,VLOOKUP(MONTH(E2658),calcs!$S$2:$T$13,2,FALSE),"")</f>
        <v/>
      </c>
      <c r="R2658" t="str">
        <f>IF(ROW()&lt;=vLastrow,VLOOKUP(MONTH(F2658),calcs!$S$2:$T$13,2,FALSE),"")</f>
        <v/>
      </c>
      <c r="S2658" t="str">
        <f t="shared" si="215"/>
        <v/>
      </c>
      <c r="T2658" s="26" t="e">
        <f>IF(F2658="",DATEDIF(E2658,calcs!X$2,"Y"),"")</f>
        <v>#VALUE!</v>
      </c>
      <c r="U2658" t="str">
        <f t="shared" si="214"/>
        <v/>
      </c>
      <c r="V2658" t="str">
        <f t="shared" si="211"/>
        <v/>
      </c>
      <c r="W2658">
        <f t="shared" si="212"/>
        <v>0</v>
      </c>
      <c r="X2658">
        <f t="shared" si="213"/>
        <v>0</v>
      </c>
    </row>
    <row r="2659" spans="1:24" x14ac:dyDescent="0.35">
      <c r="A2659" t="str">
        <f>IF(ROW()&lt;=vLastrow,'Match History Data'!A2659,"")</f>
        <v/>
      </c>
      <c r="B2659" t="str">
        <f>IF(ROW()&lt;=vLastrow,'Match History Data'!B2659,"")</f>
        <v/>
      </c>
      <c r="C2659" t="str">
        <f>IF(ROW()&lt;=vLastrow,'Match History Data'!C2659,"")</f>
        <v/>
      </c>
      <c r="D2659" t="str">
        <f>IF(ROW()&lt;=vLastrow,'Match History Data'!D2659,"")</f>
        <v/>
      </c>
      <c r="E2659" s="3" t="str">
        <f>IF(ROW()&lt;=vLastrow,IF('Match History Data'!E2659&lt;&gt;"",'Match History Data'!E2659,""),"")</f>
        <v/>
      </c>
      <c r="F2659" s="3" t="str">
        <f>IF(ROW()&lt;=vLastrow,IF('Match History Data'!F2659&lt;&gt;"",'Match History Data'!F2659,""),"")</f>
        <v/>
      </c>
      <c r="G2659" t="str">
        <f>IF(ROW()&lt;=vLastrow,'Match History Data'!G2659,"")</f>
        <v/>
      </c>
      <c r="H2659" t="str">
        <f>IF(ROW()&lt;=vLastrow,'Match History Data'!H2659,"")</f>
        <v/>
      </c>
      <c r="I2659" t="str">
        <f>IF(ROW()&lt;=vLastrow,'Match History Data'!I2659,"")</f>
        <v/>
      </c>
      <c r="J2659" t="str">
        <f>IF(ROW()&lt;=vLastrow,'Match History Data'!J2659,"")</f>
        <v/>
      </c>
      <c r="K2659" t="str">
        <f>IF(ROW()&lt;=vLastrow,'Match History Data'!K2659,"")</f>
        <v/>
      </c>
      <c r="L2659" t="str">
        <f>IF(ROW()&lt;=vLastrow,'Match History Data'!L2659,"")</f>
        <v/>
      </c>
      <c r="M2659" t="str">
        <f>IF(ROW()&lt;=vLastrow,'Match History Data'!M2659,"")</f>
        <v/>
      </c>
      <c r="N2659" t="str">
        <f>IF(ROW()&lt;=vLastrow,'Match History Data'!N2659,"")</f>
        <v/>
      </c>
      <c r="O2659" t="str">
        <f>IF(ROW()&lt;=vLastrow,'Match History Data'!O2659,"")</f>
        <v/>
      </c>
      <c r="Q2659" t="str">
        <f>IF(ROW()&lt;=vLastrow,VLOOKUP(MONTH(E2659),calcs!$S$2:$T$13,2,FALSE),"")</f>
        <v/>
      </c>
      <c r="R2659" t="str">
        <f>IF(ROW()&lt;=vLastrow,VLOOKUP(MONTH(F2659),calcs!$S$2:$T$13,2,FALSE),"")</f>
        <v/>
      </c>
      <c r="S2659" t="str">
        <f t="shared" si="215"/>
        <v/>
      </c>
      <c r="T2659" s="26" t="e">
        <f>IF(F2659="",DATEDIF(E2659,calcs!X$2,"Y"),"")</f>
        <v>#VALUE!</v>
      </c>
      <c r="U2659" t="str">
        <f t="shared" si="214"/>
        <v/>
      </c>
      <c r="V2659" t="str">
        <f t="shared" si="211"/>
        <v/>
      </c>
      <c r="W2659">
        <f t="shared" si="212"/>
        <v>0</v>
      </c>
      <c r="X2659">
        <f t="shared" si="213"/>
        <v>0</v>
      </c>
    </row>
    <row r="2660" spans="1:24" x14ac:dyDescent="0.35">
      <c r="A2660" t="str">
        <f>IF(ROW()&lt;=vLastrow,'Match History Data'!A2660,"")</f>
        <v/>
      </c>
      <c r="B2660" t="str">
        <f>IF(ROW()&lt;=vLastrow,'Match History Data'!B2660,"")</f>
        <v/>
      </c>
      <c r="C2660" t="str">
        <f>IF(ROW()&lt;=vLastrow,'Match History Data'!C2660,"")</f>
        <v/>
      </c>
      <c r="D2660" t="str">
        <f>IF(ROW()&lt;=vLastrow,'Match History Data'!D2660,"")</f>
        <v/>
      </c>
      <c r="E2660" s="3" t="str">
        <f>IF(ROW()&lt;=vLastrow,IF('Match History Data'!E2660&lt;&gt;"",'Match History Data'!E2660,""),"")</f>
        <v/>
      </c>
      <c r="F2660" s="3" t="str">
        <f>IF(ROW()&lt;=vLastrow,IF('Match History Data'!F2660&lt;&gt;"",'Match History Data'!F2660,""),"")</f>
        <v/>
      </c>
      <c r="G2660" t="str">
        <f>IF(ROW()&lt;=vLastrow,'Match History Data'!G2660,"")</f>
        <v/>
      </c>
      <c r="H2660" t="str">
        <f>IF(ROW()&lt;=vLastrow,'Match History Data'!H2660,"")</f>
        <v/>
      </c>
      <c r="I2660" t="str">
        <f>IF(ROW()&lt;=vLastrow,'Match History Data'!I2660,"")</f>
        <v/>
      </c>
      <c r="J2660" t="str">
        <f>IF(ROW()&lt;=vLastrow,'Match History Data'!J2660,"")</f>
        <v/>
      </c>
      <c r="K2660" t="str">
        <f>IF(ROW()&lt;=vLastrow,'Match History Data'!K2660,"")</f>
        <v/>
      </c>
      <c r="L2660" t="str">
        <f>IF(ROW()&lt;=vLastrow,'Match History Data'!L2660,"")</f>
        <v/>
      </c>
      <c r="M2660" t="str">
        <f>IF(ROW()&lt;=vLastrow,'Match History Data'!M2660,"")</f>
        <v/>
      </c>
      <c r="N2660" t="str">
        <f>IF(ROW()&lt;=vLastrow,'Match History Data'!N2660,"")</f>
        <v/>
      </c>
      <c r="O2660" t="str">
        <f>IF(ROW()&lt;=vLastrow,'Match History Data'!O2660,"")</f>
        <v/>
      </c>
      <c r="Q2660" t="str">
        <f>IF(ROW()&lt;=vLastrow,VLOOKUP(MONTH(E2660),calcs!$S$2:$T$13,2,FALSE),"")</f>
        <v/>
      </c>
      <c r="R2660" t="str">
        <f>IF(ROW()&lt;=vLastrow,VLOOKUP(MONTH(F2660),calcs!$S$2:$T$13,2,FALSE),"")</f>
        <v/>
      </c>
      <c r="S2660" t="str">
        <f t="shared" si="215"/>
        <v/>
      </c>
      <c r="T2660" s="26" t="e">
        <f>IF(F2660="",DATEDIF(E2660,calcs!X$2,"Y"),"")</f>
        <v>#VALUE!</v>
      </c>
      <c r="U2660" t="str">
        <f t="shared" si="214"/>
        <v/>
      </c>
      <c r="V2660" t="str">
        <f t="shared" si="211"/>
        <v/>
      </c>
      <c r="W2660">
        <f t="shared" si="212"/>
        <v>0</v>
      </c>
      <c r="X2660">
        <f t="shared" si="213"/>
        <v>0</v>
      </c>
    </row>
    <row r="2661" spans="1:24" x14ac:dyDescent="0.35">
      <c r="A2661" t="str">
        <f>IF(ROW()&lt;=vLastrow,'Match History Data'!A2661,"")</f>
        <v/>
      </c>
      <c r="B2661" t="str">
        <f>IF(ROW()&lt;=vLastrow,'Match History Data'!B2661,"")</f>
        <v/>
      </c>
      <c r="C2661" t="str">
        <f>IF(ROW()&lt;=vLastrow,'Match History Data'!C2661,"")</f>
        <v/>
      </c>
      <c r="D2661" t="str">
        <f>IF(ROW()&lt;=vLastrow,'Match History Data'!D2661,"")</f>
        <v/>
      </c>
      <c r="E2661" s="3" t="str">
        <f>IF(ROW()&lt;=vLastrow,IF('Match History Data'!E2661&lt;&gt;"",'Match History Data'!E2661,""),"")</f>
        <v/>
      </c>
      <c r="F2661" s="3" t="str">
        <f>IF(ROW()&lt;=vLastrow,IF('Match History Data'!F2661&lt;&gt;"",'Match History Data'!F2661,""),"")</f>
        <v/>
      </c>
      <c r="G2661" t="str">
        <f>IF(ROW()&lt;=vLastrow,'Match History Data'!G2661,"")</f>
        <v/>
      </c>
      <c r="H2661" t="str">
        <f>IF(ROW()&lt;=vLastrow,'Match History Data'!H2661,"")</f>
        <v/>
      </c>
      <c r="I2661" t="str">
        <f>IF(ROW()&lt;=vLastrow,'Match History Data'!I2661,"")</f>
        <v/>
      </c>
      <c r="J2661" t="str">
        <f>IF(ROW()&lt;=vLastrow,'Match History Data'!J2661,"")</f>
        <v/>
      </c>
      <c r="K2661" t="str">
        <f>IF(ROW()&lt;=vLastrow,'Match History Data'!K2661,"")</f>
        <v/>
      </c>
      <c r="L2661" t="str">
        <f>IF(ROW()&lt;=vLastrow,'Match History Data'!L2661,"")</f>
        <v/>
      </c>
      <c r="M2661" t="str">
        <f>IF(ROW()&lt;=vLastrow,'Match History Data'!M2661,"")</f>
        <v/>
      </c>
      <c r="N2661" t="str">
        <f>IF(ROW()&lt;=vLastrow,'Match History Data'!N2661,"")</f>
        <v/>
      </c>
      <c r="O2661" t="str">
        <f>IF(ROW()&lt;=vLastrow,'Match History Data'!O2661,"")</f>
        <v/>
      </c>
      <c r="Q2661" t="str">
        <f>IF(ROW()&lt;=vLastrow,VLOOKUP(MONTH(E2661),calcs!$S$2:$T$13,2,FALSE),"")</f>
        <v/>
      </c>
      <c r="R2661" t="str">
        <f>IF(ROW()&lt;=vLastrow,VLOOKUP(MONTH(F2661),calcs!$S$2:$T$13,2,FALSE),"")</f>
        <v/>
      </c>
      <c r="S2661" t="str">
        <f t="shared" si="215"/>
        <v/>
      </c>
      <c r="T2661" s="26" t="e">
        <f>IF(F2661="",DATEDIF(E2661,calcs!X$2,"Y"),"")</f>
        <v>#VALUE!</v>
      </c>
      <c r="U2661" t="str">
        <f t="shared" si="214"/>
        <v/>
      </c>
      <c r="V2661" t="str">
        <f t="shared" si="211"/>
        <v/>
      </c>
      <c r="W2661">
        <f t="shared" si="212"/>
        <v>0</v>
      </c>
      <c r="X2661">
        <f t="shared" si="213"/>
        <v>0</v>
      </c>
    </row>
    <row r="2662" spans="1:24" x14ac:dyDescent="0.35">
      <c r="A2662" t="str">
        <f>IF(ROW()&lt;=vLastrow,'Match History Data'!A2662,"")</f>
        <v/>
      </c>
      <c r="B2662" t="str">
        <f>IF(ROW()&lt;=vLastrow,'Match History Data'!B2662,"")</f>
        <v/>
      </c>
      <c r="C2662" t="str">
        <f>IF(ROW()&lt;=vLastrow,'Match History Data'!C2662,"")</f>
        <v/>
      </c>
      <c r="D2662" t="str">
        <f>IF(ROW()&lt;=vLastrow,'Match History Data'!D2662,"")</f>
        <v/>
      </c>
      <c r="E2662" s="3" t="str">
        <f>IF(ROW()&lt;=vLastrow,IF('Match History Data'!E2662&lt;&gt;"",'Match History Data'!E2662,""),"")</f>
        <v/>
      </c>
      <c r="F2662" s="3" t="str">
        <f>IF(ROW()&lt;=vLastrow,IF('Match History Data'!F2662&lt;&gt;"",'Match History Data'!F2662,""),"")</f>
        <v/>
      </c>
      <c r="G2662" t="str">
        <f>IF(ROW()&lt;=vLastrow,'Match History Data'!G2662,"")</f>
        <v/>
      </c>
      <c r="H2662" t="str">
        <f>IF(ROW()&lt;=vLastrow,'Match History Data'!H2662,"")</f>
        <v/>
      </c>
      <c r="I2662" t="str">
        <f>IF(ROW()&lt;=vLastrow,'Match History Data'!I2662,"")</f>
        <v/>
      </c>
      <c r="J2662" t="str">
        <f>IF(ROW()&lt;=vLastrow,'Match History Data'!J2662,"")</f>
        <v/>
      </c>
      <c r="K2662" t="str">
        <f>IF(ROW()&lt;=vLastrow,'Match History Data'!K2662,"")</f>
        <v/>
      </c>
      <c r="L2662" t="str">
        <f>IF(ROW()&lt;=vLastrow,'Match History Data'!L2662,"")</f>
        <v/>
      </c>
      <c r="M2662" t="str">
        <f>IF(ROW()&lt;=vLastrow,'Match History Data'!M2662,"")</f>
        <v/>
      </c>
      <c r="N2662" t="str">
        <f>IF(ROW()&lt;=vLastrow,'Match History Data'!N2662,"")</f>
        <v/>
      </c>
      <c r="O2662" t="str">
        <f>IF(ROW()&lt;=vLastrow,'Match History Data'!O2662,"")</f>
        <v/>
      </c>
      <c r="Q2662" t="str">
        <f>IF(ROW()&lt;=vLastrow,VLOOKUP(MONTH(E2662),calcs!$S$2:$T$13,2,FALSE),"")</f>
        <v/>
      </c>
      <c r="R2662" t="str">
        <f>IF(ROW()&lt;=vLastrow,VLOOKUP(MONTH(F2662),calcs!$S$2:$T$13,2,FALSE),"")</f>
        <v/>
      </c>
      <c r="S2662" t="str">
        <f t="shared" si="215"/>
        <v/>
      </c>
      <c r="T2662" s="26" t="e">
        <f>IF(F2662="",DATEDIF(E2662,calcs!X$2,"Y"),"")</f>
        <v>#VALUE!</v>
      </c>
      <c r="U2662" t="str">
        <f t="shared" si="214"/>
        <v/>
      </c>
      <c r="V2662" t="str">
        <f t="shared" si="211"/>
        <v/>
      </c>
      <c r="W2662">
        <f t="shared" si="212"/>
        <v>0</v>
      </c>
      <c r="X2662">
        <f t="shared" si="213"/>
        <v>0</v>
      </c>
    </row>
    <row r="2663" spans="1:24" x14ac:dyDescent="0.35">
      <c r="A2663" t="str">
        <f>IF(ROW()&lt;=vLastrow,'Match History Data'!A2663,"")</f>
        <v/>
      </c>
      <c r="B2663" t="str">
        <f>IF(ROW()&lt;=vLastrow,'Match History Data'!B2663,"")</f>
        <v/>
      </c>
      <c r="C2663" t="str">
        <f>IF(ROW()&lt;=vLastrow,'Match History Data'!C2663,"")</f>
        <v/>
      </c>
      <c r="D2663" t="str">
        <f>IF(ROW()&lt;=vLastrow,'Match History Data'!D2663,"")</f>
        <v/>
      </c>
      <c r="E2663" s="3" t="str">
        <f>IF(ROW()&lt;=vLastrow,IF('Match History Data'!E2663&lt;&gt;"",'Match History Data'!E2663,""),"")</f>
        <v/>
      </c>
      <c r="F2663" s="3" t="str">
        <f>IF(ROW()&lt;=vLastrow,IF('Match History Data'!F2663&lt;&gt;"",'Match History Data'!F2663,""),"")</f>
        <v/>
      </c>
      <c r="G2663" t="str">
        <f>IF(ROW()&lt;=vLastrow,'Match History Data'!G2663,"")</f>
        <v/>
      </c>
      <c r="H2663" t="str">
        <f>IF(ROW()&lt;=vLastrow,'Match History Data'!H2663,"")</f>
        <v/>
      </c>
      <c r="I2663" t="str">
        <f>IF(ROW()&lt;=vLastrow,'Match History Data'!I2663,"")</f>
        <v/>
      </c>
      <c r="J2663" t="str">
        <f>IF(ROW()&lt;=vLastrow,'Match History Data'!J2663,"")</f>
        <v/>
      </c>
      <c r="K2663" t="str">
        <f>IF(ROW()&lt;=vLastrow,'Match History Data'!K2663,"")</f>
        <v/>
      </c>
      <c r="L2663" t="str">
        <f>IF(ROW()&lt;=vLastrow,'Match History Data'!L2663,"")</f>
        <v/>
      </c>
      <c r="M2663" t="str">
        <f>IF(ROW()&lt;=vLastrow,'Match History Data'!M2663,"")</f>
        <v/>
      </c>
      <c r="N2663" t="str">
        <f>IF(ROW()&lt;=vLastrow,'Match History Data'!N2663,"")</f>
        <v/>
      </c>
      <c r="O2663" t="str">
        <f>IF(ROW()&lt;=vLastrow,'Match History Data'!O2663,"")</f>
        <v/>
      </c>
      <c r="Q2663" t="str">
        <f>IF(ROW()&lt;=vLastrow,VLOOKUP(MONTH(E2663),calcs!$S$2:$T$13,2,FALSE),"")</f>
        <v/>
      </c>
      <c r="R2663" t="str">
        <f>IF(ROW()&lt;=vLastrow,VLOOKUP(MONTH(F2663),calcs!$S$2:$T$13,2,FALSE),"")</f>
        <v/>
      </c>
      <c r="S2663" t="str">
        <f t="shared" si="215"/>
        <v/>
      </c>
      <c r="T2663" s="26" t="e">
        <f>IF(F2663="",DATEDIF(E2663,calcs!X$2,"Y"),"")</f>
        <v>#VALUE!</v>
      </c>
      <c r="U2663" t="str">
        <f t="shared" si="214"/>
        <v/>
      </c>
      <c r="V2663" t="str">
        <f t="shared" si="211"/>
        <v/>
      </c>
      <c r="W2663">
        <f t="shared" si="212"/>
        <v>0</v>
      </c>
      <c r="X2663">
        <f t="shared" si="213"/>
        <v>0</v>
      </c>
    </row>
    <row r="2664" spans="1:24" x14ac:dyDescent="0.35">
      <c r="A2664" t="str">
        <f>IF(ROW()&lt;=vLastrow,'Match History Data'!A2664,"")</f>
        <v/>
      </c>
      <c r="B2664" t="str">
        <f>IF(ROW()&lt;=vLastrow,'Match History Data'!B2664,"")</f>
        <v/>
      </c>
      <c r="C2664" t="str">
        <f>IF(ROW()&lt;=vLastrow,'Match History Data'!C2664,"")</f>
        <v/>
      </c>
      <c r="D2664" t="str">
        <f>IF(ROW()&lt;=vLastrow,'Match History Data'!D2664,"")</f>
        <v/>
      </c>
      <c r="E2664" s="3" t="str">
        <f>IF(ROW()&lt;=vLastrow,IF('Match History Data'!E2664&lt;&gt;"",'Match History Data'!E2664,""),"")</f>
        <v/>
      </c>
      <c r="F2664" s="3" t="str">
        <f>IF(ROW()&lt;=vLastrow,IF('Match History Data'!F2664&lt;&gt;"",'Match History Data'!F2664,""),"")</f>
        <v/>
      </c>
      <c r="G2664" t="str">
        <f>IF(ROW()&lt;=vLastrow,'Match History Data'!G2664,"")</f>
        <v/>
      </c>
      <c r="H2664" t="str">
        <f>IF(ROW()&lt;=vLastrow,'Match History Data'!H2664,"")</f>
        <v/>
      </c>
      <c r="I2664" t="str">
        <f>IF(ROW()&lt;=vLastrow,'Match History Data'!I2664,"")</f>
        <v/>
      </c>
      <c r="J2664" t="str">
        <f>IF(ROW()&lt;=vLastrow,'Match History Data'!J2664,"")</f>
        <v/>
      </c>
      <c r="K2664" t="str">
        <f>IF(ROW()&lt;=vLastrow,'Match History Data'!K2664,"")</f>
        <v/>
      </c>
      <c r="L2664" t="str">
        <f>IF(ROW()&lt;=vLastrow,'Match History Data'!L2664,"")</f>
        <v/>
      </c>
      <c r="M2664" t="str">
        <f>IF(ROW()&lt;=vLastrow,'Match History Data'!M2664,"")</f>
        <v/>
      </c>
      <c r="N2664" t="str">
        <f>IF(ROW()&lt;=vLastrow,'Match History Data'!N2664,"")</f>
        <v/>
      </c>
      <c r="O2664" t="str">
        <f>IF(ROW()&lt;=vLastrow,'Match History Data'!O2664,"")</f>
        <v/>
      </c>
      <c r="Q2664" t="str">
        <f>IF(ROW()&lt;=vLastrow,VLOOKUP(MONTH(E2664),calcs!$S$2:$T$13,2,FALSE),"")</f>
        <v/>
      </c>
      <c r="R2664" t="str">
        <f>IF(ROW()&lt;=vLastrow,VLOOKUP(MONTH(F2664),calcs!$S$2:$T$13,2,FALSE),"")</f>
        <v/>
      </c>
      <c r="S2664" t="str">
        <f t="shared" si="215"/>
        <v/>
      </c>
      <c r="T2664" s="26" t="e">
        <f>IF(F2664="",DATEDIF(E2664,calcs!X$2,"Y"),"")</f>
        <v>#VALUE!</v>
      </c>
      <c r="U2664" t="str">
        <f t="shared" si="214"/>
        <v/>
      </c>
      <c r="V2664" t="str">
        <f t="shared" si="211"/>
        <v/>
      </c>
      <c r="W2664">
        <f t="shared" si="212"/>
        <v>0</v>
      </c>
      <c r="X2664">
        <f t="shared" si="213"/>
        <v>0</v>
      </c>
    </row>
    <row r="2665" spans="1:24" x14ac:dyDescent="0.35">
      <c r="A2665" t="str">
        <f>IF(ROW()&lt;=vLastrow,'Match History Data'!A2665,"")</f>
        <v/>
      </c>
      <c r="B2665" t="str">
        <f>IF(ROW()&lt;=vLastrow,'Match History Data'!B2665,"")</f>
        <v/>
      </c>
      <c r="C2665" t="str">
        <f>IF(ROW()&lt;=vLastrow,'Match History Data'!C2665,"")</f>
        <v/>
      </c>
      <c r="D2665" t="str">
        <f>IF(ROW()&lt;=vLastrow,'Match History Data'!D2665,"")</f>
        <v/>
      </c>
      <c r="E2665" s="3" t="str">
        <f>IF(ROW()&lt;=vLastrow,IF('Match History Data'!E2665&lt;&gt;"",'Match History Data'!E2665,""),"")</f>
        <v/>
      </c>
      <c r="F2665" s="3" t="str">
        <f>IF(ROW()&lt;=vLastrow,IF('Match History Data'!F2665&lt;&gt;"",'Match History Data'!F2665,""),"")</f>
        <v/>
      </c>
      <c r="G2665" t="str">
        <f>IF(ROW()&lt;=vLastrow,'Match History Data'!G2665,"")</f>
        <v/>
      </c>
      <c r="H2665" t="str">
        <f>IF(ROW()&lt;=vLastrow,'Match History Data'!H2665,"")</f>
        <v/>
      </c>
      <c r="I2665" t="str">
        <f>IF(ROW()&lt;=vLastrow,'Match History Data'!I2665,"")</f>
        <v/>
      </c>
      <c r="J2665" t="str">
        <f>IF(ROW()&lt;=vLastrow,'Match History Data'!J2665,"")</f>
        <v/>
      </c>
      <c r="K2665" t="str">
        <f>IF(ROW()&lt;=vLastrow,'Match History Data'!K2665,"")</f>
        <v/>
      </c>
      <c r="L2665" t="str">
        <f>IF(ROW()&lt;=vLastrow,'Match History Data'!L2665,"")</f>
        <v/>
      </c>
      <c r="M2665" t="str">
        <f>IF(ROW()&lt;=vLastrow,'Match History Data'!M2665,"")</f>
        <v/>
      </c>
      <c r="N2665" t="str">
        <f>IF(ROW()&lt;=vLastrow,'Match History Data'!N2665,"")</f>
        <v/>
      </c>
      <c r="O2665" t="str">
        <f>IF(ROW()&lt;=vLastrow,'Match History Data'!O2665,"")</f>
        <v/>
      </c>
      <c r="Q2665" t="str">
        <f>IF(ROW()&lt;=vLastrow,VLOOKUP(MONTH(E2665),calcs!$S$2:$T$13,2,FALSE),"")</f>
        <v/>
      </c>
      <c r="R2665" t="str">
        <f>IF(ROW()&lt;=vLastrow,VLOOKUP(MONTH(F2665),calcs!$S$2:$T$13,2,FALSE),"")</f>
        <v/>
      </c>
      <c r="S2665" t="str">
        <f t="shared" si="215"/>
        <v/>
      </c>
      <c r="T2665" s="26" t="e">
        <f>IF(F2665="",DATEDIF(E2665,calcs!X$2,"Y"),"")</f>
        <v>#VALUE!</v>
      </c>
      <c r="U2665" t="str">
        <f t="shared" si="214"/>
        <v/>
      </c>
      <c r="V2665" t="str">
        <f t="shared" si="211"/>
        <v/>
      </c>
      <c r="W2665">
        <f t="shared" si="212"/>
        <v>0</v>
      </c>
      <c r="X2665">
        <f t="shared" si="213"/>
        <v>0</v>
      </c>
    </row>
    <row r="2666" spans="1:24" x14ac:dyDescent="0.35">
      <c r="A2666" t="str">
        <f>IF(ROW()&lt;=vLastrow,'Match History Data'!A2666,"")</f>
        <v/>
      </c>
      <c r="B2666" t="str">
        <f>IF(ROW()&lt;=vLastrow,'Match History Data'!B2666,"")</f>
        <v/>
      </c>
      <c r="C2666" t="str">
        <f>IF(ROW()&lt;=vLastrow,'Match History Data'!C2666,"")</f>
        <v/>
      </c>
      <c r="D2666" t="str">
        <f>IF(ROW()&lt;=vLastrow,'Match History Data'!D2666,"")</f>
        <v/>
      </c>
      <c r="E2666" s="3" t="str">
        <f>IF(ROW()&lt;=vLastrow,IF('Match History Data'!E2666&lt;&gt;"",'Match History Data'!E2666,""),"")</f>
        <v/>
      </c>
      <c r="F2666" s="3" t="str">
        <f>IF(ROW()&lt;=vLastrow,IF('Match History Data'!F2666&lt;&gt;"",'Match History Data'!F2666,""),"")</f>
        <v/>
      </c>
      <c r="G2666" t="str">
        <f>IF(ROW()&lt;=vLastrow,'Match History Data'!G2666,"")</f>
        <v/>
      </c>
      <c r="H2666" t="str">
        <f>IF(ROW()&lt;=vLastrow,'Match History Data'!H2666,"")</f>
        <v/>
      </c>
      <c r="I2666" t="str">
        <f>IF(ROW()&lt;=vLastrow,'Match History Data'!I2666,"")</f>
        <v/>
      </c>
      <c r="J2666" t="str">
        <f>IF(ROW()&lt;=vLastrow,'Match History Data'!J2666,"")</f>
        <v/>
      </c>
      <c r="K2666" t="str">
        <f>IF(ROW()&lt;=vLastrow,'Match History Data'!K2666,"")</f>
        <v/>
      </c>
      <c r="L2666" t="str">
        <f>IF(ROW()&lt;=vLastrow,'Match History Data'!L2666,"")</f>
        <v/>
      </c>
      <c r="M2666" t="str">
        <f>IF(ROW()&lt;=vLastrow,'Match History Data'!M2666,"")</f>
        <v/>
      </c>
      <c r="N2666" t="str">
        <f>IF(ROW()&lt;=vLastrow,'Match History Data'!N2666,"")</f>
        <v/>
      </c>
      <c r="O2666" t="str">
        <f>IF(ROW()&lt;=vLastrow,'Match History Data'!O2666,"")</f>
        <v/>
      </c>
      <c r="Q2666" t="str">
        <f>IF(ROW()&lt;=vLastrow,VLOOKUP(MONTH(E2666),calcs!$S$2:$T$13,2,FALSE),"")</f>
        <v/>
      </c>
      <c r="R2666" t="str">
        <f>IF(ROW()&lt;=vLastrow,VLOOKUP(MONTH(F2666),calcs!$S$2:$T$13,2,FALSE),"")</f>
        <v/>
      </c>
      <c r="S2666" t="str">
        <f t="shared" si="215"/>
        <v/>
      </c>
      <c r="T2666" s="26" t="e">
        <f>IF(F2666="",DATEDIF(E2666,calcs!X$2,"Y"),"")</f>
        <v>#VALUE!</v>
      </c>
      <c r="U2666" t="str">
        <f t="shared" si="214"/>
        <v/>
      </c>
      <c r="V2666" t="str">
        <f t="shared" si="211"/>
        <v/>
      </c>
      <c r="W2666">
        <f t="shared" si="212"/>
        <v>0</v>
      </c>
      <c r="X2666">
        <f t="shared" si="213"/>
        <v>0</v>
      </c>
    </row>
    <row r="2667" spans="1:24" x14ac:dyDescent="0.35">
      <c r="A2667" t="str">
        <f>IF(ROW()&lt;=vLastrow,'Match History Data'!A2667,"")</f>
        <v/>
      </c>
      <c r="B2667" t="str">
        <f>IF(ROW()&lt;=vLastrow,'Match History Data'!B2667,"")</f>
        <v/>
      </c>
      <c r="C2667" t="str">
        <f>IF(ROW()&lt;=vLastrow,'Match History Data'!C2667,"")</f>
        <v/>
      </c>
      <c r="D2667" t="str">
        <f>IF(ROW()&lt;=vLastrow,'Match History Data'!D2667,"")</f>
        <v/>
      </c>
      <c r="E2667" s="3" t="str">
        <f>IF(ROW()&lt;=vLastrow,IF('Match History Data'!E2667&lt;&gt;"",'Match History Data'!E2667,""),"")</f>
        <v/>
      </c>
      <c r="F2667" s="3" t="str">
        <f>IF(ROW()&lt;=vLastrow,IF('Match History Data'!F2667&lt;&gt;"",'Match History Data'!F2667,""),"")</f>
        <v/>
      </c>
      <c r="G2667" t="str">
        <f>IF(ROW()&lt;=vLastrow,'Match History Data'!G2667,"")</f>
        <v/>
      </c>
      <c r="H2667" t="str">
        <f>IF(ROW()&lt;=vLastrow,'Match History Data'!H2667,"")</f>
        <v/>
      </c>
      <c r="I2667" t="str">
        <f>IF(ROW()&lt;=vLastrow,'Match History Data'!I2667,"")</f>
        <v/>
      </c>
      <c r="J2667" t="str">
        <f>IF(ROW()&lt;=vLastrow,'Match History Data'!J2667,"")</f>
        <v/>
      </c>
      <c r="K2667" t="str">
        <f>IF(ROW()&lt;=vLastrow,'Match History Data'!K2667,"")</f>
        <v/>
      </c>
      <c r="L2667" t="str">
        <f>IF(ROW()&lt;=vLastrow,'Match History Data'!L2667,"")</f>
        <v/>
      </c>
      <c r="M2667" t="str">
        <f>IF(ROW()&lt;=vLastrow,'Match History Data'!M2667,"")</f>
        <v/>
      </c>
      <c r="N2667" t="str">
        <f>IF(ROW()&lt;=vLastrow,'Match History Data'!N2667,"")</f>
        <v/>
      </c>
      <c r="O2667" t="str">
        <f>IF(ROW()&lt;=vLastrow,'Match History Data'!O2667,"")</f>
        <v/>
      </c>
      <c r="Q2667" t="str">
        <f>IF(ROW()&lt;=vLastrow,VLOOKUP(MONTH(E2667),calcs!$S$2:$T$13,2,FALSE),"")</f>
        <v/>
      </c>
      <c r="R2667" t="str">
        <f>IF(ROW()&lt;=vLastrow,VLOOKUP(MONTH(F2667),calcs!$S$2:$T$13,2,FALSE),"")</f>
        <v/>
      </c>
      <c r="S2667" t="str">
        <f t="shared" si="215"/>
        <v/>
      </c>
      <c r="T2667" s="26" t="e">
        <f>IF(F2667="",DATEDIF(E2667,calcs!X$2,"Y"),"")</f>
        <v>#VALUE!</v>
      </c>
      <c r="U2667" t="str">
        <f t="shared" si="214"/>
        <v/>
      </c>
      <c r="V2667" t="str">
        <f t="shared" si="211"/>
        <v/>
      </c>
      <c r="W2667">
        <f t="shared" si="212"/>
        <v>0</v>
      </c>
      <c r="X2667">
        <f t="shared" si="213"/>
        <v>0</v>
      </c>
    </row>
    <row r="2668" spans="1:24" x14ac:dyDescent="0.35">
      <c r="A2668" t="str">
        <f>IF(ROW()&lt;=vLastrow,'Match History Data'!A2668,"")</f>
        <v/>
      </c>
      <c r="B2668" t="str">
        <f>IF(ROW()&lt;=vLastrow,'Match History Data'!B2668,"")</f>
        <v/>
      </c>
      <c r="C2668" t="str">
        <f>IF(ROW()&lt;=vLastrow,'Match History Data'!C2668,"")</f>
        <v/>
      </c>
      <c r="D2668" t="str">
        <f>IF(ROW()&lt;=vLastrow,'Match History Data'!D2668,"")</f>
        <v/>
      </c>
      <c r="E2668" s="3" t="str">
        <f>IF(ROW()&lt;=vLastrow,IF('Match History Data'!E2668&lt;&gt;"",'Match History Data'!E2668,""),"")</f>
        <v/>
      </c>
      <c r="F2668" s="3" t="str">
        <f>IF(ROW()&lt;=vLastrow,IF('Match History Data'!F2668&lt;&gt;"",'Match History Data'!F2668,""),"")</f>
        <v/>
      </c>
      <c r="G2668" t="str">
        <f>IF(ROW()&lt;=vLastrow,'Match History Data'!G2668,"")</f>
        <v/>
      </c>
      <c r="H2668" t="str">
        <f>IF(ROW()&lt;=vLastrow,'Match History Data'!H2668,"")</f>
        <v/>
      </c>
      <c r="I2668" t="str">
        <f>IF(ROW()&lt;=vLastrow,'Match History Data'!I2668,"")</f>
        <v/>
      </c>
      <c r="J2668" t="str">
        <f>IF(ROW()&lt;=vLastrow,'Match History Data'!J2668,"")</f>
        <v/>
      </c>
      <c r="K2668" t="str">
        <f>IF(ROW()&lt;=vLastrow,'Match History Data'!K2668,"")</f>
        <v/>
      </c>
      <c r="L2668" t="str">
        <f>IF(ROW()&lt;=vLastrow,'Match History Data'!L2668,"")</f>
        <v/>
      </c>
      <c r="M2668" t="str">
        <f>IF(ROW()&lt;=vLastrow,'Match History Data'!M2668,"")</f>
        <v/>
      </c>
      <c r="N2668" t="str">
        <f>IF(ROW()&lt;=vLastrow,'Match History Data'!N2668,"")</f>
        <v/>
      </c>
      <c r="O2668" t="str">
        <f>IF(ROW()&lt;=vLastrow,'Match History Data'!O2668,"")</f>
        <v/>
      </c>
      <c r="Q2668" t="str">
        <f>IF(ROW()&lt;=vLastrow,VLOOKUP(MONTH(E2668),calcs!$S$2:$T$13,2,FALSE),"")</f>
        <v/>
      </c>
      <c r="R2668" t="str">
        <f>IF(ROW()&lt;=vLastrow,VLOOKUP(MONTH(F2668),calcs!$S$2:$T$13,2,FALSE),"")</f>
        <v/>
      </c>
      <c r="S2668" t="str">
        <f t="shared" si="215"/>
        <v/>
      </c>
      <c r="T2668" s="26" t="e">
        <f>IF(F2668="",DATEDIF(E2668,calcs!X$2,"Y"),"")</f>
        <v>#VALUE!</v>
      </c>
      <c r="U2668" t="str">
        <f t="shared" si="214"/>
        <v/>
      </c>
      <c r="V2668" t="str">
        <f t="shared" si="211"/>
        <v/>
      </c>
      <c r="W2668">
        <f t="shared" si="212"/>
        <v>0</v>
      </c>
      <c r="X2668">
        <f t="shared" si="213"/>
        <v>0</v>
      </c>
    </row>
    <row r="2669" spans="1:24" x14ac:dyDescent="0.35">
      <c r="A2669" t="str">
        <f>IF(ROW()&lt;=vLastrow,'Match History Data'!A2669,"")</f>
        <v/>
      </c>
      <c r="B2669" t="str">
        <f>IF(ROW()&lt;=vLastrow,'Match History Data'!B2669,"")</f>
        <v/>
      </c>
      <c r="C2669" t="str">
        <f>IF(ROW()&lt;=vLastrow,'Match History Data'!C2669,"")</f>
        <v/>
      </c>
      <c r="D2669" t="str">
        <f>IF(ROW()&lt;=vLastrow,'Match History Data'!D2669,"")</f>
        <v/>
      </c>
      <c r="E2669" s="3" t="str">
        <f>IF(ROW()&lt;=vLastrow,IF('Match History Data'!E2669&lt;&gt;"",'Match History Data'!E2669,""),"")</f>
        <v/>
      </c>
      <c r="F2669" s="3" t="str">
        <f>IF(ROW()&lt;=vLastrow,IF('Match History Data'!F2669&lt;&gt;"",'Match History Data'!F2669,""),"")</f>
        <v/>
      </c>
      <c r="G2669" t="str">
        <f>IF(ROW()&lt;=vLastrow,'Match History Data'!G2669,"")</f>
        <v/>
      </c>
      <c r="H2669" t="str">
        <f>IF(ROW()&lt;=vLastrow,'Match History Data'!H2669,"")</f>
        <v/>
      </c>
      <c r="I2669" t="str">
        <f>IF(ROW()&lt;=vLastrow,'Match History Data'!I2669,"")</f>
        <v/>
      </c>
      <c r="J2669" t="str">
        <f>IF(ROW()&lt;=vLastrow,'Match History Data'!J2669,"")</f>
        <v/>
      </c>
      <c r="K2669" t="str">
        <f>IF(ROW()&lt;=vLastrow,'Match History Data'!K2669,"")</f>
        <v/>
      </c>
      <c r="L2669" t="str">
        <f>IF(ROW()&lt;=vLastrow,'Match History Data'!L2669,"")</f>
        <v/>
      </c>
      <c r="M2669" t="str">
        <f>IF(ROW()&lt;=vLastrow,'Match History Data'!M2669,"")</f>
        <v/>
      </c>
      <c r="N2669" t="str">
        <f>IF(ROW()&lt;=vLastrow,'Match History Data'!N2669,"")</f>
        <v/>
      </c>
      <c r="O2669" t="str">
        <f>IF(ROW()&lt;=vLastrow,'Match History Data'!O2669,"")</f>
        <v/>
      </c>
      <c r="Q2669" t="str">
        <f>IF(ROW()&lt;=vLastrow,VLOOKUP(MONTH(E2669),calcs!$S$2:$T$13,2,FALSE),"")</f>
        <v/>
      </c>
      <c r="R2669" t="str">
        <f>IF(ROW()&lt;=vLastrow,VLOOKUP(MONTH(F2669),calcs!$S$2:$T$13,2,FALSE),"")</f>
        <v/>
      </c>
      <c r="S2669" t="str">
        <f t="shared" si="215"/>
        <v/>
      </c>
      <c r="T2669" s="26" t="e">
        <f>IF(F2669="",DATEDIF(E2669,calcs!X$2,"Y"),"")</f>
        <v>#VALUE!</v>
      </c>
      <c r="U2669" t="str">
        <f t="shared" si="214"/>
        <v/>
      </c>
      <c r="V2669" t="str">
        <f t="shared" si="211"/>
        <v/>
      </c>
      <c r="W2669">
        <f t="shared" si="212"/>
        <v>0</v>
      </c>
      <c r="X2669">
        <f t="shared" si="213"/>
        <v>0</v>
      </c>
    </row>
    <row r="2670" spans="1:24" x14ac:dyDescent="0.35">
      <c r="A2670" t="str">
        <f>IF(ROW()&lt;=vLastrow,'Match History Data'!A2670,"")</f>
        <v/>
      </c>
      <c r="B2670" t="str">
        <f>IF(ROW()&lt;=vLastrow,'Match History Data'!B2670,"")</f>
        <v/>
      </c>
      <c r="C2670" t="str">
        <f>IF(ROW()&lt;=vLastrow,'Match History Data'!C2670,"")</f>
        <v/>
      </c>
      <c r="D2670" t="str">
        <f>IF(ROW()&lt;=vLastrow,'Match History Data'!D2670,"")</f>
        <v/>
      </c>
      <c r="E2670" s="3" t="str">
        <f>IF(ROW()&lt;=vLastrow,IF('Match History Data'!E2670&lt;&gt;"",'Match History Data'!E2670,""),"")</f>
        <v/>
      </c>
      <c r="F2670" s="3" t="str">
        <f>IF(ROW()&lt;=vLastrow,IF('Match History Data'!F2670&lt;&gt;"",'Match History Data'!F2670,""),"")</f>
        <v/>
      </c>
      <c r="G2670" t="str">
        <f>IF(ROW()&lt;=vLastrow,'Match History Data'!G2670,"")</f>
        <v/>
      </c>
      <c r="H2670" t="str">
        <f>IF(ROW()&lt;=vLastrow,'Match History Data'!H2670,"")</f>
        <v/>
      </c>
      <c r="I2670" t="str">
        <f>IF(ROW()&lt;=vLastrow,'Match History Data'!I2670,"")</f>
        <v/>
      </c>
      <c r="J2670" t="str">
        <f>IF(ROW()&lt;=vLastrow,'Match History Data'!J2670,"")</f>
        <v/>
      </c>
      <c r="K2670" t="str">
        <f>IF(ROW()&lt;=vLastrow,'Match History Data'!K2670,"")</f>
        <v/>
      </c>
      <c r="L2670" t="str">
        <f>IF(ROW()&lt;=vLastrow,'Match History Data'!L2670,"")</f>
        <v/>
      </c>
      <c r="M2670" t="str">
        <f>IF(ROW()&lt;=vLastrow,'Match History Data'!M2670,"")</f>
        <v/>
      </c>
      <c r="N2670" t="str">
        <f>IF(ROW()&lt;=vLastrow,'Match History Data'!N2670,"")</f>
        <v/>
      </c>
      <c r="O2670" t="str">
        <f>IF(ROW()&lt;=vLastrow,'Match History Data'!O2670,"")</f>
        <v/>
      </c>
      <c r="Q2670" t="str">
        <f>IF(ROW()&lt;=vLastrow,VLOOKUP(MONTH(E2670),calcs!$S$2:$T$13,2,FALSE),"")</f>
        <v/>
      </c>
      <c r="R2670" t="str">
        <f>IF(ROW()&lt;=vLastrow,VLOOKUP(MONTH(F2670),calcs!$S$2:$T$13,2,FALSE),"")</f>
        <v/>
      </c>
      <c r="S2670" t="str">
        <f t="shared" si="215"/>
        <v/>
      </c>
      <c r="T2670" s="26" t="e">
        <f>IF(F2670="",DATEDIF(E2670,calcs!X$2,"Y"),"")</f>
        <v>#VALUE!</v>
      </c>
      <c r="U2670" t="str">
        <f t="shared" si="214"/>
        <v/>
      </c>
      <c r="V2670" t="str">
        <f t="shared" si="211"/>
        <v/>
      </c>
      <c r="W2670">
        <f t="shared" si="212"/>
        <v>0</v>
      </c>
      <c r="X2670">
        <f t="shared" si="213"/>
        <v>0</v>
      </c>
    </row>
    <row r="2671" spans="1:24" x14ac:dyDescent="0.35">
      <c r="A2671" t="str">
        <f>IF(ROW()&lt;=vLastrow,'Match History Data'!A2671,"")</f>
        <v/>
      </c>
      <c r="B2671" t="str">
        <f>IF(ROW()&lt;=vLastrow,'Match History Data'!B2671,"")</f>
        <v/>
      </c>
      <c r="C2671" t="str">
        <f>IF(ROW()&lt;=vLastrow,'Match History Data'!C2671,"")</f>
        <v/>
      </c>
      <c r="D2671" t="str">
        <f>IF(ROW()&lt;=vLastrow,'Match History Data'!D2671,"")</f>
        <v/>
      </c>
      <c r="E2671" s="3" t="str">
        <f>IF(ROW()&lt;=vLastrow,IF('Match History Data'!E2671&lt;&gt;"",'Match History Data'!E2671,""),"")</f>
        <v/>
      </c>
      <c r="F2671" s="3" t="str">
        <f>IF(ROW()&lt;=vLastrow,IF('Match History Data'!F2671&lt;&gt;"",'Match History Data'!F2671,""),"")</f>
        <v/>
      </c>
      <c r="G2671" t="str">
        <f>IF(ROW()&lt;=vLastrow,'Match History Data'!G2671,"")</f>
        <v/>
      </c>
      <c r="H2671" t="str">
        <f>IF(ROW()&lt;=vLastrow,'Match History Data'!H2671,"")</f>
        <v/>
      </c>
      <c r="I2671" t="str">
        <f>IF(ROW()&lt;=vLastrow,'Match History Data'!I2671,"")</f>
        <v/>
      </c>
      <c r="J2671" t="str">
        <f>IF(ROW()&lt;=vLastrow,'Match History Data'!J2671,"")</f>
        <v/>
      </c>
      <c r="K2671" t="str">
        <f>IF(ROW()&lt;=vLastrow,'Match History Data'!K2671,"")</f>
        <v/>
      </c>
      <c r="L2671" t="str">
        <f>IF(ROW()&lt;=vLastrow,'Match History Data'!L2671,"")</f>
        <v/>
      </c>
      <c r="M2671" t="str">
        <f>IF(ROW()&lt;=vLastrow,'Match History Data'!M2671,"")</f>
        <v/>
      </c>
      <c r="N2671" t="str">
        <f>IF(ROW()&lt;=vLastrow,'Match History Data'!N2671,"")</f>
        <v/>
      </c>
      <c r="O2671" t="str">
        <f>IF(ROW()&lt;=vLastrow,'Match History Data'!O2671,"")</f>
        <v/>
      </c>
      <c r="Q2671" t="str">
        <f>IF(ROW()&lt;=vLastrow,VLOOKUP(MONTH(E2671),calcs!$S$2:$T$13,2,FALSE),"")</f>
        <v/>
      </c>
      <c r="R2671" t="str">
        <f>IF(ROW()&lt;=vLastrow,VLOOKUP(MONTH(F2671),calcs!$S$2:$T$13,2,FALSE),"")</f>
        <v/>
      </c>
      <c r="S2671" t="str">
        <f t="shared" si="215"/>
        <v/>
      </c>
      <c r="T2671" s="26" t="e">
        <f>IF(F2671="",DATEDIF(E2671,calcs!X$2,"Y"),"")</f>
        <v>#VALUE!</v>
      </c>
      <c r="U2671" t="str">
        <f t="shared" si="214"/>
        <v/>
      </c>
      <c r="V2671" t="str">
        <f t="shared" si="211"/>
        <v/>
      </c>
      <c r="W2671">
        <f t="shared" si="212"/>
        <v>0</v>
      </c>
      <c r="X2671">
        <f t="shared" si="213"/>
        <v>0</v>
      </c>
    </row>
    <row r="2672" spans="1:24" x14ac:dyDescent="0.35">
      <c r="A2672" t="str">
        <f>IF(ROW()&lt;=vLastrow,'Match History Data'!A2672,"")</f>
        <v/>
      </c>
      <c r="B2672" t="str">
        <f>IF(ROW()&lt;=vLastrow,'Match History Data'!B2672,"")</f>
        <v/>
      </c>
      <c r="C2672" t="str">
        <f>IF(ROW()&lt;=vLastrow,'Match History Data'!C2672,"")</f>
        <v/>
      </c>
      <c r="D2672" t="str">
        <f>IF(ROW()&lt;=vLastrow,'Match History Data'!D2672,"")</f>
        <v/>
      </c>
      <c r="E2672" s="3" t="str">
        <f>IF(ROW()&lt;=vLastrow,IF('Match History Data'!E2672&lt;&gt;"",'Match History Data'!E2672,""),"")</f>
        <v/>
      </c>
      <c r="F2672" s="3" t="str">
        <f>IF(ROW()&lt;=vLastrow,IF('Match History Data'!F2672&lt;&gt;"",'Match History Data'!F2672,""),"")</f>
        <v/>
      </c>
      <c r="G2672" t="str">
        <f>IF(ROW()&lt;=vLastrow,'Match History Data'!G2672,"")</f>
        <v/>
      </c>
      <c r="H2672" t="str">
        <f>IF(ROW()&lt;=vLastrow,'Match History Data'!H2672,"")</f>
        <v/>
      </c>
      <c r="I2672" t="str">
        <f>IF(ROW()&lt;=vLastrow,'Match History Data'!I2672,"")</f>
        <v/>
      </c>
      <c r="J2672" t="str">
        <f>IF(ROW()&lt;=vLastrow,'Match History Data'!J2672,"")</f>
        <v/>
      </c>
      <c r="K2672" t="str">
        <f>IF(ROW()&lt;=vLastrow,'Match History Data'!K2672,"")</f>
        <v/>
      </c>
      <c r="L2672" t="str">
        <f>IF(ROW()&lt;=vLastrow,'Match History Data'!L2672,"")</f>
        <v/>
      </c>
      <c r="M2672" t="str">
        <f>IF(ROW()&lt;=vLastrow,'Match History Data'!M2672,"")</f>
        <v/>
      </c>
      <c r="N2672" t="str">
        <f>IF(ROW()&lt;=vLastrow,'Match History Data'!N2672,"")</f>
        <v/>
      </c>
      <c r="O2672" t="str">
        <f>IF(ROW()&lt;=vLastrow,'Match History Data'!O2672,"")</f>
        <v/>
      </c>
      <c r="Q2672" t="str">
        <f>IF(ROW()&lt;=vLastrow,VLOOKUP(MONTH(E2672),calcs!$S$2:$T$13,2,FALSE),"")</f>
        <v/>
      </c>
      <c r="R2672" t="str">
        <f>IF(ROW()&lt;=vLastrow,VLOOKUP(MONTH(F2672),calcs!$S$2:$T$13,2,FALSE),"")</f>
        <v/>
      </c>
      <c r="S2672" t="str">
        <f t="shared" si="215"/>
        <v/>
      </c>
      <c r="T2672" s="26" t="e">
        <f>IF(F2672="",DATEDIF(E2672,calcs!X$2,"Y"),"")</f>
        <v>#VALUE!</v>
      </c>
      <c r="U2672" t="str">
        <f t="shared" si="214"/>
        <v/>
      </c>
      <c r="V2672" t="str">
        <f t="shared" si="211"/>
        <v/>
      </c>
      <c r="W2672">
        <f t="shared" si="212"/>
        <v>0</v>
      </c>
      <c r="X2672">
        <f t="shared" si="213"/>
        <v>0</v>
      </c>
    </row>
    <row r="2673" spans="1:24" x14ac:dyDescent="0.35">
      <c r="A2673" t="str">
        <f>IF(ROW()&lt;=vLastrow,'Match History Data'!A2673,"")</f>
        <v/>
      </c>
      <c r="B2673" t="str">
        <f>IF(ROW()&lt;=vLastrow,'Match History Data'!B2673,"")</f>
        <v/>
      </c>
      <c r="C2673" t="str">
        <f>IF(ROW()&lt;=vLastrow,'Match History Data'!C2673,"")</f>
        <v/>
      </c>
      <c r="D2673" t="str">
        <f>IF(ROW()&lt;=vLastrow,'Match History Data'!D2673,"")</f>
        <v/>
      </c>
      <c r="E2673" s="3" t="str">
        <f>IF(ROW()&lt;=vLastrow,IF('Match History Data'!E2673&lt;&gt;"",'Match History Data'!E2673,""),"")</f>
        <v/>
      </c>
      <c r="F2673" s="3" t="str">
        <f>IF(ROW()&lt;=vLastrow,IF('Match History Data'!F2673&lt;&gt;"",'Match History Data'!F2673,""),"")</f>
        <v/>
      </c>
      <c r="G2673" t="str">
        <f>IF(ROW()&lt;=vLastrow,'Match History Data'!G2673,"")</f>
        <v/>
      </c>
      <c r="H2673" t="str">
        <f>IF(ROW()&lt;=vLastrow,'Match History Data'!H2673,"")</f>
        <v/>
      </c>
      <c r="I2673" t="str">
        <f>IF(ROW()&lt;=vLastrow,'Match History Data'!I2673,"")</f>
        <v/>
      </c>
      <c r="J2673" t="str">
        <f>IF(ROW()&lt;=vLastrow,'Match History Data'!J2673,"")</f>
        <v/>
      </c>
      <c r="K2673" t="str">
        <f>IF(ROW()&lt;=vLastrow,'Match History Data'!K2673,"")</f>
        <v/>
      </c>
      <c r="L2673" t="str">
        <f>IF(ROW()&lt;=vLastrow,'Match History Data'!L2673,"")</f>
        <v/>
      </c>
      <c r="M2673" t="str">
        <f>IF(ROW()&lt;=vLastrow,'Match History Data'!M2673,"")</f>
        <v/>
      </c>
      <c r="N2673" t="str">
        <f>IF(ROW()&lt;=vLastrow,'Match History Data'!N2673,"")</f>
        <v/>
      </c>
      <c r="O2673" t="str">
        <f>IF(ROW()&lt;=vLastrow,'Match History Data'!O2673,"")</f>
        <v/>
      </c>
      <c r="Q2673" t="str">
        <f>IF(ROW()&lt;=vLastrow,VLOOKUP(MONTH(E2673),calcs!$S$2:$T$13,2,FALSE),"")</f>
        <v/>
      </c>
      <c r="R2673" t="str">
        <f>IF(ROW()&lt;=vLastrow,VLOOKUP(MONTH(F2673),calcs!$S$2:$T$13,2,FALSE),"")</f>
        <v/>
      </c>
      <c r="S2673" t="str">
        <f t="shared" si="215"/>
        <v/>
      </c>
      <c r="T2673" s="26" t="e">
        <f>IF(F2673="",DATEDIF(E2673,calcs!X$2,"Y"),"")</f>
        <v>#VALUE!</v>
      </c>
      <c r="U2673" t="str">
        <f t="shared" si="214"/>
        <v/>
      </c>
      <c r="V2673" t="str">
        <f t="shared" si="211"/>
        <v/>
      </c>
      <c r="W2673">
        <f t="shared" si="212"/>
        <v>0</v>
      </c>
      <c r="X2673">
        <f t="shared" si="213"/>
        <v>0</v>
      </c>
    </row>
    <row r="2674" spans="1:24" x14ac:dyDescent="0.35">
      <c r="A2674" t="str">
        <f>IF(ROW()&lt;=vLastrow,'Match History Data'!A2674,"")</f>
        <v/>
      </c>
      <c r="B2674" t="str">
        <f>IF(ROW()&lt;=vLastrow,'Match History Data'!B2674,"")</f>
        <v/>
      </c>
      <c r="C2674" t="str">
        <f>IF(ROW()&lt;=vLastrow,'Match History Data'!C2674,"")</f>
        <v/>
      </c>
      <c r="D2674" t="str">
        <f>IF(ROW()&lt;=vLastrow,'Match History Data'!D2674,"")</f>
        <v/>
      </c>
      <c r="E2674" s="3" t="str">
        <f>IF(ROW()&lt;=vLastrow,IF('Match History Data'!E2674&lt;&gt;"",'Match History Data'!E2674,""),"")</f>
        <v/>
      </c>
      <c r="F2674" s="3" t="str">
        <f>IF(ROW()&lt;=vLastrow,IF('Match History Data'!F2674&lt;&gt;"",'Match History Data'!F2674,""),"")</f>
        <v/>
      </c>
      <c r="G2674" t="str">
        <f>IF(ROW()&lt;=vLastrow,'Match History Data'!G2674,"")</f>
        <v/>
      </c>
      <c r="H2674" t="str">
        <f>IF(ROW()&lt;=vLastrow,'Match History Data'!H2674,"")</f>
        <v/>
      </c>
      <c r="I2674" t="str">
        <f>IF(ROW()&lt;=vLastrow,'Match History Data'!I2674,"")</f>
        <v/>
      </c>
      <c r="J2674" t="str">
        <f>IF(ROW()&lt;=vLastrow,'Match History Data'!J2674,"")</f>
        <v/>
      </c>
      <c r="K2674" t="str">
        <f>IF(ROW()&lt;=vLastrow,'Match History Data'!K2674,"")</f>
        <v/>
      </c>
      <c r="L2674" t="str">
        <f>IF(ROW()&lt;=vLastrow,'Match History Data'!L2674,"")</f>
        <v/>
      </c>
      <c r="M2674" t="str">
        <f>IF(ROW()&lt;=vLastrow,'Match History Data'!M2674,"")</f>
        <v/>
      </c>
      <c r="N2674" t="str">
        <f>IF(ROW()&lt;=vLastrow,'Match History Data'!N2674,"")</f>
        <v/>
      </c>
      <c r="O2674" t="str">
        <f>IF(ROW()&lt;=vLastrow,'Match History Data'!O2674,"")</f>
        <v/>
      </c>
      <c r="Q2674" t="str">
        <f>IF(ROW()&lt;=vLastrow,VLOOKUP(MONTH(E2674),calcs!$S$2:$T$13,2,FALSE),"")</f>
        <v/>
      </c>
      <c r="R2674" t="str">
        <f>IF(ROW()&lt;=vLastrow,VLOOKUP(MONTH(F2674),calcs!$S$2:$T$13,2,FALSE),"")</f>
        <v/>
      </c>
      <c r="S2674" t="str">
        <f t="shared" si="215"/>
        <v/>
      </c>
      <c r="T2674" s="26" t="e">
        <f>IF(F2674="",DATEDIF(E2674,calcs!X$2,"Y"),"")</f>
        <v>#VALUE!</v>
      </c>
      <c r="U2674" t="str">
        <f t="shared" si="214"/>
        <v/>
      </c>
      <c r="V2674" t="str">
        <f t="shared" si="211"/>
        <v/>
      </c>
      <c r="W2674">
        <f t="shared" si="212"/>
        <v>0</v>
      </c>
      <c r="X2674">
        <f t="shared" si="213"/>
        <v>0</v>
      </c>
    </row>
    <row r="2675" spans="1:24" x14ac:dyDescent="0.35">
      <c r="A2675" t="str">
        <f>IF(ROW()&lt;=vLastrow,'Match History Data'!A2675,"")</f>
        <v/>
      </c>
      <c r="B2675" t="str">
        <f>IF(ROW()&lt;=vLastrow,'Match History Data'!B2675,"")</f>
        <v/>
      </c>
      <c r="C2675" t="str">
        <f>IF(ROW()&lt;=vLastrow,'Match History Data'!C2675,"")</f>
        <v/>
      </c>
      <c r="D2675" t="str">
        <f>IF(ROW()&lt;=vLastrow,'Match History Data'!D2675,"")</f>
        <v/>
      </c>
      <c r="E2675" s="3" t="str">
        <f>IF(ROW()&lt;=vLastrow,IF('Match History Data'!E2675&lt;&gt;"",'Match History Data'!E2675,""),"")</f>
        <v/>
      </c>
      <c r="F2675" s="3" t="str">
        <f>IF(ROW()&lt;=vLastrow,IF('Match History Data'!F2675&lt;&gt;"",'Match History Data'!F2675,""),"")</f>
        <v/>
      </c>
      <c r="G2675" t="str">
        <f>IF(ROW()&lt;=vLastrow,'Match History Data'!G2675,"")</f>
        <v/>
      </c>
      <c r="H2675" t="str">
        <f>IF(ROW()&lt;=vLastrow,'Match History Data'!H2675,"")</f>
        <v/>
      </c>
      <c r="I2675" t="str">
        <f>IF(ROW()&lt;=vLastrow,'Match History Data'!I2675,"")</f>
        <v/>
      </c>
      <c r="J2675" t="str">
        <f>IF(ROW()&lt;=vLastrow,'Match History Data'!J2675,"")</f>
        <v/>
      </c>
      <c r="K2675" t="str">
        <f>IF(ROW()&lt;=vLastrow,'Match History Data'!K2675,"")</f>
        <v/>
      </c>
      <c r="L2675" t="str">
        <f>IF(ROW()&lt;=vLastrow,'Match History Data'!L2675,"")</f>
        <v/>
      </c>
      <c r="M2675" t="str">
        <f>IF(ROW()&lt;=vLastrow,'Match History Data'!M2675,"")</f>
        <v/>
      </c>
      <c r="N2675" t="str">
        <f>IF(ROW()&lt;=vLastrow,'Match History Data'!N2675,"")</f>
        <v/>
      </c>
      <c r="O2675" t="str">
        <f>IF(ROW()&lt;=vLastrow,'Match History Data'!O2675,"")</f>
        <v/>
      </c>
      <c r="Q2675" t="str">
        <f>IF(ROW()&lt;=vLastrow,VLOOKUP(MONTH(E2675),calcs!$S$2:$T$13,2,FALSE),"")</f>
        <v/>
      </c>
      <c r="R2675" t="str">
        <f>IF(ROW()&lt;=vLastrow,VLOOKUP(MONTH(F2675),calcs!$S$2:$T$13,2,FALSE),"")</f>
        <v/>
      </c>
      <c r="S2675" t="str">
        <f t="shared" si="215"/>
        <v/>
      </c>
      <c r="T2675" s="26" t="e">
        <f>IF(F2675="",DATEDIF(E2675,calcs!X$2,"Y"),"")</f>
        <v>#VALUE!</v>
      </c>
      <c r="U2675" t="str">
        <f t="shared" si="214"/>
        <v/>
      </c>
      <c r="V2675" t="str">
        <f t="shared" si="211"/>
        <v/>
      </c>
      <c r="W2675">
        <f t="shared" si="212"/>
        <v>0</v>
      </c>
      <c r="X2675">
        <f t="shared" si="213"/>
        <v>0</v>
      </c>
    </row>
    <row r="2676" spans="1:24" x14ac:dyDescent="0.35">
      <c r="A2676" t="str">
        <f>IF(ROW()&lt;=vLastrow,'Match History Data'!A2676,"")</f>
        <v/>
      </c>
      <c r="B2676" t="str">
        <f>IF(ROW()&lt;=vLastrow,'Match History Data'!B2676,"")</f>
        <v/>
      </c>
      <c r="C2676" t="str">
        <f>IF(ROW()&lt;=vLastrow,'Match History Data'!C2676,"")</f>
        <v/>
      </c>
      <c r="D2676" t="str">
        <f>IF(ROW()&lt;=vLastrow,'Match History Data'!D2676,"")</f>
        <v/>
      </c>
      <c r="E2676" s="3" t="str">
        <f>IF(ROW()&lt;=vLastrow,IF('Match History Data'!E2676&lt;&gt;"",'Match History Data'!E2676,""),"")</f>
        <v/>
      </c>
      <c r="F2676" s="3" t="str">
        <f>IF(ROW()&lt;=vLastrow,IF('Match History Data'!F2676&lt;&gt;"",'Match History Data'!F2676,""),"")</f>
        <v/>
      </c>
      <c r="G2676" t="str">
        <f>IF(ROW()&lt;=vLastrow,'Match History Data'!G2676,"")</f>
        <v/>
      </c>
      <c r="H2676" t="str">
        <f>IF(ROW()&lt;=vLastrow,'Match History Data'!H2676,"")</f>
        <v/>
      </c>
      <c r="I2676" t="str">
        <f>IF(ROW()&lt;=vLastrow,'Match History Data'!I2676,"")</f>
        <v/>
      </c>
      <c r="J2676" t="str">
        <f>IF(ROW()&lt;=vLastrow,'Match History Data'!J2676,"")</f>
        <v/>
      </c>
      <c r="K2676" t="str">
        <f>IF(ROW()&lt;=vLastrow,'Match History Data'!K2676,"")</f>
        <v/>
      </c>
      <c r="L2676" t="str">
        <f>IF(ROW()&lt;=vLastrow,'Match History Data'!L2676,"")</f>
        <v/>
      </c>
      <c r="M2676" t="str">
        <f>IF(ROW()&lt;=vLastrow,'Match History Data'!M2676,"")</f>
        <v/>
      </c>
      <c r="N2676" t="str">
        <f>IF(ROW()&lt;=vLastrow,'Match History Data'!N2676,"")</f>
        <v/>
      </c>
      <c r="O2676" t="str">
        <f>IF(ROW()&lt;=vLastrow,'Match History Data'!O2676,"")</f>
        <v/>
      </c>
      <c r="Q2676" t="str">
        <f>IF(ROW()&lt;=vLastrow,VLOOKUP(MONTH(E2676),calcs!$S$2:$T$13,2,FALSE),"")</f>
        <v/>
      </c>
      <c r="R2676" t="str">
        <f>IF(ROW()&lt;=vLastrow,VLOOKUP(MONTH(F2676),calcs!$S$2:$T$13,2,FALSE),"")</f>
        <v/>
      </c>
      <c r="S2676" t="str">
        <f t="shared" si="215"/>
        <v/>
      </c>
      <c r="T2676" s="26" t="e">
        <f>IF(F2676="",DATEDIF(E2676,calcs!X$2,"Y"),"")</f>
        <v>#VALUE!</v>
      </c>
      <c r="U2676" t="str">
        <f t="shared" si="214"/>
        <v/>
      </c>
      <c r="V2676" t="str">
        <f t="shared" si="211"/>
        <v/>
      </c>
      <c r="W2676">
        <f t="shared" si="212"/>
        <v>0</v>
      </c>
      <c r="X2676">
        <f t="shared" si="213"/>
        <v>0</v>
      </c>
    </row>
    <row r="2677" spans="1:24" x14ac:dyDescent="0.35">
      <c r="A2677" t="str">
        <f>IF(ROW()&lt;=vLastrow,'Match History Data'!A2677,"")</f>
        <v/>
      </c>
      <c r="B2677" t="str">
        <f>IF(ROW()&lt;=vLastrow,'Match History Data'!B2677,"")</f>
        <v/>
      </c>
      <c r="C2677" t="str">
        <f>IF(ROW()&lt;=vLastrow,'Match History Data'!C2677,"")</f>
        <v/>
      </c>
      <c r="D2677" t="str">
        <f>IF(ROW()&lt;=vLastrow,'Match History Data'!D2677,"")</f>
        <v/>
      </c>
      <c r="E2677" s="3" t="str">
        <f>IF(ROW()&lt;=vLastrow,IF('Match History Data'!E2677&lt;&gt;"",'Match History Data'!E2677,""),"")</f>
        <v/>
      </c>
      <c r="F2677" s="3" t="str">
        <f>IF(ROW()&lt;=vLastrow,IF('Match History Data'!F2677&lt;&gt;"",'Match History Data'!F2677,""),"")</f>
        <v/>
      </c>
      <c r="G2677" t="str">
        <f>IF(ROW()&lt;=vLastrow,'Match History Data'!G2677,"")</f>
        <v/>
      </c>
      <c r="H2677" t="str">
        <f>IF(ROW()&lt;=vLastrow,'Match History Data'!H2677,"")</f>
        <v/>
      </c>
      <c r="I2677" t="str">
        <f>IF(ROW()&lt;=vLastrow,'Match History Data'!I2677,"")</f>
        <v/>
      </c>
      <c r="J2677" t="str">
        <f>IF(ROW()&lt;=vLastrow,'Match History Data'!J2677,"")</f>
        <v/>
      </c>
      <c r="K2677" t="str">
        <f>IF(ROW()&lt;=vLastrow,'Match History Data'!K2677,"")</f>
        <v/>
      </c>
      <c r="L2677" t="str">
        <f>IF(ROW()&lt;=vLastrow,'Match History Data'!L2677,"")</f>
        <v/>
      </c>
      <c r="M2677" t="str">
        <f>IF(ROW()&lt;=vLastrow,'Match History Data'!M2677,"")</f>
        <v/>
      </c>
      <c r="N2677" t="str">
        <f>IF(ROW()&lt;=vLastrow,'Match History Data'!N2677,"")</f>
        <v/>
      </c>
      <c r="O2677" t="str">
        <f>IF(ROW()&lt;=vLastrow,'Match History Data'!O2677,"")</f>
        <v/>
      </c>
      <c r="Q2677" t="str">
        <f>IF(ROW()&lt;=vLastrow,VLOOKUP(MONTH(E2677),calcs!$S$2:$T$13,2,FALSE),"")</f>
        <v/>
      </c>
      <c r="R2677" t="str">
        <f>IF(ROW()&lt;=vLastrow,VLOOKUP(MONTH(F2677),calcs!$S$2:$T$13,2,FALSE),"")</f>
        <v/>
      </c>
      <c r="S2677" t="str">
        <f t="shared" si="215"/>
        <v/>
      </c>
      <c r="T2677" s="26" t="e">
        <f>IF(F2677="",DATEDIF(E2677,calcs!X$2,"Y"),"")</f>
        <v>#VALUE!</v>
      </c>
      <c r="U2677" t="str">
        <f t="shared" si="214"/>
        <v/>
      </c>
      <c r="V2677" t="str">
        <f t="shared" si="211"/>
        <v/>
      </c>
      <c r="W2677">
        <f t="shared" si="212"/>
        <v>0</v>
      </c>
      <c r="X2677">
        <f t="shared" si="213"/>
        <v>0</v>
      </c>
    </row>
    <row r="2678" spans="1:24" x14ac:dyDescent="0.35">
      <c r="A2678" t="str">
        <f>IF(ROW()&lt;=vLastrow,'Match History Data'!A2678,"")</f>
        <v/>
      </c>
      <c r="B2678" t="str">
        <f>IF(ROW()&lt;=vLastrow,'Match History Data'!B2678,"")</f>
        <v/>
      </c>
      <c r="C2678" t="str">
        <f>IF(ROW()&lt;=vLastrow,'Match History Data'!C2678,"")</f>
        <v/>
      </c>
      <c r="D2678" t="str">
        <f>IF(ROW()&lt;=vLastrow,'Match History Data'!D2678,"")</f>
        <v/>
      </c>
      <c r="E2678" s="3" t="str">
        <f>IF(ROW()&lt;=vLastrow,IF('Match History Data'!E2678&lt;&gt;"",'Match History Data'!E2678,""),"")</f>
        <v/>
      </c>
      <c r="F2678" s="3" t="str">
        <f>IF(ROW()&lt;=vLastrow,IF('Match History Data'!F2678&lt;&gt;"",'Match History Data'!F2678,""),"")</f>
        <v/>
      </c>
      <c r="G2678" t="str">
        <f>IF(ROW()&lt;=vLastrow,'Match History Data'!G2678,"")</f>
        <v/>
      </c>
      <c r="H2678" t="str">
        <f>IF(ROW()&lt;=vLastrow,'Match History Data'!H2678,"")</f>
        <v/>
      </c>
      <c r="I2678" t="str">
        <f>IF(ROW()&lt;=vLastrow,'Match History Data'!I2678,"")</f>
        <v/>
      </c>
      <c r="J2678" t="str">
        <f>IF(ROW()&lt;=vLastrow,'Match History Data'!J2678,"")</f>
        <v/>
      </c>
      <c r="K2678" t="str">
        <f>IF(ROW()&lt;=vLastrow,'Match History Data'!K2678,"")</f>
        <v/>
      </c>
      <c r="L2678" t="str">
        <f>IF(ROW()&lt;=vLastrow,'Match History Data'!L2678,"")</f>
        <v/>
      </c>
      <c r="M2678" t="str">
        <f>IF(ROW()&lt;=vLastrow,'Match History Data'!M2678,"")</f>
        <v/>
      </c>
      <c r="N2678" t="str">
        <f>IF(ROW()&lt;=vLastrow,'Match History Data'!N2678,"")</f>
        <v/>
      </c>
      <c r="O2678" t="str">
        <f>IF(ROW()&lt;=vLastrow,'Match History Data'!O2678,"")</f>
        <v/>
      </c>
      <c r="Q2678" t="str">
        <f>IF(ROW()&lt;=vLastrow,VLOOKUP(MONTH(E2678),calcs!$S$2:$T$13,2,FALSE),"")</f>
        <v/>
      </c>
      <c r="R2678" t="str">
        <f>IF(ROW()&lt;=vLastrow,VLOOKUP(MONTH(F2678),calcs!$S$2:$T$13,2,FALSE),"")</f>
        <v/>
      </c>
      <c r="S2678" t="str">
        <f t="shared" si="215"/>
        <v/>
      </c>
      <c r="T2678" s="26" t="e">
        <f>IF(F2678="",DATEDIF(E2678,calcs!X$2,"Y"),"")</f>
        <v>#VALUE!</v>
      </c>
      <c r="U2678" t="str">
        <f t="shared" si="214"/>
        <v/>
      </c>
      <c r="V2678" t="str">
        <f t="shared" si="211"/>
        <v/>
      </c>
      <c r="W2678">
        <f t="shared" si="212"/>
        <v>0</v>
      </c>
      <c r="X2678">
        <f t="shared" si="213"/>
        <v>0</v>
      </c>
    </row>
    <row r="2679" spans="1:24" x14ac:dyDescent="0.35">
      <c r="A2679" t="str">
        <f>IF(ROW()&lt;=vLastrow,'Match History Data'!A2679,"")</f>
        <v/>
      </c>
      <c r="B2679" t="str">
        <f>IF(ROW()&lt;=vLastrow,'Match History Data'!B2679,"")</f>
        <v/>
      </c>
      <c r="C2679" t="str">
        <f>IF(ROW()&lt;=vLastrow,'Match History Data'!C2679,"")</f>
        <v/>
      </c>
      <c r="D2679" t="str">
        <f>IF(ROW()&lt;=vLastrow,'Match History Data'!D2679,"")</f>
        <v/>
      </c>
      <c r="E2679" s="3" t="str">
        <f>IF(ROW()&lt;=vLastrow,IF('Match History Data'!E2679&lt;&gt;"",'Match History Data'!E2679,""),"")</f>
        <v/>
      </c>
      <c r="F2679" s="3" t="str">
        <f>IF(ROW()&lt;=vLastrow,IF('Match History Data'!F2679&lt;&gt;"",'Match History Data'!F2679,""),"")</f>
        <v/>
      </c>
      <c r="G2679" t="str">
        <f>IF(ROW()&lt;=vLastrow,'Match History Data'!G2679,"")</f>
        <v/>
      </c>
      <c r="H2679" t="str">
        <f>IF(ROW()&lt;=vLastrow,'Match History Data'!H2679,"")</f>
        <v/>
      </c>
      <c r="I2679" t="str">
        <f>IF(ROW()&lt;=vLastrow,'Match History Data'!I2679,"")</f>
        <v/>
      </c>
      <c r="J2679" t="str">
        <f>IF(ROW()&lt;=vLastrow,'Match History Data'!J2679,"")</f>
        <v/>
      </c>
      <c r="K2679" t="str">
        <f>IF(ROW()&lt;=vLastrow,'Match History Data'!K2679,"")</f>
        <v/>
      </c>
      <c r="L2679" t="str">
        <f>IF(ROW()&lt;=vLastrow,'Match History Data'!L2679,"")</f>
        <v/>
      </c>
      <c r="M2679" t="str">
        <f>IF(ROW()&lt;=vLastrow,'Match History Data'!M2679,"")</f>
        <v/>
      </c>
      <c r="N2679" t="str">
        <f>IF(ROW()&lt;=vLastrow,'Match History Data'!N2679,"")</f>
        <v/>
      </c>
      <c r="O2679" t="str">
        <f>IF(ROW()&lt;=vLastrow,'Match History Data'!O2679,"")</f>
        <v/>
      </c>
      <c r="Q2679" t="str">
        <f>IF(ROW()&lt;=vLastrow,VLOOKUP(MONTH(E2679),calcs!$S$2:$T$13,2,FALSE),"")</f>
        <v/>
      </c>
      <c r="R2679" t="str">
        <f>IF(ROW()&lt;=vLastrow,VLOOKUP(MONTH(F2679),calcs!$S$2:$T$13,2,FALSE),"")</f>
        <v/>
      </c>
      <c r="S2679" t="str">
        <f t="shared" si="215"/>
        <v/>
      </c>
      <c r="T2679" s="26" t="e">
        <f>IF(F2679="",DATEDIF(E2679,calcs!X$2,"Y"),"")</f>
        <v>#VALUE!</v>
      </c>
      <c r="U2679" t="str">
        <f t="shared" si="214"/>
        <v/>
      </c>
      <c r="V2679" t="str">
        <f t="shared" si="211"/>
        <v/>
      </c>
      <c r="W2679">
        <f t="shared" si="212"/>
        <v>0</v>
      </c>
      <c r="X2679">
        <f t="shared" si="213"/>
        <v>0</v>
      </c>
    </row>
    <row r="2680" spans="1:24" x14ac:dyDescent="0.35">
      <c r="A2680" t="str">
        <f>IF(ROW()&lt;=vLastrow,'Match History Data'!A2680,"")</f>
        <v/>
      </c>
      <c r="B2680" t="str">
        <f>IF(ROW()&lt;=vLastrow,'Match History Data'!B2680,"")</f>
        <v/>
      </c>
      <c r="C2680" t="str">
        <f>IF(ROW()&lt;=vLastrow,'Match History Data'!C2680,"")</f>
        <v/>
      </c>
      <c r="D2680" t="str">
        <f>IF(ROW()&lt;=vLastrow,'Match History Data'!D2680,"")</f>
        <v/>
      </c>
      <c r="E2680" s="3" t="str">
        <f>IF(ROW()&lt;=vLastrow,IF('Match History Data'!E2680&lt;&gt;"",'Match History Data'!E2680,""),"")</f>
        <v/>
      </c>
      <c r="F2680" s="3" t="str">
        <f>IF(ROW()&lt;=vLastrow,IF('Match History Data'!F2680&lt;&gt;"",'Match History Data'!F2680,""),"")</f>
        <v/>
      </c>
      <c r="G2680" t="str">
        <f>IF(ROW()&lt;=vLastrow,'Match History Data'!G2680,"")</f>
        <v/>
      </c>
      <c r="H2680" t="str">
        <f>IF(ROW()&lt;=vLastrow,'Match History Data'!H2680,"")</f>
        <v/>
      </c>
      <c r="I2680" t="str">
        <f>IF(ROW()&lt;=vLastrow,'Match History Data'!I2680,"")</f>
        <v/>
      </c>
      <c r="J2680" t="str">
        <f>IF(ROW()&lt;=vLastrow,'Match History Data'!J2680,"")</f>
        <v/>
      </c>
      <c r="K2680" t="str">
        <f>IF(ROW()&lt;=vLastrow,'Match History Data'!K2680,"")</f>
        <v/>
      </c>
      <c r="L2680" t="str">
        <f>IF(ROW()&lt;=vLastrow,'Match History Data'!L2680,"")</f>
        <v/>
      </c>
      <c r="M2680" t="str">
        <f>IF(ROW()&lt;=vLastrow,'Match History Data'!M2680,"")</f>
        <v/>
      </c>
      <c r="N2680" t="str">
        <f>IF(ROW()&lt;=vLastrow,'Match History Data'!N2680,"")</f>
        <v/>
      </c>
      <c r="O2680" t="str">
        <f>IF(ROW()&lt;=vLastrow,'Match History Data'!O2680,"")</f>
        <v/>
      </c>
      <c r="Q2680" t="str">
        <f>IF(ROW()&lt;=vLastrow,VLOOKUP(MONTH(E2680),calcs!$S$2:$T$13,2,FALSE),"")</f>
        <v/>
      </c>
      <c r="R2680" t="str">
        <f>IF(ROW()&lt;=vLastrow,VLOOKUP(MONTH(F2680),calcs!$S$2:$T$13,2,FALSE),"")</f>
        <v/>
      </c>
      <c r="S2680" t="str">
        <f t="shared" si="215"/>
        <v/>
      </c>
      <c r="T2680" s="26" t="e">
        <f>IF(F2680="",DATEDIF(E2680,calcs!X$2,"Y"),"")</f>
        <v>#VALUE!</v>
      </c>
      <c r="U2680" t="str">
        <f t="shared" si="214"/>
        <v/>
      </c>
      <c r="V2680" t="str">
        <f t="shared" si="211"/>
        <v/>
      </c>
      <c r="W2680">
        <f t="shared" si="212"/>
        <v>0</v>
      </c>
      <c r="X2680">
        <f t="shared" si="213"/>
        <v>0</v>
      </c>
    </row>
    <row r="2681" spans="1:24" x14ac:dyDescent="0.35">
      <c r="A2681" t="str">
        <f>IF(ROW()&lt;=vLastrow,'Match History Data'!A2681,"")</f>
        <v/>
      </c>
      <c r="B2681" t="str">
        <f>IF(ROW()&lt;=vLastrow,'Match History Data'!B2681,"")</f>
        <v/>
      </c>
      <c r="C2681" t="str">
        <f>IF(ROW()&lt;=vLastrow,'Match History Data'!C2681,"")</f>
        <v/>
      </c>
      <c r="D2681" t="str">
        <f>IF(ROW()&lt;=vLastrow,'Match History Data'!D2681,"")</f>
        <v/>
      </c>
      <c r="E2681" s="3" t="str">
        <f>IF(ROW()&lt;=vLastrow,IF('Match History Data'!E2681&lt;&gt;"",'Match History Data'!E2681,""),"")</f>
        <v/>
      </c>
      <c r="F2681" s="3" t="str">
        <f>IF(ROW()&lt;=vLastrow,IF('Match History Data'!F2681&lt;&gt;"",'Match History Data'!F2681,""),"")</f>
        <v/>
      </c>
      <c r="G2681" t="str">
        <f>IF(ROW()&lt;=vLastrow,'Match History Data'!G2681,"")</f>
        <v/>
      </c>
      <c r="H2681" t="str">
        <f>IF(ROW()&lt;=vLastrow,'Match History Data'!H2681,"")</f>
        <v/>
      </c>
      <c r="I2681" t="str">
        <f>IF(ROW()&lt;=vLastrow,'Match History Data'!I2681,"")</f>
        <v/>
      </c>
      <c r="J2681" t="str">
        <f>IF(ROW()&lt;=vLastrow,'Match History Data'!J2681,"")</f>
        <v/>
      </c>
      <c r="K2681" t="str">
        <f>IF(ROW()&lt;=vLastrow,'Match History Data'!K2681,"")</f>
        <v/>
      </c>
      <c r="L2681" t="str">
        <f>IF(ROW()&lt;=vLastrow,'Match History Data'!L2681,"")</f>
        <v/>
      </c>
      <c r="M2681" t="str">
        <f>IF(ROW()&lt;=vLastrow,'Match History Data'!M2681,"")</f>
        <v/>
      </c>
      <c r="N2681" t="str">
        <f>IF(ROW()&lt;=vLastrow,'Match History Data'!N2681,"")</f>
        <v/>
      </c>
      <c r="O2681" t="str">
        <f>IF(ROW()&lt;=vLastrow,'Match History Data'!O2681,"")</f>
        <v/>
      </c>
      <c r="Q2681" t="str">
        <f>IF(ROW()&lt;=vLastrow,VLOOKUP(MONTH(E2681),calcs!$S$2:$T$13,2,FALSE),"")</f>
        <v/>
      </c>
      <c r="R2681" t="str">
        <f>IF(ROW()&lt;=vLastrow,VLOOKUP(MONTH(F2681),calcs!$S$2:$T$13,2,FALSE),"")</f>
        <v/>
      </c>
      <c r="S2681" t="str">
        <f t="shared" si="215"/>
        <v/>
      </c>
      <c r="T2681" s="26" t="e">
        <f>IF(F2681="",DATEDIF(E2681,calcs!X$2,"Y"),"")</f>
        <v>#VALUE!</v>
      </c>
      <c r="U2681" t="str">
        <f t="shared" si="214"/>
        <v/>
      </c>
      <c r="V2681" t="str">
        <f t="shared" si="211"/>
        <v/>
      </c>
      <c r="W2681">
        <f t="shared" si="212"/>
        <v>0</v>
      </c>
      <c r="X2681">
        <f t="shared" si="213"/>
        <v>0</v>
      </c>
    </row>
    <row r="2682" spans="1:24" x14ac:dyDescent="0.35">
      <c r="A2682" t="str">
        <f>IF(ROW()&lt;=vLastrow,'Match History Data'!A2682,"")</f>
        <v/>
      </c>
      <c r="B2682" t="str">
        <f>IF(ROW()&lt;=vLastrow,'Match History Data'!B2682,"")</f>
        <v/>
      </c>
      <c r="C2682" t="str">
        <f>IF(ROW()&lt;=vLastrow,'Match History Data'!C2682,"")</f>
        <v/>
      </c>
      <c r="D2682" t="str">
        <f>IF(ROW()&lt;=vLastrow,'Match History Data'!D2682,"")</f>
        <v/>
      </c>
      <c r="E2682" s="3" t="str">
        <f>IF(ROW()&lt;=vLastrow,IF('Match History Data'!E2682&lt;&gt;"",'Match History Data'!E2682,""),"")</f>
        <v/>
      </c>
      <c r="F2682" s="3" t="str">
        <f>IF(ROW()&lt;=vLastrow,IF('Match History Data'!F2682&lt;&gt;"",'Match History Data'!F2682,""),"")</f>
        <v/>
      </c>
      <c r="G2682" t="str">
        <f>IF(ROW()&lt;=vLastrow,'Match History Data'!G2682,"")</f>
        <v/>
      </c>
      <c r="H2682" t="str">
        <f>IF(ROW()&lt;=vLastrow,'Match History Data'!H2682,"")</f>
        <v/>
      </c>
      <c r="I2682" t="str">
        <f>IF(ROW()&lt;=vLastrow,'Match History Data'!I2682,"")</f>
        <v/>
      </c>
      <c r="J2682" t="str">
        <f>IF(ROW()&lt;=vLastrow,'Match History Data'!J2682,"")</f>
        <v/>
      </c>
      <c r="K2682" t="str">
        <f>IF(ROW()&lt;=vLastrow,'Match History Data'!K2682,"")</f>
        <v/>
      </c>
      <c r="L2682" t="str">
        <f>IF(ROW()&lt;=vLastrow,'Match History Data'!L2682,"")</f>
        <v/>
      </c>
      <c r="M2682" t="str">
        <f>IF(ROW()&lt;=vLastrow,'Match History Data'!M2682,"")</f>
        <v/>
      </c>
      <c r="N2682" t="str">
        <f>IF(ROW()&lt;=vLastrow,'Match History Data'!N2682,"")</f>
        <v/>
      </c>
      <c r="O2682" t="str">
        <f>IF(ROW()&lt;=vLastrow,'Match History Data'!O2682,"")</f>
        <v/>
      </c>
      <c r="Q2682" t="str">
        <f>IF(ROW()&lt;=vLastrow,VLOOKUP(MONTH(E2682),calcs!$S$2:$T$13,2,FALSE),"")</f>
        <v/>
      </c>
      <c r="R2682" t="str">
        <f>IF(ROW()&lt;=vLastrow,VLOOKUP(MONTH(F2682),calcs!$S$2:$T$13,2,FALSE),"")</f>
        <v/>
      </c>
      <c r="S2682" t="str">
        <f t="shared" si="215"/>
        <v/>
      </c>
      <c r="T2682" s="26" t="e">
        <f>IF(F2682="",DATEDIF(E2682,calcs!X$2,"Y"),"")</f>
        <v>#VALUE!</v>
      </c>
      <c r="U2682" t="str">
        <f t="shared" si="214"/>
        <v/>
      </c>
      <c r="V2682" t="str">
        <f t="shared" si="211"/>
        <v/>
      </c>
      <c r="W2682">
        <f t="shared" si="212"/>
        <v>0</v>
      </c>
      <c r="X2682">
        <f t="shared" si="213"/>
        <v>0</v>
      </c>
    </row>
    <row r="2683" spans="1:24" x14ac:dyDescent="0.35">
      <c r="A2683" t="str">
        <f>IF(ROW()&lt;=vLastrow,'Match History Data'!A2683,"")</f>
        <v/>
      </c>
      <c r="B2683" t="str">
        <f>IF(ROW()&lt;=vLastrow,'Match History Data'!B2683,"")</f>
        <v/>
      </c>
      <c r="C2683" t="str">
        <f>IF(ROW()&lt;=vLastrow,'Match History Data'!C2683,"")</f>
        <v/>
      </c>
      <c r="D2683" t="str">
        <f>IF(ROW()&lt;=vLastrow,'Match History Data'!D2683,"")</f>
        <v/>
      </c>
      <c r="E2683" s="3" t="str">
        <f>IF(ROW()&lt;=vLastrow,IF('Match History Data'!E2683&lt;&gt;"",'Match History Data'!E2683,""),"")</f>
        <v/>
      </c>
      <c r="F2683" s="3" t="str">
        <f>IF(ROW()&lt;=vLastrow,IF('Match History Data'!F2683&lt;&gt;"",'Match History Data'!F2683,""),"")</f>
        <v/>
      </c>
      <c r="G2683" t="str">
        <f>IF(ROW()&lt;=vLastrow,'Match History Data'!G2683,"")</f>
        <v/>
      </c>
      <c r="H2683" t="str">
        <f>IF(ROW()&lt;=vLastrow,'Match History Data'!H2683,"")</f>
        <v/>
      </c>
      <c r="I2683" t="str">
        <f>IF(ROW()&lt;=vLastrow,'Match History Data'!I2683,"")</f>
        <v/>
      </c>
      <c r="J2683" t="str">
        <f>IF(ROW()&lt;=vLastrow,'Match History Data'!J2683,"")</f>
        <v/>
      </c>
      <c r="K2683" t="str">
        <f>IF(ROW()&lt;=vLastrow,'Match History Data'!K2683,"")</f>
        <v/>
      </c>
      <c r="L2683" t="str">
        <f>IF(ROW()&lt;=vLastrow,'Match History Data'!L2683,"")</f>
        <v/>
      </c>
      <c r="M2683" t="str">
        <f>IF(ROW()&lt;=vLastrow,'Match History Data'!M2683,"")</f>
        <v/>
      </c>
      <c r="N2683" t="str">
        <f>IF(ROW()&lt;=vLastrow,'Match History Data'!N2683,"")</f>
        <v/>
      </c>
      <c r="O2683" t="str">
        <f>IF(ROW()&lt;=vLastrow,'Match History Data'!O2683,"")</f>
        <v/>
      </c>
      <c r="Q2683" t="str">
        <f>IF(ROW()&lt;=vLastrow,VLOOKUP(MONTH(E2683),calcs!$S$2:$T$13,2,FALSE),"")</f>
        <v/>
      </c>
      <c r="R2683" t="str">
        <f>IF(ROW()&lt;=vLastrow,VLOOKUP(MONTH(F2683),calcs!$S$2:$T$13,2,FALSE),"")</f>
        <v/>
      </c>
      <c r="S2683" t="str">
        <f t="shared" si="215"/>
        <v/>
      </c>
      <c r="T2683" s="26" t="e">
        <f>IF(F2683="",DATEDIF(E2683,calcs!X$2,"Y"),"")</f>
        <v>#VALUE!</v>
      </c>
      <c r="U2683" t="str">
        <f t="shared" si="214"/>
        <v/>
      </c>
      <c r="V2683" t="str">
        <f t="shared" si="211"/>
        <v/>
      </c>
      <c r="W2683">
        <f t="shared" si="212"/>
        <v>0</v>
      </c>
      <c r="X2683">
        <f t="shared" si="213"/>
        <v>0</v>
      </c>
    </row>
    <row r="2684" spans="1:24" x14ac:dyDescent="0.35">
      <c r="A2684" t="str">
        <f>IF(ROW()&lt;=vLastrow,'Match History Data'!A2684,"")</f>
        <v/>
      </c>
      <c r="B2684" t="str">
        <f>IF(ROW()&lt;=vLastrow,'Match History Data'!B2684,"")</f>
        <v/>
      </c>
      <c r="C2684" t="str">
        <f>IF(ROW()&lt;=vLastrow,'Match History Data'!C2684,"")</f>
        <v/>
      </c>
      <c r="D2684" t="str">
        <f>IF(ROW()&lt;=vLastrow,'Match History Data'!D2684,"")</f>
        <v/>
      </c>
      <c r="E2684" s="3" t="str">
        <f>IF(ROW()&lt;=vLastrow,IF('Match History Data'!E2684&lt;&gt;"",'Match History Data'!E2684,""),"")</f>
        <v/>
      </c>
      <c r="F2684" s="3" t="str">
        <f>IF(ROW()&lt;=vLastrow,IF('Match History Data'!F2684&lt;&gt;"",'Match History Data'!F2684,""),"")</f>
        <v/>
      </c>
      <c r="G2684" t="str">
        <f>IF(ROW()&lt;=vLastrow,'Match History Data'!G2684,"")</f>
        <v/>
      </c>
      <c r="H2684" t="str">
        <f>IF(ROW()&lt;=vLastrow,'Match History Data'!H2684,"")</f>
        <v/>
      </c>
      <c r="I2684" t="str">
        <f>IF(ROW()&lt;=vLastrow,'Match History Data'!I2684,"")</f>
        <v/>
      </c>
      <c r="J2684" t="str">
        <f>IF(ROW()&lt;=vLastrow,'Match History Data'!J2684,"")</f>
        <v/>
      </c>
      <c r="K2684" t="str">
        <f>IF(ROW()&lt;=vLastrow,'Match History Data'!K2684,"")</f>
        <v/>
      </c>
      <c r="L2684" t="str">
        <f>IF(ROW()&lt;=vLastrow,'Match History Data'!L2684,"")</f>
        <v/>
      </c>
      <c r="M2684" t="str">
        <f>IF(ROW()&lt;=vLastrow,'Match History Data'!M2684,"")</f>
        <v/>
      </c>
      <c r="N2684" t="str">
        <f>IF(ROW()&lt;=vLastrow,'Match History Data'!N2684,"")</f>
        <v/>
      </c>
      <c r="O2684" t="str">
        <f>IF(ROW()&lt;=vLastrow,'Match History Data'!O2684,"")</f>
        <v/>
      </c>
      <c r="Q2684" t="str">
        <f>IF(ROW()&lt;=vLastrow,VLOOKUP(MONTH(E2684),calcs!$S$2:$T$13,2,FALSE),"")</f>
        <v/>
      </c>
      <c r="R2684" t="str">
        <f>IF(ROW()&lt;=vLastrow,VLOOKUP(MONTH(F2684),calcs!$S$2:$T$13,2,FALSE),"")</f>
        <v/>
      </c>
      <c r="S2684" t="str">
        <f t="shared" si="215"/>
        <v/>
      </c>
      <c r="T2684" s="26" t="e">
        <f>IF(F2684="",DATEDIF(E2684,calcs!X$2,"Y"),"")</f>
        <v>#VALUE!</v>
      </c>
      <c r="U2684" t="str">
        <f t="shared" si="214"/>
        <v/>
      </c>
      <c r="V2684" t="str">
        <f t="shared" si="211"/>
        <v/>
      </c>
      <c r="W2684">
        <f t="shared" si="212"/>
        <v>0</v>
      </c>
      <c r="X2684">
        <f t="shared" si="213"/>
        <v>0</v>
      </c>
    </row>
    <row r="2685" spans="1:24" x14ac:dyDescent="0.35">
      <c r="A2685" t="str">
        <f>IF(ROW()&lt;=vLastrow,'Match History Data'!A2685,"")</f>
        <v/>
      </c>
      <c r="B2685" t="str">
        <f>IF(ROW()&lt;=vLastrow,'Match History Data'!B2685,"")</f>
        <v/>
      </c>
      <c r="C2685" t="str">
        <f>IF(ROW()&lt;=vLastrow,'Match History Data'!C2685,"")</f>
        <v/>
      </c>
      <c r="D2685" t="str">
        <f>IF(ROW()&lt;=vLastrow,'Match History Data'!D2685,"")</f>
        <v/>
      </c>
      <c r="E2685" s="3" t="str">
        <f>IF(ROW()&lt;=vLastrow,IF('Match History Data'!E2685&lt;&gt;"",'Match History Data'!E2685,""),"")</f>
        <v/>
      </c>
      <c r="F2685" s="3" t="str">
        <f>IF(ROW()&lt;=vLastrow,IF('Match History Data'!F2685&lt;&gt;"",'Match History Data'!F2685,""),"")</f>
        <v/>
      </c>
      <c r="G2685" t="str">
        <f>IF(ROW()&lt;=vLastrow,'Match History Data'!G2685,"")</f>
        <v/>
      </c>
      <c r="H2685" t="str">
        <f>IF(ROW()&lt;=vLastrow,'Match History Data'!H2685,"")</f>
        <v/>
      </c>
      <c r="I2685" t="str">
        <f>IF(ROW()&lt;=vLastrow,'Match History Data'!I2685,"")</f>
        <v/>
      </c>
      <c r="J2685" t="str">
        <f>IF(ROW()&lt;=vLastrow,'Match History Data'!J2685,"")</f>
        <v/>
      </c>
      <c r="K2685" t="str">
        <f>IF(ROW()&lt;=vLastrow,'Match History Data'!K2685,"")</f>
        <v/>
      </c>
      <c r="L2685" t="str">
        <f>IF(ROW()&lt;=vLastrow,'Match History Data'!L2685,"")</f>
        <v/>
      </c>
      <c r="M2685" t="str">
        <f>IF(ROW()&lt;=vLastrow,'Match History Data'!M2685,"")</f>
        <v/>
      </c>
      <c r="N2685" t="str">
        <f>IF(ROW()&lt;=vLastrow,'Match History Data'!N2685,"")</f>
        <v/>
      </c>
      <c r="O2685" t="str">
        <f>IF(ROW()&lt;=vLastrow,'Match History Data'!O2685,"")</f>
        <v/>
      </c>
      <c r="Q2685" t="str">
        <f>IF(ROW()&lt;=vLastrow,VLOOKUP(MONTH(E2685),calcs!$S$2:$T$13,2,FALSE),"")</f>
        <v/>
      </c>
      <c r="R2685" t="str">
        <f>IF(ROW()&lt;=vLastrow,VLOOKUP(MONTH(F2685),calcs!$S$2:$T$13,2,FALSE),"")</f>
        <v/>
      </c>
      <c r="S2685" t="str">
        <f t="shared" si="215"/>
        <v/>
      </c>
      <c r="T2685" s="26" t="e">
        <f>IF(F2685="",DATEDIF(E2685,calcs!X$2,"Y"),"")</f>
        <v>#VALUE!</v>
      </c>
      <c r="U2685" t="str">
        <f t="shared" si="214"/>
        <v/>
      </c>
      <c r="V2685" t="str">
        <f t="shared" si="211"/>
        <v/>
      </c>
      <c r="W2685">
        <f t="shared" si="212"/>
        <v>0</v>
      </c>
      <c r="X2685">
        <f t="shared" si="213"/>
        <v>0</v>
      </c>
    </row>
    <row r="2686" spans="1:24" x14ac:dyDescent="0.35">
      <c r="A2686" t="str">
        <f>IF(ROW()&lt;=vLastrow,'Match History Data'!A2686,"")</f>
        <v/>
      </c>
      <c r="B2686" t="str">
        <f>IF(ROW()&lt;=vLastrow,'Match History Data'!B2686,"")</f>
        <v/>
      </c>
      <c r="C2686" t="str">
        <f>IF(ROW()&lt;=vLastrow,'Match History Data'!C2686,"")</f>
        <v/>
      </c>
      <c r="D2686" t="str">
        <f>IF(ROW()&lt;=vLastrow,'Match History Data'!D2686,"")</f>
        <v/>
      </c>
      <c r="E2686" s="3" t="str">
        <f>IF(ROW()&lt;=vLastrow,IF('Match History Data'!E2686&lt;&gt;"",'Match History Data'!E2686,""),"")</f>
        <v/>
      </c>
      <c r="F2686" s="3" t="str">
        <f>IF(ROW()&lt;=vLastrow,IF('Match History Data'!F2686&lt;&gt;"",'Match History Data'!F2686,""),"")</f>
        <v/>
      </c>
      <c r="G2686" t="str">
        <f>IF(ROW()&lt;=vLastrow,'Match History Data'!G2686,"")</f>
        <v/>
      </c>
      <c r="H2686" t="str">
        <f>IF(ROW()&lt;=vLastrow,'Match History Data'!H2686,"")</f>
        <v/>
      </c>
      <c r="I2686" t="str">
        <f>IF(ROW()&lt;=vLastrow,'Match History Data'!I2686,"")</f>
        <v/>
      </c>
      <c r="J2686" t="str">
        <f>IF(ROW()&lt;=vLastrow,'Match History Data'!J2686,"")</f>
        <v/>
      </c>
      <c r="K2686" t="str">
        <f>IF(ROW()&lt;=vLastrow,'Match History Data'!K2686,"")</f>
        <v/>
      </c>
      <c r="L2686" t="str">
        <f>IF(ROW()&lt;=vLastrow,'Match History Data'!L2686,"")</f>
        <v/>
      </c>
      <c r="M2686" t="str">
        <f>IF(ROW()&lt;=vLastrow,'Match History Data'!M2686,"")</f>
        <v/>
      </c>
      <c r="N2686" t="str">
        <f>IF(ROW()&lt;=vLastrow,'Match History Data'!N2686,"")</f>
        <v/>
      </c>
      <c r="O2686" t="str">
        <f>IF(ROW()&lt;=vLastrow,'Match History Data'!O2686,"")</f>
        <v/>
      </c>
      <c r="Q2686" t="str">
        <f>IF(ROW()&lt;=vLastrow,VLOOKUP(MONTH(E2686),calcs!$S$2:$T$13,2,FALSE),"")</f>
        <v/>
      </c>
      <c r="R2686" t="str">
        <f>IF(ROW()&lt;=vLastrow,VLOOKUP(MONTH(F2686),calcs!$S$2:$T$13,2,FALSE),"")</f>
        <v/>
      </c>
      <c r="S2686" t="str">
        <f t="shared" si="215"/>
        <v/>
      </c>
      <c r="T2686" s="26" t="e">
        <f>IF(F2686="",DATEDIF(E2686,calcs!X$2,"Y"),"")</f>
        <v>#VALUE!</v>
      </c>
      <c r="U2686" t="str">
        <f t="shared" si="214"/>
        <v/>
      </c>
      <c r="V2686" t="str">
        <f t="shared" si="211"/>
        <v/>
      </c>
      <c r="W2686">
        <f t="shared" si="212"/>
        <v>0</v>
      </c>
      <c r="X2686">
        <f t="shared" si="213"/>
        <v>0</v>
      </c>
    </row>
    <row r="2687" spans="1:24" x14ac:dyDescent="0.35">
      <c r="A2687" t="str">
        <f>IF(ROW()&lt;=vLastrow,'Match History Data'!A2687,"")</f>
        <v/>
      </c>
      <c r="B2687" t="str">
        <f>IF(ROW()&lt;=vLastrow,'Match History Data'!B2687,"")</f>
        <v/>
      </c>
      <c r="C2687" t="str">
        <f>IF(ROW()&lt;=vLastrow,'Match History Data'!C2687,"")</f>
        <v/>
      </c>
      <c r="D2687" t="str">
        <f>IF(ROW()&lt;=vLastrow,'Match History Data'!D2687,"")</f>
        <v/>
      </c>
      <c r="E2687" s="3" t="str">
        <f>IF(ROW()&lt;=vLastrow,IF('Match History Data'!E2687&lt;&gt;"",'Match History Data'!E2687,""),"")</f>
        <v/>
      </c>
      <c r="F2687" s="3" t="str">
        <f>IF(ROW()&lt;=vLastrow,IF('Match History Data'!F2687&lt;&gt;"",'Match History Data'!F2687,""),"")</f>
        <v/>
      </c>
      <c r="G2687" t="str">
        <f>IF(ROW()&lt;=vLastrow,'Match History Data'!G2687,"")</f>
        <v/>
      </c>
      <c r="H2687" t="str">
        <f>IF(ROW()&lt;=vLastrow,'Match History Data'!H2687,"")</f>
        <v/>
      </c>
      <c r="I2687" t="str">
        <f>IF(ROW()&lt;=vLastrow,'Match History Data'!I2687,"")</f>
        <v/>
      </c>
      <c r="J2687" t="str">
        <f>IF(ROW()&lt;=vLastrow,'Match History Data'!J2687,"")</f>
        <v/>
      </c>
      <c r="K2687" t="str">
        <f>IF(ROW()&lt;=vLastrow,'Match History Data'!K2687,"")</f>
        <v/>
      </c>
      <c r="L2687" t="str">
        <f>IF(ROW()&lt;=vLastrow,'Match History Data'!L2687,"")</f>
        <v/>
      </c>
      <c r="M2687" t="str">
        <f>IF(ROW()&lt;=vLastrow,'Match History Data'!M2687,"")</f>
        <v/>
      </c>
      <c r="N2687" t="str">
        <f>IF(ROW()&lt;=vLastrow,'Match History Data'!N2687,"")</f>
        <v/>
      </c>
      <c r="O2687" t="str">
        <f>IF(ROW()&lt;=vLastrow,'Match History Data'!O2687,"")</f>
        <v/>
      </c>
      <c r="Q2687" t="str">
        <f>IF(ROW()&lt;=vLastrow,VLOOKUP(MONTH(E2687),calcs!$S$2:$T$13,2,FALSE),"")</f>
        <v/>
      </c>
      <c r="R2687" t="str">
        <f>IF(ROW()&lt;=vLastrow,VLOOKUP(MONTH(F2687),calcs!$S$2:$T$13,2,FALSE),"")</f>
        <v/>
      </c>
      <c r="S2687" t="str">
        <f t="shared" si="215"/>
        <v/>
      </c>
      <c r="T2687" s="26" t="e">
        <f>IF(F2687="",DATEDIF(E2687,calcs!X$2,"Y"),"")</f>
        <v>#VALUE!</v>
      </c>
      <c r="U2687" t="str">
        <f t="shared" si="214"/>
        <v/>
      </c>
      <c r="V2687" t="str">
        <f t="shared" si="211"/>
        <v/>
      </c>
      <c r="W2687">
        <f t="shared" si="212"/>
        <v>0</v>
      </c>
      <c r="X2687">
        <f t="shared" si="213"/>
        <v>0</v>
      </c>
    </row>
    <row r="2688" spans="1:24" x14ac:dyDescent="0.35">
      <c r="A2688" t="str">
        <f>IF(ROW()&lt;=vLastrow,'Match History Data'!A2688,"")</f>
        <v/>
      </c>
      <c r="B2688" t="str">
        <f>IF(ROW()&lt;=vLastrow,'Match History Data'!B2688,"")</f>
        <v/>
      </c>
      <c r="C2688" t="str">
        <f>IF(ROW()&lt;=vLastrow,'Match History Data'!C2688,"")</f>
        <v/>
      </c>
      <c r="D2688" t="str">
        <f>IF(ROW()&lt;=vLastrow,'Match History Data'!D2688,"")</f>
        <v/>
      </c>
      <c r="E2688" s="3" t="str">
        <f>IF(ROW()&lt;=vLastrow,IF('Match History Data'!E2688&lt;&gt;"",'Match History Data'!E2688,""),"")</f>
        <v/>
      </c>
      <c r="F2688" s="3" t="str">
        <f>IF(ROW()&lt;=vLastrow,IF('Match History Data'!F2688&lt;&gt;"",'Match History Data'!F2688,""),"")</f>
        <v/>
      </c>
      <c r="G2688" t="str">
        <f>IF(ROW()&lt;=vLastrow,'Match History Data'!G2688,"")</f>
        <v/>
      </c>
      <c r="H2688" t="str">
        <f>IF(ROW()&lt;=vLastrow,'Match History Data'!H2688,"")</f>
        <v/>
      </c>
      <c r="I2688" t="str">
        <f>IF(ROW()&lt;=vLastrow,'Match History Data'!I2688,"")</f>
        <v/>
      </c>
      <c r="J2688" t="str">
        <f>IF(ROW()&lt;=vLastrow,'Match History Data'!J2688,"")</f>
        <v/>
      </c>
      <c r="K2688" t="str">
        <f>IF(ROW()&lt;=vLastrow,'Match History Data'!K2688,"")</f>
        <v/>
      </c>
      <c r="L2688" t="str">
        <f>IF(ROW()&lt;=vLastrow,'Match History Data'!L2688,"")</f>
        <v/>
      </c>
      <c r="M2688" t="str">
        <f>IF(ROW()&lt;=vLastrow,'Match History Data'!M2688,"")</f>
        <v/>
      </c>
      <c r="N2688" t="str">
        <f>IF(ROW()&lt;=vLastrow,'Match History Data'!N2688,"")</f>
        <v/>
      </c>
      <c r="O2688" t="str">
        <f>IF(ROW()&lt;=vLastrow,'Match History Data'!O2688,"")</f>
        <v/>
      </c>
      <c r="Q2688" t="str">
        <f>IF(ROW()&lt;=vLastrow,VLOOKUP(MONTH(E2688),calcs!$S$2:$T$13,2,FALSE),"")</f>
        <v/>
      </c>
      <c r="R2688" t="str">
        <f>IF(ROW()&lt;=vLastrow,VLOOKUP(MONTH(F2688),calcs!$S$2:$T$13,2,FALSE),"")</f>
        <v/>
      </c>
      <c r="S2688" t="str">
        <f t="shared" si="215"/>
        <v/>
      </c>
      <c r="T2688" s="26" t="e">
        <f>IF(F2688="",DATEDIF(E2688,calcs!X$2,"Y"),"")</f>
        <v>#VALUE!</v>
      </c>
      <c r="U2688" t="str">
        <f t="shared" si="214"/>
        <v/>
      </c>
      <c r="V2688" t="str">
        <f t="shared" si="211"/>
        <v/>
      </c>
      <c r="W2688">
        <f t="shared" si="212"/>
        <v>0</v>
      </c>
      <c r="X2688">
        <f t="shared" si="213"/>
        <v>0</v>
      </c>
    </row>
    <row r="2689" spans="1:24" x14ac:dyDescent="0.35">
      <c r="A2689" t="str">
        <f>IF(ROW()&lt;=vLastrow,'Match History Data'!A2689,"")</f>
        <v/>
      </c>
      <c r="B2689" t="str">
        <f>IF(ROW()&lt;=vLastrow,'Match History Data'!B2689,"")</f>
        <v/>
      </c>
      <c r="C2689" t="str">
        <f>IF(ROW()&lt;=vLastrow,'Match History Data'!C2689,"")</f>
        <v/>
      </c>
      <c r="D2689" t="str">
        <f>IF(ROW()&lt;=vLastrow,'Match History Data'!D2689,"")</f>
        <v/>
      </c>
      <c r="E2689" s="3" t="str">
        <f>IF(ROW()&lt;=vLastrow,IF('Match History Data'!E2689&lt;&gt;"",'Match History Data'!E2689,""),"")</f>
        <v/>
      </c>
      <c r="F2689" s="3" t="str">
        <f>IF(ROW()&lt;=vLastrow,IF('Match History Data'!F2689&lt;&gt;"",'Match History Data'!F2689,""),"")</f>
        <v/>
      </c>
      <c r="G2689" t="str">
        <f>IF(ROW()&lt;=vLastrow,'Match History Data'!G2689,"")</f>
        <v/>
      </c>
      <c r="H2689" t="str">
        <f>IF(ROW()&lt;=vLastrow,'Match History Data'!H2689,"")</f>
        <v/>
      </c>
      <c r="I2689" t="str">
        <f>IF(ROW()&lt;=vLastrow,'Match History Data'!I2689,"")</f>
        <v/>
      </c>
      <c r="J2689" t="str">
        <f>IF(ROW()&lt;=vLastrow,'Match History Data'!J2689,"")</f>
        <v/>
      </c>
      <c r="K2689" t="str">
        <f>IF(ROW()&lt;=vLastrow,'Match History Data'!K2689,"")</f>
        <v/>
      </c>
      <c r="L2689" t="str">
        <f>IF(ROW()&lt;=vLastrow,'Match History Data'!L2689,"")</f>
        <v/>
      </c>
      <c r="M2689" t="str">
        <f>IF(ROW()&lt;=vLastrow,'Match History Data'!M2689,"")</f>
        <v/>
      </c>
      <c r="N2689" t="str">
        <f>IF(ROW()&lt;=vLastrow,'Match History Data'!N2689,"")</f>
        <v/>
      </c>
      <c r="O2689" t="str">
        <f>IF(ROW()&lt;=vLastrow,'Match History Data'!O2689,"")</f>
        <v/>
      </c>
      <c r="Q2689" t="str">
        <f>IF(ROW()&lt;=vLastrow,VLOOKUP(MONTH(E2689),calcs!$S$2:$T$13,2,FALSE),"")</f>
        <v/>
      </c>
      <c r="R2689" t="str">
        <f>IF(ROW()&lt;=vLastrow,VLOOKUP(MONTH(F2689),calcs!$S$2:$T$13,2,FALSE),"")</f>
        <v/>
      </c>
      <c r="S2689" t="str">
        <f t="shared" si="215"/>
        <v/>
      </c>
      <c r="T2689" s="26" t="e">
        <f>IF(F2689="",DATEDIF(E2689,calcs!X$2,"Y"),"")</f>
        <v>#VALUE!</v>
      </c>
      <c r="U2689" t="str">
        <f t="shared" si="214"/>
        <v/>
      </c>
      <c r="V2689" t="str">
        <f t="shared" si="211"/>
        <v/>
      </c>
      <c r="W2689">
        <f t="shared" si="212"/>
        <v>0</v>
      </c>
      <c r="X2689">
        <f t="shared" si="213"/>
        <v>0</v>
      </c>
    </row>
    <row r="2690" spans="1:24" x14ac:dyDescent="0.35">
      <c r="A2690" t="str">
        <f>IF(ROW()&lt;=vLastrow,'Match History Data'!A2690,"")</f>
        <v/>
      </c>
      <c r="B2690" t="str">
        <f>IF(ROW()&lt;=vLastrow,'Match History Data'!B2690,"")</f>
        <v/>
      </c>
      <c r="C2690" t="str">
        <f>IF(ROW()&lt;=vLastrow,'Match History Data'!C2690,"")</f>
        <v/>
      </c>
      <c r="D2690" t="str">
        <f>IF(ROW()&lt;=vLastrow,'Match History Data'!D2690,"")</f>
        <v/>
      </c>
      <c r="E2690" s="3" t="str">
        <f>IF(ROW()&lt;=vLastrow,IF('Match History Data'!E2690&lt;&gt;"",'Match History Data'!E2690,""),"")</f>
        <v/>
      </c>
      <c r="F2690" s="3" t="str">
        <f>IF(ROW()&lt;=vLastrow,IF('Match History Data'!F2690&lt;&gt;"",'Match History Data'!F2690,""),"")</f>
        <v/>
      </c>
      <c r="G2690" t="str">
        <f>IF(ROW()&lt;=vLastrow,'Match History Data'!G2690,"")</f>
        <v/>
      </c>
      <c r="H2690" t="str">
        <f>IF(ROW()&lt;=vLastrow,'Match History Data'!H2690,"")</f>
        <v/>
      </c>
      <c r="I2690" t="str">
        <f>IF(ROW()&lt;=vLastrow,'Match History Data'!I2690,"")</f>
        <v/>
      </c>
      <c r="J2690" t="str">
        <f>IF(ROW()&lt;=vLastrow,'Match History Data'!J2690,"")</f>
        <v/>
      </c>
      <c r="K2690" t="str">
        <f>IF(ROW()&lt;=vLastrow,'Match History Data'!K2690,"")</f>
        <v/>
      </c>
      <c r="L2690" t="str">
        <f>IF(ROW()&lt;=vLastrow,'Match History Data'!L2690,"")</f>
        <v/>
      </c>
      <c r="M2690" t="str">
        <f>IF(ROW()&lt;=vLastrow,'Match History Data'!M2690,"")</f>
        <v/>
      </c>
      <c r="N2690" t="str">
        <f>IF(ROW()&lt;=vLastrow,'Match History Data'!N2690,"")</f>
        <v/>
      </c>
      <c r="O2690" t="str">
        <f>IF(ROW()&lt;=vLastrow,'Match History Data'!O2690,"")</f>
        <v/>
      </c>
      <c r="Q2690" t="str">
        <f>IF(ROW()&lt;=vLastrow,VLOOKUP(MONTH(E2690),calcs!$S$2:$T$13,2,FALSE),"")</f>
        <v/>
      </c>
      <c r="R2690" t="str">
        <f>IF(ROW()&lt;=vLastrow,VLOOKUP(MONTH(F2690),calcs!$S$2:$T$13,2,FALSE),"")</f>
        <v/>
      </c>
      <c r="S2690" t="str">
        <f t="shared" si="215"/>
        <v/>
      </c>
      <c r="T2690" s="26" t="e">
        <f>IF(F2690="",DATEDIF(E2690,calcs!X$2,"Y"),"")</f>
        <v>#VALUE!</v>
      </c>
      <c r="U2690" t="str">
        <f t="shared" si="214"/>
        <v/>
      </c>
      <c r="V2690" t="str">
        <f t="shared" ref="V2690:V2753" si="216">SUBSTITUTE(N2690,"White or Caucasian","White")</f>
        <v/>
      </c>
      <c r="W2690">
        <f t="shared" ref="W2690:W2753" si="217">IF(J2690&lt;&gt;"",LEN(J2690)-LEN(SUBSTITUTE(J2690,";",""))+1,0)</f>
        <v>0</v>
      </c>
      <c r="X2690">
        <f t="shared" ref="X2690:X2753" si="218">IF(N2690&lt;&gt;"",LEN(N2690)-LEN(SUBSTITUTE(N2690,";",""))+1,0)</f>
        <v>0</v>
      </c>
    </row>
    <row r="2691" spans="1:24" x14ac:dyDescent="0.35">
      <c r="A2691" t="str">
        <f>IF(ROW()&lt;=vLastrow,'Match History Data'!A2691,"")</f>
        <v/>
      </c>
      <c r="B2691" t="str">
        <f>IF(ROW()&lt;=vLastrow,'Match History Data'!B2691,"")</f>
        <v/>
      </c>
      <c r="C2691" t="str">
        <f>IF(ROW()&lt;=vLastrow,'Match History Data'!C2691,"")</f>
        <v/>
      </c>
      <c r="D2691" t="str">
        <f>IF(ROW()&lt;=vLastrow,'Match History Data'!D2691,"")</f>
        <v/>
      </c>
      <c r="E2691" s="3" t="str">
        <f>IF(ROW()&lt;=vLastrow,IF('Match History Data'!E2691&lt;&gt;"",'Match History Data'!E2691,""),"")</f>
        <v/>
      </c>
      <c r="F2691" s="3" t="str">
        <f>IF(ROW()&lt;=vLastrow,IF('Match History Data'!F2691&lt;&gt;"",'Match History Data'!F2691,""),"")</f>
        <v/>
      </c>
      <c r="G2691" t="str">
        <f>IF(ROW()&lt;=vLastrow,'Match History Data'!G2691,"")</f>
        <v/>
      </c>
      <c r="H2691" t="str">
        <f>IF(ROW()&lt;=vLastrow,'Match History Data'!H2691,"")</f>
        <v/>
      </c>
      <c r="I2691" t="str">
        <f>IF(ROW()&lt;=vLastrow,'Match History Data'!I2691,"")</f>
        <v/>
      </c>
      <c r="J2691" t="str">
        <f>IF(ROW()&lt;=vLastrow,'Match History Data'!J2691,"")</f>
        <v/>
      </c>
      <c r="K2691" t="str">
        <f>IF(ROW()&lt;=vLastrow,'Match History Data'!K2691,"")</f>
        <v/>
      </c>
      <c r="L2691" t="str">
        <f>IF(ROW()&lt;=vLastrow,'Match History Data'!L2691,"")</f>
        <v/>
      </c>
      <c r="M2691" t="str">
        <f>IF(ROW()&lt;=vLastrow,'Match History Data'!M2691,"")</f>
        <v/>
      </c>
      <c r="N2691" t="str">
        <f>IF(ROW()&lt;=vLastrow,'Match History Data'!N2691,"")</f>
        <v/>
      </c>
      <c r="O2691" t="str">
        <f>IF(ROW()&lt;=vLastrow,'Match History Data'!O2691,"")</f>
        <v/>
      </c>
      <c r="Q2691" t="str">
        <f>IF(ROW()&lt;=vLastrow,VLOOKUP(MONTH(E2691),calcs!$S$2:$T$13,2,FALSE),"")</f>
        <v/>
      </c>
      <c r="R2691" t="str">
        <f>IF(ROW()&lt;=vLastrow,VLOOKUP(MONTH(F2691),calcs!$S$2:$T$13,2,FALSE),"")</f>
        <v/>
      </c>
      <c r="S2691" t="str">
        <f t="shared" si="215"/>
        <v/>
      </c>
      <c r="T2691" s="26" t="e">
        <f>IF(F2691="",DATEDIF(E2691,calcs!X$2,"Y"),"")</f>
        <v>#VALUE!</v>
      </c>
      <c r="U2691" t="str">
        <f t="shared" ref="U2691:U2754" si="219">SUBSTITUTE(J2691,"White or Caucasian","White")</f>
        <v/>
      </c>
      <c r="V2691" t="str">
        <f t="shared" si="216"/>
        <v/>
      </c>
      <c r="W2691">
        <f t="shared" si="217"/>
        <v>0</v>
      </c>
      <c r="X2691">
        <f t="shared" si="218"/>
        <v>0</v>
      </c>
    </row>
    <row r="2692" spans="1:24" x14ac:dyDescent="0.35">
      <c r="A2692" t="str">
        <f>IF(ROW()&lt;=vLastrow,'Match History Data'!A2692,"")</f>
        <v/>
      </c>
      <c r="B2692" t="str">
        <f>IF(ROW()&lt;=vLastrow,'Match History Data'!B2692,"")</f>
        <v/>
      </c>
      <c r="C2692" t="str">
        <f>IF(ROW()&lt;=vLastrow,'Match History Data'!C2692,"")</f>
        <v/>
      </c>
      <c r="D2692" t="str">
        <f>IF(ROW()&lt;=vLastrow,'Match History Data'!D2692,"")</f>
        <v/>
      </c>
      <c r="E2692" s="3" t="str">
        <f>IF(ROW()&lt;=vLastrow,IF('Match History Data'!E2692&lt;&gt;"",'Match History Data'!E2692,""),"")</f>
        <v/>
      </c>
      <c r="F2692" s="3" t="str">
        <f>IF(ROW()&lt;=vLastrow,IF('Match History Data'!F2692&lt;&gt;"",'Match History Data'!F2692,""),"")</f>
        <v/>
      </c>
      <c r="G2692" t="str">
        <f>IF(ROW()&lt;=vLastrow,'Match History Data'!G2692,"")</f>
        <v/>
      </c>
      <c r="H2692" t="str">
        <f>IF(ROW()&lt;=vLastrow,'Match History Data'!H2692,"")</f>
        <v/>
      </c>
      <c r="I2692" t="str">
        <f>IF(ROW()&lt;=vLastrow,'Match History Data'!I2692,"")</f>
        <v/>
      </c>
      <c r="J2692" t="str">
        <f>IF(ROW()&lt;=vLastrow,'Match History Data'!J2692,"")</f>
        <v/>
      </c>
      <c r="K2692" t="str">
        <f>IF(ROW()&lt;=vLastrow,'Match History Data'!K2692,"")</f>
        <v/>
      </c>
      <c r="L2692" t="str">
        <f>IF(ROW()&lt;=vLastrow,'Match History Data'!L2692,"")</f>
        <v/>
      </c>
      <c r="M2692" t="str">
        <f>IF(ROW()&lt;=vLastrow,'Match History Data'!M2692,"")</f>
        <v/>
      </c>
      <c r="N2692" t="str">
        <f>IF(ROW()&lt;=vLastrow,'Match History Data'!N2692,"")</f>
        <v/>
      </c>
      <c r="O2692" t="str">
        <f>IF(ROW()&lt;=vLastrow,'Match History Data'!O2692,"")</f>
        <v/>
      </c>
      <c r="Q2692" t="str">
        <f>IF(ROW()&lt;=vLastrow,VLOOKUP(MONTH(E2692),calcs!$S$2:$T$13,2,FALSE),"")</f>
        <v/>
      </c>
      <c r="R2692" t="str">
        <f>IF(ROW()&lt;=vLastrow,VLOOKUP(MONTH(F2692),calcs!$S$2:$T$13,2,FALSE),"")</f>
        <v/>
      </c>
      <c r="S2692" t="str">
        <f t="shared" si="215"/>
        <v/>
      </c>
      <c r="T2692" s="26" t="e">
        <f>IF(F2692="",DATEDIF(E2692,calcs!X$2,"Y"),"")</f>
        <v>#VALUE!</v>
      </c>
      <c r="U2692" t="str">
        <f t="shared" si="219"/>
        <v/>
      </c>
      <c r="V2692" t="str">
        <f t="shared" si="216"/>
        <v/>
      </c>
      <c r="W2692">
        <f t="shared" si="217"/>
        <v>0</v>
      </c>
      <c r="X2692">
        <f t="shared" si="218"/>
        <v>0</v>
      </c>
    </row>
    <row r="2693" spans="1:24" x14ac:dyDescent="0.35">
      <c r="A2693" t="str">
        <f>IF(ROW()&lt;=vLastrow,'Match History Data'!A2693,"")</f>
        <v/>
      </c>
      <c r="B2693" t="str">
        <f>IF(ROW()&lt;=vLastrow,'Match History Data'!B2693,"")</f>
        <v/>
      </c>
      <c r="C2693" t="str">
        <f>IF(ROW()&lt;=vLastrow,'Match History Data'!C2693,"")</f>
        <v/>
      </c>
      <c r="D2693" t="str">
        <f>IF(ROW()&lt;=vLastrow,'Match History Data'!D2693,"")</f>
        <v/>
      </c>
      <c r="E2693" s="3" t="str">
        <f>IF(ROW()&lt;=vLastrow,IF('Match History Data'!E2693&lt;&gt;"",'Match History Data'!E2693,""),"")</f>
        <v/>
      </c>
      <c r="F2693" s="3" t="str">
        <f>IF(ROW()&lt;=vLastrow,IF('Match History Data'!F2693&lt;&gt;"",'Match History Data'!F2693,""),"")</f>
        <v/>
      </c>
      <c r="G2693" t="str">
        <f>IF(ROW()&lt;=vLastrow,'Match History Data'!G2693,"")</f>
        <v/>
      </c>
      <c r="H2693" t="str">
        <f>IF(ROW()&lt;=vLastrow,'Match History Data'!H2693,"")</f>
        <v/>
      </c>
      <c r="I2693" t="str">
        <f>IF(ROW()&lt;=vLastrow,'Match History Data'!I2693,"")</f>
        <v/>
      </c>
      <c r="J2693" t="str">
        <f>IF(ROW()&lt;=vLastrow,'Match History Data'!J2693,"")</f>
        <v/>
      </c>
      <c r="K2693" t="str">
        <f>IF(ROW()&lt;=vLastrow,'Match History Data'!K2693,"")</f>
        <v/>
      </c>
      <c r="L2693" t="str">
        <f>IF(ROW()&lt;=vLastrow,'Match History Data'!L2693,"")</f>
        <v/>
      </c>
      <c r="M2693" t="str">
        <f>IF(ROW()&lt;=vLastrow,'Match History Data'!M2693,"")</f>
        <v/>
      </c>
      <c r="N2693" t="str">
        <f>IF(ROW()&lt;=vLastrow,'Match History Data'!N2693,"")</f>
        <v/>
      </c>
      <c r="O2693" t="str">
        <f>IF(ROW()&lt;=vLastrow,'Match History Data'!O2693,"")</f>
        <v/>
      </c>
      <c r="Q2693" t="str">
        <f>IF(ROW()&lt;=vLastrow,VLOOKUP(MONTH(E2693),calcs!$S$2:$T$13,2,FALSE),"")</f>
        <v/>
      </c>
      <c r="R2693" t="str">
        <f>IF(ROW()&lt;=vLastrow,VLOOKUP(MONTH(F2693),calcs!$S$2:$T$13,2,FALSE),"")</f>
        <v/>
      </c>
      <c r="S2693" t="str">
        <f t="shared" si="215"/>
        <v/>
      </c>
      <c r="T2693" s="26" t="e">
        <f>IF(F2693="",DATEDIF(E2693,calcs!X$2,"Y"),"")</f>
        <v>#VALUE!</v>
      </c>
      <c r="U2693" t="str">
        <f t="shared" si="219"/>
        <v/>
      </c>
      <c r="V2693" t="str">
        <f t="shared" si="216"/>
        <v/>
      </c>
      <c r="W2693">
        <f t="shared" si="217"/>
        <v>0</v>
      </c>
      <c r="X2693">
        <f t="shared" si="218"/>
        <v>0</v>
      </c>
    </row>
    <row r="2694" spans="1:24" x14ac:dyDescent="0.35">
      <c r="A2694" t="str">
        <f>IF(ROW()&lt;=vLastrow,'Match History Data'!A2694,"")</f>
        <v/>
      </c>
      <c r="B2694" t="str">
        <f>IF(ROW()&lt;=vLastrow,'Match History Data'!B2694,"")</f>
        <v/>
      </c>
      <c r="C2694" t="str">
        <f>IF(ROW()&lt;=vLastrow,'Match History Data'!C2694,"")</f>
        <v/>
      </c>
      <c r="D2694" t="str">
        <f>IF(ROW()&lt;=vLastrow,'Match History Data'!D2694,"")</f>
        <v/>
      </c>
      <c r="E2694" s="3" t="str">
        <f>IF(ROW()&lt;=vLastrow,IF('Match History Data'!E2694&lt;&gt;"",'Match History Data'!E2694,""),"")</f>
        <v/>
      </c>
      <c r="F2694" s="3" t="str">
        <f>IF(ROW()&lt;=vLastrow,IF('Match History Data'!F2694&lt;&gt;"",'Match History Data'!F2694,""),"")</f>
        <v/>
      </c>
      <c r="G2694" t="str">
        <f>IF(ROW()&lt;=vLastrow,'Match History Data'!G2694,"")</f>
        <v/>
      </c>
      <c r="H2694" t="str">
        <f>IF(ROW()&lt;=vLastrow,'Match History Data'!H2694,"")</f>
        <v/>
      </c>
      <c r="I2694" t="str">
        <f>IF(ROW()&lt;=vLastrow,'Match History Data'!I2694,"")</f>
        <v/>
      </c>
      <c r="J2694" t="str">
        <f>IF(ROW()&lt;=vLastrow,'Match History Data'!J2694,"")</f>
        <v/>
      </c>
      <c r="K2694" t="str">
        <f>IF(ROW()&lt;=vLastrow,'Match History Data'!K2694,"")</f>
        <v/>
      </c>
      <c r="L2694" t="str">
        <f>IF(ROW()&lt;=vLastrow,'Match History Data'!L2694,"")</f>
        <v/>
      </c>
      <c r="M2694" t="str">
        <f>IF(ROW()&lt;=vLastrow,'Match History Data'!M2694,"")</f>
        <v/>
      </c>
      <c r="N2694" t="str">
        <f>IF(ROW()&lt;=vLastrow,'Match History Data'!N2694,"")</f>
        <v/>
      </c>
      <c r="O2694" t="str">
        <f>IF(ROW()&lt;=vLastrow,'Match History Data'!O2694,"")</f>
        <v/>
      </c>
      <c r="Q2694" t="str">
        <f>IF(ROW()&lt;=vLastrow,VLOOKUP(MONTH(E2694),calcs!$S$2:$T$13,2,FALSE),"")</f>
        <v/>
      </c>
      <c r="R2694" t="str">
        <f>IF(ROW()&lt;=vLastrow,VLOOKUP(MONTH(F2694),calcs!$S$2:$T$13,2,FALSE),"")</f>
        <v/>
      </c>
      <c r="S2694" t="str">
        <f t="shared" si="215"/>
        <v/>
      </c>
      <c r="T2694" s="26" t="e">
        <f>IF(F2694="",DATEDIF(E2694,calcs!X$2,"Y"),"")</f>
        <v>#VALUE!</v>
      </c>
      <c r="U2694" t="str">
        <f t="shared" si="219"/>
        <v/>
      </c>
      <c r="V2694" t="str">
        <f t="shared" si="216"/>
        <v/>
      </c>
      <c r="W2694">
        <f t="shared" si="217"/>
        <v>0</v>
      </c>
      <c r="X2694">
        <f t="shared" si="218"/>
        <v>0</v>
      </c>
    </row>
    <row r="2695" spans="1:24" x14ac:dyDescent="0.35">
      <c r="A2695" t="str">
        <f>IF(ROW()&lt;=vLastrow,'Match History Data'!A2695,"")</f>
        <v/>
      </c>
      <c r="B2695" t="str">
        <f>IF(ROW()&lt;=vLastrow,'Match History Data'!B2695,"")</f>
        <v/>
      </c>
      <c r="C2695" t="str">
        <f>IF(ROW()&lt;=vLastrow,'Match History Data'!C2695,"")</f>
        <v/>
      </c>
      <c r="D2695" t="str">
        <f>IF(ROW()&lt;=vLastrow,'Match History Data'!D2695,"")</f>
        <v/>
      </c>
      <c r="E2695" s="3" t="str">
        <f>IF(ROW()&lt;=vLastrow,IF('Match History Data'!E2695&lt;&gt;"",'Match History Data'!E2695,""),"")</f>
        <v/>
      </c>
      <c r="F2695" s="3" t="str">
        <f>IF(ROW()&lt;=vLastrow,IF('Match History Data'!F2695&lt;&gt;"",'Match History Data'!F2695,""),"")</f>
        <v/>
      </c>
      <c r="G2695" t="str">
        <f>IF(ROW()&lt;=vLastrow,'Match History Data'!G2695,"")</f>
        <v/>
      </c>
      <c r="H2695" t="str">
        <f>IF(ROW()&lt;=vLastrow,'Match History Data'!H2695,"")</f>
        <v/>
      </c>
      <c r="I2695" t="str">
        <f>IF(ROW()&lt;=vLastrow,'Match History Data'!I2695,"")</f>
        <v/>
      </c>
      <c r="J2695" t="str">
        <f>IF(ROW()&lt;=vLastrow,'Match History Data'!J2695,"")</f>
        <v/>
      </c>
      <c r="K2695" t="str">
        <f>IF(ROW()&lt;=vLastrow,'Match History Data'!K2695,"")</f>
        <v/>
      </c>
      <c r="L2695" t="str">
        <f>IF(ROW()&lt;=vLastrow,'Match History Data'!L2695,"")</f>
        <v/>
      </c>
      <c r="M2695" t="str">
        <f>IF(ROW()&lt;=vLastrow,'Match History Data'!M2695,"")</f>
        <v/>
      </c>
      <c r="N2695" t="str">
        <f>IF(ROW()&lt;=vLastrow,'Match History Data'!N2695,"")</f>
        <v/>
      </c>
      <c r="O2695" t="str">
        <f>IF(ROW()&lt;=vLastrow,'Match History Data'!O2695,"")</f>
        <v/>
      </c>
      <c r="Q2695" t="str">
        <f>IF(ROW()&lt;=vLastrow,VLOOKUP(MONTH(E2695),calcs!$S$2:$T$13,2,FALSE),"")</f>
        <v/>
      </c>
      <c r="R2695" t="str">
        <f>IF(ROW()&lt;=vLastrow,VLOOKUP(MONTH(F2695),calcs!$S$2:$T$13,2,FALSE),"")</f>
        <v/>
      </c>
      <c r="S2695" t="str">
        <f t="shared" si="215"/>
        <v/>
      </c>
      <c r="T2695" s="26" t="e">
        <f>IF(F2695="",DATEDIF(E2695,calcs!X$2,"Y"),"")</f>
        <v>#VALUE!</v>
      </c>
      <c r="U2695" t="str">
        <f t="shared" si="219"/>
        <v/>
      </c>
      <c r="V2695" t="str">
        <f t="shared" si="216"/>
        <v/>
      </c>
      <c r="W2695">
        <f t="shared" si="217"/>
        <v>0</v>
      </c>
      <c r="X2695">
        <f t="shared" si="218"/>
        <v>0</v>
      </c>
    </row>
    <row r="2696" spans="1:24" x14ac:dyDescent="0.35">
      <c r="A2696" t="str">
        <f>IF(ROW()&lt;=vLastrow,'Match History Data'!A2696,"")</f>
        <v/>
      </c>
      <c r="B2696" t="str">
        <f>IF(ROW()&lt;=vLastrow,'Match History Data'!B2696,"")</f>
        <v/>
      </c>
      <c r="C2696" t="str">
        <f>IF(ROW()&lt;=vLastrow,'Match History Data'!C2696,"")</f>
        <v/>
      </c>
      <c r="D2696" t="str">
        <f>IF(ROW()&lt;=vLastrow,'Match History Data'!D2696,"")</f>
        <v/>
      </c>
      <c r="E2696" s="3" t="str">
        <f>IF(ROW()&lt;=vLastrow,IF('Match History Data'!E2696&lt;&gt;"",'Match History Data'!E2696,""),"")</f>
        <v/>
      </c>
      <c r="F2696" s="3" t="str">
        <f>IF(ROW()&lt;=vLastrow,IF('Match History Data'!F2696&lt;&gt;"",'Match History Data'!F2696,""),"")</f>
        <v/>
      </c>
      <c r="G2696" t="str">
        <f>IF(ROW()&lt;=vLastrow,'Match History Data'!G2696,"")</f>
        <v/>
      </c>
      <c r="H2696" t="str">
        <f>IF(ROW()&lt;=vLastrow,'Match History Data'!H2696,"")</f>
        <v/>
      </c>
      <c r="I2696" t="str">
        <f>IF(ROW()&lt;=vLastrow,'Match History Data'!I2696,"")</f>
        <v/>
      </c>
      <c r="J2696" t="str">
        <f>IF(ROW()&lt;=vLastrow,'Match History Data'!J2696,"")</f>
        <v/>
      </c>
      <c r="K2696" t="str">
        <f>IF(ROW()&lt;=vLastrow,'Match History Data'!K2696,"")</f>
        <v/>
      </c>
      <c r="L2696" t="str">
        <f>IF(ROW()&lt;=vLastrow,'Match History Data'!L2696,"")</f>
        <v/>
      </c>
      <c r="M2696" t="str">
        <f>IF(ROW()&lt;=vLastrow,'Match History Data'!M2696,"")</f>
        <v/>
      </c>
      <c r="N2696" t="str">
        <f>IF(ROW()&lt;=vLastrow,'Match History Data'!N2696,"")</f>
        <v/>
      </c>
      <c r="O2696" t="str">
        <f>IF(ROW()&lt;=vLastrow,'Match History Data'!O2696,"")</f>
        <v/>
      </c>
      <c r="Q2696" t="str">
        <f>IF(ROW()&lt;=vLastrow,VLOOKUP(MONTH(E2696),calcs!$S$2:$T$13,2,FALSE),"")</f>
        <v/>
      </c>
      <c r="R2696" t="str">
        <f>IF(ROW()&lt;=vLastrow,VLOOKUP(MONTH(F2696),calcs!$S$2:$T$13,2,FALSE),"")</f>
        <v/>
      </c>
      <c r="S2696" t="str">
        <f t="shared" si="215"/>
        <v/>
      </c>
      <c r="T2696" s="26" t="e">
        <f>IF(F2696="",DATEDIF(E2696,calcs!X$2,"Y"),"")</f>
        <v>#VALUE!</v>
      </c>
      <c r="U2696" t="str">
        <f t="shared" si="219"/>
        <v/>
      </c>
      <c r="V2696" t="str">
        <f t="shared" si="216"/>
        <v/>
      </c>
      <c r="W2696">
        <f t="shared" si="217"/>
        <v>0</v>
      </c>
      <c r="X2696">
        <f t="shared" si="218"/>
        <v>0</v>
      </c>
    </row>
    <row r="2697" spans="1:24" x14ac:dyDescent="0.35">
      <c r="A2697" t="str">
        <f>IF(ROW()&lt;=vLastrow,'Match History Data'!A2697,"")</f>
        <v/>
      </c>
      <c r="B2697" t="str">
        <f>IF(ROW()&lt;=vLastrow,'Match History Data'!B2697,"")</f>
        <v/>
      </c>
      <c r="C2697" t="str">
        <f>IF(ROW()&lt;=vLastrow,'Match History Data'!C2697,"")</f>
        <v/>
      </c>
      <c r="D2697" t="str">
        <f>IF(ROW()&lt;=vLastrow,'Match History Data'!D2697,"")</f>
        <v/>
      </c>
      <c r="E2697" s="3" t="str">
        <f>IF(ROW()&lt;=vLastrow,IF('Match History Data'!E2697&lt;&gt;"",'Match History Data'!E2697,""),"")</f>
        <v/>
      </c>
      <c r="F2697" s="3" t="str">
        <f>IF(ROW()&lt;=vLastrow,IF('Match History Data'!F2697&lt;&gt;"",'Match History Data'!F2697,""),"")</f>
        <v/>
      </c>
      <c r="G2697" t="str">
        <f>IF(ROW()&lt;=vLastrow,'Match History Data'!G2697,"")</f>
        <v/>
      </c>
      <c r="H2697" t="str">
        <f>IF(ROW()&lt;=vLastrow,'Match History Data'!H2697,"")</f>
        <v/>
      </c>
      <c r="I2697" t="str">
        <f>IF(ROW()&lt;=vLastrow,'Match History Data'!I2697,"")</f>
        <v/>
      </c>
      <c r="J2697" t="str">
        <f>IF(ROW()&lt;=vLastrow,'Match History Data'!J2697,"")</f>
        <v/>
      </c>
      <c r="K2697" t="str">
        <f>IF(ROW()&lt;=vLastrow,'Match History Data'!K2697,"")</f>
        <v/>
      </c>
      <c r="L2697" t="str">
        <f>IF(ROW()&lt;=vLastrow,'Match History Data'!L2697,"")</f>
        <v/>
      </c>
      <c r="M2697" t="str">
        <f>IF(ROW()&lt;=vLastrow,'Match History Data'!M2697,"")</f>
        <v/>
      </c>
      <c r="N2697" t="str">
        <f>IF(ROW()&lt;=vLastrow,'Match History Data'!N2697,"")</f>
        <v/>
      </c>
      <c r="O2697" t="str">
        <f>IF(ROW()&lt;=vLastrow,'Match History Data'!O2697,"")</f>
        <v/>
      </c>
      <c r="Q2697" t="str">
        <f>IF(ROW()&lt;=vLastrow,VLOOKUP(MONTH(E2697),calcs!$S$2:$T$13,2,FALSE),"")</f>
        <v/>
      </c>
      <c r="R2697" t="str">
        <f>IF(ROW()&lt;=vLastrow,VLOOKUP(MONTH(F2697),calcs!$S$2:$T$13,2,FALSE),"")</f>
        <v/>
      </c>
      <c r="S2697" t="str">
        <f t="shared" si="215"/>
        <v/>
      </c>
      <c r="T2697" s="26" t="e">
        <f>IF(F2697="",DATEDIF(E2697,calcs!X$2,"Y"),"")</f>
        <v>#VALUE!</v>
      </c>
      <c r="U2697" t="str">
        <f t="shared" si="219"/>
        <v/>
      </c>
      <c r="V2697" t="str">
        <f t="shared" si="216"/>
        <v/>
      </c>
      <c r="W2697">
        <f t="shared" si="217"/>
        <v>0</v>
      </c>
      <c r="X2697">
        <f t="shared" si="218"/>
        <v>0</v>
      </c>
    </row>
    <row r="2698" spans="1:24" x14ac:dyDescent="0.35">
      <c r="A2698" t="str">
        <f>IF(ROW()&lt;=vLastrow,'Match History Data'!A2698,"")</f>
        <v/>
      </c>
      <c r="B2698" t="str">
        <f>IF(ROW()&lt;=vLastrow,'Match History Data'!B2698,"")</f>
        <v/>
      </c>
      <c r="C2698" t="str">
        <f>IF(ROW()&lt;=vLastrow,'Match History Data'!C2698,"")</f>
        <v/>
      </c>
      <c r="D2698" t="str">
        <f>IF(ROW()&lt;=vLastrow,'Match History Data'!D2698,"")</f>
        <v/>
      </c>
      <c r="E2698" s="3" t="str">
        <f>IF(ROW()&lt;=vLastrow,IF('Match History Data'!E2698&lt;&gt;"",'Match History Data'!E2698,""),"")</f>
        <v/>
      </c>
      <c r="F2698" s="3" t="str">
        <f>IF(ROW()&lt;=vLastrow,IF('Match History Data'!F2698&lt;&gt;"",'Match History Data'!F2698,""),"")</f>
        <v/>
      </c>
      <c r="G2698" t="str">
        <f>IF(ROW()&lt;=vLastrow,'Match History Data'!G2698,"")</f>
        <v/>
      </c>
      <c r="H2698" t="str">
        <f>IF(ROW()&lt;=vLastrow,'Match History Data'!H2698,"")</f>
        <v/>
      </c>
      <c r="I2698" t="str">
        <f>IF(ROW()&lt;=vLastrow,'Match History Data'!I2698,"")</f>
        <v/>
      </c>
      <c r="J2698" t="str">
        <f>IF(ROW()&lt;=vLastrow,'Match History Data'!J2698,"")</f>
        <v/>
      </c>
      <c r="K2698" t="str">
        <f>IF(ROW()&lt;=vLastrow,'Match History Data'!K2698,"")</f>
        <v/>
      </c>
      <c r="L2698" t="str">
        <f>IF(ROW()&lt;=vLastrow,'Match History Data'!L2698,"")</f>
        <v/>
      </c>
      <c r="M2698" t="str">
        <f>IF(ROW()&lt;=vLastrow,'Match History Data'!M2698,"")</f>
        <v/>
      </c>
      <c r="N2698" t="str">
        <f>IF(ROW()&lt;=vLastrow,'Match History Data'!N2698,"")</f>
        <v/>
      </c>
      <c r="O2698" t="str">
        <f>IF(ROW()&lt;=vLastrow,'Match History Data'!O2698,"")</f>
        <v/>
      </c>
      <c r="Q2698" t="str">
        <f>IF(ROW()&lt;=vLastrow,VLOOKUP(MONTH(E2698),calcs!$S$2:$T$13,2,FALSE),"")</f>
        <v/>
      </c>
      <c r="R2698" t="str">
        <f>IF(ROW()&lt;=vLastrow,VLOOKUP(MONTH(F2698),calcs!$S$2:$T$13,2,FALSE),"")</f>
        <v/>
      </c>
      <c r="S2698" t="str">
        <f t="shared" ref="S2698:S2761" si="220">IF(F2698&lt;&gt;"",DATEDIF(E2698,F2698,"y"),"")</f>
        <v/>
      </c>
      <c r="T2698" s="26" t="e">
        <f>IF(F2698="",DATEDIF(E2698,calcs!X$2,"Y"),"")</f>
        <v>#VALUE!</v>
      </c>
      <c r="U2698" t="str">
        <f t="shared" si="219"/>
        <v/>
      </c>
      <c r="V2698" t="str">
        <f t="shared" si="216"/>
        <v/>
      </c>
      <c r="W2698">
        <f t="shared" si="217"/>
        <v>0</v>
      </c>
      <c r="X2698">
        <f t="shared" si="218"/>
        <v>0</v>
      </c>
    </row>
    <row r="2699" spans="1:24" x14ac:dyDescent="0.35">
      <c r="A2699" t="str">
        <f>IF(ROW()&lt;=vLastrow,'Match History Data'!A2699,"")</f>
        <v/>
      </c>
      <c r="B2699" t="str">
        <f>IF(ROW()&lt;=vLastrow,'Match History Data'!B2699,"")</f>
        <v/>
      </c>
      <c r="C2699" t="str">
        <f>IF(ROW()&lt;=vLastrow,'Match History Data'!C2699,"")</f>
        <v/>
      </c>
      <c r="D2699" t="str">
        <f>IF(ROW()&lt;=vLastrow,'Match History Data'!D2699,"")</f>
        <v/>
      </c>
      <c r="E2699" s="3" t="str">
        <f>IF(ROW()&lt;=vLastrow,IF('Match History Data'!E2699&lt;&gt;"",'Match History Data'!E2699,""),"")</f>
        <v/>
      </c>
      <c r="F2699" s="3" t="str">
        <f>IF(ROW()&lt;=vLastrow,IF('Match History Data'!F2699&lt;&gt;"",'Match History Data'!F2699,""),"")</f>
        <v/>
      </c>
      <c r="G2699" t="str">
        <f>IF(ROW()&lt;=vLastrow,'Match History Data'!G2699,"")</f>
        <v/>
      </c>
      <c r="H2699" t="str">
        <f>IF(ROW()&lt;=vLastrow,'Match History Data'!H2699,"")</f>
        <v/>
      </c>
      <c r="I2699" t="str">
        <f>IF(ROW()&lt;=vLastrow,'Match History Data'!I2699,"")</f>
        <v/>
      </c>
      <c r="J2699" t="str">
        <f>IF(ROW()&lt;=vLastrow,'Match History Data'!J2699,"")</f>
        <v/>
      </c>
      <c r="K2699" t="str">
        <f>IF(ROW()&lt;=vLastrow,'Match History Data'!K2699,"")</f>
        <v/>
      </c>
      <c r="L2699" t="str">
        <f>IF(ROW()&lt;=vLastrow,'Match History Data'!L2699,"")</f>
        <v/>
      </c>
      <c r="M2699" t="str">
        <f>IF(ROW()&lt;=vLastrow,'Match History Data'!M2699,"")</f>
        <v/>
      </c>
      <c r="N2699" t="str">
        <f>IF(ROW()&lt;=vLastrow,'Match History Data'!N2699,"")</f>
        <v/>
      </c>
      <c r="O2699" t="str">
        <f>IF(ROW()&lt;=vLastrow,'Match History Data'!O2699,"")</f>
        <v/>
      </c>
      <c r="Q2699" t="str">
        <f>IF(ROW()&lt;=vLastrow,VLOOKUP(MONTH(E2699),calcs!$S$2:$T$13,2,FALSE),"")</f>
        <v/>
      </c>
      <c r="R2699" t="str">
        <f>IF(ROW()&lt;=vLastrow,VLOOKUP(MONTH(F2699),calcs!$S$2:$T$13,2,FALSE),"")</f>
        <v/>
      </c>
      <c r="S2699" t="str">
        <f t="shared" si="220"/>
        <v/>
      </c>
      <c r="T2699" s="26" t="e">
        <f>IF(F2699="",DATEDIF(E2699,calcs!X$2,"Y"),"")</f>
        <v>#VALUE!</v>
      </c>
      <c r="U2699" t="str">
        <f t="shared" si="219"/>
        <v/>
      </c>
      <c r="V2699" t="str">
        <f t="shared" si="216"/>
        <v/>
      </c>
      <c r="W2699">
        <f t="shared" si="217"/>
        <v>0</v>
      </c>
      <c r="X2699">
        <f t="shared" si="218"/>
        <v>0</v>
      </c>
    </row>
    <row r="2700" spans="1:24" x14ac:dyDescent="0.35">
      <c r="A2700" t="str">
        <f>IF(ROW()&lt;=vLastrow,'Match History Data'!A2700,"")</f>
        <v/>
      </c>
      <c r="B2700" t="str">
        <f>IF(ROW()&lt;=vLastrow,'Match History Data'!B2700,"")</f>
        <v/>
      </c>
      <c r="C2700" t="str">
        <f>IF(ROW()&lt;=vLastrow,'Match History Data'!C2700,"")</f>
        <v/>
      </c>
      <c r="D2700" t="str">
        <f>IF(ROW()&lt;=vLastrow,'Match History Data'!D2700,"")</f>
        <v/>
      </c>
      <c r="E2700" s="3" t="str">
        <f>IF(ROW()&lt;=vLastrow,IF('Match History Data'!E2700&lt;&gt;"",'Match History Data'!E2700,""),"")</f>
        <v/>
      </c>
      <c r="F2700" s="3" t="str">
        <f>IF(ROW()&lt;=vLastrow,IF('Match History Data'!F2700&lt;&gt;"",'Match History Data'!F2700,""),"")</f>
        <v/>
      </c>
      <c r="G2700" t="str">
        <f>IF(ROW()&lt;=vLastrow,'Match History Data'!G2700,"")</f>
        <v/>
      </c>
      <c r="H2700" t="str">
        <f>IF(ROW()&lt;=vLastrow,'Match History Data'!H2700,"")</f>
        <v/>
      </c>
      <c r="I2700" t="str">
        <f>IF(ROW()&lt;=vLastrow,'Match History Data'!I2700,"")</f>
        <v/>
      </c>
      <c r="J2700" t="str">
        <f>IF(ROW()&lt;=vLastrow,'Match History Data'!J2700,"")</f>
        <v/>
      </c>
      <c r="K2700" t="str">
        <f>IF(ROW()&lt;=vLastrow,'Match History Data'!K2700,"")</f>
        <v/>
      </c>
      <c r="L2700" t="str">
        <f>IF(ROW()&lt;=vLastrow,'Match History Data'!L2700,"")</f>
        <v/>
      </c>
      <c r="M2700" t="str">
        <f>IF(ROW()&lt;=vLastrow,'Match History Data'!M2700,"")</f>
        <v/>
      </c>
      <c r="N2700" t="str">
        <f>IF(ROW()&lt;=vLastrow,'Match History Data'!N2700,"")</f>
        <v/>
      </c>
      <c r="O2700" t="str">
        <f>IF(ROW()&lt;=vLastrow,'Match History Data'!O2700,"")</f>
        <v/>
      </c>
      <c r="Q2700" t="str">
        <f>IF(ROW()&lt;=vLastrow,VLOOKUP(MONTH(E2700),calcs!$S$2:$T$13,2,FALSE),"")</f>
        <v/>
      </c>
      <c r="R2700" t="str">
        <f>IF(ROW()&lt;=vLastrow,VLOOKUP(MONTH(F2700),calcs!$S$2:$T$13,2,FALSE),"")</f>
        <v/>
      </c>
      <c r="S2700" t="str">
        <f t="shared" si="220"/>
        <v/>
      </c>
      <c r="T2700" s="26" t="e">
        <f>IF(F2700="",DATEDIF(E2700,calcs!X$2,"Y"),"")</f>
        <v>#VALUE!</v>
      </c>
      <c r="U2700" t="str">
        <f t="shared" si="219"/>
        <v/>
      </c>
      <c r="V2700" t="str">
        <f t="shared" si="216"/>
        <v/>
      </c>
      <c r="W2700">
        <f t="shared" si="217"/>
        <v>0</v>
      </c>
      <c r="X2700">
        <f t="shared" si="218"/>
        <v>0</v>
      </c>
    </row>
    <row r="2701" spans="1:24" x14ac:dyDescent="0.35">
      <c r="A2701" t="str">
        <f>IF(ROW()&lt;=vLastrow,'Match History Data'!A2701,"")</f>
        <v/>
      </c>
      <c r="B2701" t="str">
        <f>IF(ROW()&lt;=vLastrow,'Match History Data'!B2701,"")</f>
        <v/>
      </c>
      <c r="C2701" t="str">
        <f>IF(ROW()&lt;=vLastrow,'Match History Data'!C2701,"")</f>
        <v/>
      </c>
      <c r="D2701" t="str">
        <f>IF(ROW()&lt;=vLastrow,'Match History Data'!D2701,"")</f>
        <v/>
      </c>
      <c r="E2701" s="3" t="str">
        <f>IF(ROW()&lt;=vLastrow,IF('Match History Data'!E2701&lt;&gt;"",'Match History Data'!E2701,""),"")</f>
        <v/>
      </c>
      <c r="F2701" s="3" t="str">
        <f>IF(ROW()&lt;=vLastrow,IF('Match History Data'!F2701&lt;&gt;"",'Match History Data'!F2701,""),"")</f>
        <v/>
      </c>
      <c r="G2701" t="str">
        <f>IF(ROW()&lt;=vLastrow,'Match History Data'!G2701,"")</f>
        <v/>
      </c>
      <c r="H2701" t="str">
        <f>IF(ROW()&lt;=vLastrow,'Match History Data'!H2701,"")</f>
        <v/>
      </c>
      <c r="I2701" t="str">
        <f>IF(ROW()&lt;=vLastrow,'Match History Data'!I2701,"")</f>
        <v/>
      </c>
      <c r="J2701" t="str">
        <f>IF(ROW()&lt;=vLastrow,'Match History Data'!J2701,"")</f>
        <v/>
      </c>
      <c r="K2701" t="str">
        <f>IF(ROW()&lt;=vLastrow,'Match History Data'!K2701,"")</f>
        <v/>
      </c>
      <c r="L2701" t="str">
        <f>IF(ROW()&lt;=vLastrow,'Match History Data'!L2701,"")</f>
        <v/>
      </c>
      <c r="M2701" t="str">
        <f>IF(ROW()&lt;=vLastrow,'Match History Data'!M2701,"")</f>
        <v/>
      </c>
      <c r="N2701" t="str">
        <f>IF(ROW()&lt;=vLastrow,'Match History Data'!N2701,"")</f>
        <v/>
      </c>
      <c r="O2701" t="str">
        <f>IF(ROW()&lt;=vLastrow,'Match History Data'!O2701,"")</f>
        <v/>
      </c>
      <c r="Q2701" t="str">
        <f>IF(ROW()&lt;=vLastrow,VLOOKUP(MONTH(E2701),calcs!$S$2:$T$13,2,FALSE),"")</f>
        <v/>
      </c>
      <c r="R2701" t="str">
        <f>IF(ROW()&lt;=vLastrow,VLOOKUP(MONTH(F2701),calcs!$S$2:$T$13,2,FALSE),"")</f>
        <v/>
      </c>
      <c r="S2701" t="str">
        <f t="shared" si="220"/>
        <v/>
      </c>
      <c r="T2701" s="26" t="e">
        <f>IF(F2701="",DATEDIF(E2701,calcs!X$2,"Y"),"")</f>
        <v>#VALUE!</v>
      </c>
      <c r="U2701" t="str">
        <f t="shared" si="219"/>
        <v/>
      </c>
      <c r="V2701" t="str">
        <f t="shared" si="216"/>
        <v/>
      </c>
      <c r="W2701">
        <f t="shared" si="217"/>
        <v>0</v>
      </c>
      <c r="X2701">
        <f t="shared" si="218"/>
        <v>0</v>
      </c>
    </row>
    <row r="2702" spans="1:24" x14ac:dyDescent="0.35">
      <c r="A2702" t="str">
        <f>IF(ROW()&lt;=vLastrow,'Match History Data'!A2702,"")</f>
        <v/>
      </c>
      <c r="B2702" t="str">
        <f>IF(ROW()&lt;=vLastrow,'Match History Data'!B2702,"")</f>
        <v/>
      </c>
      <c r="C2702" t="str">
        <f>IF(ROW()&lt;=vLastrow,'Match History Data'!C2702,"")</f>
        <v/>
      </c>
      <c r="D2702" t="str">
        <f>IF(ROW()&lt;=vLastrow,'Match History Data'!D2702,"")</f>
        <v/>
      </c>
      <c r="E2702" s="3" t="str">
        <f>IF(ROW()&lt;=vLastrow,IF('Match History Data'!E2702&lt;&gt;"",'Match History Data'!E2702,""),"")</f>
        <v/>
      </c>
      <c r="F2702" s="3" t="str">
        <f>IF(ROW()&lt;=vLastrow,IF('Match History Data'!F2702&lt;&gt;"",'Match History Data'!F2702,""),"")</f>
        <v/>
      </c>
      <c r="G2702" t="str">
        <f>IF(ROW()&lt;=vLastrow,'Match History Data'!G2702,"")</f>
        <v/>
      </c>
      <c r="H2702" t="str">
        <f>IF(ROW()&lt;=vLastrow,'Match History Data'!H2702,"")</f>
        <v/>
      </c>
      <c r="I2702" t="str">
        <f>IF(ROW()&lt;=vLastrow,'Match History Data'!I2702,"")</f>
        <v/>
      </c>
      <c r="J2702" t="str">
        <f>IF(ROW()&lt;=vLastrow,'Match History Data'!J2702,"")</f>
        <v/>
      </c>
      <c r="K2702" t="str">
        <f>IF(ROW()&lt;=vLastrow,'Match History Data'!K2702,"")</f>
        <v/>
      </c>
      <c r="L2702" t="str">
        <f>IF(ROW()&lt;=vLastrow,'Match History Data'!L2702,"")</f>
        <v/>
      </c>
      <c r="M2702" t="str">
        <f>IF(ROW()&lt;=vLastrow,'Match History Data'!M2702,"")</f>
        <v/>
      </c>
      <c r="N2702" t="str">
        <f>IF(ROW()&lt;=vLastrow,'Match History Data'!N2702,"")</f>
        <v/>
      </c>
      <c r="O2702" t="str">
        <f>IF(ROW()&lt;=vLastrow,'Match History Data'!O2702,"")</f>
        <v/>
      </c>
      <c r="Q2702" t="str">
        <f>IF(ROW()&lt;=vLastrow,VLOOKUP(MONTH(E2702),calcs!$S$2:$T$13,2,FALSE),"")</f>
        <v/>
      </c>
      <c r="R2702" t="str">
        <f>IF(ROW()&lt;=vLastrow,VLOOKUP(MONTH(F2702),calcs!$S$2:$T$13,2,FALSE),"")</f>
        <v/>
      </c>
      <c r="S2702" t="str">
        <f t="shared" si="220"/>
        <v/>
      </c>
      <c r="T2702" s="26" t="e">
        <f>IF(F2702="",DATEDIF(E2702,calcs!X$2,"Y"),"")</f>
        <v>#VALUE!</v>
      </c>
      <c r="U2702" t="str">
        <f t="shared" si="219"/>
        <v/>
      </c>
      <c r="V2702" t="str">
        <f t="shared" si="216"/>
        <v/>
      </c>
      <c r="W2702">
        <f t="shared" si="217"/>
        <v>0</v>
      </c>
      <c r="X2702">
        <f t="shared" si="218"/>
        <v>0</v>
      </c>
    </row>
    <row r="2703" spans="1:24" x14ac:dyDescent="0.35">
      <c r="A2703" t="str">
        <f>IF(ROW()&lt;=vLastrow,'Match History Data'!A2703,"")</f>
        <v/>
      </c>
      <c r="B2703" t="str">
        <f>IF(ROW()&lt;=vLastrow,'Match History Data'!B2703,"")</f>
        <v/>
      </c>
      <c r="C2703" t="str">
        <f>IF(ROW()&lt;=vLastrow,'Match History Data'!C2703,"")</f>
        <v/>
      </c>
      <c r="D2703" t="str">
        <f>IF(ROW()&lt;=vLastrow,'Match History Data'!D2703,"")</f>
        <v/>
      </c>
      <c r="E2703" s="3" t="str">
        <f>IF(ROW()&lt;=vLastrow,IF('Match History Data'!E2703&lt;&gt;"",'Match History Data'!E2703,""),"")</f>
        <v/>
      </c>
      <c r="F2703" s="3" t="str">
        <f>IF(ROW()&lt;=vLastrow,IF('Match History Data'!F2703&lt;&gt;"",'Match History Data'!F2703,""),"")</f>
        <v/>
      </c>
      <c r="G2703" t="str">
        <f>IF(ROW()&lt;=vLastrow,'Match History Data'!G2703,"")</f>
        <v/>
      </c>
      <c r="H2703" t="str">
        <f>IF(ROW()&lt;=vLastrow,'Match History Data'!H2703,"")</f>
        <v/>
      </c>
      <c r="I2703" t="str">
        <f>IF(ROW()&lt;=vLastrow,'Match History Data'!I2703,"")</f>
        <v/>
      </c>
      <c r="J2703" t="str">
        <f>IF(ROW()&lt;=vLastrow,'Match History Data'!J2703,"")</f>
        <v/>
      </c>
      <c r="K2703" t="str">
        <f>IF(ROW()&lt;=vLastrow,'Match History Data'!K2703,"")</f>
        <v/>
      </c>
      <c r="L2703" t="str">
        <f>IF(ROW()&lt;=vLastrow,'Match History Data'!L2703,"")</f>
        <v/>
      </c>
      <c r="M2703" t="str">
        <f>IF(ROW()&lt;=vLastrow,'Match History Data'!M2703,"")</f>
        <v/>
      </c>
      <c r="N2703" t="str">
        <f>IF(ROW()&lt;=vLastrow,'Match History Data'!N2703,"")</f>
        <v/>
      </c>
      <c r="O2703" t="str">
        <f>IF(ROW()&lt;=vLastrow,'Match History Data'!O2703,"")</f>
        <v/>
      </c>
      <c r="Q2703" t="str">
        <f>IF(ROW()&lt;=vLastrow,VLOOKUP(MONTH(E2703),calcs!$S$2:$T$13,2,FALSE),"")</f>
        <v/>
      </c>
      <c r="R2703" t="str">
        <f>IF(ROW()&lt;=vLastrow,VLOOKUP(MONTH(F2703),calcs!$S$2:$T$13,2,FALSE),"")</f>
        <v/>
      </c>
      <c r="S2703" t="str">
        <f t="shared" si="220"/>
        <v/>
      </c>
      <c r="T2703" s="26" t="e">
        <f>IF(F2703="",DATEDIF(E2703,calcs!X$2,"Y"),"")</f>
        <v>#VALUE!</v>
      </c>
      <c r="U2703" t="str">
        <f t="shared" si="219"/>
        <v/>
      </c>
      <c r="V2703" t="str">
        <f t="shared" si="216"/>
        <v/>
      </c>
      <c r="W2703">
        <f t="shared" si="217"/>
        <v>0</v>
      </c>
      <c r="X2703">
        <f t="shared" si="218"/>
        <v>0</v>
      </c>
    </row>
    <row r="2704" spans="1:24" x14ac:dyDescent="0.35">
      <c r="A2704" t="str">
        <f>IF(ROW()&lt;=vLastrow,'Match History Data'!A2704,"")</f>
        <v/>
      </c>
      <c r="B2704" t="str">
        <f>IF(ROW()&lt;=vLastrow,'Match History Data'!B2704,"")</f>
        <v/>
      </c>
      <c r="C2704" t="str">
        <f>IF(ROW()&lt;=vLastrow,'Match History Data'!C2704,"")</f>
        <v/>
      </c>
      <c r="D2704" t="str">
        <f>IF(ROW()&lt;=vLastrow,'Match History Data'!D2704,"")</f>
        <v/>
      </c>
      <c r="E2704" s="3" t="str">
        <f>IF(ROW()&lt;=vLastrow,IF('Match History Data'!E2704&lt;&gt;"",'Match History Data'!E2704,""),"")</f>
        <v/>
      </c>
      <c r="F2704" s="3" t="str">
        <f>IF(ROW()&lt;=vLastrow,IF('Match History Data'!F2704&lt;&gt;"",'Match History Data'!F2704,""),"")</f>
        <v/>
      </c>
      <c r="G2704" t="str">
        <f>IF(ROW()&lt;=vLastrow,'Match History Data'!G2704,"")</f>
        <v/>
      </c>
      <c r="H2704" t="str">
        <f>IF(ROW()&lt;=vLastrow,'Match History Data'!H2704,"")</f>
        <v/>
      </c>
      <c r="I2704" t="str">
        <f>IF(ROW()&lt;=vLastrow,'Match History Data'!I2704,"")</f>
        <v/>
      </c>
      <c r="J2704" t="str">
        <f>IF(ROW()&lt;=vLastrow,'Match History Data'!J2704,"")</f>
        <v/>
      </c>
      <c r="K2704" t="str">
        <f>IF(ROW()&lt;=vLastrow,'Match History Data'!K2704,"")</f>
        <v/>
      </c>
      <c r="L2704" t="str">
        <f>IF(ROW()&lt;=vLastrow,'Match History Data'!L2704,"")</f>
        <v/>
      </c>
      <c r="M2704" t="str">
        <f>IF(ROW()&lt;=vLastrow,'Match History Data'!M2704,"")</f>
        <v/>
      </c>
      <c r="N2704" t="str">
        <f>IF(ROW()&lt;=vLastrow,'Match History Data'!N2704,"")</f>
        <v/>
      </c>
      <c r="O2704" t="str">
        <f>IF(ROW()&lt;=vLastrow,'Match History Data'!O2704,"")</f>
        <v/>
      </c>
      <c r="Q2704" t="str">
        <f>IF(ROW()&lt;=vLastrow,VLOOKUP(MONTH(E2704),calcs!$S$2:$T$13,2,FALSE),"")</f>
        <v/>
      </c>
      <c r="R2704" t="str">
        <f>IF(ROW()&lt;=vLastrow,VLOOKUP(MONTH(F2704),calcs!$S$2:$T$13,2,FALSE),"")</f>
        <v/>
      </c>
      <c r="S2704" t="str">
        <f t="shared" si="220"/>
        <v/>
      </c>
      <c r="T2704" s="26" t="e">
        <f>IF(F2704="",DATEDIF(E2704,calcs!X$2,"Y"),"")</f>
        <v>#VALUE!</v>
      </c>
      <c r="U2704" t="str">
        <f t="shared" si="219"/>
        <v/>
      </c>
      <c r="V2704" t="str">
        <f t="shared" si="216"/>
        <v/>
      </c>
      <c r="W2704">
        <f t="shared" si="217"/>
        <v>0</v>
      </c>
      <c r="X2704">
        <f t="shared" si="218"/>
        <v>0</v>
      </c>
    </row>
    <row r="2705" spans="1:24" x14ac:dyDescent="0.35">
      <c r="A2705" t="str">
        <f>IF(ROW()&lt;=vLastrow,'Match History Data'!A2705,"")</f>
        <v/>
      </c>
      <c r="B2705" t="str">
        <f>IF(ROW()&lt;=vLastrow,'Match History Data'!B2705,"")</f>
        <v/>
      </c>
      <c r="C2705" t="str">
        <f>IF(ROW()&lt;=vLastrow,'Match History Data'!C2705,"")</f>
        <v/>
      </c>
      <c r="D2705" t="str">
        <f>IF(ROW()&lt;=vLastrow,'Match History Data'!D2705,"")</f>
        <v/>
      </c>
      <c r="E2705" s="3" t="str">
        <f>IF(ROW()&lt;=vLastrow,IF('Match History Data'!E2705&lt;&gt;"",'Match History Data'!E2705,""),"")</f>
        <v/>
      </c>
      <c r="F2705" s="3" t="str">
        <f>IF(ROW()&lt;=vLastrow,IF('Match History Data'!F2705&lt;&gt;"",'Match History Data'!F2705,""),"")</f>
        <v/>
      </c>
      <c r="G2705" t="str">
        <f>IF(ROW()&lt;=vLastrow,'Match History Data'!G2705,"")</f>
        <v/>
      </c>
      <c r="H2705" t="str">
        <f>IF(ROW()&lt;=vLastrow,'Match History Data'!H2705,"")</f>
        <v/>
      </c>
      <c r="I2705" t="str">
        <f>IF(ROW()&lt;=vLastrow,'Match History Data'!I2705,"")</f>
        <v/>
      </c>
      <c r="J2705" t="str">
        <f>IF(ROW()&lt;=vLastrow,'Match History Data'!J2705,"")</f>
        <v/>
      </c>
      <c r="K2705" t="str">
        <f>IF(ROW()&lt;=vLastrow,'Match History Data'!K2705,"")</f>
        <v/>
      </c>
      <c r="L2705" t="str">
        <f>IF(ROW()&lt;=vLastrow,'Match History Data'!L2705,"")</f>
        <v/>
      </c>
      <c r="M2705" t="str">
        <f>IF(ROW()&lt;=vLastrow,'Match History Data'!M2705,"")</f>
        <v/>
      </c>
      <c r="N2705" t="str">
        <f>IF(ROW()&lt;=vLastrow,'Match History Data'!N2705,"")</f>
        <v/>
      </c>
      <c r="O2705" t="str">
        <f>IF(ROW()&lt;=vLastrow,'Match History Data'!O2705,"")</f>
        <v/>
      </c>
      <c r="Q2705" t="str">
        <f>IF(ROW()&lt;=vLastrow,VLOOKUP(MONTH(E2705),calcs!$S$2:$T$13,2,FALSE),"")</f>
        <v/>
      </c>
      <c r="R2705" t="str">
        <f>IF(ROW()&lt;=vLastrow,VLOOKUP(MONTH(F2705),calcs!$S$2:$T$13,2,FALSE),"")</f>
        <v/>
      </c>
      <c r="S2705" t="str">
        <f t="shared" si="220"/>
        <v/>
      </c>
      <c r="T2705" s="26" t="e">
        <f>IF(F2705="",DATEDIF(E2705,calcs!X$2,"Y"),"")</f>
        <v>#VALUE!</v>
      </c>
      <c r="U2705" t="str">
        <f t="shared" si="219"/>
        <v/>
      </c>
      <c r="V2705" t="str">
        <f t="shared" si="216"/>
        <v/>
      </c>
      <c r="W2705">
        <f t="shared" si="217"/>
        <v>0</v>
      </c>
      <c r="X2705">
        <f t="shared" si="218"/>
        <v>0</v>
      </c>
    </row>
    <row r="2706" spans="1:24" x14ac:dyDescent="0.35">
      <c r="A2706" t="str">
        <f>IF(ROW()&lt;=vLastrow,'Match History Data'!A2706,"")</f>
        <v/>
      </c>
      <c r="B2706" t="str">
        <f>IF(ROW()&lt;=vLastrow,'Match History Data'!B2706,"")</f>
        <v/>
      </c>
      <c r="C2706" t="str">
        <f>IF(ROW()&lt;=vLastrow,'Match History Data'!C2706,"")</f>
        <v/>
      </c>
      <c r="D2706" t="str">
        <f>IF(ROW()&lt;=vLastrow,'Match History Data'!D2706,"")</f>
        <v/>
      </c>
      <c r="E2706" s="3" t="str">
        <f>IF(ROW()&lt;=vLastrow,IF('Match History Data'!E2706&lt;&gt;"",'Match History Data'!E2706,""),"")</f>
        <v/>
      </c>
      <c r="F2706" s="3" t="str">
        <f>IF(ROW()&lt;=vLastrow,IF('Match History Data'!F2706&lt;&gt;"",'Match History Data'!F2706,""),"")</f>
        <v/>
      </c>
      <c r="G2706" t="str">
        <f>IF(ROW()&lt;=vLastrow,'Match History Data'!G2706,"")</f>
        <v/>
      </c>
      <c r="H2706" t="str">
        <f>IF(ROW()&lt;=vLastrow,'Match History Data'!H2706,"")</f>
        <v/>
      </c>
      <c r="I2706" t="str">
        <f>IF(ROW()&lt;=vLastrow,'Match History Data'!I2706,"")</f>
        <v/>
      </c>
      <c r="J2706" t="str">
        <f>IF(ROW()&lt;=vLastrow,'Match History Data'!J2706,"")</f>
        <v/>
      </c>
      <c r="K2706" t="str">
        <f>IF(ROW()&lt;=vLastrow,'Match History Data'!K2706,"")</f>
        <v/>
      </c>
      <c r="L2706" t="str">
        <f>IF(ROW()&lt;=vLastrow,'Match History Data'!L2706,"")</f>
        <v/>
      </c>
      <c r="M2706" t="str">
        <f>IF(ROW()&lt;=vLastrow,'Match History Data'!M2706,"")</f>
        <v/>
      </c>
      <c r="N2706" t="str">
        <f>IF(ROW()&lt;=vLastrow,'Match History Data'!N2706,"")</f>
        <v/>
      </c>
      <c r="O2706" t="str">
        <f>IF(ROW()&lt;=vLastrow,'Match History Data'!O2706,"")</f>
        <v/>
      </c>
      <c r="Q2706" t="str">
        <f>IF(ROW()&lt;=vLastrow,VLOOKUP(MONTH(E2706),calcs!$S$2:$T$13,2,FALSE),"")</f>
        <v/>
      </c>
      <c r="R2706" t="str">
        <f>IF(ROW()&lt;=vLastrow,VLOOKUP(MONTH(F2706),calcs!$S$2:$T$13,2,FALSE),"")</f>
        <v/>
      </c>
      <c r="S2706" t="str">
        <f t="shared" si="220"/>
        <v/>
      </c>
      <c r="T2706" s="26" t="e">
        <f>IF(F2706="",DATEDIF(E2706,calcs!X$2,"Y"),"")</f>
        <v>#VALUE!</v>
      </c>
      <c r="U2706" t="str">
        <f t="shared" si="219"/>
        <v/>
      </c>
      <c r="V2706" t="str">
        <f t="shared" si="216"/>
        <v/>
      </c>
      <c r="W2706">
        <f t="shared" si="217"/>
        <v>0</v>
      </c>
      <c r="X2706">
        <f t="shared" si="218"/>
        <v>0</v>
      </c>
    </row>
    <row r="2707" spans="1:24" x14ac:dyDescent="0.35">
      <c r="A2707" t="str">
        <f>IF(ROW()&lt;=vLastrow,'Match History Data'!A2707,"")</f>
        <v/>
      </c>
      <c r="B2707" t="str">
        <f>IF(ROW()&lt;=vLastrow,'Match History Data'!B2707,"")</f>
        <v/>
      </c>
      <c r="C2707" t="str">
        <f>IF(ROW()&lt;=vLastrow,'Match History Data'!C2707,"")</f>
        <v/>
      </c>
      <c r="D2707" t="str">
        <f>IF(ROW()&lt;=vLastrow,'Match History Data'!D2707,"")</f>
        <v/>
      </c>
      <c r="E2707" s="3" t="str">
        <f>IF(ROW()&lt;=vLastrow,IF('Match History Data'!E2707&lt;&gt;"",'Match History Data'!E2707,""),"")</f>
        <v/>
      </c>
      <c r="F2707" s="3" t="str">
        <f>IF(ROW()&lt;=vLastrow,IF('Match History Data'!F2707&lt;&gt;"",'Match History Data'!F2707,""),"")</f>
        <v/>
      </c>
      <c r="G2707" t="str">
        <f>IF(ROW()&lt;=vLastrow,'Match History Data'!G2707,"")</f>
        <v/>
      </c>
      <c r="H2707" t="str">
        <f>IF(ROW()&lt;=vLastrow,'Match History Data'!H2707,"")</f>
        <v/>
      </c>
      <c r="I2707" t="str">
        <f>IF(ROW()&lt;=vLastrow,'Match History Data'!I2707,"")</f>
        <v/>
      </c>
      <c r="J2707" t="str">
        <f>IF(ROW()&lt;=vLastrow,'Match History Data'!J2707,"")</f>
        <v/>
      </c>
      <c r="K2707" t="str">
        <f>IF(ROW()&lt;=vLastrow,'Match History Data'!K2707,"")</f>
        <v/>
      </c>
      <c r="L2707" t="str">
        <f>IF(ROW()&lt;=vLastrow,'Match History Data'!L2707,"")</f>
        <v/>
      </c>
      <c r="M2707" t="str">
        <f>IF(ROW()&lt;=vLastrow,'Match History Data'!M2707,"")</f>
        <v/>
      </c>
      <c r="N2707" t="str">
        <f>IF(ROW()&lt;=vLastrow,'Match History Data'!N2707,"")</f>
        <v/>
      </c>
      <c r="O2707" t="str">
        <f>IF(ROW()&lt;=vLastrow,'Match History Data'!O2707,"")</f>
        <v/>
      </c>
      <c r="Q2707" t="str">
        <f>IF(ROW()&lt;=vLastrow,VLOOKUP(MONTH(E2707),calcs!$S$2:$T$13,2,FALSE),"")</f>
        <v/>
      </c>
      <c r="R2707" t="str">
        <f>IF(ROW()&lt;=vLastrow,VLOOKUP(MONTH(F2707),calcs!$S$2:$T$13,2,FALSE),"")</f>
        <v/>
      </c>
      <c r="S2707" t="str">
        <f t="shared" si="220"/>
        <v/>
      </c>
      <c r="T2707" s="26" t="e">
        <f>IF(F2707="",DATEDIF(E2707,calcs!X$2,"Y"),"")</f>
        <v>#VALUE!</v>
      </c>
      <c r="U2707" t="str">
        <f t="shared" si="219"/>
        <v/>
      </c>
      <c r="V2707" t="str">
        <f t="shared" si="216"/>
        <v/>
      </c>
      <c r="W2707">
        <f t="shared" si="217"/>
        <v>0</v>
      </c>
      <c r="X2707">
        <f t="shared" si="218"/>
        <v>0</v>
      </c>
    </row>
    <row r="2708" spans="1:24" x14ac:dyDescent="0.35">
      <c r="A2708" t="str">
        <f>IF(ROW()&lt;=vLastrow,'Match History Data'!A2708,"")</f>
        <v/>
      </c>
      <c r="B2708" t="str">
        <f>IF(ROW()&lt;=vLastrow,'Match History Data'!B2708,"")</f>
        <v/>
      </c>
      <c r="C2708" t="str">
        <f>IF(ROW()&lt;=vLastrow,'Match History Data'!C2708,"")</f>
        <v/>
      </c>
      <c r="D2708" t="str">
        <f>IF(ROW()&lt;=vLastrow,'Match History Data'!D2708,"")</f>
        <v/>
      </c>
      <c r="E2708" s="3" t="str">
        <f>IF(ROW()&lt;=vLastrow,IF('Match History Data'!E2708&lt;&gt;"",'Match History Data'!E2708,""),"")</f>
        <v/>
      </c>
      <c r="F2708" s="3" t="str">
        <f>IF(ROW()&lt;=vLastrow,IF('Match History Data'!F2708&lt;&gt;"",'Match History Data'!F2708,""),"")</f>
        <v/>
      </c>
      <c r="G2708" t="str">
        <f>IF(ROW()&lt;=vLastrow,'Match History Data'!G2708,"")</f>
        <v/>
      </c>
      <c r="H2708" t="str">
        <f>IF(ROW()&lt;=vLastrow,'Match History Data'!H2708,"")</f>
        <v/>
      </c>
      <c r="I2708" t="str">
        <f>IF(ROW()&lt;=vLastrow,'Match History Data'!I2708,"")</f>
        <v/>
      </c>
      <c r="J2708" t="str">
        <f>IF(ROW()&lt;=vLastrow,'Match History Data'!J2708,"")</f>
        <v/>
      </c>
      <c r="K2708" t="str">
        <f>IF(ROW()&lt;=vLastrow,'Match History Data'!K2708,"")</f>
        <v/>
      </c>
      <c r="L2708" t="str">
        <f>IF(ROW()&lt;=vLastrow,'Match History Data'!L2708,"")</f>
        <v/>
      </c>
      <c r="M2708" t="str">
        <f>IF(ROW()&lt;=vLastrow,'Match History Data'!M2708,"")</f>
        <v/>
      </c>
      <c r="N2708" t="str">
        <f>IF(ROW()&lt;=vLastrow,'Match History Data'!N2708,"")</f>
        <v/>
      </c>
      <c r="O2708" t="str">
        <f>IF(ROW()&lt;=vLastrow,'Match History Data'!O2708,"")</f>
        <v/>
      </c>
      <c r="Q2708" t="str">
        <f>IF(ROW()&lt;=vLastrow,VLOOKUP(MONTH(E2708),calcs!$S$2:$T$13,2,FALSE),"")</f>
        <v/>
      </c>
      <c r="R2708" t="str">
        <f>IF(ROW()&lt;=vLastrow,VLOOKUP(MONTH(F2708),calcs!$S$2:$T$13,2,FALSE),"")</f>
        <v/>
      </c>
      <c r="S2708" t="str">
        <f t="shared" si="220"/>
        <v/>
      </c>
      <c r="T2708" s="26" t="e">
        <f>IF(F2708="",DATEDIF(E2708,calcs!X$2,"Y"),"")</f>
        <v>#VALUE!</v>
      </c>
      <c r="U2708" t="str">
        <f t="shared" si="219"/>
        <v/>
      </c>
      <c r="V2708" t="str">
        <f t="shared" si="216"/>
        <v/>
      </c>
      <c r="W2708">
        <f t="shared" si="217"/>
        <v>0</v>
      </c>
      <c r="X2708">
        <f t="shared" si="218"/>
        <v>0</v>
      </c>
    </row>
    <row r="2709" spans="1:24" x14ac:dyDescent="0.35">
      <c r="A2709" t="str">
        <f>IF(ROW()&lt;=vLastrow,'Match History Data'!A2709,"")</f>
        <v/>
      </c>
      <c r="B2709" t="str">
        <f>IF(ROW()&lt;=vLastrow,'Match History Data'!B2709,"")</f>
        <v/>
      </c>
      <c r="C2709" t="str">
        <f>IF(ROW()&lt;=vLastrow,'Match History Data'!C2709,"")</f>
        <v/>
      </c>
      <c r="D2709" t="str">
        <f>IF(ROW()&lt;=vLastrow,'Match History Data'!D2709,"")</f>
        <v/>
      </c>
      <c r="E2709" s="3" t="str">
        <f>IF(ROW()&lt;=vLastrow,IF('Match History Data'!E2709&lt;&gt;"",'Match History Data'!E2709,""),"")</f>
        <v/>
      </c>
      <c r="F2709" s="3" t="str">
        <f>IF(ROW()&lt;=vLastrow,IF('Match History Data'!F2709&lt;&gt;"",'Match History Data'!F2709,""),"")</f>
        <v/>
      </c>
      <c r="G2709" t="str">
        <f>IF(ROW()&lt;=vLastrow,'Match History Data'!G2709,"")</f>
        <v/>
      </c>
      <c r="H2709" t="str">
        <f>IF(ROW()&lt;=vLastrow,'Match History Data'!H2709,"")</f>
        <v/>
      </c>
      <c r="I2709" t="str">
        <f>IF(ROW()&lt;=vLastrow,'Match History Data'!I2709,"")</f>
        <v/>
      </c>
      <c r="J2709" t="str">
        <f>IF(ROW()&lt;=vLastrow,'Match History Data'!J2709,"")</f>
        <v/>
      </c>
      <c r="K2709" t="str">
        <f>IF(ROW()&lt;=vLastrow,'Match History Data'!K2709,"")</f>
        <v/>
      </c>
      <c r="L2709" t="str">
        <f>IF(ROW()&lt;=vLastrow,'Match History Data'!L2709,"")</f>
        <v/>
      </c>
      <c r="M2709" t="str">
        <f>IF(ROW()&lt;=vLastrow,'Match History Data'!M2709,"")</f>
        <v/>
      </c>
      <c r="N2709" t="str">
        <f>IF(ROW()&lt;=vLastrow,'Match History Data'!N2709,"")</f>
        <v/>
      </c>
      <c r="O2709" t="str">
        <f>IF(ROW()&lt;=vLastrow,'Match History Data'!O2709,"")</f>
        <v/>
      </c>
      <c r="Q2709" t="str">
        <f>IF(ROW()&lt;=vLastrow,VLOOKUP(MONTH(E2709),calcs!$S$2:$T$13,2,FALSE),"")</f>
        <v/>
      </c>
      <c r="R2709" t="str">
        <f>IF(ROW()&lt;=vLastrow,VLOOKUP(MONTH(F2709),calcs!$S$2:$T$13,2,FALSE),"")</f>
        <v/>
      </c>
      <c r="S2709" t="str">
        <f t="shared" si="220"/>
        <v/>
      </c>
      <c r="T2709" s="26" t="e">
        <f>IF(F2709="",DATEDIF(E2709,calcs!X$2,"Y"),"")</f>
        <v>#VALUE!</v>
      </c>
      <c r="U2709" t="str">
        <f t="shared" si="219"/>
        <v/>
      </c>
      <c r="V2709" t="str">
        <f t="shared" si="216"/>
        <v/>
      </c>
      <c r="W2709">
        <f t="shared" si="217"/>
        <v>0</v>
      </c>
      <c r="X2709">
        <f t="shared" si="218"/>
        <v>0</v>
      </c>
    </row>
    <row r="2710" spans="1:24" x14ac:dyDescent="0.35">
      <c r="A2710" t="str">
        <f>IF(ROW()&lt;=vLastrow,'Match History Data'!A2710,"")</f>
        <v/>
      </c>
      <c r="B2710" t="str">
        <f>IF(ROW()&lt;=vLastrow,'Match History Data'!B2710,"")</f>
        <v/>
      </c>
      <c r="C2710" t="str">
        <f>IF(ROW()&lt;=vLastrow,'Match History Data'!C2710,"")</f>
        <v/>
      </c>
      <c r="D2710" t="str">
        <f>IF(ROW()&lt;=vLastrow,'Match History Data'!D2710,"")</f>
        <v/>
      </c>
      <c r="E2710" s="3" t="str">
        <f>IF(ROW()&lt;=vLastrow,IF('Match History Data'!E2710&lt;&gt;"",'Match History Data'!E2710,""),"")</f>
        <v/>
      </c>
      <c r="F2710" s="3" t="str">
        <f>IF(ROW()&lt;=vLastrow,IF('Match History Data'!F2710&lt;&gt;"",'Match History Data'!F2710,""),"")</f>
        <v/>
      </c>
      <c r="G2710" t="str">
        <f>IF(ROW()&lt;=vLastrow,'Match History Data'!G2710,"")</f>
        <v/>
      </c>
      <c r="H2710" t="str">
        <f>IF(ROW()&lt;=vLastrow,'Match History Data'!H2710,"")</f>
        <v/>
      </c>
      <c r="I2710" t="str">
        <f>IF(ROW()&lt;=vLastrow,'Match History Data'!I2710,"")</f>
        <v/>
      </c>
      <c r="J2710" t="str">
        <f>IF(ROW()&lt;=vLastrow,'Match History Data'!J2710,"")</f>
        <v/>
      </c>
      <c r="K2710" t="str">
        <f>IF(ROW()&lt;=vLastrow,'Match History Data'!K2710,"")</f>
        <v/>
      </c>
      <c r="L2710" t="str">
        <f>IF(ROW()&lt;=vLastrow,'Match History Data'!L2710,"")</f>
        <v/>
      </c>
      <c r="M2710" t="str">
        <f>IF(ROW()&lt;=vLastrow,'Match History Data'!M2710,"")</f>
        <v/>
      </c>
      <c r="N2710" t="str">
        <f>IF(ROW()&lt;=vLastrow,'Match History Data'!N2710,"")</f>
        <v/>
      </c>
      <c r="O2710" t="str">
        <f>IF(ROW()&lt;=vLastrow,'Match History Data'!O2710,"")</f>
        <v/>
      </c>
      <c r="Q2710" t="str">
        <f>IF(ROW()&lt;=vLastrow,VLOOKUP(MONTH(E2710),calcs!$S$2:$T$13,2,FALSE),"")</f>
        <v/>
      </c>
      <c r="R2710" t="str">
        <f>IF(ROW()&lt;=vLastrow,VLOOKUP(MONTH(F2710),calcs!$S$2:$T$13,2,FALSE),"")</f>
        <v/>
      </c>
      <c r="S2710" t="str">
        <f t="shared" si="220"/>
        <v/>
      </c>
      <c r="T2710" s="26" t="e">
        <f>IF(F2710="",DATEDIF(E2710,calcs!X$2,"Y"),"")</f>
        <v>#VALUE!</v>
      </c>
      <c r="U2710" t="str">
        <f t="shared" si="219"/>
        <v/>
      </c>
      <c r="V2710" t="str">
        <f t="shared" si="216"/>
        <v/>
      </c>
      <c r="W2710">
        <f t="shared" si="217"/>
        <v>0</v>
      </c>
      <c r="X2710">
        <f t="shared" si="218"/>
        <v>0</v>
      </c>
    </row>
    <row r="2711" spans="1:24" x14ac:dyDescent="0.35">
      <c r="A2711" t="str">
        <f>IF(ROW()&lt;=vLastrow,'Match History Data'!A2711,"")</f>
        <v/>
      </c>
      <c r="B2711" t="str">
        <f>IF(ROW()&lt;=vLastrow,'Match History Data'!B2711,"")</f>
        <v/>
      </c>
      <c r="C2711" t="str">
        <f>IF(ROW()&lt;=vLastrow,'Match History Data'!C2711,"")</f>
        <v/>
      </c>
      <c r="D2711" t="str">
        <f>IF(ROW()&lt;=vLastrow,'Match History Data'!D2711,"")</f>
        <v/>
      </c>
      <c r="E2711" s="3" t="str">
        <f>IF(ROW()&lt;=vLastrow,IF('Match History Data'!E2711&lt;&gt;"",'Match History Data'!E2711,""),"")</f>
        <v/>
      </c>
      <c r="F2711" s="3" t="str">
        <f>IF(ROW()&lt;=vLastrow,IF('Match History Data'!F2711&lt;&gt;"",'Match History Data'!F2711,""),"")</f>
        <v/>
      </c>
      <c r="G2711" t="str">
        <f>IF(ROW()&lt;=vLastrow,'Match History Data'!G2711,"")</f>
        <v/>
      </c>
      <c r="H2711" t="str">
        <f>IF(ROW()&lt;=vLastrow,'Match History Data'!H2711,"")</f>
        <v/>
      </c>
      <c r="I2711" t="str">
        <f>IF(ROW()&lt;=vLastrow,'Match History Data'!I2711,"")</f>
        <v/>
      </c>
      <c r="J2711" t="str">
        <f>IF(ROW()&lt;=vLastrow,'Match History Data'!J2711,"")</f>
        <v/>
      </c>
      <c r="K2711" t="str">
        <f>IF(ROW()&lt;=vLastrow,'Match History Data'!K2711,"")</f>
        <v/>
      </c>
      <c r="L2711" t="str">
        <f>IF(ROW()&lt;=vLastrow,'Match History Data'!L2711,"")</f>
        <v/>
      </c>
      <c r="M2711" t="str">
        <f>IF(ROW()&lt;=vLastrow,'Match History Data'!M2711,"")</f>
        <v/>
      </c>
      <c r="N2711" t="str">
        <f>IF(ROW()&lt;=vLastrow,'Match History Data'!N2711,"")</f>
        <v/>
      </c>
      <c r="O2711" t="str">
        <f>IF(ROW()&lt;=vLastrow,'Match History Data'!O2711,"")</f>
        <v/>
      </c>
      <c r="Q2711" t="str">
        <f>IF(ROW()&lt;=vLastrow,VLOOKUP(MONTH(E2711),calcs!$S$2:$T$13,2,FALSE),"")</f>
        <v/>
      </c>
      <c r="R2711" t="str">
        <f>IF(ROW()&lt;=vLastrow,VLOOKUP(MONTH(F2711),calcs!$S$2:$T$13,2,FALSE),"")</f>
        <v/>
      </c>
      <c r="S2711" t="str">
        <f t="shared" si="220"/>
        <v/>
      </c>
      <c r="T2711" s="26" t="e">
        <f>IF(F2711="",DATEDIF(E2711,calcs!X$2,"Y"),"")</f>
        <v>#VALUE!</v>
      </c>
      <c r="U2711" t="str">
        <f t="shared" si="219"/>
        <v/>
      </c>
      <c r="V2711" t="str">
        <f t="shared" si="216"/>
        <v/>
      </c>
      <c r="W2711">
        <f t="shared" si="217"/>
        <v>0</v>
      </c>
      <c r="X2711">
        <f t="shared" si="218"/>
        <v>0</v>
      </c>
    </row>
    <row r="2712" spans="1:24" x14ac:dyDescent="0.35">
      <c r="A2712" t="str">
        <f>IF(ROW()&lt;=vLastrow,'Match History Data'!A2712,"")</f>
        <v/>
      </c>
      <c r="B2712" t="str">
        <f>IF(ROW()&lt;=vLastrow,'Match History Data'!B2712,"")</f>
        <v/>
      </c>
      <c r="C2712" t="str">
        <f>IF(ROW()&lt;=vLastrow,'Match History Data'!C2712,"")</f>
        <v/>
      </c>
      <c r="D2712" t="str">
        <f>IF(ROW()&lt;=vLastrow,'Match History Data'!D2712,"")</f>
        <v/>
      </c>
      <c r="E2712" s="3" t="str">
        <f>IF(ROW()&lt;=vLastrow,IF('Match History Data'!E2712&lt;&gt;"",'Match History Data'!E2712,""),"")</f>
        <v/>
      </c>
      <c r="F2712" s="3" t="str">
        <f>IF(ROW()&lt;=vLastrow,IF('Match History Data'!F2712&lt;&gt;"",'Match History Data'!F2712,""),"")</f>
        <v/>
      </c>
      <c r="G2712" t="str">
        <f>IF(ROW()&lt;=vLastrow,'Match History Data'!G2712,"")</f>
        <v/>
      </c>
      <c r="H2712" t="str">
        <f>IF(ROW()&lt;=vLastrow,'Match History Data'!H2712,"")</f>
        <v/>
      </c>
      <c r="I2712" t="str">
        <f>IF(ROW()&lt;=vLastrow,'Match History Data'!I2712,"")</f>
        <v/>
      </c>
      <c r="J2712" t="str">
        <f>IF(ROW()&lt;=vLastrow,'Match History Data'!J2712,"")</f>
        <v/>
      </c>
      <c r="K2712" t="str">
        <f>IF(ROW()&lt;=vLastrow,'Match History Data'!K2712,"")</f>
        <v/>
      </c>
      <c r="L2712" t="str">
        <f>IF(ROW()&lt;=vLastrow,'Match History Data'!L2712,"")</f>
        <v/>
      </c>
      <c r="M2712" t="str">
        <f>IF(ROW()&lt;=vLastrow,'Match History Data'!M2712,"")</f>
        <v/>
      </c>
      <c r="N2712" t="str">
        <f>IF(ROW()&lt;=vLastrow,'Match History Data'!N2712,"")</f>
        <v/>
      </c>
      <c r="O2712" t="str">
        <f>IF(ROW()&lt;=vLastrow,'Match History Data'!O2712,"")</f>
        <v/>
      </c>
      <c r="Q2712" t="str">
        <f>IF(ROW()&lt;=vLastrow,VLOOKUP(MONTH(E2712),calcs!$S$2:$T$13,2,FALSE),"")</f>
        <v/>
      </c>
      <c r="R2712" t="str">
        <f>IF(ROW()&lt;=vLastrow,VLOOKUP(MONTH(F2712),calcs!$S$2:$T$13,2,FALSE),"")</f>
        <v/>
      </c>
      <c r="S2712" t="str">
        <f t="shared" si="220"/>
        <v/>
      </c>
      <c r="T2712" s="26" t="e">
        <f>IF(F2712="",DATEDIF(E2712,calcs!X$2,"Y"),"")</f>
        <v>#VALUE!</v>
      </c>
      <c r="U2712" t="str">
        <f t="shared" si="219"/>
        <v/>
      </c>
      <c r="V2712" t="str">
        <f t="shared" si="216"/>
        <v/>
      </c>
      <c r="W2712">
        <f t="shared" si="217"/>
        <v>0</v>
      </c>
      <c r="X2712">
        <f t="shared" si="218"/>
        <v>0</v>
      </c>
    </row>
    <row r="2713" spans="1:24" x14ac:dyDescent="0.35">
      <c r="A2713" t="str">
        <f>IF(ROW()&lt;=vLastrow,'Match History Data'!A2713,"")</f>
        <v/>
      </c>
      <c r="B2713" t="str">
        <f>IF(ROW()&lt;=vLastrow,'Match History Data'!B2713,"")</f>
        <v/>
      </c>
      <c r="C2713" t="str">
        <f>IF(ROW()&lt;=vLastrow,'Match History Data'!C2713,"")</f>
        <v/>
      </c>
      <c r="D2713" t="str">
        <f>IF(ROW()&lt;=vLastrow,'Match History Data'!D2713,"")</f>
        <v/>
      </c>
      <c r="E2713" s="3" t="str">
        <f>IF(ROW()&lt;=vLastrow,IF('Match History Data'!E2713&lt;&gt;"",'Match History Data'!E2713,""),"")</f>
        <v/>
      </c>
      <c r="F2713" s="3" t="str">
        <f>IF(ROW()&lt;=vLastrow,IF('Match History Data'!F2713&lt;&gt;"",'Match History Data'!F2713,""),"")</f>
        <v/>
      </c>
      <c r="G2713" t="str">
        <f>IF(ROW()&lt;=vLastrow,'Match History Data'!G2713,"")</f>
        <v/>
      </c>
      <c r="H2713" t="str">
        <f>IF(ROW()&lt;=vLastrow,'Match History Data'!H2713,"")</f>
        <v/>
      </c>
      <c r="I2713" t="str">
        <f>IF(ROW()&lt;=vLastrow,'Match History Data'!I2713,"")</f>
        <v/>
      </c>
      <c r="J2713" t="str">
        <f>IF(ROW()&lt;=vLastrow,'Match History Data'!J2713,"")</f>
        <v/>
      </c>
      <c r="K2713" t="str">
        <f>IF(ROW()&lt;=vLastrow,'Match History Data'!K2713,"")</f>
        <v/>
      </c>
      <c r="L2713" t="str">
        <f>IF(ROW()&lt;=vLastrow,'Match History Data'!L2713,"")</f>
        <v/>
      </c>
      <c r="M2713" t="str">
        <f>IF(ROW()&lt;=vLastrow,'Match History Data'!M2713,"")</f>
        <v/>
      </c>
      <c r="N2713" t="str">
        <f>IF(ROW()&lt;=vLastrow,'Match History Data'!N2713,"")</f>
        <v/>
      </c>
      <c r="O2713" t="str">
        <f>IF(ROW()&lt;=vLastrow,'Match History Data'!O2713,"")</f>
        <v/>
      </c>
      <c r="Q2713" t="str">
        <f>IF(ROW()&lt;=vLastrow,VLOOKUP(MONTH(E2713),calcs!$S$2:$T$13,2,FALSE),"")</f>
        <v/>
      </c>
      <c r="R2713" t="str">
        <f>IF(ROW()&lt;=vLastrow,VLOOKUP(MONTH(F2713),calcs!$S$2:$T$13,2,FALSE),"")</f>
        <v/>
      </c>
      <c r="S2713" t="str">
        <f t="shared" si="220"/>
        <v/>
      </c>
      <c r="T2713" s="26" t="e">
        <f>IF(F2713="",DATEDIF(E2713,calcs!X$2,"Y"),"")</f>
        <v>#VALUE!</v>
      </c>
      <c r="U2713" t="str">
        <f t="shared" si="219"/>
        <v/>
      </c>
      <c r="V2713" t="str">
        <f t="shared" si="216"/>
        <v/>
      </c>
      <c r="W2713">
        <f t="shared" si="217"/>
        <v>0</v>
      </c>
      <c r="X2713">
        <f t="shared" si="218"/>
        <v>0</v>
      </c>
    </row>
    <row r="2714" spans="1:24" x14ac:dyDescent="0.35">
      <c r="A2714" t="str">
        <f>IF(ROW()&lt;=vLastrow,'Match History Data'!A2714,"")</f>
        <v/>
      </c>
      <c r="B2714" t="str">
        <f>IF(ROW()&lt;=vLastrow,'Match History Data'!B2714,"")</f>
        <v/>
      </c>
      <c r="C2714" t="str">
        <f>IF(ROW()&lt;=vLastrow,'Match History Data'!C2714,"")</f>
        <v/>
      </c>
      <c r="D2714" t="str">
        <f>IF(ROW()&lt;=vLastrow,'Match History Data'!D2714,"")</f>
        <v/>
      </c>
      <c r="E2714" s="3" t="str">
        <f>IF(ROW()&lt;=vLastrow,IF('Match History Data'!E2714&lt;&gt;"",'Match History Data'!E2714,""),"")</f>
        <v/>
      </c>
      <c r="F2714" s="3" t="str">
        <f>IF(ROW()&lt;=vLastrow,IF('Match History Data'!F2714&lt;&gt;"",'Match History Data'!F2714,""),"")</f>
        <v/>
      </c>
      <c r="G2714" t="str">
        <f>IF(ROW()&lt;=vLastrow,'Match History Data'!G2714,"")</f>
        <v/>
      </c>
      <c r="H2714" t="str">
        <f>IF(ROW()&lt;=vLastrow,'Match History Data'!H2714,"")</f>
        <v/>
      </c>
      <c r="I2714" t="str">
        <f>IF(ROW()&lt;=vLastrow,'Match History Data'!I2714,"")</f>
        <v/>
      </c>
      <c r="J2714" t="str">
        <f>IF(ROW()&lt;=vLastrow,'Match History Data'!J2714,"")</f>
        <v/>
      </c>
      <c r="K2714" t="str">
        <f>IF(ROW()&lt;=vLastrow,'Match History Data'!K2714,"")</f>
        <v/>
      </c>
      <c r="L2714" t="str">
        <f>IF(ROW()&lt;=vLastrow,'Match History Data'!L2714,"")</f>
        <v/>
      </c>
      <c r="M2714" t="str">
        <f>IF(ROW()&lt;=vLastrow,'Match History Data'!M2714,"")</f>
        <v/>
      </c>
      <c r="N2714" t="str">
        <f>IF(ROW()&lt;=vLastrow,'Match History Data'!N2714,"")</f>
        <v/>
      </c>
      <c r="O2714" t="str">
        <f>IF(ROW()&lt;=vLastrow,'Match History Data'!O2714,"")</f>
        <v/>
      </c>
      <c r="Q2714" t="str">
        <f>IF(ROW()&lt;=vLastrow,VLOOKUP(MONTH(E2714),calcs!$S$2:$T$13,2,FALSE),"")</f>
        <v/>
      </c>
      <c r="R2714" t="str">
        <f>IF(ROW()&lt;=vLastrow,VLOOKUP(MONTH(F2714),calcs!$S$2:$T$13,2,FALSE),"")</f>
        <v/>
      </c>
      <c r="S2714" t="str">
        <f t="shared" si="220"/>
        <v/>
      </c>
      <c r="T2714" s="26" t="e">
        <f>IF(F2714="",DATEDIF(E2714,calcs!X$2,"Y"),"")</f>
        <v>#VALUE!</v>
      </c>
      <c r="U2714" t="str">
        <f t="shared" si="219"/>
        <v/>
      </c>
      <c r="V2714" t="str">
        <f t="shared" si="216"/>
        <v/>
      </c>
      <c r="W2714">
        <f t="shared" si="217"/>
        <v>0</v>
      </c>
      <c r="X2714">
        <f t="shared" si="218"/>
        <v>0</v>
      </c>
    </row>
    <row r="2715" spans="1:24" x14ac:dyDescent="0.35">
      <c r="A2715" t="str">
        <f>IF(ROW()&lt;=vLastrow,'Match History Data'!A2715,"")</f>
        <v/>
      </c>
      <c r="B2715" t="str">
        <f>IF(ROW()&lt;=vLastrow,'Match History Data'!B2715,"")</f>
        <v/>
      </c>
      <c r="C2715" t="str">
        <f>IF(ROW()&lt;=vLastrow,'Match History Data'!C2715,"")</f>
        <v/>
      </c>
      <c r="D2715" t="str">
        <f>IF(ROW()&lt;=vLastrow,'Match History Data'!D2715,"")</f>
        <v/>
      </c>
      <c r="E2715" s="3" t="str">
        <f>IF(ROW()&lt;=vLastrow,IF('Match History Data'!E2715&lt;&gt;"",'Match History Data'!E2715,""),"")</f>
        <v/>
      </c>
      <c r="F2715" s="3" t="str">
        <f>IF(ROW()&lt;=vLastrow,IF('Match History Data'!F2715&lt;&gt;"",'Match History Data'!F2715,""),"")</f>
        <v/>
      </c>
      <c r="G2715" t="str">
        <f>IF(ROW()&lt;=vLastrow,'Match History Data'!G2715,"")</f>
        <v/>
      </c>
      <c r="H2715" t="str">
        <f>IF(ROW()&lt;=vLastrow,'Match History Data'!H2715,"")</f>
        <v/>
      </c>
      <c r="I2715" t="str">
        <f>IF(ROW()&lt;=vLastrow,'Match History Data'!I2715,"")</f>
        <v/>
      </c>
      <c r="J2715" t="str">
        <f>IF(ROW()&lt;=vLastrow,'Match History Data'!J2715,"")</f>
        <v/>
      </c>
      <c r="K2715" t="str">
        <f>IF(ROW()&lt;=vLastrow,'Match History Data'!K2715,"")</f>
        <v/>
      </c>
      <c r="L2715" t="str">
        <f>IF(ROW()&lt;=vLastrow,'Match History Data'!L2715,"")</f>
        <v/>
      </c>
      <c r="M2715" t="str">
        <f>IF(ROW()&lt;=vLastrow,'Match History Data'!M2715,"")</f>
        <v/>
      </c>
      <c r="N2715" t="str">
        <f>IF(ROW()&lt;=vLastrow,'Match History Data'!N2715,"")</f>
        <v/>
      </c>
      <c r="O2715" t="str">
        <f>IF(ROW()&lt;=vLastrow,'Match History Data'!O2715,"")</f>
        <v/>
      </c>
      <c r="Q2715" t="str">
        <f>IF(ROW()&lt;=vLastrow,VLOOKUP(MONTH(E2715),calcs!$S$2:$T$13,2,FALSE),"")</f>
        <v/>
      </c>
      <c r="R2715" t="str">
        <f>IF(ROW()&lt;=vLastrow,VLOOKUP(MONTH(F2715),calcs!$S$2:$T$13,2,FALSE),"")</f>
        <v/>
      </c>
      <c r="S2715" t="str">
        <f t="shared" si="220"/>
        <v/>
      </c>
      <c r="T2715" s="26" t="e">
        <f>IF(F2715="",DATEDIF(E2715,calcs!X$2,"Y"),"")</f>
        <v>#VALUE!</v>
      </c>
      <c r="U2715" t="str">
        <f t="shared" si="219"/>
        <v/>
      </c>
      <c r="V2715" t="str">
        <f t="shared" si="216"/>
        <v/>
      </c>
      <c r="W2715">
        <f t="shared" si="217"/>
        <v>0</v>
      </c>
      <c r="X2715">
        <f t="shared" si="218"/>
        <v>0</v>
      </c>
    </row>
    <row r="2716" spans="1:24" x14ac:dyDescent="0.35">
      <c r="A2716" t="str">
        <f>IF(ROW()&lt;=vLastrow,'Match History Data'!A2716,"")</f>
        <v/>
      </c>
      <c r="B2716" t="str">
        <f>IF(ROW()&lt;=vLastrow,'Match History Data'!B2716,"")</f>
        <v/>
      </c>
      <c r="C2716" t="str">
        <f>IF(ROW()&lt;=vLastrow,'Match History Data'!C2716,"")</f>
        <v/>
      </c>
      <c r="D2716" t="str">
        <f>IF(ROW()&lt;=vLastrow,'Match History Data'!D2716,"")</f>
        <v/>
      </c>
      <c r="E2716" s="3" t="str">
        <f>IF(ROW()&lt;=vLastrow,IF('Match History Data'!E2716&lt;&gt;"",'Match History Data'!E2716,""),"")</f>
        <v/>
      </c>
      <c r="F2716" s="3" t="str">
        <f>IF(ROW()&lt;=vLastrow,IF('Match History Data'!F2716&lt;&gt;"",'Match History Data'!F2716,""),"")</f>
        <v/>
      </c>
      <c r="G2716" t="str">
        <f>IF(ROW()&lt;=vLastrow,'Match History Data'!G2716,"")</f>
        <v/>
      </c>
      <c r="H2716" t="str">
        <f>IF(ROW()&lt;=vLastrow,'Match History Data'!H2716,"")</f>
        <v/>
      </c>
      <c r="I2716" t="str">
        <f>IF(ROW()&lt;=vLastrow,'Match History Data'!I2716,"")</f>
        <v/>
      </c>
      <c r="J2716" t="str">
        <f>IF(ROW()&lt;=vLastrow,'Match History Data'!J2716,"")</f>
        <v/>
      </c>
      <c r="K2716" t="str">
        <f>IF(ROW()&lt;=vLastrow,'Match History Data'!K2716,"")</f>
        <v/>
      </c>
      <c r="L2716" t="str">
        <f>IF(ROW()&lt;=vLastrow,'Match History Data'!L2716,"")</f>
        <v/>
      </c>
      <c r="M2716" t="str">
        <f>IF(ROW()&lt;=vLastrow,'Match History Data'!M2716,"")</f>
        <v/>
      </c>
      <c r="N2716" t="str">
        <f>IF(ROW()&lt;=vLastrow,'Match History Data'!N2716,"")</f>
        <v/>
      </c>
      <c r="O2716" t="str">
        <f>IF(ROW()&lt;=vLastrow,'Match History Data'!O2716,"")</f>
        <v/>
      </c>
      <c r="Q2716" t="str">
        <f>IF(ROW()&lt;=vLastrow,VLOOKUP(MONTH(E2716),calcs!$S$2:$T$13,2,FALSE),"")</f>
        <v/>
      </c>
      <c r="R2716" t="str">
        <f>IF(ROW()&lt;=vLastrow,VLOOKUP(MONTH(F2716),calcs!$S$2:$T$13,2,FALSE),"")</f>
        <v/>
      </c>
      <c r="S2716" t="str">
        <f t="shared" si="220"/>
        <v/>
      </c>
      <c r="T2716" s="26" t="e">
        <f>IF(F2716="",DATEDIF(E2716,calcs!X$2,"Y"),"")</f>
        <v>#VALUE!</v>
      </c>
      <c r="U2716" t="str">
        <f t="shared" si="219"/>
        <v/>
      </c>
      <c r="V2716" t="str">
        <f t="shared" si="216"/>
        <v/>
      </c>
      <c r="W2716">
        <f t="shared" si="217"/>
        <v>0</v>
      </c>
      <c r="X2716">
        <f t="shared" si="218"/>
        <v>0</v>
      </c>
    </row>
    <row r="2717" spans="1:24" x14ac:dyDescent="0.35">
      <c r="A2717" t="str">
        <f>IF(ROW()&lt;=vLastrow,'Match History Data'!A2717,"")</f>
        <v/>
      </c>
      <c r="B2717" t="str">
        <f>IF(ROW()&lt;=vLastrow,'Match History Data'!B2717,"")</f>
        <v/>
      </c>
      <c r="C2717" t="str">
        <f>IF(ROW()&lt;=vLastrow,'Match History Data'!C2717,"")</f>
        <v/>
      </c>
      <c r="D2717" t="str">
        <f>IF(ROW()&lt;=vLastrow,'Match History Data'!D2717,"")</f>
        <v/>
      </c>
      <c r="E2717" s="3" t="str">
        <f>IF(ROW()&lt;=vLastrow,IF('Match History Data'!E2717&lt;&gt;"",'Match History Data'!E2717,""),"")</f>
        <v/>
      </c>
      <c r="F2717" s="3" t="str">
        <f>IF(ROW()&lt;=vLastrow,IF('Match History Data'!F2717&lt;&gt;"",'Match History Data'!F2717,""),"")</f>
        <v/>
      </c>
      <c r="G2717" t="str">
        <f>IF(ROW()&lt;=vLastrow,'Match History Data'!G2717,"")</f>
        <v/>
      </c>
      <c r="H2717" t="str">
        <f>IF(ROW()&lt;=vLastrow,'Match History Data'!H2717,"")</f>
        <v/>
      </c>
      <c r="I2717" t="str">
        <f>IF(ROW()&lt;=vLastrow,'Match History Data'!I2717,"")</f>
        <v/>
      </c>
      <c r="J2717" t="str">
        <f>IF(ROW()&lt;=vLastrow,'Match History Data'!J2717,"")</f>
        <v/>
      </c>
      <c r="K2717" t="str">
        <f>IF(ROW()&lt;=vLastrow,'Match History Data'!K2717,"")</f>
        <v/>
      </c>
      <c r="L2717" t="str">
        <f>IF(ROW()&lt;=vLastrow,'Match History Data'!L2717,"")</f>
        <v/>
      </c>
      <c r="M2717" t="str">
        <f>IF(ROW()&lt;=vLastrow,'Match History Data'!M2717,"")</f>
        <v/>
      </c>
      <c r="N2717" t="str">
        <f>IF(ROW()&lt;=vLastrow,'Match History Data'!N2717,"")</f>
        <v/>
      </c>
      <c r="O2717" t="str">
        <f>IF(ROW()&lt;=vLastrow,'Match History Data'!O2717,"")</f>
        <v/>
      </c>
      <c r="Q2717" t="str">
        <f>IF(ROW()&lt;=vLastrow,VLOOKUP(MONTH(E2717),calcs!$S$2:$T$13,2,FALSE),"")</f>
        <v/>
      </c>
      <c r="R2717" t="str">
        <f>IF(ROW()&lt;=vLastrow,VLOOKUP(MONTH(F2717),calcs!$S$2:$T$13,2,FALSE),"")</f>
        <v/>
      </c>
      <c r="S2717" t="str">
        <f t="shared" si="220"/>
        <v/>
      </c>
      <c r="T2717" s="26" t="e">
        <f>IF(F2717="",DATEDIF(E2717,calcs!X$2,"Y"),"")</f>
        <v>#VALUE!</v>
      </c>
      <c r="U2717" t="str">
        <f t="shared" si="219"/>
        <v/>
      </c>
      <c r="V2717" t="str">
        <f t="shared" si="216"/>
        <v/>
      </c>
      <c r="W2717">
        <f t="shared" si="217"/>
        <v>0</v>
      </c>
      <c r="X2717">
        <f t="shared" si="218"/>
        <v>0</v>
      </c>
    </row>
    <row r="2718" spans="1:24" x14ac:dyDescent="0.35">
      <c r="A2718" t="str">
        <f>IF(ROW()&lt;=vLastrow,'Match History Data'!A2718,"")</f>
        <v/>
      </c>
      <c r="B2718" t="str">
        <f>IF(ROW()&lt;=vLastrow,'Match History Data'!B2718,"")</f>
        <v/>
      </c>
      <c r="C2718" t="str">
        <f>IF(ROW()&lt;=vLastrow,'Match History Data'!C2718,"")</f>
        <v/>
      </c>
      <c r="D2718" t="str">
        <f>IF(ROW()&lt;=vLastrow,'Match History Data'!D2718,"")</f>
        <v/>
      </c>
      <c r="E2718" s="3" t="str">
        <f>IF(ROW()&lt;=vLastrow,IF('Match History Data'!E2718&lt;&gt;"",'Match History Data'!E2718,""),"")</f>
        <v/>
      </c>
      <c r="F2718" s="3" t="str">
        <f>IF(ROW()&lt;=vLastrow,IF('Match History Data'!F2718&lt;&gt;"",'Match History Data'!F2718,""),"")</f>
        <v/>
      </c>
      <c r="G2718" t="str">
        <f>IF(ROW()&lt;=vLastrow,'Match History Data'!G2718,"")</f>
        <v/>
      </c>
      <c r="H2718" t="str">
        <f>IF(ROW()&lt;=vLastrow,'Match History Data'!H2718,"")</f>
        <v/>
      </c>
      <c r="I2718" t="str">
        <f>IF(ROW()&lt;=vLastrow,'Match History Data'!I2718,"")</f>
        <v/>
      </c>
      <c r="J2718" t="str">
        <f>IF(ROW()&lt;=vLastrow,'Match History Data'!J2718,"")</f>
        <v/>
      </c>
      <c r="K2718" t="str">
        <f>IF(ROW()&lt;=vLastrow,'Match History Data'!K2718,"")</f>
        <v/>
      </c>
      <c r="L2718" t="str">
        <f>IF(ROW()&lt;=vLastrow,'Match History Data'!L2718,"")</f>
        <v/>
      </c>
      <c r="M2718" t="str">
        <f>IF(ROW()&lt;=vLastrow,'Match History Data'!M2718,"")</f>
        <v/>
      </c>
      <c r="N2718" t="str">
        <f>IF(ROW()&lt;=vLastrow,'Match History Data'!N2718,"")</f>
        <v/>
      </c>
      <c r="O2718" t="str">
        <f>IF(ROW()&lt;=vLastrow,'Match History Data'!O2718,"")</f>
        <v/>
      </c>
      <c r="Q2718" t="str">
        <f>IF(ROW()&lt;=vLastrow,VLOOKUP(MONTH(E2718),calcs!$S$2:$T$13,2,FALSE),"")</f>
        <v/>
      </c>
      <c r="R2718" t="str">
        <f>IF(ROW()&lt;=vLastrow,VLOOKUP(MONTH(F2718),calcs!$S$2:$T$13,2,FALSE),"")</f>
        <v/>
      </c>
      <c r="S2718" t="str">
        <f t="shared" si="220"/>
        <v/>
      </c>
      <c r="T2718" s="26" t="e">
        <f>IF(F2718="",DATEDIF(E2718,calcs!X$2,"Y"),"")</f>
        <v>#VALUE!</v>
      </c>
      <c r="U2718" t="str">
        <f t="shared" si="219"/>
        <v/>
      </c>
      <c r="V2718" t="str">
        <f t="shared" si="216"/>
        <v/>
      </c>
      <c r="W2718">
        <f t="shared" si="217"/>
        <v>0</v>
      </c>
      <c r="X2718">
        <f t="shared" si="218"/>
        <v>0</v>
      </c>
    </row>
    <row r="2719" spans="1:24" x14ac:dyDescent="0.35">
      <c r="A2719" t="str">
        <f>IF(ROW()&lt;=vLastrow,'Match History Data'!A2719,"")</f>
        <v/>
      </c>
      <c r="B2719" t="str">
        <f>IF(ROW()&lt;=vLastrow,'Match History Data'!B2719,"")</f>
        <v/>
      </c>
      <c r="C2719" t="str">
        <f>IF(ROW()&lt;=vLastrow,'Match History Data'!C2719,"")</f>
        <v/>
      </c>
      <c r="D2719" t="str">
        <f>IF(ROW()&lt;=vLastrow,'Match History Data'!D2719,"")</f>
        <v/>
      </c>
      <c r="E2719" s="3" t="str">
        <f>IF(ROW()&lt;=vLastrow,IF('Match History Data'!E2719&lt;&gt;"",'Match History Data'!E2719,""),"")</f>
        <v/>
      </c>
      <c r="F2719" s="3" t="str">
        <f>IF(ROW()&lt;=vLastrow,IF('Match History Data'!F2719&lt;&gt;"",'Match History Data'!F2719,""),"")</f>
        <v/>
      </c>
      <c r="G2719" t="str">
        <f>IF(ROW()&lt;=vLastrow,'Match History Data'!G2719,"")</f>
        <v/>
      </c>
      <c r="H2719" t="str">
        <f>IF(ROW()&lt;=vLastrow,'Match History Data'!H2719,"")</f>
        <v/>
      </c>
      <c r="I2719" t="str">
        <f>IF(ROW()&lt;=vLastrow,'Match History Data'!I2719,"")</f>
        <v/>
      </c>
      <c r="J2719" t="str">
        <f>IF(ROW()&lt;=vLastrow,'Match History Data'!J2719,"")</f>
        <v/>
      </c>
      <c r="K2719" t="str">
        <f>IF(ROW()&lt;=vLastrow,'Match History Data'!K2719,"")</f>
        <v/>
      </c>
      <c r="L2719" t="str">
        <f>IF(ROW()&lt;=vLastrow,'Match History Data'!L2719,"")</f>
        <v/>
      </c>
      <c r="M2719" t="str">
        <f>IF(ROW()&lt;=vLastrow,'Match History Data'!M2719,"")</f>
        <v/>
      </c>
      <c r="N2719" t="str">
        <f>IF(ROW()&lt;=vLastrow,'Match History Data'!N2719,"")</f>
        <v/>
      </c>
      <c r="O2719" t="str">
        <f>IF(ROW()&lt;=vLastrow,'Match History Data'!O2719,"")</f>
        <v/>
      </c>
      <c r="Q2719" t="str">
        <f>IF(ROW()&lt;=vLastrow,VLOOKUP(MONTH(E2719),calcs!$S$2:$T$13,2,FALSE),"")</f>
        <v/>
      </c>
      <c r="R2719" t="str">
        <f>IF(ROW()&lt;=vLastrow,VLOOKUP(MONTH(F2719),calcs!$S$2:$T$13,2,FALSE),"")</f>
        <v/>
      </c>
      <c r="S2719" t="str">
        <f t="shared" si="220"/>
        <v/>
      </c>
      <c r="T2719" s="26" t="e">
        <f>IF(F2719="",DATEDIF(E2719,calcs!X$2,"Y"),"")</f>
        <v>#VALUE!</v>
      </c>
      <c r="U2719" t="str">
        <f t="shared" si="219"/>
        <v/>
      </c>
      <c r="V2719" t="str">
        <f t="shared" si="216"/>
        <v/>
      </c>
      <c r="W2719">
        <f t="shared" si="217"/>
        <v>0</v>
      </c>
      <c r="X2719">
        <f t="shared" si="218"/>
        <v>0</v>
      </c>
    </row>
    <row r="2720" spans="1:24" x14ac:dyDescent="0.35">
      <c r="A2720" t="str">
        <f>IF(ROW()&lt;=vLastrow,'Match History Data'!A2720,"")</f>
        <v/>
      </c>
      <c r="B2720" t="str">
        <f>IF(ROW()&lt;=vLastrow,'Match History Data'!B2720,"")</f>
        <v/>
      </c>
      <c r="C2720" t="str">
        <f>IF(ROW()&lt;=vLastrow,'Match History Data'!C2720,"")</f>
        <v/>
      </c>
      <c r="D2720" t="str">
        <f>IF(ROW()&lt;=vLastrow,'Match History Data'!D2720,"")</f>
        <v/>
      </c>
      <c r="E2720" s="3" t="str">
        <f>IF(ROW()&lt;=vLastrow,IF('Match History Data'!E2720&lt;&gt;"",'Match History Data'!E2720,""),"")</f>
        <v/>
      </c>
      <c r="F2720" s="3" t="str">
        <f>IF(ROW()&lt;=vLastrow,IF('Match History Data'!F2720&lt;&gt;"",'Match History Data'!F2720,""),"")</f>
        <v/>
      </c>
      <c r="G2720" t="str">
        <f>IF(ROW()&lt;=vLastrow,'Match History Data'!G2720,"")</f>
        <v/>
      </c>
      <c r="H2720" t="str">
        <f>IF(ROW()&lt;=vLastrow,'Match History Data'!H2720,"")</f>
        <v/>
      </c>
      <c r="I2720" t="str">
        <f>IF(ROW()&lt;=vLastrow,'Match History Data'!I2720,"")</f>
        <v/>
      </c>
      <c r="J2720" t="str">
        <f>IF(ROW()&lt;=vLastrow,'Match History Data'!J2720,"")</f>
        <v/>
      </c>
      <c r="K2720" t="str">
        <f>IF(ROW()&lt;=vLastrow,'Match History Data'!K2720,"")</f>
        <v/>
      </c>
      <c r="L2720" t="str">
        <f>IF(ROW()&lt;=vLastrow,'Match History Data'!L2720,"")</f>
        <v/>
      </c>
      <c r="M2720" t="str">
        <f>IF(ROW()&lt;=vLastrow,'Match History Data'!M2720,"")</f>
        <v/>
      </c>
      <c r="N2720" t="str">
        <f>IF(ROW()&lt;=vLastrow,'Match History Data'!N2720,"")</f>
        <v/>
      </c>
      <c r="O2720" t="str">
        <f>IF(ROW()&lt;=vLastrow,'Match History Data'!O2720,"")</f>
        <v/>
      </c>
      <c r="Q2720" t="str">
        <f>IF(ROW()&lt;=vLastrow,VLOOKUP(MONTH(E2720),calcs!$S$2:$T$13,2,FALSE),"")</f>
        <v/>
      </c>
      <c r="R2720" t="str">
        <f>IF(ROW()&lt;=vLastrow,VLOOKUP(MONTH(F2720),calcs!$S$2:$T$13,2,FALSE),"")</f>
        <v/>
      </c>
      <c r="S2720" t="str">
        <f t="shared" si="220"/>
        <v/>
      </c>
      <c r="T2720" s="26" t="e">
        <f>IF(F2720="",DATEDIF(E2720,calcs!X$2,"Y"),"")</f>
        <v>#VALUE!</v>
      </c>
      <c r="U2720" t="str">
        <f t="shared" si="219"/>
        <v/>
      </c>
      <c r="V2720" t="str">
        <f t="shared" si="216"/>
        <v/>
      </c>
      <c r="W2720">
        <f t="shared" si="217"/>
        <v>0</v>
      </c>
      <c r="X2720">
        <f t="shared" si="218"/>
        <v>0</v>
      </c>
    </row>
    <row r="2721" spans="1:24" x14ac:dyDescent="0.35">
      <c r="A2721" t="str">
        <f>IF(ROW()&lt;=vLastrow,'Match History Data'!A2721,"")</f>
        <v/>
      </c>
      <c r="B2721" t="str">
        <f>IF(ROW()&lt;=vLastrow,'Match History Data'!B2721,"")</f>
        <v/>
      </c>
      <c r="C2721" t="str">
        <f>IF(ROW()&lt;=vLastrow,'Match History Data'!C2721,"")</f>
        <v/>
      </c>
      <c r="D2721" t="str">
        <f>IF(ROW()&lt;=vLastrow,'Match History Data'!D2721,"")</f>
        <v/>
      </c>
      <c r="E2721" s="3" t="str">
        <f>IF(ROW()&lt;=vLastrow,IF('Match History Data'!E2721&lt;&gt;"",'Match History Data'!E2721,""),"")</f>
        <v/>
      </c>
      <c r="F2721" s="3" t="str">
        <f>IF(ROW()&lt;=vLastrow,IF('Match History Data'!F2721&lt;&gt;"",'Match History Data'!F2721,""),"")</f>
        <v/>
      </c>
      <c r="G2721" t="str">
        <f>IF(ROW()&lt;=vLastrow,'Match History Data'!G2721,"")</f>
        <v/>
      </c>
      <c r="H2721" t="str">
        <f>IF(ROW()&lt;=vLastrow,'Match History Data'!H2721,"")</f>
        <v/>
      </c>
      <c r="I2721" t="str">
        <f>IF(ROW()&lt;=vLastrow,'Match History Data'!I2721,"")</f>
        <v/>
      </c>
      <c r="J2721" t="str">
        <f>IF(ROW()&lt;=vLastrow,'Match History Data'!J2721,"")</f>
        <v/>
      </c>
      <c r="K2721" t="str">
        <f>IF(ROW()&lt;=vLastrow,'Match History Data'!K2721,"")</f>
        <v/>
      </c>
      <c r="L2721" t="str">
        <f>IF(ROW()&lt;=vLastrow,'Match History Data'!L2721,"")</f>
        <v/>
      </c>
      <c r="M2721" t="str">
        <f>IF(ROW()&lt;=vLastrow,'Match History Data'!M2721,"")</f>
        <v/>
      </c>
      <c r="N2721" t="str">
        <f>IF(ROW()&lt;=vLastrow,'Match History Data'!N2721,"")</f>
        <v/>
      </c>
      <c r="O2721" t="str">
        <f>IF(ROW()&lt;=vLastrow,'Match History Data'!O2721,"")</f>
        <v/>
      </c>
      <c r="Q2721" t="str">
        <f>IF(ROW()&lt;=vLastrow,VLOOKUP(MONTH(E2721),calcs!$S$2:$T$13,2,FALSE),"")</f>
        <v/>
      </c>
      <c r="R2721" t="str">
        <f>IF(ROW()&lt;=vLastrow,VLOOKUP(MONTH(F2721),calcs!$S$2:$T$13,2,FALSE),"")</f>
        <v/>
      </c>
      <c r="S2721" t="str">
        <f t="shared" si="220"/>
        <v/>
      </c>
      <c r="T2721" s="26" t="e">
        <f>IF(F2721="",DATEDIF(E2721,calcs!X$2,"Y"),"")</f>
        <v>#VALUE!</v>
      </c>
      <c r="U2721" t="str">
        <f t="shared" si="219"/>
        <v/>
      </c>
      <c r="V2721" t="str">
        <f t="shared" si="216"/>
        <v/>
      </c>
      <c r="W2721">
        <f t="shared" si="217"/>
        <v>0</v>
      </c>
      <c r="X2721">
        <f t="shared" si="218"/>
        <v>0</v>
      </c>
    </row>
    <row r="2722" spans="1:24" x14ac:dyDescent="0.35">
      <c r="A2722" t="str">
        <f>IF(ROW()&lt;=vLastrow,'Match History Data'!A2722,"")</f>
        <v/>
      </c>
      <c r="B2722" t="str">
        <f>IF(ROW()&lt;=vLastrow,'Match History Data'!B2722,"")</f>
        <v/>
      </c>
      <c r="C2722" t="str">
        <f>IF(ROW()&lt;=vLastrow,'Match History Data'!C2722,"")</f>
        <v/>
      </c>
      <c r="D2722" t="str">
        <f>IF(ROW()&lt;=vLastrow,'Match History Data'!D2722,"")</f>
        <v/>
      </c>
      <c r="E2722" s="3" t="str">
        <f>IF(ROW()&lt;=vLastrow,IF('Match History Data'!E2722&lt;&gt;"",'Match History Data'!E2722,""),"")</f>
        <v/>
      </c>
      <c r="F2722" s="3" t="str">
        <f>IF(ROW()&lt;=vLastrow,IF('Match History Data'!F2722&lt;&gt;"",'Match History Data'!F2722,""),"")</f>
        <v/>
      </c>
      <c r="G2722" t="str">
        <f>IF(ROW()&lt;=vLastrow,'Match History Data'!G2722,"")</f>
        <v/>
      </c>
      <c r="H2722" t="str">
        <f>IF(ROW()&lt;=vLastrow,'Match History Data'!H2722,"")</f>
        <v/>
      </c>
      <c r="I2722" t="str">
        <f>IF(ROW()&lt;=vLastrow,'Match History Data'!I2722,"")</f>
        <v/>
      </c>
      <c r="J2722" t="str">
        <f>IF(ROW()&lt;=vLastrow,'Match History Data'!J2722,"")</f>
        <v/>
      </c>
      <c r="K2722" t="str">
        <f>IF(ROW()&lt;=vLastrow,'Match History Data'!K2722,"")</f>
        <v/>
      </c>
      <c r="L2722" t="str">
        <f>IF(ROW()&lt;=vLastrow,'Match History Data'!L2722,"")</f>
        <v/>
      </c>
      <c r="M2722" t="str">
        <f>IF(ROW()&lt;=vLastrow,'Match History Data'!M2722,"")</f>
        <v/>
      </c>
      <c r="N2722" t="str">
        <f>IF(ROW()&lt;=vLastrow,'Match History Data'!N2722,"")</f>
        <v/>
      </c>
      <c r="O2722" t="str">
        <f>IF(ROW()&lt;=vLastrow,'Match History Data'!O2722,"")</f>
        <v/>
      </c>
      <c r="Q2722" t="str">
        <f>IF(ROW()&lt;=vLastrow,VLOOKUP(MONTH(E2722),calcs!$S$2:$T$13,2,FALSE),"")</f>
        <v/>
      </c>
      <c r="R2722" t="str">
        <f>IF(ROW()&lt;=vLastrow,VLOOKUP(MONTH(F2722),calcs!$S$2:$T$13,2,FALSE),"")</f>
        <v/>
      </c>
      <c r="S2722" t="str">
        <f t="shared" si="220"/>
        <v/>
      </c>
      <c r="T2722" s="26" t="e">
        <f>IF(F2722="",DATEDIF(E2722,calcs!X$2,"Y"),"")</f>
        <v>#VALUE!</v>
      </c>
      <c r="U2722" t="str">
        <f t="shared" si="219"/>
        <v/>
      </c>
      <c r="V2722" t="str">
        <f t="shared" si="216"/>
        <v/>
      </c>
      <c r="W2722">
        <f t="shared" si="217"/>
        <v>0</v>
      </c>
      <c r="X2722">
        <f t="shared" si="218"/>
        <v>0</v>
      </c>
    </row>
    <row r="2723" spans="1:24" x14ac:dyDescent="0.35">
      <c r="A2723" t="str">
        <f>IF(ROW()&lt;=vLastrow,'Match History Data'!A2723,"")</f>
        <v/>
      </c>
      <c r="B2723" t="str">
        <f>IF(ROW()&lt;=vLastrow,'Match History Data'!B2723,"")</f>
        <v/>
      </c>
      <c r="C2723" t="str">
        <f>IF(ROW()&lt;=vLastrow,'Match History Data'!C2723,"")</f>
        <v/>
      </c>
      <c r="D2723" t="str">
        <f>IF(ROW()&lt;=vLastrow,'Match History Data'!D2723,"")</f>
        <v/>
      </c>
      <c r="E2723" s="3" t="str">
        <f>IF(ROW()&lt;=vLastrow,IF('Match History Data'!E2723&lt;&gt;"",'Match History Data'!E2723,""),"")</f>
        <v/>
      </c>
      <c r="F2723" s="3" t="str">
        <f>IF(ROW()&lt;=vLastrow,IF('Match History Data'!F2723&lt;&gt;"",'Match History Data'!F2723,""),"")</f>
        <v/>
      </c>
      <c r="G2723" t="str">
        <f>IF(ROW()&lt;=vLastrow,'Match History Data'!G2723,"")</f>
        <v/>
      </c>
      <c r="H2723" t="str">
        <f>IF(ROW()&lt;=vLastrow,'Match History Data'!H2723,"")</f>
        <v/>
      </c>
      <c r="I2723" t="str">
        <f>IF(ROW()&lt;=vLastrow,'Match History Data'!I2723,"")</f>
        <v/>
      </c>
      <c r="J2723" t="str">
        <f>IF(ROW()&lt;=vLastrow,'Match History Data'!J2723,"")</f>
        <v/>
      </c>
      <c r="K2723" t="str">
        <f>IF(ROW()&lt;=vLastrow,'Match History Data'!K2723,"")</f>
        <v/>
      </c>
      <c r="L2723" t="str">
        <f>IF(ROW()&lt;=vLastrow,'Match History Data'!L2723,"")</f>
        <v/>
      </c>
      <c r="M2723" t="str">
        <f>IF(ROW()&lt;=vLastrow,'Match History Data'!M2723,"")</f>
        <v/>
      </c>
      <c r="N2723" t="str">
        <f>IF(ROW()&lt;=vLastrow,'Match History Data'!N2723,"")</f>
        <v/>
      </c>
      <c r="O2723" t="str">
        <f>IF(ROW()&lt;=vLastrow,'Match History Data'!O2723,"")</f>
        <v/>
      </c>
      <c r="Q2723" t="str">
        <f>IF(ROW()&lt;=vLastrow,VLOOKUP(MONTH(E2723),calcs!$S$2:$T$13,2,FALSE),"")</f>
        <v/>
      </c>
      <c r="R2723" t="str">
        <f>IF(ROW()&lt;=vLastrow,VLOOKUP(MONTH(F2723),calcs!$S$2:$T$13,2,FALSE),"")</f>
        <v/>
      </c>
      <c r="S2723" t="str">
        <f t="shared" si="220"/>
        <v/>
      </c>
      <c r="T2723" s="26" t="e">
        <f>IF(F2723="",DATEDIF(E2723,calcs!X$2,"Y"),"")</f>
        <v>#VALUE!</v>
      </c>
      <c r="U2723" t="str">
        <f t="shared" si="219"/>
        <v/>
      </c>
      <c r="V2723" t="str">
        <f t="shared" si="216"/>
        <v/>
      </c>
      <c r="W2723">
        <f t="shared" si="217"/>
        <v>0</v>
      </c>
      <c r="X2723">
        <f t="shared" si="218"/>
        <v>0</v>
      </c>
    </row>
    <row r="2724" spans="1:24" x14ac:dyDescent="0.35">
      <c r="A2724" t="str">
        <f>IF(ROW()&lt;=vLastrow,'Match History Data'!A2724,"")</f>
        <v/>
      </c>
      <c r="B2724" t="str">
        <f>IF(ROW()&lt;=vLastrow,'Match History Data'!B2724,"")</f>
        <v/>
      </c>
      <c r="C2724" t="str">
        <f>IF(ROW()&lt;=vLastrow,'Match History Data'!C2724,"")</f>
        <v/>
      </c>
      <c r="D2724" t="str">
        <f>IF(ROW()&lt;=vLastrow,'Match History Data'!D2724,"")</f>
        <v/>
      </c>
      <c r="E2724" s="3" t="str">
        <f>IF(ROW()&lt;=vLastrow,IF('Match History Data'!E2724&lt;&gt;"",'Match History Data'!E2724,""),"")</f>
        <v/>
      </c>
      <c r="F2724" s="3" t="str">
        <f>IF(ROW()&lt;=vLastrow,IF('Match History Data'!F2724&lt;&gt;"",'Match History Data'!F2724,""),"")</f>
        <v/>
      </c>
      <c r="G2724" t="str">
        <f>IF(ROW()&lt;=vLastrow,'Match History Data'!G2724,"")</f>
        <v/>
      </c>
      <c r="H2724" t="str">
        <f>IF(ROW()&lt;=vLastrow,'Match History Data'!H2724,"")</f>
        <v/>
      </c>
      <c r="I2724" t="str">
        <f>IF(ROW()&lt;=vLastrow,'Match History Data'!I2724,"")</f>
        <v/>
      </c>
      <c r="J2724" t="str">
        <f>IF(ROW()&lt;=vLastrow,'Match History Data'!J2724,"")</f>
        <v/>
      </c>
      <c r="K2724" t="str">
        <f>IF(ROW()&lt;=vLastrow,'Match History Data'!K2724,"")</f>
        <v/>
      </c>
      <c r="L2724" t="str">
        <f>IF(ROW()&lt;=vLastrow,'Match History Data'!L2724,"")</f>
        <v/>
      </c>
      <c r="M2724" t="str">
        <f>IF(ROW()&lt;=vLastrow,'Match History Data'!M2724,"")</f>
        <v/>
      </c>
      <c r="N2724" t="str">
        <f>IF(ROW()&lt;=vLastrow,'Match History Data'!N2724,"")</f>
        <v/>
      </c>
      <c r="O2724" t="str">
        <f>IF(ROW()&lt;=vLastrow,'Match History Data'!O2724,"")</f>
        <v/>
      </c>
      <c r="Q2724" t="str">
        <f>IF(ROW()&lt;=vLastrow,VLOOKUP(MONTH(E2724),calcs!$S$2:$T$13,2,FALSE),"")</f>
        <v/>
      </c>
      <c r="R2724" t="str">
        <f>IF(ROW()&lt;=vLastrow,VLOOKUP(MONTH(F2724),calcs!$S$2:$T$13,2,FALSE),"")</f>
        <v/>
      </c>
      <c r="S2724" t="str">
        <f t="shared" si="220"/>
        <v/>
      </c>
      <c r="T2724" s="26" t="e">
        <f>IF(F2724="",DATEDIF(E2724,calcs!X$2,"Y"),"")</f>
        <v>#VALUE!</v>
      </c>
      <c r="U2724" t="str">
        <f t="shared" si="219"/>
        <v/>
      </c>
      <c r="V2724" t="str">
        <f t="shared" si="216"/>
        <v/>
      </c>
      <c r="W2724">
        <f t="shared" si="217"/>
        <v>0</v>
      </c>
      <c r="X2724">
        <f t="shared" si="218"/>
        <v>0</v>
      </c>
    </row>
    <row r="2725" spans="1:24" x14ac:dyDescent="0.35">
      <c r="A2725" t="str">
        <f>IF(ROW()&lt;=vLastrow,'Match History Data'!A2725,"")</f>
        <v/>
      </c>
      <c r="B2725" t="str">
        <f>IF(ROW()&lt;=vLastrow,'Match History Data'!B2725,"")</f>
        <v/>
      </c>
      <c r="C2725" t="str">
        <f>IF(ROW()&lt;=vLastrow,'Match History Data'!C2725,"")</f>
        <v/>
      </c>
      <c r="D2725" t="str">
        <f>IF(ROW()&lt;=vLastrow,'Match History Data'!D2725,"")</f>
        <v/>
      </c>
      <c r="E2725" s="3" t="str">
        <f>IF(ROW()&lt;=vLastrow,IF('Match History Data'!E2725&lt;&gt;"",'Match History Data'!E2725,""),"")</f>
        <v/>
      </c>
      <c r="F2725" s="3" t="str">
        <f>IF(ROW()&lt;=vLastrow,IF('Match History Data'!F2725&lt;&gt;"",'Match History Data'!F2725,""),"")</f>
        <v/>
      </c>
      <c r="G2725" t="str">
        <f>IF(ROW()&lt;=vLastrow,'Match History Data'!G2725,"")</f>
        <v/>
      </c>
      <c r="H2725" t="str">
        <f>IF(ROW()&lt;=vLastrow,'Match History Data'!H2725,"")</f>
        <v/>
      </c>
      <c r="I2725" t="str">
        <f>IF(ROW()&lt;=vLastrow,'Match History Data'!I2725,"")</f>
        <v/>
      </c>
      <c r="J2725" t="str">
        <f>IF(ROW()&lt;=vLastrow,'Match History Data'!J2725,"")</f>
        <v/>
      </c>
      <c r="K2725" t="str">
        <f>IF(ROW()&lt;=vLastrow,'Match History Data'!K2725,"")</f>
        <v/>
      </c>
      <c r="L2725" t="str">
        <f>IF(ROW()&lt;=vLastrow,'Match History Data'!L2725,"")</f>
        <v/>
      </c>
      <c r="M2725" t="str">
        <f>IF(ROW()&lt;=vLastrow,'Match History Data'!M2725,"")</f>
        <v/>
      </c>
      <c r="N2725" t="str">
        <f>IF(ROW()&lt;=vLastrow,'Match History Data'!N2725,"")</f>
        <v/>
      </c>
      <c r="O2725" t="str">
        <f>IF(ROW()&lt;=vLastrow,'Match History Data'!O2725,"")</f>
        <v/>
      </c>
      <c r="Q2725" t="str">
        <f>IF(ROW()&lt;=vLastrow,VLOOKUP(MONTH(E2725),calcs!$S$2:$T$13,2,FALSE),"")</f>
        <v/>
      </c>
      <c r="R2725" t="str">
        <f>IF(ROW()&lt;=vLastrow,VLOOKUP(MONTH(F2725),calcs!$S$2:$T$13,2,FALSE),"")</f>
        <v/>
      </c>
      <c r="S2725" t="str">
        <f t="shared" si="220"/>
        <v/>
      </c>
      <c r="T2725" s="26" t="e">
        <f>IF(F2725="",DATEDIF(E2725,calcs!X$2,"Y"),"")</f>
        <v>#VALUE!</v>
      </c>
      <c r="U2725" t="str">
        <f t="shared" si="219"/>
        <v/>
      </c>
      <c r="V2725" t="str">
        <f t="shared" si="216"/>
        <v/>
      </c>
      <c r="W2725">
        <f t="shared" si="217"/>
        <v>0</v>
      </c>
      <c r="X2725">
        <f t="shared" si="218"/>
        <v>0</v>
      </c>
    </row>
    <row r="2726" spans="1:24" x14ac:dyDescent="0.35">
      <c r="A2726" t="str">
        <f>IF(ROW()&lt;=vLastrow,'Match History Data'!A2726,"")</f>
        <v/>
      </c>
      <c r="B2726" t="str">
        <f>IF(ROW()&lt;=vLastrow,'Match History Data'!B2726,"")</f>
        <v/>
      </c>
      <c r="C2726" t="str">
        <f>IF(ROW()&lt;=vLastrow,'Match History Data'!C2726,"")</f>
        <v/>
      </c>
      <c r="D2726" t="str">
        <f>IF(ROW()&lt;=vLastrow,'Match History Data'!D2726,"")</f>
        <v/>
      </c>
      <c r="E2726" s="3" t="str">
        <f>IF(ROW()&lt;=vLastrow,IF('Match History Data'!E2726&lt;&gt;"",'Match History Data'!E2726,""),"")</f>
        <v/>
      </c>
      <c r="F2726" s="3" t="str">
        <f>IF(ROW()&lt;=vLastrow,IF('Match History Data'!F2726&lt;&gt;"",'Match History Data'!F2726,""),"")</f>
        <v/>
      </c>
      <c r="G2726" t="str">
        <f>IF(ROW()&lt;=vLastrow,'Match History Data'!G2726,"")</f>
        <v/>
      </c>
      <c r="H2726" t="str">
        <f>IF(ROW()&lt;=vLastrow,'Match History Data'!H2726,"")</f>
        <v/>
      </c>
      <c r="I2726" t="str">
        <f>IF(ROW()&lt;=vLastrow,'Match History Data'!I2726,"")</f>
        <v/>
      </c>
      <c r="J2726" t="str">
        <f>IF(ROW()&lt;=vLastrow,'Match History Data'!J2726,"")</f>
        <v/>
      </c>
      <c r="K2726" t="str">
        <f>IF(ROW()&lt;=vLastrow,'Match History Data'!K2726,"")</f>
        <v/>
      </c>
      <c r="L2726" t="str">
        <f>IF(ROW()&lt;=vLastrow,'Match History Data'!L2726,"")</f>
        <v/>
      </c>
      <c r="M2726" t="str">
        <f>IF(ROW()&lt;=vLastrow,'Match History Data'!M2726,"")</f>
        <v/>
      </c>
      <c r="N2726" t="str">
        <f>IF(ROW()&lt;=vLastrow,'Match History Data'!N2726,"")</f>
        <v/>
      </c>
      <c r="O2726" t="str">
        <f>IF(ROW()&lt;=vLastrow,'Match History Data'!O2726,"")</f>
        <v/>
      </c>
      <c r="Q2726" t="str">
        <f>IF(ROW()&lt;=vLastrow,VLOOKUP(MONTH(E2726),calcs!$S$2:$T$13,2,FALSE),"")</f>
        <v/>
      </c>
      <c r="R2726" t="str">
        <f>IF(ROW()&lt;=vLastrow,VLOOKUP(MONTH(F2726),calcs!$S$2:$T$13,2,FALSE),"")</f>
        <v/>
      </c>
      <c r="S2726" t="str">
        <f t="shared" si="220"/>
        <v/>
      </c>
      <c r="T2726" s="26" t="e">
        <f>IF(F2726="",DATEDIF(E2726,calcs!X$2,"Y"),"")</f>
        <v>#VALUE!</v>
      </c>
      <c r="U2726" t="str">
        <f t="shared" si="219"/>
        <v/>
      </c>
      <c r="V2726" t="str">
        <f t="shared" si="216"/>
        <v/>
      </c>
      <c r="W2726">
        <f t="shared" si="217"/>
        <v>0</v>
      </c>
      <c r="X2726">
        <f t="shared" si="218"/>
        <v>0</v>
      </c>
    </row>
    <row r="2727" spans="1:24" x14ac:dyDescent="0.35">
      <c r="A2727" t="str">
        <f>IF(ROW()&lt;=vLastrow,'Match History Data'!A2727,"")</f>
        <v/>
      </c>
      <c r="B2727" t="str">
        <f>IF(ROW()&lt;=vLastrow,'Match History Data'!B2727,"")</f>
        <v/>
      </c>
      <c r="C2727" t="str">
        <f>IF(ROW()&lt;=vLastrow,'Match History Data'!C2727,"")</f>
        <v/>
      </c>
      <c r="D2727" t="str">
        <f>IF(ROW()&lt;=vLastrow,'Match History Data'!D2727,"")</f>
        <v/>
      </c>
      <c r="E2727" s="3" t="str">
        <f>IF(ROW()&lt;=vLastrow,IF('Match History Data'!E2727&lt;&gt;"",'Match History Data'!E2727,""),"")</f>
        <v/>
      </c>
      <c r="F2727" s="3" t="str">
        <f>IF(ROW()&lt;=vLastrow,IF('Match History Data'!F2727&lt;&gt;"",'Match History Data'!F2727,""),"")</f>
        <v/>
      </c>
      <c r="G2727" t="str">
        <f>IF(ROW()&lt;=vLastrow,'Match History Data'!G2727,"")</f>
        <v/>
      </c>
      <c r="H2727" t="str">
        <f>IF(ROW()&lt;=vLastrow,'Match History Data'!H2727,"")</f>
        <v/>
      </c>
      <c r="I2727" t="str">
        <f>IF(ROW()&lt;=vLastrow,'Match History Data'!I2727,"")</f>
        <v/>
      </c>
      <c r="J2727" t="str">
        <f>IF(ROW()&lt;=vLastrow,'Match History Data'!J2727,"")</f>
        <v/>
      </c>
      <c r="K2727" t="str">
        <f>IF(ROW()&lt;=vLastrow,'Match History Data'!K2727,"")</f>
        <v/>
      </c>
      <c r="L2727" t="str">
        <f>IF(ROW()&lt;=vLastrow,'Match History Data'!L2727,"")</f>
        <v/>
      </c>
      <c r="M2727" t="str">
        <f>IF(ROW()&lt;=vLastrow,'Match History Data'!M2727,"")</f>
        <v/>
      </c>
      <c r="N2727" t="str">
        <f>IF(ROW()&lt;=vLastrow,'Match History Data'!N2727,"")</f>
        <v/>
      </c>
      <c r="O2727" t="str">
        <f>IF(ROW()&lt;=vLastrow,'Match History Data'!O2727,"")</f>
        <v/>
      </c>
      <c r="Q2727" t="str">
        <f>IF(ROW()&lt;=vLastrow,VLOOKUP(MONTH(E2727),calcs!$S$2:$T$13,2,FALSE),"")</f>
        <v/>
      </c>
      <c r="R2727" t="str">
        <f>IF(ROW()&lt;=vLastrow,VLOOKUP(MONTH(F2727),calcs!$S$2:$T$13,2,FALSE),"")</f>
        <v/>
      </c>
      <c r="S2727" t="str">
        <f t="shared" si="220"/>
        <v/>
      </c>
      <c r="T2727" s="26" t="e">
        <f>IF(F2727="",DATEDIF(E2727,calcs!X$2,"Y"),"")</f>
        <v>#VALUE!</v>
      </c>
      <c r="U2727" t="str">
        <f t="shared" si="219"/>
        <v/>
      </c>
      <c r="V2727" t="str">
        <f t="shared" si="216"/>
        <v/>
      </c>
      <c r="W2727">
        <f t="shared" si="217"/>
        <v>0</v>
      </c>
      <c r="X2727">
        <f t="shared" si="218"/>
        <v>0</v>
      </c>
    </row>
    <row r="2728" spans="1:24" x14ac:dyDescent="0.35">
      <c r="A2728" t="str">
        <f>IF(ROW()&lt;=vLastrow,'Match History Data'!A2728,"")</f>
        <v/>
      </c>
      <c r="B2728" t="str">
        <f>IF(ROW()&lt;=vLastrow,'Match History Data'!B2728,"")</f>
        <v/>
      </c>
      <c r="C2728" t="str">
        <f>IF(ROW()&lt;=vLastrow,'Match History Data'!C2728,"")</f>
        <v/>
      </c>
      <c r="D2728" t="str">
        <f>IF(ROW()&lt;=vLastrow,'Match History Data'!D2728,"")</f>
        <v/>
      </c>
      <c r="E2728" s="3" t="str">
        <f>IF(ROW()&lt;=vLastrow,IF('Match History Data'!E2728&lt;&gt;"",'Match History Data'!E2728,""),"")</f>
        <v/>
      </c>
      <c r="F2728" s="3" t="str">
        <f>IF(ROW()&lt;=vLastrow,IF('Match History Data'!F2728&lt;&gt;"",'Match History Data'!F2728,""),"")</f>
        <v/>
      </c>
      <c r="G2728" t="str">
        <f>IF(ROW()&lt;=vLastrow,'Match History Data'!G2728,"")</f>
        <v/>
      </c>
      <c r="H2728" t="str">
        <f>IF(ROW()&lt;=vLastrow,'Match History Data'!H2728,"")</f>
        <v/>
      </c>
      <c r="I2728" t="str">
        <f>IF(ROW()&lt;=vLastrow,'Match History Data'!I2728,"")</f>
        <v/>
      </c>
      <c r="J2728" t="str">
        <f>IF(ROW()&lt;=vLastrow,'Match History Data'!J2728,"")</f>
        <v/>
      </c>
      <c r="K2728" t="str">
        <f>IF(ROW()&lt;=vLastrow,'Match History Data'!K2728,"")</f>
        <v/>
      </c>
      <c r="L2728" t="str">
        <f>IF(ROW()&lt;=vLastrow,'Match History Data'!L2728,"")</f>
        <v/>
      </c>
      <c r="M2728" t="str">
        <f>IF(ROW()&lt;=vLastrow,'Match History Data'!M2728,"")</f>
        <v/>
      </c>
      <c r="N2728" t="str">
        <f>IF(ROW()&lt;=vLastrow,'Match History Data'!N2728,"")</f>
        <v/>
      </c>
      <c r="O2728" t="str">
        <f>IF(ROW()&lt;=vLastrow,'Match History Data'!O2728,"")</f>
        <v/>
      </c>
      <c r="Q2728" t="str">
        <f>IF(ROW()&lt;=vLastrow,VLOOKUP(MONTH(E2728),calcs!$S$2:$T$13,2,FALSE),"")</f>
        <v/>
      </c>
      <c r="R2728" t="str">
        <f>IF(ROW()&lt;=vLastrow,VLOOKUP(MONTH(F2728),calcs!$S$2:$T$13,2,FALSE),"")</f>
        <v/>
      </c>
      <c r="S2728" t="str">
        <f t="shared" si="220"/>
        <v/>
      </c>
      <c r="T2728" s="26" t="e">
        <f>IF(F2728="",DATEDIF(E2728,calcs!X$2,"Y"),"")</f>
        <v>#VALUE!</v>
      </c>
      <c r="U2728" t="str">
        <f t="shared" si="219"/>
        <v/>
      </c>
      <c r="V2728" t="str">
        <f t="shared" si="216"/>
        <v/>
      </c>
      <c r="W2728">
        <f t="shared" si="217"/>
        <v>0</v>
      </c>
      <c r="X2728">
        <f t="shared" si="218"/>
        <v>0</v>
      </c>
    </row>
    <row r="2729" spans="1:24" x14ac:dyDescent="0.35">
      <c r="A2729" t="str">
        <f>IF(ROW()&lt;=vLastrow,'Match History Data'!A2729,"")</f>
        <v/>
      </c>
      <c r="B2729" t="str">
        <f>IF(ROW()&lt;=vLastrow,'Match History Data'!B2729,"")</f>
        <v/>
      </c>
      <c r="C2729" t="str">
        <f>IF(ROW()&lt;=vLastrow,'Match History Data'!C2729,"")</f>
        <v/>
      </c>
      <c r="D2729" t="str">
        <f>IF(ROW()&lt;=vLastrow,'Match History Data'!D2729,"")</f>
        <v/>
      </c>
      <c r="E2729" s="3" t="str">
        <f>IF(ROW()&lt;=vLastrow,IF('Match History Data'!E2729&lt;&gt;"",'Match History Data'!E2729,""),"")</f>
        <v/>
      </c>
      <c r="F2729" s="3" t="str">
        <f>IF(ROW()&lt;=vLastrow,IF('Match History Data'!F2729&lt;&gt;"",'Match History Data'!F2729,""),"")</f>
        <v/>
      </c>
      <c r="G2729" t="str">
        <f>IF(ROW()&lt;=vLastrow,'Match History Data'!G2729,"")</f>
        <v/>
      </c>
      <c r="H2729" t="str">
        <f>IF(ROW()&lt;=vLastrow,'Match History Data'!H2729,"")</f>
        <v/>
      </c>
      <c r="I2729" t="str">
        <f>IF(ROW()&lt;=vLastrow,'Match History Data'!I2729,"")</f>
        <v/>
      </c>
      <c r="J2729" t="str">
        <f>IF(ROW()&lt;=vLastrow,'Match History Data'!J2729,"")</f>
        <v/>
      </c>
      <c r="K2729" t="str">
        <f>IF(ROW()&lt;=vLastrow,'Match History Data'!K2729,"")</f>
        <v/>
      </c>
      <c r="L2729" t="str">
        <f>IF(ROW()&lt;=vLastrow,'Match History Data'!L2729,"")</f>
        <v/>
      </c>
      <c r="M2729" t="str">
        <f>IF(ROW()&lt;=vLastrow,'Match History Data'!M2729,"")</f>
        <v/>
      </c>
      <c r="N2729" t="str">
        <f>IF(ROW()&lt;=vLastrow,'Match History Data'!N2729,"")</f>
        <v/>
      </c>
      <c r="O2729" t="str">
        <f>IF(ROW()&lt;=vLastrow,'Match History Data'!O2729,"")</f>
        <v/>
      </c>
      <c r="Q2729" t="str">
        <f>IF(ROW()&lt;=vLastrow,VLOOKUP(MONTH(E2729),calcs!$S$2:$T$13,2,FALSE),"")</f>
        <v/>
      </c>
      <c r="R2729" t="str">
        <f>IF(ROW()&lt;=vLastrow,VLOOKUP(MONTH(F2729),calcs!$S$2:$T$13,2,FALSE),"")</f>
        <v/>
      </c>
      <c r="S2729" t="str">
        <f t="shared" si="220"/>
        <v/>
      </c>
      <c r="T2729" s="26" t="e">
        <f>IF(F2729="",DATEDIF(E2729,calcs!X$2,"Y"),"")</f>
        <v>#VALUE!</v>
      </c>
      <c r="U2729" t="str">
        <f t="shared" si="219"/>
        <v/>
      </c>
      <c r="V2729" t="str">
        <f t="shared" si="216"/>
        <v/>
      </c>
      <c r="W2729">
        <f t="shared" si="217"/>
        <v>0</v>
      </c>
      <c r="X2729">
        <f t="shared" si="218"/>
        <v>0</v>
      </c>
    </row>
    <row r="2730" spans="1:24" x14ac:dyDescent="0.35">
      <c r="A2730" t="str">
        <f>IF(ROW()&lt;=vLastrow,'Match History Data'!A2730,"")</f>
        <v/>
      </c>
      <c r="B2730" t="str">
        <f>IF(ROW()&lt;=vLastrow,'Match History Data'!B2730,"")</f>
        <v/>
      </c>
      <c r="C2730" t="str">
        <f>IF(ROW()&lt;=vLastrow,'Match History Data'!C2730,"")</f>
        <v/>
      </c>
      <c r="D2730" t="str">
        <f>IF(ROW()&lt;=vLastrow,'Match History Data'!D2730,"")</f>
        <v/>
      </c>
      <c r="E2730" s="3" t="str">
        <f>IF(ROW()&lt;=vLastrow,IF('Match History Data'!E2730&lt;&gt;"",'Match History Data'!E2730,""),"")</f>
        <v/>
      </c>
      <c r="F2730" s="3" t="str">
        <f>IF(ROW()&lt;=vLastrow,IF('Match History Data'!F2730&lt;&gt;"",'Match History Data'!F2730,""),"")</f>
        <v/>
      </c>
      <c r="G2730" t="str">
        <f>IF(ROW()&lt;=vLastrow,'Match History Data'!G2730,"")</f>
        <v/>
      </c>
      <c r="H2730" t="str">
        <f>IF(ROW()&lt;=vLastrow,'Match History Data'!H2730,"")</f>
        <v/>
      </c>
      <c r="I2730" t="str">
        <f>IF(ROW()&lt;=vLastrow,'Match History Data'!I2730,"")</f>
        <v/>
      </c>
      <c r="J2730" t="str">
        <f>IF(ROW()&lt;=vLastrow,'Match History Data'!J2730,"")</f>
        <v/>
      </c>
      <c r="K2730" t="str">
        <f>IF(ROW()&lt;=vLastrow,'Match History Data'!K2730,"")</f>
        <v/>
      </c>
      <c r="L2730" t="str">
        <f>IF(ROW()&lt;=vLastrow,'Match History Data'!L2730,"")</f>
        <v/>
      </c>
      <c r="M2730" t="str">
        <f>IF(ROW()&lt;=vLastrow,'Match History Data'!M2730,"")</f>
        <v/>
      </c>
      <c r="N2730" t="str">
        <f>IF(ROW()&lt;=vLastrow,'Match History Data'!N2730,"")</f>
        <v/>
      </c>
      <c r="O2730" t="str">
        <f>IF(ROW()&lt;=vLastrow,'Match History Data'!O2730,"")</f>
        <v/>
      </c>
      <c r="Q2730" t="str">
        <f>IF(ROW()&lt;=vLastrow,VLOOKUP(MONTH(E2730),calcs!$S$2:$T$13,2,FALSE),"")</f>
        <v/>
      </c>
      <c r="R2730" t="str">
        <f>IF(ROW()&lt;=vLastrow,VLOOKUP(MONTH(F2730),calcs!$S$2:$T$13,2,FALSE),"")</f>
        <v/>
      </c>
      <c r="S2730" t="str">
        <f t="shared" si="220"/>
        <v/>
      </c>
      <c r="T2730" s="26" t="e">
        <f>IF(F2730="",DATEDIF(E2730,calcs!X$2,"Y"),"")</f>
        <v>#VALUE!</v>
      </c>
      <c r="U2730" t="str">
        <f t="shared" si="219"/>
        <v/>
      </c>
      <c r="V2730" t="str">
        <f t="shared" si="216"/>
        <v/>
      </c>
      <c r="W2730">
        <f t="shared" si="217"/>
        <v>0</v>
      </c>
      <c r="X2730">
        <f t="shared" si="218"/>
        <v>0</v>
      </c>
    </row>
    <row r="2731" spans="1:24" x14ac:dyDescent="0.35">
      <c r="A2731" t="str">
        <f>IF(ROW()&lt;=vLastrow,'Match History Data'!A2731,"")</f>
        <v/>
      </c>
      <c r="B2731" t="str">
        <f>IF(ROW()&lt;=vLastrow,'Match History Data'!B2731,"")</f>
        <v/>
      </c>
      <c r="C2731" t="str">
        <f>IF(ROW()&lt;=vLastrow,'Match History Data'!C2731,"")</f>
        <v/>
      </c>
      <c r="D2731" t="str">
        <f>IF(ROW()&lt;=vLastrow,'Match History Data'!D2731,"")</f>
        <v/>
      </c>
      <c r="E2731" s="3" t="str">
        <f>IF(ROW()&lt;=vLastrow,IF('Match History Data'!E2731&lt;&gt;"",'Match History Data'!E2731,""),"")</f>
        <v/>
      </c>
      <c r="F2731" s="3" t="str">
        <f>IF(ROW()&lt;=vLastrow,IF('Match History Data'!F2731&lt;&gt;"",'Match History Data'!F2731,""),"")</f>
        <v/>
      </c>
      <c r="G2731" t="str">
        <f>IF(ROW()&lt;=vLastrow,'Match History Data'!G2731,"")</f>
        <v/>
      </c>
      <c r="H2731" t="str">
        <f>IF(ROW()&lt;=vLastrow,'Match History Data'!H2731,"")</f>
        <v/>
      </c>
      <c r="I2731" t="str">
        <f>IF(ROW()&lt;=vLastrow,'Match History Data'!I2731,"")</f>
        <v/>
      </c>
      <c r="J2731" t="str">
        <f>IF(ROW()&lt;=vLastrow,'Match History Data'!J2731,"")</f>
        <v/>
      </c>
      <c r="K2731" t="str">
        <f>IF(ROW()&lt;=vLastrow,'Match History Data'!K2731,"")</f>
        <v/>
      </c>
      <c r="L2731" t="str">
        <f>IF(ROW()&lt;=vLastrow,'Match History Data'!L2731,"")</f>
        <v/>
      </c>
      <c r="M2731" t="str">
        <f>IF(ROW()&lt;=vLastrow,'Match History Data'!M2731,"")</f>
        <v/>
      </c>
      <c r="N2731" t="str">
        <f>IF(ROW()&lt;=vLastrow,'Match History Data'!N2731,"")</f>
        <v/>
      </c>
      <c r="O2731" t="str">
        <f>IF(ROW()&lt;=vLastrow,'Match History Data'!O2731,"")</f>
        <v/>
      </c>
      <c r="Q2731" t="str">
        <f>IF(ROW()&lt;=vLastrow,VLOOKUP(MONTH(E2731),calcs!$S$2:$T$13,2,FALSE),"")</f>
        <v/>
      </c>
      <c r="R2731" t="str">
        <f>IF(ROW()&lt;=vLastrow,VLOOKUP(MONTH(F2731),calcs!$S$2:$T$13,2,FALSE),"")</f>
        <v/>
      </c>
      <c r="S2731" t="str">
        <f t="shared" si="220"/>
        <v/>
      </c>
      <c r="T2731" s="26" t="e">
        <f>IF(F2731="",DATEDIF(E2731,calcs!X$2,"Y"),"")</f>
        <v>#VALUE!</v>
      </c>
      <c r="U2731" t="str">
        <f t="shared" si="219"/>
        <v/>
      </c>
      <c r="V2731" t="str">
        <f t="shared" si="216"/>
        <v/>
      </c>
      <c r="W2731">
        <f t="shared" si="217"/>
        <v>0</v>
      </c>
      <c r="X2731">
        <f t="shared" si="218"/>
        <v>0</v>
      </c>
    </row>
    <row r="2732" spans="1:24" x14ac:dyDescent="0.35">
      <c r="A2732" t="str">
        <f>IF(ROW()&lt;=vLastrow,'Match History Data'!A2732,"")</f>
        <v/>
      </c>
      <c r="B2732" t="str">
        <f>IF(ROW()&lt;=vLastrow,'Match History Data'!B2732,"")</f>
        <v/>
      </c>
      <c r="C2732" t="str">
        <f>IF(ROW()&lt;=vLastrow,'Match History Data'!C2732,"")</f>
        <v/>
      </c>
      <c r="D2732" t="str">
        <f>IF(ROW()&lt;=vLastrow,'Match History Data'!D2732,"")</f>
        <v/>
      </c>
      <c r="E2732" s="3" t="str">
        <f>IF(ROW()&lt;=vLastrow,IF('Match History Data'!E2732&lt;&gt;"",'Match History Data'!E2732,""),"")</f>
        <v/>
      </c>
      <c r="F2732" s="3" t="str">
        <f>IF(ROW()&lt;=vLastrow,IF('Match History Data'!F2732&lt;&gt;"",'Match History Data'!F2732,""),"")</f>
        <v/>
      </c>
      <c r="G2732" t="str">
        <f>IF(ROW()&lt;=vLastrow,'Match History Data'!G2732,"")</f>
        <v/>
      </c>
      <c r="H2732" t="str">
        <f>IF(ROW()&lt;=vLastrow,'Match History Data'!H2732,"")</f>
        <v/>
      </c>
      <c r="I2732" t="str">
        <f>IF(ROW()&lt;=vLastrow,'Match History Data'!I2732,"")</f>
        <v/>
      </c>
      <c r="J2732" t="str">
        <f>IF(ROW()&lt;=vLastrow,'Match History Data'!J2732,"")</f>
        <v/>
      </c>
      <c r="K2732" t="str">
        <f>IF(ROW()&lt;=vLastrow,'Match History Data'!K2732,"")</f>
        <v/>
      </c>
      <c r="L2732" t="str">
        <f>IF(ROW()&lt;=vLastrow,'Match History Data'!L2732,"")</f>
        <v/>
      </c>
      <c r="M2732" t="str">
        <f>IF(ROW()&lt;=vLastrow,'Match History Data'!M2732,"")</f>
        <v/>
      </c>
      <c r="N2732" t="str">
        <f>IF(ROW()&lt;=vLastrow,'Match History Data'!N2732,"")</f>
        <v/>
      </c>
      <c r="O2732" t="str">
        <f>IF(ROW()&lt;=vLastrow,'Match History Data'!O2732,"")</f>
        <v/>
      </c>
      <c r="Q2732" t="str">
        <f>IF(ROW()&lt;=vLastrow,VLOOKUP(MONTH(E2732),calcs!$S$2:$T$13,2,FALSE),"")</f>
        <v/>
      </c>
      <c r="R2732" t="str">
        <f>IF(ROW()&lt;=vLastrow,VLOOKUP(MONTH(F2732),calcs!$S$2:$T$13,2,FALSE),"")</f>
        <v/>
      </c>
      <c r="S2732" t="str">
        <f t="shared" si="220"/>
        <v/>
      </c>
      <c r="T2732" s="26" t="e">
        <f>IF(F2732="",DATEDIF(E2732,calcs!X$2,"Y"),"")</f>
        <v>#VALUE!</v>
      </c>
      <c r="U2732" t="str">
        <f t="shared" si="219"/>
        <v/>
      </c>
      <c r="V2732" t="str">
        <f t="shared" si="216"/>
        <v/>
      </c>
      <c r="W2732">
        <f t="shared" si="217"/>
        <v>0</v>
      </c>
      <c r="X2732">
        <f t="shared" si="218"/>
        <v>0</v>
      </c>
    </row>
    <row r="2733" spans="1:24" x14ac:dyDescent="0.35">
      <c r="A2733" t="str">
        <f>IF(ROW()&lt;=vLastrow,'Match History Data'!A2733,"")</f>
        <v/>
      </c>
      <c r="B2733" t="str">
        <f>IF(ROW()&lt;=vLastrow,'Match History Data'!B2733,"")</f>
        <v/>
      </c>
      <c r="C2733" t="str">
        <f>IF(ROW()&lt;=vLastrow,'Match History Data'!C2733,"")</f>
        <v/>
      </c>
      <c r="D2733" t="str">
        <f>IF(ROW()&lt;=vLastrow,'Match History Data'!D2733,"")</f>
        <v/>
      </c>
      <c r="E2733" s="3" t="str">
        <f>IF(ROW()&lt;=vLastrow,IF('Match History Data'!E2733&lt;&gt;"",'Match History Data'!E2733,""),"")</f>
        <v/>
      </c>
      <c r="F2733" s="3" t="str">
        <f>IF(ROW()&lt;=vLastrow,IF('Match History Data'!F2733&lt;&gt;"",'Match History Data'!F2733,""),"")</f>
        <v/>
      </c>
      <c r="G2733" t="str">
        <f>IF(ROW()&lt;=vLastrow,'Match History Data'!G2733,"")</f>
        <v/>
      </c>
      <c r="H2733" t="str">
        <f>IF(ROW()&lt;=vLastrow,'Match History Data'!H2733,"")</f>
        <v/>
      </c>
      <c r="I2733" t="str">
        <f>IF(ROW()&lt;=vLastrow,'Match History Data'!I2733,"")</f>
        <v/>
      </c>
      <c r="J2733" t="str">
        <f>IF(ROW()&lt;=vLastrow,'Match History Data'!J2733,"")</f>
        <v/>
      </c>
      <c r="K2733" t="str">
        <f>IF(ROW()&lt;=vLastrow,'Match History Data'!K2733,"")</f>
        <v/>
      </c>
      <c r="L2733" t="str">
        <f>IF(ROW()&lt;=vLastrow,'Match History Data'!L2733,"")</f>
        <v/>
      </c>
      <c r="M2733" t="str">
        <f>IF(ROW()&lt;=vLastrow,'Match History Data'!M2733,"")</f>
        <v/>
      </c>
      <c r="N2733" t="str">
        <f>IF(ROW()&lt;=vLastrow,'Match History Data'!N2733,"")</f>
        <v/>
      </c>
      <c r="O2733" t="str">
        <f>IF(ROW()&lt;=vLastrow,'Match History Data'!O2733,"")</f>
        <v/>
      </c>
      <c r="Q2733" t="str">
        <f>IF(ROW()&lt;=vLastrow,VLOOKUP(MONTH(E2733),calcs!$S$2:$T$13,2,FALSE),"")</f>
        <v/>
      </c>
      <c r="R2733" t="str">
        <f>IF(ROW()&lt;=vLastrow,VLOOKUP(MONTH(F2733),calcs!$S$2:$T$13,2,FALSE),"")</f>
        <v/>
      </c>
      <c r="S2733" t="str">
        <f t="shared" si="220"/>
        <v/>
      </c>
      <c r="T2733" s="26" t="e">
        <f>IF(F2733="",DATEDIF(E2733,calcs!X$2,"Y"),"")</f>
        <v>#VALUE!</v>
      </c>
      <c r="U2733" t="str">
        <f t="shared" si="219"/>
        <v/>
      </c>
      <c r="V2733" t="str">
        <f t="shared" si="216"/>
        <v/>
      </c>
      <c r="W2733">
        <f t="shared" si="217"/>
        <v>0</v>
      </c>
      <c r="X2733">
        <f t="shared" si="218"/>
        <v>0</v>
      </c>
    </row>
    <row r="2734" spans="1:24" x14ac:dyDescent="0.35">
      <c r="A2734" t="str">
        <f>IF(ROW()&lt;=vLastrow,'Match History Data'!A2734,"")</f>
        <v/>
      </c>
      <c r="B2734" t="str">
        <f>IF(ROW()&lt;=vLastrow,'Match History Data'!B2734,"")</f>
        <v/>
      </c>
      <c r="C2734" t="str">
        <f>IF(ROW()&lt;=vLastrow,'Match History Data'!C2734,"")</f>
        <v/>
      </c>
      <c r="D2734" t="str">
        <f>IF(ROW()&lt;=vLastrow,'Match History Data'!D2734,"")</f>
        <v/>
      </c>
      <c r="E2734" s="3" t="str">
        <f>IF(ROW()&lt;=vLastrow,IF('Match History Data'!E2734&lt;&gt;"",'Match History Data'!E2734,""),"")</f>
        <v/>
      </c>
      <c r="F2734" s="3" t="str">
        <f>IF(ROW()&lt;=vLastrow,IF('Match History Data'!F2734&lt;&gt;"",'Match History Data'!F2734,""),"")</f>
        <v/>
      </c>
      <c r="G2734" t="str">
        <f>IF(ROW()&lt;=vLastrow,'Match History Data'!G2734,"")</f>
        <v/>
      </c>
      <c r="H2734" t="str">
        <f>IF(ROW()&lt;=vLastrow,'Match History Data'!H2734,"")</f>
        <v/>
      </c>
      <c r="I2734" t="str">
        <f>IF(ROW()&lt;=vLastrow,'Match History Data'!I2734,"")</f>
        <v/>
      </c>
      <c r="J2734" t="str">
        <f>IF(ROW()&lt;=vLastrow,'Match History Data'!J2734,"")</f>
        <v/>
      </c>
      <c r="K2734" t="str">
        <f>IF(ROW()&lt;=vLastrow,'Match History Data'!K2734,"")</f>
        <v/>
      </c>
      <c r="L2734" t="str">
        <f>IF(ROW()&lt;=vLastrow,'Match History Data'!L2734,"")</f>
        <v/>
      </c>
      <c r="M2734" t="str">
        <f>IF(ROW()&lt;=vLastrow,'Match History Data'!M2734,"")</f>
        <v/>
      </c>
      <c r="N2734" t="str">
        <f>IF(ROW()&lt;=vLastrow,'Match History Data'!N2734,"")</f>
        <v/>
      </c>
      <c r="O2734" t="str">
        <f>IF(ROW()&lt;=vLastrow,'Match History Data'!O2734,"")</f>
        <v/>
      </c>
      <c r="Q2734" t="str">
        <f>IF(ROW()&lt;=vLastrow,VLOOKUP(MONTH(E2734),calcs!$S$2:$T$13,2,FALSE),"")</f>
        <v/>
      </c>
      <c r="R2734" t="str">
        <f>IF(ROW()&lt;=vLastrow,VLOOKUP(MONTH(F2734),calcs!$S$2:$T$13,2,FALSE),"")</f>
        <v/>
      </c>
      <c r="S2734" t="str">
        <f t="shared" si="220"/>
        <v/>
      </c>
      <c r="T2734" s="26" t="e">
        <f>IF(F2734="",DATEDIF(E2734,calcs!X$2,"Y"),"")</f>
        <v>#VALUE!</v>
      </c>
      <c r="U2734" t="str">
        <f t="shared" si="219"/>
        <v/>
      </c>
      <c r="V2734" t="str">
        <f t="shared" si="216"/>
        <v/>
      </c>
      <c r="W2734">
        <f t="shared" si="217"/>
        <v>0</v>
      </c>
      <c r="X2734">
        <f t="shared" si="218"/>
        <v>0</v>
      </c>
    </row>
    <row r="2735" spans="1:24" x14ac:dyDescent="0.35">
      <c r="A2735" t="str">
        <f>IF(ROW()&lt;=vLastrow,'Match History Data'!A2735,"")</f>
        <v/>
      </c>
      <c r="B2735" t="str">
        <f>IF(ROW()&lt;=vLastrow,'Match History Data'!B2735,"")</f>
        <v/>
      </c>
      <c r="C2735" t="str">
        <f>IF(ROW()&lt;=vLastrow,'Match History Data'!C2735,"")</f>
        <v/>
      </c>
      <c r="D2735" t="str">
        <f>IF(ROW()&lt;=vLastrow,'Match History Data'!D2735,"")</f>
        <v/>
      </c>
      <c r="E2735" s="3" t="str">
        <f>IF(ROW()&lt;=vLastrow,IF('Match History Data'!E2735&lt;&gt;"",'Match History Data'!E2735,""),"")</f>
        <v/>
      </c>
      <c r="F2735" s="3" t="str">
        <f>IF(ROW()&lt;=vLastrow,IF('Match History Data'!F2735&lt;&gt;"",'Match History Data'!F2735,""),"")</f>
        <v/>
      </c>
      <c r="G2735" t="str">
        <f>IF(ROW()&lt;=vLastrow,'Match History Data'!G2735,"")</f>
        <v/>
      </c>
      <c r="H2735" t="str">
        <f>IF(ROW()&lt;=vLastrow,'Match History Data'!H2735,"")</f>
        <v/>
      </c>
      <c r="I2735" t="str">
        <f>IF(ROW()&lt;=vLastrow,'Match History Data'!I2735,"")</f>
        <v/>
      </c>
      <c r="J2735" t="str">
        <f>IF(ROW()&lt;=vLastrow,'Match History Data'!J2735,"")</f>
        <v/>
      </c>
      <c r="K2735" t="str">
        <f>IF(ROW()&lt;=vLastrow,'Match History Data'!K2735,"")</f>
        <v/>
      </c>
      <c r="L2735" t="str">
        <f>IF(ROW()&lt;=vLastrow,'Match History Data'!L2735,"")</f>
        <v/>
      </c>
      <c r="M2735" t="str">
        <f>IF(ROW()&lt;=vLastrow,'Match History Data'!M2735,"")</f>
        <v/>
      </c>
      <c r="N2735" t="str">
        <f>IF(ROW()&lt;=vLastrow,'Match History Data'!N2735,"")</f>
        <v/>
      </c>
      <c r="O2735" t="str">
        <f>IF(ROW()&lt;=vLastrow,'Match History Data'!O2735,"")</f>
        <v/>
      </c>
      <c r="Q2735" t="str">
        <f>IF(ROW()&lt;=vLastrow,VLOOKUP(MONTH(E2735),calcs!$S$2:$T$13,2,FALSE),"")</f>
        <v/>
      </c>
      <c r="R2735" t="str">
        <f>IF(ROW()&lt;=vLastrow,VLOOKUP(MONTH(F2735),calcs!$S$2:$T$13,2,FALSE),"")</f>
        <v/>
      </c>
      <c r="S2735" t="str">
        <f t="shared" si="220"/>
        <v/>
      </c>
      <c r="T2735" s="26" t="e">
        <f>IF(F2735="",DATEDIF(E2735,calcs!X$2,"Y"),"")</f>
        <v>#VALUE!</v>
      </c>
      <c r="U2735" t="str">
        <f t="shared" si="219"/>
        <v/>
      </c>
      <c r="V2735" t="str">
        <f t="shared" si="216"/>
        <v/>
      </c>
      <c r="W2735">
        <f t="shared" si="217"/>
        <v>0</v>
      </c>
      <c r="X2735">
        <f t="shared" si="218"/>
        <v>0</v>
      </c>
    </row>
    <row r="2736" spans="1:24" x14ac:dyDescent="0.35">
      <c r="A2736" t="str">
        <f>IF(ROW()&lt;=vLastrow,'Match History Data'!A2736,"")</f>
        <v/>
      </c>
      <c r="B2736" t="str">
        <f>IF(ROW()&lt;=vLastrow,'Match History Data'!B2736,"")</f>
        <v/>
      </c>
      <c r="C2736" t="str">
        <f>IF(ROW()&lt;=vLastrow,'Match History Data'!C2736,"")</f>
        <v/>
      </c>
      <c r="D2736" t="str">
        <f>IF(ROW()&lt;=vLastrow,'Match History Data'!D2736,"")</f>
        <v/>
      </c>
      <c r="E2736" s="3" t="str">
        <f>IF(ROW()&lt;=vLastrow,IF('Match History Data'!E2736&lt;&gt;"",'Match History Data'!E2736,""),"")</f>
        <v/>
      </c>
      <c r="F2736" s="3" t="str">
        <f>IF(ROW()&lt;=vLastrow,IF('Match History Data'!F2736&lt;&gt;"",'Match History Data'!F2736,""),"")</f>
        <v/>
      </c>
      <c r="G2736" t="str">
        <f>IF(ROW()&lt;=vLastrow,'Match History Data'!G2736,"")</f>
        <v/>
      </c>
      <c r="H2736" t="str">
        <f>IF(ROW()&lt;=vLastrow,'Match History Data'!H2736,"")</f>
        <v/>
      </c>
      <c r="I2736" t="str">
        <f>IF(ROW()&lt;=vLastrow,'Match History Data'!I2736,"")</f>
        <v/>
      </c>
      <c r="J2736" t="str">
        <f>IF(ROW()&lt;=vLastrow,'Match History Data'!J2736,"")</f>
        <v/>
      </c>
      <c r="K2736" t="str">
        <f>IF(ROW()&lt;=vLastrow,'Match History Data'!K2736,"")</f>
        <v/>
      </c>
      <c r="L2736" t="str">
        <f>IF(ROW()&lt;=vLastrow,'Match History Data'!L2736,"")</f>
        <v/>
      </c>
      <c r="M2736" t="str">
        <f>IF(ROW()&lt;=vLastrow,'Match History Data'!M2736,"")</f>
        <v/>
      </c>
      <c r="N2736" t="str">
        <f>IF(ROW()&lt;=vLastrow,'Match History Data'!N2736,"")</f>
        <v/>
      </c>
      <c r="O2736" t="str">
        <f>IF(ROW()&lt;=vLastrow,'Match History Data'!O2736,"")</f>
        <v/>
      </c>
      <c r="Q2736" t="str">
        <f>IF(ROW()&lt;=vLastrow,VLOOKUP(MONTH(E2736),calcs!$S$2:$T$13,2,FALSE),"")</f>
        <v/>
      </c>
      <c r="R2736" t="str">
        <f>IF(ROW()&lt;=vLastrow,VLOOKUP(MONTH(F2736),calcs!$S$2:$T$13,2,FALSE),"")</f>
        <v/>
      </c>
      <c r="S2736" t="str">
        <f t="shared" si="220"/>
        <v/>
      </c>
      <c r="T2736" s="26" t="e">
        <f>IF(F2736="",DATEDIF(E2736,calcs!X$2,"Y"),"")</f>
        <v>#VALUE!</v>
      </c>
      <c r="U2736" t="str">
        <f t="shared" si="219"/>
        <v/>
      </c>
      <c r="V2736" t="str">
        <f t="shared" si="216"/>
        <v/>
      </c>
      <c r="W2736">
        <f t="shared" si="217"/>
        <v>0</v>
      </c>
      <c r="X2736">
        <f t="shared" si="218"/>
        <v>0</v>
      </c>
    </row>
    <row r="2737" spans="1:24" x14ac:dyDescent="0.35">
      <c r="A2737" t="str">
        <f>IF(ROW()&lt;=vLastrow,'Match History Data'!A2737,"")</f>
        <v/>
      </c>
      <c r="B2737" t="str">
        <f>IF(ROW()&lt;=vLastrow,'Match History Data'!B2737,"")</f>
        <v/>
      </c>
      <c r="C2737" t="str">
        <f>IF(ROW()&lt;=vLastrow,'Match History Data'!C2737,"")</f>
        <v/>
      </c>
      <c r="D2737" t="str">
        <f>IF(ROW()&lt;=vLastrow,'Match History Data'!D2737,"")</f>
        <v/>
      </c>
      <c r="E2737" s="3" t="str">
        <f>IF(ROW()&lt;=vLastrow,IF('Match History Data'!E2737&lt;&gt;"",'Match History Data'!E2737,""),"")</f>
        <v/>
      </c>
      <c r="F2737" s="3" t="str">
        <f>IF(ROW()&lt;=vLastrow,IF('Match History Data'!F2737&lt;&gt;"",'Match History Data'!F2737,""),"")</f>
        <v/>
      </c>
      <c r="G2737" t="str">
        <f>IF(ROW()&lt;=vLastrow,'Match History Data'!G2737,"")</f>
        <v/>
      </c>
      <c r="H2737" t="str">
        <f>IF(ROW()&lt;=vLastrow,'Match History Data'!H2737,"")</f>
        <v/>
      </c>
      <c r="I2737" t="str">
        <f>IF(ROW()&lt;=vLastrow,'Match History Data'!I2737,"")</f>
        <v/>
      </c>
      <c r="J2737" t="str">
        <f>IF(ROW()&lt;=vLastrow,'Match History Data'!J2737,"")</f>
        <v/>
      </c>
      <c r="K2737" t="str">
        <f>IF(ROW()&lt;=vLastrow,'Match History Data'!K2737,"")</f>
        <v/>
      </c>
      <c r="L2737" t="str">
        <f>IF(ROW()&lt;=vLastrow,'Match History Data'!L2737,"")</f>
        <v/>
      </c>
      <c r="M2737" t="str">
        <f>IF(ROW()&lt;=vLastrow,'Match History Data'!M2737,"")</f>
        <v/>
      </c>
      <c r="N2737" t="str">
        <f>IF(ROW()&lt;=vLastrow,'Match History Data'!N2737,"")</f>
        <v/>
      </c>
      <c r="O2737" t="str">
        <f>IF(ROW()&lt;=vLastrow,'Match History Data'!O2737,"")</f>
        <v/>
      </c>
      <c r="Q2737" t="str">
        <f>IF(ROW()&lt;=vLastrow,VLOOKUP(MONTH(E2737),calcs!$S$2:$T$13,2,FALSE),"")</f>
        <v/>
      </c>
      <c r="R2737" t="str">
        <f>IF(ROW()&lt;=vLastrow,VLOOKUP(MONTH(F2737),calcs!$S$2:$T$13,2,FALSE),"")</f>
        <v/>
      </c>
      <c r="S2737" t="str">
        <f t="shared" si="220"/>
        <v/>
      </c>
      <c r="T2737" s="26" t="e">
        <f>IF(F2737="",DATEDIF(E2737,calcs!X$2,"Y"),"")</f>
        <v>#VALUE!</v>
      </c>
      <c r="U2737" t="str">
        <f t="shared" si="219"/>
        <v/>
      </c>
      <c r="V2737" t="str">
        <f t="shared" si="216"/>
        <v/>
      </c>
      <c r="W2737">
        <f t="shared" si="217"/>
        <v>0</v>
      </c>
      <c r="X2737">
        <f t="shared" si="218"/>
        <v>0</v>
      </c>
    </row>
    <row r="2738" spans="1:24" x14ac:dyDescent="0.35">
      <c r="A2738" t="str">
        <f>IF(ROW()&lt;=vLastrow,'Match History Data'!A2738,"")</f>
        <v/>
      </c>
      <c r="B2738" t="str">
        <f>IF(ROW()&lt;=vLastrow,'Match History Data'!B2738,"")</f>
        <v/>
      </c>
      <c r="C2738" t="str">
        <f>IF(ROW()&lt;=vLastrow,'Match History Data'!C2738,"")</f>
        <v/>
      </c>
      <c r="D2738" t="str">
        <f>IF(ROW()&lt;=vLastrow,'Match History Data'!D2738,"")</f>
        <v/>
      </c>
      <c r="E2738" s="3" t="str">
        <f>IF(ROW()&lt;=vLastrow,IF('Match History Data'!E2738&lt;&gt;"",'Match History Data'!E2738,""),"")</f>
        <v/>
      </c>
      <c r="F2738" s="3" t="str">
        <f>IF(ROW()&lt;=vLastrow,IF('Match History Data'!F2738&lt;&gt;"",'Match History Data'!F2738,""),"")</f>
        <v/>
      </c>
      <c r="G2738" t="str">
        <f>IF(ROW()&lt;=vLastrow,'Match History Data'!G2738,"")</f>
        <v/>
      </c>
      <c r="H2738" t="str">
        <f>IF(ROW()&lt;=vLastrow,'Match History Data'!H2738,"")</f>
        <v/>
      </c>
      <c r="I2738" t="str">
        <f>IF(ROW()&lt;=vLastrow,'Match History Data'!I2738,"")</f>
        <v/>
      </c>
      <c r="J2738" t="str">
        <f>IF(ROW()&lt;=vLastrow,'Match History Data'!J2738,"")</f>
        <v/>
      </c>
      <c r="K2738" t="str">
        <f>IF(ROW()&lt;=vLastrow,'Match History Data'!K2738,"")</f>
        <v/>
      </c>
      <c r="L2738" t="str">
        <f>IF(ROW()&lt;=vLastrow,'Match History Data'!L2738,"")</f>
        <v/>
      </c>
      <c r="M2738" t="str">
        <f>IF(ROW()&lt;=vLastrow,'Match History Data'!M2738,"")</f>
        <v/>
      </c>
      <c r="N2738" t="str">
        <f>IF(ROW()&lt;=vLastrow,'Match History Data'!N2738,"")</f>
        <v/>
      </c>
      <c r="O2738" t="str">
        <f>IF(ROW()&lt;=vLastrow,'Match History Data'!O2738,"")</f>
        <v/>
      </c>
      <c r="Q2738" t="str">
        <f>IF(ROW()&lt;=vLastrow,VLOOKUP(MONTH(E2738),calcs!$S$2:$T$13,2,FALSE),"")</f>
        <v/>
      </c>
      <c r="R2738" t="str">
        <f>IF(ROW()&lt;=vLastrow,VLOOKUP(MONTH(F2738),calcs!$S$2:$T$13,2,FALSE),"")</f>
        <v/>
      </c>
      <c r="S2738" t="str">
        <f t="shared" si="220"/>
        <v/>
      </c>
      <c r="T2738" s="26" t="e">
        <f>IF(F2738="",DATEDIF(E2738,calcs!X$2,"Y"),"")</f>
        <v>#VALUE!</v>
      </c>
      <c r="U2738" t="str">
        <f t="shared" si="219"/>
        <v/>
      </c>
      <c r="V2738" t="str">
        <f t="shared" si="216"/>
        <v/>
      </c>
      <c r="W2738">
        <f t="shared" si="217"/>
        <v>0</v>
      </c>
      <c r="X2738">
        <f t="shared" si="218"/>
        <v>0</v>
      </c>
    </row>
    <row r="2739" spans="1:24" x14ac:dyDescent="0.35">
      <c r="A2739" t="str">
        <f>IF(ROW()&lt;=vLastrow,'Match History Data'!A2739,"")</f>
        <v/>
      </c>
      <c r="B2739" t="str">
        <f>IF(ROW()&lt;=vLastrow,'Match History Data'!B2739,"")</f>
        <v/>
      </c>
      <c r="C2739" t="str">
        <f>IF(ROW()&lt;=vLastrow,'Match History Data'!C2739,"")</f>
        <v/>
      </c>
      <c r="D2739" t="str">
        <f>IF(ROW()&lt;=vLastrow,'Match History Data'!D2739,"")</f>
        <v/>
      </c>
      <c r="E2739" s="3" t="str">
        <f>IF(ROW()&lt;=vLastrow,IF('Match History Data'!E2739&lt;&gt;"",'Match History Data'!E2739,""),"")</f>
        <v/>
      </c>
      <c r="F2739" s="3" t="str">
        <f>IF(ROW()&lt;=vLastrow,IF('Match History Data'!F2739&lt;&gt;"",'Match History Data'!F2739,""),"")</f>
        <v/>
      </c>
      <c r="G2739" t="str">
        <f>IF(ROW()&lt;=vLastrow,'Match History Data'!G2739,"")</f>
        <v/>
      </c>
      <c r="H2739" t="str">
        <f>IF(ROW()&lt;=vLastrow,'Match History Data'!H2739,"")</f>
        <v/>
      </c>
      <c r="I2739" t="str">
        <f>IF(ROW()&lt;=vLastrow,'Match History Data'!I2739,"")</f>
        <v/>
      </c>
      <c r="J2739" t="str">
        <f>IF(ROW()&lt;=vLastrow,'Match History Data'!J2739,"")</f>
        <v/>
      </c>
      <c r="K2739" t="str">
        <f>IF(ROW()&lt;=vLastrow,'Match History Data'!K2739,"")</f>
        <v/>
      </c>
      <c r="L2739" t="str">
        <f>IF(ROW()&lt;=vLastrow,'Match History Data'!L2739,"")</f>
        <v/>
      </c>
      <c r="M2739" t="str">
        <f>IF(ROW()&lt;=vLastrow,'Match History Data'!M2739,"")</f>
        <v/>
      </c>
      <c r="N2739" t="str">
        <f>IF(ROW()&lt;=vLastrow,'Match History Data'!N2739,"")</f>
        <v/>
      </c>
      <c r="O2739" t="str">
        <f>IF(ROW()&lt;=vLastrow,'Match History Data'!O2739,"")</f>
        <v/>
      </c>
      <c r="Q2739" t="str">
        <f>IF(ROW()&lt;=vLastrow,VLOOKUP(MONTH(E2739),calcs!$S$2:$T$13,2,FALSE),"")</f>
        <v/>
      </c>
      <c r="R2739" t="str">
        <f>IF(ROW()&lt;=vLastrow,VLOOKUP(MONTH(F2739),calcs!$S$2:$T$13,2,FALSE),"")</f>
        <v/>
      </c>
      <c r="S2739" t="str">
        <f t="shared" si="220"/>
        <v/>
      </c>
      <c r="T2739" s="26" t="e">
        <f>IF(F2739="",DATEDIF(E2739,calcs!X$2,"Y"),"")</f>
        <v>#VALUE!</v>
      </c>
      <c r="U2739" t="str">
        <f t="shared" si="219"/>
        <v/>
      </c>
      <c r="V2739" t="str">
        <f t="shared" si="216"/>
        <v/>
      </c>
      <c r="W2739">
        <f t="shared" si="217"/>
        <v>0</v>
      </c>
      <c r="X2739">
        <f t="shared" si="218"/>
        <v>0</v>
      </c>
    </row>
    <row r="2740" spans="1:24" x14ac:dyDescent="0.35">
      <c r="A2740" t="str">
        <f>IF(ROW()&lt;=vLastrow,'Match History Data'!A2740,"")</f>
        <v/>
      </c>
      <c r="B2740" t="str">
        <f>IF(ROW()&lt;=vLastrow,'Match History Data'!B2740,"")</f>
        <v/>
      </c>
      <c r="C2740" t="str">
        <f>IF(ROW()&lt;=vLastrow,'Match History Data'!C2740,"")</f>
        <v/>
      </c>
      <c r="D2740" t="str">
        <f>IF(ROW()&lt;=vLastrow,'Match History Data'!D2740,"")</f>
        <v/>
      </c>
      <c r="E2740" s="3" t="str">
        <f>IF(ROW()&lt;=vLastrow,IF('Match History Data'!E2740&lt;&gt;"",'Match History Data'!E2740,""),"")</f>
        <v/>
      </c>
      <c r="F2740" s="3" t="str">
        <f>IF(ROW()&lt;=vLastrow,IF('Match History Data'!F2740&lt;&gt;"",'Match History Data'!F2740,""),"")</f>
        <v/>
      </c>
      <c r="G2740" t="str">
        <f>IF(ROW()&lt;=vLastrow,'Match History Data'!G2740,"")</f>
        <v/>
      </c>
      <c r="H2740" t="str">
        <f>IF(ROW()&lt;=vLastrow,'Match History Data'!H2740,"")</f>
        <v/>
      </c>
      <c r="I2740" t="str">
        <f>IF(ROW()&lt;=vLastrow,'Match History Data'!I2740,"")</f>
        <v/>
      </c>
      <c r="J2740" t="str">
        <f>IF(ROW()&lt;=vLastrow,'Match History Data'!J2740,"")</f>
        <v/>
      </c>
      <c r="K2740" t="str">
        <f>IF(ROW()&lt;=vLastrow,'Match History Data'!K2740,"")</f>
        <v/>
      </c>
      <c r="L2740" t="str">
        <f>IF(ROW()&lt;=vLastrow,'Match History Data'!L2740,"")</f>
        <v/>
      </c>
      <c r="M2740" t="str">
        <f>IF(ROW()&lt;=vLastrow,'Match History Data'!M2740,"")</f>
        <v/>
      </c>
      <c r="N2740" t="str">
        <f>IF(ROW()&lt;=vLastrow,'Match History Data'!N2740,"")</f>
        <v/>
      </c>
      <c r="O2740" t="str">
        <f>IF(ROW()&lt;=vLastrow,'Match History Data'!O2740,"")</f>
        <v/>
      </c>
      <c r="Q2740" t="str">
        <f>IF(ROW()&lt;=vLastrow,VLOOKUP(MONTH(E2740),calcs!$S$2:$T$13,2,FALSE),"")</f>
        <v/>
      </c>
      <c r="R2740" t="str">
        <f>IF(ROW()&lt;=vLastrow,VLOOKUP(MONTH(F2740),calcs!$S$2:$T$13,2,FALSE),"")</f>
        <v/>
      </c>
      <c r="S2740" t="str">
        <f t="shared" si="220"/>
        <v/>
      </c>
      <c r="T2740" s="26" t="e">
        <f>IF(F2740="",DATEDIF(E2740,calcs!X$2,"Y"),"")</f>
        <v>#VALUE!</v>
      </c>
      <c r="U2740" t="str">
        <f t="shared" si="219"/>
        <v/>
      </c>
      <c r="V2740" t="str">
        <f t="shared" si="216"/>
        <v/>
      </c>
      <c r="W2740">
        <f t="shared" si="217"/>
        <v>0</v>
      </c>
      <c r="X2740">
        <f t="shared" si="218"/>
        <v>0</v>
      </c>
    </row>
    <row r="2741" spans="1:24" x14ac:dyDescent="0.35">
      <c r="A2741" t="str">
        <f>IF(ROW()&lt;=vLastrow,'Match History Data'!A2741,"")</f>
        <v/>
      </c>
      <c r="B2741" t="str">
        <f>IF(ROW()&lt;=vLastrow,'Match History Data'!B2741,"")</f>
        <v/>
      </c>
      <c r="C2741" t="str">
        <f>IF(ROW()&lt;=vLastrow,'Match History Data'!C2741,"")</f>
        <v/>
      </c>
      <c r="D2741" t="str">
        <f>IF(ROW()&lt;=vLastrow,'Match History Data'!D2741,"")</f>
        <v/>
      </c>
      <c r="E2741" s="3" t="str">
        <f>IF(ROW()&lt;=vLastrow,IF('Match History Data'!E2741&lt;&gt;"",'Match History Data'!E2741,""),"")</f>
        <v/>
      </c>
      <c r="F2741" s="3" t="str">
        <f>IF(ROW()&lt;=vLastrow,IF('Match History Data'!F2741&lt;&gt;"",'Match History Data'!F2741,""),"")</f>
        <v/>
      </c>
      <c r="G2741" t="str">
        <f>IF(ROW()&lt;=vLastrow,'Match History Data'!G2741,"")</f>
        <v/>
      </c>
      <c r="H2741" t="str">
        <f>IF(ROW()&lt;=vLastrow,'Match History Data'!H2741,"")</f>
        <v/>
      </c>
      <c r="I2741" t="str">
        <f>IF(ROW()&lt;=vLastrow,'Match History Data'!I2741,"")</f>
        <v/>
      </c>
      <c r="J2741" t="str">
        <f>IF(ROW()&lt;=vLastrow,'Match History Data'!J2741,"")</f>
        <v/>
      </c>
      <c r="K2741" t="str">
        <f>IF(ROW()&lt;=vLastrow,'Match History Data'!K2741,"")</f>
        <v/>
      </c>
      <c r="L2741" t="str">
        <f>IF(ROW()&lt;=vLastrow,'Match History Data'!L2741,"")</f>
        <v/>
      </c>
      <c r="M2741" t="str">
        <f>IF(ROW()&lt;=vLastrow,'Match History Data'!M2741,"")</f>
        <v/>
      </c>
      <c r="N2741" t="str">
        <f>IF(ROW()&lt;=vLastrow,'Match History Data'!N2741,"")</f>
        <v/>
      </c>
      <c r="O2741" t="str">
        <f>IF(ROW()&lt;=vLastrow,'Match History Data'!O2741,"")</f>
        <v/>
      </c>
      <c r="Q2741" t="str">
        <f>IF(ROW()&lt;=vLastrow,VLOOKUP(MONTH(E2741),calcs!$S$2:$T$13,2,FALSE),"")</f>
        <v/>
      </c>
      <c r="R2741" t="str">
        <f>IF(ROW()&lt;=vLastrow,VLOOKUP(MONTH(F2741),calcs!$S$2:$T$13,2,FALSE),"")</f>
        <v/>
      </c>
      <c r="S2741" t="str">
        <f t="shared" si="220"/>
        <v/>
      </c>
      <c r="T2741" s="26" t="e">
        <f>IF(F2741="",DATEDIF(E2741,calcs!X$2,"Y"),"")</f>
        <v>#VALUE!</v>
      </c>
      <c r="U2741" t="str">
        <f t="shared" si="219"/>
        <v/>
      </c>
      <c r="V2741" t="str">
        <f t="shared" si="216"/>
        <v/>
      </c>
      <c r="W2741">
        <f t="shared" si="217"/>
        <v>0</v>
      </c>
      <c r="X2741">
        <f t="shared" si="218"/>
        <v>0</v>
      </c>
    </row>
    <row r="2742" spans="1:24" x14ac:dyDescent="0.35">
      <c r="A2742" t="str">
        <f>IF(ROW()&lt;=vLastrow,'Match History Data'!A2742,"")</f>
        <v/>
      </c>
      <c r="B2742" t="str">
        <f>IF(ROW()&lt;=vLastrow,'Match History Data'!B2742,"")</f>
        <v/>
      </c>
      <c r="C2742" t="str">
        <f>IF(ROW()&lt;=vLastrow,'Match History Data'!C2742,"")</f>
        <v/>
      </c>
      <c r="D2742" t="str">
        <f>IF(ROW()&lt;=vLastrow,'Match History Data'!D2742,"")</f>
        <v/>
      </c>
      <c r="E2742" s="3" t="str">
        <f>IF(ROW()&lt;=vLastrow,IF('Match History Data'!E2742&lt;&gt;"",'Match History Data'!E2742,""),"")</f>
        <v/>
      </c>
      <c r="F2742" s="3" t="str">
        <f>IF(ROW()&lt;=vLastrow,IF('Match History Data'!F2742&lt;&gt;"",'Match History Data'!F2742,""),"")</f>
        <v/>
      </c>
      <c r="G2742" t="str">
        <f>IF(ROW()&lt;=vLastrow,'Match History Data'!G2742,"")</f>
        <v/>
      </c>
      <c r="H2742" t="str">
        <f>IF(ROW()&lt;=vLastrow,'Match History Data'!H2742,"")</f>
        <v/>
      </c>
      <c r="I2742" t="str">
        <f>IF(ROW()&lt;=vLastrow,'Match History Data'!I2742,"")</f>
        <v/>
      </c>
      <c r="J2742" t="str">
        <f>IF(ROW()&lt;=vLastrow,'Match History Data'!J2742,"")</f>
        <v/>
      </c>
      <c r="K2742" t="str">
        <f>IF(ROW()&lt;=vLastrow,'Match History Data'!K2742,"")</f>
        <v/>
      </c>
      <c r="L2742" t="str">
        <f>IF(ROW()&lt;=vLastrow,'Match History Data'!L2742,"")</f>
        <v/>
      </c>
      <c r="M2742" t="str">
        <f>IF(ROW()&lt;=vLastrow,'Match History Data'!M2742,"")</f>
        <v/>
      </c>
      <c r="N2742" t="str">
        <f>IF(ROW()&lt;=vLastrow,'Match History Data'!N2742,"")</f>
        <v/>
      </c>
      <c r="O2742" t="str">
        <f>IF(ROW()&lt;=vLastrow,'Match History Data'!O2742,"")</f>
        <v/>
      </c>
      <c r="Q2742" t="str">
        <f>IF(ROW()&lt;=vLastrow,VLOOKUP(MONTH(E2742),calcs!$S$2:$T$13,2,FALSE),"")</f>
        <v/>
      </c>
      <c r="R2742" t="str">
        <f>IF(ROW()&lt;=vLastrow,VLOOKUP(MONTH(F2742),calcs!$S$2:$T$13,2,FALSE),"")</f>
        <v/>
      </c>
      <c r="S2742" t="str">
        <f t="shared" si="220"/>
        <v/>
      </c>
      <c r="T2742" s="26" t="e">
        <f>IF(F2742="",DATEDIF(E2742,calcs!X$2,"Y"),"")</f>
        <v>#VALUE!</v>
      </c>
      <c r="U2742" t="str">
        <f t="shared" si="219"/>
        <v/>
      </c>
      <c r="V2742" t="str">
        <f t="shared" si="216"/>
        <v/>
      </c>
      <c r="W2742">
        <f t="shared" si="217"/>
        <v>0</v>
      </c>
      <c r="X2742">
        <f t="shared" si="218"/>
        <v>0</v>
      </c>
    </row>
    <row r="2743" spans="1:24" x14ac:dyDescent="0.35">
      <c r="A2743" t="str">
        <f>IF(ROW()&lt;=vLastrow,'Match History Data'!A2743,"")</f>
        <v/>
      </c>
      <c r="B2743" t="str">
        <f>IF(ROW()&lt;=vLastrow,'Match History Data'!B2743,"")</f>
        <v/>
      </c>
      <c r="C2743" t="str">
        <f>IF(ROW()&lt;=vLastrow,'Match History Data'!C2743,"")</f>
        <v/>
      </c>
      <c r="D2743" t="str">
        <f>IF(ROW()&lt;=vLastrow,'Match History Data'!D2743,"")</f>
        <v/>
      </c>
      <c r="E2743" s="3" t="str">
        <f>IF(ROW()&lt;=vLastrow,IF('Match History Data'!E2743&lt;&gt;"",'Match History Data'!E2743,""),"")</f>
        <v/>
      </c>
      <c r="F2743" s="3" t="str">
        <f>IF(ROW()&lt;=vLastrow,IF('Match History Data'!F2743&lt;&gt;"",'Match History Data'!F2743,""),"")</f>
        <v/>
      </c>
      <c r="G2743" t="str">
        <f>IF(ROW()&lt;=vLastrow,'Match History Data'!G2743,"")</f>
        <v/>
      </c>
      <c r="H2743" t="str">
        <f>IF(ROW()&lt;=vLastrow,'Match History Data'!H2743,"")</f>
        <v/>
      </c>
      <c r="I2743" t="str">
        <f>IF(ROW()&lt;=vLastrow,'Match History Data'!I2743,"")</f>
        <v/>
      </c>
      <c r="J2743" t="str">
        <f>IF(ROW()&lt;=vLastrow,'Match History Data'!J2743,"")</f>
        <v/>
      </c>
      <c r="K2743" t="str">
        <f>IF(ROW()&lt;=vLastrow,'Match History Data'!K2743,"")</f>
        <v/>
      </c>
      <c r="L2743" t="str">
        <f>IF(ROW()&lt;=vLastrow,'Match History Data'!L2743,"")</f>
        <v/>
      </c>
      <c r="M2743" t="str">
        <f>IF(ROW()&lt;=vLastrow,'Match History Data'!M2743,"")</f>
        <v/>
      </c>
      <c r="N2743" t="str">
        <f>IF(ROW()&lt;=vLastrow,'Match History Data'!N2743,"")</f>
        <v/>
      </c>
      <c r="O2743" t="str">
        <f>IF(ROW()&lt;=vLastrow,'Match History Data'!O2743,"")</f>
        <v/>
      </c>
      <c r="Q2743" t="str">
        <f>IF(ROW()&lt;=vLastrow,VLOOKUP(MONTH(E2743),calcs!$S$2:$T$13,2,FALSE),"")</f>
        <v/>
      </c>
      <c r="R2743" t="str">
        <f>IF(ROW()&lt;=vLastrow,VLOOKUP(MONTH(F2743),calcs!$S$2:$T$13,2,FALSE),"")</f>
        <v/>
      </c>
      <c r="S2743" t="str">
        <f t="shared" si="220"/>
        <v/>
      </c>
      <c r="T2743" s="26" t="e">
        <f>IF(F2743="",DATEDIF(E2743,calcs!X$2,"Y"),"")</f>
        <v>#VALUE!</v>
      </c>
      <c r="U2743" t="str">
        <f t="shared" si="219"/>
        <v/>
      </c>
      <c r="V2743" t="str">
        <f t="shared" si="216"/>
        <v/>
      </c>
      <c r="W2743">
        <f t="shared" si="217"/>
        <v>0</v>
      </c>
      <c r="X2743">
        <f t="shared" si="218"/>
        <v>0</v>
      </c>
    </row>
    <row r="2744" spans="1:24" x14ac:dyDescent="0.35">
      <c r="A2744" t="str">
        <f>IF(ROW()&lt;=vLastrow,'Match History Data'!A2744,"")</f>
        <v/>
      </c>
      <c r="B2744" t="str">
        <f>IF(ROW()&lt;=vLastrow,'Match History Data'!B2744,"")</f>
        <v/>
      </c>
      <c r="C2744" t="str">
        <f>IF(ROW()&lt;=vLastrow,'Match History Data'!C2744,"")</f>
        <v/>
      </c>
      <c r="D2744" t="str">
        <f>IF(ROW()&lt;=vLastrow,'Match History Data'!D2744,"")</f>
        <v/>
      </c>
      <c r="E2744" s="3" t="str">
        <f>IF(ROW()&lt;=vLastrow,IF('Match History Data'!E2744&lt;&gt;"",'Match History Data'!E2744,""),"")</f>
        <v/>
      </c>
      <c r="F2744" s="3" t="str">
        <f>IF(ROW()&lt;=vLastrow,IF('Match History Data'!F2744&lt;&gt;"",'Match History Data'!F2744,""),"")</f>
        <v/>
      </c>
      <c r="G2744" t="str">
        <f>IF(ROW()&lt;=vLastrow,'Match History Data'!G2744,"")</f>
        <v/>
      </c>
      <c r="H2744" t="str">
        <f>IF(ROW()&lt;=vLastrow,'Match History Data'!H2744,"")</f>
        <v/>
      </c>
      <c r="I2744" t="str">
        <f>IF(ROW()&lt;=vLastrow,'Match History Data'!I2744,"")</f>
        <v/>
      </c>
      <c r="J2744" t="str">
        <f>IF(ROW()&lt;=vLastrow,'Match History Data'!J2744,"")</f>
        <v/>
      </c>
      <c r="K2744" t="str">
        <f>IF(ROW()&lt;=vLastrow,'Match History Data'!K2744,"")</f>
        <v/>
      </c>
      <c r="L2744" t="str">
        <f>IF(ROW()&lt;=vLastrow,'Match History Data'!L2744,"")</f>
        <v/>
      </c>
      <c r="M2744" t="str">
        <f>IF(ROW()&lt;=vLastrow,'Match History Data'!M2744,"")</f>
        <v/>
      </c>
      <c r="N2744" t="str">
        <f>IF(ROW()&lt;=vLastrow,'Match History Data'!N2744,"")</f>
        <v/>
      </c>
      <c r="O2744" t="str">
        <f>IF(ROW()&lt;=vLastrow,'Match History Data'!O2744,"")</f>
        <v/>
      </c>
      <c r="Q2744" t="str">
        <f>IF(ROW()&lt;=vLastrow,VLOOKUP(MONTH(E2744),calcs!$S$2:$T$13,2,FALSE),"")</f>
        <v/>
      </c>
      <c r="R2744" t="str">
        <f>IF(ROW()&lt;=vLastrow,VLOOKUP(MONTH(F2744),calcs!$S$2:$T$13,2,FALSE),"")</f>
        <v/>
      </c>
      <c r="S2744" t="str">
        <f t="shared" si="220"/>
        <v/>
      </c>
      <c r="T2744" s="26" t="e">
        <f>IF(F2744="",DATEDIF(E2744,calcs!X$2,"Y"),"")</f>
        <v>#VALUE!</v>
      </c>
      <c r="U2744" t="str">
        <f t="shared" si="219"/>
        <v/>
      </c>
      <c r="V2744" t="str">
        <f t="shared" si="216"/>
        <v/>
      </c>
      <c r="W2744">
        <f t="shared" si="217"/>
        <v>0</v>
      </c>
      <c r="X2744">
        <f t="shared" si="218"/>
        <v>0</v>
      </c>
    </row>
    <row r="2745" spans="1:24" x14ac:dyDescent="0.35">
      <c r="A2745" t="str">
        <f>IF(ROW()&lt;=vLastrow,'Match History Data'!A2745,"")</f>
        <v/>
      </c>
      <c r="B2745" t="str">
        <f>IF(ROW()&lt;=vLastrow,'Match History Data'!B2745,"")</f>
        <v/>
      </c>
      <c r="C2745" t="str">
        <f>IF(ROW()&lt;=vLastrow,'Match History Data'!C2745,"")</f>
        <v/>
      </c>
      <c r="D2745" t="str">
        <f>IF(ROW()&lt;=vLastrow,'Match History Data'!D2745,"")</f>
        <v/>
      </c>
      <c r="E2745" s="3" t="str">
        <f>IF(ROW()&lt;=vLastrow,IF('Match History Data'!E2745&lt;&gt;"",'Match History Data'!E2745,""),"")</f>
        <v/>
      </c>
      <c r="F2745" s="3" t="str">
        <f>IF(ROW()&lt;=vLastrow,IF('Match History Data'!F2745&lt;&gt;"",'Match History Data'!F2745,""),"")</f>
        <v/>
      </c>
      <c r="G2745" t="str">
        <f>IF(ROW()&lt;=vLastrow,'Match History Data'!G2745,"")</f>
        <v/>
      </c>
      <c r="H2745" t="str">
        <f>IF(ROW()&lt;=vLastrow,'Match History Data'!H2745,"")</f>
        <v/>
      </c>
      <c r="I2745" t="str">
        <f>IF(ROW()&lt;=vLastrow,'Match History Data'!I2745,"")</f>
        <v/>
      </c>
      <c r="J2745" t="str">
        <f>IF(ROW()&lt;=vLastrow,'Match History Data'!J2745,"")</f>
        <v/>
      </c>
      <c r="K2745" t="str">
        <f>IF(ROW()&lt;=vLastrow,'Match History Data'!K2745,"")</f>
        <v/>
      </c>
      <c r="L2745" t="str">
        <f>IF(ROW()&lt;=vLastrow,'Match History Data'!L2745,"")</f>
        <v/>
      </c>
      <c r="M2745" t="str">
        <f>IF(ROW()&lt;=vLastrow,'Match History Data'!M2745,"")</f>
        <v/>
      </c>
      <c r="N2745" t="str">
        <f>IF(ROW()&lt;=vLastrow,'Match History Data'!N2745,"")</f>
        <v/>
      </c>
      <c r="O2745" t="str">
        <f>IF(ROW()&lt;=vLastrow,'Match History Data'!O2745,"")</f>
        <v/>
      </c>
      <c r="Q2745" t="str">
        <f>IF(ROW()&lt;=vLastrow,VLOOKUP(MONTH(E2745),calcs!$S$2:$T$13,2,FALSE),"")</f>
        <v/>
      </c>
      <c r="R2745" t="str">
        <f>IF(ROW()&lt;=vLastrow,VLOOKUP(MONTH(F2745),calcs!$S$2:$T$13,2,FALSE),"")</f>
        <v/>
      </c>
      <c r="S2745" t="str">
        <f t="shared" si="220"/>
        <v/>
      </c>
      <c r="T2745" s="26" t="e">
        <f>IF(F2745="",DATEDIF(E2745,calcs!X$2,"Y"),"")</f>
        <v>#VALUE!</v>
      </c>
      <c r="U2745" t="str">
        <f t="shared" si="219"/>
        <v/>
      </c>
      <c r="V2745" t="str">
        <f t="shared" si="216"/>
        <v/>
      </c>
      <c r="W2745">
        <f t="shared" si="217"/>
        <v>0</v>
      </c>
      <c r="X2745">
        <f t="shared" si="218"/>
        <v>0</v>
      </c>
    </row>
    <row r="2746" spans="1:24" x14ac:dyDescent="0.35">
      <c r="A2746" t="str">
        <f>IF(ROW()&lt;=vLastrow,'Match History Data'!A2746,"")</f>
        <v/>
      </c>
      <c r="B2746" t="str">
        <f>IF(ROW()&lt;=vLastrow,'Match History Data'!B2746,"")</f>
        <v/>
      </c>
      <c r="C2746" t="str">
        <f>IF(ROW()&lt;=vLastrow,'Match History Data'!C2746,"")</f>
        <v/>
      </c>
      <c r="D2746" t="str">
        <f>IF(ROW()&lt;=vLastrow,'Match History Data'!D2746,"")</f>
        <v/>
      </c>
      <c r="E2746" s="3" t="str">
        <f>IF(ROW()&lt;=vLastrow,IF('Match History Data'!E2746&lt;&gt;"",'Match History Data'!E2746,""),"")</f>
        <v/>
      </c>
      <c r="F2746" s="3" t="str">
        <f>IF(ROW()&lt;=vLastrow,IF('Match History Data'!F2746&lt;&gt;"",'Match History Data'!F2746,""),"")</f>
        <v/>
      </c>
      <c r="G2746" t="str">
        <f>IF(ROW()&lt;=vLastrow,'Match History Data'!G2746,"")</f>
        <v/>
      </c>
      <c r="H2746" t="str">
        <f>IF(ROW()&lt;=vLastrow,'Match History Data'!H2746,"")</f>
        <v/>
      </c>
      <c r="I2746" t="str">
        <f>IF(ROW()&lt;=vLastrow,'Match History Data'!I2746,"")</f>
        <v/>
      </c>
      <c r="J2746" t="str">
        <f>IF(ROW()&lt;=vLastrow,'Match History Data'!J2746,"")</f>
        <v/>
      </c>
      <c r="K2746" t="str">
        <f>IF(ROW()&lt;=vLastrow,'Match History Data'!K2746,"")</f>
        <v/>
      </c>
      <c r="L2746" t="str">
        <f>IF(ROW()&lt;=vLastrow,'Match History Data'!L2746,"")</f>
        <v/>
      </c>
      <c r="M2746" t="str">
        <f>IF(ROW()&lt;=vLastrow,'Match History Data'!M2746,"")</f>
        <v/>
      </c>
      <c r="N2746" t="str">
        <f>IF(ROW()&lt;=vLastrow,'Match History Data'!N2746,"")</f>
        <v/>
      </c>
      <c r="O2746" t="str">
        <f>IF(ROW()&lt;=vLastrow,'Match History Data'!O2746,"")</f>
        <v/>
      </c>
      <c r="Q2746" t="str">
        <f>IF(ROW()&lt;=vLastrow,VLOOKUP(MONTH(E2746),calcs!$S$2:$T$13,2,FALSE),"")</f>
        <v/>
      </c>
      <c r="R2746" t="str">
        <f>IF(ROW()&lt;=vLastrow,VLOOKUP(MONTH(F2746),calcs!$S$2:$T$13,2,FALSE),"")</f>
        <v/>
      </c>
      <c r="S2746" t="str">
        <f t="shared" si="220"/>
        <v/>
      </c>
      <c r="T2746" s="26" t="e">
        <f>IF(F2746="",DATEDIF(E2746,calcs!X$2,"Y"),"")</f>
        <v>#VALUE!</v>
      </c>
      <c r="U2746" t="str">
        <f t="shared" si="219"/>
        <v/>
      </c>
      <c r="V2746" t="str">
        <f t="shared" si="216"/>
        <v/>
      </c>
      <c r="W2746">
        <f t="shared" si="217"/>
        <v>0</v>
      </c>
      <c r="X2746">
        <f t="shared" si="218"/>
        <v>0</v>
      </c>
    </row>
    <row r="2747" spans="1:24" x14ac:dyDescent="0.35">
      <c r="A2747" t="str">
        <f>IF(ROW()&lt;=vLastrow,'Match History Data'!A2747,"")</f>
        <v/>
      </c>
      <c r="B2747" t="str">
        <f>IF(ROW()&lt;=vLastrow,'Match History Data'!B2747,"")</f>
        <v/>
      </c>
      <c r="C2747" t="str">
        <f>IF(ROW()&lt;=vLastrow,'Match History Data'!C2747,"")</f>
        <v/>
      </c>
      <c r="D2747" t="str">
        <f>IF(ROW()&lt;=vLastrow,'Match History Data'!D2747,"")</f>
        <v/>
      </c>
      <c r="E2747" s="3" t="str">
        <f>IF(ROW()&lt;=vLastrow,IF('Match History Data'!E2747&lt;&gt;"",'Match History Data'!E2747,""),"")</f>
        <v/>
      </c>
      <c r="F2747" s="3" t="str">
        <f>IF(ROW()&lt;=vLastrow,IF('Match History Data'!F2747&lt;&gt;"",'Match History Data'!F2747,""),"")</f>
        <v/>
      </c>
      <c r="G2747" t="str">
        <f>IF(ROW()&lt;=vLastrow,'Match History Data'!G2747,"")</f>
        <v/>
      </c>
      <c r="H2747" t="str">
        <f>IF(ROW()&lt;=vLastrow,'Match History Data'!H2747,"")</f>
        <v/>
      </c>
      <c r="I2747" t="str">
        <f>IF(ROW()&lt;=vLastrow,'Match History Data'!I2747,"")</f>
        <v/>
      </c>
      <c r="J2747" t="str">
        <f>IF(ROW()&lt;=vLastrow,'Match History Data'!J2747,"")</f>
        <v/>
      </c>
      <c r="K2747" t="str">
        <f>IF(ROW()&lt;=vLastrow,'Match History Data'!K2747,"")</f>
        <v/>
      </c>
      <c r="L2747" t="str">
        <f>IF(ROW()&lt;=vLastrow,'Match History Data'!L2747,"")</f>
        <v/>
      </c>
      <c r="M2747" t="str">
        <f>IF(ROW()&lt;=vLastrow,'Match History Data'!M2747,"")</f>
        <v/>
      </c>
      <c r="N2747" t="str">
        <f>IF(ROW()&lt;=vLastrow,'Match History Data'!N2747,"")</f>
        <v/>
      </c>
      <c r="O2747" t="str">
        <f>IF(ROW()&lt;=vLastrow,'Match History Data'!O2747,"")</f>
        <v/>
      </c>
      <c r="Q2747" t="str">
        <f>IF(ROW()&lt;=vLastrow,VLOOKUP(MONTH(E2747),calcs!$S$2:$T$13,2,FALSE),"")</f>
        <v/>
      </c>
      <c r="R2747" t="str">
        <f>IF(ROW()&lt;=vLastrow,VLOOKUP(MONTH(F2747),calcs!$S$2:$T$13,2,FALSE),"")</f>
        <v/>
      </c>
      <c r="S2747" t="str">
        <f t="shared" si="220"/>
        <v/>
      </c>
      <c r="T2747" s="26" t="e">
        <f>IF(F2747="",DATEDIF(E2747,calcs!X$2,"Y"),"")</f>
        <v>#VALUE!</v>
      </c>
      <c r="U2747" t="str">
        <f t="shared" si="219"/>
        <v/>
      </c>
      <c r="V2747" t="str">
        <f t="shared" si="216"/>
        <v/>
      </c>
      <c r="W2747">
        <f t="shared" si="217"/>
        <v>0</v>
      </c>
      <c r="X2747">
        <f t="shared" si="218"/>
        <v>0</v>
      </c>
    </row>
    <row r="2748" spans="1:24" x14ac:dyDescent="0.35">
      <c r="A2748" t="str">
        <f>IF(ROW()&lt;=vLastrow,'Match History Data'!A2748,"")</f>
        <v/>
      </c>
      <c r="B2748" t="str">
        <f>IF(ROW()&lt;=vLastrow,'Match History Data'!B2748,"")</f>
        <v/>
      </c>
      <c r="C2748" t="str">
        <f>IF(ROW()&lt;=vLastrow,'Match History Data'!C2748,"")</f>
        <v/>
      </c>
      <c r="D2748" t="str">
        <f>IF(ROW()&lt;=vLastrow,'Match History Data'!D2748,"")</f>
        <v/>
      </c>
      <c r="E2748" s="3" t="str">
        <f>IF(ROW()&lt;=vLastrow,IF('Match History Data'!E2748&lt;&gt;"",'Match History Data'!E2748,""),"")</f>
        <v/>
      </c>
      <c r="F2748" s="3" t="str">
        <f>IF(ROW()&lt;=vLastrow,IF('Match History Data'!F2748&lt;&gt;"",'Match History Data'!F2748,""),"")</f>
        <v/>
      </c>
      <c r="G2748" t="str">
        <f>IF(ROW()&lt;=vLastrow,'Match History Data'!G2748,"")</f>
        <v/>
      </c>
      <c r="H2748" t="str">
        <f>IF(ROW()&lt;=vLastrow,'Match History Data'!H2748,"")</f>
        <v/>
      </c>
      <c r="I2748" t="str">
        <f>IF(ROW()&lt;=vLastrow,'Match History Data'!I2748,"")</f>
        <v/>
      </c>
      <c r="J2748" t="str">
        <f>IF(ROW()&lt;=vLastrow,'Match History Data'!J2748,"")</f>
        <v/>
      </c>
      <c r="K2748" t="str">
        <f>IF(ROW()&lt;=vLastrow,'Match History Data'!K2748,"")</f>
        <v/>
      </c>
      <c r="L2748" t="str">
        <f>IF(ROW()&lt;=vLastrow,'Match History Data'!L2748,"")</f>
        <v/>
      </c>
      <c r="M2748" t="str">
        <f>IF(ROW()&lt;=vLastrow,'Match History Data'!M2748,"")</f>
        <v/>
      </c>
      <c r="N2748" t="str">
        <f>IF(ROW()&lt;=vLastrow,'Match History Data'!N2748,"")</f>
        <v/>
      </c>
      <c r="O2748" t="str">
        <f>IF(ROW()&lt;=vLastrow,'Match History Data'!O2748,"")</f>
        <v/>
      </c>
      <c r="Q2748" t="str">
        <f>IF(ROW()&lt;=vLastrow,VLOOKUP(MONTH(E2748),calcs!$S$2:$T$13,2,FALSE),"")</f>
        <v/>
      </c>
      <c r="R2748" t="str">
        <f>IF(ROW()&lt;=vLastrow,VLOOKUP(MONTH(F2748),calcs!$S$2:$T$13,2,FALSE),"")</f>
        <v/>
      </c>
      <c r="S2748" t="str">
        <f t="shared" si="220"/>
        <v/>
      </c>
      <c r="T2748" s="26" t="e">
        <f>IF(F2748="",DATEDIF(E2748,calcs!X$2,"Y"),"")</f>
        <v>#VALUE!</v>
      </c>
      <c r="U2748" t="str">
        <f t="shared" si="219"/>
        <v/>
      </c>
      <c r="V2748" t="str">
        <f t="shared" si="216"/>
        <v/>
      </c>
      <c r="W2748">
        <f t="shared" si="217"/>
        <v>0</v>
      </c>
      <c r="X2748">
        <f t="shared" si="218"/>
        <v>0</v>
      </c>
    </row>
    <row r="2749" spans="1:24" x14ac:dyDescent="0.35">
      <c r="A2749" t="str">
        <f>IF(ROW()&lt;=vLastrow,'Match History Data'!A2749,"")</f>
        <v/>
      </c>
      <c r="B2749" t="str">
        <f>IF(ROW()&lt;=vLastrow,'Match History Data'!B2749,"")</f>
        <v/>
      </c>
      <c r="C2749" t="str">
        <f>IF(ROW()&lt;=vLastrow,'Match History Data'!C2749,"")</f>
        <v/>
      </c>
      <c r="D2749" t="str">
        <f>IF(ROW()&lt;=vLastrow,'Match History Data'!D2749,"")</f>
        <v/>
      </c>
      <c r="E2749" s="3" t="str">
        <f>IF(ROW()&lt;=vLastrow,IF('Match History Data'!E2749&lt;&gt;"",'Match History Data'!E2749,""),"")</f>
        <v/>
      </c>
      <c r="F2749" s="3" t="str">
        <f>IF(ROW()&lt;=vLastrow,IF('Match History Data'!F2749&lt;&gt;"",'Match History Data'!F2749,""),"")</f>
        <v/>
      </c>
      <c r="G2749" t="str">
        <f>IF(ROW()&lt;=vLastrow,'Match History Data'!G2749,"")</f>
        <v/>
      </c>
      <c r="H2749" t="str">
        <f>IF(ROW()&lt;=vLastrow,'Match History Data'!H2749,"")</f>
        <v/>
      </c>
      <c r="I2749" t="str">
        <f>IF(ROW()&lt;=vLastrow,'Match History Data'!I2749,"")</f>
        <v/>
      </c>
      <c r="J2749" t="str">
        <f>IF(ROW()&lt;=vLastrow,'Match History Data'!J2749,"")</f>
        <v/>
      </c>
      <c r="K2749" t="str">
        <f>IF(ROW()&lt;=vLastrow,'Match History Data'!K2749,"")</f>
        <v/>
      </c>
      <c r="L2749" t="str">
        <f>IF(ROW()&lt;=vLastrow,'Match History Data'!L2749,"")</f>
        <v/>
      </c>
      <c r="M2749" t="str">
        <f>IF(ROW()&lt;=vLastrow,'Match History Data'!M2749,"")</f>
        <v/>
      </c>
      <c r="N2749" t="str">
        <f>IF(ROW()&lt;=vLastrow,'Match History Data'!N2749,"")</f>
        <v/>
      </c>
      <c r="O2749" t="str">
        <f>IF(ROW()&lt;=vLastrow,'Match History Data'!O2749,"")</f>
        <v/>
      </c>
      <c r="Q2749" t="str">
        <f>IF(ROW()&lt;=vLastrow,VLOOKUP(MONTH(E2749),calcs!$S$2:$T$13,2,FALSE),"")</f>
        <v/>
      </c>
      <c r="R2749" t="str">
        <f>IF(ROW()&lt;=vLastrow,VLOOKUP(MONTH(F2749),calcs!$S$2:$T$13,2,FALSE),"")</f>
        <v/>
      </c>
      <c r="S2749" t="str">
        <f t="shared" si="220"/>
        <v/>
      </c>
      <c r="T2749" s="26" t="e">
        <f>IF(F2749="",DATEDIF(E2749,calcs!X$2,"Y"),"")</f>
        <v>#VALUE!</v>
      </c>
      <c r="U2749" t="str">
        <f t="shared" si="219"/>
        <v/>
      </c>
      <c r="V2749" t="str">
        <f t="shared" si="216"/>
        <v/>
      </c>
      <c r="W2749">
        <f t="shared" si="217"/>
        <v>0</v>
      </c>
      <c r="X2749">
        <f t="shared" si="218"/>
        <v>0</v>
      </c>
    </row>
    <row r="2750" spans="1:24" x14ac:dyDescent="0.35">
      <c r="A2750" t="str">
        <f>IF(ROW()&lt;=vLastrow,'Match History Data'!A2750,"")</f>
        <v/>
      </c>
      <c r="B2750" t="str">
        <f>IF(ROW()&lt;=vLastrow,'Match History Data'!B2750,"")</f>
        <v/>
      </c>
      <c r="C2750" t="str">
        <f>IF(ROW()&lt;=vLastrow,'Match History Data'!C2750,"")</f>
        <v/>
      </c>
      <c r="D2750" t="str">
        <f>IF(ROW()&lt;=vLastrow,'Match History Data'!D2750,"")</f>
        <v/>
      </c>
      <c r="E2750" s="3" t="str">
        <f>IF(ROW()&lt;=vLastrow,IF('Match History Data'!E2750&lt;&gt;"",'Match History Data'!E2750,""),"")</f>
        <v/>
      </c>
      <c r="F2750" s="3" t="str">
        <f>IF(ROW()&lt;=vLastrow,IF('Match History Data'!F2750&lt;&gt;"",'Match History Data'!F2750,""),"")</f>
        <v/>
      </c>
      <c r="G2750" t="str">
        <f>IF(ROW()&lt;=vLastrow,'Match History Data'!G2750,"")</f>
        <v/>
      </c>
      <c r="H2750" t="str">
        <f>IF(ROW()&lt;=vLastrow,'Match History Data'!H2750,"")</f>
        <v/>
      </c>
      <c r="I2750" t="str">
        <f>IF(ROW()&lt;=vLastrow,'Match History Data'!I2750,"")</f>
        <v/>
      </c>
      <c r="J2750" t="str">
        <f>IF(ROW()&lt;=vLastrow,'Match History Data'!J2750,"")</f>
        <v/>
      </c>
      <c r="K2750" t="str">
        <f>IF(ROW()&lt;=vLastrow,'Match History Data'!K2750,"")</f>
        <v/>
      </c>
      <c r="L2750" t="str">
        <f>IF(ROW()&lt;=vLastrow,'Match History Data'!L2750,"")</f>
        <v/>
      </c>
      <c r="M2750" t="str">
        <f>IF(ROW()&lt;=vLastrow,'Match History Data'!M2750,"")</f>
        <v/>
      </c>
      <c r="N2750" t="str">
        <f>IF(ROW()&lt;=vLastrow,'Match History Data'!N2750,"")</f>
        <v/>
      </c>
      <c r="O2750" t="str">
        <f>IF(ROW()&lt;=vLastrow,'Match History Data'!O2750,"")</f>
        <v/>
      </c>
      <c r="Q2750" t="str">
        <f>IF(ROW()&lt;=vLastrow,VLOOKUP(MONTH(E2750),calcs!$S$2:$T$13,2,FALSE),"")</f>
        <v/>
      </c>
      <c r="R2750" t="str">
        <f>IF(ROW()&lt;=vLastrow,VLOOKUP(MONTH(F2750),calcs!$S$2:$T$13,2,FALSE),"")</f>
        <v/>
      </c>
      <c r="S2750" t="str">
        <f t="shared" si="220"/>
        <v/>
      </c>
      <c r="T2750" s="26" t="e">
        <f>IF(F2750="",DATEDIF(E2750,calcs!X$2,"Y"),"")</f>
        <v>#VALUE!</v>
      </c>
      <c r="U2750" t="str">
        <f t="shared" si="219"/>
        <v/>
      </c>
      <c r="V2750" t="str">
        <f t="shared" si="216"/>
        <v/>
      </c>
      <c r="W2750">
        <f t="shared" si="217"/>
        <v>0</v>
      </c>
      <c r="X2750">
        <f t="shared" si="218"/>
        <v>0</v>
      </c>
    </row>
    <row r="2751" spans="1:24" x14ac:dyDescent="0.35">
      <c r="A2751" t="str">
        <f>IF(ROW()&lt;=vLastrow,'Match History Data'!A2751,"")</f>
        <v/>
      </c>
      <c r="B2751" t="str">
        <f>IF(ROW()&lt;=vLastrow,'Match History Data'!B2751,"")</f>
        <v/>
      </c>
      <c r="C2751" t="str">
        <f>IF(ROW()&lt;=vLastrow,'Match History Data'!C2751,"")</f>
        <v/>
      </c>
      <c r="D2751" t="str">
        <f>IF(ROW()&lt;=vLastrow,'Match History Data'!D2751,"")</f>
        <v/>
      </c>
      <c r="E2751" s="3" t="str">
        <f>IF(ROW()&lt;=vLastrow,IF('Match History Data'!E2751&lt;&gt;"",'Match History Data'!E2751,""),"")</f>
        <v/>
      </c>
      <c r="F2751" s="3" t="str">
        <f>IF(ROW()&lt;=vLastrow,IF('Match History Data'!F2751&lt;&gt;"",'Match History Data'!F2751,""),"")</f>
        <v/>
      </c>
      <c r="G2751" t="str">
        <f>IF(ROW()&lt;=vLastrow,'Match History Data'!G2751,"")</f>
        <v/>
      </c>
      <c r="H2751" t="str">
        <f>IF(ROW()&lt;=vLastrow,'Match History Data'!H2751,"")</f>
        <v/>
      </c>
      <c r="I2751" t="str">
        <f>IF(ROW()&lt;=vLastrow,'Match History Data'!I2751,"")</f>
        <v/>
      </c>
      <c r="J2751" t="str">
        <f>IF(ROW()&lt;=vLastrow,'Match History Data'!J2751,"")</f>
        <v/>
      </c>
      <c r="K2751" t="str">
        <f>IF(ROW()&lt;=vLastrow,'Match History Data'!K2751,"")</f>
        <v/>
      </c>
      <c r="L2751" t="str">
        <f>IF(ROW()&lt;=vLastrow,'Match History Data'!L2751,"")</f>
        <v/>
      </c>
      <c r="M2751" t="str">
        <f>IF(ROW()&lt;=vLastrow,'Match History Data'!M2751,"")</f>
        <v/>
      </c>
      <c r="N2751" t="str">
        <f>IF(ROW()&lt;=vLastrow,'Match History Data'!N2751,"")</f>
        <v/>
      </c>
      <c r="O2751" t="str">
        <f>IF(ROW()&lt;=vLastrow,'Match History Data'!O2751,"")</f>
        <v/>
      </c>
      <c r="Q2751" t="str">
        <f>IF(ROW()&lt;=vLastrow,VLOOKUP(MONTH(E2751),calcs!$S$2:$T$13,2,FALSE),"")</f>
        <v/>
      </c>
      <c r="R2751" t="str">
        <f>IF(ROW()&lt;=vLastrow,VLOOKUP(MONTH(F2751),calcs!$S$2:$T$13,2,FALSE),"")</f>
        <v/>
      </c>
      <c r="S2751" t="str">
        <f t="shared" si="220"/>
        <v/>
      </c>
      <c r="T2751" s="26" t="e">
        <f>IF(F2751="",DATEDIF(E2751,calcs!X$2,"Y"),"")</f>
        <v>#VALUE!</v>
      </c>
      <c r="U2751" t="str">
        <f t="shared" si="219"/>
        <v/>
      </c>
      <c r="V2751" t="str">
        <f t="shared" si="216"/>
        <v/>
      </c>
      <c r="W2751">
        <f t="shared" si="217"/>
        <v>0</v>
      </c>
      <c r="X2751">
        <f t="shared" si="218"/>
        <v>0</v>
      </c>
    </row>
    <row r="2752" spans="1:24" x14ac:dyDescent="0.35">
      <c r="A2752" t="str">
        <f>IF(ROW()&lt;=vLastrow,'Match History Data'!A2752,"")</f>
        <v/>
      </c>
      <c r="B2752" t="str">
        <f>IF(ROW()&lt;=vLastrow,'Match History Data'!B2752,"")</f>
        <v/>
      </c>
      <c r="C2752" t="str">
        <f>IF(ROW()&lt;=vLastrow,'Match History Data'!C2752,"")</f>
        <v/>
      </c>
      <c r="D2752" t="str">
        <f>IF(ROW()&lt;=vLastrow,'Match History Data'!D2752,"")</f>
        <v/>
      </c>
      <c r="E2752" s="3" t="str">
        <f>IF(ROW()&lt;=vLastrow,IF('Match History Data'!E2752&lt;&gt;"",'Match History Data'!E2752,""),"")</f>
        <v/>
      </c>
      <c r="F2752" s="3" t="str">
        <f>IF(ROW()&lt;=vLastrow,IF('Match History Data'!F2752&lt;&gt;"",'Match History Data'!F2752,""),"")</f>
        <v/>
      </c>
      <c r="G2752" t="str">
        <f>IF(ROW()&lt;=vLastrow,'Match History Data'!G2752,"")</f>
        <v/>
      </c>
      <c r="H2752" t="str">
        <f>IF(ROW()&lt;=vLastrow,'Match History Data'!H2752,"")</f>
        <v/>
      </c>
      <c r="I2752" t="str">
        <f>IF(ROW()&lt;=vLastrow,'Match History Data'!I2752,"")</f>
        <v/>
      </c>
      <c r="J2752" t="str">
        <f>IF(ROW()&lt;=vLastrow,'Match History Data'!J2752,"")</f>
        <v/>
      </c>
      <c r="K2752" t="str">
        <f>IF(ROW()&lt;=vLastrow,'Match History Data'!K2752,"")</f>
        <v/>
      </c>
      <c r="L2752" t="str">
        <f>IF(ROW()&lt;=vLastrow,'Match History Data'!L2752,"")</f>
        <v/>
      </c>
      <c r="M2752" t="str">
        <f>IF(ROW()&lt;=vLastrow,'Match History Data'!M2752,"")</f>
        <v/>
      </c>
      <c r="N2752" t="str">
        <f>IF(ROW()&lt;=vLastrow,'Match History Data'!N2752,"")</f>
        <v/>
      </c>
      <c r="O2752" t="str">
        <f>IF(ROW()&lt;=vLastrow,'Match History Data'!O2752,"")</f>
        <v/>
      </c>
      <c r="Q2752" t="str">
        <f>IF(ROW()&lt;=vLastrow,VLOOKUP(MONTH(E2752),calcs!$S$2:$T$13,2,FALSE),"")</f>
        <v/>
      </c>
      <c r="R2752" t="str">
        <f>IF(ROW()&lt;=vLastrow,VLOOKUP(MONTH(F2752),calcs!$S$2:$T$13,2,FALSE),"")</f>
        <v/>
      </c>
      <c r="S2752" t="str">
        <f t="shared" si="220"/>
        <v/>
      </c>
      <c r="T2752" s="26" t="e">
        <f>IF(F2752="",DATEDIF(E2752,calcs!X$2,"Y"),"")</f>
        <v>#VALUE!</v>
      </c>
      <c r="U2752" t="str">
        <f t="shared" si="219"/>
        <v/>
      </c>
      <c r="V2752" t="str">
        <f t="shared" si="216"/>
        <v/>
      </c>
      <c r="W2752">
        <f t="shared" si="217"/>
        <v>0</v>
      </c>
      <c r="X2752">
        <f t="shared" si="218"/>
        <v>0</v>
      </c>
    </row>
    <row r="2753" spans="1:24" x14ac:dyDescent="0.35">
      <c r="A2753" t="str">
        <f>IF(ROW()&lt;=vLastrow,'Match History Data'!A2753,"")</f>
        <v/>
      </c>
      <c r="B2753" t="str">
        <f>IF(ROW()&lt;=vLastrow,'Match History Data'!B2753,"")</f>
        <v/>
      </c>
      <c r="C2753" t="str">
        <f>IF(ROW()&lt;=vLastrow,'Match History Data'!C2753,"")</f>
        <v/>
      </c>
      <c r="D2753" t="str">
        <f>IF(ROW()&lt;=vLastrow,'Match History Data'!D2753,"")</f>
        <v/>
      </c>
      <c r="E2753" s="3" t="str">
        <f>IF(ROW()&lt;=vLastrow,IF('Match History Data'!E2753&lt;&gt;"",'Match History Data'!E2753,""),"")</f>
        <v/>
      </c>
      <c r="F2753" s="3" t="str">
        <f>IF(ROW()&lt;=vLastrow,IF('Match History Data'!F2753&lt;&gt;"",'Match History Data'!F2753,""),"")</f>
        <v/>
      </c>
      <c r="G2753" t="str">
        <f>IF(ROW()&lt;=vLastrow,'Match History Data'!G2753,"")</f>
        <v/>
      </c>
      <c r="H2753" t="str">
        <f>IF(ROW()&lt;=vLastrow,'Match History Data'!H2753,"")</f>
        <v/>
      </c>
      <c r="I2753" t="str">
        <f>IF(ROW()&lt;=vLastrow,'Match History Data'!I2753,"")</f>
        <v/>
      </c>
      <c r="J2753" t="str">
        <f>IF(ROW()&lt;=vLastrow,'Match History Data'!J2753,"")</f>
        <v/>
      </c>
      <c r="K2753" t="str">
        <f>IF(ROW()&lt;=vLastrow,'Match History Data'!K2753,"")</f>
        <v/>
      </c>
      <c r="L2753" t="str">
        <f>IF(ROW()&lt;=vLastrow,'Match History Data'!L2753,"")</f>
        <v/>
      </c>
      <c r="M2753" t="str">
        <f>IF(ROW()&lt;=vLastrow,'Match History Data'!M2753,"")</f>
        <v/>
      </c>
      <c r="N2753" t="str">
        <f>IF(ROW()&lt;=vLastrow,'Match History Data'!N2753,"")</f>
        <v/>
      </c>
      <c r="O2753" t="str">
        <f>IF(ROW()&lt;=vLastrow,'Match History Data'!O2753,"")</f>
        <v/>
      </c>
      <c r="Q2753" t="str">
        <f>IF(ROW()&lt;=vLastrow,VLOOKUP(MONTH(E2753),calcs!$S$2:$T$13,2,FALSE),"")</f>
        <v/>
      </c>
      <c r="R2753" t="str">
        <f>IF(ROW()&lt;=vLastrow,VLOOKUP(MONTH(F2753),calcs!$S$2:$T$13,2,FALSE),"")</f>
        <v/>
      </c>
      <c r="S2753" t="str">
        <f t="shared" si="220"/>
        <v/>
      </c>
      <c r="T2753" s="26" t="e">
        <f>IF(F2753="",DATEDIF(E2753,calcs!X$2,"Y"),"")</f>
        <v>#VALUE!</v>
      </c>
      <c r="U2753" t="str">
        <f t="shared" si="219"/>
        <v/>
      </c>
      <c r="V2753" t="str">
        <f t="shared" si="216"/>
        <v/>
      </c>
      <c r="W2753">
        <f t="shared" si="217"/>
        <v>0</v>
      </c>
      <c r="X2753">
        <f t="shared" si="218"/>
        <v>0</v>
      </c>
    </row>
    <row r="2754" spans="1:24" x14ac:dyDescent="0.35">
      <c r="A2754" t="str">
        <f>IF(ROW()&lt;=vLastrow,'Match History Data'!A2754,"")</f>
        <v/>
      </c>
      <c r="B2754" t="str">
        <f>IF(ROW()&lt;=vLastrow,'Match History Data'!B2754,"")</f>
        <v/>
      </c>
      <c r="C2754" t="str">
        <f>IF(ROW()&lt;=vLastrow,'Match History Data'!C2754,"")</f>
        <v/>
      </c>
      <c r="D2754" t="str">
        <f>IF(ROW()&lt;=vLastrow,'Match History Data'!D2754,"")</f>
        <v/>
      </c>
      <c r="E2754" s="3" t="str">
        <f>IF(ROW()&lt;=vLastrow,IF('Match History Data'!E2754&lt;&gt;"",'Match History Data'!E2754,""),"")</f>
        <v/>
      </c>
      <c r="F2754" s="3" t="str">
        <f>IF(ROW()&lt;=vLastrow,IF('Match History Data'!F2754&lt;&gt;"",'Match History Data'!F2754,""),"")</f>
        <v/>
      </c>
      <c r="G2754" t="str">
        <f>IF(ROW()&lt;=vLastrow,'Match History Data'!G2754,"")</f>
        <v/>
      </c>
      <c r="H2754" t="str">
        <f>IF(ROW()&lt;=vLastrow,'Match History Data'!H2754,"")</f>
        <v/>
      </c>
      <c r="I2754" t="str">
        <f>IF(ROW()&lt;=vLastrow,'Match History Data'!I2754,"")</f>
        <v/>
      </c>
      <c r="J2754" t="str">
        <f>IF(ROW()&lt;=vLastrow,'Match History Data'!J2754,"")</f>
        <v/>
      </c>
      <c r="K2754" t="str">
        <f>IF(ROW()&lt;=vLastrow,'Match History Data'!K2754,"")</f>
        <v/>
      </c>
      <c r="L2754" t="str">
        <f>IF(ROW()&lt;=vLastrow,'Match History Data'!L2754,"")</f>
        <v/>
      </c>
      <c r="M2754" t="str">
        <f>IF(ROW()&lt;=vLastrow,'Match History Data'!M2754,"")</f>
        <v/>
      </c>
      <c r="N2754" t="str">
        <f>IF(ROW()&lt;=vLastrow,'Match History Data'!N2754,"")</f>
        <v/>
      </c>
      <c r="O2754" t="str">
        <f>IF(ROW()&lt;=vLastrow,'Match History Data'!O2754,"")</f>
        <v/>
      </c>
      <c r="Q2754" t="str">
        <f>IF(ROW()&lt;=vLastrow,VLOOKUP(MONTH(E2754),calcs!$S$2:$T$13,2,FALSE),"")</f>
        <v/>
      </c>
      <c r="R2754" t="str">
        <f>IF(ROW()&lt;=vLastrow,VLOOKUP(MONTH(F2754),calcs!$S$2:$T$13,2,FALSE),"")</f>
        <v/>
      </c>
      <c r="S2754" t="str">
        <f t="shared" si="220"/>
        <v/>
      </c>
      <c r="T2754" s="26" t="e">
        <f>IF(F2754="",DATEDIF(E2754,calcs!X$2,"Y"),"")</f>
        <v>#VALUE!</v>
      </c>
      <c r="U2754" t="str">
        <f t="shared" si="219"/>
        <v/>
      </c>
      <c r="V2754" t="str">
        <f t="shared" ref="V2754:V2817" si="221">SUBSTITUTE(N2754,"White or Caucasian","White")</f>
        <v/>
      </c>
      <c r="W2754">
        <f t="shared" ref="W2754:W2817" si="222">IF(J2754&lt;&gt;"",LEN(J2754)-LEN(SUBSTITUTE(J2754,";",""))+1,0)</f>
        <v>0</v>
      </c>
      <c r="X2754">
        <f t="shared" ref="X2754:X2817" si="223">IF(N2754&lt;&gt;"",LEN(N2754)-LEN(SUBSTITUTE(N2754,";",""))+1,0)</f>
        <v>0</v>
      </c>
    </row>
    <row r="2755" spans="1:24" x14ac:dyDescent="0.35">
      <c r="A2755" t="str">
        <f>IF(ROW()&lt;=vLastrow,'Match History Data'!A2755,"")</f>
        <v/>
      </c>
      <c r="B2755" t="str">
        <f>IF(ROW()&lt;=vLastrow,'Match History Data'!B2755,"")</f>
        <v/>
      </c>
      <c r="C2755" t="str">
        <f>IF(ROW()&lt;=vLastrow,'Match History Data'!C2755,"")</f>
        <v/>
      </c>
      <c r="D2755" t="str">
        <f>IF(ROW()&lt;=vLastrow,'Match History Data'!D2755,"")</f>
        <v/>
      </c>
      <c r="E2755" s="3" t="str">
        <f>IF(ROW()&lt;=vLastrow,IF('Match History Data'!E2755&lt;&gt;"",'Match History Data'!E2755,""),"")</f>
        <v/>
      </c>
      <c r="F2755" s="3" t="str">
        <f>IF(ROW()&lt;=vLastrow,IF('Match History Data'!F2755&lt;&gt;"",'Match History Data'!F2755,""),"")</f>
        <v/>
      </c>
      <c r="G2755" t="str">
        <f>IF(ROW()&lt;=vLastrow,'Match History Data'!G2755,"")</f>
        <v/>
      </c>
      <c r="H2755" t="str">
        <f>IF(ROW()&lt;=vLastrow,'Match History Data'!H2755,"")</f>
        <v/>
      </c>
      <c r="I2755" t="str">
        <f>IF(ROW()&lt;=vLastrow,'Match History Data'!I2755,"")</f>
        <v/>
      </c>
      <c r="J2755" t="str">
        <f>IF(ROW()&lt;=vLastrow,'Match History Data'!J2755,"")</f>
        <v/>
      </c>
      <c r="K2755" t="str">
        <f>IF(ROW()&lt;=vLastrow,'Match History Data'!K2755,"")</f>
        <v/>
      </c>
      <c r="L2755" t="str">
        <f>IF(ROW()&lt;=vLastrow,'Match History Data'!L2755,"")</f>
        <v/>
      </c>
      <c r="M2755" t="str">
        <f>IF(ROW()&lt;=vLastrow,'Match History Data'!M2755,"")</f>
        <v/>
      </c>
      <c r="N2755" t="str">
        <f>IF(ROW()&lt;=vLastrow,'Match History Data'!N2755,"")</f>
        <v/>
      </c>
      <c r="O2755" t="str">
        <f>IF(ROW()&lt;=vLastrow,'Match History Data'!O2755,"")</f>
        <v/>
      </c>
      <c r="Q2755" t="str">
        <f>IF(ROW()&lt;=vLastrow,VLOOKUP(MONTH(E2755),calcs!$S$2:$T$13,2,FALSE),"")</f>
        <v/>
      </c>
      <c r="R2755" t="str">
        <f>IF(ROW()&lt;=vLastrow,VLOOKUP(MONTH(F2755),calcs!$S$2:$T$13,2,FALSE),"")</f>
        <v/>
      </c>
      <c r="S2755" t="str">
        <f t="shared" si="220"/>
        <v/>
      </c>
      <c r="T2755" s="26" t="e">
        <f>IF(F2755="",DATEDIF(E2755,calcs!X$2,"Y"),"")</f>
        <v>#VALUE!</v>
      </c>
      <c r="U2755" t="str">
        <f t="shared" ref="U2755:U2818" si="224">SUBSTITUTE(J2755,"White or Caucasian","White")</f>
        <v/>
      </c>
      <c r="V2755" t="str">
        <f t="shared" si="221"/>
        <v/>
      </c>
      <c r="W2755">
        <f t="shared" si="222"/>
        <v>0</v>
      </c>
      <c r="X2755">
        <f t="shared" si="223"/>
        <v>0</v>
      </c>
    </row>
    <row r="2756" spans="1:24" x14ac:dyDescent="0.35">
      <c r="A2756" t="str">
        <f>IF(ROW()&lt;=vLastrow,'Match History Data'!A2756,"")</f>
        <v/>
      </c>
      <c r="B2756" t="str">
        <f>IF(ROW()&lt;=vLastrow,'Match History Data'!B2756,"")</f>
        <v/>
      </c>
      <c r="C2756" t="str">
        <f>IF(ROW()&lt;=vLastrow,'Match History Data'!C2756,"")</f>
        <v/>
      </c>
      <c r="D2756" t="str">
        <f>IF(ROW()&lt;=vLastrow,'Match History Data'!D2756,"")</f>
        <v/>
      </c>
      <c r="E2756" s="3" t="str">
        <f>IF(ROW()&lt;=vLastrow,IF('Match History Data'!E2756&lt;&gt;"",'Match History Data'!E2756,""),"")</f>
        <v/>
      </c>
      <c r="F2756" s="3" t="str">
        <f>IF(ROW()&lt;=vLastrow,IF('Match History Data'!F2756&lt;&gt;"",'Match History Data'!F2756,""),"")</f>
        <v/>
      </c>
      <c r="G2756" t="str">
        <f>IF(ROW()&lt;=vLastrow,'Match History Data'!G2756,"")</f>
        <v/>
      </c>
      <c r="H2756" t="str">
        <f>IF(ROW()&lt;=vLastrow,'Match History Data'!H2756,"")</f>
        <v/>
      </c>
      <c r="I2756" t="str">
        <f>IF(ROW()&lt;=vLastrow,'Match History Data'!I2756,"")</f>
        <v/>
      </c>
      <c r="J2756" t="str">
        <f>IF(ROW()&lt;=vLastrow,'Match History Data'!J2756,"")</f>
        <v/>
      </c>
      <c r="K2756" t="str">
        <f>IF(ROW()&lt;=vLastrow,'Match History Data'!K2756,"")</f>
        <v/>
      </c>
      <c r="L2756" t="str">
        <f>IF(ROW()&lt;=vLastrow,'Match History Data'!L2756,"")</f>
        <v/>
      </c>
      <c r="M2756" t="str">
        <f>IF(ROW()&lt;=vLastrow,'Match History Data'!M2756,"")</f>
        <v/>
      </c>
      <c r="N2756" t="str">
        <f>IF(ROW()&lt;=vLastrow,'Match History Data'!N2756,"")</f>
        <v/>
      </c>
      <c r="O2756" t="str">
        <f>IF(ROW()&lt;=vLastrow,'Match History Data'!O2756,"")</f>
        <v/>
      </c>
      <c r="Q2756" t="str">
        <f>IF(ROW()&lt;=vLastrow,VLOOKUP(MONTH(E2756),calcs!$S$2:$T$13,2,FALSE),"")</f>
        <v/>
      </c>
      <c r="R2756" t="str">
        <f>IF(ROW()&lt;=vLastrow,VLOOKUP(MONTH(F2756),calcs!$S$2:$T$13,2,FALSE),"")</f>
        <v/>
      </c>
      <c r="S2756" t="str">
        <f t="shared" si="220"/>
        <v/>
      </c>
      <c r="T2756" s="26" t="e">
        <f>IF(F2756="",DATEDIF(E2756,calcs!X$2,"Y"),"")</f>
        <v>#VALUE!</v>
      </c>
      <c r="U2756" t="str">
        <f t="shared" si="224"/>
        <v/>
      </c>
      <c r="V2756" t="str">
        <f t="shared" si="221"/>
        <v/>
      </c>
      <c r="W2756">
        <f t="shared" si="222"/>
        <v>0</v>
      </c>
      <c r="X2756">
        <f t="shared" si="223"/>
        <v>0</v>
      </c>
    </row>
    <row r="2757" spans="1:24" x14ac:dyDescent="0.35">
      <c r="A2757" t="str">
        <f>IF(ROW()&lt;=vLastrow,'Match History Data'!A2757,"")</f>
        <v/>
      </c>
      <c r="B2757" t="str">
        <f>IF(ROW()&lt;=vLastrow,'Match History Data'!B2757,"")</f>
        <v/>
      </c>
      <c r="C2757" t="str">
        <f>IF(ROW()&lt;=vLastrow,'Match History Data'!C2757,"")</f>
        <v/>
      </c>
      <c r="D2757" t="str">
        <f>IF(ROW()&lt;=vLastrow,'Match History Data'!D2757,"")</f>
        <v/>
      </c>
      <c r="E2757" s="3" t="str">
        <f>IF(ROW()&lt;=vLastrow,IF('Match History Data'!E2757&lt;&gt;"",'Match History Data'!E2757,""),"")</f>
        <v/>
      </c>
      <c r="F2757" s="3" t="str">
        <f>IF(ROW()&lt;=vLastrow,IF('Match History Data'!F2757&lt;&gt;"",'Match History Data'!F2757,""),"")</f>
        <v/>
      </c>
      <c r="G2757" t="str">
        <f>IF(ROW()&lt;=vLastrow,'Match History Data'!G2757,"")</f>
        <v/>
      </c>
      <c r="H2757" t="str">
        <f>IF(ROW()&lt;=vLastrow,'Match History Data'!H2757,"")</f>
        <v/>
      </c>
      <c r="I2757" t="str">
        <f>IF(ROW()&lt;=vLastrow,'Match History Data'!I2757,"")</f>
        <v/>
      </c>
      <c r="J2757" t="str">
        <f>IF(ROW()&lt;=vLastrow,'Match History Data'!J2757,"")</f>
        <v/>
      </c>
      <c r="K2757" t="str">
        <f>IF(ROW()&lt;=vLastrow,'Match History Data'!K2757,"")</f>
        <v/>
      </c>
      <c r="L2757" t="str">
        <f>IF(ROW()&lt;=vLastrow,'Match History Data'!L2757,"")</f>
        <v/>
      </c>
      <c r="M2757" t="str">
        <f>IF(ROW()&lt;=vLastrow,'Match History Data'!M2757,"")</f>
        <v/>
      </c>
      <c r="N2757" t="str">
        <f>IF(ROW()&lt;=vLastrow,'Match History Data'!N2757,"")</f>
        <v/>
      </c>
      <c r="O2757" t="str">
        <f>IF(ROW()&lt;=vLastrow,'Match History Data'!O2757,"")</f>
        <v/>
      </c>
      <c r="Q2757" t="str">
        <f>IF(ROW()&lt;=vLastrow,VLOOKUP(MONTH(E2757),calcs!$S$2:$T$13,2,FALSE),"")</f>
        <v/>
      </c>
      <c r="R2757" t="str">
        <f>IF(ROW()&lt;=vLastrow,VLOOKUP(MONTH(F2757),calcs!$S$2:$T$13,2,FALSE),"")</f>
        <v/>
      </c>
      <c r="S2757" t="str">
        <f t="shared" si="220"/>
        <v/>
      </c>
      <c r="T2757" s="26" t="e">
        <f>IF(F2757="",DATEDIF(E2757,calcs!X$2,"Y"),"")</f>
        <v>#VALUE!</v>
      </c>
      <c r="U2757" t="str">
        <f t="shared" si="224"/>
        <v/>
      </c>
      <c r="V2757" t="str">
        <f t="shared" si="221"/>
        <v/>
      </c>
      <c r="W2757">
        <f t="shared" si="222"/>
        <v>0</v>
      </c>
      <c r="X2757">
        <f t="shared" si="223"/>
        <v>0</v>
      </c>
    </row>
    <row r="2758" spans="1:24" x14ac:dyDescent="0.35">
      <c r="A2758" t="str">
        <f>IF(ROW()&lt;=vLastrow,'Match History Data'!A2758,"")</f>
        <v/>
      </c>
      <c r="B2758" t="str">
        <f>IF(ROW()&lt;=vLastrow,'Match History Data'!B2758,"")</f>
        <v/>
      </c>
      <c r="C2758" t="str">
        <f>IF(ROW()&lt;=vLastrow,'Match History Data'!C2758,"")</f>
        <v/>
      </c>
      <c r="D2758" t="str">
        <f>IF(ROW()&lt;=vLastrow,'Match History Data'!D2758,"")</f>
        <v/>
      </c>
      <c r="E2758" s="3" t="str">
        <f>IF(ROW()&lt;=vLastrow,IF('Match History Data'!E2758&lt;&gt;"",'Match History Data'!E2758,""),"")</f>
        <v/>
      </c>
      <c r="F2758" s="3" t="str">
        <f>IF(ROW()&lt;=vLastrow,IF('Match History Data'!F2758&lt;&gt;"",'Match History Data'!F2758,""),"")</f>
        <v/>
      </c>
      <c r="G2758" t="str">
        <f>IF(ROW()&lt;=vLastrow,'Match History Data'!G2758,"")</f>
        <v/>
      </c>
      <c r="H2758" t="str">
        <f>IF(ROW()&lt;=vLastrow,'Match History Data'!H2758,"")</f>
        <v/>
      </c>
      <c r="I2758" t="str">
        <f>IF(ROW()&lt;=vLastrow,'Match History Data'!I2758,"")</f>
        <v/>
      </c>
      <c r="J2758" t="str">
        <f>IF(ROW()&lt;=vLastrow,'Match History Data'!J2758,"")</f>
        <v/>
      </c>
      <c r="K2758" t="str">
        <f>IF(ROW()&lt;=vLastrow,'Match History Data'!K2758,"")</f>
        <v/>
      </c>
      <c r="L2758" t="str">
        <f>IF(ROW()&lt;=vLastrow,'Match History Data'!L2758,"")</f>
        <v/>
      </c>
      <c r="M2758" t="str">
        <f>IF(ROW()&lt;=vLastrow,'Match History Data'!M2758,"")</f>
        <v/>
      </c>
      <c r="N2758" t="str">
        <f>IF(ROW()&lt;=vLastrow,'Match History Data'!N2758,"")</f>
        <v/>
      </c>
      <c r="O2758" t="str">
        <f>IF(ROW()&lt;=vLastrow,'Match History Data'!O2758,"")</f>
        <v/>
      </c>
      <c r="Q2758" t="str">
        <f>IF(ROW()&lt;=vLastrow,VLOOKUP(MONTH(E2758),calcs!$S$2:$T$13,2,FALSE),"")</f>
        <v/>
      </c>
      <c r="R2758" t="str">
        <f>IF(ROW()&lt;=vLastrow,VLOOKUP(MONTH(F2758),calcs!$S$2:$T$13,2,FALSE),"")</f>
        <v/>
      </c>
      <c r="S2758" t="str">
        <f t="shared" si="220"/>
        <v/>
      </c>
      <c r="T2758" s="26" t="e">
        <f>IF(F2758="",DATEDIF(E2758,calcs!X$2,"Y"),"")</f>
        <v>#VALUE!</v>
      </c>
      <c r="U2758" t="str">
        <f t="shared" si="224"/>
        <v/>
      </c>
      <c r="V2758" t="str">
        <f t="shared" si="221"/>
        <v/>
      </c>
      <c r="W2758">
        <f t="shared" si="222"/>
        <v>0</v>
      </c>
      <c r="X2758">
        <f t="shared" si="223"/>
        <v>0</v>
      </c>
    </row>
    <row r="2759" spans="1:24" x14ac:dyDescent="0.35">
      <c r="A2759" t="str">
        <f>IF(ROW()&lt;=vLastrow,'Match History Data'!A2759,"")</f>
        <v/>
      </c>
      <c r="B2759" t="str">
        <f>IF(ROW()&lt;=vLastrow,'Match History Data'!B2759,"")</f>
        <v/>
      </c>
      <c r="C2759" t="str">
        <f>IF(ROW()&lt;=vLastrow,'Match History Data'!C2759,"")</f>
        <v/>
      </c>
      <c r="D2759" t="str">
        <f>IF(ROW()&lt;=vLastrow,'Match History Data'!D2759,"")</f>
        <v/>
      </c>
      <c r="E2759" s="3" t="str">
        <f>IF(ROW()&lt;=vLastrow,IF('Match History Data'!E2759&lt;&gt;"",'Match History Data'!E2759,""),"")</f>
        <v/>
      </c>
      <c r="F2759" s="3" t="str">
        <f>IF(ROW()&lt;=vLastrow,IF('Match History Data'!F2759&lt;&gt;"",'Match History Data'!F2759,""),"")</f>
        <v/>
      </c>
      <c r="G2759" t="str">
        <f>IF(ROW()&lt;=vLastrow,'Match History Data'!G2759,"")</f>
        <v/>
      </c>
      <c r="H2759" t="str">
        <f>IF(ROW()&lt;=vLastrow,'Match History Data'!H2759,"")</f>
        <v/>
      </c>
      <c r="I2759" t="str">
        <f>IF(ROW()&lt;=vLastrow,'Match History Data'!I2759,"")</f>
        <v/>
      </c>
      <c r="J2759" t="str">
        <f>IF(ROW()&lt;=vLastrow,'Match History Data'!J2759,"")</f>
        <v/>
      </c>
      <c r="K2759" t="str">
        <f>IF(ROW()&lt;=vLastrow,'Match History Data'!K2759,"")</f>
        <v/>
      </c>
      <c r="L2759" t="str">
        <f>IF(ROW()&lt;=vLastrow,'Match History Data'!L2759,"")</f>
        <v/>
      </c>
      <c r="M2759" t="str">
        <f>IF(ROW()&lt;=vLastrow,'Match History Data'!M2759,"")</f>
        <v/>
      </c>
      <c r="N2759" t="str">
        <f>IF(ROW()&lt;=vLastrow,'Match History Data'!N2759,"")</f>
        <v/>
      </c>
      <c r="O2759" t="str">
        <f>IF(ROW()&lt;=vLastrow,'Match History Data'!O2759,"")</f>
        <v/>
      </c>
      <c r="Q2759" t="str">
        <f>IF(ROW()&lt;=vLastrow,VLOOKUP(MONTH(E2759),calcs!$S$2:$T$13,2,FALSE),"")</f>
        <v/>
      </c>
      <c r="R2759" t="str">
        <f>IF(ROW()&lt;=vLastrow,VLOOKUP(MONTH(F2759),calcs!$S$2:$T$13,2,FALSE),"")</f>
        <v/>
      </c>
      <c r="S2759" t="str">
        <f t="shared" si="220"/>
        <v/>
      </c>
      <c r="T2759" s="26" t="e">
        <f>IF(F2759="",DATEDIF(E2759,calcs!X$2,"Y"),"")</f>
        <v>#VALUE!</v>
      </c>
      <c r="U2759" t="str">
        <f t="shared" si="224"/>
        <v/>
      </c>
      <c r="V2759" t="str">
        <f t="shared" si="221"/>
        <v/>
      </c>
      <c r="W2759">
        <f t="shared" si="222"/>
        <v>0</v>
      </c>
      <c r="X2759">
        <f t="shared" si="223"/>
        <v>0</v>
      </c>
    </row>
    <row r="2760" spans="1:24" x14ac:dyDescent="0.35">
      <c r="A2760" t="str">
        <f>IF(ROW()&lt;=vLastrow,'Match History Data'!A2760,"")</f>
        <v/>
      </c>
      <c r="B2760" t="str">
        <f>IF(ROW()&lt;=vLastrow,'Match History Data'!B2760,"")</f>
        <v/>
      </c>
      <c r="C2760" t="str">
        <f>IF(ROW()&lt;=vLastrow,'Match History Data'!C2760,"")</f>
        <v/>
      </c>
      <c r="D2760" t="str">
        <f>IF(ROW()&lt;=vLastrow,'Match History Data'!D2760,"")</f>
        <v/>
      </c>
      <c r="E2760" s="3" t="str">
        <f>IF(ROW()&lt;=vLastrow,IF('Match History Data'!E2760&lt;&gt;"",'Match History Data'!E2760,""),"")</f>
        <v/>
      </c>
      <c r="F2760" s="3" t="str">
        <f>IF(ROW()&lt;=vLastrow,IF('Match History Data'!F2760&lt;&gt;"",'Match History Data'!F2760,""),"")</f>
        <v/>
      </c>
      <c r="G2760" t="str">
        <f>IF(ROW()&lt;=vLastrow,'Match History Data'!G2760,"")</f>
        <v/>
      </c>
      <c r="H2760" t="str">
        <f>IF(ROW()&lt;=vLastrow,'Match History Data'!H2760,"")</f>
        <v/>
      </c>
      <c r="I2760" t="str">
        <f>IF(ROW()&lt;=vLastrow,'Match History Data'!I2760,"")</f>
        <v/>
      </c>
      <c r="J2760" t="str">
        <f>IF(ROW()&lt;=vLastrow,'Match History Data'!J2760,"")</f>
        <v/>
      </c>
      <c r="K2760" t="str">
        <f>IF(ROW()&lt;=vLastrow,'Match History Data'!K2760,"")</f>
        <v/>
      </c>
      <c r="L2760" t="str">
        <f>IF(ROW()&lt;=vLastrow,'Match History Data'!L2760,"")</f>
        <v/>
      </c>
      <c r="M2760" t="str">
        <f>IF(ROW()&lt;=vLastrow,'Match History Data'!M2760,"")</f>
        <v/>
      </c>
      <c r="N2760" t="str">
        <f>IF(ROW()&lt;=vLastrow,'Match History Data'!N2760,"")</f>
        <v/>
      </c>
      <c r="O2760" t="str">
        <f>IF(ROW()&lt;=vLastrow,'Match History Data'!O2760,"")</f>
        <v/>
      </c>
      <c r="Q2760" t="str">
        <f>IF(ROW()&lt;=vLastrow,VLOOKUP(MONTH(E2760),calcs!$S$2:$T$13,2,FALSE),"")</f>
        <v/>
      </c>
      <c r="R2760" t="str">
        <f>IF(ROW()&lt;=vLastrow,VLOOKUP(MONTH(F2760),calcs!$S$2:$T$13,2,FALSE),"")</f>
        <v/>
      </c>
      <c r="S2760" t="str">
        <f t="shared" si="220"/>
        <v/>
      </c>
      <c r="T2760" s="26" t="e">
        <f>IF(F2760="",DATEDIF(E2760,calcs!X$2,"Y"),"")</f>
        <v>#VALUE!</v>
      </c>
      <c r="U2760" t="str">
        <f t="shared" si="224"/>
        <v/>
      </c>
      <c r="V2760" t="str">
        <f t="shared" si="221"/>
        <v/>
      </c>
      <c r="W2760">
        <f t="shared" si="222"/>
        <v>0</v>
      </c>
      <c r="X2760">
        <f t="shared" si="223"/>
        <v>0</v>
      </c>
    </row>
    <row r="2761" spans="1:24" x14ac:dyDescent="0.35">
      <c r="A2761" t="str">
        <f>IF(ROW()&lt;=vLastrow,'Match History Data'!A2761,"")</f>
        <v/>
      </c>
      <c r="B2761" t="str">
        <f>IF(ROW()&lt;=vLastrow,'Match History Data'!B2761,"")</f>
        <v/>
      </c>
      <c r="C2761" t="str">
        <f>IF(ROW()&lt;=vLastrow,'Match History Data'!C2761,"")</f>
        <v/>
      </c>
      <c r="D2761" t="str">
        <f>IF(ROW()&lt;=vLastrow,'Match History Data'!D2761,"")</f>
        <v/>
      </c>
      <c r="E2761" s="3" t="str">
        <f>IF(ROW()&lt;=vLastrow,IF('Match History Data'!E2761&lt;&gt;"",'Match History Data'!E2761,""),"")</f>
        <v/>
      </c>
      <c r="F2761" s="3" t="str">
        <f>IF(ROW()&lt;=vLastrow,IF('Match History Data'!F2761&lt;&gt;"",'Match History Data'!F2761,""),"")</f>
        <v/>
      </c>
      <c r="G2761" t="str">
        <f>IF(ROW()&lt;=vLastrow,'Match History Data'!G2761,"")</f>
        <v/>
      </c>
      <c r="H2761" t="str">
        <f>IF(ROW()&lt;=vLastrow,'Match History Data'!H2761,"")</f>
        <v/>
      </c>
      <c r="I2761" t="str">
        <f>IF(ROW()&lt;=vLastrow,'Match History Data'!I2761,"")</f>
        <v/>
      </c>
      <c r="J2761" t="str">
        <f>IF(ROW()&lt;=vLastrow,'Match History Data'!J2761,"")</f>
        <v/>
      </c>
      <c r="K2761" t="str">
        <f>IF(ROW()&lt;=vLastrow,'Match History Data'!K2761,"")</f>
        <v/>
      </c>
      <c r="L2761" t="str">
        <f>IF(ROW()&lt;=vLastrow,'Match History Data'!L2761,"")</f>
        <v/>
      </c>
      <c r="M2761" t="str">
        <f>IF(ROW()&lt;=vLastrow,'Match History Data'!M2761,"")</f>
        <v/>
      </c>
      <c r="N2761" t="str">
        <f>IF(ROW()&lt;=vLastrow,'Match History Data'!N2761,"")</f>
        <v/>
      </c>
      <c r="O2761" t="str">
        <f>IF(ROW()&lt;=vLastrow,'Match History Data'!O2761,"")</f>
        <v/>
      </c>
      <c r="Q2761" t="str">
        <f>IF(ROW()&lt;=vLastrow,VLOOKUP(MONTH(E2761),calcs!$S$2:$T$13,2,FALSE),"")</f>
        <v/>
      </c>
      <c r="R2761" t="str">
        <f>IF(ROW()&lt;=vLastrow,VLOOKUP(MONTH(F2761),calcs!$S$2:$T$13,2,FALSE),"")</f>
        <v/>
      </c>
      <c r="S2761" t="str">
        <f t="shared" si="220"/>
        <v/>
      </c>
      <c r="T2761" s="26" t="e">
        <f>IF(F2761="",DATEDIF(E2761,calcs!X$2,"Y"),"")</f>
        <v>#VALUE!</v>
      </c>
      <c r="U2761" t="str">
        <f t="shared" si="224"/>
        <v/>
      </c>
      <c r="V2761" t="str">
        <f t="shared" si="221"/>
        <v/>
      </c>
      <c r="W2761">
        <f t="shared" si="222"/>
        <v>0</v>
      </c>
      <c r="X2761">
        <f t="shared" si="223"/>
        <v>0</v>
      </c>
    </row>
    <row r="2762" spans="1:24" x14ac:dyDescent="0.35">
      <c r="A2762" t="str">
        <f>IF(ROW()&lt;=vLastrow,'Match History Data'!A2762,"")</f>
        <v/>
      </c>
      <c r="B2762" t="str">
        <f>IF(ROW()&lt;=vLastrow,'Match History Data'!B2762,"")</f>
        <v/>
      </c>
      <c r="C2762" t="str">
        <f>IF(ROW()&lt;=vLastrow,'Match History Data'!C2762,"")</f>
        <v/>
      </c>
      <c r="D2762" t="str">
        <f>IF(ROW()&lt;=vLastrow,'Match History Data'!D2762,"")</f>
        <v/>
      </c>
      <c r="E2762" s="3" t="str">
        <f>IF(ROW()&lt;=vLastrow,IF('Match History Data'!E2762&lt;&gt;"",'Match History Data'!E2762,""),"")</f>
        <v/>
      </c>
      <c r="F2762" s="3" t="str">
        <f>IF(ROW()&lt;=vLastrow,IF('Match History Data'!F2762&lt;&gt;"",'Match History Data'!F2762,""),"")</f>
        <v/>
      </c>
      <c r="G2762" t="str">
        <f>IF(ROW()&lt;=vLastrow,'Match History Data'!G2762,"")</f>
        <v/>
      </c>
      <c r="H2762" t="str">
        <f>IF(ROW()&lt;=vLastrow,'Match History Data'!H2762,"")</f>
        <v/>
      </c>
      <c r="I2762" t="str">
        <f>IF(ROW()&lt;=vLastrow,'Match History Data'!I2762,"")</f>
        <v/>
      </c>
      <c r="J2762" t="str">
        <f>IF(ROW()&lt;=vLastrow,'Match History Data'!J2762,"")</f>
        <v/>
      </c>
      <c r="K2762" t="str">
        <f>IF(ROW()&lt;=vLastrow,'Match History Data'!K2762,"")</f>
        <v/>
      </c>
      <c r="L2762" t="str">
        <f>IF(ROW()&lt;=vLastrow,'Match History Data'!L2762,"")</f>
        <v/>
      </c>
      <c r="M2762" t="str">
        <f>IF(ROW()&lt;=vLastrow,'Match History Data'!M2762,"")</f>
        <v/>
      </c>
      <c r="N2762" t="str">
        <f>IF(ROW()&lt;=vLastrow,'Match History Data'!N2762,"")</f>
        <v/>
      </c>
      <c r="O2762" t="str">
        <f>IF(ROW()&lt;=vLastrow,'Match History Data'!O2762,"")</f>
        <v/>
      </c>
      <c r="Q2762" t="str">
        <f>IF(ROW()&lt;=vLastrow,VLOOKUP(MONTH(E2762),calcs!$S$2:$T$13,2,FALSE),"")</f>
        <v/>
      </c>
      <c r="R2762" t="str">
        <f>IF(ROW()&lt;=vLastrow,VLOOKUP(MONTH(F2762),calcs!$S$2:$T$13,2,FALSE),"")</f>
        <v/>
      </c>
      <c r="S2762" t="str">
        <f t="shared" ref="S2762:S2825" si="225">IF(F2762&lt;&gt;"",DATEDIF(E2762,F2762,"y"),"")</f>
        <v/>
      </c>
      <c r="T2762" s="26" t="e">
        <f>IF(F2762="",DATEDIF(E2762,calcs!X$2,"Y"),"")</f>
        <v>#VALUE!</v>
      </c>
      <c r="U2762" t="str">
        <f t="shared" si="224"/>
        <v/>
      </c>
      <c r="V2762" t="str">
        <f t="shared" si="221"/>
        <v/>
      </c>
      <c r="W2762">
        <f t="shared" si="222"/>
        <v>0</v>
      </c>
      <c r="X2762">
        <f t="shared" si="223"/>
        <v>0</v>
      </c>
    </row>
    <row r="2763" spans="1:24" x14ac:dyDescent="0.35">
      <c r="A2763" t="str">
        <f>IF(ROW()&lt;=vLastrow,'Match History Data'!A2763,"")</f>
        <v/>
      </c>
      <c r="B2763" t="str">
        <f>IF(ROW()&lt;=vLastrow,'Match History Data'!B2763,"")</f>
        <v/>
      </c>
      <c r="C2763" t="str">
        <f>IF(ROW()&lt;=vLastrow,'Match History Data'!C2763,"")</f>
        <v/>
      </c>
      <c r="D2763" t="str">
        <f>IF(ROW()&lt;=vLastrow,'Match History Data'!D2763,"")</f>
        <v/>
      </c>
      <c r="E2763" s="3" t="str">
        <f>IF(ROW()&lt;=vLastrow,IF('Match History Data'!E2763&lt;&gt;"",'Match History Data'!E2763,""),"")</f>
        <v/>
      </c>
      <c r="F2763" s="3" t="str">
        <f>IF(ROW()&lt;=vLastrow,IF('Match History Data'!F2763&lt;&gt;"",'Match History Data'!F2763,""),"")</f>
        <v/>
      </c>
      <c r="G2763" t="str">
        <f>IF(ROW()&lt;=vLastrow,'Match History Data'!G2763,"")</f>
        <v/>
      </c>
      <c r="H2763" t="str">
        <f>IF(ROW()&lt;=vLastrow,'Match History Data'!H2763,"")</f>
        <v/>
      </c>
      <c r="I2763" t="str">
        <f>IF(ROW()&lt;=vLastrow,'Match History Data'!I2763,"")</f>
        <v/>
      </c>
      <c r="J2763" t="str">
        <f>IF(ROW()&lt;=vLastrow,'Match History Data'!J2763,"")</f>
        <v/>
      </c>
      <c r="K2763" t="str">
        <f>IF(ROW()&lt;=vLastrow,'Match History Data'!K2763,"")</f>
        <v/>
      </c>
      <c r="L2763" t="str">
        <f>IF(ROW()&lt;=vLastrow,'Match History Data'!L2763,"")</f>
        <v/>
      </c>
      <c r="M2763" t="str">
        <f>IF(ROW()&lt;=vLastrow,'Match History Data'!M2763,"")</f>
        <v/>
      </c>
      <c r="N2763" t="str">
        <f>IF(ROW()&lt;=vLastrow,'Match History Data'!N2763,"")</f>
        <v/>
      </c>
      <c r="O2763" t="str">
        <f>IF(ROW()&lt;=vLastrow,'Match History Data'!O2763,"")</f>
        <v/>
      </c>
      <c r="Q2763" t="str">
        <f>IF(ROW()&lt;=vLastrow,VLOOKUP(MONTH(E2763),calcs!$S$2:$T$13,2,FALSE),"")</f>
        <v/>
      </c>
      <c r="R2763" t="str">
        <f>IF(ROW()&lt;=vLastrow,VLOOKUP(MONTH(F2763),calcs!$S$2:$T$13,2,FALSE),"")</f>
        <v/>
      </c>
      <c r="S2763" t="str">
        <f t="shared" si="225"/>
        <v/>
      </c>
      <c r="T2763" s="26" t="e">
        <f>IF(F2763="",DATEDIF(E2763,calcs!X$2,"Y"),"")</f>
        <v>#VALUE!</v>
      </c>
      <c r="U2763" t="str">
        <f t="shared" si="224"/>
        <v/>
      </c>
      <c r="V2763" t="str">
        <f t="shared" si="221"/>
        <v/>
      </c>
      <c r="W2763">
        <f t="shared" si="222"/>
        <v>0</v>
      </c>
      <c r="X2763">
        <f t="shared" si="223"/>
        <v>0</v>
      </c>
    </row>
    <row r="2764" spans="1:24" x14ac:dyDescent="0.35">
      <c r="A2764" t="str">
        <f>IF(ROW()&lt;=vLastrow,'Match History Data'!A2764,"")</f>
        <v/>
      </c>
      <c r="B2764" t="str">
        <f>IF(ROW()&lt;=vLastrow,'Match History Data'!B2764,"")</f>
        <v/>
      </c>
      <c r="C2764" t="str">
        <f>IF(ROW()&lt;=vLastrow,'Match History Data'!C2764,"")</f>
        <v/>
      </c>
      <c r="D2764" t="str">
        <f>IF(ROW()&lt;=vLastrow,'Match History Data'!D2764,"")</f>
        <v/>
      </c>
      <c r="E2764" s="3" t="str">
        <f>IF(ROW()&lt;=vLastrow,IF('Match History Data'!E2764&lt;&gt;"",'Match History Data'!E2764,""),"")</f>
        <v/>
      </c>
      <c r="F2764" s="3" t="str">
        <f>IF(ROW()&lt;=vLastrow,IF('Match History Data'!F2764&lt;&gt;"",'Match History Data'!F2764,""),"")</f>
        <v/>
      </c>
      <c r="G2764" t="str">
        <f>IF(ROW()&lt;=vLastrow,'Match History Data'!G2764,"")</f>
        <v/>
      </c>
      <c r="H2764" t="str">
        <f>IF(ROW()&lt;=vLastrow,'Match History Data'!H2764,"")</f>
        <v/>
      </c>
      <c r="I2764" t="str">
        <f>IF(ROW()&lt;=vLastrow,'Match History Data'!I2764,"")</f>
        <v/>
      </c>
      <c r="J2764" t="str">
        <f>IF(ROW()&lt;=vLastrow,'Match History Data'!J2764,"")</f>
        <v/>
      </c>
      <c r="K2764" t="str">
        <f>IF(ROW()&lt;=vLastrow,'Match History Data'!K2764,"")</f>
        <v/>
      </c>
      <c r="L2764" t="str">
        <f>IF(ROW()&lt;=vLastrow,'Match History Data'!L2764,"")</f>
        <v/>
      </c>
      <c r="M2764" t="str">
        <f>IF(ROW()&lt;=vLastrow,'Match History Data'!M2764,"")</f>
        <v/>
      </c>
      <c r="N2764" t="str">
        <f>IF(ROW()&lt;=vLastrow,'Match History Data'!N2764,"")</f>
        <v/>
      </c>
      <c r="O2764" t="str">
        <f>IF(ROW()&lt;=vLastrow,'Match History Data'!O2764,"")</f>
        <v/>
      </c>
      <c r="Q2764" t="str">
        <f>IF(ROW()&lt;=vLastrow,VLOOKUP(MONTH(E2764),calcs!$S$2:$T$13,2,FALSE),"")</f>
        <v/>
      </c>
      <c r="R2764" t="str">
        <f>IF(ROW()&lt;=vLastrow,VLOOKUP(MONTH(F2764),calcs!$S$2:$T$13,2,FALSE),"")</f>
        <v/>
      </c>
      <c r="S2764" t="str">
        <f t="shared" si="225"/>
        <v/>
      </c>
      <c r="T2764" s="26" t="e">
        <f>IF(F2764="",DATEDIF(E2764,calcs!X$2,"Y"),"")</f>
        <v>#VALUE!</v>
      </c>
      <c r="U2764" t="str">
        <f t="shared" si="224"/>
        <v/>
      </c>
      <c r="V2764" t="str">
        <f t="shared" si="221"/>
        <v/>
      </c>
      <c r="W2764">
        <f t="shared" si="222"/>
        <v>0</v>
      </c>
      <c r="X2764">
        <f t="shared" si="223"/>
        <v>0</v>
      </c>
    </row>
    <row r="2765" spans="1:24" x14ac:dyDescent="0.35">
      <c r="A2765" t="str">
        <f>IF(ROW()&lt;=vLastrow,'Match History Data'!A2765,"")</f>
        <v/>
      </c>
      <c r="B2765" t="str">
        <f>IF(ROW()&lt;=vLastrow,'Match History Data'!B2765,"")</f>
        <v/>
      </c>
      <c r="C2765" t="str">
        <f>IF(ROW()&lt;=vLastrow,'Match History Data'!C2765,"")</f>
        <v/>
      </c>
      <c r="D2765" t="str">
        <f>IF(ROW()&lt;=vLastrow,'Match History Data'!D2765,"")</f>
        <v/>
      </c>
      <c r="E2765" s="3" t="str">
        <f>IF(ROW()&lt;=vLastrow,IF('Match History Data'!E2765&lt;&gt;"",'Match History Data'!E2765,""),"")</f>
        <v/>
      </c>
      <c r="F2765" s="3" t="str">
        <f>IF(ROW()&lt;=vLastrow,IF('Match History Data'!F2765&lt;&gt;"",'Match History Data'!F2765,""),"")</f>
        <v/>
      </c>
      <c r="G2765" t="str">
        <f>IF(ROW()&lt;=vLastrow,'Match History Data'!G2765,"")</f>
        <v/>
      </c>
      <c r="H2765" t="str">
        <f>IF(ROW()&lt;=vLastrow,'Match History Data'!H2765,"")</f>
        <v/>
      </c>
      <c r="I2765" t="str">
        <f>IF(ROW()&lt;=vLastrow,'Match History Data'!I2765,"")</f>
        <v/>
      </c>
      <c r="J2765" t="str">
        <f>IF(ROW()&lt;=vLastrow,'Match History Data'!J2765,"")</f>
        <v/>
      </c>
      <c r="K2765" t="str">
        <f>IF(ROW()&lt;=vLastrow,'Match History Data'!K2765,"")</f>
        <v/>
      </c>
      <c r="L2765" t="str">
        <f>IF(ROW()&lt;=vLastrow,'Match History Data'!L2765,"")</f>
        <v/>
      </c>
      <c r="M2765" t="str">
        <f>IF(ROW()&lt;=vLastrow,'Match History Data'!M2765,"")</f>
        <v/>
      </c>
      <c r="N2765" t="str">
        <f>IF(ROW()&lt;=vLastrow,'Match History Data'!N2765,"")</f>
        <v/>
      </c>
      <c r="O2765" t="str">
        <f>IF(ROW()&lt;=vLastrow,'Match History Data'!O2765,"")</f>
        <v/>
      </c>
      <c r="Q2765" t="str">
        <f>IF(ROW()&lt;=vLastrow,VLOOKUP(MONTH(E2765),calcs!$S$2:$T$13,2,FALSE),"")</f>
        <v/>
      </c>
      <c r="R2765" t="str">
        <f>IF(ROW()&lt;=vLastrow,VLOOKUP(MONTH(F2765),calcs!$S$2:$T$13,2,FALSE),"")</f>
        <v/>
      </c>
      <c r="S2765" t="str">
        <f t="shared" si="225"/>
        <v/>
      </c>
      <c r="T2765" s="26" t="e">
        <f>IF(F2765="",DATEDIF(E2765,calcs!X$2,"Y"),"")</f>
        <v>#VALUE!</v>
      </c>
      <c r="U2765" t="str">
        <f t="shared" si="224"/>
        <v/>
      </c>
      <c r="V2765" t="str">
        <f t="shared" si="221"/>
        <v/>
      </c>
      <c r="W2765">
        <f t="shared" si="222"/>
        <v>0</v>
      </c>
      <c r="X2765">
        <f t="shared" si="223"/>
        <v>0</v>
      </c>
    </row>
    <row r="2766" spans="1:24" x14ac:dyDescent="0.35">
      <c r="A2766" t="str">
        <f>IF(ROW()&lt;=vLastrow,'Match History Data'!A2766,"")</f>
        <v/>
      </c>
      <c r="B2766" t="str">
        <f>IF(ROW()&lt;=vLastrow,'Match History Data'!B2766,"")</f>
        <v/>
      </c>
      <c r="C2766" t="str">
        <f>IF(ROW()&lt;=vLastrow,'Match History Data'!C2766,"")</f>
        <v/>
      </c>
      <c r="D2766" t="str">
        <f>IF(ROW()&lt;=vLastrow,'Match History Data'!D2766,"")</f>
        <v/>
      </c>
      <c r="E2766" s="3" t="str">
        <f>IF(ROW()&lt;=vLastrow,IF('Match History Data'!E2766&lt;&gt;"",'Match History Data'!E2766,""),"")</f>
        <v/>
      </c>
      <c r="F2766" s="3" t="str">
        <f>IF(ROW()&lt;=vLastrow,IF('Match History Data'!F2766&lt;&gt;"",'Match History Data'!F2766,""),"")</f>
        <v/>
      </c>
      <c r="G2766" t="str">
        <f>IF(ROW()&lt;=vLastrow,'Match History Data'!G2766,"")</f>
        <v/>
      </c>
      <c r="H2766" t="str">
        <f>IF(ROW()&lt;=vLastrow,'Match History Data'!H2766,"")</f>
        <v/>
      </c>
      <c r="I2766" t="str">
        <f>IF(ROW()&lt;=vLastrow,'Match History Data'!I2766,"")</f>
        <v/>
      </c>
      <c r="J2766" t="str">
        <f>IF(ROW()&lt;=vLastrow,'Match History Data'!J2766,"")</f>
        <v/>
      </c>
      <c r="K2766" t="str">
        <f>IF(ROW()&lt;=vLastrow,'Match History Data'!K2766,"")</f>
        <v/>
      </c>
      <c r="L2766" t="str">
        <f>IF(ROW()&lt;=vLastrow,'Match History Data'!L2766,"")</f>
        <v/>
      </c>
      <c r="M2766" t="str">
        <f>IF(ROW()&lt;=vLastrow,'Match History Data'!M2766,"")</f>
        <v/>
      </c>
      <c r="N2766" t="str">
        <f>IF(ROW()&lt;=vLastrow,'Match History Data'!N2766,"")</f>
        <v/>
      </c>
      <c r="O2766" t="str">
        <f>IF(ROW()&lt;=vLastrow,'Match History Data'!O2766,"")</f>
        <v/>
      </c>
      <c r="Q2766" t="str">
        <f>IF(ROW()&lt;=vLastrow,VLOOKUP(MONTH(E2766),calcs!$S$2:$T$13,2,FALSE),"")</f>
        <v/>
      </c>
      <c r="R2766" t="str">
        <f>IF(ROW()&lt;=vLastrow,VLOOKUP(MONTH(F2766),calcs!$S$2:$T$13,2,FALSE),"")</f>
        <v/>
      </c>
      <c r="S2766" t="str">
        <f t="shared" si="225"/>
        <v/>
      </c>
      <c r="T2766" s="26" t="e">
        <f>IF(F2766="",DATEDIF(E2766,calcs!X$2,"Y"),"")</f>
        <v>#VALUE!</v>
      </c>
      <c r="U2766" t="str">
        <f t="shared" si="224"/>
        <v/>
      </c>
      <c r="V2766" t="str">
        <f t="shared" si="221"/>
        <v/>
      </c>
      <c r="W2766">
        <f t="shared" si="222"/>
        <v>0</v>
      </c>
      <c r="X2766">
        <f t="shared" si="223"/>
        <v>0</v>
      </c>
    </row>
    <row r="2767" spans="1:24" x14ac:dyDescent="0.35">
      <c r="A2767" t="str">
        <f>IF(ROW()&lt;=vLastrow,'Match History Data'!A2767,"")</f>
        <v/>
      </c>
      <c r="B2767" t="str">
        <f>IF(ROW()&lt;=vLastrow,'Match History Data'!B2767,"")</f>
        <v/>
      </c>
      <c r="C2767" t="str">
        <f>IF(ROW()&lt;=vLastrow,'Match History Data'!C2767,"")</f>
        <v/>
      </c>
      <c r="D2767" t="str">
        <f>IF(ROW()&lt;=vLastrow,'Match History Data'!D2767,"")</f>
        <v/>
      </c>
      <c r="E2767" s="3" t="str">
        <f>IF(ROW()&lt;=vLastrow,IF('Match History Data'!E2767&lt;&gt;"",'Match History Data'!E2767,""),"")</f>
        <v/>
      </c>
      <c r="F2767" s="3" t="str">
        <f>IF(ROW()&lt;=vLastrow,IF('Match History Data'!F2767&lt;&gt;"",'Match History Data'!F2767,""),"")</f>
        <v/>
      </c>
      <c r="G2767" t="str">
        <f>IF(ROW()&lt;=vLastrow,'Match History Data'!G2767,"")</f>
        <v/>
      </c>
      <c r="H2767" t="str">
        <f>IF(ROW()&lt;=vLastrow,'Match History Data'!H2767,"")</f>
        <v/>
      </c>
      <c r="I2767" t="str">
        <f>IF(ROW()&lt;=vLastrow,'Match History Data'!I2767,"")</f>
        <v/>
      </c>
      <c r="J2767" t="str">
        <f>IF(ROW()&lt;=vLastrow,'Match History Data'!J2767,"")</f>
        <v/>
      </c>
      <c r="K2767" t="str">
        <f>IF(ROW()&lt;=vLastrow,'Match History Data'!K2767,"")</f>
        <v/>
      </c>
      <c r="L2767" t="str">
        <f>IF(ROW()&lt;=vLastrow,'Match History Data'!L2767,"")</f>
        <v/>
      </c>
      <c r="M2767" t="str">
        <f>IF(ROW()&lt;=vLastrow,'Match History Data'!M2767,"")</f>
        <v/>
      </c>
      <c r="N2767" t="str">
        <f>IF(ROW()&lt;=vLastrow,'Match History Data'!N2767,"")</f>
        <v/>
      </c>
      <c r="O2767" t="str">
        <f>IF(ROW()&lt;=vLastrow,'Match History Data'!O2767,"")</f>
        <v/>
      </c>
      <c r="Q2767" t="str">
        <f>IF(ROW()&lt;=vLastrow,VLOOKUP(MONTH(E2767),calcs!$S$2:$T$13,2,FALSE),"")</f>
        <v/>
      </c>
      <c r="R2767" t="str">
        <f>IF(ROW()&lt;=vLastrow,VLOOKUP(MONTH(F2767),calcs!$S$2:$T$13,2,FALSE),"")</f>
        <v/>
      </c>
      <c r="S2767" t="str">
        <f t="shared" si="225"/>
        <v/>
      </c>
      <c r="T2767" s="26" t="e">
        <f>IF(F2767="",DATEDIF(E2767,calcs!X$2,"Y"),"")</f>
        <v>#VALUE!</v>
      </c>
      <c r="U2767" t="str">
        <f t="shared" si="224"/>
        <v/>
      </c>
      <c r="V2767" t="str">
        <f t="shared" si="221"/>
        <v/>
      </c>
      <c r="W2767">
        <f t="shared" si="222"/>
        <v>0</v>
      </c>
      <c r="X2767">
        <f t="shared" si="223"/>
        <v>0</v>
      </c>
    </row>
    <row r="2768" spans="1:24" x14ac:dyDescent="0.35">
      <c r="A2768" t="str">
        <f>IF(ROW()&lt;=vLastrow,'Match History Data'!A2768,"")</f>
        <v/>
      </c>
      <c r="B2768" t="str">
        <f>IF(ROW()&lt;=vLastrow,'Match History Data'!B2768,"")</f>
        <v/>
      </c>
      <c r="C2768" t="str">
        <f>IF(ROW()&lt;=vLastrow,'Match History Data'!C2768,"")</f>
        <v/>
      </c>
      <c r="D2768" t="str">
        <f>IF(ROW()&lt;=vLastrow,'Match History Data'!D2768,"")</f>
        <v/>
      </c>
      <c r="E2768" s="3" t="str">
        <f>IF(ROW()&lt;=vLastrow,IF('Match History Data'!E2768&lt;&gt;"",'Match History Data'!E2768,""),"")</f>
        <v/>
      </c>
      <c r="F2768" s="3" t="str">
        <f>IF(ROW()&lt;=vLastrow,IF('Match History Data'!F2768&lt;&gt;"",'Match History Data'!F2768,""),"")</f>
        <v/>
      </c>
      <c r="G2768" t="str">
        <f>IF(ROW()&lt;=vLastrow,'Match History Data'!G2768,"")</f>
        <v/>
      </c>
      <c r="H2768" t="str">
        <f>IF(ROW()&lt;=vLastrow,'Match History Data'!H2768,"")</f>
        <v/>
      </c>
      <c r="I2768" t="str">
        <f>IF(ROW()&lt;=vLastrow,'Match History Data'!I2768,"")</f>
        <v/>
      </c>
      <c r="J2768" t="str">
        <f>IF(ROW()&lt;=vLastrow,'Match History Data'!J2768,"")</f>
        <v/>
      </c>
      <c r="K2768" t="str">
        <f>IF(ROW()&lt;=vLastrow,'Match History Data'!K2768,"")</f>
        <v/>
      </c>
      <c r="L2768" t="str">
        <f>IF(ROW()&lt;=vLastrow,'Match History Data'!L2768,"")</f>
        <v/>
      </c>
      <c r="M2768" t="str">
        <f>IF(ROW()&lt;=vLastrow,'Match History Data'!M2768,"")</f>
        <v/>
      </c>
      <c r="N2768" t="str">
        <f>IF(ROW()&lt;=vLastrow,'Match History Data'!N2768,"")</f>
        <v/>
      </c>
      <c r="O2768" t="str">
        <f>IF(ROW()&lt;=vLastrow,'Match History Data'!O2768,"")</f>
        <v/>
      </c>
      <c r="Q2768" t="str">
        <f>IF(ROW()&lt;=vLastrow,VLOOKUP(MONTH(E2768),calcs!$S$2:$T$13,2,FALSE),"")</f>
        <v/>
      </c>
      <c r="R2768" t="str">
        <f>IF(ROW()&lt;=vLastrow,VLOOKUP(MONTH(F2768),calcs!$S$2:$T$13,2,FALSE),"")</f>
        <v/>
      </c>
      <c r="S2768" t="str">
        <f t="shared" si="225"/>
        <v/>
      </c>
      <c r="T2768" s="26" t="e">
        <f>IF(F2768="",DATEDIF(E2768,calcs!X$2,"Y"),"")</f>
        <v>#VALUE!</v>
      </c>
      <c r="U2768" t="str">
        <f t="shared" si="224"/>
        <v/>
      </c>
      <c r="V2768" t="str">
        <f t="shared" si="221"/>
        <v/>
      </c>
      <c r="W2768">
        <f t="shared" si="222"/>
        <v>0</v>
      </c>
      <c r="X2768">
        <f t="shared" si="223"/>
        <v>0</v>
      </c>
    </row>
    <row r="2769" spans="1:24" x14ac:dyDescent="0.35">
      <c r="A2769" t="str">
        <f>IF(ROW()&lt;=vLastrow,'Match History Data'!A2769,"")</f>
        <v/>
      </c>
      <c r="B2769" t="str">
        <f>IF(ROW()&lt;=vLastrow,'Match History Data'!B2769,"")</f>
        <v/>
      </c>
      <c r="C2769" t="str">
        <f>IF(ROW()&lt;=vLastrow,'Match History Data'!C2769,"")</f>
        <v/>
      </c>
      <c r="D2769" t="str">
        <f>IF(ROW()&lt;=vLastrow,'Match History Data'!D2769,"")</f>
        <v/>
      </c>
      <c r="E2769" s="3" t="str">
        <f>IF(ROW()&lt;=vLastrow,IF('Match History Data'!E2769&lt;&gt;"",'Match History Data'!E2769,""),"")</f>
        <v/>
      </c>
      <c r="F2769" s="3" t="str">
        <f>IF(ROW()&lt;=vLastrow,IF('Match History Data'!F2769&lt;&gt;"",'Match History Data'!F2769,""),"")</f>
        <v/>
      </c>
      <c r="G2769" t="str">
        <f>IF(ROW()&lt;=vLastrow,'Match History Data'!G2769,"")</f>
        <v/>
      </c>
      <c r="H2769" t="str">
        <f>IF(ROW()&lt;=vLastrow,'Match History Data'!H2769,"")</f>
        <v/>
      </c>
      <c r="I2769" t="str">
        <f>IF(ROW()&lt;=vLastrow,'Match History Data'!I2769,"")</f>
        <v/>
      </c>
      <c r="J2769" t="str">
        <f>IF(ROW()&lt;=vLastrow,'Match History Data'!J2769,"")</f>
        <v/>
      </c>
      <c r="K2769" t="str">
        <f>IF(ROW()&lt;=vLastrow,'Match History Data'!K2769,"")</f>
        <v/>
      </c>
      <c r="L2769" t="str">
        <f>IF(ROW()&lt;=vLastrow,'Match History Data'!L2769,"")</f>
        <v/>
      </c>
      <c r="M2769" t="str">
        <f>IF(ROW()&lt;=vLastrow,'Match History Data'!M2769,"")</f>
        <v/>
      </c>
      <c r="N2769" t="str">
        <f>IF(ROW()&lt;=vLastrow,'Match History Data'!N2769,"")</f>
        <v/>
      </c>
      <c r="O2769" t="str">
        <f>IF(ROW()&lt;=vLastrow,'Match History Data'!O2769,"")</f>
        <v/>
      </c>
      <c r="Q2769" t="str">
        <f>IF(ROW()&lt;=vLastrow,VLOOKUP(MONTH(E2769),calcs!$S$2:$T$13,2,FALSE),"")</f>
        <v/>
      </c>
      <c r="R2769" t="str">
        <f>IF(ROW()&lt;=vLastrow,VLOOKUP(MONTH(F2769),calcs!$S$2:$T$13,2,FALSE),"")</f>
        <v/>
      </c>
      <c r="S2769" t="str">
        <f t="shared" si="225"/>
        <v/>
      </c>
      <c r="T2769" s="26" t="e">
        <f>IF(F2769="",DATEDIF(E2769,calcs!X$2,"Y"),"")</f>
        <v>#VALUE!</v>
      </c>
      <c r="U2769" t="str">
        <f t="shared" si="224"/>
        <v/>
      </c>
      <c r="V2769" t="str">
        <f t="shared" si="221"/>
        <v/>
      </c>
      <c r="W2769">
        <f t="shared" si="222"/>
        <v>0</v>
      </c>
      <c r="X2769">
        <f t="shared" si="223"/>
        <v>0</v>
      </c>
    </row>
    <row r="2770" spans="1:24" x14ac:dyDescent="0.35">
      <c r="A2770" t="str">
        <f>IF(ROW()&lt;=vLastrow,'Match History Data'!A2770,"")</f>
        <v/>
      </c>
      <c r="B2770" t="str">
        <f>IF(ROW()&lt;=vLastrow,'Match History Data'!B2770,"")</f>
        <v/>
      </c>
      <c r="C2770" t="str">
        <f>IF(ROW()&lt;=vLastrow,'Match History Data'!C2770,"")</f>
        <v/>
      </c>
      <c r="D2770" t="str">
        <f>IF(ROW()&lt;=vLastrow,'Match History Data'!D2770,"")</f>
        <v/>
      </c>
      <c r="E2770" s="3" t="str">
        <f>IF(ROW()&lt;=vLastrow,IF('Match History Data'!E2770&lt;&gt;"",'Match History Data'!E2770,""),"")</f>
        <v/>
      </c>
      <c r="F2770" s="3" t="str">
        <f>IF(ROW()&lt;=vLastrow,IF('Match History Data'!F2770&lt;&gt;"",'Match History Data'!F2770,""),"")</f>
        <v/>
      </c>
      <c r="G2770" t="str">
        <f>IF(ROW()&lt;=vLastrow,'Match History Data'!G2770,"")</f>
        <v/>
      </c>
      <c r="H2770" t="str">
        <f>IF(ROW()&lt;=vLastrow,'Match History Data'!H2770,"")</f>
        <v/>
      </c>
      <c r="I2770" t="str">
        <f>IF(ROW()&lt;=vLastrow,'Match History Data'!I2770,"")</f>
        <v/>
      </c>
      <c r="J2770" t="str">
        <f>IF(ROW()&lt;=vLastrow,'Match History Data'!J2770,"")</f>
        <v/>
      </c>
      <c r="K2770" t="str">
        <f>IF(ROW()&lt;=vLastrow,'Match History Data'!K2770,"")</f>
        <v/>
      </c>
      <c r="L2770" t="str">
        <f>IF(ROW()&lt;=vLastrow,'Match History Data'!L2770,"")</f>
        <v/>
      </c>
      <c r="M2770" t="str">
        <f>IF(ROW()&lt;=vLastrow,'Match History Data'!M2770,"")</f>
        <v/>
      </c>
      <c r="N2770" t="str">
        <f>IF(ROW()&lt;=vLastrow,'Match History Data'!N2770,"")</f>
        <v/>
      </c>
      <c r="O2770" t="str">
        <f>IF(ROW()&lt;=vLastrow,'Match History Data'!O2770,"")</f>
        <v/>
      </c>
      <c r="Q2770" t="str">
        <f>IF(ROW()&lt;=vLastrow,VLOOKUP(MONTH(E2770),calcs!$S$2:$T$13,2,FALSE),"")</f>
        <v/>
      </c>
      <c r="R2770" t="str">
        <f>IF(ROW()&lt;=vLastrow,VLOOKUP(MONTH(F2770),calcs!$S$2:$T$13,2,FALSE),"")</f>
        <v/>
      </c>
      <c r="S2770" t="str">
        <f t="shared" si="225"/>
        <v/>
      </c>
      <c r="T2770" s="26" t="e">
        <f>IF(F2770="",DATEDIF(E2770,calcs!X$2,"Y"),"")</f>
        <v>#VALUE!</v>
      </c>
      <c r="U2770" t="str">
        <f t="shared" si="224"/>
        <v/>
      </c>
      <c r="V2770" t="str">
        <f t="shared" si="221"/>
        <v/>
      </c>
      <c r="W2770">
        <f t="shared" si="222"/>
        <v>0</v>
      </c>
      <c r="X2770">
        <f t="shared" si="223"/>
        <v>0</v>
      </c>
    </row>
    <row r="2771" spans="1:24" x14ac:dyDescent="0.35">
      <c r="A2771" t="str">
        <f>IF(ROW()&lt;=vLastrow,'Match History Data'!A2771,"")</f>
        <v/>
      </c>
      <c r="B2771" t="str">
        <f>IF(ROW()&lt;=vLastrow,'Match History Data'!B2771,"")</f>
        <v/>
      </c>
      <c r="C2771" t="str">
        <f>IF(ROW()&lt;=vLastrow,'Match History Data'!C2771,"")</f>
        <v/>
      </c>
      <c r="D2771" t="str">
        <f>IF(ROW()&lt;=vLastrow,'Match History Data'!D2771,"")</f>
        <v/>
      </c>
      <c r="E2771" s="3" t="str">
        <f>IF(ROW()&lt;=vLastrow,IF('Match History Data'!E2771&lt;&gt;"",'Match History Data'!E2771,""),"")</f>
        <v/>
      </c>
      <c r="F2771" s="3" t="str">
        <f>IF(ROW()&lt;=vLastrow,IF('Match History Data'!F2771&lt;&gt;"",'Match History Data'!F2771,""),"")</f>
        <v/>
      </c>
      <c r="G2771" t="str">
        <f>IF(ROW()&lt;=vLastrow,'Match History Data'!G2771,"")</f>
        <v/>
      </c>
      <c r="H2771" t="str">
        <f>IF(ROW()&lt;=vLastrow,'Match History Data'!H2771,"")</f>
        <v/>
      </c>
      <c r="I2771" t="str">
        <f>IF(ROW()&lt;=vLastrow,'Match History Data'!I2771,"")</f>
        <v/>
      </c>
      <c r="J2771" t="str">
        <f>IF(ROW()&lt;=vLastrow,'Match History Data'!J2771,"")</f>
        <v/>
      </c>
      <c r="K2771" t="str">
        <f>IF(ROW()&lt;=vLastrow,'Match History Data'!K2771,"")</f>
        <v/>
      </c>
      <c r="L2771" t="str">
        <f>IF(ROW()&lt;=vLastrow,'Match History Data'!L2771,"")</f>
        <v/>
      </c>
      <c r="M2771" t="str">
        <f>IF(ROW()&lt;=vLastrow,'Match History Data'!M2771,"")</f>
        <v/>
      </c>
      <c r="N2771" t="str">
        <f>IF(ROW()&lt;=vLastrow,'Match History Data'!N2771,"")</f>
        <v/>
      </c>
      <c r="O2771" t="str">
        <f>IF(ROW()&lt;=vLastrow,'Match History Data'!O2771,"")</f>
        <v/>
      </c>
      <c r="Q2771" t="str">
        <f>IF(ROW()&lt;=vLastrow,VLOOKUP(MONTH(E2771),calcs!$S$2:$T$13,2,FALSE),"")</f>
        <v/>
      </c>
      <c r="R2771" t="str">
        <f>IF(ROW()&lt;=vLastrow,VLOOKUP(MONTH(F2771),calcs!$S$2:$T$13,2,FALSE),"")</f>
        <v/>
      </c>
      <c r="S2771" t="str">
        <f t="shared" si="225"/>
        <v/>
      </c>
      <c r="T2771" s="26" t="e">
        <f>IF(F2771="",DATEDIF(E2771,calcs!X$2,"Y"),"")</f>
        <v>#VALUE!</v>
      </c>
      <c r="U2771" t="str">
        <f t="shared" si="224"/>
        <v/>
      </c>
      <c r="V2771" t="str">
        <f t="shared" si="221"/>
        <v/>
      </c>
      <c r="W2771">
        <f t="shared" si="222"/>
        <v>0</v>
      </c>
      <c r="X2771">
        <f t="shared" si="223"/>
        <v>0</v>
      </c>
    </row>
    <row r="2772" spans="1:24" x14ac:dyDescent="0.35">
      <c r="A2772" t="str">
        <f>IF(ROW()&lt;=vLastrow,'Match History Data'!A2772,"")</f>
        <v/>
      </c>
      <c r="B2772" t="str">
        <f>IF(ROW()&lt;=vLastrow,'Match History Data'!B2772,"")</f>
        <v/>
      </c>
      <c r="C2772" t="str">
        <f>IF(ROW()&lt;=vLastrow,'Match History Data'!C2772,"")</f>
        <v/>
      </c>
      <c r="D2772" t="str">
        <f>IF(ROW()&lt;=vLastrow,'Match History Data'!D2772,"")</f>
        <v/>
      </c>
      <c r="E2772" s="3" t="str">
        <f>IF(ROW()&lt;=vLastrow,IF('Match History Data'!E2772&lt;&gt;"",'Match History Data'!E2772,""),"")</f>
        <v/>
      </c>
      <c r="F2772" s="3" t="str">
        <f>IF(ROW()&lt;=vLastrow,IF('Match History Data'!F2772&lt;&gt;"",'Match History Data'!F2772,""),"")</f>
        <v/>
      </c>
      <c r="G2772" t="str">
        <f>IF(ROW()&lt;=vLastrow,'Match History Data'!G2772,"")</f>
        <v/>
      </c>
      <c r="H2772" t="str">
        <f>IF(ROW()&lt;=vLastrow,'Match History Data'!H2772,"")</f>
        <v/>
      </c>
      <c r="I2772" t="str">
        <f>IF(ROW()&lt;=vLastrow,'Match History Data'!I2772,"")</f>
        <v/>
      </c>
      <c r="J2772" t="str">
        <f>IF(ROW()&lt;=vLastrow,'Match History Data'!J2772,"")</f>
        <v/>
      </c>
      <c r="K2772" t="str">
        <f>IF(ROW()&lt;=vLastrow,'Match History Data'!K2772,"")</f>
        <v/>
      </c>
      <c r="L2772" t="str">
        <f>IF(ROW()&lt;=vLastrow,'Match History Data'!L2772,"")</f>
        <v/>
      </c>
      <c r="M2772" t="str">
        <f>IF(ROW()&lt;=vLastrow,'Match History Data'!M2772,"")</f>
        <v/>
      </c>
      <c r="N2772" t="str">
        <f>IF(ROW()&lt;=vLastrow,'Match History Data'!N2772,"")</f>
        <v/>
      </c>
      <c r="O2772" t="str">
        <f>IF(ROW()&lt;=vLastrow,'Match History Data'!O2772,"")</f>
        <v/>
      </c>
      <c r="Q2772" t="str">
        <f>IF(ROW()&lt;=vLastrow,VLOOKUP(MONTH(E2772),calcs!$S$2:$T$13,2,FALSE),"")</f>
        <v/>
      </c>
      <c r="R2772" t="str">
        <f>IF(ROW()&lt;=vLastrow,VLOOKUP(MONTH(F2772),calcs!$S$2:$T$13,2,FALSE),"")</f>
        <v/>
      </c>
      <c r="S2772" t="str">
        <f t="shared" si="225"/>
        <v/>
      </c>
      <c r="T2772" s="26" t="e">
        <f>IF(F2772="",DATEDIF(E2772,calcs!X$2,"Y"),"")</f>
        <v>#VALUE!</v>
      </c>
      <c r="U2772" t="str">
        <f t="shared" si="224"/>
        <v/>
      </c>
      <c r="V2772" t="str">
        <f t="shared" si="221"/>
        <v/>
      </c>
      <c r="W2772">
        <f t="shared" si="222"/>
        <v>0</v>
      </c>
      <c r="X2772">
        <f t="shared" si="223"/>
        <v>0</v>
      </c>
    </row>
    <row r="2773" spans="1:24" x14ac:dyDescent="0.35">
      <c r="A2773" t="str">
        <f>IF(ROW()&lt;=vLastrow,'Match History Data'!A2773,"")</f>
        <v/>
      </c>
      <c r="B2773" t="str">
        <f>IF(ROW()&lt;=vLastrow,'Match History Data'!B2773,"")</f>
        <v/>
      </c>
      <c r="C2773" t="str">
        <f>IF(ROW()&lt;=vLastrow,'Match History Data'!C2773,"")</f>
        <v/>
      </c>
      <c r="D2773" t="str">
        <f>IF(ROW()&lt;=vLastrow,'Match History Data'!D2773,"")</f>
        <v/>
      </c>
      <c r="E2773" s="3" t="str">
        <f>IF(ROW()&lt;=vLastrow,IF('Match History Data'!E2773&lt;&gt;"",'Match History Data'!E2773,""),"")</f>
        <v/>
      </c>
      <c r="F2773" s="3" t="str">
        <f>IF(ROW()&lt;=vLastrow,IF('Match History Data'!F2773&lt;&gt;"",'Match History Data'!F2773,""),"")</f>
        <v/>
      </c>
      <c r="G2773" t="str">
        <f>IF(ROW()&lt;=vLastrow,'Match History Data'!G2773,"")</f>
        <v/>
      </c>
      <c r="H2773" t="str">
        <f>IF(ROW()&lt;=vLastrow,'Match History Data'!H2773,"")</f>
        <v/>
      </c>
      <c r="I2773" t="str">
        <f>IF(ROW()&lt;=vLastrow,'Match History Data'!I2773,"")</f>
        <v/>
      </c>
      <c r="J2773" t="str">
        <f>IF(ROW()&lt;=vLastrow,'Match History Data'!J2773,"")</f>
        <v/>
      </c>
      <c r="K2773" t="str">
        <f>IF(ROW()&lt;=vLastrow,'Match History Data'!K2773,"")</f>
        <v/>
      </c>
      <c r="L2773" t="str">
        <f>IF(ROW()&lt;=vLastrow,'Match History Data'!L2773,"")</f>
        <v/>
      </c>
      <c r="M2773" t="str">
        <f>IF(ROW()&lt;=vLastrow,'Match History Data'!M2773,"")</f>
        <v/>
      </c>
      <c r="N2773" t="str">
        <f>IF(ROW()&lt;=vLastrow,'Match History Data'!N2773,"")</f>
        <v/>
      </c>
      <c r="O2773" t="str">
        <f>IF(ROW()&lt;=vLastrow,'Match History Data'!O2773,"")</f>
        <v/>
      </c>
      <c r="Q2773" t="str">
        <f>IF(ROW()&lt;=vLastrow,VLOOKUP(MONTH(E2773),calcs!$S$2:$T$13,2,FALSE),"")</f>
        <v/>
      </c>
      <c r="R2773" t="str">
        <f>IF(ROW()&lt;=vLastrow,VLOOKUP(MONTH(F2773),calcs!$S$2:$T$13,2,FALSE),"")</f>
        <v/>
      </c>
      <c r="S2773" t="str">
        <f t="shared" si="225"/>
        <v/>
      </c>
      <c r="T2773" s="26" t="e">
        <f>IF(F2773="",DATEDIF(E2773,calcs!X$2,"Y"),"")</f>
        <v>#VALUE!</v>
      </c>
      <c r="U2773" t="str">
        <f t="shared" si="224"/>
        <v/>
      </c>
      <c r="V2773" t="str">
        <f t="shared" si="221"/>
        <v/>
      </c>
      <c r="W2773">
        <f t="shared" si="222"/>
        <v>0</v>
      </c>
      <c r="X2773">
        <f t="shared" si="223"/>
        <v>0</v>
      </c>
    </row>
    <row r="2774" spans="1:24" x14ac:dyDescent="0.35">
      <c r="A2774" t="str">
        <f>IF(ROW()&lt;=vLastrow,'Match History Data'!A2774,"")</f>
        <v/>
      </c>
      <c r="B2774" t="str">
        <f>IF(ROW()&lt;=vLastrow,'Match History Data'!B2774,"")</f>
        <v/>
      </c>
      <c r="C2774" t="str">
        <f>IF(ROW()&lt;=vLastrow,'Match History Data'!C2774,"")</f>
        <v/>
      </c>
      <c r="D2774" t="str">
        <f>IF(ROW()&lt;=vLastrow,'Match History Data'!D2774,"")</f>
        <v/>
      </c>
      <c r="E2774" s="3" t="str">
        <f>IF(ROW()&lt;=vLastrow,IF('Match History Data'!E2774&lt;&gt;"",'Match History Data'!E2774,""),"")</f>
        <v/>
      </c>
      <c r="F2774" s="3" t="str">
        <f>IF(ROW()&lt;=vLastrow,IF('Match History Data'!F2774&lt;&gt;"",'Match History Data'!F2774,""),"")</f>
        <v/>
      </c>
      <c r="G2774" t="str">
        <f>IF(ROW()&lt;=vLastrow,'Match History Data'!G2774,"")</f>
        <v/>
      </c>
      <c r="H2774" t="str">
        <f>IF(ROW()&lt;=vLastrow,'Match History Data'!H2774,"")</f>
        <v/>
      </c>
      <c r="I2774" t="str">
        <f>IF(ROW()&lt;=vLastrow,'Match History Data'!I2774,"")</f>
        <v/>
      </c>
      <c r="J2774" t="str">
        <f>IF(ROW()&lt;=vLastrow,'Match History Data'!J2774,"")</f>
        <v/>
      </c>
      <c r="K2774" t="str">
        <f>IF(ROW()&lt;=vLastrow,'Match History Data'!K2774,"")</f>
        <v/>
      </c>
      <c r="L2774" t="str">
        <f>IF(ROW()&lt;=vLastrow,'Match History Data'!L2774,"")</f>
        <v/>
      </c>
      <c r="M2774" t="str">
        <f>IF(ROW()&lt;=vLastrow,'Match History Data'!M2774,"")</f>
        <v/>
      </c>
      <c r="N2774" t="str">
        <f>IF(ROW()&lt;=vLastrow,'Match History Data'!N2774,"")</f>
        <v/>
      </c>
      <c r="O2774" t="str">
        <f>IF(ROW()&lt;=vLastrow,'Match History Data'!O2774,"")</f>
        <v/>
      </c>
      <c r="Q2774" t="str">
        <f>IF(ROW()&lt;=vLastrow,VLOOKUP(MONTH(E2774),calcs!$S$2:$T$13,2,FALSE),"")</f>
        <v/>
      </c>
      <c r="R2774" t="str">
        <f>IF(ROW()&lt;=vLastrow,VLOOKUP(MONTH(F2774),calcs!$S$2:$T$13,2,FALSE),"")</f>
        <v/>
      </c>
      <c r="S2774" t="str">
        <f t="shared" si="225"/>
        <v/>
      </c>
      <c r="T2774" s="26" t="e">
        <f>IF(F2774="",DATEDIF(E2774,calcs!X$2,"Y"),"")</f>
        <v>#VALUE!</v>
      </c>
      <c r="U2774" t="str">
        <f t="shared" si="224"/>
        <v/>
      </c>
      <c r="V2774" t="str">
        <f t="shared" si="221"/>
        <v/>
      </c>
      <c r="W2774">
        <f t="shared" si="222"/>
        <v>0</v>
      </c>
      <c r="X2774">
        <f t="shared" si="223"/>
        <v>0</v>
      </c>
    </row>
    <row r="2775" spans="1:24" x14ac:dyDescent="0.35">
      <c r="A2775" t="str">
        <f>IF(ROW()&lt;=vLastrow,'Match History Data'!A2775,"")</f>
        <v/>
      </c>
      <c r="B2775" t="str">
        <f>IF(ROW()&lt;=vLastrow,'Match History Data'!B2775,"")</f>
        <v/>
      </c>
      <c r="C2775" t="str">
        <f>IF(ROW()&lt;=vLastrow,'Match History Data'!C2775,"")</f>
        <v/>
      </c>
      <c r="D2775" t="str">
        <f>IF(ROW()&lt;=vLastrow,'Match History Data'!D2775,"")</f>
        <v/>
      </c>
      <c r="E2775" s="3" t="str">
        <f>IF(ROW()&lt;=vLastrow,IF('Match History Data'!E2775&lt;&gt;"",'Match History Data'!E2775,""),"")</f>
        <v/>
      </c>
      <c r="F2775" s="3" t="str">
        <f>IF(ROW()&lt;=vLastrow,IF('Match History Data'!F2775&lt;&gt;"",'Match History Data'!F2775,""),"")</f>
        <v/>
      </c>
      <c r="G2775" t="str">
        <f>IF(ROW()&lt;=vLastrow,'Match History Data'!G2775,"")</f>
        <v/>
      </c>
      <c r="H2775" t="str">
        <f>IF(ROW()&lt;=vLastrow,'Match History Data'!H2775,"")</f>
        <v/>
      </c>
      <c r="I2775" t="str">
        <f>IF(ROW()&lt;=vLastrow,'Match History Data'!I2775,"")</f>
        <v/>
      </c>
      <c r="J2775" t="str">
        <f>IF(ROW()&lt;=vLastrow,'Match History Data'!J2775,"")</f>
        <v/>
      </c>
      <c r="K2775" t="str">
        <f>IF(ROW()&lt;=vLastrow,'Match History Data'!K2775,"")</f>
        <v/>
      </c>
      <c r="L2775" t="str">
        <f>IF(ROW()&lt;=vLastrow,'Match History Data'!L2775,"")</f>
        <v/>
      </c>
      <c r="M2775" t="str">
        <f>IF(ROW()&lt;=vLastrow,'Match History Data'!M2775,"")</f>
        <v/>
      </c>
      <c r="N2775" t="str">
        <f>IF(ROW()&lt;=vLastrow,'Match History Data'!N2775,"")</f>
        <v/>
      </c>
      <c r="O2775" t="str">
        <f>IF(ROW()&lt;=vLastrow,'Match History Data'!O2775,"")</f>
        <v/>
      </c>
      <c r="Q2775" t="str">
        <f>IF(ROW()&lt;=vLastrow,VLOOKUP(MONTH(E2775),calcs!$S$2:$T$13,2,FALSE),"")</f>
        <v/>
      </c>
      <c r="R2775" t="str">
        <f>IF(ROW()&lt;=vLastrow,VLOOKUP(MONTH(F2775),calcs!$S$2:$T$13,2,FALSE),"")</f>
        <v/>
      </c>
      <c r="S2775" t="str">
        <f t="shared" si="225"/>
        <v/>
      </c>
      <c r="T2775" s="26" t="e">
        <f>IF(F2775="",DATEDIF(E2775,calcs!X$2,"Y"),"")</f>
        <v>#VALUE!</v>
      </c>
      <c r="U2775" t="str">
        <f t="shared" si="224"/>
        <v/>
      </c>
      <c r="V2775" t="str">
        <f t="shared" si="221"/>
        <v/>
      </c>
      <c r="W2775">
        <f t="shared" si="222"/>
        <v>0</v>
      </c>
      <c r="X2775">
        <f t="shared" si="223"/>
        <v>0</v>
      </c>
    </row>
    <row r="2776" spans="1:24" x14ac:dyDescent="0.35">
      <c r="A2776" t="str">
        <f>IF(ROW()&lt;=vLastrow,'Match History Data'!A2776,"")</f>
        <v/>
      </c>
      <c r="B2776" t="str">
        <f>IF(ROW()&lt;=vLastrow,'Match History Data'!B2776,"")</f>
        <v/>
      </c>
      <c r="C2776" t="str">
        <f>IF(ROW()&lt;=vLastrow,'Match History Data'!C2776,"")</f>
        <v/>
      </c>
      <c r="D2776" t="str">
        <f>IF(ROW()&lt;=vLastrow,'Match History Data'!D2776,"")</f>
        <v/>
      </c>
      <c r="E2776" s="3" t="str">
        <f>IF(ROW()&lt;=vLastrow,IF('Match History Data'!E2776&lt;&gt;"",'Match History Data'!E2776,""),"")</f>
        <v/>
      </c>
      <c r="F2776" s="3" t="str">
        <f>IF(ROW()&lt;=vLastrow,IF('Match History Data'!F2776&lt;&gt;"",'Match History Data'!F2776,""),"")</f>
        <v/>
      </c>
      <c r="G2776" t="str">
        <f>IF(ROW()&lt;=vLastrow,'Match History Data'!G2776,"")</f>
        <v/>
      </c>
      <c r="H2776" t="str">
        <f>IF(ROW()&lt;=vLastrow,'Match History Data'!H2776,"")</f>
        <v/>
      </c>
      <c r="I2776" t="str">
        <f>IF(ROW()&lt;=vLastrow,'Match History Data'!I2776,"")</f>
        <v/>
      </c>
      <c r="J2776" t="str">
        <f>IF(ROW()&lt;=vLastrow,'Match History Data'!J2776,"")</f>
        <v/>
      </c>
      <c r="K2776" t="str">
        <f>IF(ROW()&lt;=vLastrow,'Match History Data'!K2776,"")</f>
        <v/>
      </c>
      <c r="L2776" t="str">
        <f>IF(ROW()&lt;=vLastrow,'Match History Data'!L2776,"")</f>
        <v/>
      </c>
      <c r="M2776" t="str">
        <f>IF(ROW()&lt;=vLastrow,'Match History Data'!M2776,"")</f>
        <v/>
      </c>
      <c r="N2776" t="str">
        <f>IF(ROW()&lt;=vLastrow,'Match History Data'!N2776,"")</f>
        <v/>
      </c>
      <c r="O2776" t="str">
        <f>IF(ROW()&lt;=vLastrow,'Match History Data'!O2776,"")</f>
        <v/>
      </c>
      <c r="Q2776" t="str">
        <f>IF(ROW()&lt;=vLastrow,VLOOKUP(MONTH(E2776),calcs!$S$2:$T$13,2,FALSE),"")</f>
        <v/>
      </c>
      <c r="R2776" t="str">
        <f>IF(ROW()&lt;=vLastrow,VLOOKUP(MONTH(F2776),calcs!$S$2:$T$13,2,FALSE),"")</f>
        <v/>
      </c>
      <c r="S2776" t="str">
        <f t="shared" si="225"/>
        <v/>
      </c>
      <c r="T2776" s="26" t="e">
        <f>IF(F2776="",DATEDIF(E2776,calcs!X$2,"Y"),"")</f>
        <v>#VALUE!</v>
      </c>
      <c r="U2776" t="str">
        <f t="shared" si="224"/>
        <v/>
      </c>
      <c r="V2776" t="str">
        <f t="shared" si="221"/>
        <v/>
      </c>
      <c r="W2776">
        <f t="shared" si="222"/>
        <v>0</v>
      </c>
      <c r="X2776">
        <f t="shared" si="223"/>
        <v>0</v>
      </c>
    </row>
    <row r="2777" spans="1:24" x14ac:dyDescent="0.35">
      <c r="A2777" t="str">
        <f>IF(ROW()&lt;=vLastrow,'Match History Data'!A2777,"")</f>
        <v/>
      </c>
      <c r="B2777" t="str">
        <f>IF(ROW()&lt;=vLastrow,'Match History Data'!B2777,"")</f>
        <v/>
      </c>
      <c r="C2777" t="str">
        <f>IF(ROW()&lt;=vLastrow,'Match History Data'!C2777,"")</f>
        <v/>
      </c>
      <c r="D2777" t="str">
        <f>IF(ROW()&lt;=vLastrow,'Match History Data'!D2777,"")</f>
        <v/>
      </c>
      <c r="E2777" s="3" t="str">
        <f>IF(ROW()&lt;=vLastrow,IF('Match History Data'!E2777&lt;&gt;"",'Match History Data'!E2777,""),"")</f>
        <v/>
      </c>
      <c r="F2777" s="3" t="str">
        <f>IF(ROW()&lt;=vLastrow,IF('Match History Data'!F2777&lt;&gt;"",'Match History Data'!F2777,""),"")</f>
        <v/>
      </c>
      <c r="G2777" t="str">
        <f>IF(ROW()&lt;=vLastrow,'Match History Data'!G2777,"")</f>
        <v/>
      </c>
      <c r="H2777" t="str">
        <f>IF(ROW()&lt;=vLastrow,'Match History Data'!H2777,"")</f>
        <v/>
      </c>
      <c r="I2777" t="str">
        <f>IF(ROW()&lt;=vLastrow,'Match History Data'!I2777,"")</f>
        <v/>
      </c>
      <c r="J2777" t="str">
        <f>IF(ROW()&lt;=vLastrow,'Match History Data'!J2777,"")</f>
        <v/>
      </c>
      <c r="K2777" t="str">
        <f>IF(ROW()&lt;=vLastrow,'Match History Data'!K2777,"")</f>
        <v/>
      </c>
      <c r="L2777" t="str">
        <f>IF(ROW()&lt;=vLastrow,'Match History Data'!L2777,"")</f>
        <v/>
      </c>
      <c r="M2777" t="str">
        <f>IF(ROW()&lt;=vLastrow,'Match History Data'!M2777,"")</f>
        <v/>
      </c>
      <c r="N2777" t="str">
        <f>IF(ROW()&lt;=vLastrow,'Match History Data'!N2777,"")</f>
        <v/>
      </c>
      <c r="O2777" t="str">
        <f>IF(ROW()&lt;=vLastrow,'Match History Data'!O2777,"")</f>
        <v/>
      </c>
      <c r="Q2777" t="str">
        <f>IF(ROW()&lt;=vLastrow,VLOOKUP(MONTH(E2777),calcs!$S$2:$T$13,2,FALSE),"")</f>
        <v/>
      </c>
      <c r="R2777" t="str">
        <f>IF(ROW()&lt;=vLastrow,VLOOKUP(MONTH(F2777),calcs!$S$2:$T$13,2,FALSE),"")</f>
        <v/>
      </c>
      <c r="S2777" t="str">
        <f t="shared" si="225"/>
        <v/>
      </c>
      <c r="T2777" s="26" t="e">
        <f>IF(F2777="",DATEDIF(E2777,calcs!X$2,"Y"),"")</f>
        <v>#VALUE!</v>
      </c>
      <c r="U2777" t="str">
        <f t="shared" si="224"/>
        <v/>
      </c>
      <c r="V2777" t="str">
        <f t="shared" si="221"/>
        <v/>
      </c>
      <c r="W2777">
        <f t="shared" si="222"/>
        <v>0</v>
      </c>
      <c r="X2777">
        <f t="shared" si="223"/>
        <v>0</v>
      </c>
    </row>
    <row r="2778" spans="1:24" x14ac:dyDescent="0.35">
      <c r="A2778" t="str">
        <f>IF(ROW()&lt;=vLastrow,'Match History Data'!A2778,"")</f>
        <v/>
      </c>
      <c r="B2778" t="str">
        <f>IF(ROW()&lt;=vLastrow,'Match History Data'!B2778,"")</f>
        <v/>
      </c>
      <c r="C2778" t="str">
        <f>IF(ROW()&lt;=vLastrow,'Match History Data'!C2778,"")</f>
        <v/>
      </c>
      <c r="D2778" t="str">
        <f>IF(ROW()&lt;=vLastrow,'Match History Data'!D2778,"")</f>
        <v/>
      </c>
      <c r="E2778" s="3" t="str">
        <f>IF(ROW()&lt;=vLastrow,IF('Match History Data'!E2778&lt;&gt;"",'Match History Data'!E2778,""),"")</f>
        <v/>
      </c>
      <c r="F2778" s="3" t="str">
        <f>IF(ROW()&lt;=vLastrow,IF('Match History Data'!F2778&lt;&gt;"",'Match History Data'!F2778,""),"")</f>
        <v/>
      </c>
      <c r="G2778" t="str">
        <f>IF(ROW()&lt;=vLastrow,'Match History Data'!G2778,"")</f>
        <v/>
      </c>
      <c r="H2778" t="str">
        <f>IF(ROW()&lt;=vLastrow,'Match History Data'!H2778,"")</f>
        <v/>
      </c>
      <c r="I2778" t="str">
        <f>IF(ROW()&lt;=vLastrow,'Match History Data'!I2778,"")</f>
        <v/>
      </c>
      <c r="J2778" t="str">
        <f>IF(ROW()&lt;=vLastrow,'Match History Data'!J2778,"")</f>
        <v/>
      </c>
      <c r="K2778" t="str">
        <f>IF(ROW()&lt;=vLastrow,'Match History Data'!K2778,"")</f>
        <v/>
      </c>
      <c r="L2778" t="str">
        <f>IF(ROW()&lt;=vLastrow,'Match History Data'!L2778,"")</f>
        <v/>
      </c>
      <c r="M2778" t="str">
        <f>IF(ROW()&lt;=vLastrow,'Match History Data'!M2778,"")</f>
        <v/>
      </c>
      <c r="N2778" t="str">
        <f>IF(ROW()&lt;=vLastrow,'Match History Data'!N2778,"")</f>
        <v/>
      </c>
      <c r="O2778" t="str">
        <f>IF(ROW()&lt;=vLastrow,'Match History Data'!O2778,"")</f>
        <v/>
      </c>
      <c r="Q2778" t="str">
        <f>IF(ROW()&lt;=vLastrow,VLOOKUP(MONTH(E2778),calcs!$S$2:$T$13,2,FALSE),"")</f>
        <v/>
      </c>
      <c r="R2778" t="str">
        <f>IF(ROW()&lt;=vLastrow,VLOOKUP(MONTH(F2778),calcs!$S$2:$T$13,2,FALSE),"")</f>
        <v/>
      </c>
      <c r="S2778" t="str">
        <f t="shared" si="225"/>
        <v/>
      </c>
      <c r="T2778" s="26" t="e">
        <f>IF(F2778="",DATEDIF(E2778,calcs!X$2,"Y"),"")</f>
        <v>#VALUE!</v>
      </c>
      <c r="U2778" t="str">
        <f t="shared" si="224"/>
        <v/>
      </c>
      <c r="V2778" t="str">
        <f t="shared" si="221"/>
        <v/>
      </c>
      <c r="W2778">
        <f t="shared" si="222"/>
        <v>0</v>
      </c>
      <c r="X2778">
        <f t="shared" si="223"/>
        <v>0</v>
      </c>
    </row>
    <row r="2779" spans="1:24" x14ac:dyDescent="0.35">
      <c r="A2779" t="str">
        <f>IF(ROW()&lt;=vLastrow,'Match History Data'!A2779,"")</f>
        <v/>
      </c>
      <c r="B2779" t="str">
        <f>IF(ROW()&lt;=vLastrow,'Match History Data'!B2779,"")</f>
        <v/>
      </c>
      <c r="C2779" t="str">
        <f>IF(ROW()&lt;=vLastrow,'Match History Data'!C2779,"")</f>
        <v/>
      </c>
      <c r="D2779" t="str">
        <f>IF(ROW()&lt;=vLastrow,'Match History Data'!D2779,"")</f>
        <v/>
      </c>
      <c r="E2779" s="3" t="str">
        <f>IF(ROW()&lt;=vLastrow,IF('Match History Data'!E2779&lt;&gt;"",'Match History Data'!E2779,""),"")</f>
        <v/>
      </c>
      <c r="F2779" s="3" t="str">
        <f>IF(ROW()&lt;=vLastrow,IF('Match History Data'!F2779&lt;&gt;"",'Match History Data'!F2779,""),"")</f>
        <v/>
      </c>
      <c r="G2779" t="str">
        <f>IF(ROW()&lt;=vLastrow,'Match History Data'!G2779,"")</f>
        <v/>
      </c>
      <c r="H2779" t="str">
        <f>IF(ROW()&lt;=vLastrow,'Match History Data'!H2779,"")</f>
        <v/>
      </c>
      <c r="I2779" t="str">
        <f>IF(ROW()&lt;=vLastrow,'Match History Data'!I2779,"")</f>
        <v/>
      </c>
      <c r="J2779" t="str">
        <f>IF(ROW()&lt;=vLastrow,'Match History Data'!J2779,"")</f>
        <v/>
      </c>
      <c r="K2779" t="str">
        <f>IF(ROW()&lt;=vLastrow,'Match History Data'!K2779,"")</f>
        <v/>
      </c>
      <c r="L2779" t="str">
        <f>IF(ROW()&lt;=vLastrow,'Match History Data'!L2779,"")</f>
        <v/>
      </c>
      <c r="M2779" t="str">
        <f>IF(ROW()&lt;=vLastrow,'Match History Data'!M2779,"")</f>
        <v/>
      </c>
      <c r="N2779" t="str">
        <f>IF(ROW()&lt;=vLastrow,'Match History Data'!N2779,"")</f>
        <v/>
      </c>
      <c r="O2779" t="str">
        <f>IF(ROW()&lt;=vLastrow,'Match History Data'!O2779,"")</f>
        <v/>
      </c>
      <c r="Q2779" t="str">
        <f>IF(ROW()&lt;=vLastrow,VLOOKUP(MONTH(E2779),calcs!$S$2:$T$13,2,FALSE),"")</f>
        <v/>
      </c>
      <c r="R2779" t="str">
        <f>IF(ROW()&lt;=vLastrow,VLOOKUP(MONTH(F2779),calcs!$S$2:$T$13,2,FALSE),"")</f>
        <v/>
      </c>
      <c r="S2779" t="str">
        <f t="shared" si="225"/>
        <v/>
      </c>
      <c r="T2779" s="26" t="e">
        <f>IF(F2779="",DATEDIF(E2779,calcs!X$2,"Y"),"")</f>
        <v>#VALUE!</v>
      </c>
      <c r="U2779" t="str">
        <f t="shared" si="224"/>
        <v/>
      </c>
      <c r="V2779" t="str">
        <f t="shared" si="221"/>
        <v/>
      </c>
      <c r="W2779">
        <f t="shared" si="222"/>
        <v>0</v>
      </c>
      <c r="X2779">
        <f t="shared" si="223"/>
        <v>0</v>
      </c>
    </row>
    <row r="2780" spans="1:24" x14ac:dyDescent="0.35">
      <c r="A2780" t="str">
        <f>IF(ROW()&lt;=vLastrow,'Match History Data'!A2780,"")</f>
        <v/>
      </c>
      <c r="B2780" t="str">
        <f>IF(ROW()&lt;=vLastrow,'Match History Data'!B2780,"")</f>
        <v/>
      </c>
      <c r="C2780" t="str">
        <f>IF(ROW()&lt;=vLastrow,'Match History Data'!C2780,"")</f>
        <v/>
      </c>
      <c r="D2780" t="str">
        <f>IF(ROW()&lt;=vLastrow,'Match History Data'!D2780,"")</f>
        <v/>
      </c>
      <c r="E2780" s="3" t="str">
        <f>IF(ROW()&lt;=vLastrow,IF('Match History Data'!E2780&lt;&gt;"",'Match History Data'!E2780,""),"")</f>
        <v/>
      </c>
      <c r="F2780" s="3" t="str">
        <f>IF(ROW()&lt;=vLastrow,IF('Match History Data'!F2780&lt;&gt;"",'Match History Data'!F2780,""),"")</f>
        <v/>
      </c>
      <c r="G2780" t="str">
        <f>IF(ROW()&lt;=vLastrow,'Match History Data'!G2780,"")</f>
        <v/>
      </c>
      <c r="H2780" t="str">
        <f>IF(ROW()&lt;=vLastrow,'Match History Data'!H2780,"")</f>
        <v/>
      </c>
      <c r="I2780" t="str">
        <f>IF(ROW()&lt;=vLastrow,'Match History Data'!I2780,"")</f>
        <v/>
      </c>
      <c r="J2780" t="str">
        <f>IF(ROW()&lt;=vLastrow,'Match History Data'!J2780,"")</f>
        <v/>
      </c>
      <c r="K2780" t="str">
        <f>IF(ROW()&lt;=vLastrow,'Match History Data'!K2780,"")</f>
        <v/>
      </c>
      <c r="L2780" t="str">
        <f>IF(ROW()&lt;=vLastrow,'Match History Data'!L2780,"")</f>
        <v/>
      </c>
      <c r="M2780" t="str">
        <f>IF(ROW()&lt;=vLastrow,'Match History Data'!M2780,"")</f>
        <v/>
      </c>
      <c r="N2780" t="str">
        <f>IF(ROW()&lt;=vLastrow,'Match History Data'!N2780,"")</f>
        <v/>
      </c>
      <c r="O2780" t="str">
        <f>IF(ROW()&lt;=vLastrow,'Match History Data'!O2780,"")</f>
        <v/>
      </c>
      <c r="Q2780" t="str">
        <f>IF(ROW()&lt;=vLastrow,VLOOKUP(MONTH(E2780),calcs!$S$2:$T$13,2,FALSE),"")</f>
        <v/>
      </c>
      <c r="R2780" t="str">
        <f>IF(ROW()&lt;=vLastrow,VLOOKUP(MONTH(F2780),calcs!$S$2:$T$13,2,FALSE),"")</f>
        <v/>
      </c>
      <c r="S2780" t="str">
        <f t="shared" si="225"/>
        <v/>
      </c>
      <c r="T2780" s="26" t="e">
        <f>IF(F2780="",DATEDIF(E2780,calcs!X$2,"Y"),"")</f>
        <v>#VALUE!</v>
      </c>
      <c r="U2780" t="str">
        <f t="shared" si="224"/>
        <v/>
      </c>
      <c r="V2780" t="str">
        <f t="shared" si="221"/>
        <v/>
      </c>
      <c r="W2780">
        <f t="shared" si="222"/>
        <v>0</v>
      </c>
      <c r="X2780">
        <f t="shared" si="223"/>
        <v>0</v>
      </c>
    </row>
    <row r="2781" spans="1:24" x14ac:dyDescent="0.35">
      <c r="A2781" t="str">
        <f>IF(ROW()&lt;=vLastrow,'Match History Data'!A2781,"")</f>
        <v/>
      </c>
      <c r="B2781" t="str">
        <f>IF(ROW()&lt;=vLastrow,'Match History Data'!B2781,"")</f>
        <v/>
      </c>
      <c r="C2781" t="str">
        <f>IF(ROW()&lt;=vLastrow,'Match History Data'!C2781,"")</f>
        <v/>
      </c>
      <c r="D2781" t="str">
        <f>IF(ROW()&lt;=vLastrow,'Match History Data'!D2781,"")</f>
        <v/>
      </c>
      <c r="E2781" s="3" t="str">
        <f>IF(ROW()&lt;=vLastrow,IF('Match History Data'!E2781&lt;&gt;"",'Match History Data'!E2781,""),"")</f>
        <v/>
      </c>
      <c r="F2781" s="3" t="str">
        <f>IF(ROW()&lt;=vLastrow,IF('Match History Data'!F2781&lt;&gt;"",'Match History Data'!F2781,""),"")</f>
        <v/>
      </c>
      <c r="G2781" t="str">
        <f>IF(ROW()&lt;=vLastrow,'Match History Data'!G2781,"")</f>
        <v/>
      </c>
      <c r="H2781" t="str">
        <f>IF(ROW()&lt;=vLastrow,'Match History Data'!H2781,"")</f>
        <v/>
      </c>
      <c r="I2781" t="str">
        <f>IF(ROW()&lt;=vLastrow,'Match History Data'!I2781,"")</f>
        <v/>
      </c>
      <c r="J2781" t="str">
        <f>IF(ROW()&lt;=vLastrow,'Match History Data'!J2781,"")</f>
        <v/>
      </c>
      <c r="K2781" t="str">
        <f>IF(ROW()&lt;=vLastrow,'Match History Data'!K2781,"")</f>
        <v/>
      </c>
      <c r="L2781" t="str">
        <f>IF(ROW()&lt;=vLastrow,'Match History Data'!L2781,"")</f>
        <v/>
      </c>
      <c r="M2781" t="str">
        <f>IF(ROW()&lt;=vLastrow,'Match History Data'!M2781,"")</f>
        <v/>
      </c>
      <c r="N2781" t="str">
        <f>IF(ROW()&lt;=vLastrow,'Match History Data'!N2781,"")</f>
        <v/>
      </c>
      <c r="O2781" t="str">
        <f>IF(ROW()&lt;=vLastrow,'Match History Data'!O2781,"")</f>
        <v/>
      </c>
      <c r="Q2781" t="str">
        <f>IF(ROW()&lt;=vLastrow,VLOOKUP(MONTH(E2781),calcs!$S$2:$T$13,2,FALSE),"")</f>
        <v/>
      </c>
      <c r="R2781" t="str">
        <f>IF(ROW()&lt;=vLastrow,VLOOKUP(MONTH(F2781),calcs!$S$2:$T$13,2,FALSE),"")</f>
        <v/>
      </c>
      <c r="S2781" t="str">
        <f t="shared" si="225"/>
        <v/>
      </c>
      <c r="T2781" s="26" t="e">
        <f>IF(F2781="",DATEDIF(E2781,calcs!X$2,"Y"),"")</f>
        <v>#VALUE!</v>
      </c>
      <c r="U2781" t="str">
        <f t="shared" si="224"/>
        <v/>
      </c>
      <c r="V2781" t="str">
        <f t="shared" si="221"/>
        <v/>
      </c>
      <c r="W2781">
        <f t="shared" si="222"/>
        <v>0</v>
      </c>
      <c r="X2781">
        <f t="shared" si="223"/>
        <v>0</v>
      </c>
    </row>
    <row r="2782" spans="1:24" x14ac:dyDescent="0.35">
      <c r="A2782" t="str">
        <f>IF(ROW()&lt;=vLastrow,'Match History Data'!A2782,"")</f>
        <v/>
      </c>
      <c r="B2782" t="str">
        <f>IF(ROW()&lt;=vLastrow,'Match History Data'!B2782,"")</f>
        <v/>
      </c>
      <c r="C2782" t="str">
        <f>IF(ROW()&lt;=vLastrow,'Match History Data'!C2782,"")</f>
        <v/>
      </c>
      <c r="D2782" t="str">
        <f>IF(ROW()&lt;=vLastrow,'Match History Data'!D2782,"")</f>
        <v/>
      </c>
      <c r="E2782" s="3" t="str">
        <f>IF(ROW()&lt;=vLastrow,IF('Match History Data'!E2782&lt;&gt;"",'Match History Data'!E2782,""),"")</f>
        <v/>
      </c>
      <c r="F2782" s="3" t="str">
        <f>IF(ROW()&lt;=vLastrow,IF('Match History Data'!F2782&lt;&gt;"",'Match History Data'!F2782,""),"")</f>
        <v/>
      </c>
      <c r="G2782" t="str">
        <f>IF(ROW()&lt;=vLastrow,'Match History Data'!G2782,"")</f>
        <v/>
      </c>
      <c r="H2782" t="str">
        <f>IF(ROW()&lt;=vLastrow,'Match History Data'!H2782,"")</f>
        <v/>
      </c>
      <c r="I2782" t="str">
        <f>IF(ROW()&lt;=vLastrow,'Match History Data'!I2782,"")</f>
        <v/>
      </c>
      <c r="J2782" t="str">
        <f>IF(ROW()&lt;=vLastrow,'Match History Data'!J2782,"")</f>
        <v/>
      </c>
      <c r="K2782" t="str">
        <f>IF(ROW()&lt;=vLastrow,'Match History Data'!K2782,"")</f>
        <v/>
      </c>
      <c r="L2782" t="str">
        <f>IF(ROW()&lt;=vLastrow,'Match History Data'!L2782,"")</f>
        <v/>
      </c>
      <c r="M2782" t="str">
        <f>IF(ROW()&lt;=vLastrow,'Match History Data'!M2782,"")</f>
        <v/>
      </c>
      <c r="N2782" t="str">
        <f>IF(ROW()&lt;=vLastrow,'Match History Data'!N2782,"")</f>
        <v/>
      </c>
      <c r="O2782" t="str">
        <f>IF(ROW()&lt;=vLastrow,'Match History Data'!O2782,"")</f>
        <v/>
      </c>
      <c r="Q2782" t="str">
        <f>IF(ROW()&lt;=vLastrow,VLOOKUP(MONTH(E2782),calcs!$S$2:$T$13,2,FALSE),"")</f>
        <v/>
      </c>
      <c r="R2782" t="str">
        <f>IF(ROW()&lt;=vLastrow,VLOOKUP(MONTH(F2782),calcs!$S$2:$T$13,2,FALSE),"")</f>
        <v/>
      </c>
      <c r="S2782" t="str">
        <f t="shared" si="225"/>
        <v/>
      </c>
      <c r="T2782" s="26" t="e">
        <f>IF(F2782="",DATEDIF(E2782,calcs!X$2,"Y"),"")</f>
        <v>#VALUE!</v>
      </c>
      <c r="U2782" t="str">
        <f t="shared" si="224"/>
        <v/>
      </c>
      <c r="V2782" t="str">
        <f t="shared" si="221"/>
        <v/>
      </c>
      <c r="W2782">
        <f t="shared" si="222"/>
        <v>0</v>
      </c>
      <c r="X2782">
        <f t="shared" si="223"/>
        <v>0</v>
      </c>
    </row>
    <row r="2783" spans="1:24" x14ac:dyDescent="0.35">
      <c r="A2783" t="str">
        <f>IF(ROW()&lt;=vLastrow,'Match History Data'!A2783,"")</f>
        <v/>
      </c>
      <c r="B2783" t="str">
        <f>IF(ROW()&lt;=vLastrow,'Match History Data'!B2783,"")</f>
        <v/>
      </c>
      <c r="C2783" t="str">
        <f>IF(ROW()&lt;=vLastrow,'Match History Data'!C2783,"")</f>
        <v/>
      </c>
      <c r="D2783" t="str">
        <f>IF(ROW()&lt;=vLastrow,'Match History Data'!D2783,"")</f>
        <v/>
      </c>
      <c r="E2783" s="3" t="str">
        <f>IF(ROW()&lt;=vLastrow,IF('Match History Data'!E2783&lt;&gt;"",'Match History Data'!E2783,""),"")</f>
        <v/>
      </c>
      <c r="F2783" s="3" t="str">
        <f>IF(ROW()&lt;=vLastrow,IF('Match History Data'!F2783&lt;&gt;"",'Match History Data'!F2783,""),"")</f>
        <v/>
      </c>
      <c r="G2783" t="str">
        <f>IF(ROW()&lt;=vLastrow,'Match History Data'!G2783,"")</f>
        <v/>
      </c>
      <c r="H2783" t="str">
        <f>IF(ROW()&lt;=vLastrow,'Match History Data'!H2783,"")</f>
        <v/>
      </c>
      <c r="I2783" t="str">
        <f>IF(ROW()&lt;=vLastrow,'Match History Data'!I2783,"")</f>
        <v/>
      </c>
      <c r="J2783" t="str">
        <f>IF(ROW()&lt;=vLastrow,'Match History Data'!J2783,"")</f>
        <v/>
      </c>
      <c r="K2783" t="str">
        <f>IF(ROW()&lt;=vLastrow,'Match History Data'!K2783,"")</f>
        <v/>
      </c>
      <c r="L2783" t="str">
        <f>IF(ROW()&lt;=vLastrow,'Match History Data'!L2783,"")</f>
        <v/>
      </c>
      <c r="M2783" t="str">
        <f>IF(ROW()&lt;=vLastrow,'Match History Data'!M2783,"")</f>
        <v/>
      </c>
      <c r="N2783" t="str">
        <f>IF(ROW()&lt;=vLastrow,'Match History Data'!N2783,"")</f>
        <v/>
      </c>
      <c r="O2783" t="str">
        <f>IF(ROW()&lt;=vLastrow,'Match History Data'!O2783,"")</f>
        <v/>
      </c>
      <c r="Q2783" t="str">
        <f>IF(ROW()&lt;=vLastrow,VLOOKUP(MONTH(E2783),calcs!$S$2:$T$13,2,FALSE),"")</f>
        <v/>
      </c>
      <c r="R2783" t="str">
        <f>IF(ROW()&lt;=vLastrow,VLOOKUP(MONTH(F2783),calcs!$S$2:$T$13,2,FALSE),"")</f>
        <v/>
      </c>
      <c r="S2783" t="str">
        <f t="shared" si="225"/>
        <v/>
      </c>
      <c r="T2783" s="26" t="e">
        <f>IF(F2783="",DATEDIF(E2783,calcs!X$2,"Y"),"")</f>
        <v>#VALUE!</v>
      </c>
      <c r="U2783" t="str">
        <f t="shared" si="224"/>
        <v/>
      </c>
      <c r="V2783" t="str">
        <f t="shared" si="221"/>
        <v/>
      </c>
      <c r="W2783">
        <f t="shared" si="222"/>
        <v>0</v>
      </c>
      <c r="X2783">
        <f t="shared" si="223"/>
        <v>0</v>
      </c>
    </row>
    <row r="2784" spans="1:24" x14ac:dyDescent="0.35">
      <c r="A2784" t="str">
        <f>IF(ROW()&lt;=vLastrow,'Match History Data'!A2784,"")</f>
        <v/>
      </c>
      <c r="B2784" t="str">
        <f>IF(ROW()&lt;=vLastrow,'Match History Data'!B2784,"")</f>
        <v/>
      </c>
      <c r="C2784" t="str">
        <f>IF(ROW()&lt;=vLastrow,'Match History Data'!C2784,"")</f>
        <v/>
      </c>
      <c r="D2784" t="str">
        <f>IF(ROW()&lt;=vLastrow,'Match History Data'!D2784,"")</f>
        <v/>
      </c>
      <c r="E2784" s="3" t="str">
        <f>IF(ROW()&lt;=vLastrow,IF('Match History Data'!E2784&lt;&gt;"",'Match History Data'!E2784,""),"")</f>
        <v/>
      </c>
      <c r="F2784" s="3" t="str">
        <f>IF(ROW()&lt;=vLastrow,IF('Match History Data'!F2784&lt;&gt;"",'Match History Data'!F2784,""),"")</f>
        <v/>
      </c>
      <c r="G2784" t="str">
        <f>IF(ROW()&lt;=vLastrow,'Match History Data'!G2784,"")</f>
        <v/>
      </c>
      <c r="H2784" t="str">
        <f>IF(ROW()&lt;=vLastrow,'Match History Data'!H2784,"")</f>
        <v/>
      </c>
      <c r="I2784" t="str">
        <f>IF(ROW()&lt;=vLastrow,'Match History Data'!I2784,"")</f>
        <v/>
      </c>
      <c r="J2784" t="str">
        <f>IF(ROW()&lt;=vLastrow,'Match History Data'!J2784,"")</f>
        <v/>
      </c>
      <c r="K2784" t="str">
        <f>IF(ROW()&lt;=vLastrow,'Match History Data'!K2784,"")</f>
        <v/>
      </c>
      <c r="L2784" t="str">
        <f>IF(ROW()&lt;=vLastrow,'Match History Data'!L2784,"")</f>
        <v/>
      </c>
      <c r="M2784" t="str">
        <f>IF(ROW()&lt;=vLastrow,'Match History Data'!M2784,"")</f>
        <v/>
      </c>
      <c r="N2784" t="str">
        <f>IF(ROW()&lt;=vLastrow,'Match History Data'!N2784,"")</f>
        <v/>
      </c>
      <c r="O2784" t="str">
        <f>IF(ROW()&lt;=vLastrow,'Match History Data'!O2784,"")</f>
        <v/>
      </c>
      <c r="Q2784" t="str">
        <f>IF(ROW()&lt;=vLastrow,VLOOKUP(MONTH(E2784),calcs!$S$2:$T$13,2,FALSE),"")</f>
        <v/>
      </c>
      <c r="R2784" t="str">
        <f>IF(ROW()&lt;=vLastrow,VLOOKUP(MONTH(F2784),calcs!$S$2:$T$13,2,FALSE),"")</f>
        <v/>
      </c>
      <c r="S2784" t="str">
        <f t="shared" si="225"/>
        <v/>
      </c>
      <c r="T2784" s="26" t="e">
        <f>IF(F2784="",DATEDIF(E2784,calcs!X$2,"Y"),"")</f>
        <v>#VALUE!</v>
      </c>
      <c r="U2784" t="str">
        <f t="shared" si="224"/>
        <v/>
      </c>
      <c r="V2784" t="str">
        <f t="shared" si="221"/>
        <v/>
      </c>
      <c r="W2784">
        <f t="shared" si="222"/>
        <v>0</v>
      </c>
      <c r="X2784">
        <f t="shared" si="223"/>
        <v>0</v>
      </c>
    </row>
    <row r="2785" spans="1:24" x14ac:dyDescent="0.35">
      <c r="A2785" t="str">
        <f>IF(ROW()&lt;=vLastrow,'Match History Data'!A2785,"")</f>
        <v/>
      </c>
      <c r="B2785" t="str">
        <f>IF(ROW()&lt;=vLastrow,'Match History Data'!B2785,"")</f>
        <v/>
      </c>
      <c r="C2785" t="str">
        <f>IF(ROW()&lt;=vLastrow,'Match History Data'!C2785,"")</f>
        <v/>
      </c>
      <c r="D2785" t="str">
        <f>IF(ROW()&lt;=vLastrow,'Match History Data'!D2785,"")</f>
        <v/>
      </c>
      <c r="E2785" s="3" t="str">
        <f>IF(ROW()&lt;=vLastrow,IF('Match History Data'!E2785&lt;&gt;"",'Match History Data'!E2785,""),"")</f>
        <v/>
      </c>
      <c r="F2785" s="3" t="str">
        <f>IF(ROW()&lt;=vLastrow,IF('Match History Data'!F2785&lt;&gt;"",'Match History Data'!F2785,""),"")</f>
        <v/>
      </c>
      <c r="G2785" t="str">
        <f>IF(ROW()&lt;=vLastrow,'Match History Data'!G2785,"")</f>
        <v/>
      </c>
      <c r="H2785" t="str">
        <f>IF(ROW()&lt;=vLastrow,'Match History Data'!H2785,"")</f>
        <v/>
      </c>
      <c r="I2785" t="str">
        <f>IF(ROW()&lt;=vLastrow,'Match History Data'!I2785,"")</f>
        <v/>
      </c>
      <c r="J2785" t="str">
        <f>IF(ROW()&lt;=vLastrow,'Match History Data'!J2785,"")</f>
        <v/>
      </c>
      <c r="K2785" t="str">
        <f>IF(ROW()&lt;=vLastrow,'Match History Data'!K2785,"")</f>
        <v/>
      </c>
      <c r="L2785" t="str">
        <f>IF(ROW()&lt;=vLastrow,'Match History Data'!L2785,"")</f>
        <v/>
      </c>
      <c r="M2785" t="str">
        <f>IF(ROW()&lt;=vLastrow,'Match History Data'!M2785,"")</f>
        <v/>
      </c>
      <c r="N2785" t="str">
        <f>IF(ROW()&lt;=vLastrow,'Match History Data'!N2785,"")</f>
        <v/>
      </c>
      <c r="O2785" t="str">
        <f>IF(ROW()&lt;=vLastrow,'Match History Data'!O2785,"")</f>
        <v/>
      </c>
      <c r="Q2785" t="str">
        <f>IF(ROW()&lt;=vLastrow,VLOOKUP(MONTH(E2785),calcs!$S$2:$T$13,2,FALSE),"")</f>
        <v/>
      </c>
      <c r="R2785" t="str">
        <f>IF(ROW()&lt;=vLastrow,VLOOKUP(MONTH(F2785),calcs!$S$2:$T$13,2,FALSE),"")</f>
        <v/>
      </c>
      <c r="S2785" t="str">
        <f t="shared" si="225"/>
        <v/>
      </c>
      <c r="T2785" s="26" t="e">
        <f>IF(F2785="",DATEDIF(E2785,calcs!X$2,"Y"),"")</f>
        <v>#VALUE!</v>
      </c>
      <c r="U2785" t="str">
        <f t="shared" si="224"/>
        <v/>
      </c>
      <c r="V2785" t="str">
        <f t="shared" si="221"/>
        <v/>
      </c>
      <c r="W2785">
        <f t="shared" si="222"/>
        <v>0</v>
      </c>
      <c r="X2785">
        <f t="shared" si="223"/>
        <v>0</v>
      </c>
    </row>
    <row r="2786" spans="1:24" x14ac:dyDescent="0.35">
      <c r="A2786" t="str">
        <f>IF(ROW()&lt;=vLastrow,'Match History Data'!A2786,"")</f>
        <v/>
      </c>
      <c r="B2786" t="str">
        <f>IF(ROW()&lt;=vLastrow,'Match History Data'!B2786,"")</f>
        <v/>
      </c>
      <c r="C2786" t="str">
        <f>IF(ROW()&lt;=vLastrow,'Match History Data'!C2786,"")</f>
        <v/>
      </c>
      <c r="D2786" t="str">
        <f>IF(ROW()&lt;=vLastrow,'Match History Data'!D2786,"")</f>
        <v/>
      </c>
      <c r="E2786" s="3" t="str">
        <f>IF(ROW()&lt;=vLastrow,IF('Match History Data'!E2786&lt;&gt;"",'Match History Data'!E2786,""),"")</f>
        <v/>
      </c>
      <c r="F2786" s="3" t="str">
        <f>IF(ROW()&lt;=vLastrow,IF('Match History Data'!F2786&lt;&gt;"",'Match History Data'!F2786,""),"")</f>
        <v/>
      </c>
      <c r="G2786" t="str">
        <f>IF(ROW()&lt;=vLastrow,'Match History Data'!G2786,"")</f>
        <v/>
      </c>
      <c r="H2786" t="str">
        <f>IF(ROW()&lt;=vLastrow,'Match History Data'!H2786,"")</f>
        <v/>
      </c>
      <c r="I2786" t="str">
        <f>IF(ROW()&lt;=vLastrow,'Match History Data'!I2786,"")</f>
        <v/>
      </c>
      <c r="J2786" t="str">
        <f>IF(ROW()&lt;=vLastrow,'Match History Data'!J2786,"")</f>
        <v/>
      </c>
      <c r="K2786" t="str">
        <f>IF(ROW()&lt;=vLastrow,'Match History Data'!K2786,"")</f>
        <v/>
      </c>
      <c r="L2786" t="str">
        <f>IF(ROW()&lt;=vLastrow,'Match History Data'!L2786,"")</f>
        <v/>
      </c>
      <c r="M2786" t="str">
        <f>IF(ROW()&lt;=vLastrow,'Match History Data'!M2786,"")</f>
        <v/>
      </c>
      <c r="N2786" t="str">
        <f>IF(ROW()&lt;=vLastrow,'Match History Data'!N2786,"")</f>
        <v/>
      </c>
      <c r="O2786" t="str">
        <f>IF(ROW()&lt;=vLastrow,'Match History Data'!O2786,"")</f>
        <v/>
      </c>
      <c r="Q2786" t="str">
        <f>IF(ROW()&lt;=vLastrow,VLOOKUP(MONTH(E2786),calcs!$S$2:$T$13,2,FALSE),"")</f>
        <v/>
      </c>
      <c r="R2786" t="str">
        <f>IF(ROW()&lt;=vLastrow,VLOOKUP(MONTH(F2786),calcs!$S$2:$T$13,2,FALSE),"")</f>
        <v/>
      </c>
      <c r="S2786" t="str">
        <f t="shared" si="225"/>
        <v/>
      </c>
      <c r="T2786" s="26" t="e">
        <f>IF(F2786="",DATEDIF(E2786,calcs!X$2,"Y"),"")</f>
        <v>#VALUE!</v>
      </c>
      <c r="U2786" t="str">
        <f t="shared" si="224"/>
        <v/>
      </c>
      <c r="V2786" t="str">
        <f t="shared" si="221"/>
        <v/>
      </c>
      <c r="W2786">
        <f t="shared" si="222"/>
        <v>0</v>
      </c>
      <c r="X2786">
        <f t="shared" si="223"/>
        <v>0</v>
      </c>
    </row>
    <row r="2787" spans="1:24" x14ac:dyDescent="0.35">
      <c r="A2787" t="str">
        <f>IF(ROW()&lt;=vLastrow,'Match History Data'!A2787,"")</f>
        <v/>
      </c>
      <c r="B2787" t="str">
        <f>IF(ROW()&lt;=vLastrow,'Match History Data'!B2787,"")</f>
        <v/>
      </c>
      <c r="C2787" t="str">
        <f>IF(ROW()&lt;=vLastrow,'Match History Data'!C2787,"")</f>
        <v/>
      </c>
      <c r="D2787" t="str">
        <f>IF(ROW()&lt;=vLastrow,'Match History Data'!D2787,"")</f>
        <v/>
      </c>
      <c r="E2787" s="3" t="str">
        <f>IF(ROW()&lt;=vLastrow,IF('Match History Data'!E2787&lt;&gt;"",'Match History Data'!E2787,""),"")</f>
        <v/>
      </c>
      <c r="F2787" s="3" t="str">
        <f>IF(ROW()&lt;=vLastrow,IF('Match History Data'!F2787&lt;&gt;"",'Match History Data'!F2787,""),"")</f>
        <v/>
      </c>
      <c r="G2787" t="str">
        <f>IF(ROW()&lt;=vLastrow,'Match History Data'!G2787,"")</f>
        <v/>
      </c>
      <c r="H2787" t="str">
        <f>IF(ROW()&lt;=vLastrow,'Match History Data'!H2787,"")</f>
        <v/>
      </c>
      <c r="I2787" t="str">
        <f>IF(ROW()&lt;=vLastrow,'Match History Data'!I2787,"")</f>
        <v/>
      </c>
      <c r="J2787" t="str">
        <f>IF(ROW()&lt;=vLastrow,'Match History Data'!J2787,"")</f>
        <v/>
      </c>
      <c r="K2787" t="str">
        <f>IF(ROW()&lt;=vLastrow,'Match History Data'!K2787,"")</f>
        <v/>
      </c>
      <c r="L2787" t="str">
        <f>IF(ROW()&lt;=vLastrow,'Match History Data'!L2787,"")</f>
        <v/>
      </c>
      <c r="M2787" t="str">
        <f>IF(ROW()&lt;=vLastrow,'Match History Data'!M2787,"")</f>
        <v/>
      </c>
      <c r="N2787" t="str">
        <f>IF(ROW()&lt;=vLastrow,'Match History Data'!N2787,"")</f>
        <v/>
      </c>
      <c r="O2787" t="str">
        <f>IF(ROW()&lt;=vLastrow,'Match History Data'!O2787,"")</f>
        <v/>
      </c>
      <c r="Q2787" t="str">
        <f>IF(ROW()&lt;=vLastrow,VLOOKUP(MONTH(E2787),calcs!$S$2:$T$13,2,FALSE),"")</f>
        <v/>
      </c>
      <c r="R2787" t="str">
        <f>IF(ROW()&lt;=vLastrow,VLOOKUP(MONTH(F2787),calcs!$S$2:$T$13,2,FALSE),"")</f>
        <v/>
      </c>
      <c r="S2787" t="str">
        <f t="shared" si="225"/>
        <v/>
      </c>
      <c r="T2787" s="26" t="e">
        <f>IF(F2787="",DATEDIF(E2787,calcs!X$2,"Y"),"")</f>
        <v>#VALUE!</v>
      </c>
      <c r="U2787" t="str">
        <f t="shared" si="224"/>
        <v/>
      </c>
      <c r="V2787" t="str">
        <f t="shared" si="221"/>
        <v/>
      </c>
      <c r="W2787">
        <f t="shared" si="222"/>
        <v>0</v>
      </c>
      <c r="X2787">
        <f t="shared" si="223"/>
        <v>0</v>
      </c>
    </row>
    <row r="2788" spans="1:24" x14ac:dyDescent="0.35">
      <c r="A2788" t="str">
        <f>IF(ROW()&lt;=vLastrow,'Match History Data'!A2788,"")</f>
        <v/>
      </c>
      <c r="B2788" t="str">
        <f>IF(ROW()&lt;=vLastrow,'Match History Data'!B2788,"")</f>
        <v/>
      </c>
      <c r="C2788" t="str">
        <f>IF(ROW()&lt;=vLastrow,'Match History Data'!C2788,"")</f>
        <v/>
      </c>
      <c r="D2788" t="str">
        <f>IF(ROW()&lt;=vLastrow,'Match History Data'!D2788,"")</f>
        <v/>
      </c>
      <c r="E2788" s="3" t="str">
        <f>IF(ROW()&lt;=vLastrow,IF('Match History Data'!E2788&lt;&gt;"",'Match History Data'!E2788,""),"")</f>
        <v/>
      </c>
      <c r="F2788" s="3" t="str">
        <f>IF(ROW()&lt;=vLastrow,IF('Match History Data'!F2788&lt;&gt;"",'Match History Data'!F2788,""),"")</f>
        <v/>
      </c>
      <c r="G2788" t="str">
        <f>IF(ROW()&lt;=vLastrow,'Match History Data'!G2788,"")</f>
        <v/>
      </c>
      <c r="H2788" t="str">
        <f>IF(ROW()&lt;=vLastrow,'Match History Data'!H2788,"")</f>
        <v/>
      </c>
      <c r="I2788" t="str">
        <f>IF(ROW()&lt;=vLastrow,'Match History Data'!I2788,"")</f>
        <v/>
      </c>
      <c r="J2788" t="str">
        <f>IF(ROW()&lt;=vLastrow,'Match History Data'!J2788,"")</f>
        <v/>
      </c>
      <c r="K2788" t="str">
        <f>IF(ROW()&lt;=vLastrow,'Match History Data'!K2788,"")</f>
        <v/>
      </c>
      <c r="L2788" t="str">
        <f>IF(ROW()&lt;=vLastrow,'Match History Data'!L2788,"")</f>
        <v/>
      </c>
      <c r="M2788" t="str">
        <f>IF(ROW()&lt;=vLastrow,'Match History Data'!M2788,"")</f>
        <v/>
      </c>
      <c r="N2788" t="str">
        <f>IF(ROW()&lt;=vLastrow,'Match History Data'!N2788,"")</f>
        <v/>
      </c>
      <c r="O2788" t="str">
        <f>IF(ROW()&lt;=vLastrow,'Match History Data'!O2788,"")</f>
        <v/>
      </c>
      <c r="Q2788" t="str">
        <f>IF(ROW()&lt;=vLastrow,VLOOKUP(MONTH(E2788),calcs!$S$2:$T$13,2,FALSE),"")</f>
        <v/>
      </c>
      <c r="R2788" t="str">
        <f>IF(ROW()&lt;=vLastrow,VLOOKUP(MONTH(F2788),calcs!$S$2:$T$13,2,FALSE),"")</f>
        <v/>
      </c>
      <c r="S2788" t="str">
        <f t="shared" si="225"/>
        <v/>
      </c>
      <c r="T2788" s="26" t="e">
        <f>IF(F2788="",DATEDIF(E2788,calcs!X$2,"Y"),"")</f>
        <v>#VALUE!</v>
      </c>
      <c r="U2788" t="str">
        <f t="shared" si="224"/>
        <v/>
      </c>
      <c r="V2788" t="str">
        <f t="shared" si="221"/>
        <v/>
      </c>
      <c r="W2788">
        <f t="shared" si="222"/>
        <v>0</v>
      </c>
      <c r="X2788">
        <f t="shared" si="223"/>
        <v>0</v>
      </c>
    </row>
    <row r="2789" spans="1:24" x14ac:dyDescent="0.35">
      <c r="A2789" t="str">
        <f>IF(ROW()&lt;=vLastrow,'Match History Data'!A2789,"")</f>
        <v/>
      </c>
      <c r="B2789" t="str">
        <f>IF(ROW()&lt;=vLastrow,'Match History Data'!B2789,"")</f>
        <v/>
      </c>
      <c r="C2789" t="str">
        <f>IF(ROW()&lt;=vLastrow,'Match History Data'!C2789,"")</f>
        <v/>
      </c>
      <c r="D2789" t="str">
        <f>IF(ROW()&lt;=vLastrow,'Match History Data'!D2789,"")</f>
        <v/>
      </c>
      <c r="E2789" s="3" t="str">
        <f>IF(ROW()&lt;=vLastrow,IF('Match History Data'!E2789&lt;&gt;"",'Match History Data'!E2789,""),"")</f>
        <v/>
      </c>
      <c r="F2789" s="3" t="str">
        <f>IF(ROW()&lt;=vLastrow,IF('Match History Data'!F2789&lt;&gt;"",'Match History Data'!F2789,""),"")</f>
        <v/>
      </c>
      <c r="G2789" t="str">
        <f>IF(ROW()&lt;=vLastrow,'Match History Data'!G2789,"")</f>
        <v/>
      </c>
      <c r="H2789" t="str">
        <f>IF(ROW()&lt;=vLastrow,'Match History Data'!H2789,"")</f>
        <v/>
      </c>
      <c r="I2789" t="str">
        <f>IF(ROW()&lt;=vLastrow,'Match History Data'!I2789,"")</f>
        <v/>
      </c>
      <c r="J2789" t="str">
        <f>IF(ROW()&lt;=vLastrow,'Match History Data'!J2789,"")</f>
        <v/>
      </c>
      <c r="K2789" t="str">
        <f>IF(ROW()&lt;=vLastrow,'Match History Data'!K2789,"")</f>
        <v/>
      </c>
      <c r="L2789" t="str">
        <f>IF(ROW()&lt;=vLastrow,'Match History Data'!L2789,"")</f>
        <v/>
      </c>
      <c r="M2789" t="str">
        <f>IF(ROW()&lt;=vLastrow,'Match History Data'!M2789,"")</f>
        <v/>
      </c>
      <c r="N2789" t="str">
        <f>IF(ROW()&lt;=vLastrow,'Match History Data'!N2789,"")</f>
        <v/>
      </c>
      <c r="O2789" t="str">
        <f>IF(ROW()&lt;=vLastrow,'Match History Data'!O2789,"")</f>
        <v/>
      </c>
      <c r="Q2789" t="str">
        <f>IF(ROW()&lt;=vLastrow,VLOOKUP(MONTH(E2789),calcs!$S$2:$T$13,2,FALSE),"")</f>
        <v/>
      </c>
      <c r="R2789" t="str">
        <f>IF(ROW()&lt;=vLastrow,VLOOKUP(MONTH(F2789),calcs!$S$2:$T$13,2,FALSE),"")</f>
        <v/>
      </c>
      <c r="S2789" t="str">
        <f t="shared" si="225"/>
        <v/>
      </c>
      <c r="T2789" s="26" t="e">
        <f>IF(F2789="",DATEDIF(E2789,calcs!X$2,"Y"),"")</f>
        <v>#VALUE!</v>
      </c>
      <c r="U2789" t="str">
        <f t="shared" si="224"/>
        <v/>
      </c>
      <c r="V2789" t="str">
        <f t="shared" si="221"/>
        <v/>
      </c>
      <c r="W2789">
        <f t="shared" si="222"/>
        <v>0</v>
      </c>
      <c r="X2789">
        <f t="shared" si="223"/>
        <v>0</v>
      </c>
    </row>
    <row r="2790" spans="1:24" x14ac:dyDescent="0.35">
      <c r="A2790" t="str">
        <f>IF(ROW()&lt;=vLastrow,'Match History Data'!A2790,"")</f>
        <v/>
      </c>
      <c r="B2790" t="str">
        <f>IF(ROW()&lt;=vLastrow,'Match History Data'!B2790,"")</f>
        <v/>
      </c>
      <c r="C2790" t="str">
        <f>IF(ROW()&lt;=vLastrow,'Match History Data'!C2790,"")</f>
        <v/>
      </c>
      <c r="D2790" t="str">
        <f>IF(ROW()&lt;=vLastrow,'Match History Data'!D2790,"")</f>
        <v/>
      </c>
      <c r="E2790" s="3" t="str">
        <f>IF(ROW()&lt;=vLastrow,IF('Match History Data'!E2790&lt;&gt;"",'Match History Data'!E2790,""),"")</f>
        <v/>
      </c>
      <c r="F2790" s="3" t="str">
        <f>IF(ROW()&lt;=vLastrow,IF('Match History Data'!F2790&lt;&gt;"",'Match History Data'!F2790,""),"")</f>
        <v/>
      </c>
      <c r="G2790" t="str">
        <f>IF(ROW()&lt;=vLastrow,'Match History Data'!G2790,"")</f>
        <v/>
      </c>
      <c r="H2790" t="str">
        <f>IF(ROW()&lt;=vLastrow,'Match History Data'!H2790,"")</f>
        <v/>
      </c>
      <c r="I2790" t="str">
        <f>IF(ROW()&lt;=vLastrow,'Match History Data'!I2790,"")</f>
        <v/>
      </c>
      <c r="J2790" t="str">
        <f>IF(ROW()&lt;=vLastrow,'Match History Data'!J2790,"")</f>
        <v/>
      </c>
      <c r="K2790" t="str">
        <f>IF(ROW()&lt;=vLastrow,'Match History Data'!K2790,"")</f>
        <v/>
      </c>
      <c r="L2790" t="str">
        <f>IF(ROW()&lt;=vLastrow,'Match History Data'!L2790,"")</f>
        <v/>
      </c>
      <c r="M2790" t="str">
        <f>IF(ROW()&lt;=vLastrow,'Match History Data'!M2790,"")</f>
        <v/>
      </c>
      <c r="N2790" t="str">
        <f>IF(ROW()&lt;=vLastrow,'Match History Data'!N2790,"")</f>
        <v/>
      </c>
      <c r="O2790" t="str">
        <f>IF(ROW()&lt;=vLastrow,'Match History Data'!O2790,"")</f>
        <v/>
      </c>
      <c r="Q2790" t="str">
        <f>IF(ROW()&lt;=vLastrow,VLOOKUP(MONTH(E2790),calcs!$S$2:$T$13,2,FALSE),"")</f>
        <v/>
      </c>
      <c r="R2790" t="str">
        <f>IF(ROW()&lt;=vLastrow,VLOOKUP(MONTH(F2790),calcs!$S$2:$T$13,2,FALSE),"")</f>
        <v/>
      </c>
      <c r="S2790" t="str">
        <f t="shared" si="225"/>
        <v/>
      </c>
      <c r="T2790" s="26" t="e">
        <f>IF(F2790="",DATEDIF(E2790,calcs!X$2,"Y"),"")</f>
        <v>#VALUE!</v>
      </c>
      <c r="U2790" t="str">
        <f t="shared" si="224"/>
        <v/>
      </c>
      <c r="V2790" t="str">
        <f t="shared" si="221"/>
        <v/>
      </c>
      <c r="W2790">
        <f t="shared" si="222"/>
        <v>0</v>
      </c>
      <c r="X2790">
        <f t="shared" si="223"/>
        <v>0</v>
      </c>
    </row>
    <row r="2791" spans="1:24" x14ac:dyDescent="0.35">
      <c r="A2791" t="str">
        <f>IF(ROW()&lt;=vLastrow,'Match History Data'!A2791,"")</f>
        <v/>
      </c>
      <c r="B2791" t="str">
        <f>IF(ROW()&lt;=vLastrow,'Match History Data'!B2791,"")</f>
        <v/>
      </c>
      <c r="C2791" t="str">
        <f>IF(ROW()&lt;=vLastrow,'Match History Data'!C2791,"")</f>
        <v/>
      </c>
      <c r="D2791" t="str">
        <f>IF(ROW()&lt;=vLastrow,'Match History Data'!D2791,"")</f>
        <v/>
      </c>
      <c r="E2791" s="3" t="str">
        <f>IF(ROW()&lt;=vLastrow,IF('Match History Data'!E2791&lt;&gt;"",'Match History Data'!E2791,""),"")</f>
        <v/>
      </c>
      <c r="F2791" s="3" t="str">
        <f>IF(ROW()&lt;=vLastrow,IF('Match History Data'!F2791&lt;&gt;"",'Match History Data'!F2791,""),"")</f>
        <v/>
      </c>
      <c r="G2791" t="str">
        <f>IF(ROW()&lt;=vLastrow,'Match History Data'!G2791,"")</f>
        <v/>
      </c>
      <c r="H2791" t="str">
        <f>IF(ROW()&lt;=vLastrow,'Match History Data'!H2791,"")</f>
        <v/>
      </c>
      <c r="I2791" t="str">
        <f>IF(ROW()&lt;=vLastrow,'Match History Data'!I2791,"")</f>
        <v/>
      </c>
      <c r="J2791" t="str">
        <f>IF(ROW()&lt;=vLastrow,'Match History Data'!J2791,"")</f>
        <v/>
      </c>
      <c r="K2791" t="str">
        <f>IF(ROW()&lt;=vLastrow,'Match History Data'!K2791,"")</f>
        <v/>
      </c>
      <c r="L2791" t="str">
        <f>IF(ROW()&lt;=vLastrow,'Match History Data'!L2791,"")</f>
        <v/>
      </c>
      <c r="M2791" t="str">
        <f>IF(ROW()&lt;=vLastrow,'Match History Data'!M2791,"")</f>
        <v/>
      </c>
      <c r="N2791" t="str">
        <f>IF(ROW()&lt;=vLastrow,'Match History Data'!N2791,"")</f>
        <v/>
      </c>
      <c r="O2791" t="str">
        <f>IF(ROW()&lt;=vLastrow,'Match History Data'!O2791,"")</f>
        <v/>
      </c>
      <c r="Q2791" t="str">
        <f>IF(ROW()&lt;=vLastrow,VLOOKUP(MONTH(E2791),calcs!$S$2:$T$13,2,FALSE),"")</f>
        <v/>
      </c>
      <c r="R2791" t="str">
        <f>IF(ROW()&lt;=vLastrow,VLOOKUP(MONTH(F2791),calcs!$S$2:$T$13,2,FALSE),"")</f>
        <v/>
      </c>
      <c r="S2791" t="str">
        <f t="shared" si="225"/>
        <v/>
      </c>
      <c r="T2791" s="26" t="e">
        <f>IF(F2791="",DATEDIF(E2791,calcs!X$2,"Y"),"")</f>
        <v>#VALUE!</v>
      </c>
      <c r="U2791" t="str">
        <f t="shared" si="224"/>
        <v/>
      </c>
      <c r="V2791" t="str">
        <f t="shared" si="221"/>
        <v/>
      </c>
      <c r="W2791">
        <f t="shared" si="222"/>
        <v>0</v>
      </c>
      <c r="X2791">
        <f t="shared" si="223"/>
        <v>0</v>
      </c>
    </row>
    <row r="2792" spans="1:24" x14ac:dyDescent="0.35">
      <c r="A2792" t="str">
        <f>IF(ROW()&lt;=vLastrow,'Match History Data'!A2792,"")</f>
        <v/>
      </c>
      <c r="B2792" t="str">
        <f>IF(ROW()&lt;=vLastrow,'Match History Data'!B2792,"")</f>
        <v/>
      </c>
      <c r="C2792" t="str">
        <f>IF(ROW()&lt;=vLastrow,'Match History Data'!C2792,"")</f>
        <v/>
      </c>
      <c r="D2792" t="str">
        <f>IF(ROW()&lt;=vLastrow,'Match History Data'!D2792,"")</f>
        <v/>
      </c>
      <c r="E2792" s="3" t="str">
        <f>IF(ROW()&lt;=vLastrow,IF('Match History Data'!E2792&lt;&gt;"",'Match History Data'!E2792,""),"")</f>
        <v/>
      </c>
      <c r="F2792" s="3" t="str">
        <f>IF(ROW()&lt;=vLastrow,IF('Match History Data'!F2792&lt;&gt;"",'Match History Data'!F2792,""),"")</f>
        <v/>
      </c>
      <c r="G2792" t="str">
        <f>IF(ROW()&lt;=vLastrow,'Match History Data'!G2792,"")</f>
        <v/>
      </c>
      <c r="H2792" t="str">
        <f>IF(ROW()&lt;=vLastrow,'Match History Data'!H2792,"")</f>
        <v/>
      </c>
      <c r="I2792" t="str">
        <f>IF(ROW()&lt;=vLastrow,'Match History Data'!I2792,"")</f>
        <v/>
      </c>
      <c r="J2792" t="str">
        <f>IF(ROW()&lt;=vLastrow,'Match History Data'!J2792,"")</f>
        <v/>
      </c>
      <c r="K2792" t="str">
        <f>IF(ROW()&lt;=vLastrow,'Match History Data'!K2792,"")</f>
        <v/>
      </c>
      <c r="L2792" t="str">
        <f>IF(ROW()&lt;=vLastrow,'Match History Data'!L2792,"")</f>
        <v/>
      </c>
      <c r="M2792" t="str">
        <f>IF(ROW()&lt;=vLastrow,'Match History Data'!M2792,"")</f>
        <v/>
      </c>
      <c r="N2792" t="str">
        <f>IF(ROW()&lt;=vLastrow,'Match History Data'!N2792,"")</f>
        <v/>
      </c>
      <c r="O2792" t="str">
        <f>IF(ROW()&lt;=vLastrow,'Match History Data'!O2792,"")</f>
        <v/>
      </c>
      <c r="Q2792" t="str">
        <f>IF(ROW()&lt;=vLastrow,VLOOKUP(MONTH(E2792),calcs!$S$2:$T$13,2,FALSE),"")</f>
        <v/>
      </c>
      <c r="R2792" t="str">
        <f>IF(ROW()&lt;=vLastrow,VLOOKUP(MONTH(F2792),calcs!$S$2:$T$13,2,FALSE),"")</f>
        <v/>
      </c>
      <c r="S2792" t="str">
        <f t="shared" si="225"/>
        <v/>
      </c>
      <c r="T2792" s="26" t="e">
        <f>IF(F2792="",DATEDIF(E2792,calcs!X$2,"Y"),"")</f>
        <v>#VALUE!</v>
      </c>
      <c r="U2792" t="str">
        <f t="shared" si="224"/>
        <v/>
      </c>
      <c r="V2792" t="str">
        <f t="shared" si="221"/>
        <v/>
      </c>
      <c r="W2792">
        <f t="shared" si="222"/>
        <v>0</v>
      </c>
      <c r="X2792">
        <f t="shared" si="223"/>
        <v>0</v>
      </c>
    </row>
    <row r="2793" spans="1:24" x14ac:dyDescent="0.35">
      <c r="A2793" t="str">
        <f>IF(ROW()&lt;=vLastrow,'Match History Data'!A2793,"")</f>
        <v/>
      </c>
      <c r="B2793" t="str">
        <f>IF(ROW()&lt;=vLastrow,'Match History Data'!B2793,"")</f>
        <v/>
      </c>
      <c r="C2793" t="str">
        <f>IF(ROW()&lt;=vLastrow,'Match History Data'!C2793,"")</f>
        <v/>
      </c>
      <c r="D2793" t="str">
        <f>IF(ROW()&lt;=vLastrow,'Match History Data'!D2793,"")</f>
        <v/>
      </c>
      <c r="E2793" s="3" t="str">
        <f>IF(ROW()&lt;=vLastrow,IF('Match History Data'!E2793&lt;&gt;"",'Match History Data'!E2793,""),"")</f>
        <v/>
      </c>
      <c r="F2793" s="3" t="str">
        <f>IF(ROW()&lt;=vLastrow,IF('Match History Data'!F2793&lt;&gt;"",'Match History Data'!F2793,""),"")</f>
        <v/>
      </c>
      <c r="G2793" t="str">
        <f>IF(ROW()&lt;=vLastrow,'Match History Data'!G2793,"")</f>
        <v/>
      </c>
      <c r="H2793" t="str">
        <f>IF(ROW()&lt;=vLastrow,'Match History Data'!H2793,"")</f>
        <v/>
      </c>
      <c r="I2793" t="str">
        <f>IF(ROW()&lt;=vLastrow,'Match History Data'!I2793,"")</f>
        <v/>
      </c>
      <c r="J2793" t="str">
        <f>IF(ROW()&lt;=vLastrow,'Match History Data'!J2793,"")</f>
        <v/>
      </c>
      <c r="K2793" t="str">
        <f>IF(ROW()&lt;=vLastrow,'Match History Data'!K2793,"")</f>
        <v/>
      </c>
      <c r="L2793" t="str">
        <f>IF(ROW()&lt;=vLastrow,'Match History Data'!L2793,"")</f>
        <v/>
      </c>
      <c r="M2793" t="str">
        <f>IF(ROW()&lt;=vLastrow,'Match History Data'!M2793,"")</f>
        <v/>
      </c>
      <c r="N2793" t="str">
        <f>IF(ROW()&lt;=vLastrow,'Match History Data'!N2793,"")</f>
        <v/>
      </c>
      <c r="O2793" t="str">
        <f>IF(ROW()&lt;=vLastrow,'Match History Data'!O2793,"")</f>
        <v/>
      </c>
      <c r="Q2793" t="str">
        <f>IF(ROW()&lt;=vLastrow,VLOOKUP(MONTH(E2793),calcs!$S$2:$T$13,2,FALSE),"")</f>
        <v/>
      </c>
      <c r="R2793" t="str">
        <f>IF(ROW()&lt;=vLastrow,VLOOKUP(MONTH(F2793),calcs!$S$2:$T$13,2,FALSE),"")</f>
        <v/>
      </c>
      <c r="S2793" t="str">
        <f t="shared" si="225"/>
        <v/>
      </c>
      <c r="T2793" s="26" t="e">
        <f>IF(F2793="",DATEDIF(E2793,calcs!X$2,"Y"),"")</f>
        <v>#VALUE!</v>
      </c>
      <c r="U2793" t="str">
        <f t="shared" si="224"/>
        <v/>
      </c>
      <c r="V2793" t="str">
        <f t="shared" si="221"/>
        <v/>
      </c>
      <c r="W2793">
        <f t="shared" si="222"/>
        <v>0</v>
      </c>
      <c r="X2793">
        <f t="shared" si="223"/>
        <v>0</v>
      </c>
    </row>
    <row r="2794" spans="1:24" x14ac:dyDescent="0.35">
      <c r="A2794" t="str">
        <f>IF(ROW()&lt;=vLastrow,'Match History Data'!A2794,"")</f>
        <v/>
      </c>
      <c r="B2794" t="str">
        <f>IF(ROW()&lt;=vLastrow,'Match History Data'!B2794,"")</f>
        <v/>
      </c>
      <c r="C2794" t="str">
        <f>IF(ROW()&lt;=vLastrow,'Match History Data'!C2794,"")</f>
        <v/>
      </c>
      <c r="D2794" t="str">
        <f>IF(ROW()&lt;=vLastrow,'Match History Data'!D2794,"")</f>
        <v/>
      </c>
      <c r="E2794" s="3" t="str">
        <f>IF(ROW()&lt;=vLastrow,IF('Match History Data'!E2794&lt;&gt;"",'Match History Data'!E2794,""),"")</f>
        <v/>
      </c>
      <c r="F2794" s="3" t="str">
        <f>IF(ROW()&lt;=vLastrow,IF('Match History Data'!F2794&lt;&gt;"",'Match History Data'!F2794,""),"")</f>
        <v/>
      </c>
      <c r="G2794" t="str">
        <f>IF(ROW()&lt;=vLastrow,'Match History Data'!G2794,"")</f>
        <v/>
      </c>
      <c r="H2794" t="str">
        <f>IF(ROW()&lt;=vLastrow,'Match History Data'!H2794,"")</f>
        <v/>
      </c>
      <c r="I2794" t="str">
        <f>IF(ROW()&lt;=vLastrow,'Match History Data'!I2794,"")</f>
        <v/>
      </c>
      <c r="J2794" t="str">
        <f>IF(ROW()&lt;=vLastrow,'Match History Data'!J2794,"")</f>
        <v/>
      </c>
      <c r="K2794" t="str">
        <f>IF(ROW()&lt;=vLastrow,'Match History Data'!K2794,"")</f>
        <v/>
      </c>
      <c r="L2794" t="str">
        <f>IF(ROW()&lt;=vLastrow,'Match History Data'!L2794,"")</f>
        <v/>
      </c>
      <c r="M2794" t="str">
        <f>IF(ROW()&lt;=vLastrow,'Match History Data'!M2794,"")</f>
        <v/>
      </c>
      <c r="N2794" t="str">
        <f>IF(ROW()&lt;=vLastrow,'Match History Data'!N2794,"")</f>
        <v/>
      </c>
      <c r="O2794" t="str">
        <f>IF(ROW()&lt;=vLastrow,'Match History Data'!O2794,"")</f>
        <v/>
      </c>
      <c r="Q2794" t="str">
        <f>IF(ROW()&lt;=vLastrow,VLOOKUP(MONTH(E2794),calcs!$S$2:$T$13,2,FALSE),"")</f>
        <v/>
      </c>
      <c r="R2794" t="str">
        <f>IF(ROW()&lt;=vLastrow,VLOOKUP(MONTH(F2794),calcs!$S$2:$T$13,2,FALSE),"")</f>
        <v/>
      </c>
      <c r="S2794" t="str">
        <f t="shared" si="225"/>
        <v/>
      </c>
      <c r="T2794" s="26" t="e">
        <f>IF(F2794="",DATEDIF(E2794,calcs!X$2,"Y"),"")</f>
        <v>#VALUE!</v>
      </c>
      <c r="U2794" t="str">
        <f t="shared" si="224"/>
        <v/>
      </c>
      <c r="V2794" t="str">
        <f t="shared" si="221"/>
        <v/>
      </c>
      <c r="W2794">
        <f t="shared" si="222"/>
        <v>0</v>
      </c>
      <c r="X2794">
        <f t="shared" si="223"/>
        <v>0</v>
      </c>
    </row>
    <row r="2795" spans="1:24" x14ac:dyDescent="0.35">
      <c r="A2795" t="str">
        <f>IF(ROW()&lt;=vLastrow,'Match History Data'!A2795,"")</f>
        <v/>
      </c>
      <c r="B2795" t="str">
        <f>IF(ROW()&lt;=vLastrow,'Match History Data'!B2795,"")</f>
        <v/>
      </c>
      <c r="C2795" t="str">
        <f>IF(ROW()&lt;=vLastrow,'Match History Data'!C2795,"")</f>
        <v/>
      </c>
      <c r="D2795" t="str">
        <f>IF(ROW()&lt;=vLastrow,'Match History Data'!D2795,"")</f>
        <v/>
      </c>
      <c r="E2795" s="3" t="str">
        <f>IF(ROW()&lt;=vLastrow,IF('Match History Data'!E2795&lt;&gt;"",'Match History Data'!E2795,""),"")</f>
        <v/>
      </c>
      <c r="F2795" s="3" t="str">
        <f>IF(ROW()&lt;=vLastrow,IF('Match History Data'!F2795&lt;&gt;"",'Match History Data'!F2795,""),"")</f>
        <v/>
      </c>
      <c r="G2795" t="str">
        <f>IF(ROW()&lt;=vLastrow,'Match History Data'!G2795,"")</f>
        <v/>
      </c>
      <c r="H2795" t="str">
        <f>IF(ROW()&lt;=vLastrow,'Match History Data'!H2795,"")</f>
        <v/>
      </c>
      <c r="I2795" t="str">
        <f>IF(ROW()&lt;=vLastrow,'Match History Data'!I2795,"")</f>
        <v/>
      </c>
      <c r="J2795" t="str">
        <f>IF(ROW()&lt;=vLastrow,'Match History Data'!J2795,"")</f>
        <v/>
      </c>
      <c r="K2795" t="str">
        <f>IF(ROW()&lt;=vLastrow,'Match History Data'!K2795,"")</f>
        <v/>
      </c>
      <c r="L2795" t="str">
        <f>IF(ROW()&lt;=vLastrow,'Match History Data'!L2795,"")</f>
        <v/>
      </c>
      <c r="M2795" t="str">
        <f>IF(ROW()&lt;=vLastrow,'Match History Data'!M2795,"")</f>
        <v/>
      </c>
      <c r="N2795" t="str">
        <f>IF(ROW()&lt;=vLastrow,'Match History Data'!N2795,"")</f>
        <v/>
      </c>
      <c r="O2795" t="str">
        <f>IF(ROW()&lt;=vLastrow,'Match History Data'!O2795,"")</f>
        <v/>
      </c>
      <c r="Q2795" t="str">
        <f>IF(ROW()&lt;=vLastrow,VLOOKUP(MONTH(E2795),calcs!$S$2:$T$13,2,FALSE),"")</f>
        <v/>
      </c>
      <c r="R2795" t="str">
        <f>IF(ROW()&lt;=vLastrow,VLOOKUP(MONTH(F2795),calcs!$S$2:$T$13,2,FALSE),"")</f>
        <v/>
      </c>
      <c r="S2795" t="str">
        <f t="shared" si="225"/>
        <v/>
      </c>
      <c r="T2795" s="26" t="e">
        <f>IF(F2795="",DATEDIF(E2795,calcs!X$2,"Y"),"")</f>
        <v>#VALUE!</v>
      </c>
      <c r="U2795" t="str">
        <f t="shared" si="224"/>
        <v/>
      </c>
      <c r="V2795" t="str">
        <f t="shared" si="221"/>
        <v/>
      </c>
      <c r="W2795">
        <f t="shared" si="222"/>
        <v>0</v>
      </c>
      <c r="X2795">
        <f t="shared" si="223"/>
        <v>0</v>
      </c>
    </row>
    <row r="2796" spans="1:24" x14ac:dyDescent="0.35">
      <c r="A2796" t="str">
        <f>IF(ROW()&lt;=vLastrow,'Match History Data'!A2796,"")</f>
        <v/>
      </c>
      <c r="B2796" t="str">
        <f>IF(ROW()&lt;=vLastrow,'Match History Data'!B2796,"")</f>
        <v/>
      </c>
      <c r="C2796" t="str">
        <f>IF(ROW()&lt;=vLastrow,'Match History Data'!C2796,"")</f>
        <v/>
      </c>
      <c r="D2796" t="str">
        <f>IF(ROW()&lt;=vLastrow,'Match History Data'!D2796,"")</f>
        <v/>
      </c>
      <c r="E2796" s="3" t="str">
        <f>IF(ROW()&lt;=vLastrow,IF('Match History Data'!E2796&lt;&gt;"",'Match History Data'!E2796,""),"")</f>
        <v/>
      </c>
      <c r="F2796" s="3" t="str">
        <f>IF(ROW()&lt;=vLastrow,IF('Match History Data'!F2796&lt;&gt;"",'Match History Data'!F2796,""),"")</f>
        <v/>
      </c>
      <c r="G2796" t="str">
        <f>IF(ROW()&lt;=vLastrow,'Match History Data'!G2796,"")</f>
        <v/>
      </c>
      <c r="H2796" t="str">
        <f>IF(ROW()&lt;=vLastrow,'Match History Data'!H2796,"")</f>
        <v/>
      </c>
      <c r="I2796" t="str">
        <f>IF(ROW()&lt;=vLastrow,'Match History Data'!I2796,"")</f>
        <v/>
      </c>
      <c r="J2796" t="str">
        <f>IF(ROW()&lt;=vLastrow,'Match History Data'!J2796,"")</f>
        <v/>
      </c>
      <c r="K2796" t="str">
        <f>IF(ROW()&lt;=vLastrow,'Match History Data'!K2796,"")</f>
        <v/>
      </c>
      <c r="L2796" t="str">
        <f>IF(ROW()&lt;=vLastrow,'Match History Data'!L2796,"")</f>
        <v/>
      </c>
      <c r="M2796" t="str">
        <f>IF(ROW()&lt;=vLastrow,'Match History Data'!M2796,"")</f>
        <v/>
      </c>
      <c r="N2796" t="str">
        <f>IF(ROW()&lt;=vLastrow,'Match History Data'!N2796,"")</f>
        <v/>
      </c>
      <c r="O2796" t="str">
        <f>IF(ROW()&lt;=vLastrow,'Match History Data'!O2796,"")</f>
        <v/>
      </c>
      <c r="Q2796" t="str">
        <f>IF(ROW()&lt;=vLastrow,VLOOKUP(MONTH(E2796),calcs!$S$2:$T$13,2,FALSE),"")</f>
        <v/>
      </c>
      <c r="R2796" t="str">
        <f>IF(ROW()&lt;=vLastrow,VLOOKUP(MONTH(F2796),calcs!$S$2:$T$13,2,FALSE),"")</f>
        <v/>
      </c>
      <c r="S2796" t="str">
        <f t="shared" si="225"/>
        <v/>
      </c>
      <c r="T2796" s="26" t="e">
        <f>IF(F2796="",DATEDIF(E2796,calcs!X$2,"Y"),"")</f>
        <v>#VALUE!</v>
      </c>
      <c r="U2796" t="str">
        <f t="shared" si="224"/>
        <v/>
      </c>
      <c r="V2796" t="str">
        <f t="shared" si="221"/>
        <v/>
      </c>
      <c r="W2796">
        <f t="shared" si="222"/>
        <v>0</v>
      </c>
      <c r="X2796">
        <f t="shared" si="223"/>
        <v>0</v>
      </c>
    </row>
    <row r="2797" spans="1:24" x14ac:dyDescent="0.35">
      <c r="A2797" t="str">
        <f>IF(ROW()&lt;=vLastrow,'Match History Data'!A2797,"")</f>
        <v/>
      </c>
      <c r="B2797" t="str">
        <f>IF(ROW()&lt;=vLastrow,'Match History Data'!B2797,"")</f>
        <v/>
      </c>
      <c r="C2797" t="str">
        <f>IF(ROW()&lt;=vLastrow,'Match History Data'!C2797,"")</f>
        <v/>
      </c>
      <c r="D2797" t="str">
        <f>IF(ROW()&lt;=vLastrow,'Match History Data'!D2797,"")</f>
        <v/>
      </c>
      <c r="E2797" s="3" t="str">
        <f>IF(ROW()&lt;=vLastrow,IF('Match History Data'!E2797&lt;&gt;"",'Match History Data'!E2797,""),"")</f>
        <v/>
      </c>
      <c r="F2797" s="3" t="str">
        <f>IF(ROW()&lt;=vLastrow,IF('Match History Data'!F2797&lt;&gt;"",'Match History Data'!F2797,""),"")</f>
        <v/>
      </c>
      <c r="G2797" t="str">
        <f>IF(ROW()&lt;=vLastrow,'Match History Data'!G2797,"")</f>
        <v/>
      </c>
      <c r="H2797" t="str">
        <f>IF(ROW()&lt;=vLastrow,'Match History Data'!H2797,"")</f>
        <v/>
      </c>
      <c r="I2797" t="str">
        <f>IF(ROW()&lt;=vLastrow,'Match History Data'!I2797,"")</f>
        <v/>
      </c>
      <c r="J2797" t="str">
        <f>IF(ROW()&lt;=vLastrow,'Match History Data'!J2797,"")</f>
        <v/>
      </c>
      <c r="K2797" t="str">
        <f>IF(ROW()&lt;=vLastrow,'Match History Data'!K2797,"")</f>
        <v/>
      </c>
      <c r="L2797" t="str">
        <f>IF(ROW()&lt;=vLastrow,'Match History Data'!L2797,"")</f>
        <v/>
      </c>
      <c r="M2797" t="str">
        <f>IF(ROW()&lt;=vLastrow,'Match History Data'!M2797,"")</f>
        <v/>
      </c>
      <c r="N2797" t="str">
        <f>IF(ROW()&lt;=vLastrow,'Match History Data'!N2797,"")</f>
        <v/>
      </c>
      <c r="O2797" t="str">
        <f>IF(ROW()&lt;=vLastrow,'Match History Data'!O2797,"")</f>
        <v/>
      </c>
      <c r="Q2797" t="str">
        <f>IF(ROW()&lt;=vLastrow,VLOOKUP(MONTH(E2797),calcs!$S$2:$T$13,2,FALSE),"")</f>
        <v/>
      </c>
      <c r="R2797" t="str">
        <f>IF(ROW()&lt;=vLastrow,VLOOKUP(MONTH(F2797),calcs!$S$2:$T$13,2,FALSE),"")</f>
        <v/>
      </c>
      <c r="S2797" t="str">
        <f t="shared" si="225"/>
        <v/>
      </c>
      <c r="T2797" s="26" t="e">
        <f>IF(F2797="",DATEDIF(E2797,calcs!X$2,"Y"),"")</f>
        <v>#VALUE!</v>
      </c>
      <c r="U2797" t="str">
        <f t="shared" si="224"/>
        <v/>
      </c>
      <c r="V2797" t="str">
        <f t="shared" si="221"/>
        <v/>
      </c>
      <c r="W2797">
        <f t="shared" si="222"/>
        <v>0</v>
      </c>
      <c r="X2797">
        <f t="shared" si="223"/>
        <v>0</v>
      </c>
    </row>
    <row r="2798" spans="1:24" x14ac:dyDescent="0.35">
      <c r="A2798" t="str">
        <f>IF(ROW()&lt;=vLastrow,'Match History Data'!A2798,"")</f>
        <v/>
      </c>
      <c r="B2798" t="str">
        <f>IF(ROW()&lt;=vLastrow,'Match History Data'!B2798,"")</f>
        <v/>
      </c>
      <c r="C2798" t="str">
        <f>IF(ROW()&lt;=vLastrow,'Match History Data'!C2798,"")</f>
        <v/>
      </c>
      <c r="D2798" t="str">
        <f>IF(ROW()&lt;=vLastrow,'Match History Data'!D2798,"")</f>
        <v/>
      </c>
      <c r="E2798" s="3" t="str">
        <f>IF(ROW()&lt;=vLastrow,IF('Match History Data'!E2798&lt;&gt;"",'Match History Data'!E2798,""),"")</f>
        <v/>
      </c>
      <c r="F2798" s="3" t="str">
        <f>IF(ROW()&lt;=vLastrow,IF('Match History Data'!F2798&lt;&gt;"",'Match History Data'!F2798,""),"")</f>
        <v/>
      </c>
      <c r="G2798" t="str">
        <f>IF(ROW()&lt;=vLastrow,'Match History Data'!G2798,"")</f>
        <v/>
      </c>
      <c r="H2798" t="str">
        <f>IF(ROW()&lt;=vLastrow,'Match History Data'!H2798,"")</f>
        <v/>
      </c>
      <c r="I2798" t="str">
        <f>IF(ROW()&lt;=vLastrow,'Match History Data'!I2798,"")</f>
        <v/>
      </c>
      <c r="J2798" t="str">
        <f>IF(ROW()&lt;=vLastrow,'Match History Data'!J2798,"")</f>
        <v/>
      </c>
      <c r="K2798" t="str">
        <f>IF(ROW()&lt;=vLastrow,'Match History Data'!K2798,"")</f>
        <v/>
      </c>
      <c r="L2798" t="str">
        <f>IF(ROW()&lt;=vLastrow,'Match History Data'!L2798,"")</f>
        <v/>
      </c>
      <c r="M2798" t="str">
        <f>IF(ROW()&lt;=vLastrow,'Match History Data'!M2798,"")</f>
        <v/>
      </c>
      <c r="N2798" t="str">
        <f>IF(ROW()&lt;=vLastrow,'Match History Data'!N2798,"")</f>
        <v/>
      </c>
      <c r="O2798" t="str">
        <f>IF(ROW()&lt;=vLastrow,'Match History Data'!O2798,"")</f>
        <v/>
      </c>
      <c r="Q2798" t="str">
        <f>IF(ROW()&lt;=vLastrow,VLOOKUP(MONTH(E2798),calcs!$S$2:$T$13,2,FALSE),"")</f>
        <v/>
      </c>
      <c r="R2798" t="str">
        <f>IF(ROW()&lt;=vLastrow,VLOOKUP(MONTH(F2798),calcs!$S$2:$T$13,2,FALSE),"")</f>
        <v/>
      </c>
      <c r="S2798" t="str">
        <f t="shared" si="225"/>
        <v/>
      </c>
      <c r="T2798" s="26" t="e">
        <f>IF(F2798="",DATEDIF(E2798,calcs!X$2,"Y"),"")</f>
        <v>#VALUE!</v>
      </c>
      <c r="U2798" t="str">
        <f t="shared" si="224"/>
        <v/>
      </c>
      <c r="V2798" t="str">
        <f t="shared" si="221"/>
        <v/>
      </c>
      <c r="W2798">
        <f t="shared" si="222"/>
        <v>0</v>
      </c>
      <c r="X2798">
        <f t="shared" si="223"/>
        <v>0</v>
      </c>
    </row>
    <row r="2799" spans="1:24" x14ac:dyDescent="0.35">
      <c r="A2799" t="str">
        <f>IF(ROW()&lt;=vLastrow,'Match History Data'!A2799,"")</f>
        <v/>
      </c>
      <c r="B2799" t="str">
        <f>IF(ROW()&lt;=vLastrow,'Match History Data'!B2799,"")</f>
        <v/>
      </c>
      <c r="C2799" t="str">
        <f>IF(ROW()&lt;=vLastrow,'Match History Data'!C2799,"")</f>
        <v/>
      </c>
      <c r="D2799" t="str">
        <f>IF(ROW()&lt;=vLastrow,'Match History Data'!D2799,"")</f>
        <v/>
      </c>
      <c r="E2799" s="3" t="str">
        <f>IF(ROW()&lt;=vLastrow,IF('Match History Data'!E2799&lt;&gt;"",'Match History Data'!E2799,""),"")</f>
        <v/>
      </c>
      <c r="F2799" s="3" t="str">
        <f>IF(ROW()&lt;=vLastrow,IF('Match History Data'!F2799&lt;&gt;"",'Match History Data'!F2799,""),"")</f>
        <v/>
      </c>
      <c r="G2799" t="str">
        <f>IF(ROW()&lt;=vLastrow,'Match History Data'!G2799,"")</f>
        <v/>
      </c>
      <c r="H2799" t="str">
        <f>IF(ROW()&lt;=vLastrow,'Match History Data'!H2799,"")</f>
        <v/>
      </c>
      <c r="I2799" t="str">
        <f>IF(ROW()&lt;=vLastrow,'Match History Data'!I2799,"")</f>
        <v/>
      </c>
      <c r="J2799" t="str">
        <f>IF(ROW()&lt;=vLastrow,'Match History Data'!J2799,"")</f>
        <v/>
      </c>
      <c r="K2799" t="str">
        <f>IF(ROW()&lt;=vLastrow,'Match History Data'!K2799,"")</f>
        <v/>
      </c>
      <c r="L2799" t="str">
        <f>IF(ROW()&lt;=vLastrow,'Match History Data'!L2799,"")</f>
        <v/>
      </c>
      <c r="M2799" t="str">
        <f>IF(ROW()&lt;=vLastrow,'Match History Data'!M2799,"")</f>
        <v/>
      </c>
      <c r="N2799" t="str">
        <f>IF(ROW()&lt;=vLastrow,'Match History Data'!N2799,"")</f>
        <v/>
      </c>
      <c r="O2799" t="str">
        <f>IF(ROW()&lt;=vLastrow,'Match History Data'!O2799,"")</f>
        <v/>
      </c>
      <c r="Q2799" t="str">
        <f>IF(ROW()&lt;=vLastrow,VLOOKUP(MONTH(E2799),calcs!$S$2:$T$13,2,FALSE),"")</f>
        <v/>
      </c>
      <c r="R2799" t="str">
        <f>IF(ROW()&lt;=vLastrow,VLOOKUP(MONTH(F2799),calcs!$S$2:$T$13,2,FALSE),"")</f>
        <v/>
      </c>
      <c r="S2799" t="str">
        <f t="shared" si="225"/>
        <v/>
      </c>
      <c r="T2799" s="26" t="e">
        <f>IF(F2799="",DATEDIF(E2799,calcs!X$2,"Y"),"")</f>
        <v>#VALUE!</v>
      </c>
      <c r="U2799" t="str">
        <f t="shared" si="224"/>
        <v/>
      </c>
      <c r="V2799" t="str">
        <f t="shared" si="221"/>
        <v/>
      </c>
      <c r="W2799">
        <f t="shared" si="222"/>
        <v>0</v>
      </c>
      <c r="X2799">
        <f t="shared" si="223"/>
        <v>0</v>
      </c>
    </row>
    <row r="2800" spans="1:24" x14ac:dyDescent="0.35">
      <c r="A2800" t="str">
        <f>IF(ROW()&lt;=vLastrow,'Match History Data'!A2800,"")</f>
        <v/>
      </c>
      <c r="B2800" t="str">
        <f>IF(ROW()&lt;=vLastrow,'Match History Data'!B2800,"")</f>
        <v/>
      </c>
      <c r="C2800" t="str">
        <f>IF(ROW()&lt;=vLastrow,'Match History Data'!C2800,"")</f>
        <v/>
      </c>
      <c r="D2800" t="str">
        <f>IF(ROW()&lt;=vLastrow,'Match History Data'!D2800,"")</f>
        <v/>
      </c>
      <c r="E2800" s="3" t="str">
        <f>IF(ROW()&lt;=vLastrow,IF('Match History Data'!E2800&lt;&gt;"",'Match History Data'!E2800,""),"")</f>
        <v/>
      </c>
      <c r="F2800" s="3" t="str">
        <f>IF(ROW()&lt;=vLastrow,IF('Match History Data'!F2800&lt;&gt;"",'Match History Data'!F2800,""),"")</f>
        <v/>
      </c>
      <c r="G2800" t="str">
        <f>IF(ROW()&lt;=vLastrow,'Match History Data'!G2800,"")</f>
        <v/>
      </c>
      <c r="H2800" t="str">
        <f>IF(ROW()&lt;=vLastrow,'Match History Data'!H2800,"")</f>
        <v/>
      </c>
      <c r="I2800" t="str">
        <f>IF(ROW()&lt;=vLastrow,'Match History Data'!I2800,"")</f>
        <v/>
      </c>
      <c r="J2800" t="str">
        <f>IF(ROW()&lt;=vLastrow,'Match History Data'!J2800,"")</f>
        <v/>
      </c>
      <c r="K2800" t="str">
        <f>IF(ROW()&lt;=vLastrow,'Match History Data'!K2800,"")</f>
        <v/>
      </c>
      <c r="L2800" t="str">
        <f>IF(ROW()&lt;=vLastrow,'Match History Data'!L2800,"")</f>
        <v/>
      </c>
      <c r="M2800" t="str">
        <f>IF(ROW()&lt;=vLastrow,'Match History Data'!M2800,"")</f>
        <v/>
      </c>
      <c r="N2800" t="str">
        <f>IF(ROW()&lt;=vLastrow,'Match History Data'!N2800,"")</f>
        <v/>
      </c>
      <c r="O2800" t="str">
        <f>IF(ROW()&lt;=vLastrow,'Match History Data'!O2800,"")</f>
        <v/>
      </c>
      <c r="Q2800" t="str">
        <f>IF(ROW()&lt;=vLastrow,VLOOKUP(MONTH(E2800),calcs!$S$2:$T$13,2,FALSE),"")</f>
        <v/>
      </c>
      <c r="R2800" t="str">
        <f>IF(ROW()&lt;=vLastrow,VLOOKUP(MONTH(F2800),calcs!$S$2:$T$13,2,FALSE),"")</f>
        <v/>
      </c>
      <c r="S2800" t="str">
        <f t="shared" si="225"/>
        <v/>
      </c>
      <c r="T2800" s="26" t="e">
        <f>IF(F2800="",DATEDIF(E2800,calcs!X$2,"Y"),"")</f>
        <v>#VALUE!</v>
      </c>
      <c r="U2800" t="str">
        <f t="shared" si="224"/>
        <v/>
      </c>
      <c r="V2800" t="str">
        <f t="shared" si="221"/>
        <v/>
      </c>
      <c r="W2800">
        <f t="shared" si="222"/>
        <v>0</v>
      </c>
      <c r="X2800">
        <f t="shared" si="223"/>
        <v>0</v>
      </c>
    </row>
    <row r="2801" spans="1:24" x14ac:dyDescent="0.35">
      <c r="A2801" t="str">
        <f>IF(ROW()&lt;=vLastrow,'Match History Data'!A2801,"")</f>
        <v/>
      </c>
      <c r="B2801" t="str">
        <f>IF(ROW()&lt;=vLastrow,'Match History Data'!B2801,"")</f>
        <v/>
      </c>
      <c r="C2801" t="str">
        <f>IF(ROW()&lt;=vLastrow,'Match History Data'!C2801,"")</f>
        <v/>
      </c>
      <c r="D2801" t="str">
        <f>IF(ROW()&lt;=vLastrow,'Match History Data'!D2801,"")</f>
        <v/>
      </c>
      <c r="E2801" s="3" t="str">
        <f>IF(ROW()&lt;=vLastrow,IF('Match History Data'!E2801&lt;&gt;"",'Match History Data'!E2801,""),"")</f>
        <v/>
      </c>
      <c r="F2801" s="3" t="str">
        <f>IF(ROW()&lt;=vLastrow,IF('Match History Data'!F2801&lt;&gt;"",'Match History Data'!F2801,""),"")</f>
        <v/>
      </c>
      <c r="G2801" t="str">
        <f>IF(ROW()&lt;=vLastrow,'Match History Data'!G2801,"")</f>
        <v/>
      </c>
      <c r="H2801" t="str">
        <f>IF(ROW()&lt;=vLastrow,'Match History Data'!H2801,"")</f>
        <v/>
      </c>
      <c r="I2801" t="str">
        <f>IF(ROW()&lt;=vLastrow,'Match History Data'!I2801,"")</f>
        <v/>
      </c>
      <c r="J2801" t="str">
        <f>IF(ROW()&lt;=vLastrow,'Match History Data'!J2801,"")</f>
        <v/>
      </c>
      <c r="K2801" t="str">
        <f>IF(ROW()&lt;=vLastrow,'Match History Data'!K2801,"")</f>
        <v/>
      </c>
      <c r="L2801" t="str">
        <f>IF(ROW()&lt;=vLastrow,'Match History Data'!L2801,"")</f>
        <v/>
      </c>
      <c r="M2801" t="str">
        <f>IF(ROW()&lt;=vLastrow,'Match History Data'!M2801,"")</f>
        <v/>
      </c>
      <c r="N2801" t="str">
        <f>IF(ROW()&lt;=vLastrow,'Match History Data'!N2801,"")</f>
        <v/>
      </c>
      <c r="O2801" t="str">
        <f>IF(ROW()&lt;=vLastrow,'Match History Data'!O2801,"")</f>
        <v/>
      </c>
      <c r="Q2801" t="str">
        <f>IF(ROW()&lt;=vLastrow,VLOOKUP(MONTH(E2801),calcs!$S$2:$T$13,2,FALSE),"")</f>
        <v/>
      </c>
      <c r="R2801" t="str">
        <f>IF(ROW()&lt;=vLastrow,VLOOKUP(MONTH(F2801),calcs!$S$2:$T$13,2,FALSE),"")</f>
        <v/>
      </c>
      <c r="S2801" t="str">
        <f t="shared" si="225"/>
        <v/>
      </c>
      <c r="T2801" s="26" t="e">
        <f>IF(F2801="",DATEDIF(E2801,calcs!X$2,"Y"),"")</f>
        <v>#VALUE!</v>
      </c>
      <c r="U2801" t="str">
        <f t="shared" si="224"/>
        <v/>
      </c>
      <c r="V2801" t="str">
        <f t="shared" si="221"/>
        <v/>
      </c>
      <c r="W2801">
        <f t="shared" si="222"/>
        <v>0</v>
      </c>
      <c r="X2801">
        <f t="shared" si="223"/>
        <v>0</v>
      </c>
    </row>
    <row r="2802" spans="1:24" x14ac:dyDescent="0.35">
      <c r="A2802" t="str">
        <f>IF(ROW()&lt;=vLastrow,'Match History Data'!A2802,"")</f>
        <v/>
      </c>
      <c r="B2802" t="str">
        <f>IF(ROW()&lt;=vLastrow,'Match History Data'!B2802,"")</f>
        <v/>
      </c>
      <c r="C2802" t="str">
        <f>IF(ROW()&lt;=vLastrow,'Match History Data'!C2802,"")</f>
        <v/>
      </c>
      <c r="D2802" t="str">
        <f>IF(ROW()&lt;=vLastrow,'Match History Data'!D2802,"")</f>
        <v/>
      </c>
      <c r="E2802" s="3" t="str">
        <f>IF(ROW()&lt;=vLastrow,IF('Match History Data'!E2802&lt;&gt;"",'Match History Data'!E2802,""),"")</f>
        <v/>
      </c>
      <c r="F2802" s="3" t="str">
        <f>IF(ROW()&lt;=vLastrow,IF('Match History Data'!F2802&lt;&gt;"",'Match History Data'!F2802,""),"")</f>
        <v/>
      </c>
      <c r="G2802" t="str">
        <f>IF(ROW()&lt;=vLastrow,'Match History Data'!G2802,"")</f>
        <v/>
      </c>
      <c r="H2802" t="str">
        <f>IF(ROW()&lt;=vLastrow,'Match History Data'!H2802,"")</f>
        <v/>
      </c>
      <c r="I2802" t="str">
        <f>IF(ROW()&lt;=vLastrow,'Match History Data'!I2802,"")</f>
        <v/>
      </c>
      <c r="J2802" t="str">
        <f>IF(ROW()&lt;=vLastrow,'Match History Data'!J2802,"")</f>
        <v/>
      </c>
      <c r="K2802" t="str">
        <f>IF(ROW()&lt;=vLastrow,'Match History Data'!K2802,"")</f>
        <v/>
      </c>
      <c r="L2802" t="str">
        <f>IF(ROW()&lt;=vLastrow,'Match History Data'!L2802,"")</f>
        <v/>
      </c>
      <c r="M2802" t="str">
        <f>IF(ROW()&lt;=vLastrow,'Match History Data'!M2802,"")</f>
        <v/>
      </c>
      <c r="N2802" t="str">
        <f>IF(ROW()&lt;=vLastrow,'Match History Data'!N2802,"")</f>
        <v/>
      </c>
      <c r="O2802" t="str">
        <f>IF(ROW()&lt;=vLastrow,'Match History Data'!O2802,"")</f>
        <v/>
      </c>
      <c r="Q2802" t="str">
        <f>IF(ROW()&lt;=vLastrow,VLOOKUP(MONTH(E2802),calcs!$S$2:$T$13,2,FALSE),"")</f>
        <v/>
      </c>
      <c r="R2802" t="str">
        <f>IF(ROW()&lt;=vLastrow,VLOOKUP(MONTH(F2802),calcs!$S$2:$T$13,2,FALSE),"")</f>
        <v/>
      </c>
      <c r="S2802" t="str">
        <f t="shared" si="225"/>
        <v/>
      </c>
      <c r="T2802" s="26" t="e">
        <f>IF(F2802="",DATEDIF(E2802,calcs!X$2,"Y"),"")</f>
        <v>#VALUE!</v>
      </c>
      <c r="U2802" t="str">
        <f t="shared" si="224"/>
        <v/>
      </c>
      <c r="V2802" t="str">
        <f t="shared" si="221"/>
        <v/>
      </c>
      <c r="W2802">
        <f t="shared" si="222"/>
        <v>0</v>
      </c>
      <c r="X2802">
        <f t="shared" si="223"/>
        <v>0</v>
      </c>
    </row>
    <row r="2803" spans="1:24" x14ac:dyDescent="0.35">
      <c r="A2803" t="str">
        <f>IF(ROW()&lt;=vLastrow,'Match History Data'!A2803,"")</f>
        <v/>
      </c>
      <c r="B2803" t="str">
        <f>IF(ROW()&lt;=vLastrow,'Match History Data'!B2803,"")</f>
        <v/>
      </c>
      <c r="C2803" t="str">
        <f>IF(ROW()&lt;=vLastrow,'Match History Data'!C2803,"")</f>
        <v/>
      </c>
      <c r="D2803" t="str">
        <f>IF(ROW()&lt;=vLastrow,'Match History Data'!D2803,"")</f>
        <v/>
      </c>
      <c r="E2803" s="3" t="str">
        <f>IF(ROW()&lt;=vLastrow,IF('Match History Data'!E2803&lt;&gt;"",'Match History Data'!E2803,""),"")</f>
        <v/>
      </c>
      <c r="F2803" s="3" t="str">
        <f>IF(ROW()&lt;=vLastrow,IF('Match History Data'!F2803&lt;&gt;"",'Match History Data'!F2803,""),"")</f>
        <v/>
      </c>
      <c r="G2803" t="str">
        <f>IF(ROW()&lt;=vLastrow,'Match History Data'!G2803,"")</f>
        <v/>
      </c>
      <c r="H2803" t="str">
        <f>IF(ROW()&lt;=vLastrow,'Match History Data'!H2803,"")</f>
        <v/>
      </c>
      <c r="I2803" t="str">
        <f>IF(ROW()&lt;=vLastrow,'Match History Data'!I2803,"")</f>
        <v/>
      </c>
      <c r="J2803" t="str">
        <f>IF(ROW()&lt;=vLastrow,'Match History Data'!J2803,"")</f>
        <v/>
      </c>
      <c r="K2803" t="str">
        <f>IF(ROW()&lt;=vLastrow,'Match History Data'!K2803,"")</f>
        <v/>
      </c>
      <c r="L2803" t="str">
        <f>IF(ROW()&lt;=vLastrow,'Match History Data'!L2803,"")</f>
        <v/>
      </c>
      <c r="M2803" t="str">
        <f>IF(ROW()&lt;=vLastrow,'Match History Data'!M2803,"")</f>
        <v/>
      </c>
      <c r="N2803" t="str">
        <f>IF(ROW()&lt;=vLastrow,'Match History Data'!N2803,"")</f>
        <v/>
      </c>
      <c r="O2803" t="str">
        <f>IF(ROW()&lt;=vLastrow,'Match History Data'!O2803,"")</f>
        <v/>
      </c>
      <c r="Q2803" t="str">
        <f>IF(ROW()&lt;=vLastrow,VLOOKUP(MONTH(E2803),calcs!$S$2:$T$13,2,FALSE),"")</f>
        <v/>
      </c>
      <c r="R2803" t="str">
        <f>IF(ROW()&lt;=vLastrow,VLOOKUP(MONTH(F2803),calcs!$S$2:$T$13,2,FALSE),"")</f>
        <v/>
      </c>
      <c r="S2803" t="str">
        <f t="shared" si="225"/>
        <v/>
      </c>
      <c r="T2803" s="26" t="e">
        <f>IF(F2803="",DATEDIF(E2803,calcs!X$2,"Y"),"")</f>
        <v>#VALUE!</v>
      </c>
      <c r="U2803" t="str">
        <f t="shared" si="224"/>
        <v/>
      </c>
      <c r="V2803" t="str">
        <f t="shared" si="221"/>
        <v/>
      </c>
      <c r="W2803">
        <f t="shared" si="222"/>
        <v>0</v>
      </c>
      <c r="X2803">
        <f t="shared" si="223"/>
        <v>0</v>
      </c>
    </row>
    <row r="2804" spans="1:24" x14ac:dyDescent="0.35">
      <c r="A2804" t="str">
        <f>IF(ROW()&lt;=vLastrow,'Match History Data'!A2804,"")</f>
        <v/>
      </c>
      <c r="B2804" t="str">
        <f>IF(ROW()&lt;=vLastrow,'Match History Data'!B2804,"")</f>
        <v/>
      </c>
      <c r="C2804" t="str">
        <f>IF(ROW()&lt;=vLastrow,'Match History Data'!C2804,"")</f>
        <v/>
      </c>
      <c r="D2804" t="str">
        <f>IF(ROW()&lt;=vLastrow,'Match History Data'!D2804,"")</f>
        <v/>
      </c>
      <c r="E2804" s="3" t="str">
        <f>IF(ROW()&lt;=vLastrow,IF('Match History Data'!E2804&lt;&gt;"",'Match History Data'!E2804,""),"")</f>
        <v/>
      </c>
      <c r="F2804" s="3" t="str">
        <f>IF(ROW()&lt;=vLastrow,IF('Match History Data'!F2804&lt;&gt;"",'Match History Data'!F2804,""),"")</f>
        <v/>
      </c>
      <c r="G2804" t="str">
        <f>IF(ROW()&lt;=vLastrow,'Match History Data'!G2804,"")</f>
        <v/>
      </c>
      <c r="H2804" t="str">
        <f>IF(ROW()&lt;=vLastrow,'Match History Data'!H2804,"")</f>
        <v/>
      </c>
      <c r="I2804" t="str">
        <f>IF(ROW()&lt;=vLastrow,'Match History Data'!I2804,"")</f>
        <v/>
      </c>
      <c r="J2804" t="str">
        <f>IF(ROW()&lt;=vLastrow,'Match History Data'!J2804,"")</f>
        <v/>
      </c>
      <c r="K2804" t="str">
        <f>IF(ROW()&lt;=vLastrow,'Match History Data'!K2804,"")</f>
        <v/>
      </c>
      <c r="L2804" t="str">
        <f>IF(ROW()&lt;=vLastrow,'Match History Data'!L2804,"")</f>
        <v/>
      </c>
      <c r="M2804" t="str">
        <f>IF(ROW()&lt;=vLastrow,'Match History Data'!M2804,"")</f>
        <v/>
      </c>
      <c r="N2804" t="str">
        <f>IF(ROW()&lt;=vLastrow,'Match History Data'!N2804,"")</f>
        <v/>
      </c>
      <c r="O2804" t="str">
        <f>IF(ROW()&lt;=vLastrow,'Match History Data'!O2804,"")</f>
        <v/>
      </c>
      <c r="Q2804" t="str">
        <f>IF(ROW()&lt;=vLastrow,VLOOKUP(MONTH(E2804),calcs!$S$2:$T$13,2,FALSE),"")</f>
        <v/>
      </c>
      <c r="R2804" t="str">
        <f>IF(ROW()&lt;=vLastrow,VLOOKUP(MONTH(F2804),calcs!$S$2:$T$13,2,FALSE),"")</f>
        <v/>
      </c>
      <c r="S2804" t="str">
        <f t="shared" si="225"/>
        <v/>
      </c>
      <c r="T2804" s="26" t="e">
        <f>IF(F2804="",DATEDIF(E2804,calcs!X$2,"Y"),"")</f>
        <v>#VALUE!</v>
      </c>
      <c r="U2804" t="str">
        <f t="shared" si="224"/>
        <v/>
      </c>
      <c r="V2804" t="str">
        <f t="shared" si="221"/>
        <v/>
      </c>
      <c r="W2804">
        <f t="shared" si="222"/>
        <v>0</v>
      </c>
      <c r="X2804">
        <f t="shared" si="223"/>
        <v>0</v>
      </c>
    </row>
    <row r="2805" spans="1:24" x14ac:dyDescent="0.35">
      <c r="A2805" t="str">
        <f>IF(ROW()&lt;=vLastrow,'Match History Data'!A2805,"")</f>
        <v/>
      </c>
      <c r="B2805" t="str">
        <f>IF(ROW()&lt;=vLastrow,'Match History Data'!B2805,"")</f>
        <v/>
      </c>
      <c r="C2805" t="str">
        <f>IF(ROW()&lt;=vLastrow,'Match History Data'!C2805,"")</f>
        <v/>
      </c>
      <c r="D2805" t="str">
        <f>IF(ROW()&lt;=vLastrow,'Match History Data'!D2805,"")</f>
        <v/>
      </c>
      <c r="E2805" s="3" t="str">
        <f>IF(ROW()&lt;=vLastrow,IF('Match History Data'!E2805&lt;&gt;"",'Match History Data'!E2805,""),"")</f>
        <v/>
      </c>
      <c r="F2805" s="3" t="str">
        <f>IF(ROW()&lt;=vLastrow,IF('Match History Data'!F2805&lt;&gt;"",'Match History Data'!F2805,""),"")</f>
        <v/>
      </c>
      <c r="G2805" t="str">
        <f>IF(ROW()&lt;=vLastrow,'Match History Data'!G2805,"")</f>
        <v/>
      </c>
      <c r="H2805" t="str">
        <f>IF(ROW()&lt;=vLastrow,'Match History Data'!H2805,"")</f>
        <v/>
      </c>
      <c r="I2805" t="str">
        <f>IF(ROW()&lt;=vLastrow,'Match History Data'!I2805,"")</f>
        <v/>
      </c>
      <c r="J2805" t="str">
        <f>IF(ROW()&lt;=vLastrow,'Match History Data'!J2805,"")</f>
        <v/>
      </c>
      <c r="K2805" t="str">
        <f>IF(ROW()&lt;=vLastrow,'Match History Data'!K2805,"")</f>
        <v/>
      </c>
      <c r="L2805" t="str">
        <f>IF(ROW()&lt;=vLastrow,'Match History Data'!L2805,"")</f>
        <v/>
      </c>
      <c r="M2805" t="str">
        <f>IF(ROW()&lt;=vLastrow,'Match History Data'!M2805,"")</f>
        <v/>
      </c>
      <c r="N2805" t="str">
        <f>IF(ROW()&lt;=vLastrow,'Match History Data'!N2805,"")</f>
        <v/>
      </c>
      <c r="O2805" t="str">
        <f>IF(ROW()&lt;=vLastrow,'Match History Data'!O2805,"")</f>
        <v/>
      </c>
      <c r="Q2805" t="str">
        <f>IF(ROW()&lt;=vLastrow,VLOOKUP(MONTH(E2805),calcs!$S$2:$T$13,2,FALSE),"")</f>
        <v/>
      </c>
      <c r="R2805" t="str">
        <f>IF(ROW()&lt;=vLastrow,VLOOKUP(MONTH(F2805),calcs!$S$2:$T$13,2,FALSE),"")</f>
        <v/>
      </c>
      <c r="S2805" t="str">
        <f t="shared" si="225"/>
        <v/>
      </c>
      <c r="T2805" s="26" t="e">
        <f>IF(F2805="",DATEDIF(E2805,calcs!X$2,"Y"),"")</f>
        <v>#VALUE!</v>
      </c>
      <c r="U2805" t="str">
        <f t="shared" si="224"/>
        <v/>
      </c>
      <c r="V2805" t="str">
        <f t="shared" si="221"/>
        <v/>
      </c>
      <c r="W2805">
        <f t="shared" si="222"/>
        <v>0</v>
      </c>
      <c r="X2805">
        <f t="shared" si="223"/>
        <v>0</v>
      </c>
    </row>
    <row r="2806" spans="1:24" x14ac:dyDescent="0.35">
      <c r="A2806" t="str">
        <f>IF(ROW()&lt;=vLastrow,'Match History Data'!A2806,"")</f>
        <v/>
      </c>
      <c r="B2806" t="str">
        <f>IF(ROW()&lt;=vLastrow,'Match History Data'!B2806,"")</f>
        <v/>
      </c>
      <c r="C2806" t="str">
        <f>IF(ROW()&lt;=vLastrow,'Match History Data'!C2806,"")</f>
        <v/>
      </c>
      <c r="D2806" t="str">
        <f>IF(ROW()&lt;=vLastrow,'Match History Data'!D2806,"")</f>
        <v/>
      </c>
      <c r="E2806" s="3" t="str">
        <f>IF(ROW()&lt;=vLastrow,IF('Match History Data'!E2806&lt;&gt;"",'Match History Data'!E2806,""),"")</f>
        <v/>
      </c>
      <c r="F2806" s="3" t="str">
        <f>IF(ROW()&lt;=vLastrow,IF('Match History Data'!F2806&lt;&gt;"",'Match History Data'!F2806,""),"")</f>
        <v/>
      </c>
      <c r="G2806" t="str">
        <f>IF(ROW()&lt;=vLastrow,'Match History Data'!G2806,"")</f>
        <v/>
      </c>
      <c r="H2806" t="str">
        <f>IF(ROW()&lt;=vLastrow,'Match History Data'!H2806,"")</f>
        <v/>
      </c>
      <c r="I2806" t="str">
        <f>IF(ROW()&lt;=vLastrow,'Match History Data'!I2806,"")</f>
        <v/>
      </c>
      <c r="J2806" t="str">
        <f>IF(ROW()&lt;=vLastrow,'Match History Data'!J2806,"")</f>
        <v/>
      </c>
      <c r="K2806" t="str">
        <f>IF(ROW()&lt;=vLastrow,'Match History Data'!K2806,"")</f>
        <v/>
      </c>
      <c r="L2806" t="str">
        <f>IF(ROW()&lt;=vLastrow,'Match History Data'!L2806,"")</f>
        <v/>
      </c>
      <c r="M2806" t="str">
        <f>IF(ROW()&lt;=vLastrow,'Match History Data'!M2806,"")</f>
        <v/>
      </c>
      <c r="N2806" t="str">
        <f>IF(ROW()&lt;=vLastrow,'Match History Data'!N2806,"")</f>
        <v/>
      </c>
      <c r="O2806" t="str">
        <f>IF(ROW()&lt;=vLastrow,'Match History Data'!O2806,"")</f>
        <v/>
      </c>
      <c r="Q2806" t="str">
        <f>IF(ROW()&lt;=vLastrow,VLOOKUP(MONTH(E2806),calcs!$S$2:$T$13,2,FALSE),"")</f>
        <v/>
      </c>
      <c r="R2806" t="str">
        <f>IF(ROW()&lt;=vLastrow,VLOOKUP(MONTH(F2806),calcs!$S$2:$T$13,2,FALSE),"")</f>
        <v/>
      </c>
      <c r="S2806" t="str">
        <f t="shared" si="225"/>
        <v/>
      </c>
      <c r="T2806" s="26" t="e">
        <f>IF(F2806="",DATEDIF(E2806,calcs!X$2,"Y"),"")</f>
        <v>#VALUE!</v>
      </c>
      <c r="U2806" t="str">
        <f t="shared" si="224"/>
        <v/>
      </c>
      <c r="V2806" t="str">
        <f t="shared" si="221"/>
        <v/>
      </c>
      <c r="W2806">
        <f t="shared" si="222"/>
        <v>0</v>
      </c>
      <c r="X2806">
        <f t="shared" si="223"/>
        <v>0</v>
      </c>
    </row>
    <row r="2807" spans="1:24" x14ac:dyDescent="0.35">
      <c r="A2807" t="str">
        <f>IF(ROW()&lt;=vLastrow,'Match History Data'!A2807,"")</f>
        <v/>
      </c>
      <c r="B2807" t="str">
        <f>IF(ROW()&lt;=vLastrow,'Match History Data'!B2807,"")</f>
        <v/>
      </c>
      <c r="C2807" t="str">
        <f>IF(ROW()&lt;=vLastrow,'Match History Data'!C2807,"")</f>
        <v/>
      </c>
      <c r="D2807" t="str">
        <f>IF(ROW()&lt;=vLastrow,'Match History Data'!D2807,"")</f>
        <v/>
      </c>
      <c r="E2807" s="3" t="str">
        <f>IF(ROW()&lt;=vLastrow,IF('Match History Data'!E2807&lt;&gt;"",'Match History Data'!E2807,""),"")</f>
        <v/>
      </c>
      <c r="F2807" s="3" t="str">
        <f>IF(ROW()&lt;=vLastrow,IF('Match History Data'!F2807&lt;&gt;"",'Match History Data'!F2807,""),"")</f>
        <v/>
      </c>
      <c r="G2807" t="str">
        <f>IF(ROW()&lt;=vLastrow,'Match History Data'!G2807,"")</f>
        <v/>
      </c>
      <c r="H2807" t="str">
        <f>IF(ROW()&lt;=vLastrow,'Match History Data'!H2807,"")</f>
        <v/>
      </c>
      <c r="I2807" t="str">
        <f>IF(ROW()&lt;=vLastrow,'Match History Data'!I2807,"")</f>
        <v/>
      </c>
      <c r="J2807" t="str">
        <f>IF(ROW()&lt;=vLastrow,'Match History Data'!J2807,"")</f>
        <v/>
      </c>
      <c r="K2807" t="str">
        <f>IF(ROW()&lt;=vLastrow,'Match History Data'!K2807,"")</f>
        <v/>
      </c>
      <c r="L2807" t="str">
        <f>IF(ROW()&lt;=vLastrow,'Match History Data'!L2807,"")</f>
        <v/>
      </c>
      <c r="M2807" t="str">
        <f>IF(ROW()&lt;=vLastrow,'Match History Data'!M2807,"")</f>
        <v/>
      </c>
      <c r="N2807" t="str">
        <f>IF(ROW()&lt;=vLastrow,'Match History Data'!N2807,"")</f>
        <v/>
      </c>
      <c r="O2807" t="str">
        <f>IF(ROW()&lt;=vLastrow,'Match History Data'!O2807,"")</f>
        <v/>
      </c>
      <c r="Q2807" t="str">
        <f>IF(ROW()&lt;=vLastrow,VLOOKUP(MONTH(E2807),calcs!$S$2:$T$13,2,FALSE),"")</f>
        <v/>
      </c>
      <c r="R2807" t="str">
        <f>IF(ROW()&lt;=vLastrow,VLOOKUP(MONTH(F2807),calcs!$S$2:$T$13,2,FALSE),"")</f>
        <v/>
      </c>
      <c r="S2807" t="str">
        <f t="shared" si="225"/>
        <v/>
      </c>
      <c r="T2807" s="26" t="e">
        <f>IF(F2807="",DATEDIF(E2807,calcs!X$2,"Y"),"")</f>
        <v>#VALUE!</v>
      </c>
      <c r="U2807" t="str">
        <f t="shared" si="224"/>
        <v/>
      </c>
      <c r="V2807" t="str">
        <f t="shared" si="221"/>
        <v/>
      </c>
      <c r="W2807">
        <f t="shared" si="222"/>
        <v>0</v>
      </c>
      <c r="X2807">
        <f t="shared" si="223"/>
        <v>0</v>
      </c>
    </row>
    <row r="2808" spans="1:24" x14ac:dyDescent="0.35">
      <c r="A2808" t="str">
        <f>IF(ROW()&lt;=vLastrow,'Match History Data'!A2808,"")</f>
        <v/>
      </c>
      <c r="B2808" t="str">
        <f>IF(ROW()&lt;=vLastrow,'Match History Data'!B2808,"")</f>
        <v/>
      </c>
      <c r="C2808" t="str">
        <f>IF(ROW()&lt;=vLastrow,'Match History Data'!C2808,"")</f>
        <v/>
      </c>
      <c r="D2808" t="str">
        <f>IF(ROW()&lt;=vLastrow,'Match History Data'!D2808,"")</f>
        <v/>
      </c>
      <c r="E2808" s="3" t="str">
        <f>IF(ROW()&lt;=vLastrow,IF('Match History Data'!E2808&lt;&gt;"",'Match History Data'!E2808,""),"")</f>
        <v/>
      </c>
      <c r="F2808" s="3" t="str">
        <f>IF(ROW()&lt;=vLastrow,IF('Match History Data'!F2808&lt;&gt;"",'Match History Data'!F2808,""),"")</f>
        <v/>
      </c>
      <c r="G2808" t="str">
        <f>IF(ROW()&lt;=vLastrow,'Match History Data'!G2808,"")</f>
        <v/>
      </c>
      <c r="H2808" t="str">
        <f>IF(ROW()&lt;=vLastrow,'Match History Data'!H2808,"")</f>
        <v/>
      </c>
      <c r="I2808" t="str">
        <f>IF(ROW()&lt;=vLastrow,'Match History Data'!I2808,"")</f>
        <v/>
      </c>
      <c r="J2808" t="str">
        <f>IF(ROW()&lt;=vLastrow,'Match History Data'!J2808,"")</f>
        <v/>
      </c>
      <c r="K2808" t="str">
        <f>IF(ROW()&lt;=vLastrow,'Match History Data'!K2808,"")</f>
        <v/>
      </c>
      <c r="L2808" t="str">
        <f>IF(ROW()&lt;=vLastrow,'Match History Data'!L2808,"")</f>
        <v/>
      </c>
      <c r="M2808" t="str">
        <f>IF(ROW()&lt;=vLastrow,'Match History Data'!M2808,"")</f>
        <v/>
      </c>
      <c r="N2808" t="str">
        <f>IF(ROW()&lt;=vLastrow,'Match History Data'!N2808,"")</f>
        <v/>
      </c>
      <c r="O2808" t="str">
        <f>IF(ROW()&lt;=vLastrow,'Match History Data'!O2808,"")</f>
        <v/>
      </c>
      <c r="Q2808" t="str">
        <f>IF(ROW()&lt;=vLastrow,VLOOKUP(MONTH(E2808),calcs!$S$2:$T$13,2,FALSE),"")</f>
        <v/>
      </c>
      <c r="R2808" t="str">
        <f>IF(ROW()&lt;=vLastrow,VLOOKUP(MONTH(F2808),calcs!$S$2:$T$13,2,FALSE),"")</f>
        <v/>
      </c>
      <c r="S2808" t="str">
        <f t="shared" si="225"/>
        <v/>
      </c>
      <c r="T2808" s="26" t="e">
        <f>IF(F2808="",DATEDIF(E2808,calcs!X$2,"Y"),"")</f>
        <v>#VALUE!</v>
      </c>
      <c r="U2808" t="str">
        <f t="shared" si="224"/>
        <v/>
      </c>
      <c r="V2808" t="str">
        <f t="shared" si="221"/>
        <v/>
      </c>
      <c r="W2808">
        <f t="shared" si="222"/>
        <v>0</v>
      </c>
      <c r="X2808">
        <f t="shared" si="223"/>
        <v>0</v>
      </c>
    </row>
    <row r="2809" spans="1:24" x14ac:dyDescent="0.35">
      <c r="A2809" t="str">
        <f>IF(ROW()&lt;=vLastrow,'Match History Data'!A2809,"")</f>
        <v/>
      </c>
      <c r="B2809" t="str">
        <f>IF(ROW()&lt;=vLastrow,'Match History Data'!B2809,"")</f>
        <v/>
      </c>
      <c r="C2809" t="str">
        <f>IF(ROW()&lt;=vLastrow,'Match History Data'!C2809,"")</f>
        <v/>
      </c>
      <c r="D2809" t="str">
        <f>IF(ROW()&lt;=vLastrow,'Match History Data'!D2809,"")</f>
        <v/>
      </c>
      <c r="E2809" s="3" t="str">
        <f>IF(ROW()&lt;=vLastrow,IF('Match History Data'!E2809&lt;&gt;"",'Match History Data'!E2809,""),"")</f>
        <v/>
      </c>
      <c r="F2809" s="3" t="str">
        <f>IF(ROW()&lt;=vLastrow,IF('Match History Data'!F2809&lt;&gt;"",'Match History Data'!F2809,""),"")</f>
        <v/>
      </c>
      <c r="G2809" t="str">
        <f>IF(ROW()&lt;=vLastrow,'Match History Data'!G2809,"")</f>
        <v/>
      </c>
      <c r="H2809" t="str">
        <f>IF(ROW()&lt;=vLastrow,'Match History Data'!H2809,"")</f>
        <v/>
      </c>
      <c r="I2809" t="str">
        <f>IF(ROW()&lt;=vLastrow,'Match History Data'!I2809,"")</f>
        <v/>
      </c>
      <c r="J2809" t="str">
        <f>IF(ROW()&lt;=vLastrow,'Match History Data'!J2809,"")</f>
        <v/>
      </c>
      <c r="K2809" t="str">
        <f>IF(ROW()&lt;=vLastrow,'Match History Data'!K2809,"")</f>
        <v/>
      </c>
      <c r="L2809" t="str">
        <f>IF(ROW()&lt;=vLastrow,'Match History Data'!L2809,"")</f>
        <v/>
      </c>
      <c r="M2809" t="str">
        <f>IF(ROW()&lt;=vLastrow,'Match History Data'!M2809,"")</f>
        <v/>
      </c>
      <c r="N2809" t="str">
        <f>IF(ROW()&lt;=vLastrow,'Match History Data'!N2809,"")</f>
        <v/>
      </c>
      <c r="O2809" t="str">
        <f>IF(ROW()&lt;=vLastrow,'Match History Data'!O2809,"")</f>
        <v/>
      </c>
      <c r="Q2809" t="str">
        <f>IF(ROW()&lt;=vLastrow,VLOOKUP(MONTH(E2809),calcs!$S$2:$T$13,2,FALSE),"")</f>
        <v/>
      </c>
      <c r="R2809" t="str">
        <f>IF(ROW()&lt;=vLastrow,VLOOKUP(MONTH(F2809),calcs!$S$2:$T$13,2,FALSE),"")</f>
        <v/>
      </c>
      <c r="S2809" t="str">
        <f t="shared" si="225"/>
        <v/>
      </c>
      <c r="T2809" s="26" t="e">
        <f>IF(F2809="",DATEDIF(E2809,calcs!X$2,"Y"),"")</f>
        <v>#VALUE!</v>
      </c>
      <c r="U2809" t="str">
        <f t="shared" si="224"/>
        <v/>
      </c>
      <c r="V2809" t="str">
        <f t="shared" si="221"/>
        <v/>
      </c>
      <c r="W2809">
        <f t="shared" si="222"/>
        <v>0</v>
      </c>
      <c r="X2809">
        <f t="shared" si="223"/>
        <v>0</v>
      </c>
    </row>
    <row r="2810" spans="1:24" x14ac:dyDescent="0.35">
      <c r="A2810" t="str">
        <f>IF(ROW()&lt;=vLastrow,'Match History Data'!A2810,"")</f>
        <v/>
      </c>
      <c r="B2810" t="str">
        <f>IF(ROW()&lt;=vLastrow,'Match History Data'!B2810,"")</f>
        <v/>
      </c>
      <c r="C2810" t="str">
        <f>IF(ROW()&lt;=vLastrow,'Match History Data'!C2810,"")</f>
        <v/>
      </c>
      <c r="D2810" t="str">
        <f>IF(ROW()&lt;=vLastrow,'Match History Data'!D2810,"")</f>
        <v/>
      </c>
      <c r="E2810" s="3" t="str">
        <f>IF(ROW()&lt;=vLastrow,IF('Match History Data'!E2810&lt;&gt;"",'Match History Data'!E2810,""),"")</f>
        <v/>
      </c>
      <c r="F2810" s="3" t="str">
        <f>IF(ROW()&lt;=vLastrow,IF('Match History Data'!F2810&lt;&gt;"",'Match History Data'!F2810,""),"")</f>
        <v/>
      </c>
      <c r="G2810" t="str">
        <f>IF(ROW()&lt;=vLastrow,'Match History Data'!G2810,"")</f>
        <v/>
      </c>
      <c r="H2810" t="str">
        <f>IF(ROW()&lt;=vLastrow,'Match History Data'!H2810,"")</f>
        <v/>
      </c>
      <c r="I2810" t="str">
        <f>IF(ROW()&lt;=vLastrow,'Match History Data'!I2810,"")</f>
        <v/>
      </c>
      <c r="J2810" t="str">
        <f>IF(ROW()&lt;=vLastrow,'Match History Data'!J2810,"")</f>
        <v/>
      </c>
      <c r="K2810" t="str">
        <f>IF(ROW()&lt;=vLastrow,'Match History Data'!K2810,"")</f>
        <v/>
      </c>
      <c r="L2810" t="str">
        <f>IF(ROW()&lt;=vLastrow,'Match History Data'!L2810,"")</f>
        <v/>
      </c>
      <c r="M2810" t="str">
        <f>IF(ROW()&lt;=vLastrow,'Match History Data'!M2810,"")</f>
        <v/>
      </c>
      <c r="N2810" t="str">
        <f>IF(ROW()&lt;=vLastrow,'Match History Data'!N2810,"")</f>
        <v/>
      </c>
      <c r="O2810" t="str">
        <f>IF(ROW()&lt;=vLastrow,'Match History Data'!O2810,"")</f>
        <v/>
      </c>
      <c r="Q2810" t="str">
        <f>IF(ROW()&lt;=vLastrow,VLOOKUP(MONTH(E2810),calcs!$S$2:$T$13,2,FALSE),"")</f>
        <v/>
      </c>
      <c r="R2810" t="str">
        <f>IF(ROW()&lt;=vLastrow,VLOOKUP(MONTH(F2810),calcs!$S$2:$T$13,2,FALSE),"")</f>
        <v/>
      </c>
      <c r="S2810" t="str">
        <f t="shared" si="225"/>
        <v/>
      </c>
      <c r="T2810" s="26" t="e">
        <f>IF(F2810="",DATEDIF(E2810,calcs!X$2,"Y"),"")</f>
        <v>#VALUE!</v>
      </c>
      <c r="U2810" t="str">
        <f t="shared" si="224"/>
        <v/>
      </c>
      <c r="V2810" t="str">
        <f t="shared" si="221"/>
        <v/>
      </c>
      <c r="W2810">
        <f t="shared" si="222"/>
        <v>0</v>
      </c>
      <c r="X2810">
        <f t="shared" si="223"/>
        <v>0</v>
      </c>
    </row>
    <row r="2811" spans="1:24" x14ac:dyDescent="0.35">
      <c r="A2811" t="str">
        <f>IF(ROW()&lt;=vLastrow,'Match History Data'!A2811,"")</f>
        <v/>
      </c>
      <c r="B2811" t="str">
        <f>IF(ROW()&lt;=vLastrow,'Match History Data'!B2811,"")</f>
        <v/>
      </c>
      <c r="C2811" t="str">
        <f>IF(ROW()&lt;=vLastrow,'Match History Data'!C2811,"")</f>
        <v/>
      </c>
      <c r="D2811" t="str">
        <f>IF(ROW()&lt;=vLastrow,'Match History Data'!D2811,"")</f>
        <v/>
      </c>
      <c r="E2811" s="3" t="str">
        <f>IF(ROW()&lt;=vLastrow,IF('Match History Data'!E2811&lt;&gt;"",'Match History Data'!E2811,""),"")</f>
        <v/>
      </c>
      <c r="F2811" s="3" t="str">
        <f>IF(ROW()&lt;=vLastrow,IF('Match History Data'!F2811&lt;&gt;"",'Match History Data'!F2811,""),"")</f>
        <v/>
      </c>
      <c r="G2811" t="str">
        <f>IF(ROW()&lt;=vLastrow,'Match History Data'!G2811,"")</f>
        <v/>
      </c>
      <c r="H2811" t="str">
        <f>IF(ROW()&lt;=vLastrow,'Match History Data'!H2811,"")</f>
        <v/>
      </c>
      <c r="I2811" t="str">
        <f>IF(ROW()&lt;=vLastrow,'Match History Data'!I2811,"")</f>
        <v/>
      </c>
      <c r="J2811" t="str">
        <f>IF(ROW()&lt;=vLastrow,'Match History Data'!J2811,"")</f>
        <v/>
      </c>
      <c r="K2811" t="str">
        <f>IF(ROW()&lt;=vLastrow,'Match History Data'!K2811,"")</f>
        <v/>
      </c>
      <c r="L2811" t="str">
        <f>IF(ROW()&lt;=vLastrow,'Match History Data'!L2811,"")</f>
        <v/>
      </c>
      <c r="M2811" t="str">
        <f>IF(ROW()&lt;=vLastrow,'Match History Data'!M2811,"")</f>
        <v/>
      </c>
      <c r="N2811" t="str">
        <f>IF(ROW()&lt;=vLastrow,'Match History Data'!N2811,"")</f>
        <v/>
      </c>
      <c r="O2811" t="str">
        <f>IF(ROW()&lt;=vLastrow,'Match History Data'!O2811,"")</f>
        <v/>
      </c>
      <c r="Q2811" t="str">
        <f>IF(ROW()&lt;=vLastrow,VLOOKUP(MONTH(E2811),calcs!$S$2:$T$13,2,FALSE),"")</f>
        <v/>
      </c>
      <c r="R2811" t="str">
        <f>IF(ROW()&lt;=vLastrow,VLOOKUP(MONTH(F2811),calcs!$S$2:$T$13,2,FALSE),"")</f>
        <v/>
      </c>
      <c r="S2811" t="str">
        <f t="shared" si="225"/>
        <v/>
      </c>
      <c r="T2811" s="26" t="e">
        <f>IF(F2811="",DATEDIF(E2811,calcs!X$2,"Y"),"")</f>
        <v>#VALUE!</v>
      </c>
      <c r="U2811" t="str">
        <f t="shared" si="224"/>
        <v/>
      </c>
      <c r="V2811" t="str">
        <f t="shared" si="221"/>
        <v/>
      </c>
      <c r="W2811">
        <f t="shared" si="222"/>
        <v>0</v>
      </c>
      <c r="X2811">
        <f t="shared" si="223"/>
        <v>0</v>
      </c>
    </row>
    <row r="2812" spans="1:24" x14ac:dyDescent="0.35">
      <c r="A2812" t="str">
        <f>IF(ROW()&lt;=vLastrow,'Match History Data'!A2812,"")</f>
        <v/>
      </c>
      <c r="B2812" t="str">
        <f>IF(ROW()&lt;=vLastrow,'Match History Data'!B2812,"")</f>
        <v/>
      </c>
      <c r="C2812" t="str">
        <f>IF(ROW()&lt;=vLastrow,'Match History Data'!C2812,"")</f>
        <v/>
      </c>
      <c r="D2812" t="str">
        <f>IF(ROW()&lt;=vLastrow,'Match History Data'!D2812,"")</f>
        <v/>
      </c>
      <c r="E2812" s="3" t="str">
        <f>IF(ROW()&lt;=vLastrow,IF('Match History Data'!E2812&lt;&gt;"",'Match History Data'!E2812,""),"")</f>
        <v/>
      </c>
      <c r="F2812" s="3" t="str">
        <f>IF(ROW()&lt;=vLastrow,IF('Match History Data'!F2812&lt;&gt;"",'Match History Data'!F2812,""),"")</f>
        <v/>
      </c>
      <c r="G2812" t="str">
        <f>IF(ROW()&lt;=vLastrow,'Match History Data'!G2812,"")</f>
        <v/>
      </c>
      <c r="H2812" t="str">
        <f>IF(ROW()&lt;=vLastrow,'Match History Data'!H2812,"")</f>
        <v/>
      </c>
      <c r="I2812" t="str">
        <f>IF(ROW()&lt;=vLastrow,'Match History Data'!I2812,"")</f>
        <v/>
      </c>
      <c r="J2812" t="str">
        <f>IF(ROW()&lt;=vLastrow,'Match History Data'!J2812,"")</f>
        <v/>
      </c>
      <c r="K2812" t="str">
        <f>IF(ROW()&lt;=vLastrow,'Match History Data'!K2812,"")</f>
        <v/>
      </c>
      <c r="L2812" t="str">
        <f>IF(ROW()&lt;=vLastrow,'Match History Data'!L2812,"")</f>
        <v/>
      </c>
      <c r="M2812" t="str">
        <f>IF(ROW()&lt;=vLastrow,'Match History Data'!M2812,"")</f>
        <v/>
      </c>
      <c r="N2812" t="str">
        <f>IF(ROW()&lt;=vLastrow,'Match History Data'!N2812,"")</f>
        <v/>
      </c>
      <c r="O2812" t="str">
        <f>IF(ROW()&lt;=vLastrow,'Match History Data'!O2812,"")</f>
        <v/>
      </c>
      <c r="Q2812" t="str">
        <f>IF(ROW()&lt;=vLastrow,VLOOKUP(MONTH(E2812),calcs!$S$2:$T$13,2,FALSE),"")</f>
        <v/>
      </c>
      <c r="R2812" t="str">
        <f>IF(ROW()&lt;=vLastrow,VLOOKUP(MONTH(F2812),calcs!$S$2:$T$13,2,FALSE),"")</f>
        <v/>
      </c>
      <c r="S2812" t="str">
        <f t="shared" si="225"/>
        <v/>
      </c>
      <c r="T2812" s="26" t="e">
        <f>IF(F2812="",DATEDIF(E2812,calcs!X$2,"Y"),"")</f>
        <v>#VALUE!</v>
      </c>
      <c r="U2812" t="str">
        <f t="shared" si="224"/>
        <v/>
      </c>
      <c r="V2812" t="str">
        <f t="shared" si="221"/>
        <v/>
      </c>
      <c r="W2812">
        <f t="shared" si="222"/>
        <v>0</v>
      </c>
      <c r="X2812">
        <f t="shared" si="223"/>
        <v>0</v>
      </c>
    </row>
    <row r="2813" spans="1:24" x14ac:dyDescent="0.35">
      <c r="A2813" t="str">
        <f>IF(ROW()&lt;=vLastrow,'Match History Data'!A2813,"")</f>
        <v/>
      </c>
      <c r="B2813" t="str">
        <f>IF(ROW()&lt;=vLastrow,'Match History Data'!B2813,"")</f>
        <v/>
      </c>
      <c r="C2813" t="str">
        <f>IF(ROW()&lt;=vLastrow,'Match History Data'!C2813,"")</f>
        <v/>
      </c>
      <c r="D2813" t="str">
        <f>IF(ROW()&lt;=vLastrow,'Match History Data'!D2813,"")</f>
        <v/>
      </c>
      <c r="E2813" s="3" t="str">
        <f>IF(ROW()&lt;=vLastrow,IF('Match History Data'!E2813&lt;&gt;"",'Match History Data'!E2813,""),"")</f>
        <v/>
      </c>
      <c r="F2813" s="3" t="str">
        <f>IF(ROW()&lt;=vLastrow,IF('Match History Data'!F2813&lt;&gt;"",'Match History Data'!F2813,""),"")</f>
        <v/>
      </c>
      <c r="G2813" t="str">
        <f>IF(ROW()&lt;=vLastrow,'Match History Data'!G2813,"")</f>
        <v/>
      </c>
      <c r="H2813" t="str">
        <f>IF(ROW()&lt;=vLastrow,'Match History Data'!H2813,"")</f>
        <v/>
      </c>
      <c r="I2813" t="str">
        <f>IF(ROW()&lt;=vLastrow,'Match History Data'!I2813,"")</f>
        <v/>
      </c>
      <c r="J2813" t="str">
        <f>IF(ROW()&lt;=vLastrow,'Match History Data'!J2813,"")</f>
        <v/>
      </c>
      <c r="K2813" t="str">
        <f>IF(ROW()&lt;=vLastrow,'Match History Data'!K2813,"")</f>
        <v/>
      </c>
      <c r="L2813" t="str">
        <f>IF(ROW()&lt;=vLastrow,'Match History Data'!L2813,"")</f>
        <v/>
      </c>
      <c r="M2813" t="str">
        <f>IF(ROW()&lt;=vLastrow,'Match History Data'!M2813,"")</f>
        <v/>
      </c>
      <c r="N2813" t="str">
        <f>IF(ROW()&lt;=vLastrow,'Match History Data'!N2813,"")</f>
        <v/>
      </c>
      <c r="O2813" t="str">
        <f>IF(ROW()&lt;=vLastrow,'Match History Data'!O2813,"")</f>
        <v/>
      </c>
      <c r="Q2813" t="str">
        <f>IF(ROW()&lt;=vLastrow,VLOOKUP(MONTH(E2813),calcs!$S$2:$T$13,2,FALSE),"")</f>
        <v/>
      </c>
      <c r="R2813" t="str">
        <f>IF(ROW()&lt;=vLastrow,VLOOKUP(MONTH(F2813),calcs!$S$2:$T$13,2,FALSE),"")</f>
        <v/>
      </c>
      <c r="S2813" t="str">
        <f t="shared" si="225"/>
        <v/>
      </c>
      <c r="T2813" s="26" t="e">
        <f>IF(F2813="",DATEDIF(E2813,calcs!X$2,"Y"),"")</f>
        <v>#VALUE!</v>
      </c>
      <c r="U2813" t="str">
        <f t="shared" si="224"/>
        <v/>
      </c>
      <c r="V2813" t="str">
        <f t="shared" si="221"/>
        <v/>
      </c>
      <c r="W2813">
        <f t="shared" si="222"/>
        <v>0</v>
      </c>
      <c r="X2813">
        <f t="shared" si="223"/>
        <v>0</v>
      </c>
    </row>
    <row r="2814" spans="1:24" x14ac:dyDescent="0.35">
      <c r="A2814" t="str">
        <f>IF(ROW()&lt;=vLastrow,'Match History Data'!A2814,"")</f>
        <v/>
      </c>
      <c r="B2814" t="str">
        <f>IF(ROW()&lt;=vLastrow,'Match History Data'!B2814,"")</f>
        <v/>
      </c>
      <c r="C2814" t="str">
        <f>IF(ROW()&lt;=vLastrow,'Match History Data'!C2814,"")</f>
        <v/>
      </c>
      <c r="D2814" t="str">
        <f>IF(ROW()&lt;=vLastrow,'Match History Data'!D2814,"")</f>
        <v/>
      </c>
      <c r="E2814" s="3" t="str">
        <f>IF(ROW()&lt;=vLastrow,IF('Match History Data'!E2814&lt;&gt;"",'Match History Data'!E2814,""),"")</f>
        <v/>
      </c>
      <c r="F2814" s="3" t="str">
        <f>IF(ROW()&lt;=vLastrow,IF('Match History Data'!F2814&lt;&gt;"",'Match History Data'!F2814,""),"")</f>
        <v/>
      </c>
      <c r="G2814" t="str">
        <f>IF(ROW()&lt;=vLastrow,'Match History Data'!G2814,"")</f>
        <v/>
      </c>
      <c r="H2814" t="str">
        <f>IF(ROW()&lt;=vLastrow,'Match History Data'!H2814,"")</f>
        <v/>
      </c>
      <c r="I2814" t="str">
        <f>IF(ROW()&lt;=vLastrow,'Match History Data'!I2814,"")</f>
        <v/>
      </c>
      <c r="J2814" t="str">
        <f>IF(ROW()&lt;=vLastrow,'Match History Data'!J2814,"")</f>
        <v/>
      </c>
      <c r="K2814" t="str">
        <f>IF(ROW()&lt;=vLastrow,'Match History Data'!K2814,"")</f>
        <v/>
      </c>
      <c r="L2814" t="str">
        <f>IF(ROW()&lt;=vLastrow,'Match History Data'!L2814,"")</f>
        <v/>
      </c>
      <c r="M2814" t="str">
        <f>IF(ROW()&lt;=vLastrow,'Match History Data'!M2814,"")</f>
        <v/>
      </c>
      <c r="N2814" t="str">
        <f>IF(ROW()&lt;=vLastrow,'Match History Data'!N2814,"")</f>
        <v/>
      </c>
      <c r="O2814" t="str">
        <f>IF(ROW()&lt;=vLastrow,'Match History Data'!O2814,"")</f>
        <v/>
      </c>
      <c r="Q2814" t="str">
        <f>IF(ROW()&lt;=vLastrow,VLOOKUP(MONTH(E2814),calcs!$S$2:$T$13,2,FALSE),"")</f>
        <v/>
      </c>
      <c r="R2814" t="str">
        <f>IF(ROW()&lt;=vLastrow,VLOOKUP(MONTH(F2814),calcs!$S$2:$T$13,2,FALSE),"")</f>
        <v/>
      </c>
      <c r="S2814" t="str">
        <f t="shared" si="225"/>
        <v/>
      </c>
      <c r="T2814" s="26" t="e">
        <f>IF(F2814="",DATEDIF(E2814,calcs!X$2,"Y"),"")</f>
        <v>#VALUE!</v>
      </c>
      <c r="U2814" t="str">
        <f t="shared" si="224"/>
        <v/>
      </c>
      <c r="V2814" t="str">
        <f t="shared" si="221"/>
        <v/>
      </c>
      <c r="W2814">
        <f t="shared" si="222"/>
        <v>0</v>
      </c>
      <c r="X2814">
        <f t="shared" si="223"/>
        <v>0</v>
      </c>
    </row>
    <row r="2815" spans="1:24" x14ac:dyDescent="0.35">
      <c r="A2815" t="str">
        <f>IF(ROW()&lt;=vLastrow,'Match History Data'!A2815,"")</f>
        <v/>
      </c>
      <c r="B2815" t="str">
        <f>IF(ROW()&lt;=vLastrow,'Match History Data'!B2815,"")</f>
        <v/>
      </c>
      <c r="C2815" t="str">
        <f>IF(ROW()&lt;=vLastrow,'Match History Data'!C2815,"")</f>
        <v/>
      </c>
      <c r="D2815" t="str">
        <f>IF(ROW()&lt;=vLastrow,'Match History Data'!D2815,"")</f>
        <v/>
      </c>
      <c r="E2815" s="3" t="str">
        <f>IF(ROW()&lt;=vLastrow,IF('Match History Data'!E2815&lt;&gt;"",'Match History Data'!E2815,""),"")</f>
        <v/>
      </c>
      <c r="F2815" s="3" t="str">
        <f>IF(ROW()&lt;=vLastrow,IF('Match History Data'!F2815&lt;&gt;"",'Match History Data'!F2815,""),"")</f>
        <v/>
      </c>
      <c r="G2815" t="str">
        <f>IF(ROW()&lt;=vLastrow,'Match History Data'!G2815,"")</f>
        <v/>
      </c>
      <c r="H2815" t="str">
        <f>IF(ROW()&lt;=vLastrow,'Match History Data'!H2815,"")</f>
        <v/>
      </c>
      <c r="I2815" t="str">
        <f>IF(ROW()&lt;=vLastrow,'Match History Data'!I2815,"")</f>
        <v/>
      </c>
      <c r="J2815" t="str">
        <f>IF(ROW()&lt;=vLastrow,'Match History Data'!J2815,"")</f>
        <v/>
      </c>
      <c r="K2815" t="str">
        <f>IF(ROW()&lt;=vLastrow,'Match History Data'!K2815,"")</f>
        <v/>
      </c>
      <c r="L2815" t="str">
        <f>IF(ROW()&lt;=vLastrow,'Match History Data'!L2815,"")</f>
        <v/>
      </c>
      <c r="M2815" t="str">
        <f>IF(ROW()&lt;=vLastrow,'Match History Data'!M2815,"")</f>
        <v/>
      </c>
      <c r="N2815" t="str">
        <f>IF(ROW()&lt;=vLastrow,'Match History Data'!N2815,"")</f>
        <v/>
      </c>
      <c r="O2815" t="str">
        <f>IF(ROW()&lt;=vLastrow,'Match History Data'!O2815,"")</f>
        <v/>
      </c>
      <c r="Q2815" t="str">
        <f>IF(ROW()&lt;=vLastrow,VLOOKUP(MONTH(E2815),calcs!$S$2:$T$13,2,FALSE),"")</f>
        <v/>
      </c>
      <c r="R2815" t="str">
        <f>IF(ROW()&lt;=vLastrow,VLOOKUP(MONTH(F2815),calcs!$S$2:$T$13,2,FALSE),"")</f>
        <v/>
      </c>
      <c r="S2815" t="str">
        <f t="shared" si="225"/>
        <v/>
      </c>
      <c r="T2815" s="26" t="e">
        <f>IF(F2815="",DATEDIF(E2815,calcs!X$2,"Y"),"")</f>
        <v>#VALUE!</v>
      </c>
      <c r="U2815" t="str">
        <f t="shared" si="224"/>
        <v/>
      </c>
      <c r="V2815" t="str">
        <f t="shared" si="221"/>
        <v/>
      </c>
      <c r="W2815">
        <f t="shared" si="222"/>
        <v>0</v>
      </c>
      <c r="X2815">
        <f t="shared" si="223"/>
        <v>0</v>
      </c>
    </row>
    <row r="2816" spans="1:24" x14ac:dyDescent="0.35">
      <c r="A2816" t="str">
        <f>IF(ROW()&lt;=vLastrow,'Match History Data'!A2816,"")</f>
        <v/>
      </c>
      <c r="B2816" t="str">
        <f>IF(ROW()&lt;=vLastrow,'Match History Data'!B2816,"")</f>
        <v/>
      </c>
      <c r="C2816" t="str">
        <f>IF(ROW()&lt;=vLastrow,'Match History Data'!C2816,"")</f>
        <v/>
      </c>
      <c r="D2816" t="str">
        <f>IF(ROW()&lt;=vLastrow,'Match History Data'!D2816,"")</f>
        <v/>
      </c>
      <c r="E2816" s="3" t="str">
        <f>IF(ROW()&lt;=vLastrow,IF('Match History Data'!E2816&lt;&gt;"",'Match History Data'!E2816,""),"")</f>
        <v/>
      </c>
      <c r="F2816" s="3" t="str">
        <f>IF(ROW()&lt;=vLastrow,IF('Match History Data'!F2816&lt;&gt;"",'Match History Data'!F2816,""),"")</f>
        <v/>
      </c>
      <c r="G2816" t="str">
        <f>IF(ROW()&lt;=vLastrow,'Match History Data'!G2816,"")</f>
        <v/>
      </c>
      <c r="H2816" t="str">
        <f>IF(ROW()&lt;=vLastrow,'Match History Data'!H2816,"")</f>
        <v/>
      </c>
      <c r="I2816" t="str">
        <f>IF(ROW()&lt;=vLastrow,'Match History Data'!I2816,"")</f>
        <v/>
      </c>
      <c r="J2816" t="str">
        <f>IF(ROW()&lt;=vLastrow,'Match History Data'!J2816,"")</f>
        <v/>
      </c>
      <c r="K2816" t="str">
        <f>IF(ROW()&lt;=vLastrow,'Match History Data'!K2816,"")</f>
        <v/>
      </c>
      <c r="L2816" t="str">
        <f>IF(ROW()&lt;=vLastrow,'Match History Data'!L2816,"")</f>
        <v/>
      </c>
      <c r="M2816" t="str">
        <f>IF(ROW()&lt;=vLastrow,'Match History Data'!M2816,"")</f>
        <v/>
      </c>
      <c r="N2816" t="str">
        <f>IF(ROW()&lt;=vLastrow,'Match History Data'!N2816,"")</f>
        <v/>
      </c>
      <c r="O2816" t="str">
        <f>IF(ROW()&lt;=vLastrow,'Match History Data'!O2816,"")</f>
        <v/>
      </c>
      <c r="Q2816" t="str">
        <f>IF(ROW()&lt;=vLastrow,VLOOKUP(MONTH(E2816),calcs!$S$2:$T$13,2,FALSE),"")</f>
        <v/>
      </c>
      <c r="R2816" t="str">
        <f>IF(ROW()&lt;=vLastrow,VLOOKUP(MONTH(F2816),calcs!$S$2:$T$13,2,FALSE),"")</f>
        <v/>
      </c>
      <c r="S2816" t="str">
        <f t="shared" si="225"/>
        <v/>
      </c>
      <c r="T2816" s="26" t="e">
        <f>IF(F2816="",DATEDIF(E2816,calcs!X$2,"Y"),"")</f>
        <v>#VALUE!</v>
      </c>
      <c r="U2816" t="str">
        <f t="shared" si="224"/>
        <v/>
      </c>
      <c r="V2816" t="str">
        <f t="shared" si="221"/>
        <v/>
      </c>
      <c r="W2816">
        <f t="shared" si="222"/>
        <v>0</v>
      </c>
      <c r="X2816">
        <f t="shared" si="223"/>
        <v>0</v>
      </c>
    </row>
    <row r="2817" spans="1:24" x14ac:dyDescent="0.35">
      <c r="A2817" t="str">
        <f>IF(ROW()&lt;=vLastrow,'Match History Data'!A2817,"")</f>
        <v/>
      </c>
      <c r="B2817" t="str">
        <f>IF(ROW()&lt;=vLastrow,'Match History Data'!B2817,"")</f>
        <v/>
      </c>
      <c r="C2817" t="str">
        <f>IF(ROW()&lt;=vLastrow,'Match History Data'!C2817,"")</f>
        <v/>
      </c>
      <c r="D2817" t="str">
        <f>IF(ROW()&lt;=vLastrow,'Match History Data'!D2817,"")</f>
        <v/>
      </c>
      <c r="E2817" s="3" t="str">
        <f>IF(ROW()&lt;=vLastrow,IF('Match History Data'!E2817&lt;&gt;"",'Match History Data'!E2817,""),"")</f>
        <v/>
      </c>
      <c r="F2817" s="3" t="str">
        <f>IF(ROW()&lt;=vLastrow,IF('Match History Data'!F2817&lt;&gt;"",'Match History Data'!F2817,""),"")</f>
        <v/>
      </c>
      <c r="G2817" t="str">
        <f>IF(ROW()&lt;=vLastrow,'Match History Data'!G2817,"")</f>
        <v/>
      </c>
      <c r="H2817" t="str">
        <f>IF(ROW()&lt;=vLastrow,'Match History Data'!H2817,"")</f>
        <v/>
      </c>
      <c r="I2817" t="str">
        <f>IF(ROW()&lt;=vLastrow,'Match History Data'!I2817,"")</f>
        <v/>
      </c>
      <c r="J2817" t="str">
        <f>IF(ROW()&lt;=vLastrow,'Match History Data'!J2817,"")</f>
        <v/>
      </c>
      <c r="K2817" t="str">
        <f>IF(ROW()&lt;=vLastrow,'Match History Data'!K2817,"")</f>
        <v/>
      </c>
      <c r="L2817" t="str">
        <f>IF(ROW()&lt;=vLastrow,'Match History Data'!L2817,"")</f>
        <v/>
      </c>
      <c r="M2817" t="str">
        <f>IF(ROW()&lt;=vLastrow,'Match History Data'!M2817,"")</f>
        <v/>
      </c>
      <c r="N2817" t="str">
        <f>IF(ROW()&lt;=vLastrow,'Match History Data'!N2817,"")</f>
        <v/>
      </c>
      <c r="O2817" t="str">
        <f>IF(ROW()&lt;=vLastrow,'Match History Data'!O2817,"")</f>
        <v/>
      </c>
      <c r="Q2817" t="str">
        <f>IF(ROW()&lt;=vLastrow,VLOOKUP(MONTH(E2817),calcs!$S$2:$T$13,2,FALSE),"")</f>
        <v/>
      </c>
      <c r="R2817" t="str">
        <f>IF(ROW()&lt;=vLastrow,VLOOKUP(MONTH(F2817),calcs!$S$2:$T$13,2,FALSE),"")</f>
        <v/>
      </c>
      <c r="S2817" t="str">
        <f t="shared" si="225"/>
        <v/>
      </c>
      <c r="T2817" s="26" t="e">
        <f>IF(F2817="",DATEDIF(E2817,calcs!X$2,"Y"),"")</f>
        <v>#VALUE!</v>
      </c>
      <c r="U2817" t="str">
        <f t="shared" si="224"/>
        <v/>
      </c>
      <c r="V2817" t="str">
        <f t="shared" si="221"/>
        <v/>
      </c>
      <c r="W2817">
        <f t="shared" si="222"/>
        <v>0</v>
      </c>
      <c r="X2817">
        <f t="shared" si="223"/>
        <v>0</v>
      </c>
    </row>
    <row r="2818" spans="1:24" x14ac:dyDescent="0.35">
      <c r="A2818" t="str">
        <f>IF(ROW()&lt;=vLastrow,'Match History Data'!A2818,"")</f>
        <v/>
      </c>
      <c r="B2818" t="str">
        <f>IF(ROW()&lt;=vLastrow,'Match History Data'!B2818,"")</f>
        <v/>
      </c>
      <c r="C2818" t="str">
        <f>IF(ROW()&lt;=vLastrow,'Match History Data'!C2818,"")</f>
        <v/>
      </c>
      <c r="D2818" t="str">
        <f>IF(ROW()&lt;=vLastrow,'Match History Data'!D2818,"")</f>
        <v/>
      </c>
      <c r="E2818" s="3" t="str">
        <f>IF(ROW()&lt;=vLastrow,IF('Match History Data'!E2818&lt;&gt;"",'Match History Data'!E2818,""),"")</f>
        <v/>
      </c>
      <c r="F2818" s="3" t="str">
        <f>IF(ROW()&lt;=vLastrow,IF('Match History Data'!F2818&lt;&gt;"",'Match History Data'!F2818,""),"")</f>
        <v/>
      </c>
      <c r="G2818" t="str">
        <f>IF(ROW()&lt;=vLastrow,'Match History Data'!G2818,"")</f>
        <v/>
      </c>
      <c r="H2818" t="str">
        <f>IF(ROW()&lt;=vLastrow,'Match History Data'!H2818,"")</f>
        <v/>
      </c>
      <c r="I2818" t="str">
        <f>IF(ROW()&lt;=vLastrow,'Match History Data'!I2818,"")</f>
        <v/>
      </c>
      <c r="J2818" t="str">
        <f>IF(ROW()&lt;=vLastrow,'Match History Data'!J2818,"")</f>
        <v/>
      </c>
      <c r="K2818" t="str">
        <f>IF(ROW()&lt;=vLastrow,'Match History Data'!K2818,"")</f>
        <v/>
      </c>
      <c r="L2818" t="str">
        <f>IF(ROW()&lt;=vLastrow,'Match History Data'!L2818,"")</f>
        <v/>
      </c>
      <c r="M2818" t="str">
        <f>IF(ROW()&lt;=vLastrow,'Match History Data'!M2818,"")</f>
        <v/>
      </c>
      <c r="N2818" t="str">
        <f>IF(ROW()&lt;=vLastrow,'Match History Data'!N2818,"")</f>
        <v/>
      </c>
      <c r="O2818" t="str">
        <f>IF(ROW()&lt;=vLastrow,'Match History Data'!O2818,"")</f>
        <v/>
      </c>
      <c r="Q2818" t="str">
        <f>IF(ROW()&lt;=vLastrow,VLOOKUP(MONTH(E2818),calcs!$S$2:$T$13,2,FALSE),"")</f>
        <v/>
      </c>
      <c r="R2818" t="str">
        <f>IF(ROW()&lt;=vLastrow,VLOOKUP(MONTH(F2818),calcs!$S$2:$T$13,2,FALSE),"")</f>
        <v/>
      </c>
      <c r="S2818" t="str">
        <f t="shared" si="225"/>
        <v/>
      </c>
      <c r="T2818" s="26" t="e">
        <f>IF(F2818="",DATEDIF(E2818,calcs!X$2,"Y"),"")</f>
        <v>#VALUE!</v>
      </c>
      <c r="U2818" t="str">
        <f t="shared" si="224"/>
        <v/>
      </c>
      <c r="V2818" t="str">
        <f t="shared" ref="V2818:V2881" si="226">SUBSTITUTE(N2818,"White or Caucasian","White")</f>
        <v/>
      </c>
      <c r="W2818">
        <f t="shared" ref="W2818:W2881" si="227">IF(J2818&lt;&gt;"",LEN(J2818)-LEN(SUBSTITUTE(J2818,";",""))+1,0)</f>
        <v>0</v>
      </c>
      <c r="X2818">
        <f t="shared" ref="X2818:X2881" si="228">IF(N2818&lt;&gt;"",LEN(N2818)-LEN(SUBSTITUTE(N2818,";",""))+1,0)</f>
        <v>0</v>
      </c>
    </row>
    <row r="2819" spans="1:24" x14ac:dyDescent="0.35">
      <c r="A2819" t="str">
        <f>IF(ROW()&lt;=vLastrow,'Match History Data'!A2819,"")</f>
        <v/>
      </c>
      <c r="B2819" t="str">
        <f>IF(ROW()&lt;=vLastrow,'Match History Data'!B2819,"")</f>
        <v/>
      </c>
      <c r="C2819" t="str">
        <f>IF(ROW()&lt;=vLastrow,'Match History Data'!C2819,"")</f>
        <v/>
      </c>
      <c r="D2819" t="str">
        <f>IF(ROW()&lt;=vLastrow,'Match History Data'!D2819,"")</f>
        <v/>
      </c>
      <c r="E2819" s="3" t="str">
        <f>IF(ROW()&lt;=vLastrow,IF('Match History Data'!E2819&lt;&gt;"",'Match History Data'!E2819,""),"")</f>
        <v/>
      </c>
      <c r="F2819" s="3" t="str">
        <f>IF(ROW()&lt;=vLastrow,IF('Match History Data'!F2819&lt;&gt;"",'Match History Data'!F2819,""),"")</f>
        <v/>
      </c>
      <c r="G2819" t="str">
        <f>IF(ROW()&lt;=vLastrow,'Match History Data'!G2819,"")</f>
        <v/>
      </c>
      <c r="H2819" t="str">
        <f>IF(ROW()&lt;=vLastrow,'Match History Data'!H2819,"")</f>
        <v/>
      </c>
      <c r="I2819" t="str">
        <f>IF(ROW()&lt;=vLastrow,'Match History Data'!I2819,"")</f>
        <v/>
      </c>
      <c r="J2819" t="str">
        <f>IF(ROW()&lt;=vLastrow,'Match History Data'!J2819,"")</f>
        <v/>
      </c>
      <c r="K2819" t="str">
        <f>IF(ROW()&lt;=vLastrow,'Match History Data'!K2819,"")</f>
        <v/>
      </c>
      <c r="L2819" t="str">
        <f>IF(ROW()&lt;=vLastrow,'Match History Data'!L2819,"")</f>
        <v/>
      </c>
      <c r="M2819" t="str">
        <f>IF(ROW()&lt;=vLastrow,'Match History Data'!M2819,"")</f>
        <v/>
      </c>
      <c r="N2819" t="str">
        <f>IF(ROW()&lt;=vLastrow,'Match History Data'!N2819,"")</f>
        <v/>
      </c>
      <c r="O2819" t="str">
        <f>IF(ROW()&lt;=vLastrow,'Match History Data'!O2819,"")</f>
        <v/>
      </c>
      <c r="Q2819" t="str">
        <f>IF(ROW()&lt;=vLastrow,VLOOKUP(MONTH(E2819),calcs!$S$2:$T$13,2,FALSE),"")</f>
        <v/>
      </c>
      <c r="R2819" t="str">
        <f>IF(ROW()&lt;=vLastrow,VLOOKUP(MONTH(F2819),calcs!$S$2:$T$13,2,FALSE),"")</f>
        <v/>
      </c>
      <c r="S2819" t="str">
        <f t="shared" si="225"/>
        <v/>
      </c>
      <c r="T2819" s="26" t="e">
        <f>IF(F2819="",DATEDIF(E2819,calcs!X$2,"Y"),"")</f>
        <v>#VALUE!</v>
      </c>
      <c r="U2819" t="str">
        <f t="shared" ref="U2819:U2882" si="229">SUBSTITUTE(J2819,"White or Caucasian","White")</f>
        <v/>
      </c>
      <c r="V2819" t="str">
        <f t="shared" si="226"/>
        <v/>
      </c>
      <c r="W2819">
        <f t="shared" si="227"/>
        <v>0</v>
      </c>
      <c r="X2819">
        <f t="shared" si="228"/>
        <v>0</v>
      </c>
    </row>
    <row r="2820" spans="1:24" x14ac:dyDescent="0.35">
      <c r="A2820" t="str">
        <f>IF(ROW()&lt;=vLastrow,'Match History Data'!A2820,"")</f>
        <v/>
      </c>
      <c r="B2820" t="str">
        <f>IF(ROW()&lt;=vLastrow,'Match History Data'!B2820,"")</f>
        <v/>
      </c>
      <c r="C2820" t="str">
        <f>IF(ROW()&lt;=vLastrow,'Match History Data'!C2820,"")</f>
        <v/>
      </c>
      <c r="D2820" t="str">
        <f>IF(ROW()&lt;=vLastrow,'Match History Data'!D2820,"")</f>
        <v/>
      </c>
      <c r="E2820" s="3" t="str">
        <f>IF(ROW()&lt;=vLastrow,IF('Match History Data'!E2820&lt;&gt;"",'Match History Data'!E2820,""),"")</f>
        <v/>
      </c>
      <c r="F2820" s="3" t="str">
        <f>IF(ROW()&lt;=vLastrow,IF('Match History Data'!F2820&lt;&gt;"",'Match History Data'!F2820,""),"")</f>
        <v/>
      </c>
      <c r="G2820" t="str">
        <f>IF(ROW()&lt;=vLastrow,'Match History Data'!G2820,"")</f>
        <v/>
      </c>
      <c r="H2820" t="str">
        <f>IF(ROW()&lt;=vLastrow,'Match History Data'!H2820,"")</f>
        <v/>
      </c>
      <c r="I2820" t="str">
        <f>IF(ROW()&lt;=vLastrow,'Match History Data'!I2820,"")</f>
        <v/>
      </c>
      <c r="J2820" t="str">
        <f>IF(ROW()&lt;=vLastrow,'Match History Data'!J2820,"")</f>
        <v/>
      </c>
      <c r="K2820" t="str">
        <f>IF(ROW()&lt;=vLastrow,'Match History Data'!K2820,"")</f>
        <v/>
      </c>
      <c r="L2820" t="str">
        <f>IF(ROW()&lt;=vLastrow,'Match History Data'!L2820,"")</f>
        <v/>
      </c>
      <c r="M2820" t="str">
        <f>IF(ROW()&lt;=vLastrow,'Match History Data'!M2820,"")</f>
        <v/>
      </c>
      <c r="N2820" t="str">
        <f>IF(ROW()&lt;=vLastrow,'Match History Data'!N2820,"")</f>
        <v/>
      </c>
      <c r="O2820" t="str">
        <f>IF(ROW()&lt;=vLastrow,'Match History Data'!O2820,"")</f>
        <v/>
      </c>
      <c r="Q2820" t="str">
        <f>IF(ROW()&lt;=vLastrow,VLOOKUP(MONTH(E2820),calcs!$S$2:$T$13,2,FALSE),"")</f>
        <v/>
      </c>
      <c r="R2820" t="str">
        <f>IF(ROW()&lt;=vLastrow,VLOOKUP(MONTH(F2820),calcs!$S$2:$T$13,2,FALSE),"")</f>
        <v/>
      </c>
      <c r="S2820" t="str">
        <f t="shared" si="225"/>
        <v/>
      </c>
      <c r="T2820" s="26" t="e">
        <f>IF(F2820="",DATEDIF(E2820,calcs!X$2,"Y"),"")</f>
        <v>#VALUE!</v>
      </c>
      <c r="U2820" t="str">
        <f t="shared" si="229"/>
        <v/>
      </c>
      <c r="V2820" t="str">
        <f t="shared" si="226"/>
        <v/>
      </c>
      <c r="W2820">
        <f t="shared" si="227"/>
        <v>0</v>
      </c>
      <c r="X2820">
        <f t="shared" si="228"/>
        <v>0</v>
      </c>
    </row>
    <row r="2821" spans="1:24" x14ac:dyDescent="0.35">
      <c r="A2821" t="str">
        <f>IF(ROW()&lt;=vLastrow,'Match History Data'!A2821,"")</f>
        <v/>
      </c>
      <c r="B2821" t="str">
        <f>IF(ROW()&lt;=vLastrow,'Match History Data'!B2821,"")</f>
        <v/>
      </c>
      <c r="C2821" t="str">
        <f>IF(ROW()&lt;=vLastrow,'Match History Data'!C2821,"")</f>
        <v/>
      </c>
      <c r="D2821" t="str">
        <f>IF(ROW()&lt;=vLastrow,'Match History Data'!D2821,"")</f>
        <v/>
      </c>
      <c r="E2821" s="3" t="str">
        <f>IF(ROW()&lt;=vLastrow,IF('Match History Data'!E2821&lt;&gt;"",'Match History Data'!E2821,""),"")</f>
        <v/>
      </c>
      <c r="F2821" s="3" t="str">
        <f>IF(ROW()&lt;=vLastrow,IF('Match History Data'!F2821&lt;&gt;"",'Match History Data'!F2821,""),"")</f>
        <v/>
      </c>
      <c r="G2821" t="str">
        <f>IF(ROW()&lt;=vLastrow,'Match History Data'!G2821,"")</f>
        <v/>
      </c>
      <c r="H2821" t="str">
        <f>IF(ROW()&lt;=vLastrow,'Match History Data'!H2821,"")</f>
        <v/>
      </c>
      <c r="I2821" t="str">
        <f>IF(ROW()&lt;=vLastrow,'Match History Data'!I2821,"")</f>
        <v/>
      </c>
      <c r="J2821" t="str">
        <f>IF(ROW()&lt;=vLastrow,'Match History Data'!J2821,"")</f>
        <v/>
      </c>
      <c r="K2821" t="str">
        <f>IF(ROW()&lt;=vLastrow,'Match History Data'!K2821,"")</f>
        <v/>
      </c>
      <c r="L2821" t="str">
        <f>IF(ROW()&lt;=vLastrow,'Match History Data'!L2821,"")</f>
        <v/>
      </c>
      <c r="M2821" t="str">
        <f>IF(ROW()&lt;=vLastrow,'Match History Data'!M2821,"")</f>
        <v/>
      </c>
      <c r="N2821" t="str">
        <f>IF(ROW()&lt;=vLastrow,'Match History Data'!N2821,"")</f>
        <v/>
      </c>
      <c r="O2821" t="str">
        <f>IF(ROW()&lt;=vLastrow,'Match History Data'!O2821,"")</f>
        <v/>
      </c>
      <c r="Q2821" t="str">
        <f>IF(ROW()&lt;=vLastrow,VLOOKUP(MONTH(E2821),calcs!$S$2:$T$13,2,FALSE),"")</f>
        <v/>
      </c>
      <c r="R2821" t="str">
        <f>IF(ROW()&lt;=vLastrow,VLOOKUP(MONTH(F2821),calcs!$S$2:$T$13,2,FALSE),"")</f>
        <v/>
      </c>
      <c r="S2821" t="str">
        <f t="shared" si="225"/>
        <v/>
      </c>
      <c r="T2821" s="26" t="e">
        <f>IF(F2821="",DATEDIF(E2821,calcs!X$2,"Y"),"")</f>
        <v>#VALUE!</v>
      </c>
      <c r="U2821" t="str">
        <f t="shared" si="229"/>
        <v/>
      </c>
      <c r="V2821" t="str">
        <f t="shared" si="226"/>
        <v/>
      </c>
      <c r="W2821">
        <f t="shared" si="227"/>
        <v>0</v>
      </c>
      <c r="X2821">
        <f t="shared" si="228"/>
        <v>0</v>
      </c>
    </row>
    <row r="2822" spans="1:24" x14ac:dyDescent="0.35">
      <c r="A2822" t="str">
        <f>IF(ROW()&lt;=vLastrow,'Match History Data'!A2822,"")</f>
        <v/>
      </c>
      <c r="B2822" t="str">
        <f>IF(ROW()&lt;=vLastrow,'Match History Data'!B2822,"")</f>
        <v/>
      </c>
      <c r="C2822" t="str">
        <f>IF(ROW()&lt;=vLastrow,'Match History Data'!C2822,"")</f>
        <v/>
      </c>
      <c r="D2822" t="str">
        <f>IF(ROW()&lt;=vLastrow,'Match History Data'!D2822,"")</f>
        <v/>
      </c>
      <c r="E2822" s="3" t="str">
        <f>IF(ROW()&lt;=vLastrow,IF('Match History Data'!E2822&lt;&gt;"",'Match History Data'!E2822,""),"")</f>
        <v/>
      </c>
      <c r="F2822" s="3" t="str">
        <f>IF(ROW()&lt;=vLastrow,IF('Match History Data'!F2822&lt;&gt;"",'Match History Data'!F2822,""),"")</f>
        <v/>
      </c>
      <c r="G2822" t="str">
        <f>IF(ROW()&lt;=vLastrow,'Match History Data'!G2822,"")</f>
        <v/>
      </c>
      <c r="H2822" t="str">
        <f>IF(ROW()&lt;=vLastrow,'Match History Data'!H2822,"")</f>
        <v/>
      </c>
      <c r="I2822" t="str">
        <f>IF(ROW()&lt;=vLastrow,'Match History Data'!I2822,"")</f>
        <v/>
      </c>
      <c r="J2822" t="str">
        <f>IF(ROW()&lt;=vLastrow,'Match History Data'!J2822,"")</f>
        <v/>
      </c>
      <c r="K2822" t="str">
        <f>IF(ROW()&lt;=vLastrow,'Match History Data'!K2822,"")</f>
        <v/>
      </c>
      <c r="L2822" t="str">
        <f>IF(ROW()&lt;=vLastrow,'Match History Data'!L2822,"")</f>
        <v/>
      </c>
      <c r="M2822" t="str">
        <f>IF(ROW()&lt;=vLastrow,'Match History Data'!M2822,"")</f>
        <v/>
      </c>
      <c r="N2822" t="str">
        <f>IF(ROW()&lt;=vLastrow,'Match History Data'!N2822,"")</f>
        <v/>
      </c>
      <c r="O2822" t="str">
        <f>IF(ROW()&lt;=vLastrow,'Match History Data'!O2822,"")</f>
        <v/>
      </c>
      <c r="Q2822" t="str">
        <f>IF(ROW()&lt;=vLastrow,VLOOKUP(MONTH(E2822),calcs!$S$2:$T$13,2,FALSE),"")</f>
        <v/>
      </c>
      <c r="R2822" t="str">
        <f>IF(ROW()&lt;=vLastrow,VLOOKUP(MONTH(F2822),calcs!$S$2:$T$13,2,FALSE),"")</f>
        <v/>
      </c>
      <c r="S2822" t="str">
        <f t="shared" si="225"/>
        <v/>
      </c>
      <c r="T2822" s="26" t="e">
        <f>IF(F2822="",DATEDIF(E2822,calcs!X$2,"Y"),"")</f>
        <v>#VALUE!</v>
      </c>
      <c r="U2822" t="str">
        <f t="shared" si="229"/>
        <v/>
      </c>
      <c r="V2822" t="str">
        <f t="shared" si="226"/>
        <v/>
      </c>
      <c r="W2822">
        <f t="shared" si="227"/>
        <v>0</v>
      </c>
      <c r="X2822">
        <f t="shared" si="228"/>
        <v>0</v>
      </c>
    </row>
    <row r="2823" spans="1:24" x14ac:dyDescent="0.35">
      <c r="A2823" t="str">
        <f>IF(ROW()&lt;=vLastrow,'Match History Data'!A2823,"")</f>
        <v/>
      </c>
      <c r="B2823" t="str">
        <f>IF(ROW()&lt;=vLastrow,'Match History Data'!B2823,"")</f>
        <v/>
      </c>
      <c r="C2823" t="str">
        <f>IF(ROW()&lt;=vLastrow,'Match History Data'!C2823,"")</f>
        <v/>
      </c>
      <c r="D2823" t="str">
        <f>IF(ROW()&lt;=vLastrow,'Match History Data'!D2823,"")</f>
        <v/>
      </c>
      <c r="E2823" s="3" t="str">
        <f>IF(ROW()&lt;=vLastrow,IF('Match History Data'!E2823&lt;&gt;"",'Match History Data'!E2823,""),"")</f>
        <v/>
      </c>
      <c r="F2823" s="3" t="str">
        <f>IF(ROW()&lt;=vLastrow,IF('Match History Data'!F2823&lt;&gt;"",'Match History Data'!F2823,""),"")</f>
        <v/>
      </c>
      <c r="G2823" t="str">
        <f>IF(ROW()&lt;=vLastrow,'Match History Data'!G2823,"")</f>
        <v/>
      </c>
      <c r="H2823" t="str">
        <f>IF(ROW()&lt;=vLastrow,'Match History Data'!H2823,"")</f>
        <v/>
      </c>
      <c r="I2823" t="str">
        <f>IF(ROW()&lt;=vLastrow,'Match History Data'!I2823,"")</f>
        <v/>
      </c>
      <c r="J2823" t="str">
        <f>IF(ROW()&lt;=vLastrow,'Match History Data'!J2823,"")</f>
        <v/>
      </c>
      <c r="K2823" t="str">
        <f>IF(ROW()&lt;=vLastrow,'Match History Data'!K2823,"")</f>
        <v/>
      </c>
      <c r="L2823" t="str">
        <f>IF(ROW()&lt;=vLastrow,'Match History Data'!L2823,"")</f>
        <v/>
      </c>
      <c r="M2823" t="str">
        <f>IF(ROW()&lt;=vLastrow,'Match History Data'!M2823,"")</f>
        <v/>
      </c>
      <c r="N2823" t="str">
        <f>IF(ROW()&lt;=vLastrow,'Match History Data'!N2823,"")</f>
        <v/>
      </c>
      <c r="O2823" t="str">
        <f>IF(ROW()&lt;=vLastrow,'Match History Data'!O2823,"")</f>
        <v/>
      </c>
      <c r="Q2823" t="str">
        <f>IF(ROW()&lt;=vLastrow,VLOOKUP(MONTH(E2823),calcs!$S$2:$T$13,2,FALSE),"")</f>
        <v/>
      </c>
      <c r="R2823" t="str">
        <f>IF(ROW()&lt;=vLastrow,VLOOKUP(MONTH(F2823),calcs!$S$2:$T$13,2,FALSE),"")</f>
        <v/>
      </c>
      <c r="S2823" t="str">
        <f t="shared" si="225"/>
        <v/>
      </c>
      <c r="T2823" s="26" t="e">
        <f>IF(F2823="",DATEDIF(E2823,calcs!X$2,"Y"),"")</f>
        <v>#VALUE!</v>
      </c>
      <c r="U2823" t="str">
        <f t="shared" si="229"/>
        <v/>
      </c>
      <c r="V2823" t="str">
        <f t="shared" si="226"/>
        <v/>
      </c>
      <c r="W2823">
        <f t="shared" si="227"/>
        <v>0</v>
      </c>
      <c r="X2823">
        <f t="shared" si="228"/>
        <v>0</v>
      </c>
    </row>
    <row r="2824" spans="1:24" x14ac:dyDescent="0.35">
      <c r="A2824" t="str">
        <f>IF(ROW()&lt;=vLastrow,'Match History Data'!A2824,"")</f>
        <v/>
      </c>
      <c r="B2824" t="str">
        <f>IF(ROW()&lt;=vLastrow,'Match History Data'!B2824,"")</f>
        <v/>
      </c>
      <c r="C2824" t="str">
        <f>IF(ROW()&lt;=vLastrow,'Match History Data'!C2824,"")</f>
        <v/>
      </c>
      <c r="D2824" t="str">
        <f>IF(ROW()&lt;=vLastrow,'Match History Data'!D2824,"")</f>
        <v/>
      </c>
      <c r="E2824" s="3" t="str">
        <f>IF(ROW()&lt;=vLastrow,IF('Match History Data'!E2824&lt;&gt;"",'Match History Data'!E2824,""),"")</f>
        <v/>
      </c>
      <c r="F2824" s="3" t="str">
        <f>IF(ROW()&lt;=vLastrow,IF('Match History Data'!F2824&lt;&gt;"",'Match History Data'!F2824,""),"")</f>
        <v/>
      </c>
      <c r="G2824" t="str">
        <f>IF(ROW()&lt;=vLastrow,'Match History Data'!G2824,"")</f>
        <v/>
      </c>
      <c r="H2824" t="str">
        <f>IF(ROW()&lt;=vLastrow,'Match History Data'!H2824,"")</f>
        <v/>
      </c>
      <c r="I2824" t="str">
        <f>IF(ROW()&lt;=vLastrow,'Match History Data'!I2824,"")</f>
        <v/>
      </c>
      <c r="J2824" t="str">
        <f>IF(ROW()&lt;=vLastrow,'Match History Data'!J2824,"")</f>
        <v/>
      </c>
      <c r="K2824" t="str">
        <f>IF(ROW()&lt;=vLastrow,'Match History Data'!K2824,"")</f>
        <v/>
      </c>
      <c r="L2824" t="str">
        <f>IF(ROW()&lt;=vLastrow,'Match History Data'!L2824,"")</f>
        <v/>
      </c>
      <c r="M2824" t="str">
        <f>IF(ROW()&lt;=vLastrow,'Match History Data'!M2824,"")</f>
        <v/>
      </c>
      <c r="N2824" t="str">
        <f>IF(ROW()&lt;=vLastrow,'Match History Data'!N2824,"")</f>
        <v/>
      </c>
      <c r="O2824" t="str">
        <f>IF(ROW()&lt;=vLastrow,'Match History Data'!O2824,"")</f>
        <v/>
      </c>
      <c r="Q2824" t="str">
        <f>IF(ROW()&lt;=vLastrow,VLOOKUP(MONTH(E2824),calcs!$S$2:$T$13,2,FALSE),"")</f>
        <v/>
      </c>
      <c r="R2824" t="str">
        <f>IF(ROW()&lt;=vLastrow,VLOOKUP(MONTH(F2824),calcs!$S$2:$T$13,2,FALSE),"")</f>
        <v/>
      </c>
      <c r="S2824" t="str">
        <f t="shared" si="225"/>
        <v/>
      </c>
      <c r="T2824" s="26" t="e">
        <f>IF(F2824="",DATEDIF(E2824,calcs!X$2,"Y"),"")</f>
        <v>#VALUE!</v>
      </c>
      <c r="U2824" t="str">
        <f t="shared" si="229"/>
        <v/>
      </c>
      <c r="V2824" t="str">
        <f t="shared" si="226"/>
        <v/>
      </c>
      <c r="W2824">
        <f t="shared" si="227"/>
        <v>0</v>
      </c>
      <c r="X2824">
        <f t="shared" si="228"/>
        <v>0</v>
      </c>
    </row>
    <row r="2825" spans="1:24" x14ac:dyDescent="0.35">
      <c r="A2825" t="str">
        <f>IF(ROW()&lt;=vLastrow,'Match History Data'!A2825,"")</f>
        <v/>
      </c>
      <c r="B2825" t="str">
        <f>IF(ROW()&lt;=vLastrow,'Match History Data'!B2825,"")</f>
        <v/>
      </c>
      <c r="C2825" t="str">
        <f>IF(ROW()&lt;=vLastrow,'Match History Data'!C2825,"")</f>
        <v/>
      </c>
      <c r="D2825" t="str">
        <f>IF(ROW()&lt;=vLastrow,'Match History Data'!D2825,"")</f>
        <v/>
      </c>
      <c r="E2825" s="3" t="str">
        <f>IF(ROW()&lt;=vLastrow,IF('Match History Data'!E2825&lt;&gt;"",'Match History Data'!E2825,""),"")</f>
        <v/>
      </c>
      <c r="F2825" s="3" t="str">
        <f>IF(ROW()&lt;=vLastrow,IF('Match History Data'!F2825&lt;&gt;"",'Match History Data'!F2825,""),"")</f>
        <v/>
      </c>
      <c r="G2825" t="str">
        <f>IF(ROW()&lt;=vLastrow,'Match History Data'!G2825,"")</f>
        <v/>
      </c>
      <c r="H2825" t="str">
        <f>IF(ROW()&lt;=vLastrow,'Match History Data'!H2825,"")</f>
        <v/>
      </c>
      <c r="I2825" t="str">
        <f>IF(ROW()&lt;=vLastrow,'Match History Data'!I2825,"")</f>
        <v/>
      </c>
      <c r="J2825" t="str">
        <f>IF(ROW()&lt;=vLastrow,'Match History Data'!J2825,"")</f>
        <v/>
      </c>
      <c r="K2825" t="str">
        <f>IF(ROW()&lt;=vLastrow,'Match History Data'!K2825,"")</f>
        <v/>
      </c>
      <c r="L2825" t="str">
        <f>IF(ROW()&lt;=vLastrow,'Match History Data'!L2825,"")</f>
        <v/>
      </c>
      <c r="M2825" t="str">
        <f>IF(ROW()&lt;=vLastrow,'Match History Data'!M2825,"")</f>
        <v/>
      </c>
      <c r="N2825" t="str">
        <f>IF(ROW()&lt;=vLastrow,'Match History Data'!N2825,"")</f>
        <v/>
      </c>
      <c r="O2825" t="str">
        <f>IF(ROW()&lt;=vLastrow,'Match History Data'!O2825,"")</f>
        <v/>
      </c>
      <c r="Q2825" t="str">
        <f>IF(ROW()&lt;=vLastrow,VLOOKUP(MONTH(E2825),calcs!$S$2:$T$13,2,FALSE),"")</f>
        <v/>
      </c>
      <c r="R2825" t="str">
        <f>IF(ROW()&lt;=vLastrow,VLOOKUP(MONTH(F2825),calcs!$S$2:$T$13,2,FALSE),"")</f>
        <v/>
      </c>
      <c r="S2825" t="str">
        <f t="shared" si="225"/>
        <v/>
      </c>
      <c r="T2825" s="26" t="e">
        <f>IF(F2825="",DATEDIF(E2825,calcs!X$2,"Y"),"")</f>
        <v>#VALUE!</v>
      </c>
      <c r="U2825" t="str">
        <f t="shared" si="229"/>
        <v/>
      </c>
      <c r="V2825" t="str">
        <f t="shared" si="226"/>
        <v/>
      </c>
      <c r="W2825">
        <f t="shared" si="227"/>
        <v>0</v>
      </c>
      <c r="X2825">
        <f t="shared" si="228"/>
        <v>0</v>
      </c>
    </row>
    <row r="2826" spans="1:24" x14ac:dyDescent="0.35">
      <c r="A2826" t="str">
        <f>IF(ROW()&lt;=vLastrow,'Match History Data'!A2826,"")</f>
        <v/>
      </c>
      <c r="B2826" t="str">
        <f>IF(ROW()&lt;=vLastrow,'Match History Data'!B2826,"")</f>
        <v/>
      </c>
      <c r="C2826" t="str">
        <f>IF(ROW()&lt;=vLastrow,'Match History Data'!C2826,"")</f>
        <v/>
      </c>
      <c r="D2826" t="str">
        <f>IF(ROW()&lt;=vLastrow,'Match History Data'!D2826,"")</f>
        <v/>
      </c>
      <c r="E2826" s="3" t="str">
        <f>IF(ROW()&lt;=vLastrow,IF('Match History Data'!E2826&lt;&gt;"",'Match History Data'!E2826,""),"")</f>
        <v/>
      </c>
      <c r="F2826" s="3" t="str">
        <f>IF(ROW()&lt;=vLastrow,IF('Match History Data'!F2826&lt;&gt;"",'Match History Data'!F2826,""),"")</f>
        <v/>
      </c>
      <c r="G2826" t="str">
        <f>IF(ROW()&lt;=vLastrow,'Match History Data'!G2826,"")</f>
        <v/>
      </c>
      <c r="H2826" t="str">
        <f>IF(ROW()&lt;=vLastrow,'Match History Data'!H2826,"")</f>
        <v/>
      </c>
      <c r="I2826" t="str">
        <f>IF(ROW()&lt;=vLastrow,'Match History Data'!I2826,"")</f>
        <v/>
      </c>
      <c r="J2826" t="str">
        <f>IF(ROW()&lt;=vLastrow,'Match History Data'!J2826,"")</f>
        <v/>
      </c>
      <c r="K2826" t="str">
        <f>IF(ROW()&lt;=vLastrow,'Match History Data'!K2826,"")</f>
        <v/>
      </c>
      <c r="L2826" t="str">
        <f>IF(ROW()&lt;=vLastrow,'Match History Data'!L2826,"")</f>
        <v/>
      </c>
      <c r="M2826" t="str">
        <f>IF(ROW()&lt;=vLastrow,'Match History Data'!M2826,"")</f>
        <v/>
      </c>
      <c r="N2826" t="str">
        <f>IF(ROW()&lt;=vLastrow,'Match History Data'!N2826,"")</f>
        <v/>
      </c>
      <c r="O2826" t="str">
        <f>IF(ROW()&lt;=vLastrow,'Match History Data'!O2826,"")</f>
        <v/>
      </c>
      <c r="Q2826" t="str">
        <f>IF(ROW()&lt;=vLastrow,VLOOKUP(MONTH(E2826),calcs!$S$2:$T$13,2,FALSE),"")</f>
        <v/>
      </c>
      <c r="R2826" t="str">
        <f>IF(ROW()&lt;=vLastrow,VLOOKUP(MONTH(F2826),calcs!$S$2:$T$13,2,FALSE),"")</f>
        <v/>
      </c>
      <c r="S2826" t="str">
        <f t="shared" ref="S2826:S2889" si="230">IF(F2826&lt;&gt;"",DATEDIF(E2826,F2826,"y"),"")</f>
        <v/>
      </c>
      <c r="T2826" s="26" t="e">
        <f>IF(F2826="",DATEDIF(E2826,calcs!X$2,"Y"),"")</f>
        <v>#VALUE!</v>
      </c>
      <c r="U2826" t="str">
        <f t="shared" si="229"/>
        <v/>
      </c>
      <c r="V2826" t="str">
        <f t="shared" si="226"/>
        <v/>
      </c>
      <c r="W2826">
        <f t="shared" si="227"/>
        <v>0</v>
      </c>
      <c r="X2826">
        <f t="shared" si="228"/>
        <v>0</v>
      </c>
    </row>
    <row r="2827" spans="1:24" x14ac:dyDescent="0.35">
      <c r="A2827" t="str">
        <f>IF(ROW()&lt;=vLastrow,'Match History Data'!A2827,"")</f>
        <v/>
      </c>
      <c r="B2827" t="str">
        <f>IF(ROW()&lt;=vLastrow,'Match History Data'!B2827,"")</f>
        <v/>
      </c>
      <c r="C2827" t="str">
        <f>IF(ROW()&lt;=vLastrow,'Match History Data'!C2827,"")</f>
        <v/>
      </c>
      <c r="D2827" t="str">
        <f>IF(ROW()&lt;=vLastrow,'Match History Data'!D2827,"")</f>
        <v/>
      </c>
      <c r="E2827" s="3" t="str">
        <f>IF(ROW()&lt;=vLastrow,IF('Match History Data'!E2827&lt;&gt;"",'Match History Data'!E2827,""),"")</f>
        <v/>
      </c>
      <c r="F2827" s="3" t="str">
        <f>IF(ROW()&lt;=vLastrow,IF('Match History Data'!F2827&lt;&gt;"",'Match History Data'!F2827,""),"")</f>
        <v/>
      </c>
      <c r="G2827" t="str">
        <f>IF(ROW()&lt;=vLastrow,'Match History Data'!G2827,"")</f>
        <v/>
      </c>
      <c r="H2827" t="str">
        <f>IF(ROW()&lt;=vLastrow,'Match History Data'!H2827,"")</f>
        <v/>
      </c>
      <c r="I2827" t="str">
        <f>IF(ROW()&lt;=vLastrow,'Match History Data'!I2827,"")</f>
        <v/>
      </c>
      <c r="J2827" t="str">
        <f>IF(ROW()&lt;=vLastrow,'Match History Data'!J2827,"")</f>
        <v/>
      </c>
      <c r="K2827" t="str">
        <f>IF(ROW()&lt;=vLastrow,'Match History Data'!K2827,"")</f>
        <v/>
      </c>
      <c r="L2827" t="str">
        <f>IF(ROW()&lt;=vLastrow,'Match History Data'!L2827,"")</f>
        <v/>
      </c>
      <c r="M2827" t="str">
        <f>IF(ROW()&lt;=vLastrow,'Match History Data'!M2827,"")</f>
        <v/>
      </c>
      <c r="N2827" t="str">
        <f>IF(ROW()&lt;=vLastrow,'Match History Data'!N2827,"")</f>
        <v/>
      </c>
      <c r="O2827" t="str">
        <f>IF(ROW()&lt;=vLastrow,'Match History Data'!O2827,"")</f>
        <v/>
      </c>
      <c r="Q2827" t="str">
        <f>IF(ROW()&lt;=vLastrow,VLOOKUP(MONTH(E2827),calcs!$S$2:$T$13,2,FALSE),"")</f>
        <v/>
      </c>
      <c r="R2827" t="str">
        <f>IF(ROW()&lt;=vLastrow,VLOOKUP(MONTH(F2827),calcs!$S$2:$T$13,2,FALSE),"")</f>
        <v/>
      </c>
      <c r="S2827" t="str">
        <f t="shared" si="230"/>
        <v/>
      </c>
      <c r="T2827" s="26" t="e">
        <f>IF(F2827="",DATEDIF(E2827,calcs!X$2,"Y"),"")</f>
        <v>#VALUE!</v>
      </c>
      <c r="U2827" t="str">
        <f t="shared" si="229"/>
        <v/>
      </c>
      <c r="V2827" t="str">
        <f t="shared" si="226"/>
        <v/>
      </c>
      <c r="W2827">
        <f t="shared" si="227"/>
        <v>0</v>
      </c>
      <c r="X2827">
        <f t="shared" si="228"/>
        <v>0</v>
      </c>
    </row>
    <row r="2828" spans="1:24" x14ac:dyDescent="0.35">
      <c r="A2828" t="str">
        <f>IF(ROW()&lt;=vLastrow,'Match History Data'!A2828,"")</f>
        <v/>
      </c>
      <c r="B2828" t="str">
        <f>IF(ROW()&lt;=vLastrow,'Match History Data'!B2828,"")</f>
        <v/>
      </c>
      <c r="C2828" t="str">
        <f>IF(ROW()&lt;=vLastrow,'Match History Data'!C2828,"")</f>
        <v/>
      </c>
      <c r="D2828" t="str">
        <f>IF(ROW()&lt;=vLastrow,'Match History Data'!D2828,"")</f>
        <v/>
      </c>
      <c r="E2828" s="3" t="str">
        <f>IF(ROW()&lt;=vLastrow,IF('Match History Data'!E2828&lt;&gt;"",'Match History Data'!E2828,""),"")</f>
        <v/>
      </c>
      <c r="F2828" s="3" t="str">
        <f>IF(ROW()&lt;=vLastrow,IF('Match History Data'!F2828&lt;&gt;"",'Match History Data'!F2828,""),"")</f>
        <v/>
      </c>
      <c r="G2828" t="str">
        <f>IF(ROW()&lt;=vLastrow,'Match History Data'!G2828,"")</f>
        <v/>
      </c>
      <c r="H2828" t="str">
        <f>IF(ROW()&lt;=vLastrow,'Match History Data'!H2828,"")</f>
        <v/>
      </c>
      <c r="I2828" t="str">
        <f>IF(ROW()&lt;=vLastrow,'Match History Data'!I2828,"")</f>
        <v/>
      </c>
      <c r="J2828" t="str">
        <f>IF(ROW()&lt;=vLastrow,'Match History Data'!J2828,"")</f>
        <v/>
      </c>
      <c r="K2828" t="str">
        <f>IF(ROW()&lt;=vLastrow,'Match History Data'!K2828,"")</f>
        <v/>
      </c>
      <c r="L2828" t="str">
        <f>IF(ROW()&lt;=vLastrow,'Match History Data'!L2828,"")</f>
        <v/>
      </c>
      <c r="M2828" t="str">
        <f>IF(ROW()&lt;=vLastrow,'Match History Data'!M2828,"")</f>
        <v/>
      </c>
      <c r="N2828" t="str">
        <f>IF(ROW()&lt;=vLastrow,'Match History Data'!N2828,"")</f>
        <v/>
      </c>
      <c r="O2828" t="str">
        <f>IF(ROW()&lt;=vLastrow,'Match History Data'!O2828,"")</f>
        <v/>
      </c>
      <c r="Q2828" t="str">
        <f>IF(ROW()&lt;=vLastrow,VLOOKUP(MONTH(E2828),calcs!$S$2:$T$13,2,FALSE),"")</f>
        <v/>
      </c>
      <c r="R2828" t="str">
        <f>IF(ROW()&lt;=vLastrow,VLOOKUP(MONTH(F2828),calcs!$S$2:$T$13,2,FALSE),"")</f>
        <v/>
      </c>
      <c r="S2828" t="str">
        <f t="shared" si="230"/>
        <v/>
      </c>
      <c r="T2828" s="26" t="e">
        <f>IF(F2828="",DATEDIF(E2828,calcs!X$2,"Y"),"")</f>
        <v>#VALUE!</v>
      </c>
      <c r="U2828" t="str">
        <f t="shared" si="229"/>
        <v/>
      </c>
      <c r="V2828" t="str">
        <f t="shared" si="226"/>
        <v/>
      </c>
      <c r="W2828">
        <f t="shared" si="227"/>
        <v>0</v>
      </c>
      <c r="X2828">
        <f t="shared" si="228"/>
        <v>0</v>
      </c>
    </row>
    <row r="2829" spans="1:24" x14ac:dyDescent="0.35">
      <c r="A2829" t="str">
        <f>IF(ROW()&lt;=vLastrow,'Match History Data'!A2829,"")</f>
        <v/>
      </c>
      <c r="B2829" t="str">
        <f>IF(ROW()&lt;=vLastrow,'Match History Data'!B2829,"")</f>
        <v/>
      </c>
      <c r="C2829" t="str">
        <f>IF(ROW()&lt;=vLastrow,'Match History Data'!C2829,"")</f>
        <v/>
      </c>
      <c r="D2829" t="str">
        <f>IF(ROW()&lt;=vLastrow,'Match History Data'!D2829,"")</f>
        <v/>
      </c>
      <c r="E2829" s="3" t="str">
        <f>IF(ROW()&lt;=vLastrow,IF('Match History Data'!E2829&lt;&gt;"",'Match History Data'!E2829,""),"")</f>
        <v/>
      </c>
      <c r="F2829" s="3" t="str">
        <f>IF(ROW()&lt;=vLastrow,IF('Match History Data'!F2829&lt;&gt;"",'Match History Data'!F2829,""),"")</f>
        <v/>
      </c>
      <c r="G2829" t="str">
        <f>IF(ROW()&lt;=vLastrow,'Match History Data'!G2829,"")</f>
        <v/>
      </c>
      <c r="H2829" t="str">
        <f>IF(ROW()&lt;=vLastrow,'Match History Data'!H2829,"")</f>
        <v/>
      </c>
      <c r="I2829" t="str">
        <f>IF(ROW()&lt;=vLastrow,'Match History Data'!I2829,"")</f>
        <v/>
      </c>
      <c r="J2829" t="str">
        <f>IF(ROW()&lt;=vLastrow,'Match History Data'!J2829,"")</f>
        <v/>
      </c>
      <c r="K2829" t="str">
        <f>IF(ROW()&lt;=vLastrow,'Match History Data'!K2829,"")</f>
        <v/>
      </c>
      <c r="L2829" t="str">
        <f>IF(ROW()&lt;=vLastrow,'Match History Data'!L2829,"")</f>
        <v/>
      </c>
      <c r="M2829" t="str">
        <f>IF(ROW()&lt;=vLastrow,'Match History Data'!M2829,"")</f>
        <v/>
      </c>
      <c r="N2829" t="str">
        <f>IF(ROW()&lt;=vLastrow,'Match History Data'!N2829,"")</f>
        <v/>
      </c>
      <c r="O2829" t="str">
        <f>IF(ROW()&lt;=vLastrow,'Match History Data'!O2829,"")</f>
        <v/>
      </c>
      <c r="Q2829" t="str">
        <f>IF(ROW()&lt;=vLastrow,VLOOKUP(MONTH(E2829),calcs!$S$2:$T$13,2,FALSE),"")</f>
        <v/>
      </c>
      <c r="R2829" t="str">
        <f>IF(ROW()&lt;=vLastrow,VLOOKUP(MONTH(F2829),calcs!$S$2:$T$13,2,FALSE),"")</f>
        <v/>
      </c>
      <c r="S2829" t="str">
        <f t="shared" si="230"/>
        <v/>
      </c>
      <c r="T2829" s="26" t="e">
        <f>IF(F2829="",DATEDIF(E2829,calcs!X$2,"Y"),"")</f>
        <v>#VALUE!</v>
      </c>
      <c r="U2829" t="str">
        <f t="shared" si="229"/>
        <v/>
      </c>
      <c r="V2829" t="str">
        <f t="shared" si="226"/>
        <v/>
      </c>
      <c r="W2829">
        <f t="shared" si="227"/>
        <v>0</v>
      </c>
      <c r="X2829">
        <f t="shared" si="228"/>
        <v>0</v>
      </c>
    </row>
    <row r="2830" spans="1:24" x14ac:dyDescent="0.35">
      <c r="A2830" t="str">
        <f>IF(ROW()&lt;=vLastrow,'Match History Data'!A2830,"")</f>
        <v/>
      </c>
      <c r="B2830" t="str">
        <f>IF(ROW()&lt;=vLastrow,'Match History Data'!B2830,"")</f>
        <v/>
      </c>
      <c r="C2830" t="str">
        <f>IF(ROW()&lt;=vLastrow,'Match History Data'!C2830,"")</f>
        <v/>
      </c>
      <c r="D2830" t="str">
        <f>IF(ROW()&lt;=vLastrow,'Match History Data'!D2830,"")</f>
        <v/>
      </c>
      <c r="E2830" s="3" t="str">
        <f>IF(ROW()&lt;=vLastrow,IF('Match History Data'!E2830&lt;&gt;"",'Match History Data'!E2830,""),"")</f>
        <v/>
      </c>
      <c r="F2830" s="3" t="str">
        <f>IF(ROW()&lt;=vLastrow,IF('Match History Data'!F2830&lt;&gt;"",'Match History Data'!F2830,""),"")</f>
        <v/>
      </c>
      <c r="G2830" t="str">
        <f>IF(ROW()&lt;=vLastrow,'Match History Data'!G2830,"")</f>
        <v/>
      </c>
      <c r="H2830" t="str">
        <f>IF(ROW()&lt;=vLastrow,'Match History Data'!H2830,"")</f>
        <v/>
      </c>
      <c r="I2830" t="str">
        <f>IF(ROW()&lt;=vLastrow,'Match History Data'!I2830,"")</f>
        <v/>
      </c>
      <c r="J2830" t="str">
        <f>IF(ROW()&lt;=vLastrow,'Match History Data'!J2830,"")</f>
        <v/>
      </c>
      <c r="K2830" t="str">
        <f>IF(ROW()&lt;=vLastrow,'Match History Data'!K2830,"")</f>
        <v/>
      </c>
      <c r="L2830" t="str">
        <f>IF(ROW()&lt;=vLastrow,'Match History Data'!L2830,"")</f>
        <v/>
      </c>
      <c r="M2830" t="str">
        <f>IF(ROW()&lt;=vLastrow,'Match History Data'!M2830,"")</f>
        <v/>
      </c>
      <c r="N2830" t="str">
        <f>IF(ROW()&lt;=vLastrow,'Match History Data'!N2830,"")</f>
        <v/>
      </c>
      <c r="O2830" t="str">
        <f>IF(ROW()&lt;=vLastrow,'Match History Data'!O2830,"")</f>
        <v/>
      </c>
      <c r="Q2830" t="str">
        <f>IF(ROW()&lt;=vLastrow,VLOOKUP(MONTH(E2830),calcs!$S$2:$T$13,2,FALSE),"")</f>
        <v/>
      </c>
      <c r="R2830" t="str">
        <f>IF(ROW()&lt;=vLastrow,VLOOKUP(MONTH(F2830),calcs!$S$2:$T$13,2,FALSE),"")</f>
        <v/>
      </c>
      <c r="S2830" t="str">
        <f t="shared" si="230"/>
        <v/>
      </c>
      <c r="T2830" s="26" t="e">
        <f>IF(F2830="",DATEDIF(E2830,calcs!X$2,"Y"),"")</f>
        <v>#VALUE!</v>
      </c>
      <c r="U2830" t="str">
        <f t="shared" si="229"/>
        <v/>
      </c>
      <c r="V2830" t="str">
        <f t="shared" si="226"/>
        <v/>
      </c>
      <c r="W2830">
        <f t="shared" si="227"/>
        <v>0</v>
      </c>
      <c r="X2830">
        <f t="shared" si="228"/>
        <v>0</v>
      </c>
    </row>
    <row r="2831" spans="1:24" x14ac:dyDescent="0.35">
      <c r="A2831" t="str">
        <f>IF(ROW()&lt;=vLastrow,'Match History Data'!A2831,"")</f>
        <v/>
      </c>
      <c r="B2831" t="str">
        <f>IF(ROW()&lt;=vLastrow,'Match History Data'!B2831,"")</f>
        <v/>
      </c>
      <c r="C2831" t="str">
        <f>IF(ROW()&lt;=vLastrow,'Match History Data'!C2831,"")</f>
        <v/>
      </c>
      <c r="D2831" t="str">
        <f>IF(ROW()&lt;=vLastrow,'Match History Data'!D2831,"")</f>
        <v/>
      </c>
      <c r="E2831" s="3" t="str">
        <f>IF(ROW()&lt;=vLastrow,IF('Match History Data'!E2831&lt;&gt;"",'Match History Data'!E2831,""),"")</f>
        <v/>
      </c>
      <c r="F2831" s="3" t="str">
        <f>IF(ROW()&lt;=vLastrow,IF('Match History Data'!F2831&lt;&gt;"",'Match History Data'!F2831,""),"")</f>
        <v/>
      </c>
      <c r="G2831" t="str">
        <f>IF(ROW()&lt;=vLastrow,'Match History Data'!G2831,"")</f>
        <v/>
      </c>
      <c r="H2831" t="str">
        <f>IF(ROW()&lt;=vLastrow,'Match History Data'!H2831,"")</f>
        <v/>
      </c>
      <c r="I2831" t="str">
        <f>IF(ROW()&lt;=vLastrow,'Match History Data'!I2831,"")</f>
        <v/>
      </c>
      <c r="J2831" t="str">
        <f>IF(ROW()&lt;=vLastrow,'Match History Data'!J2831,"")</f>
        <v/>
      </c>
      <c r="K2831" t="str">
        <f>IF(ROW()&lt;=vLastrow,'Match History Data'!K2831,"")</f>
        <v/>
      </c>
      <c r="L2831" t="str">
        <f>IF(ROW()&lt;=vLastrow,'Match History Data'!L2831,"")</f>
        <v/>
      </c>
      <c r="M2831" t="str">
        <f>IF(ROW()&lt;=vLastrow,'Match History Data'!M2831,"")</f>
        <v/>
      </c>
      <c r="N2831" t="str">
        <f>IF(ROW()&lt;=vLastrow,'Match History Data'!N2831,"")</f>
        <v/>
      </c>
      <c r="O2831" t="str">
        <f>IF(ROW()&lt;=vLastrow,'Match History Data'!O2831,"")</f>
        <v/>
      </c>
      <c r="Q2831" t="str">
        <f>IF(ROW()&lt;=vLastrow,VLOOKUP(MONTH(E2831),calcs!$S$2:$T$13,2,FALSE),"")</f>
        <v/>
      </c>
      <c r="R2831" t="str">
        <f>IF(ROW()&lt;=vLastrow,VLOOKUP(MONTH(F2831),calcs!$S$2:$T$13,2,FALSE),"")</f>
        <v/>
      </c>
      <c r="S2831" t="str">
        <f t="shared" si="230"/>
        <v/>
      </c>
      <c r="T2831" s="26" t="e">
        <f>IF(F2831="",DATEDIF(E2831,calcs!X$2,"Y"),"")</f>
        <v>#VALUE!</v>
      </c>
      <c r="U2831" t="str">
        <f t="shared" si="229"/>
        <v/>
      </c>
      <c r="V2831" t="str">
        <f t="shared" si="226"/>
        <v/>
      </c>
      <c r="W2831">
        <f t="shared" si="227"/>
        <v>0</v>
      </c>
      <c r="X2831">
        <f t="shared" si="228"/>
        <v>0</v>
      </c>
    </row>
    <row r="2832" spans="1:24" x14ac:dyDescent="0.35">
      <c r="A2832" t="str">
        <f>IF(ROW()&lt;=vLastrow,'Match History Data'!A2832,"")</f>
        <v/>
      </c>
      <c r="B2832" t="str">
        <f>IF(ROW()&lt;=vLastrow,'Match History Data'!B2832,"")</f>
        <v/>
      </c>
      <c r="C2832" t="str">
        <f>IF(ROW()&lt;=vLastrow,'Match History Data'!C2832,"")</f>
        <v/>
      </c>
      <c r="D2832" t="str">
        <f>IF(ROW()&lt;=vLastrow,'Match History Data'!D2832,"")</f>
        <v/>
      </c>
      <c r="E2832" s="3" t="str">
        <f>IF(ROW()&lt;=vLastrow,IF('Match History Data'!E2832&lt;&gt;"",'Match History Data'!E2832,""),"")</f>
        <v/>
      </c>
      <c r="F2832" s="3" t="str">
        <f>IF(ROW()&lt;=vLastrow,IF('Match History Data'!F2832&lt;&gt;"",'Match History Data'!F2832,""),"")</f>
        <v/>
      </c>
      <c r="G2832" t="str">
        <f>IF(ROW()&lt;=vLastrow,'Match History Data'!G2832,"")</f>
        <v/>
      </c>
      <c r="H2832" t="str">
        <f>IF(ROW()&lt;=vLastrow,'Match History Data'!H2832,"")</f>
        <v/>
      </c>
      <c r="I2832" t="str">
        <f>IF(ROW()&lt;=vLastrow,'Match History Data'!I2832,"")</f>
        <v/>
      </c>
      <c r="J2832" t="str">
        <f>IF(ROW()&lt;=vLastrow,'Match History Data'!J2832,"")</f>
        <v/>
      </c>
      <c r="K2832" t="str">
        <f>IF(ROW()&lt;=vLastrow,'Match History Data'!K2832,"")</f>
        <v/>
      </c>
      <c r="L2832" t="str">
        <f>IF(ROW()&lt;=vLastrow,'Match History Data'!L2832,"")</f>
        <v/>
      </c>
      <c r="M2832" t="str">
        <f>IF(ROW()&lt;=vLastrow,'Match History Data'!M2832,"")</f>
        <v/>
      </c>
      <c r="N2832" t="str">
        <f>IF(ROW()&lt;=vLastrow,'Match History Data'!N2832,"")</f>
        <v/>
      </c>
      <c r="O2832" t="str">
        <f>IF(ROW()&lt;=vLastrow,'Match History Data'!O2832,"")</f>
        <v/>
      </c>
      <c r="Q2832" t="str">
        <f>IF(ROW()&lt;=vLastrow,VLOOKUP(MONTH(E2832),calcs!$S$2:$T$13,2,FALSE),"")</f>
        <v/>
      </c>
      <c r="R2832" t="str">
        <f>IF(ROW()&lt;=vLastrow,VLOOKUP(MONTH(F2832),calcs!$S$2:$T$13,2,FALSE),"")</f>
        <v/>
      </c>
      <c r="S2832" t="str">
        <f t="shared" si="230"/>
        <v/>
      </c>
      <c r="T2832" s="26" t="e">
        <f>IF(F2832="",DATEDIF(E2832,calcs!X$2,"Y"),"")</f>
        <v>#VALUE!</v>
      </c>
      <c r="U2832" t="str">
        <f t="shared" si="229"/>
        <v/>
      </c>
      <c r="V2832" t="str">
        <f t="shared" si="226"/>
        <v/>
      </c>
      <c r="W2832">
        <f t="shared" si="227"/>
        <v>0</v>
      </c>
      <c r="X2832">
        <f t="shared" si="228"/>
        <v>0</v>
      </c>
    </row>
    <row r="2833" spans="1:24" x14ac:dyDescent="0.35">
      <c r="A2833" t="str">
        <f>IF(ROW()&lt;=vLastrow,'Match History Data'!A2833,"")</f>
        <v/>
      </c>
      <c r="B2833" t="str">
        <f>IF(ROW()&lt;=vLastrow,'Match History Data'!B2833,"")</f>
        <v/>
      </c>
      <c r="C2833" t="str">
        <f>IF(ROW()&lt;=vLastrow,'Match History Data'!C2833,"")</f>
        <v/>
      </c>
      <c r="D2833" t="str">
        <f>IF(ROW()&lt;=vLastrow,'Match History Data'!D2833,"")</f>
        <v/>
      </c>
      <c r="E2833" s="3" t="str">
        <f>IF(ROW()&lt;=vLastrow,IF('Match History Data'!E2833&lt;&gt;"",'Match History Data'!E2833,""),"")</f>
        <v/>
      </c>
      <c r="F2833" s="3" t="str">
        <f>IF(ROW()&lt;=vLastrow,IF('Match History Data'!F2833&lt;&gt;"",'Match History Data'!F2833,""),"")</f>
        <v/>
      </c>
      <c r="G2833" t="str">
        <f>IF(ROW()&lt;=vLastrow,'Match History Data'!G2833,"")</f>
        <v/>
      </c>
      <c r="H2833" t="str">
        <f>IF(ROW()&lt;=vLastrow,'Match History Data'!H2833,"")</f>
        <v/>
      </c>
      <c r="I2833" t="str">
        <f>IF(ROW()&lt;=vLastrow,'Match History Data'!I2833,"")</f>
        <v/>
      </c>
      <c r="J2833" t="str">
        <f>IF(ROW()&lt;=vLastrow,'Match History Data'!J2833,"")</f>
        <v/>
      </c>
      <c r="K2833" t="str">
        <f>IF(ROW()&lt;=vLastrow,'Match History Data'!K2833,"")</f>
        <v/>
      </c>
      <c r="L2833" t="str">
        <f>IF(ROW()&lt;=vLastrow,'Match History Data'!L2833,"")</f>
        <v/>
      </c>
      <c r="M2833" t="str">
        <f>IF(ROW()&lt;=vLastrow,'Match History Data'!M2833,"")</f>
        <v/>
      </c>
      <c r="N2833" t="str">
        <f>IF(ROW()&lt;=vLastrow,'Match History Data'!N2833,"")</f>
        <v/>
      </c>
      <c r="O2833" t="str">
        <f>IF(ROW()&lt;=vLastrow,'Match History Data'!O2833,"")</f>
        <v/>
      </c>
      <c r="Q2833" t="str">
        <f>IF(ROW()&lt;=vLastrow,VLOOKUP(MONTH(E2833),calcs!$S$2:$T$13,2,FALSE),"")</f>
        <v/>
      </c>
      <c r="R2833" t="str">
        <f>IF(ROW()&lt;=vLastrow,VLOOKUP(MONTH(F2833),calcs!$S$2:$T$13,2,FALSE),"")</f>
        <v/>
      </c>
      <c r="S2833" t="str">
        <f t="shared" si="230"/>
        <v/>
      </c>
      <c r="T2833" s="26" t="e">
        <f>IF(F2833="",DATEDIF(E2833,calcs!X$2,"Y"),"")</f>
        <v>#VALUE!</v>
      </c>
      <c r="U2833" t="str">
        <f t="shared" si="229"/>
        <v/>
      </c>
      <c r="V2833" t="str">
        <f t="shared" si="226"/>
        <v/>
      </c>
      <c r="W2833">
        <f t="shared" si="227"/>
        <v>0</v>
      </c>
      <c r="X2833">
        <f t="shared" si="228"/>
        <v>0</v>
      </c>
    </row>
    <row r="2834" spans="1:24" x14ac:dyDescent="0.35">
      <c r="A2834" t="str">
        <f>IF(ROW()&lt;=vLastrow,'Match History Data'!A2834,"")</f>
        <v/>
      </c>
      <c r="B2834" t="str">
        <f>IF(ROW()&lt;=vLastrow,'Match History Data'!B2834,"")</f>
        <v/>
      </c>
      <c r="C2834" t="str">
        <f>IF(ROW()&lt;=vLastrow,'Match History Data'!C2834,"")</f>
        <v/>
      </c>
      <c r="D2834" t="str">
        <f>IF(ROW()&lt;=vLastrow,'Match History Data'!D2834,"")</f>
        <v/>
      </c>
      <c r="E2834" s="3" t="str">
        <f>IF(ROW()&lt;=vLastrow,IF('Match History Data'!E2834&lt;&gt;"",'Match History Data'!E2834,""),"")</f>
        <v/>
      </c>
      <c r="F2834" s="3" t="str">
        <f>IF(ROW()&lt;=vLastrow,IF('Match History Data'!F2834&lt;&gt;"",'Match History Data'!F2834,""),"")</f>
        <v/>
      </c>
      <c r="G2834" t="str">
        <f>IF(ROW()&lt;=vLastrow,'Match History Data'!G2834,"")</f>
        <v/>
      </c>
      <c r="H2834" t="str">
        <f>IF(ROW()&lt;=vLastrow,'Match History Data'!H2834,"")</f>
        <v/>
      </c>
      <c r="I2834" t="str">
        <f>IF(ROW()&lt;=vLastrow,'Match History Data'!I2834,"")</f>
        <v/>
      </c>
      <c r="J2834" t="str">
        <f>IF(ROW()&lt;=vLastrow,'Match History Data'!J2834,"")</f>
        <v/>
      </c>
      <c r="K2834" t="str">
        <f>IF(ROW()&lt;=vLastrow,'Match History Data'!K2834,"")</f>
        <v/>
      </c>
      <c r="L2834" t="str">
        <f>IF(ROW()&lt;=vLastrow,'Match History Data'!L2834,"")</f>
        <v/>
      </c>
      <c r="M2834" t="str">
        <f>IF(ROW()&lt;=vLastrow,'Match History Data'!M2834,"")</f>
        <v/>
      </c>
      <c r="N2834" t="str">
        <f>IF(ROW()&lt;=vLastrow,'Match History Data'!N2834,"")</f>
        <v/>
      </c>
      <c r="O2834" t="str">
        <f>IF(ROW()&lt;=vLastrow,'Match History Data'!O2834,"")</f>
        <v/>
      </c>
      <c r="Q2834" t="str">
        <f>IF(ROW()&lt;=vLastrow,VLOOKUP(MONTH(E2834),calcs!$S$2:$T$13,2,FALSE),"")</f>
        <v/>
      </c>
      <c r="R2834" t="str">
        <f>IF(ROW()&lt;=vLastrow,VLOOKUP(MONTH(F2834),calcs!$S$2:$T$13,2,FALSE),"")</f>
        <v/>
      </c>
      <c r="S2834" t="str">
        <f t="shared" si="230"/>
        <v/>
      </c>
      <c r="T2834" s="26" t="e">
        <f>IF(F2834="",DATEDIF(E2834,calcs!X$2,"Y"),"")</f>
        <v>#VALUE!</v>
      </c>
      <c r="U2834" t="str">
        <f t="shared" si="229"/>
        <v/>
      </c>
      <c r="V2834" t="str">
        <f t="shared" si="226"/>
        <v/>
      </c>
      <c r="W2834">
        <f t="shared" si="227"/>
        <v>0</v>
      </c>
      <c r="X2834">
        <f t="shared" si="228"/>
        <v>0</v>
      </c>
    </row>
    <row r="2835" spans="1:24" x14ac:dyDescent="0.35">
      <c r="A2835" t="str">
        <f>IF(ROW()&lt;=vLastrow,'Match History Data'!A2835,"")</f>
        <v/>
      </c>
      <c r="B2835" t="str">
        <f>IF(ROW()&lt;=vLastrow,'Match History Data'!B2835,"")</f>
        <v/>
      </c>
      <c r="C2835" t="str">
        <f>IF(ROW()&lt;=vLastrow,'Match History Data'!C2835,"")</f>
        <v/>
      </c>
      <c r="D2835" t="str">
        <f>IF(ROW()&lt;=vLastrow,'Match History Data'!D2835,"")</f>
        <v/>
      </c>
      <c r="E2835" s="3" t="str">
        <f>IF(ROW()&lt;=vLastrow,IF('Match History Data'!E2835&lt;&gt;"",'Match History Data'!E2835,""),"")</f>
        <v/>
      </c>
      <c r="F2835" s="3" t="str">
        <f>IF(ROW()&lt;=vLastrow,IF('Match History Data'!F2835&lt;&gt;"",'Match History Data'!F2835,""),"")</f>
        <v/>
      </c>
      <c r="G2835" t="str">
        <f>IF(ROW()&lt;=vLastrow,'Match History Data'!G2835,"")</f>
        <v/>
      </c>
      <c r="H2835" t="str">
        <f>IF(ROW()&lt;=vLastrow,'Match History Data'!H2835,"")</f>
        <v/>
      </c>
      <c r="I2835" t="str">
        <f>IF(ROW()&lt;=vLastrow,'Match History Data'!I2835,"")</f>
        <v/>
      </c>
      <c r="J2835" t="str">
        <f>IF(ROW()&lt;=vLastrow,'Match History Data'!J2835,"")</f>
        <v/>
      </c>
      <c r="K2835" t="str">
        <f>IF(ROW()&lt;=vLastrow,'Match History Data'!K2835,"")</f>
        <v/>
      </c>
      <c r="L2835" t="str">
        <f>IF(ROW()&lt;=vLastrow,'Match History Data'!L2835,"")</f>
        <v/>
      </c>
      <c r="M2835" t="str">
        <f>IF(ROW()&lt;=vLastrow,'Match History Data'!M2835,"")</f>
        <v/>
      </c>
      <c r="N2835" t="str">
        <f>IF(ROW()&lt;=vLastrow,'Match History Data'!N2835,"")</f>
        <v/>
      </c>
      <c r="O2835" t="str">
        <f>IF(ROW()&lt;=vLastrow,'Match History Data'!O2835,"")</f>
        <v/>
      </c>
      <c r="Q2835" t="str">
        <f>IF(ROW()&lt;=vLastrow,VLOOKUP(MONTH(E2835),calcs!$S$2:$T$13,2,FALSE),"")</f>
        <v/>
      </c>
      <c r="R2835" t="str">
        <f>IF(ROW()&lt;=vLastrow,VLOOKUP(MONTH(F2835),calcs!$S$2:$T$13,2,FALSE),"")</f>
        <v/>
      </c>
      <c r="S2835" t="str">
        <f t="shared" si="230"/>
        <v/>
      </c>
      <c r="T2835" s="26" t="e">
        <f>IF(F2835="",DATEDIF(E2835,calcs!X$2,"Y"),"")</f>
        <v>#VALUE!</v>
      </c>
      <c r="U2835" t="str">
        <f t="shared" si="229"/>
        <v/>
      </c>
      <c r="V2835" t="str">
        <f t="shared" si="226"/>
        <v/>
      </c>
      <c r="W2835">
        <f t="shared" si="227"/>
        <v>0</v>
      </c>
      <c r="X2835">
        <f t="shared" si="228"/>
        <v>0</v>
      </c>
    </row>
    <row r="2836" spans="1:24" x14ac:dyDescent="0.35">
      <c r="A2836" t="str">
        <f>IF(ROW()&lt;=vLastrow,'Match History Data'!A2836,"")</f>
        <v/>
      </c>
      <c r="B2836" t="str">
        <f>IF(ROW()&lt;=vLastrow,'Match History Data'!B2836,"")</f>
        <v/>
      </c>
      <c r="C2836" t="str">
        <f>IF(ROW()&lt;=vLastrow,'Match History Data'!C2836,"")</f>
        <v/>
      </c>
      <c r="D2836" t="str">
        <f>IF(ROW()&lt;=vLastrow,'Match History Data'!D2836,"")</f>
        <v/>
      </c>
      <c r="E2836" s="3" t="str">
        <f>IF(ROW()&lt;=vLastrow,IF('Match History Data'!E2836&lt;&gt;"",'Match History Data'!E2836,""),"")</f>
        <v/>
      </c>
      <c r="F2836" s="3" t="str">
        <f>IF(ROW()&lt;=vLastrow,IF('Match History Data'!F2836&lt;&gt;"",'Match History Data'!F2836,""),"")</f>
        <v/>
      </c>
      <c r="G2836" t="str">
        <f>IF(ROW()&lt;=vLastrow,'Match History Data'!G2836,"")</f>
        <v/>
      </c>
      <c r="H2836" t="str">
        <f>IF(ROW()&lt;=vLastrow,'Match History Data'!H2836,"")</f>
        <v/>
      </c>
      <c r="I2836" t="str">
        <f>IF(ROW()&lt;=vLastrow,'Match History Data'!I2836,"")</f>
        <v/>
      </c>
      <c r="J2836" t="str">
        <f>IF(ROW()&lt;=vLastrow,'Match History Data'!J2836,"")</f>
        <v/>
      </c>
      <c r="K2836" t="str">
        <f>IF(ROW()&lt;=vLastrow,'Match History Data'!K2836,"")</f>
        <v/>
      </c>
      <c r="L2836" t="str">
        <f>IF(ROW()&lt;=vLastrow,'Match History Data'!L2836,"")</f>
        <v/>
      </c>
      <c r="M2836" t="str">
        <f>IF(ROW()&lt;=vLastrow,'Match History Data'!M2836,"")</f>
        <v/>
      </c>
      <c r="N2836" t="str">
        <f>IF(ROW()&lt;=vLastrow,'Match History Data'!N2836,"")</f>
        <v/>
      </c>
      <c r="O2836" t="str">
        <f>IF(ROW()&lt;=vLastrow,'Match History Data'!O2836,"")</f>
        <v/>
      </c>
      <c r="Q2836" t="str">
        <f>IF(ROW()&lt;=vLastrow,VLOOKUP(MONTH(E2836),calcs!$S$2:$T$13,2,FALSE),"")</f>
        <v/>
      </c>
      <c r="R2836" t="str">
        <f>IF(ROW()&lt;=vLastrow,VLOOKUP(MONTH(F2836),calcs!$S$2:$T$13,2,FALSE),"")</f>
        <v/>
      </c>
      <c r="S2836" t="str">
        <f t="shared" si="230"/>
        <v/>
      </c>
      <c r="T2836" s="26" t="e">
        <f>IF(F2836="",DATEDIF(E2836,calcs!X$2,"Y"),"")</f>
        <v>#VALUE!</v>
      </c>
      <c r="U2836" t="str">
        <f t="shared" si="229"/>
        <v/>
      </c>
      <c r="V2836" t="str">
        <f t="shared" si="226"/>
        <v/>
      </c>
      <c r="W2836">
        <f t="shared" si="227"/>
        <v>0</v>
      </c>
      <c r="X2836">
        <f t="shared" si="228"/>
        <v>0</v>
      </c>
    </row>
    <row r="2837" spans="1:24" x14ac:dyDescent="0.35">
      <c r="A2837" t="str">
        <f>IF(ROW()&lt;=vLastrow,'Match History Data'!A2837,"")</f>
        <v/>
      </c>
      <c r="B2837" t="str">
        <f>IF(ROW()&lt;=vLastrow,'Match History Data'!B2837,"")</f>
        <v/>
      </c>
      <c r="C2837" t="str">
        <f>IF(ROW()&lt;=vLastrow,'Match History Data'!C2837,"")</f>
        <v/>
      </c>
      <c r="D2837" t="str">
        <f>IF(ROW()&lt;=vLastrow,'Match History Data'!D2837,"")</f>
        <v/>
      </c>
      <c r="E2837" s="3" t="str">
        <f>IF(ROW()&lt;=vLastrow,IF('Match History Data'!E2837&lt;&gt;"",'Match History Data'!E2837,""),"")</f>
        <v/>
      </c>
      <c r="F2837" s="3" t="str">
        <f>IF(ROW()&lt;=vLastrow,IF('Match History Data'!F2837&lt;&gt;"",'Match History Data'!F2837,""),"")</f>
        <v/>
      </c>
      <c r="G2837" t="str">
        <f>IF(ROW()&lt;=vLastrow,'Match History Data'!G2837,"")</f>
        <v/>
      </c>
      <c r="H2837" t="str">
        <f>IF(ROW()&lt;=vLastrow,'Match History Data'!H2837,"")</f>
        <v/>
      </c>
      <c r="I2837" t="str">
        <f>IF(ROW()&lt;=vLastrow,'Match History Data'!I2837,"")</f>
        <v/>
      </c>
      <c r="J2837" t="str">
        <f>IF(ROW()&lt;=vLastrow,'Match History Data'!J2837,"")</f>
        <v/>
      </c>
      <c r="K2837" t="str">
        <f>IF(ROW()&lt;=vLastrow,'Match History Data'!K2837,"")</f>
        <v/>
      </c>
      <c r="L2837" t="str">
        <f>IF(ROW()&lt;=vLastrow,'Match History Data'!L2837,"")</f>
        <v/>
      </c>
      <c r="M2837" t="str">
        <f>IF(ROW()&lt;=vLastrow,'Match History Data'!M2837,"")</f>
        <v/>
      </c>
      <c r="N2837" t="str">
        <f>IF(ROW()&lt;=vLastrow,'Match History Data'!N2837,"")</f>
        <v/>
      </c>
      <c r="O2837" t="str">
        <f>IF(ROW()&lt;=vLastrow,'Match History Data'!O2837,"")</f>
        <v/>
      </c>
      <c r="Q2837" t="str">
        <f>IF(ROW()&lt;=vLastrow,VLOOKUP(MONTH(E2837),calcs!$S$2:$T$13,2,FALSE),"")</f>
        <v/>
      </c>
      <c r="R2837" t="str">
        <f>IF(ROW()&lt;=vLastrow,VLOOKUP(MONTH(F2837),calcs!$S$2:$T$13,2,FALSE),"")</f>
        <v/>
      </c>
      <c r="S2837" t="str">
        <f t="shared" si="230"/>
        <v/>
      </c>
      <c r="T2837" s="26" t="e">
        <f>IF(F2837="",DATEDIF(E2837,calcs!X$2,"Y"),"")</f>
        <v>#VALUE!</v>
      </c>
      <c r="U2837" t="str">
        <f t="shared" si="229"/>
        <v/>
      </c>
      <c r="V2837" t="str">
        <f t="shared" si="226"/>
        <v/>
      </c>
      <c r="W2837">
        <f t="shared" si="227"/>
        <v>0</v>
      </c>
      <c r="X2837">
        <f t="shared" si="228"/>
        <v>0</v>
      </c>
    </row>
    <row r="2838" spans="1:24" x14ac:dyDescent="0.35">
      <c r="A2838" t="str">
        <f>IF(ROW()&lt;=vLastrow,'Match History Data'!A2838,"")</f>
        <v/>
      </c>
      <c r="B2838" t="str">
        <f>IF(ROW()&lt;=vLastrow,'Match History Data'!B2838,"")</f>
        <v/>
      </c>
      <c r="C2838" t="str">
        <f>IF(ROW()&lt;=vLastrow,'Match History Data'!C2838,"")</f>
        <v/>
      </c>
      <c r="D2838" t="str">
        <f>IF(ROW()&lt;=vLastrow,'Match History Data'!D2838,"")</f>
        <v/>
      </c>
      <c r="E2838" s="3" t="str">
        <f>IF(ROW()&lt;=vLastrow,IF('Match History Data'!E2838&lt;&gt;"",'Match History Data'!E2838,""),"")</f>
        <v/>
      </c>
      <c r="F2838" s="3" t="str">
        <f>IF(ROW()&lt;=vLastrow,IF('Match History Data'!F2838&lt;&gt;"",'Match History Data'!F2838,""),"")</f>
        <v/>
      </c>
      <c r="G2838" t="str">
        <f>IF(ROW()&lt;=vLastrow,'Match History Data'!G2838,"")</f>
        <v/>
      </c>
      <c r="H2838" t="str">
        <f>IF(ROW()&lt;=vLastrow,'Match History Data'!H2838,"")</f>
        <v/>
      </c>
      <c r="I2838" t="str">
        <f>IF(ROW()&lt;=vLastrow,'Match History Data'!I2838,"")</f>
        <v/>
      </c>
      <c r="J2838" t="str">
        <f>IF(ROW()&lt;=vLastrow,'Match History Data'!J2838,"")</f>
        <v/>
      </c>
      <c r="K2838" t="str">
        <f>IF(ROW()&lt;=vLastrow,'Match History Data'!K2838,"")</f>
        <v/>
      </c>
      <c r="L2838" t="str">
        <f>IF(ROW()&lt;=vLastrow,'Match History Data'!L2838,"")</f>
        <v/>
      </c>
      <c r="M2838" t="str">
        <f>IF(ROW()&lt;=vLastrow,'Match History Data'!M2838,"")</f>
        <v/>
      </c>
      <c r="N2838" t="str">
        <f>IF(ROW()&lt;=vLastrow,'Match History Data'!N2838,"")</f>
        <v/>
      </c>
      <c r="O2838" t="str">
        <f>IF(ROW()&lt;=vLastrow,'Match History Data'!O2838,"")</f>
        <v/>
      </c>
      <c r="Q2838" t="str">
        <f>IF(ROW()&lt;=vLastrow,VLOOKUP(MONTH(E2838),calcs!$S$2:$T$13,2,FALSE),"")</f>
        <v/>
      </c>
      <c r="R2838" t="str">
        <f>IF(ROW()&lt;=vLastrow,VLOOKUP(MONTH(F2838),calcs!$S$2:$T$13,2,FALSE),"")</f>
        <v/>
      </c>
      <c r="S2838" t="str">
        <f t="shared" si="230"/>
        <v/>
      </c>
      <c r="T2838" s="26" t="e">
        <f>IF(F2838="",DATEDIF(E2838,calcs!X$2,"Y"),"")</f>
        <v>#VALUE!</v>
      </c>
      <c r="U2838" t="str">
        <f t="shared" si="229"/>
        <v/>
      </c>
      <c r="V2838" t="str">
        <f t="shared" si="226"/>
        <v/>
      </c>
      <c r="W2838">
        <f t="shared" si="227"/>
        <v>0</v>
      </c>
      <c r="X2838">
        <f t="shared" si="228"/>
        <v>0</v>
      </c>
    </row>
    <row r="2839" spans="1:24" x14ac:dyDescent="0.35">
      <c r="A2839" t="str">
        <f>IF(ROW()&lt;=vLastrow,'Match History Data'!A2839,"")</f>
        <v/>
      </c>
      <c r="B2839" t="str">
        <f>IF(ROW()&lt;=vLastrow,'Match History Data'!B2839,"")</f>
        <v/>
      </c>
      <c r="C2839" t="str">
        <f>IF(ROW()&lt;=vLastrow,'Match History Data'!C2839,"")</f>
        <v/>
      </c>
      <c r="D2839" t="str">
        <f>IF(ROW()&lt;=vLastrow,'Match History Data'!D2839,"")</f>
        <v/>
      </c>
      <c r="E2839" s="3" t="str">
        <f>IF(ROW()&lt;=vLastrow,IF('Match History Data'!E2839&lt;&gt;"",'Match History Data'!E2839,""),"")</f>
        <v/>
      </c>
      <c r="F2839" s="3" t="str">
        <f>IF(ROW()&lt;=vLastrow,IF('Match History Data'!F2839&lt;&gt;"",'Match History Data'!F2839,""),"")</f>
        <v/>
      </c>
      <c r="G2839" t="str">
        <f>IF(ROW()&lt;=vLastrow,'Match History Data'!G2839,"")</f>
        <v/>
      </c>
      <c r="H2839" t="str">
        <f>IF(ROW()&lt;=vLastrow,'Match History Data'!H2839,"")</f>
        <v/>
      </c>
      <c r="I2839" t="str">
        <f>IF(ROW()&lt;=vLastrow,'Match History Data'!I2839,"")</f>
        <v/>
      </c>
      <c r="J2839" t="str">
        <f>IF(ROW()&lt;=vLastrow,'Match History Data'!J2839,"")</f>
        <v/>
      </c>
      <c r="K2839" t="str">
        <f>IF(ROW()&lt;=vLastrow,'Match History Data'!K2839,"")</f>
        <v/>
      </c>
      <c r="L2839" t="str">
        <f>IF(ROW()&lt;=vLastrow,'Match History Data'!L2839,"")</f>
        <v/>
      </c>
      <c r="M2839" t="str">
        <f>IF(ROW()&lt;=vLastrow,'Match History Data'!M2839,"")</f>
        <v/>
      </c>
      <c r="N2839" t="str">
        <f>IF(ROW()&lt;=vLastrow,'Match History Data'!N2839,"")</f>
        <v/>
      </c>
      <c r="O2839" t="str">
        <f>IF(ROW()&lt;=vLastrow,'Match History Data'!O2839,"")</f>
        <v/>
      </c>
      <c r="Q2839" t="str">
        <f>IF(ROW()&lt;=vLastrow,VLOOKUP(MONTH(E2839),calcs!$S$2:$T$13,2,FALSE),"")</f>
        <v/>
      </c>
      <c r="R2839" t="str">
        <f>IF(ROW()&lt;=vLastrow,VLOOKUP(MONTH(F2839),calcs!$S$2:$T$13,2,FALSE),"")</f>
        <v/>
      </c>
      <c r="S2839" t="str">
        <f t="shared" si="230"/>
        <v/>
      </c>
      <c r="T2839" s="26" t="e">
        <f>IF(F2839="",DATEDIF(E2839,calcs!X$2,"Y"),"")</f>
        <v>#VALUE!</v>
      </c>
      <c r="U2839" t="str">
        <f t="shared" si="229"/>
        <v/>
      </c>
      <c r="V2839" t="str">
        <f t="shared" si="226"/>
        <v/>
      </c>
      <c r="W2839">
        <f t="shared" si="227"/>
        <v>0</v>
      </c>
      <c r="X2839">
        <f t="shared" si="228"/>
        <v>0</v>
      </c>
    </row>
    <row r="2840" spans="1:24" x14ac:dyDescent="0.35">
      <c r="A2840" t="str">
        <f>IF(ROW()&lt;=vLastrow,'Match History Data'!A2840,"")</f>
        <v/>
      </c>
      <c r="B2840" t="str">
        <f>IF(ROW()&lt;=vLastrow,'Match History Data'!B2840,"")</f>
        <v/>
      </c>
      <c r="C2840" t="str">
        <f>IF(ROW()&lt;=vLastrow,'Match History Data'!C2840,"")</f>
        <v/>
      </c>
      <c r="D2840" t="str">
        <f>IF(ROW()&lt;=vLastrow,'Match History Data'!D2840,"")</f>
        <v/>
      </c>
      <c r="E2840" s="3" t="str">
        <f>IF(ROW()&lt;=vLastrow,IF('Match History Data'!E2840&lt;&gt;"",'Match History Data'!E2840,""),"")</f>
        <v/>
      </c>
      <c r="F2840" s="3" t="str">
        <f>IF(ROW()&lt;=vLastrow,IF('Match History Data'!F2840&lt;&gt;"",'Match History Data'!F2840,""),"")</f>
        <v/>
      </c>
      <c r="G2840" t="str">
        <f>IF(ROW()&lt;=vLastrow,'Match History Data'!G2840,"")</f>
        <v/>
      </c>
      <c r="H2840" t="str">
        <f>IF(ROW()&lt;=vLastrow,'Match History Data'!H2840,"")</f>
        <v/>
      </c>
      <c r="I2840" t="str">
        <f>IF(ROW()&lt;=vLastrow,'Match History Data'!I2840,"")</f>
        <v/>
      </c>
      <c r="J2840" t="str">
        <f>IF(ROW()&lt;=vLastrow,'Match History Data'!J2840,"")</f>
        <v/>
      </c>
      <c r="K2840" t="str">
        <f>IF(ROW()&lt;=vLastrow,'Match History Data'!K2840,"")</f>
        <v/>
      </c>
      <c r="L2840" t="str">
        <f>IF(ROW()&lt;=vLastrow,'Match History Data'!L2840,"")</f>
        <v/>
      </c>
      <c r="M2840" t="str">
        <f>IF(ROW()&lt;=vLastrow,'Match History Data'!M2840,"")</f>
        <v/>
      </c>
      <c r="N2840" t="str">
        <f>IF(ROW()&lt;=vLastrow,'Match History Data'!N2840,"")</f>
        <v/>
      </c>
      <c r="O2840" t="str">
        <f>IF(ROW()&lt;=vLastrow,'Match History Data'!O2840,"")</f>
        <v/>
      </c>
      <c r="Q2840" t="str">
        <f>IF(ROW()&lt;=vLastrow,VLOOKUP(MONTH(E2840),calcs!$S$2:$T$13,2,FALSE),"")</f>
        <v/>
      </c>
      <c r="R2840" t="str">
        <f>IF(ROW()&lt;=vLastrow,VLOOKUP(MONTH(F2840),calcs!$S$2:$T$13,2,FALSE),"")</f>
        <v/>
      </c>
      <c r="S2840" t="str">
        <f t="shared" si="230"/>
        <v/>
      </c>
      <c r="T2840" s="26" t="e">
        <f>IF(F2840="",DATEDIF(E2840,calcs!X$2,"Y"),"")</f>
        <v>#VALUE!</v>
      </c>
      <c r="U2840" t="str">
        <f t="shared" si="229"/>
        <v/>
      </c>
      <c r="V2840" t="str">
        <f t="shared" si="226"/>
        <v/>
      </c>
      <c r="W2840">
        <f t="shared" si="227"/>
        <v>0</v>
      </c>
      <c r="X2840">
        <f t="shared" si="228"/>
        <v>0</v>
      </c>
    </row>
    <row r="2841" spans="1:24" x14ac:dyDescent="0.35">
      <c r="A2841" t="str">
        <f>IF(ROW()&lt;=vLastrow,'Match History Data'!A2841,"")</f>
        <v/>
      </c>
      <c r="B2841" t="str">
        <f>IF(ROW()&lt;=vLastrow,'Match History Data'!B2841,"")</f>
        <v/>
      </c>
      <c r="C2841" t="str">
        <f>IF(ROW()&lt;=vLastrow,'Match History Data'!C2841,"")</f>
        <v/>
      </c>
      <c r="D2841" t="str">
        <f>IF(ROW()&lt;=vLastrow,'Match History Data'!D2841,"")</f>
        <v/>
      </c>
      <c r="E2841" s="3" t="str">
        <f>IF(ROW()&lt;=vLastrow,IF('Match History Data'!E2841&lt;&gt;"",'Match History Data'!E2841,""),"")</f>
        <v/>
      </c>
      <c r="F2841" s="3" t="str">
        <f>IF(ROW()&lt;=vLastrow,IF('Match History Data'!F2841&lt;&gt;"",'Match History Data'!F2841,""),"")</f>
        <v/>
      </c>
      <c r="G2841" t="str">
        <f>IF(ROW()&lt;=vLastrow,'Match History Data'!G2841,"")</f>
        <v/>
      </c>
      <c r="H2841" t="str">
        <f>IF(ROW()&lt;=vLastrow,'Match History Data'!H2841,"")</f>
        <v/>
      </c>
      <c r="I2841" t="str">
        <f>IF(ROW()&lt;=vLastrow,'Match History Data'!I2841,"")</f>
        <v/>
      </c>
      <c r="J2841" t="str">
        <f>IF(ROW()&lt;=vLastrow,'Match History Data'!J2841,"")</f>
        <v/>
      </c>
      <c r="K2841" t="str">
        <f>IF(ROW()&lt;=vLastrow,'Match History Data'!K2841,"")</f>
        <v/>
      </c>
      <c r="L2841" t="str">
        <f>IF(ROW()&lt;=vLastrow,'Match History Data'!L2841,"")</f>
        <v/>
      </c>
      <c r="M2841" t="str">
        <f>IF(ROW()&lt;=vLastrow,'Match History Data'!M2841,"")</f>
        <v/>
      </c>
      <c r="N2841" t="str">
        <f>IF(ROW()&lt;=vLastrow,'Match History Data'!N2841,"")</f>
        <v/>
      </c>
      <c r="O2841" t="str">
        <f>IF(ROW()&lt;=vLastrow,'Match History Data'!O2841,"")</f>
        <v/>
      </c>
      <c r="Q2841" t="str">
        <f>IF(ROW()&lt;=vLastrow,VLOOKUP(MONTH(E2841),calcs!$S$2:$T$13,2,FALSE),"")</f>
        <v/>
      </c>
      <c r="R2841" t="str">
        <f>IF(ROW()&lt;=vLastrow,VLOOKUP(MONTH(F2841),calcs!$S$2:$T$13,2,FALSE),"")</f>
        <v/>
      </c>
      <c r="S2841" t="str">
        <f t="shared" si="230"/>
        <v/>
      </c>
      <c r="T2841" s="26" t="e">
        <f>IF(F2841="",DATEDIF(E2841,calcs!X$2,"Y"),"")</f>
        <v>#VALUE!</v>
      </c>
      <c r="U2841" t="str">
        <f t="shared" si="229"/>
        <v/>
      </c>
      <c r="V2841" t="str">
        <f t="shared" si="226"/>
        <v/>
      </c>
      <c r="W2841">
        <f t="shared" si="227"/>
        <v>0</v>
      </c>
      <c r="X2841">
        <f t="shared" si="228"/>
        <v>0</v>
      </c>
    </row>
    <row r="2842" spans="1:24" x14ac:dyDescent="0.35">
      <c r="A2842" t="str">
        <f>IF(ROW()&lt;=vLastrow,'Match History Data'!A2842,"")</f>
        <v/>
      </c>
      <c r="B2842" t="str">
        <f>IF(ROW()&lt;=vLastrow,'Match History Data'!B2842,"")</f>
        <v/>
      </c>
      <c r="C2842" t="str">
        <f>IF(ROW()&lt;=vLastrow,'Match History Data'!C2842,"")</f>
        <v/>
      </c>
      <c r="D2842" t="str">
        <f>IF(ROW()&lt;=vLastrow,'Match History Data'!D2842,"")</f>
        <v/>
      </c>
      <c r="E2842" s="3" t="str">
        <f>IF(ROW()&lt;=vLastrow,IF('Match History Data'!E2842&lt;&gt;"",'Match History Data'!E2842,""),"")</f>
        <v/>
      </c>
      <c r="F2842" s="3" t="str">
        <f>IF(ROW()&lt;=vLastrow,IF('Match History Data'!F2842&lt;&gt;"",'Match History Data'!F2842,""),"")</f>
        <v/>
      </c>
      <c r="G2842" t="str">
        <f>IF(ROW()&lt;=vLastrow,'Match History Data'!G2842,"")</f>
        <v/>
      </c>
      <c r="H2842" t="str">
        <f>IF(ROW()&lt;=vLastrow,'Match History Data'!H2842,"")</f>
        <v/>
      </c>
      <c r="I2842" t="str">
        <f>IF(ROW()&lt;=vLastrow,'Match History Data'!I2842,"")</f>
        <v/>
      </c>
      <c r="J2842" t="str">
        <f>IF(ROW()&lt;=vLastrow,'Match History Data'!J2842,"")</f>
        <v/>
      </c>
      <c r="K2842" t="str">
        <f>IF(ROW()&lt;=vLastrow,'Match History Data'!K2842,"")</f>
        <v/>
      </c>
      <c r="L2842" t="str">
        <f>IF(ROW()&lt;=vLastrow,'Match History Data'!L2842,"")</f>
        <v/>
      </c>
      <c r="M2842" t="str">
        <f>IF(ROW()&lt;=vLastrow,'Match History Data'!M2842,"")</f>
        <v/>
      </c>
      <c r="N2842" t="str">
        <f>IF(ROW()&lt;=vLastrow,'Match History Data'!N2842,"")</f>
        <v/>
      </c>
      <c r="O2842" t="str">
        <f>IF(ROW()&lt;=vLastrow,'Match History Data'!O2842,"")</f>
        <v/>
      </c>
      <c r="Q2842" t="str">
        <f>IF(ROW()&lt;=vLastrow,VLOOKUP(MONTH(E2842),calcs!$S$2:$T$13,2,FALSE),"")</f>
        <v/>
      </c>
      <c r="R2842" t="str">
        <f>IF(ROW()&lt;=vLastrow,VLOOKUP(MONTH(F2842),calcs!$S$2:$T$13,2,FALSE),"")</f>
        <v/>
      </c>
      <c r="S2842" t="str">
        <f t="shared" si="230"/>
        <v/>
      </c>
      <c r="T2842" s="26" t="e">
        <f>IF(F2842="",DATEDIF(E2842,calcs!X$2,"Y"),"")</f>
        <v>#VALUE!</v>
      </c>
      <c r="U2842" t="str">
        <f t="shared" si="229"/>
        <v/>
      </c>
      <c r="V2842" t="str">
        <f t="shared" si="226"/>
        <v/>
      </c>
      <c r="W2842">
        <f t="shared" si="227"/>
        <v>0</v>
      </c>
      <c r="X2842">
        <f t="shared" si="228"/>
        <v>0</v>
      </c>
    </row>
    <row r="2843" spans="1:24" x14ac:dyDescent="0.35">
      <c r="A2843" t="str">
        <f>IF(ROW()&lt;=vLastrow,'Match History Data'!A2843,"")</f>
        <v/>
      </c>
      <c r="B2843" t="str">
        <f>IF(ROW()&lt;=vLastrow,'Match History Data'!B2843,"")</f>
        <v/>
      </c>
      <c r="C2843" t="str">
        <f>IF(ROW()&lt;=vLastrow,'Match History Data'!C2843,"")</f>
        <v/>
      </c>
      <c r="D2843" t="str">
        <f>IF(ROW()&lt;=vLastrow,'Match History Data'!D2843,"")</f>
        <v/>
      </c>
      <c r="E2843" s="3" t="str">
        <f>IF(ROW()&lt;=vLastrow,IF('Match History Data'!E2843&lt;&gt;"",'Match History Data'!E2843,""),"")</f>
        <v/>
      </c>
      <c r="F2843" s="3" t="str">
        <f>IF(ROW()&lt;=vLastrow,IF('Match History Data'!F2843&lt;&gt;"",'Match History Data'!F2843,""),"")</f>
        <v/>
      </c>
      <c r="G2843" t="str">
        <f>IF(ROW()&lt;=vLastrow,'Match History Data'!G2843,"")</f>
        <v/>
      </c>
      <c r="H2843" t="str">
        <f>IF(ROW()&lt;=vLastrow,'Match History Data'!H2843,"")</f>
        <v/>
      </c>
      <c r="I2843" t="str">
        <f>IF(ROW()&lt;=vLastrow,'Match History Data'!I2843,"")</f>
        <v/>
      </c>
      <c r="J2843" t="str">
        <f>IF(ROW()&lt;=vLastrow,'Match History Data'!J2843,"")</f>
        <v/>
      </c>
      <c r="K2843" t="str">
        <f>IF(ROW()&lt;=vLastrow,'Match History Data'!K2843,"")</f>
        <v/>
      </c>
      <c r="L2843" t="str">
        <f>IF(ROW()&lt;=vLastrow,'Match History Data'!L2843,"")</f>
        <v/>
      </c>
      <c r="M2843" t="str">
        <f>IF(ROW()&lt;=vLastrow,'Match History Data'!M2843,"")</f>
        <v/>
      </c>
      <c r="N2843" t="str">
        <f>IF(ROW()&lt;=vLastrow,'Match History Data'!N2843,"")</f>
        <v/>
      </c>
      <c r="O2843" t="str">
        <f>IF(ROW()&lt;=vLastrow,'Match History Data'!O2843,"")</f>
        <v/>
      </c>
      <c r="Q2843" t="str">
        <f>IF(ROW()&lt;=vLastrow,VLOOKUP(MONTH(E2843),calcs!$S$2:$T$13,2,FALSE),"")</f>
        <v/>
      </c>
      <c r="R2843" t="str">
        <f>IF(ROW()&lt;=vLastrow,VLOOKUP(MONTH(F2843),calcs!$S$2:$T$13,2,FALSE),"")</f>
        <v/>
      </c>
      <c r="S2843" t="str">
        <f t="shared" si="230"/>
        <v/>
      </c>
      <c r="T2843" s="26" t="e">
        <f>IF(F2843="",DATEDIF(E2843,calcs!X$2,"Y"),"")</f>
        <v>#VALUE!</v>
      </c>
      <c r="U2843" t="str">
        <f t="shared" si="229"/>
        <v/>
      </c>
      <c r="V2843" t="str">
        <f t="shared" si="226"/>
        <v/>
      </c>
      <c r="W2843">
        <f t="shared" si="227"/>
        <v>0</v>
      </c>
      <c r="X2843">
        <f t="shared" si="228"/>
        <v>0</v>
      </c>
    </row>
    <row r="2844" spans="1:24" x14ac:dyDescent="0.35">
      <c r="A2844" t="str">
        <f>IF(ROW()&lt;=vLastrow,'Match History Data'!A2844,"")</f>
        <v/>
      </c>
      <c r="B2844" t="str">
        <f>IF(ROW()&lt;=vLastrow,'Match History Data'!B2844,"")</f>
        <v/>
      </c>
      <c r="C2844" t="str">
        <f>IF(ROW()&lt;=vLastrow,'Match History Data'!C2844,"")</f>
        <v/>
      </c>
      <c r="D2844" t="str">
        <f>IF(ROW()&lt;=vLastrow,'Match History Data'!D2844,"")</f>
        <v/>
      </c>
      <c r="E2844" s="3" t="str">
        <f>IF(ROW()&lt;=vLastrow,IF('Match History Data'!E2844&lt;&gt;"",'Match History Data'!E2844,""),"")</f>
        <v/>
      </c>
      <c r="F2844" s="3" t="str">
        <f>IF(ROW()&lt;=vLastrow,IF('Match History Data'!F2844&lt;&gt;"",'Match History Data'!F2844,""),"")</f>
        <v/>
      </c>
      <c r="G2844" t="str">
        <f>IF(ROW()&lt;=vLastrow,'Match History Data'!G2844,"")</f>
        <v/>
      </c>
      <c r="H2844" t="str">
        <f>IF(ROW()&lt;=vLastrow,'Match History Data'!H2844,"")</f>
        <v/>
      </c>
      <c r="I2844" t="str">
        <f>IF(ROW()&lt;=vLastrow,'Match History Data'!I2844,"")</f>
        <v/>
      </c>
      <c r="J2844" t="str">
        <f>IF(ROW()&lt;=vLastrow,'Match History Data'!J2844,"")</f>
        <v/>
      </c>
      <c r="K2844" t="str">
        <f>IF(ROW()&lt;=vLastrow,'Match History Data'!K2844,"")</f>
        <v/>
      </c>
      <c r="L2844" t="str">
        <f>IF(ROW()&lt;=vLastrow,'Match History Data'!L2844,"")</f>
        <v/>
      </c>
      <c r="M2844" t="str">
        <f>IF(ROW()&lt;=vLastrow,'Match History Data'!M2844,"")</f>
        <v/>
      </c>
      <c r="N2844" t="str">
        <f>IF(ROW()&lt;=vLastrow,'Match History Data'!N2844,"")</f>
        <v/>
      </c>
      <c r="O2844" t="str">
        <f>IF(ROW()&lt;=vLastrow,'Match History Data'!O2844,"")</f>
        <v/>
      </c>
      <c r="Q2844" t="str">
        <f>IF(ROW()&lt;=vLastrow,VLOOKUP(MONTH(E2844),calcs!$S$2:$T$13,2,FALSE),"")</f>
        <v/>
      </c>
      <c r="R2844" t="str">
        <f>IF(ROW()&lt;=vLastrow,VLOOKUP(MONTH(F2844),calcs!$S$2:$T$13,2,FALSE),"")</f>
        <v/>
      </c>
      <c r="S2844" t="str">
        <f t="shared" si="230"/>
        <v/>
      </c>
      <c r="T2844" s="26" t="e">
        <f>IF(F2844="",DATEDIF(E2844,calcs!X$2,"Y"),"")</f>
        <v>#VALUE!</v>
      </c>
      <c r="U2844" t="str">
        <f t="shared" si="229"/>
        <v/>
      </c>
      <c r="V2844" t="str">
        <f t="shared" si="226"/>
        <v/>
      </c>
      <c r="W2844">
        <f t="shared" si="227"/>
        <v>0</v>
      </c>
      <c r="X2844">
        <f t="shared" si="228"/>
        <v>0</v>
      </c>
    </row>
    <row r="2845" spans="1:24" x14ac:dyDescent="0.35">
      <c r="A2845" t="str">
        <f>IF(ROW()&lt;=vLastrow,'Match History Data'!A2845,"")</f>
        <v/>
      </c>
      <c r="B2845" t="str">
        <f>IF(ROW()&lt;=vLastrow,'Match History Data'!B2845,"")</f>
        <v/>
      </c>
      <c r="C2845" t="str">
        <f>IF(ROW()&lt;=vLastrow,'Match History Data'!C2845,"")</f>
        <v/>
      </c>
      <c r="D2845" t="str">
        <f>IF(ROW()&lt;=vLastrow,'Match History Data'!D2845,"")</f>
        <v/>
      </c>
      <c r="E2845" s="3" t="str">
        <f>IF(ROW()&lt;=vLastrow,IF('Match History Data'!E2845&lt;&gt;"",'Match History Data'!E2845,""),"")</f>
        <v/>
      </c>
      <c r="F2845" s="3" t="str">
        <f>IF(ROW()&lt;=vLastrow,IF('Match History Data'!F2845&lt;&gt;"",'Match History Data'!F2845,""),"")</f>
        <v/>
      </c>
      <c r="G2845" t="str">
        <f>IF(ROW()&lt;=vLastrow,'Match History Data'!G2845,"")</f>
        <v/>
      </c>
      <c r="H2845" t="str">
        <f>IF(ROW()&lt;=vLastrow,'Match History Data'!H2845,"")</f>
        <v/>
      </c>
      <c r="I2845" t="str">
        <f>IF(ROW()&lt;=vLastrow,'Match History Data'!I2845,"")</f>
        <v/>
      </c>
      <c r="J2845" t="str">
        <f>IF(ROW()&lt;=vLastrow,'Match History Data'!J2845,"")</f>
        <v/>
      </c>
      <c r="K2845" t="str">
        <f>IF(ROW()&lt;=vLastrow,'Match History Data'!K2845,"")</f>
        <v/>
      </c>
      <c r="L2845" t="str">
        <f>IF(ROW()&lt;=vLastrow,'Match History Data'!L2845,"")</f>
        <v/>
      </c>
      <c r="M2845" t="str">
        <f>IF(ROW()&lt;=vLastrow,'Match History Data'!M2845,"")</f>
        <v/>
      </c>
      <c r="N2845" t="str">
        <f>IF(ROW()&lt;=vLastrow,'Match History Data'!N2845,"")</f>
        <v/>
      </c>
      <c r="O2845" t="str">
        <f>IF(ROW()&lt;=vLastrow,'Match History Data'!O2845,"")</f>
        <v/>
      </c>
      <c r="Q2845" t="str">
        <f>IF(ROW()&lt;=vLastrow,VLOOKUP(MONTH(E2845),calcs!$S$2:$T$13,2,FALSE),"")</f>
        <v/>
      </c>
      <c r="R2845" t="str">
        <f>IF(ROW()&lt;=vLastrow,VLOOKUP(MONTH(F2845),calcs!$S$2:$T$13,2,FALSE),"")</f>
        <v/>
      </c>
      <c r="S2845" t="str">
        <f t="shared" si="230"/>
        <v/>
      </c>
      <c r="T2845" s="26" t="e">
        <f>IF(F2845="",DATEDIF(E2845,calcs!X$2,"Y"),"")</f>
        <v>#VALUE!</v>
      </c>
      <c r="U2845" t="str">
        <f t="shared" si="229"/>
        <v/>
      </c>
      <c r="V2845" t="str">
        <f t="shared" si="226"/>
        <v/>
      </c>
      <c r="W2845">
        <f t="shared" si="227"/>
        <v>0</v>
      </c>
      <c r="X2845">
        <f t="shared" si="228"/>
        <v>0</v>
      </c>
    </row>
    <row r="2846" spans="1:24" x14ac:dyDescent="0.35">
      <c r="A2846" t="str">
        <f>IF(ROW()&lt;=vLastrow,'Match History Data'!A2846,"")</f>
        <v/>
      </c>
      <c r="B2846" t="str">
        <f>IF(ROW()&lt;=vLastrow,'Match History Data'!B2846,"")</f>
        <v/>
      </c>
      <c r="C2846" t="str">
        <f>IF(ROW()&lt;=vLastrow,'Match History Data'!C2846,"")</f>
        <v/>
      </c>
      <c r="D2846" t="str">
        <f>IF(ROW()&lt;=vLastrow,'Match History Data'!D2846,"")</f>
        <v/>
      </c>
      <c r="E2846" s="3" t="str">
        <f>IF(ROW()&lt;=vLastrow,IF('Match History Data'!E2846&lt;&gt;"",'Match History Data'!E2846,""),"")</f>
        <v/>
      </c>
      <c r="F2846" s="3" t="str">
        <f>IF(ROW()&lt;=vLastrow,IF('Match History Data'!F2846&lt;&gt;"",'Match History Data'!F2846,""),"")</f>
        <v/>
      </c>
      <c r="G2846" t="str">
        <f>IF(ROW()&lt;=vLastrow,'Match History Data'!G2846,"")</f>
        <v/>
      </c>
      <c r="H2846" t="str">
        <f>IF(ROW()&lt;=vLastrow,'Match History Data'!H2846,"")</f>
        <v/>
      </c>
      <c r="I2846" t="str">
        <f>IF(ROW()&lt;=vLastrow,'Match History Data'!I2846,"")</f>
        <v/>
      </c>
      <c r="J2846" t="str">
        <f>IF(ROW()&lt;=vLastrow,'Match History Data'!J2846,"")</f>
        <v/>
      </c>
      <c r="K2846" t="str">
        <f>IF(ROW()&lt;=vLastrow,'Match History Data'!K2846,"")</f>
        <v/>
      </c>
      <c r="L2846" t="str">
        <f>IF(ROW()&lt;=vLastrow,'Match History Data'!L2846,"")</f>
        <v/>
      </c>
      <c r="M2846" t="str">
        <f>IF(ROW()&lt;=vLastrow,'Match History Data'!M2846,"")</f>
        <v/>
      </c>
      <c r="N2846" t="str">
        <f>IF(ROW()&lt;=vLastrow,'Match History Data'!N2846,"")</f>
        <v/>
      </c>
      <c r="O2846" t="str">
        <f>IF(ROW()&lt;=vLastrow,'Match History Data'!O2846,"")</f>
        <v/>
      </c>
      <c r="Q2846" t="str">
        <f>IF(ROW()&lt;=vLastrow,VLOOKUP(MONTH(E2846),calcs!$S$2:$T$13,2,FALSE),"")</f>
        <v/>
      </c>
      <c r="R2846" t="str">
        <f>IF(ROW()&lt;=vLastrow,VLOOKUP(MONTH(F2846),calcs!$S$2:$T$13,2,FALSE),"")</f>
        <v/>
      </c>
      <c r="S2846" t="str">
        <f t="shared" si="230"/>
        <v/>
      </c>
      <c r="T2846" s="26" t="e">
        <f>IF(F2846="",DATEDIF(E2846,calcs!X$2,"Y"),"")</f>
        <v>#VALUE!</v>
      </c>
      <c r="U2846" t="str">
        <f t="shared" si="229"/>
        <v/>
      </c>
      <c r="V2846" t="str">
        <f t="shared" si="226"/>
        <v/>
      </c>
      <c r="W2846">
        <f t="shared" si="227"/>
        <v>0</v>
      </c>
      <c r="X2846">
        <f t="shared" si="228"/>
        <v>0</v>
      </c>
    </row>
    <row r="2847" spans="1:24" x14ac:dyDescent="0.35">
      <c r="A2847" t="str">
        <f>IF(ROW()&lt;=vLastrow,'Match History Data'!A2847,"")</f>
        <v/>
      </c>
      <c r="B2847" t="str">
        <f>IF(ROW()&lt;=vLastrow,'Match History Data'!B2847,"")</f>
        <v/>
      </c>
      <c r="C2847" t="str">
        <f>IF(ROW()&lt;=vLastrow,'Match History Data'!C2847,"")</f>
        <v/>
      </c>
      <c r="D2847" t="str">
        <f>IF(ROW()&lt;=vLastrow,'Match History Data'!D2847,"")</f>
        <v/>
      </c>
      <c r="E2847" s="3" t="str">
        <f>IF(ROW()&lt;=vLastrow,IF('Match History Data'!E2847&lt;&gt;"",'Match History Data'!E2847,""),"")</f>
        <v/>
      </c>
      <c r="F2847" s="3" t="str">
        <f>IF(ROW()&lt;=vLastrow,IF('Match History Data'!F2847&lt;&gt;"",'Match History Data'!F2847,""),"")</f>
        <v/>
      </c>
      <c r="G2847" t="str">
        <f>IF(ROW()&lt;=vLastrow,'Match History Data'!G2847,"")</f>
        <v/>
      </c>
      <c r="H2847" t="str">
        <f>IF(ROW()&lt;=vLastrow,'Match History Data'!H2847,"")</f>
        <v/>
      </c>
      <c r="I2847" t="str">
        <f>IF(ROW()&lt;=vLastrow,'Match History Data'!I2847,"")</f>
        <v/>
      </c>
      <c r="J2847" t="str">
        <f>IF(ROW()&lt;=vLastrow,'Match History Data'!J2847,"")</f>
        <v/>
      </c>
      <c r="K2847" t="str">
        <f>IF(ROW()&lt;=vLastrow,'Match History Data'!K2847,"")</f>
        <v/>
      </c>
      <c r="L2847" t="str">
        <f>IF(ROW()&lt;=vLastrow,'Match History Data'!L2847,"")</f>
        <v/>
      </c>
      <c r="M2847" t="str">
        <f>IF(ROW()&lt;=vLastrow,'Match History Data'!M2847,"")</f>
        <v/>
      </c>
      <c r="N2847" t="str">
        <f>IF(ROW()&lt;=vLastrow,'Match History Data'!N2847,"")</f>
        <v/>
      </c>
      <c r="O2847" t="str">
        <f>IF(ROW()&lt;=vLastrow,'Match History Data'!O2847,"")</f>
        <v/>
      </c>
      <c r="Q2847" t="str">
        <f>IF(ROW()&lt;=vLastrow,VLOOKUP(MONTH(E2847),calcs!$S$2:$T$13,2,FALSE),"")</f>
        <v/>
      </c>
      <c r="R2847" t="str">
        <f>IF(ROW()&lt;=vLastrow,VLOOKUP(MONTH(F2847),calcs!$S$2:$T$13,2,FALSE),"")</f>
        <v/>
      </c>
      <c r="S2847" t="str">
        <f t="shared" si="230"/>
        <v/>
      </c>
      <c r="T2847" s="26" t="e">
        <f>IF(F2847="",DATEDIF(E2847,calcs!X$2,"Y"),"")</f>
        <v>#VALUE!</v>
      </c>
      <c r="U2847" t="str">
        <f t="shared" si="229"/>
        <v/>
      </c>
      <c r="V2847" t="str">
        <f t="shared" si="226"/>
        <v/>
      </c>
      <c r="W2847">
        <f t="shared" si="227"/>
        <v>0</v>
      </c>
      <c r="X2847">
        <f t="shared" si="228"/>
        <v>0</v>
      </c>
    </row>
    <row r="2848" spans="1:24" x14ac:dyDescent="0.35">
      <c r="A2848" t="str">
        <f>IF(ROW()&lt;=vLastrow,'Match History Data'!A2848,"")</f>
        <v/>
      </c>
      <c r="B2848" t="str">
        <f>IF(ROW()&lt;=vLastrow,'Match History Data'!B2848,"")</f>
        <v/>
      </c>
      <c r="C2848" t="str">
        <f>IF(ROW()&lt;=vLastrow,'Match History Data'!C2848,"")</f>
        <v/>
      </c>
      <c r="D2848" t="str">
        <f>IF(ROW()&lt;=vLastrow,'Match History Data'!D2848,"")</f>
        <v/>
      </c>
      <c r="E2848" s="3" t="str">
        <f>IF(ROW()&lt;=vLastrow,IF('Match History Data'!E2848&lt;&gt;"",'Match History Data'!E2848,""),"")</f>
        <v/>
      </c>
      <c r="F2848" s="3" t="str">
        <f>IF(ROW()&lt;=vLastrow,IF('Match History Data'!F2848&lt;&gt;"",'Match History Data'!F2848,""),"")</f>
        <v/>
      </c>
      <c r="G2848" t="str">
        <f>IF(ROW()&lt;=vLastrow,'Match History Data'!G2848,"")</f>
        <v/>
      </c>
      <c r="H2848" t="str">
        <f>IF(ROW()&lt;=vLastrow,'Match History Data'!H2848,"")</f>
        <v/>
      </c>
      <c r="I2848" t="str">
        <f>IF(ROW()&lt;=vLastrow,'Match History Data'!I2848,"")</f>
        <v/>
      </c>
      <c r="J2848" t="str">
        <f>IF(ROW()&lt;=vLastrow,'Match History Data'!J2848,"")</f>
        <v/>
      </c>
      <c r="K2848" t="str">
        <f>IF(ROW()&lt;=vLastrow,'Match History Data'!K2848,"")</f>
        <v/>
      </c>
      <c r="L2848" t="str">
        <f>IF(ROW()&lt;=vLastrow,'Match History Data'!L2848,"")</f>
        <v/>
      </c>
      <c r="M2848" t="str">
        <f>IF(ROW()&lt;=vLastrow,'Match History Data'!M2848,"")</f>
        <v/>
      </c>
      <c r="N2848" t="str">
        <f>IF(ROW()&lt;=vLastrow,'Match History Data'!N2848,"")</f>
        <v/>
      </c>
      <c r="O2848" t="str">
        <f>IF(ROW()&lt;=vLastrow,'Match History Data'!O2848,"")</f>
        <v/>
      </c>
      <c r="Q2848" t="str">
        <f>IF(ROW()&lt;=vLastrow,VLOOKUP(MONTH(E2848),calcs!$S$2:$T$13,2,FALSE),"")</f>
        <v/>
      </c>
      <c r="R2848" t="str">
        <f>IF(ROW()&lt;=vLastrow,VLOOKUP(MONTH(F2848),calcs!$S$2:$T$13,2,FALSE),"")</f>
        <v/>
      </c>
      <c r="S2848" t="str">
        <f t="shared" si="230"/>
        <v/>
      </c>
      <c r="T2848" s="26" t="e">
        <f>IF(F2848="",DATEDIF(E2848,calcs!X$2,"Y"),"")</f>
        <v>#VALUE!</v>
      </c>
      <c r="U2848" t="str">
        <f t="shared" si="229"/>
        <v/>
      </c>
      <c r="V2848" t="str">
        <f t="shared" si="226"/>
        <v/>
      </c>
      <c r="W2848">
        <f t="shared" si="227"/>
        <v>0</v>
      </c>
      <c r="X2848">
        <f t="shared" si="228"/>
        <v>0</v>
      </c>
    </row>
    <row r="2849" spans="1:24" x14ac:dyDescent="0.35">
      <c r="A2849" t="str">
        <f>IF(ROW()&lt;=vLastrow,'Match History Data'!A2849,"")</f>
        <v/>
      </c>
      <c r="B2849" t="str">
        <f>IF(ROW()&lt;=vLastrow,'Match History Data'!B2849,"")</f>
        <v/>
      </c>
      <c r="C2849" t="str">
        <f>IF(ROW()&lt;=vLastrow,'Match History Data'!C2849,"")</f>
        <v/>
      </c>
      <c r="D2849" t="str">
        <f>IF(ROW()&lt;=vLastrow,'Match History Data'!D2849,"")</f>
        <v/>
      </c>
      <c r="E2849" s="3" t="str">
        <f>IF(ROW()&lt;=vLastrow,IF('Match History Data'!E2849&lt;&gt;"",'Match History Data'!E2849,""),"")</f>
        <v/>
      </c>
      <c r="F2849" s="3" t="str">
        <f>IF(ROW()&lt;=vLastrow,IF('Match History Data'!F2849&lt;&gt;"",'Match History Data'!F2849,""),"")</f>
        <v/>
      </c>
      <c r="G2849" t="str">
        <f>IF(ROW()&lt;=vLastrow,'Match History Data'!G2849,"")</f>
        <v/>
      </c>
      <c r="H2849" t="str">
        <f>IF(ROW()&lt;=vLastrow,'Match History Data'!H2849,"")</f>
        <v/>
      </c>
      <c r="I2849" t="str">
        <f>IF(ROW()&lt;=vLastrow,'Match History Data'!I2849,"")</f>
        <v/>
      </c>
      <c r="J2849" t="str">
        <f>IF(ROW()&lt;=vLastrow,'Match History Data'!J2849,"")</f>
        <v/>
      </c>
      <c r="K2849" t="str">
        <f>IF(ROW()&lt;=vLastrow,'Match History Data'!K2849,"")</f>
        <v/>
      </c>
      <c r="L2849" t="str">
        <f>IF(ROW()&lt;=vLastrow,'Match History Data'!L2849,"")</f>
        <v/>
      </c>
      <c r="M2849" t="str">
        <f>IF(ROW()&lt;=vLastrow,'Match History Data'!M2849,"")</f>
        <v/>
      </c>
      <c r="N2849" t="str">
        <f>IF(ROW()&lt;=vLastrow,'Match History Data'!N2849,"")</f>
        <v/>
      </c>
      <c r="O2849" t="str">
        <f>IF(ROW()&lt;=vLastrow,'Match History Data'!O2849,"")</f>
        <v/>
      </c>
      <c r="Q2849" t="str">
        <f>IF(ROW()&lt;=vLastrow,VLOOKUP(MONTH(E2849),calcs!$S$2:$T$13,2,FALSE),"")</f>
        <v/>
      </c>
      <c r="R2849" t="str">
        <f>IF(ROW()&lt;=vLastrow,VLOOKUP(MONTH(F2849),calcs!$S$2:$T$13,2,FALSE),"")</f>
        <v/>
      </c>
      <c r="S2849" t="str">
        <f t="shared" si="230"/>
        <v/>
      </c>
      <c r="T2849" s="26" t="e">
        <f>IF(F2849="",DATEDIF(E2849,calcs!X$2,"Y"),"")</f>
        <v>#VALUE!</v>
      </c>
      <c r="U2849" t="str">
        <f t="shared" si="229"/>
        <v/>
      </c>
      <c r="V2849" t="str">
        <f t="shared" si="226"/>
        <v/>
      </c>
      <c r="W2849">
        <f t="shared" si="227"/>
        <v>0</v>
      </c>
      <c r="X2849">
        <f t="shared" si="228"/>
        <v>0</v>
      </c>
    </row>
    <row r="2850" spans="1:24" x14ac:dyDescent="0.35">
      <c r="A2850" t="str">
        <f>IF(ROW()&lt;=vLastrow,'Match History Data'!A2850,"")</f>
        <v/>
      </c>
      <c r="B2850" t="str">
        <f>IF(ROW()&lt;=vLastrow,'Match History Data'!B2850,"")</f>
        <v/>
      </c>
      <c r="C2850" t="str">
        <f>IF(ROW()&lt;=vLastrow,'Match History Data'!C2850,"")</f>
        <v/>
      </c>
      <c r="D2850" t="str">
        <f>IF(ROW()&lt;=vLastrow,'Match History Data'!D2850,"")</f>
        <v/>
      </c>
      <c r="E2850" s="3" t="str">
        <f>IF(ROW()&lt;=vLastrow,IF('Match History Data'!E2850&lt;&gt;"",'Match History Data'!E2850,""),"")</f>
        <v/>
      </c>
      <c r="F2850" s="3" t="str">
        <f>IF(ROW()&lt;=vLastrow,IF('Match History Data'!F2850&lt;&gt;"",'Match History Data'!F2850,""),"")</f>
        <v/>
      </c>
      <c r="G2850" t="str">
        <f>IF(ROW()&lt;=vLastrow,'Match History Data'!G2850,"")</f>
        <v/>
      </c>
      <c r="H2850" t="str">
        <f>IF(ROW()&lt;=vLastrow,'Match History Data'!H2850,"")</f>
        <v/>
      </c>
      <c r="I2850" t="str">
        <f>IF(ROW()&lt;=vLastrow,'Match History Data'!I2850,"")</f>
        <v/>
      </c>
      <c r="J2850" t="str">
        <f>IF(ROW()&lt;=vLastrow,'Match History Data'!J2850,"")</f>
        <v/>
      </c>
      <c r="K2850" t="str">
        <f>IF(ROW()&lt;=vLastrow,'Match History Data'!K2850,"")</f>
        <v/>
      </c>
      <c r="L2850" t="str">
        <f>IF(ROW()&lt;=vLastrow,'Match History Data'!L2850,"")</f>
        <v/>
      </c>
      <c r="M2850" t="str">
        <f>IF(ROW()&lt;=vLastrow,'Match History Data'!M2850,"")</f>
        <v/>
      </c>
      <c r="N2850" t="str">
        <f>IF(ROW()&lt;=vLastrow,'Match History Data'!N2850,"")</f>
        <v/>
      </c>
      <c r="O2850" t="str">
        <f>IF(ROW()&lt;=vLastrow,'Match History Data'!O2850,"")</f>
        <v/>
      </c>
      <c r="Q2850" t="str">
        <f>IF(ROW()&lt;=vLastrow,VLOOKUP(MONTH(E2850),calcs!$S$2:$T$13,2,FALSE),"")</f>
        <v/>
      </c>
      <c r="R2850" t="str">
        <f>IF(ROW()&lt;=vLastrow,VLOOKUP(MONTH(F2850),calcs!$S$2:$T$13,2,FALSE),"")</f>
        <v/>
      </c>
      <c r="S2850" t="str">
        <f t="shared" si="230"/>
        <v/>
      </c>
      <c r="T2850" s="26" t="e">
        <f>IF(F2850="",DATEDIF(E2850,calcs!X$2,"Y"),"")</f>
        <v>#VALUE!</v>
      </c>
      <c r="U2850" t="str">
        <f t="shared" si="229"/>
        <v/>
      </c>
      <c r="V2850" t="str">
        <f t="shared" si="226"/>
        <v/>
      </c>
      <c r="W2850">
        <f t="shared" si="227"/>
        <v>0</v>
      </c>
      <c r="X2850">
        <f t="shared" si="228"/>
        <v>0</v>
      </c>
    </row>
    <row r="2851" spans="1:24" x14ac:dyDescent="0.35">
      <c r="A2851" t="str">
        <f>IF(ROW()&lt;=vLastrow,'Match History Data'!A2851,"")</f>
        <v/>
      </c>
      <c r="B2851" t="str">
        <f>IF(ROW()&lt;=vLastrow,'Match History Data'!B2851,"")</f>
        <v/>
      </c>
      <c r="C2851" t="str">
        <f>IF(ROW()&lt;=vLastrow,'Match History Data'!C2851,"")</f>
        <v/>
      </c>
      <c r="D2851" t="str">
        <f>IF(ROW()&lt;=vLastrow,'Match History Data'!D2851,"")</f>
        <v/>
      </c>
      <c r="E2851" s="3" t="str">
        <f>IF(ROW()&lt;=vLastrow,IF('Match History Data'!E2851&lt;&gt;"",'Match History Data'!E2851,""),"")</f>
        <v/>
      </c>
      <c r="F2851" s="3" t="str">
        <f>IF(ROW()&lt;=vLastrow,IF('Match History Data'!F2851&lt;&gt;"",'Match History Data'!F2851,""),"")</f>
        <v/>
      </c>
      <c r="G2851" t="str">
        <f>IF(ROW()&lt;=vLastrow,'Match History Data'!G2851,"")</f>
        <v/>
      </c>
      <c r="H2851" t="str">
        <f>IF(ROW()&lt;=vLastrow,'Match History Data'!H2851,"")</f>
        <v/>
      </c>
      <c r="I2851" t="str">
        <f>IF(ROW()&lt;=vLastrow,'Match History Data'!I2851,"")</f>
        <v/>
      </c>
      <c r="J2851" t="str">
        <f>IF(ROW()&lt;=vLastrow,'Match History Data'!J2851,"")</f>
        <v/>
      </c>
      <c r="K2851" t="str">
        <f>IF(ROW()&lt;=vLastrow,'Match History Data'!K2851,"")</f>
        <v/>
      </c>
      <c r="L2851" t="str">
        <f>IF(ROW()&lt;=vLastrow,'Match History Data'!L2851,"")</f>
        <v/>
      </c>
      <c r="M2851" t="str">
        <f>IF(ROW()&lt;=vLastrow,'Match History Data'!M2851,"")</f>
        <v/>
      </c>
      <c r="N2851" t="str">
        <f>IF(ROW()&lt;=vLastrow,'Match History Data'!N2851,"")</f>
        <v/>
      </c>
      <c r="O2851" t="str">
        <f>IF(ROW()&lt;=vLastrow,'Match History Data'!O2851,"")</f>
        <v/>
      </c>
      <c r="Q2851" t="str">
        <f>IF(ROW()&lt;=vLastrow,VLOOKUP(MONTH(E2851),calcs!$S$2:$T$13,2,FALSE),"")</f>
        <v/>
      </c>
      <c r="R2851" t="str">
        <f>IF(ROW()&lt;=vLastrow,VLOOKUP(MONTH(F2851),calcs!$S$2:$T$13,2,FALSE),"")</f>
        <v/>
      </c>
      <c r="S2851" t="str">
        <f t="shared" si="230"/>
        <v/>
      </c>
      <c r="T2851" s="26" t="e">
        <f>IF(F2851="",DATEDIF(E2851,calcs!X$2,"Y"),"")</f>
        <v>#VALUE!</v>
      </c>
      <c r="U2851" t="str">
        <f t="shared" si="229"/>
        <v/>
      </c>
      <c r="V2851" t="str">
        <f t="shared" si="226"/>
        <v/>
      </c>
      <c r="W2851">
        <f t="shared" si="227"/>
        <v>0</v>
      </c>
      <c r="X2851">
        <f t="shared" si="228"/>
        <v>0</v>
      </c>
    </row>
    <row r="2852" spans="1:24" x14ac:dyDescent="0.35">
      <c r="A2852" t="str">
        <f>IF(ROW()&lt;=vLastrow,'Match History Data'!A2852,"")</f>
        <v/>
      </c>
      <c r="B2852" t="str">
        <f>IF(ROW()&lt;=vLastrow,'Match History Data'!B2852,"")</f>
        <v/>
      </c>
      <c r="C2852" t="str">
        <f>IF(ROW()&lt;=vLastrow,'Match History Data'!C2852,"")</f>
        <v/>
      </c>
      <c r="D2852" t="str">
        <f>IF(ROW()&lt;=vLastrow,'Match History Data'!D2852,"")</f>
        <v/>
      </c>
      <c r="E2852" s="3" t="str">
        <f>IF(ROW()&lt;=vLastrow,IF('Match History Data'!E2852&lt;&gt;"",'Match History Data'!E2852,""),"")</f>
        <v/>
      </c>
      <c r="F2852" s="3" t="str">
        <f>IF(ROW()&lt;=vLastrow,IF('Match History Data'!F2852&lt;&gt;"",'Match History Data'!F2852,""),"")</f>
        <v/>
      </c>
      <c r="G2852" t="str">
        <f>IF(ROW()&lt;=vLastrow,'Match History Data'!G2852,"")</f>
        <v/>
      </c>
      <c r="H2852" t="str">
        <f>IF(ROW()&lt;=vLastrow,'Match History Data'!H2852,"")</f>
        <v/>
      </c>
      <c r="I2852" t="str">
        <f>IF(ROW()&lt;=vLastrow,'Match History Data'!I2852,"")</f>
        <v/>
      </c>
      <c r="J2852" t="str">
        <f>IF(ROW()&lt;=vLastrow,'Match History Data'!J2852,"")</f>
        <v/>
      </c>
      <c r="K2852" t="str">
        <f>IF(ROW()&lt;=vLastrow,'Match History Data'!K2852,"")</f>
        <v/>
      </c>
      <c r="L2852" t="str">
        <f>IF(ROW()&lt;=vLastrow,'Match History Data'!L2852,"")</f>
        <v/>
      </c>
      <c r="M2852" t="str">
        <f>IF(ROW()&lt;=vLastrow,'Match History Data'!M2852,"")</f>
        <v/>
      </c>
      <c r="N2852" t="str">
        <f>IF(ROW()&lt;=vLastrow,'Match History Data'!N2852,"")</f>
        <v/>
      </c>
      <c r="O2852" t="str">
        <f>IF(ROW()&lt;=vLastrow,'Match History Data'!O2852,"")</f>
        <v/>
      </c>
      <c r="Q2852" t="str">
        <f>IF(ROW()&lt;=vLastrow,VLOOKUP(MONTH(E2852),calcs!$S$2:$T$13,2,FALSE),"")</f>
        <v/>
      </c>
      <c r="R2852" t="str">
        <f>IF(ROW()&lt;=vLastrow,VLOOKUP(MONTH(F2852),calcs!$S$2:$T$13,2,FALSE),"")</f>
        <v/>
      </c>
      <c r="S2852" t="str">
        <f t="shared" si="230"/>
        <v/>
      </c>
      <c r="T2852" s="26" t="e">
        <f>IF(F2852="",DATEDIF(E2852,calcs!X$2,"Y"),"")</f>
        <v>#VALUE!</v>
      </c>
      <c r="U2852" t="str">
        <f t="shared" si="229"/>
        <v/>
      </c>
      <c r="V2852" t="str">
        <f t="shared" si="226"/>
        <v/>
      </c>
      <c r="W2852">
        <f t="shared" si="227"/>
        <v>0</v>
      </c>
      <c r="X2852">
        <f t="shared" si="228"/>
        <v>0</v>
      </c>
    </row>
    <row r="2853" spans="1:24" x14ac:dyDescent="0.35">
      <c r="A2853" t="str">
        <f>IF(ROW()&lt;=vLastrow,'Match History Data'!A2853,"")</f>
        <v/>
      </c>
      <c r="B2853" t="str">
        <f>IF(ROW()&lt;=vLastrow,'Match History Data'!B2853,"")</f>
        <v/>
      </c>
      <c r="C2853" t="str">
        <f>IF(ROW()&lt;=vLastrow,'Match History Data'!C2853,"")</f>
        <v/>
      </c>
      <c r="D2853" t="str">
        <f>IF(ROW()&lt;=vLastrow,'Match History Data'!D2853,"")</f>
        <v/>
      </c>
      <c r="E2853" s="3" t="str">
        <f>IF(ROW()&lt;=vLastrow,IF('Match History Data'!E2853&lt;&gt;"",'Match History Data'!E2853,""),"")</f>
        <v/>
      </c>
      <c r="F2853" s="3" t="str">
        <f>IF(ROW()&lt;=vLastrow,IF('Match History Data'!F2853&lt;&gt;"",'Match History Data'!F2853,""),"")</f>
        <v/>
      </c>
      <c r="G2853" t="str">
        <f>IF(ROW()&lt;=vLastrow,'Match History Data'!G2853,"")</f>
        <v/>
      </c>
      <c r="H2853" t="str">
        <f>IF(ROW()&lt;=vLastrow,'Match History Data'!H2853,"")</f>
        <v/>
      </c>
      <c r="I2853" t="str">
        <f>IF(ROW()&lt;=vLastrow,'Match History Data'!I2853,"")</f>
        <v/>
      </c>
      <c r="J2853" t="str">
        <f>IF(ROW()&lt;=vLastrow,'Match History Data'!J2853,"")</f>
        <v/>
      </c>
      <c r="K2853" t="str">
        <f>IF(ROW()&lt;=vLastrow,'Match History Data'!K2853,"")</f>
        <v/>
      </c>
      <c r="L2853" t="str">
        <f>IF(ROW()&lt;=vLastrow,'Match History Data'!L2853,"")</f>
        <v/>
      </c>
      <c r="M2853" t="str">
        <f>IF(ROW()&lt;=vLastrow,'Match History Data'!M2853,"")</f>
        <v/>
      </c>
      <c r="N2853" t="str">
        <f>IF(ROW()&lt;=vLastrow,'Match History Data'!N2853,"")</f>
        <v/>
      </c>
      <c r="O2853" t="str">
        <f>IF(ROW()&lt;=vLastrow,'Match History Data'!O2853,"")</f>
        <v/>
      </c>
      <c r="Q2853" t="str">
        <f>IF(ROW()&lt;=vLastrow,VLOOKUP(MONTH(E2853),calcs!$S$2:$T$13,2,FALSE),"")</f>
        <v/>
      </c>
      <c r="R2853" t="str">
        <f>IF(ROW()&lt;=vLastrow,VLOOKUP(MONTH(F2853),calcs!$S$2:$T$13,2,FALSE),"")</f>
        <v/>
      </c>
      <c r="S2853" t="str">
        <f t="shared" si="230"/>
        <v/>
      </c>
      <c r="T2853" s="26" t="e">
        <f>IF(F2853="",DATEDIF(E2853,calcs!X$2,"Y"),"")</f>
        <v>#VALUE!</v>
      </c>
      <c r="U2853" t="str">
        <f t="shared" si="229"/>
        <v/>
      </c>
      <c r="V2853" t="str">
        <f t="shared" si="226"/>
        <v/>
      </c>
      <c r="W2853">
        <f t="shared" si="227"/>
        <v>0</v>
      </c>
      <c r="X2853">
        <f t="shared" si="228"/>
        <v>0</v>
      </c>
    </row>
    <row r="2854" spans="1:24" x14ac:dyDescent="0.35">
      <c r="A2854" t="str">
        <f>IF(ROW()&lt;=vLastrow,'Match History Data'!A2854,"")</f>
        <v/>
      </c>
      <c r="B2854" t="str">
        <f>IF(ROW()&lt;=vLastrow,'Match History Data'!B2854,"")</f>
        <v/>
      </c>
      <c r="C2854" t="str">
        <f>IF(ROW()&lt;=vLastrow,'Match History Data'!C2854,"")</f>
        <v/>
      </c>
      <c r="D2854" t="str">
        <f>IF(ROW()&lt;=vLastrow,'Match History Data'!D2854,"")</f>
        <v/>
      </c>
      <c r="E2854" s="3" t="str">
        <f>IF(ROW()&lt;=vLastrow,IF('Match History Data'!E2854&lt;&gt;"",'Match History Data'!E2854,""),"")</f>
        <v/>
      </c>
      <c r="F2854" s="3" t="str">
        <f>IF(ROW()&lt;=vLastrow,IF('Match History Data'!F2854&lt;&gt;"",'Match History Data'!F2854,""),"")</f>
        <v/>
      </c>
      <c r="G2854" t="str">
        <f>IF(ROW()&lt;=vLastrow,'Match History Data'!G2854,"")</f>
        <v/>
      </c>
      <c r="H2854" t="str">
        <f>IF(ROW()&lt;=vLastrow,'Match History Data'!H2854,"")</f>
        <v/>
      </c>
      <c r="I2854" t="str">
        <f>IF(ROW()&lt;=vLastrow,'Match History Data'!I2854,"")</f>
        <v/>
      </c>
      <c r="J2854" t="str">
        <f>IF(ROW()&lt;=vLastrow,'Match History Data'!J2854,"")</f>
        <v/>
      </c>
      <c r="K2854" t="str">
        <f>IF(ROW()&lt;=vLastrow,'Match History Data'!K2854,"")</f>
        <v/>
      </c>
      <c r="L2854" t="str">
        <f>IF(ROW()&lt;=vLastrow,'Match History Data'!L2854,"")</f>
        <v/>
      </c>
      <c r="M2854" t="str">
        <f>IF(ROW()&lt;=vLastrow,'Match History Data'!M2854,"")</f>
        <v/>
      </c>
      <c r="N2854" t="str">
        <f>IF(ROW()&lt;=vLastrow,'Match History Data'!N2854,"")</f>
        <v/>
      </c>
      <c r="O2854" t="str">
        <f>IF(ROW()&lt;=vLastrow,'Match History Data'!O2854,"")</f>
        <v/>
      </c>
      <c r="Q2854" t="str">
        <f>IF(ROW()&lt;=vLastrow,VLOOKUP(MONTH(E2854),calcs!$S$2:$T$13,2,FALSE),"")</f>
        <v/>
      </c>
      <c r="R2854" t="str">
        <f>IF(ROW()&lt;=vLastrow,VLOOKUP(MONTH(F2854),calcs!$S$2:$T$13,2,FALSE),"")</f>
        <v/>
      </c>
      <c r="S2854" t="str">
        <f t="shared" si="230"/>
        <v/>
      </c>
      <c r="T2854" s="26" t="e">
        <f>IF(F2854="",DATEDIF(E2854,calcs!X$2,"Y"),"")</f>
        <v>#VALUE!</v>
      </c>
      <c r="U2854" t="str">
        <f t="shared" si="229"/>
        <v/>
      </c>
      <c r="V2854" t="str">
        <f t="shared" si="226"/>
        <v/>
      </c>
      <c r="W2854">
        <f t="shared" si="227"/>
        <v>0</v>
      </c>
      <c r="X2854">
        <f t="shared" si="228"/>
        <v>0</v>
      </c>
    </row>
    <row r="2855" spans="1:24" x14ac:dyDescent="0.35">
      <c r="A2855" t="str">
        <f>IF(ROW()&lt;=vLastrow,'Match History Data'!A2855,"")</f>
        <v/>
      </c>
      <c r="B2855" t="str">
        <f>IF(ROW()&lt;=vLastrow,'Match History Data'!B2855,"")</f>
        <v/>
      </c>
      <c r="C2855" t="str">
        <f>IF(ROW()&lt;=vLastrow,'Match History Data'!C2855,"")</f>
        <v/>
      </c>
      <c r="D2855" t="str">
        <f>IF(ROW()&lt;=vLastrow,'Match History Data'!D2855,"")</f>
        <v/>
      </c>
      <c r="E2855" s="3" t="str">
        <f>IF(ROW()&lt;=vLastrow,IF('Match History Data'!E2855&lt;&gt;"",'Match History Data'!E2855,""),"")</f>
        <v/>
      </c>
      <c r="F2855" s="3" t="str">
        <f>IF(ROW()&lt;=vLastrow,IF('Match History Data'!F2855&lt;&gt;"",'Match History Data'!F2855,""),"")</f>
        <v/>
      </c>
      <c r="G2855" t="str">
        <f>IF(ROW()&lt;=vLastrow,'Match History Data'!G2855,"")</f>
        <v/>
      </c>
      <c r="H2855" t="str">
        <f>IF(ROW()&lt;=vLastrow,'Match History Data'!H2855,"")</f>
        <v/>
      </c>
      <c r="I2855" t="str">
        <f>IF(ROW()&lt;=vLastrow,'Match History Data'!I2855,"")</f>
        <v/>
      </c>
      <c r="J2855" t="str">
        <f>IF(ROW()&lt;=vLastrow,'Match History Data'!J2855,"")</f>
        <v/>
      </c>
      <c r="K2855" t="str">
        <f>IF(ROW()&lt;=vLastrow,'Match History Data'!K2855,"")</f>
        <v/>
      </c>
      <c r="L2855" t="str">
        <f>IF(ROW()&lt;=vLastrow,'Match History Data'!L2855,"")</f>
        <v/>
      </c>
      <c r="M2855" t="str">
        <f>IF(ROW()&lt;=vLastrow,'Match History Data'!M2855,"")</f>
        <v/>
      </c>
      <c r="N2855" t="str">
        <f>IF(ROW()&lt;=vLastrow,'Match History Data'!N2855,"")</f>
        <v/>
      </c>
      <c r="O2855" t="str">
        <f>IF(ROW()&lt;=vLastrow,'Match History Data'!O2855,"")</f>
        <v/>
      </c>
      <c r="Q2855" t="str">
        <f>IF(ROW()&lt;=vLastrow,VLOOKUP(MONTH(E2855),calcs!$S$2:$T$13,2,FALSE),"")</f>
        <v/>
      </c>
      <c r="R2855" t="str">
        <f>IF(ROW()&lt;=vLastrow,VLOOKUP(MONTH(F2855),calcs!$S$2:$T$13,2,FALSE),"")</f>
        <v/>
      </c>
      <c r="S2855" t="str">
        <f t="shared" si="230"/>
        <v/>
      </c>
      <c r="T2855" s="26" t="e">
        <f>IF(F2855="",DATEDIF(E2855,calcs!X$2,"Y"),"")</f>
        <v>#VALUE!</v>
      </c>
      <c r="U2855" t="str">
        <f t="shared" si="229"/>
        <v/>
      </c>
      <c r="V2855" t="str">
        <f t="shared" si="226"/>
        <v/>
      </c>
      <c r="W2855">
        <f t="shared" si="227"/>
        <v>0</v>
      </c>
      <c r="X2855">
        <f t="shared" si="228"/>
        <v>0</v>
      </c>
    </row>
    <row r="2856" spans="1:24" x14ac:dyDescent="0.35">
      <c r="A2856" t="str">
        <f>IF(ROW()&lt;=vLastrow,'Match History Data'!A2856,"")</f>
        <v/>
      </c>
      <c r="B2856" t="str">
        <f>IF(ROW()&lt;=vLastrow,'Match History Data'!B2856,"")</f>
        <v/>
      </c>
      <c r="C2856" t="str">
        <f>IF(ROW()&lt;=vLastrow,'Match History Data'!C2856,"")</f>
        <v/>
      </c>
      <c r="D2856" t="str">
        <f>IF(ROW()&lt;=vLastrow,'Match History Data'!D2856,"")</f>
        <v/>
      </c>
      <c r="E2856" s="3" t="str">
        <f>IF(ROW()&lt;=vLastrow,IF('Match History Data'!E2856&lt;&gt;"",'Match History Data'!E2856,""),"")</f>
        <v/>
      </c>
      <c r="F2856" s="3" t="str">
        <f>IF(ROW()&lt;=vLastrow,IF('Match History Data'!F2856&lt;&gt;"",'Match History Data'!F2856,""),"")</f>
        <v/>
      </c>
      <c r="G2856" t="str">
        <f>IF(ROW()&lt;=vLastrow,'Match History Data'!G2856,"")</f>
        <v/>
      </c>
      <c r="H2856" t="str">
        <f>IF(ROW()&lt;=vLastrow,'Match History Data'!H2856,"")</f>
        <v/>
      </c>
      <c r="I2856" t="str">
        <f>IF(ROW()&lt;=vLastrow,'Match History Data'!I2856,"")</f>
        <v/>
      </c>
      <c r="J2856" t="str">
        <f>IF(ROW()&lt;=vLastrow,'Match History Data'!J2856,"")</f>
        <v/>
      </c>
      <c r="K2856" t="str">
        <f>IF(ROW()&lt;=vLastrow,'Match History Data'!K2856,"")</f>
        <v/>
      </c>
      <c r="L2856" t="str">
        <f>IF(ROW()&lt;=vLastrow,'Match History Data'!L2856,"")</f>
        <v/>
      </c>
      <c r="M2856" t="str">
        <f>IF(ROW()&lt;=vLastrow,'Match History Data'!M2856,"")</f>
        <v/>
      </c>
      <c r="N2856" t="str">
        <f>IF(ROW()&lt;=vLastrow,'Match History Data'!N2856,"")</f>
        <v/>
      </c>
      <c r="O2856" t="str">
        <f>IF(ROW()&lt;=vLastrow,'Match History Data'!O2856,"")</f>
        <v/>
      </c>
      <c r="Q2856" t="str">
        <f>IF(ROW()&lt;=vLastrow,VLOOKUP(MONTH(E2856),calcs!$S$2:$T$13,2,FALSE),"")</f>
        <v/>
      </c>
      <c r="R2856" t="str">
        <f>IF(ROW()&lt;=vLastrow,VLOOKUP(MONTH(F2856),calcs!$S$2:$T$13,2,FALSE),"")</f>
        <v/>
      </c>
      <c r="S2856" t="str">
        <f t="shared" si="230"/>
        <v/>
      </c>
      <c r="T2856" s="26" t="e">
        <f>IF(F2856="",DATEDIF(E2856,calcs!X$2,"Y"),"")</f>
        <v>#VALUE!</v>
      </c>
      <c r="U2856" t="str">
        <f t="shared" si="229"/>
        <v/>
      </c>
      <c r="V2856" t="str">
        <f t="shared" si="226"/>
        <v/>
      </c>
      <c r="W2856">
        <f t="shared" si="227"/>
        <v>0</v>
      </c>
      <c r="X2856">
        <f t="shared" si="228"/>
        <v>0</v>
      </c>
    </row>
    <row r="2857" spans="1:24" x14ac:dyDescent="0.35">
      <c r="A2857" t="str">
        <f>IF(ROW()&lt;=vLastrow,'Match History Data'!A2857,"")</f>
        <v/>
      </c>
      <c r="B2857" t="str">
        <f>IF(ROW()&lt;=vLastrow,'Match History Data'!B2857,"")</f>
        <v/>
      </c>
      <c r="C2857" t="str">
        <f>IF(ROW()&lt;=vLastrow,'Match History Data'!C2857,"")</f>
        <v/>
      </c>
      <c r="D2857" t="str">
        <f>IF(ROW()&lt;=vLastrow,'Match History Data'!D2857,"")</f>
        <v/>
      </c>
      <c r="E2857" s="3" t="str">
        <f>IF(ROW()&lt;=vLastrow,IF('Match History Data'!E2857&lt;&gt;"",'Match History Data'!E2857,""),"")</f>
        <v/>
      </c>
      <c r="F2857" s="3" t="str">
        <f>IF(ROW()&lt;=vLastrow,IF('Match History Data'!F2857&lt;&gt;"",'Match History Data'!F2857,""),"")</f>
        <v/>
      </c>
      <c r="G2857" t="str">
        <f>IF(ROW()&lt;=vLastrow,'Match History Data'!G2857,"")</f>
        <v/>
      </c>
      <c r="H2857" t="str">
        <f>IF(ROW()&lt;=vLastrow,'Match History Data'!H2857,"")</f>
        <v/>
      </c>
      <c r="I2857" t="str">
        <f>IF(ROW()&lt;=vLastrow,'Match History Data'!I2857,"")</f>
        <v/>
      </c>
      <c r="J2857" t="str">
        <f>IF(ROW()&lt;=vLastrow,'Match History Data'!J2857,"")</f>
        <v/>
      </c>
      <c r="K2857" t="str">
        <f>IF(ROW()&lt;=vLastrow,'Match History Data'!K2857,"")</f>
        <v/>
      </c>
      <c r="L2857" t="str">
        <f>IF(ROW()&lt;=vLastrow,'Match History Data'!L2857,"")</f>
        <v/>
      </c>
      <c r="M2857" t="str">
        <f>IF(ROW()&lt;=vLastrow,'Match History Data'!M2857,"")</f>
        <v/>
      </c>
      <c r="N2857" t="str">
        <f>IF(ROW()&lt;=vLastrow,'Match History Data'!N2857,"")</f>
        <v/>
      </c>
      <c r="O2857" t="str">
        <f>IF(ROW()&lt;=vLastrow,'Match History Data'!O2857,"")</f>
        <v/>
      </c>
      <c r="Q2857" t="str">
        <f>IF(ROW()&lt;=vLastrow,VLOOKUP(MONTH(E2857),calcs!$S$2:$T$13,2,FALSE),"")</f>
        <v/>
      </c>
      <c r="R2857" t="str">
        <f>IF(ROW()&lt;=vLastrow,VLOOKUP(MONTH(F2857),calcs!$S$2:$T$13,2,FALSE),"")</f>
        <v/>
      </c>
      <c r="S2857" t="str">
        <f t="shared" si="230"/>
        <v/>
      </c>
      <c r="T2857" s="26" t="e">
        <f>IF(F2857="",DATEDIF(E2857,calcs!X$2,"Y"),"")</f>
        <v>#VALUE!</v>
      </c>
      <c r="U2857" t="str">
        <f t="shared" si="229"/>
        <v/>
      </c>
      <c r="V2857" t="str">
        <f t="shared" si="226"/>
        <v/>
      </c>
      <c r="W2857">
        <f t="shared" si="227"/>
        <v>0</v>
      </c>
      <c r="X2857">
        <f t="shared" si="228"/>
        <v>0</v>
      </c>
    </row>
    <row r="2858" spans="1:24" x14ac:dyDescent="0.35">
      <c r="A2858" t="str">
        <f>IF(ROW()&lt;=vLastrow,'Match History Data'!A2858,"")</f>
        <v/>
      </c>
      <c r="B2858" t="str">
        <f>IF(ROW()&lt;=vLastrow,'Match History Data'!B2858,"")</f>
        <v/>
      </c>
      <c r="C2858" t="str">
        <f>IF(ROW()&lt;=vLastrow,'Match History Data'!C2858,"")</f>
        <v/>
      </c>
      <c r="D2858" t="str">
        <f>IF(ROW()&lt;=vLastrow,'Match History Data'!D2858,"")</f>
        <v/>
      </c>
      <c r="E2858" s="3" t="str">
        <f>IF(ROW()&lt;=vLastrow,IF('Match History Data'!E2858&lt;&gt;"",'Match History Data'!E2858,""),"")</f>
        <v/>
      </c>
      <c r="F2858" s="3" t="str">
        <f>IF(ROW()&lt;=vLastrow,IF('Match History Data'!F2858&lt;&gt;"",'Match History Data'!F2858,""),"")</f>
        <v/>
      </c>
      <c r="G2858" t="str">
        <f>IF(ROW()&lt;=vLastrow,'Match History Data'!G2858,"")</f>
        <v/>
      </c>
      <c r="H2858" t="str">
        <f>IF(ROW()&lt;=vLastrow,'Match History Data'!H2858,"")</f>
        <v/>
      </c>
      <c r="I2858" t="str">
        <f>IF(ROW()&lt;=vLastrow,'Match History Data'!I2858,"")</f>
        <v/>
      </c>
      <c r="J2858" t="str">
        <f>IF(ROW()&lt;=vLastrow,'Match History Data'!J2858,"")</f>
        <v/>
      </c>
      <c r="K2858" t="str">
        <f>IF(ROW()&lt;=vLastrow,'Match History Data'!K2858,"")</f>
        <v/>
      </c>
      <c r="L2858" t="str">
        <f>IF(ROW()&lt;=vLastrow,'Match History Data'!L2858,"")</f>
        <v/>
      </c>
      <c r="M2858" t="str">
        <f>IF(ROW()&lt;=vLastrow,'Match History Data'!M2858,"")</f>
        <v/>
      </c>
      <c r="N2858" t="str">
        <f>IF(ROW()&lt;=vLastrow,'Match History Data'!N2858,"")</f>
        <v/>
      </c>
      <c r="O2858" t="str">
        <f>IF(ROW()&lt;=vLastrow,'Match History Data'!O2858,"")</f>
        <v/>
      </c>
      <c r="Q2858" t="str">
        <f>IF(ROW()&lt;=vLastrow,VLOOKUP(MONTH(E2858),calcs!$S$2:$T$13,2,FALSE),"")</f>
        <v/>
      </c>
      <c r="R2858" t="str">
        <f>IF(ROW()&lt;=vLastrow,VLOOKUP(MONTH(F2858),calcs!$S$2:$T$13,2,FALSE),"")</f>
        <v/>
      </c>
      <c r="S2858" t="str">
        <f t="shared" si="230"/>
        <v/>
      </c>
      <c r="T2858" s="26" t="e">
        <f>IF(F2858="",DATEDIF(E2858,calcs!X$2,"Y"),"")</f>
        <v>#VALUE!</v>
      </c>
      <c r="U2858" t="str">
        <f t="shared" si="229"/>
        <v/>
      </c>
      <c r="V2858" t="str">
        <f t="shared" si="226"/>
        <v/>
      </c>
      <c r="W2858">
        <f t="shared" si="227"/>
        <v>0</v>
      </c>
      <c r="X2858">
        <f t="shared" si="228"/>
        <v>0</v>
      </c>
    </row>
    <row r="2859" spans="1:24" x14ac:dyDescent="0.35">
      <c r="A2859" t="str">
        <f>IF(ROW()&lt;=vLastrow,'Match History Data'!A2859,"")</f>
        <v/>
      </c>
      <c r="B2859" t="str">
        <f>IF(ROW()&lt;=vLastrow,'Match History Data'!B2859,"")</f>
        <v/>
      </c>
      <c r="C2859" t="str">
        <f>IF(ROW()&lt;=vLastrow,'Match History Data'!C2859,"")</f>
        <v/>
      </c>
      <c r="D2859" t="str">
        <f>IF(ROW()&lt;=vLastrow,'Match History Data'!D2859,"")</f>
        <v/>
      </c>
      <c r="E2859" s="3" t="str">
        <f>IF(ROW()&lt;=vLastrow,IF('Match History Data'!E2859&lt;&gt;"",'Match History Data'!E2859,""),"")</f>
        <v/>
      </c>
      <c r="F2859" s="3" t="str">
        <f>IF(ROW()&lt;=vLastrow,IF('Match History Data'!F2859&lt;&gt;"",'Match History Data'!F2859,""),"")</f>
        <v/>
      </c>
      <c r="G2859" t="str">
        <f>IF(ROW()&lt;=vLastrow,'Match History Data'!G2859,"")</f>
        <v/>
      </c>
      <c r="H2859" t="str">
        <f>IF(ROW()&lt;=vLastrow,'Match History Data'!H2859,"")</f>
        <v/>
      </c>
      <c r="I2859" t="str">
        <f>IF(ROW()&lt;=vLastrow,'Match History Data'!I2859,"")</f>
        <v/>
      </c>
      <c r="J2859" t="str">
        <f>IF(ROW()&lt;=vLastrow,'Match History Data'!J2859,"")</f>
        <v/>
      </c>
      <c r="K2859" t="str">
        <f>IF(ROW()&lt;=vLastrow,'Match History Data'!K2859,"")</f>
        <v/>
      </c>
      <c r="L2859" t="str">
        <f>IF(ROW()&lt;=vLastrow,'Match History Data'!L2859,"")</f>
        <v/>
      </c>
      <c r="M2859" t="str">
        <f>IF(ROW()&lt;=vLastrow,'Match History Data'!M2859,"")</f>
        <v/>
      </c>
      <c r="N2859" t="str">
        <f>IF(ROW()&lt;=vLastrow,'Match History Data'!N2859,"")</f>
        <v/>
      </c>
      <c r="O2859" t="str">
        <f>IF(ROW()&lt;=vLastrow,'Match History Data'!O2859,"")</f>
        <v/>
      </c>
      <c r="Q2859" t="str">
        <f>IF(ROW()&lt;=vLastrow,VLOOKUP(MONTH(E2859),calcs!$S$2:$T$13,2,FALSE),"")</f>
        <v/>
      </c>
      <c r="R2859" t="str">
        <f>IF(ROW()&lt;=vLastrow,VLOOKUP(MONTH(F2859),calcs!$S$2:$T$13,2,FALSE),"")</f>
        <v/>
      </c>
      <c r="S2859" t="str">
        <f t="shared" si="230"/>
        <v/>
      </c>
      <c r="T2859" s="26" t="e">
        <f>IF(F2859="",DATEDIF(E2859,calcs!X$2,"Y"),"")</f>
        <v>#VALUE!</v>
      </c>
      <c r="U2859" t="str">
        <f t="shared" si="229"/>
        <v/>
      </c>
      <c r="V2859" t="str">
        <f t="shared" si="226"/>
        <v/>
      </c>
      <c r="W2859">
        <f t="shared" si="227"/>
        <v>0</v>
      </c>
      <c r="X2859">
        <f t="shared" si="228"/>
        <v>0</v>
      </c>
    </row>
    <row r="2860" spans="1:24" x14ac:dyDescent="0.35">
      <c r="A2860" t="str">
        <f>IF(ROW()&lt;=vLastrow,'Match History Data'!A2860,"")</f>
        <v/>
      </c>
      <c r="B2860" t="str">
        <f>IF(ROW()&lt;=vLastrow,'Match History Data'!B2860,"")</f>
        <v/>
      </c>
      <c r="C2860" t="str">
        <f>IF(ROW()&lt;=vLastrow,'Match History Data'!C2860,"")</f>
        <v/>
      </c>
      <c r="D2860" t="str">
        <f>IF(ROW()&lt;=vLastrow,'Match History Data'!D2860,"")</f>
        <v/>
      </c>
      <c r="E2860" s="3" t="str">
        <f>IF(ROW()&lt;=vLastrow,IF('Match History Data'!E2860&lt;&gt;"",'Match History Data'!E2860,""),"")</f>
        <v/>
      </c>
      <c r="F2860" s="3" t="str">
        <f>IF(ROW()&lt;=vLastrow,IF('Match History Data'!F2860&lt;&gt;"",'Match History Data'!F2860,""),"")</f>
        <v/>
      </c>
      <c r="G2860" t="str">
        <f>IF(ROW()&lt;=vLastrow,'Match History Data'!G2860,"")</f>
        <v/>
      </c>
      <c r="H2860" t="str">
        <f>IF(ROW()&lt;=vLastrow,'Match History Data'!H2860,"")</f>
        <v/>
      </c>
      <c r="I2860" t="str">
        <f>IF(ROW()&lt;=vLastrow,'Match History Data'!I2860,"")</f>
        <v/>
      </c>
      <c r="J2860" t="str">
        <f>IF(ROW()&lt;=vLastrow,'Match History Data'!J2860,"")</f>
        <v/>
      </c>
      <c r="K2860" t="str">
        <f>IF(ROW()&lt;=vLastrow,'Match History Data'!K2860,"")</f>
        <v/>
      </c>
      <c r="L2860" t="str">
        <f>IF(ROW()&lt;=vLastrow,'Match History Data'!L2860,"")</f>
        <v/>
      </c>
      <c r="M2860" t="str">
        <f>IF(ROW()&lt;=vLastrow,'Match History Data'!M2860,"")</f>
        <v/>
      </c>
      <c r="N2860" t="str">
        <f>IF(ROW()&lt;=vLastrow,'Match History Data'!N2860,"")</f>
        <v/>
      </c>
      <c r="O2860" t="str">
        <f>IF(ROW()&lt;=vLastrow,'Match History Data'!O2860,"")</f>
        <v/>
      </c>
      <c r="Q2860" t="str">
        <f>IF(ROW()&lt;=vLastrow,VLOOKUP(MONTH(E2860),calcs!$S$2:$T$13,2,FALSE),"")</f>
        <v/>
      </c>
      <c r="R2860" t="str">
        <f>IF(ROW()&lt;=vLastrow,VLOOKUP(MONTH(F2860),calcs!$S$2:$T$13,2,FALSE),"")</f>
        <v/>
      </c>
      <c r="S2860" t="str">
        <f t="shared" si="230"/>
        <v/>
      </c>
      <c r="T2860" s="26" t="e">
        <f>IF(F2860="",DATEDIF(E2860,calcs!X$2,"Y"),"")</f>
        <v>#VALUE!</v>
      </c>
      <c r="U2860" t="str">
        <f t="shared" si="229"/>
        <v/>
      </c>
      <c r="V2860" t="str">
        <f t="shared" si="226"/>
        <v/>
      </c>
      <c r="W2860">
        <f t="shared" si="227"/>
        <v>0</v>
      </c>
      <c r="X2860">
        <f t="shared" si="228"/>
        <v>0</v>
      </c>
    </row>
    <row r="2861" spans="1:24" x14ac:dyDescent="0.35">
      <c r="A2861" t="str">
        <f>IF(ROW()&lt;=vLastrow,'Match History Data'!A2861,"")</f>
        <v/>
      </c>
      <c r="B2861" t="str">
        <f>IF(ROW()&lt;=vLastrow,'Match History Data'!B2861,"")</f>
        <v/>
      </c>
      <c r="C2861" t="str">
        <f>IF(ROW()&lt;=vLastrow,'Match History Data'!C2861,"")</f>
        <v/>
      </c>
      <c r="D2861" t="str">
        <f>IF(ROW()&lt;=vLastrow,'Match History Data'!D2861,"")</f>
        <v/>
      </c>
      <c r="E2861" s="3" t="str">
        <f>IF(ROW()&lt;=vLastrow,IF('Match History Data'!E2861&lt;&gt;"",'Match History Data'!E2861,""),"")</f>
        <v/>
      </c>
      <c r="F2861" s="3" t="str">
        <f>IF(ROW()&lt;=vLastrow,IF('Match History Data'!F2861&lt;&gt;"",'Match History Data'!F2861,""),"")</f>
        <v/>
      </c>
      <c r="G2861" t="str">
        <f>IF(ROW()&lt;=vLastrow,'Match History Data'!G2861,"")</f>
        <v/>
      </c>
      <c r="H2861" t="str">
        <f>IF(ROW()&lt;=vLastrow,'Match History Data'!H2861,"")</f>
        <v/>
      </c>
      <c r="I2861" t="str">
        <f>IF(ROW()&lt;=vLastrow,'Match History Data'!I2861,"")</f>
        <v/>
      </c>
      <c r="J2861" t="str">
        <f>IF(ROW()&lt;=vLastrow,'Match History Data'!J2861,"")</f>
        <v/>
      </c>
      <c r="K2861" t="str">
        <f>IF(ROW()&lt;=vLastrow,'Match History Data'!K2861,"")</f>
        <v/>
      </c>
      <c r="L2861" t="str">
        <f>IF(ROW()&lt;=vLastrow,'Match History Data'!L2861,"")</f>
        <v/>
      </c>
      <c r="M2861" t="str">
        <f>IF(ROW()&lt;=vLastrow,'Match History Data'!M2861,"")</f>
        <v/>
      </c>
      <c r="N2861" t="str">
        <f>IF(ROW()&lt;=vLastrow,'Match History Data'!N2861,"")</f>
        <v/>
      </c>
      <c r="O2861" t="str">
        <f>IF(ROW()&lt;=vLastrow,'Match History Data'!O2861,"")</f>
        <v/>
      </c>
      <c r="Q2861" t="str">
        <f>IF(ROW()&lt;=vLastrow,VLOOKUP(MONTH(E2861),calcs!$S$2:$T$13,2,FALSE),"")</f>
        <v/>
      </c>
      <c r="R2861" t="str">
        <f>IF(ROW()&lt;=vLastrow,VLOOKUP(MONTH(F2861),calcs!$S$2:$T$13,2,FALSE),"")</f>
        <v/>
      </c>
      <c r="S2861" t="str">
        <f t="shared" si="230"/>
        <v/>
      </c>
      <c r="T2861" s="26" t="e">
        <f>IF(F2861="",DATEDIF(E2861,calcs!X$2,"Y"),"")</f>
        <v>#VALUE!</v>
      </c>
      <c r="U2861" t="str">
        <f t="shared" si="229"/>
        <v/>
      </c>
      <c r="V2861" t="str">
        <f t="shared" si="226"/>
        <v/>
      </c>
      <c r="W2861">
        <f t="shared" si="227"/>
        <v>0</v>
      </c>
      <c r="X2861">
        <f t="shared" si="228"/>
        <v>0</v>
      </c>
    </row>
    <row r="2862" spans="1:24" x14ac:dyDescent="0.35">
      <c r="A2862" t="str">
        <f>IF(ROW()&lt;=vLastrow,'Match History Data'!A2862,"")</f>
        <v/>
      </c>
      <c r="B2862" t="str">
        <f>IF(ROW()&lt;=vLastrow,'Match History Data'!B2862,"")</f>
        <v/>
      </c>
      <c r="C2862" t="str">
        <f>IF(ROW()&lt;=vLastrow,'Match History Data'!C2862,"")</f>
        <v/>
      </c>
      <c r="D2862" t="str">
        <f>IF(ROW()&lt;=vLastrow,'Match History Data'!D2862,"")</f>
        <v/>
      </c>
      <c r="E2862" s="3" t="str">
        <f>IF(ROW()&lt;=vLastrow,IF('Match History Data'!E2862&lt;&gt;"",'Match History Data'!E2862,""),"")</f>
        <v/>
      </c>
      <c r="F2862" s="3" t="str">
        <f>IF(ROW()&lt;=vLastrow,IF('Match History Data'!F2862&lt;&gt;"",'Match History Data'!F2862,""),"")</f>
        <v/>
      </c>
      <c r="G2862" t="str">
        <f>IF(ROW()&lt;=vLastrow,'Match History Data'!G2862,"")</f>
        <v/>
      </c>
      <c r="H2862" t="str">
        <f>IF(ROW()&lt;=vLastrow,'Match History Data'!H2862,"")</f>
        <v/>
      </c>
      <c r="I2862" t="str">
        <f>IF(ROW()&lt;=vLastrow,'Match History Data'!I2862,"")</f>
        <v/>
      </c>
      <c r="J2862" t="str">
        <f>IF(ROW()&lt;=vLastrow,'Match History Data'!J2862,"")</f>
        <v/>
      </c>
      <c r="K2862" t="str">
        <f>IF(ROW()&lt;=vLastrow,'Match History Data'!K2862,"")</f>
        <v/>
      </c>
      <c r="L2862" t="str">
        <f>IF(ROW()&lt;=vLastrow,'Match History Data'!L2862,"")</f>
        <v/>
      </c>
      <c r="M2862" t="str">
        <f>IF(ROW()&lt;=vLastrow,'Match History Data'!M2862,"")</f>
        <v/>
      </c>
      <c r="N2862" t="str">
        <f>IF(ROW()&lt;=vLastrow,'Match History Data'!N2862,"")</f>
        <v/>
      </c>
      <c r="O2862" t="str">
        <f>IF(ROW()&lt;=vLastrow,'Match History Data'!O2862,"")</f>
        <v/>
      </c>
      <c r="Q2862" t="str">
        <f>IF(ROW()&lt;=vLastrow,VLOOKUP(MONTH(E2862),calcs!$S$2:$T$13,2,FALSE),"")</f>
        <v/>
      </c>
      <c r="R2862" t="str">
        <f>IF(ROW()&lt;=vLastrow,VLOOKUP(MONTH(F2862),calcs!$S$2:$T$13,2,FALSE),"")</f>
        <v/>
      </c>
      <c r="S2862" t="str">
        <f t="shared" si="230"/>
        <v/>
      </c>
      <c r="T2862" s="26" t="e">
        <f>IF(F2862="",DATEDIF(E2862,calcs!X$2,"Y"),"")</f>
        <v>#VALUE!</v>
      </c>
      <c r="U2862" t="str">
        <f t="shared" si="229"/>
        <v/>
      </c>
      <c r="V2862" t="str">
        <f t="shared" si="226"/>
        <v/>
      </c>
      <c r="W2862">
        <f t="shared" si="227"/>
        <v>0</v>
      </c>
      <c r="X2862">
        <f t="shared" si="228"/>
        <v>0</v>
      </c>
    </row>
    <row r="2863" spans="1:24" x14ac:dyDescent="0.35">
      <c r="A2863" t="str">
        <f>IF(ROW()&lt;=vLastrow,'Match History Data'!A2863,"")</f>
        <v/>
      </c>
      <c r="B2863" t="str">
        <f>IF(ROW()&lt;=vLastrow,'Match History Data'!B2863,"")</f>
        <v/>
      </c>
      <c r="C2863" t="str">
        <f>IF(ROW()&lt;=vLastrow,'Match History Data'!C2863,"")</f>
        <v/>
      </c>
      <c r="D2863" t="str">
        <f>IF(ROW()&lt;=vLastrow,'Match History Data'!D2863,"")</f>
        <v/>
      </c>
      <c r="E2863" s="3" t="str">
        <f>IF(ROW()&lt;=vLastrow,IF('Match History Data'!E2863&lt;&gt;"",'Match History Data'!E2863,""),"")</f>
        <v/>
      </c>
      <c r="F2863" s="3" t="str">
        <f>IF(ROW()&lt;=vLastrow,IF('Match History Data'!F2863&lt;&gt;"",'Match History Data'!F2863,""),"")</f>
        <v/>
      </c>
      <c r="G2863" t="str">
        <f>IF(ROW()&lt;=vLastrow,'Match History Data'!G2863,"")</f>
        <v/>
      </c>
      <c r="H2863" t="str">
        <f>IF(ROW()&lt;=vLastrow,'Match History Data'!H2863,"")</f>
        <v/>
      </c>
      <c r="I2863" t="str">
        <f>IF(ROW()&lt;=vLastrow,'Match History Data'!I2863,"")</f>
        <v/>
      </c>
      <c r="J2863" t="str">
        <f>IF(ROW()&lt;=vLastrow,'Match History Data'!J2863,"")</f>
        <v/>
      </c>
      <c r="K2863" t="str">
        <f>IF(ROW()&lt;=vLastrow,'Match History Data'!K2863,"")</f>
        <v/>
      </c>
      <c r="L2863" t="str">
        <f>IF(ROW()&lt;=vLastrow,'Match History Data'!L2863,"")</f>
        <v/>
      </c>
      <c r="M2863" t="str">
        <f>IF(ROW()&lt;=vLastrow,'Match History Data'!M2863,"")</f>
        <v/>
      </c>
      <c r="N2863" t="str">
        <f>IF(ROW()&lt;=vLastrow,'Match History Data'!N2863,"")</f>
        <v/>
      </c>
      <c r="O2863" t="str">
        <f>IF(ROW()&lt;=vLastrow,'Match History Data'!O2863,"")</f>
        <v/>
      </c>
      <c r="Q2863" t="str">
        <f>IF(ROW()&lt;=vLastrow,VLOOKUP(MONTH(E2863),calcs!$S$2:$T$13,2,FALSE),"")</f>
        <v/>
      </c>
      <c r="R2863" t="str">
        <f>IF(ROW()&lt;=vLastrow,VLOOKUP(MONTH(F2863),calcs!$S$2:$T$13,2,FALSE),"")</f>
        <v/>
      </c>
      <c r="S2863" t="str">
        <f t="shared" si="230"/>
        <v/>
      </c>
      <c r="T2863" s="26" t="e">
        <f>IF(F2863="",DATEDIF(E2863,calcs!X$2,"Y"),"")</f>
        <v>#VALUE!</v>
      </c>
      <c r="U2863" t="str">
        <f t="shared" si="229"/>
        <v/>
      </c>
      <c r="V2863" t="str">
        <f t="shared" si="226"/>
        <v/>
      </c>
      <c r="W2863">
        <f t="shared" si="227"/>
        <v>0</v>
      </c>
      <c r="X2863">
        <f t="shared" si="228"/>
        <v>0</v>
      </c>
    </row>
    <row r="2864" spans="1:24" x14ac:dyDescent="0.35">
      <c r="A2864" t="str">
        <f>IF(ROW()&lt;=vLastrow,'Match History Data'!A2864,"")</f>
        <v/>
      </c>
      <c r="B2864" t="str">
        <f>IF(ROW()&lt;=vLastrow,'Match History Data'!B2864,"")</f>
        <v/>
      </c>
      <c r="C2864" t="str">
        <f>IF(ROW()&lt;=vLastrow,'Match History Data'!C2864,"")</f>
        <v/>
      </c>
      <c r="D2864" t="str">
        <f>IF(ROW()&lt;=vLastrow,'Match History Data'!D2864,"")</f>
        <v/>
      </c>
      <c r="E2864" s="3" t="str">
        <f>IF(ROW()&lt;=vLastrow,IF('Match History Data'!E2864&lt;&gt;"",'Match History Data'!E2864,""),"")</f>
        <v/>
      </c>
      <c r="F2864" s="3" t="str">
        <f>IF(ROW()&lt;=vLastrow,IF('Match History Data'!F2864&lt;&gt;"",'Match History Data'!F2864,""),"")</f>
        <v/>
      </c>
      <c r="G2864" t="str">
        <f>IF(ROW()&lt;=vLastrow,'Match History Data'!G2864,"")</f>
        <v/>
      </c>
      <c r="H2864" t="str">
        <f>IF(ROW()&lt;=vLastrow,'Match History Data'!H2864,"")</f>
        <v/>
      </c>
      <c r="I2864" t="str">
        <f>IF(ROW()&lt;=vLastrow,'Match History Data'!I2864,"")</f>
        <v/>
      </c>
      <c r="J2864" t="str">
        <f>IF(ROW()&lt;=vLastrow,'Match History Data'!J2864,"")</f>
        <v/>
      </c>
      <c r="K2864" t="str">
        <f>IF(ROW()&lt;=vLastrow,'Match History Data'!K2864,"")</f>
        <v/>
      </c>
      <c r="L2864" t="str">
        <f>IF(ROW()&lt;=vLastrow,'Match History Data'!L2864,"")</f>
        <v/>
      </c>
      <c r="M2864" t="str">
        <f>IF(ROW()&lt;=vLastrow,'Match History Data'!M2864,"")</f>
        <v/>
      </c>
      <c r="N2864" t="str">
        <f>IF(ROW()&lt;=vLastrow,'Match History Data'!N2864,"")</f>
        <v/>
      </c>
      <c r="O2864" t="str">
        <f>IF(ROW()&lt;=vLastrow,'Match History Data'!O2864,"")</f>
        <v/>
      </c>
      <c r="Q2864" t="str">
        <f>IF(ROW()&lt;=vLastrow,VLOOKUP(MONTH(E2864),calcs!$S$2:$T$13,2,FALSE),"")</f>
        <v/>
      </c>
      <c r="R2864" t="str">
        <f>IF(ROW()&lt;=vLastrow,VLOOKUP(MONTH(F2864),calcs!$S$2:$T$13,2,FALSE),"")</f>
        <v/>
      </c>
      <c r="S2864" t="str">
        <f t="shared" si="230"/>
        <v/>
      </c>
      <c r="T2864" s="26" t="e">
        <f>IF(F2864="",DATEDIF(E2864,calcs!X$2,"Y"),"")</f>
        <v>#VALUE!</v>
      </c>
      <c r="U2864" t="str">
        <f t="shared" si="229"/>
        <v/>
      </c>
      <c r="V2864" t="str">
        <f t="shared" si="226"/>
        <v/>
      </c>
      <c r="W2864">
        <f t="shared" si="227"/>
        <v>0</v>
      </c>
      <c r="X2864">
        <f t="shared" si="228"/>
        <v>0</v>
      </c>
    </row>
    <row r="2865" spans="1:24" x14ac:dyDescent="0.35">
      <c r="A2865" t="str">
        <f>IF(ROW()&lt;=vLastrow,'Match History Data'!A2865,"")</f>
        <v/>
      </c>
      <c r="B2865" t="str">
        <f>IF(ROW()&lt;=vLastrow,'Match History Data'!B2865,"")</f>
        <v/>
      </c>
      <c r="C2865" t="str">
        <f>IF(ROW()&lt;=vLastrow,'Match History Data'!C2865,"")</f>
        <v/>
      </c>
      <c r="D2865" t="str">
        <f>IF(ROW()&lt;=vLastrow,'Match History Data'!D2865,"")</f>
        <v/>
      </c>
      <c r="E2865" s="3" t="str">
        <f>IF(ROW()&lt;=vLastrow,IF('Match History Data'!E2865&lt;&gt;"",'Match History Data'!E2865,""),"")</f>
        <v/>
      </c>
      <c r="F2865" s="3" t="str">
        <f>IF(ROW()&lt;=vLastrow,IF('Match History Data'!F2865&lt;&gt;"",'Match History Data'!F2865,""),"")</f>
        <v/>
      </c>
      <c r="G2865" t="str">
        <f>IF(ROW()&lt;=vLastrow,'Match History Data'!G2865,"")</f>
        <v/>
      </c>
      <c r="H2865" t="str">
        <f>IF(ROW()&lt;=vLastrow,'Match History Data'!H2865,"")</f>
        <v/>
      </c>
      <c r="I2865" t="str">
        <f>IF(ROW()&lt;=vLastrow,'Match History Data'!I2865,"")</f>
        <v/>
      </c>
      <c r="J2865" t="str">
        <f>IF(ROW()&lt;=vLastrow,'Match History Data'!J2865,"")</f>
        <v/>
      </c>
      <c r="K2865" t="str">
        <f>IF(ROW()&lt;=vLastrow,'Match History Data'!K2865,"")</f>
        <v/>
      </c>
      <c r="L2865" t="str">
        <f>IF(ROW()&lt;=vLastrow,'Match History Data'!L2865,"")</f>
        <v/>
      </c>
      <c r="M2865" t="str">
        <f>IF(ROW()&lt;=vLastrow,'Match History Data'!M2865,"")</f>
        <v/>
      </c>
      <c r="N2865" t="str">
        <f>IF(ROW()&lt;=vLastrow,'Match History Data'!N2865,"")</f>
        <v/>
      </c>
      <c r="O2865" t="str">
        <f>IF(ROW()&lt;=vLastrow,'Match History Data'!O2865,"")</f>
        <v/>
      </c>
      <c r="Q2865" t="str">
        <f>IF(ROW()&lt;=vLastrow,VLOOKUP(MONTH(E2865),calcs!$S$2:$T$13,2,FALSE),"")</f>
        <v/>
      </c>
      <c r="R2865" t="str">
        <f>IF(ROW()&lt;=vLastrow,VLOOKUP(MONTH(F2865),calcs!$S$2:$T$13,2,FALSE),"")</f>
        <v/>
      </c>
      <c r="S2865" t="str">
        <f t="shared" si="230"/>
        <v/>
      </c>
      <c r="T2865" s="26" t="e">
        <f>IF(F2865="",DATEDIF(E2865,calcs!X$2,"Y"),"")</f>
        <v>#VALUE!</v>
      </c>
      <c r="U2865" t="str">
        <f t="shared" si="229"/>
        <v/>
      </c>
      <c r="V2865" t="str">
        <f t="shared" si="226"/>
        <v/>
      </c>
      <c r="W2865">
        <f t="shared" si="227"/>
        <v>0</v>
      </c>
      <c r="X2865">
        <f t="shared" si="228"/>
        <v>0</v>
      </c>
    </row>
    <row r="2866" spans="1:24" x14ac:dyDescent="0.35">
      <c r="A2866" t="str">
        <f>IF(ROW()&lt;=vLastrow,'Match History Data'!A2866,"")</f>
        <v/>
      </c>
      <c r="B2866" t="str">
        <f>IF(ROW()&lt;=vLastrow,'Match History Data'!B2866,"")</f>
        <v/>
      </c>
      <c r="C2866" t="str">
        <f>IF(ROW()&lt;=vLastrow,'Match History Data'!C2866,"")</f>
        <v/>
      </c>
      <c r="D2866" t="str">
        <f>IF(ROW()&lt;=vLastrow,'Match History Data'!D2866,"")</f>
        <v/>
      </c>
      <c r="E2866" s="3" t="str">
        <f>IF(ROW()&lt;=vLastrow,IF('Match History Data'!E2866&lt;&gt;"",'Match History Data'!E2866,""),"")</f>
        <v/>
      </c>
      <c r="F2866" s="3" t="str">
        <f>IF(ROW()&lt;=vLastrow,IF('Match History Data'!F2866&lt;&gt;"",'Match History Data'!F2866,""),"")</f>
        <v/>
      </c>
      <c r="G2866" t="str">
        <f>IF(ROW()&lt;=vLastrow,'Match History Data'!G2866,"")</f>
        <v/>
      </c>
      <c r="H2866" t="str">
        <f>IF(ROW()&lt;=vLastrow,'Match History Data'!H2866,"")</f>
        <v/>
      </c>
      <c r="I2866" t="str">
        <f>IF(ROW()&lt;=vLastrow,'Match History Data'!I2866,"")</f>
        <v/>
      </c>
      <c r="J2866" t="str">
        <f>IF(ROW()&lt;=vLastrow,'Match History Data'!J2866,"")</f>
        <v/>
      </c>
      <c r="K2866" t="str">
        <f>IF(ROW()&lt;=vLastrow,'Match History Data'!K2866,"")</f>
        <v/>
      </c>
      <c r="L2866" t="str">
        <f>IF(ROW()&lt;=vLastrow,'Match History Data'!L2866,"")</f>
        <v/>
      </c>
      <c r="M2866" t="str">
        <f>IF(ROW()&lt;=vLastrow,'Match History Data'!M2866,"")</f>
        <v/>
      </c>
      <c r="N2866" t="str">
        <f>IF(ROW()&lt;=vLastrow,'Match History Data'!N2866,"")</f>
        <v/>
      </c>
      <c r="O2866" t="str">
        <f>IF(ROW()&lt;=vLastrow,'Match History Data'!O2866,"")</f>
        <v/>
      </c>
      <c r="Q2866" t="str">
        <f>IF(ROW()&lt;=vLastrow,VLOOKUP(MONTH(E2866),calcs!$S$2:$T$13,2,FALSE),"")</f>
        <v/>
      </c>
      <c r="R2866" t="str">
        <f>IF(ROW()&lt;=vLastrow,VLOOKUP(MONTH(F2866),calcs!$S$2:$T$13,2,FALSE),"")</f>
        <v/>
      </c>
      <c r="S2866" t="str">
        <f t="shared" si="230"/>
        <v/>
      </c>
      <c r="T2866" s="26" t="e">
        <f>IF(F2866="",DATEDIF(E2866,calcs!X$2,"Y"),"")</f>
        <v>#VALUE!</v>
      </c>
      <c r="U2866" t="str">
        <f t="shared" si="229"/>
        <v/>
      </c>
      <c r="V2866" t="str">
        <f t="shared" si="226"/>
        <v/>
      </c>
      <c r="W2866">
        <f t="shared" si="227"/>
        <v>0</v>
      </c>
      <c r="X2866">
        <f t="shared" si="228"/>
        <v>0</v>
      </c>
    </row>
    <row r="2867" spans="1:24" x14ac:dyDescent="0.35">
      <c r="A2867" t="str">
        <f>IF(ROW()&lt;=vLastrow,'Match History Data'!A2867,"")</f>
        <v/>
      </c>
      <c r="B2867" t="str">
        <f>IF(ROW()&lt;=vLastrow,'Match History Data'!B2867,"")</f>
        <v/>
      </c>
      <c r="C2867" t="str">
        <f>IF(ROW()&lt;=vLastrow,'Match History Data'!C2867,"")</f>
        <v/>
      </c>
      <c r="D2867" t="str">
        <f>IF(ROW()&lt;=vLastrow,'Match History Data'!D2867,"")</f>
        <v/>
      </c>
      <c r="E2867" s="3" t="str">
        <f>IF(ROW()&lt;=vLastrow,IF('Match History Data'!E2867&lt;&gt;"",'Match History Data'!E2867,""),"")</f>
        <v/>
      </c>
      <c r="F2867" s="3" t="str">
        <f>IF(ROW()&lt;=vLastrow,IF('Match History Data'!F2867&lt;&gt;"",'Match History Data'!F2867,""),"")</f>
        <v/>
      </c>
      <c r="G2867" t="str">
        <f>IF(ROW()&lt;=vLastrow,'Match History Data'!G2867,"")</f>
        <v/>
      </c>
      <c r="H2867" t="str">
        <f>IF(ROW()&lt;=vLastrow,'Match History Data'!H2867,"")</f>
        <v/>
      </c>
      <c r="I2867" t="str">
        <f>IF(ROW()&lt;=vLastrow,'Match History Data'!I2867,"")</f>
        <v/>
      </c>
      <c r="J2867" t="str">
        <f>IF(ROW()&lt;=vLastrow,'Match History Data'!J2867,"")</f>
        <v/>
      </c>
      <c r="K2867" t="str">
        <f>IF(ROW()&lt;=vLastrow,'Match History Data'!K2867,"")</f>
        <v/>
      </c>
      <c r="L2867" t="str">
        <f>IF(ROW()&lt;=vLastrow,'Match History Data'!L2867,"")</f>
        <v/>
      </c>
      <c r="M2867" t="str">
        <f>IF(ROW()&lt;=vLastrow,'Match History Data'!M2867,"")</f>
        <v/>
      </c>
      <c r="N2867" t="str">
        <f>IF(ROW()&lt;=vLastrow,'Match History Data'!N2867,"")</f>
        <v/>
      </c>
      <c r="O2867" t="str">
        <f>IF(ROW()&lt;=vLastrow,'Match History Data'!O2867,"")</f>
        <v/>
      </c>
      <c r="Q2867" t="str">
        <f>IF(ROW()&lt;=vLastrow,VLOOKUP(MONTH(E2867),calcs!$S$2:$T$13,2,FALSE),"")</f>
        <v/>
      </c>
      <c r="R2867" t="str">
        <f>IF(ROW()&lt;=vLastrow,VLOOKUP(MONTH(F2867),calcs!$S$2:$T$13,2,FALSE),"")</f>
        <v/>
      </c>
      <c r="S2867" t="str">
        <f t="shared" si="230"/>
        <v/>
      </c>
      <c r="T2867" s="26" t="e">
        <f>IF(F2867="",DATEDIF(E2867,calcs!X$2,"Y"),"")</f>
        <v>#VALUE!</v>
      </c>
      <c r="U2867" t="str">
        <f t="shared" si="229"/>
        <v/>
      </c>
      <c r="V2867" t="str">
        <f t="shared" si="226"/>
        <v/>
      </c>
      <c r="W2867">
        <f t="shared" si="227"/>
        <v>0</v>
      </c>
      <c r="X2867">
        <f t="shared" si="228"/>
        <v>0</v>
      </c>
    </row>
    <row r="2868" spans="1:24" x14ac:dyDescent="0.35">
      <c r="A2868" t="str">
        <f>IF(ROW()&lt;=vLastrow,'Match History Data'!A2868,"")</f>
        <v/>
      </c>
      <c r="B2868" t="str">
        <f>IF(ROW()&lt;=vLastrow,'Match History Data'!B2868,"")</f>
        <v/>
      </c>
      <c r="C2868" t="str">
        <f>IF(ROW()&lt;=vLastrow,'Match History Data'!C2868,"")</f>
        <v/>
      </c>
      <c r="D2868" t="str">
        <f>IF(ROW()&lt;=vLastrow,'Match History Data'!D2868,"")</f>
        <v/>
      </c>
      <c r="E2868" s="3" t="str">
        <f>IF(ROW()&lt;=vLastrow,IF('Match History Data'!E2868&lt;&gt;"",'Match History Data'!E2868,""),"")</f>
        <v/>
      </c>
      <c r="F2868" s="3" t="str">
        <f>IF(ROW()&lt;=vLastrow,IF('Match History Data'!F2868&lt;&gt;"",'Match History Data'!F2868,""),"")</f>
        <v/>
      </c>
      <c r="G2868" t="str">
        <f>IF(ROW()&lt;=vLastrow,'Match History Data'!G2868,"")</f>
        <v/>
      </c>
      <c r="H2868" t="str">
        <f>IF(ROW()&lt;=vLastrow,'Match History Data'!H2868,"")</f>
        <v/>
      </c>
      <c r="I2868" t="str">
        <f>IF(ROW()&lt;=vLastrow,'Match History Data'!I2868,"")</f>
        <v/>
      </c>
      <c r="J2868" t="str">
        <f>IF(ROW()&lt;=vLastrow,'Match History Data'!J2868,"")</f>
        <v/>
      </c>
      <c r="K2868" t="str">
        <f>IF(ROW()&lt;=vLastrow,'Match History Data'!K2868,"")</f>
        <v/>
      </c>
      <c r="L2868" t="str">
        <f>IF(ROW()&lt;=vLastrow,'Match History Data'!L2868,"")</f>
        <v/>
      </c>
      <c r="M2868" t="str">
        <f>IF(ROW()&lt;=vLastrow,'Match History Data'!M2868,"")</f>
        <v/>
      </c>
      <c r="N2868" t="str">
        <f>IF(ROW()&lt;=vLastrow,'Match History Data'!N2868,"")</f>
        <v/>
      </c>
      <c r="O2868" t="str">
        <f>IF(ROW()&lt;=vLastrow,'Match History Data'!O2868,"")</f>
        <v/>
      </c>
      <c r="Q2868" t="str">
        <f>IF(ROW()&lt;=vLastrow,VLOOKUP(MONTH(E2868),calcs!$S$2:$T$13,2,FALSE),"")</f>
        <v/>
      </c>
      <c r="R2868" t="str">
        <f>IF(ROW()&lt;=vLastrow,VLOOKUP(MONTH(F2868),calcs!$S$2:$T$13,2,FALSE),"")</f>
        <v/>
      </c>
      <c r="S2868" t="str">
        <f t="shared" si="230"/>
        <v/>
      </c>
      <c r="T2868" s="26" t="e">
        <f>IF(F2868="",DATEDIF(E2868,calcs!X$2,"Y"),"")</f>
        <v>#VALUE!</v>
      </c>
      <c r="U2868" t="str">
        <f t="shared" si="229"/>
        <v/>
      </c>
      <c r="V2868" t="str">
        <f t="shared" si="226"/>
        <v/>
      </c>
      <c r="W2868">
        <f t="shared" si="227"/>
        <v>0</v>
      </c>
      <c r="X2868">
        <f t="shared" si="228"/>
        <v>0</v>
      </c>
    </row>
    <row r="2869" spans="1:24" x14ac:dyDescent="0.35">
      <c r="A2869" t="str">
        <f>IF(ROW()&lt;=vLastrow,'Match History Data'!A2869,"")</f>
        <v/>
      </c>
      <c r="B2869" t="str">
        <f>IF(ROW()&lt;=vLastrow,'Match History Data'!B2869,"")</f>
        <v/>
      </c>
      <c r="C2869" t="str">
        <f>IF(ROW()&lt;=vLastrow,'Match History Data'!C2869,"")</f>
        <v/>
      </c>
      <c r="D2869" t="str">
        <f>IF(ROW()&lt;=vLastrow,'Match History Data'!D2869,"")</f>
        <v/>
      </c>
      <c r="E2869" s="3" t="str">
        <f>IF(ROW()&lt;=vLastrow,IF('Match History Data'!E2869&lt;&gt;"",'Match History Data'!E2869,""),"")</f>
        <v/>
      </c>
      <c r="F2869" s="3" t="str">
        <f>IF(ROW()&lt;=vLastrow,IF('Match History Data'!F2869&lt;&gt;"",'Match History Data'!F2869,""),"")</f>
        <v/>
      </c>
      <c r="G2869" t="str">
        <f>IF(ROW()&lt;=vLastrow,'Match History Data'!G2869,"")</f>
        <v/>
      </c>
      <c r="H2869" t="str">
        <f>IF(ROW()&lt;=vLastrow,'Match History Data'!H2869,"")</f>
        <v/>
      </c>
      <c r="I2869" t="str">
        <f>IF(ROW()&lt;=vLastrow,'Match History Data'!I2869,"")</f>
        <v/>
      </c>
      <c r="J2869" t="str">
        <f>IF(ROW()&lt;=vLastrow,'Match History Data'!J2869,"")</f>
        <v/>
      </c>
      <c r="K2869" t="str">
        <f>IF(ROW()&lt;=vLastrow,'Match History Data'!K2869,"")</f>
        <v/>
      </c>
      <c r="L2869" t="str">
        <f>IF(ROW()&lt;=vLastrow,'Match History Data'!L2869,"")</f>
        <v/>
      </c>
      <c r="M2869" t="str">
        <f>IF(ROW()&lt;=vLastrow,'Match History Data'!M2869,"")</f>
        <v/>
      </c>
      <c r="N2869" t="str">
        <f>IF(ROW()&lt;=vLastrow,'Match History Data'!N2869,"")</f>
        <v/>
      </c>
      <c r="O2869" t="str">
        <f>IF(ROW()&lt;=vLastrow,'Match History Data'!O2869,"")</f>
        <v/>
      </c>
      <c r="Q2869" t="str">
        <f>IF(ROW()&lt;=vLastrow,VLOOKUP(MONTH(E2869),calcs!$S$2:$T$13,2,FALSE),"")</f>
        <v/>
      </c>
      <c r="R2869" t="str">
        <f>IF(ROW()&lt;=vLastrow,VLOOKUP(MONTH(F2869),calcs!$S$2:$T$13,2,FALSE),"")</f>
        <v/>
      </c>
      <c r="S2869" t="str">
        <f t="shared" si="230"/>
        <v/>
      </c>
      <c r="T2869" s="26" t="e">
        <f>IF(F2869="",DATEDIF(E2869,calcs!X$2,"Y"),"")</f>
        <v>#VALUE!</v>
      </c>
      <c r="U2869" t="str">
        <f t="shared" si="229"/>
        <v/>
      </c>
      <c r="V2869" t="str">
        <f t="shared" si="226"/>
        <v/>
      </c>
      <c r="W2869">
        <f t="shared" si="227"/>
        <v>0</v>
      </c>
      <c r="X2869">
        <f t="shared" si="228"/>
        <v>0</v>
      </c>
    </row>
    <row r="2870" spans="1:24" x14ac:dyDescent="0.35">
      <c r="A2870" t="str">
        <f>IF(ROW()&lt;=vLastrow,'Match History Data'!A2870,"")</f>
        <v/>
      </c>
      <c r="B2870" t="str">
        <f>IF(ROW()&lt;=vLastrow,'Match History Data'!B2870,"")</f>
        <v/>
      </c>
      <c r="C2870" t="str">
        <f>IF(ROW()&lt;=vLastrow,'Match History Data'!C2870,"")</f>
        <v/>
      </c>
      <c r="D2870" t="str">
        <f>IF(ROW()&lt;=vLastrow,'Match History Data'!D2870,"")</f>
        <v/>
      </c>
      <c r="E2870" s="3" t="str">
        <f>IF(ROW()&lt;=vLastrow,IF('Match History Data'!E2870&lt;&gt;"",'Match History Data'!E2870,""),"")</f>
        <v/>
      </c>
      <c r="F2870" s="3" t="str">
        <f>IF(ROW()&lt;=vLastrow,IF('Match History Data'!F2870&lt;&gt;"",'Match History Data'!F2870,""),"")</f>
        <v/>
      </c>
      <c r="G2870" t="str">
        <f>IF(ROW()&lt;=vLastrow,'Match History Data'!G2870,"")</f>
        <v/>
      </c>
      <c r="H2870" t="str">
        <f>IF(ROW()&lt;=vLastrow,'Match History Data'!H2870,"")</f>
        <v/>
      </c>
      <c r="I2870" t="str">
        <f>IF(ROW()&lt;=vLastrow,'Match History Data'!I2870,"")</f>
        <v/>
      </c>
      <c r="J2870" t="str">
        <f>IF(ROW()&lt;=vLastrow,'Match History Data'!J2870,"")</f>
        <v/>
      </c>
      <c r="K2870" t="str">
        <f>IF(ROW()&lt;=vLastrow,'Match History Data'!K2870,"")</f>
        <v/>
      </c>
      <c r="L2870" t="str">
        <f>IF(ROW()&lt;=vLastrow,'Match History Data'!L2870,"")</f>
        <v/>
      </c>
      <c r="M2870" t="str">
        <f>IF(ROW()&lt;=vLastrow,'Match History Data'!M2870,"")</f>
        <v/>
      </c>
      <c r="N2870" t="str">
        <f>IF(ROW()&lt;=vLastrow,'Match History Data'!N2870,"")</f>
        <v/>
      </c>
      <c r="O2870" t="str">
        <f>IF(ROW()&lt;=vLastrow,'Match History Data'!O2870,"")</f>
        <v/>
      </c>
      <c r="Q2870" t="str">
        <f>IF(ROW()&lt;=vLastrow,VLOOKUP(MONTH(E2870),calcs!$S$2:$T$13,2,FALSE),"")</f>
        <v/>
      </c>
      <c r="R2870" t="str">
        <f>IF(ROW()&lt;=vLastrow,VLOOKUP(MONTH(F2870),calcs!$S$2:$T$13,2,FALSE),"")</f>
        <v/>
      </c>
      <c r="S2870" t="str">
        <f t="shared" si="230"/>
        <v/>
      </c>
      <c r="T2870" s="26" t="e">
        <f>IF(F2870="",DATEDIF(E2870,calcs!X$2,"Y"),"")</f>
        <v>#VALUE!</v>
      </c>
      <c r="U2870" t="str">
        <f t="shared" si="229"/>
        <v/>
      </c>
      <c r="V2870" t="str">
        <f t="shared" si="226"/>
        <v/>
      </c>
      <c r="W2870">
        <f t="shared" si="227"/>
        <v>0</v>
      </c>
      <c r="X2870">
        <f t="shared" si="228"/>
        <v>0</v>
      </c>
    </row>
    <row r="2871" spans="1:24" x14ac:dyDescent="0.35">
      <c r="A2871" t="str">
        <f>IF(ROW()&lt;=vLastrow,'Match History Data'!A2871,"")</f>
        <v/>
      </c>
      <c r="B2871" t="str">
        <f>IF(ROW()&lt;=vLastrow,'Match History Data'!B2871,"")</f>
        <v/>
      </c>
      <c r="C2871" t="str">
        <f>IF(ROW()&lt;=vLastrow,'Match History Data'!C2871,"")</f>
        <v/>
      </c>
      <c r="D2871" t="str">
        <f>IF(ROW()&lt;=vLastrow,'Match History Data'!D2871,"")</f>
        <v/>
      </c>
      <c r="E2871" s="3" t="str">
        <f>IF(ROW()&lt;=vLastrow,IF('Match History Data'!E2871&lt;&gt;"",'Match History Data'!E2871,""),"")</f>
        <v/>
      </c>
      <c r="F2871" s="3" t="str">
        <f>IF(ROW()&lt;=vLastrow,IF('Match History Data'!F2871&lt;&gt;"",'Match History Data'!F2871,""),"")</f>
        <v/>
      </c>
      <c r="G2871" t="str">
        <f>IF(ROW()&lt;=vLastrow,'Match History Data'!G2871,"")</f>
        <v/>
      </c>
      <c r="H2871" t="str">
        <f>IF(ROW()&lt;=vLastrow,'Match History Data'!H2871,"")</f>
        <v/>
      </c>
      <c r="I2871" t="str">
        <f>IF(ROW()&lt;=vLastrow,'Match History Data'!I2871,"")</f>
        <v/>
      </c>
      <c r="J2871" t="str">
        <f>IF(ROW()&lt;=vLastrow,'Match History Data'!J2871,"")</f>
        <v/>
      </c>
      <c r="K2871" t="str">
        <f>IF(ROW()&lt;=vLastrow,'Match History Data'!K2871,"")</f>
        <v/>
      </c>
      <c r="L2871" t="str">
        <f>IF(ROW()&lt;=vLastrow,'Match History Data'!L2871,"")</f>
        <v/>
      </c>
      <c r="M2871" t="str">
        <f>IF(ROW()&lt;=vLastrow,'Match History Data'!M2871,"")</f>
        <v/>
      </c>
      <c r="N2871" t="str">
        <f>IF(ROW()&lt;=vLastrow,'Match History Data'!N2871,"")</f>
        <v/>
      </c>
      <c r="O2871" t="str">
        <f>IF(ROW()&lt;=vLastrow,'Match History Data'!O2871,"")</f>
        <v/>
      </c>
      <c r="Q2871" t="str">
        <f>IF(ROW()&lt;=vLastrow,VLOOKUP(MONTH(E2871),calcs!$S$2:$T$13,2,FALSE),"")</f>
        <v/>
      </c>
      <c r="R2871" t="str">
        <f>IF(ROW()&lt;=vLastrow,VLOOKUP(MONTH(F2871),calcs!$S$2:$T$13,2,FALSE),"")</f>
        <v/>
      </c>
      <c r="S2871" t="str">
        <f t="shared" si="230"/>
        <v/>
      </c>
      <c r="T2871" s="26" t="e">
        <f>IF(F2871="",DATEDIF(E2871,calcs!X$2,"Y"),"")</f>
        <v>#VALUE!</v>
      </c>
      <c r="U2871" t="str">
        <f t="shared" si="229"/>
        <v/>
      </c>
      <c r="V2871" t="str">
        <f t="shared" si="226"/>
        <v/>
      </c>
      <c r="W2871">
        <f t="shared" si="227"/>
        <v>0</v>
      </c>
      <c r="X2871">
        <f t="shared" si="228"/>
        <v>0</v>
      </c>
    </row>
    <row r="2872" spans="1:24" x14ac:dyDescent="0.35">
      <c r="A2872" t="str">
        <f>IF(ROW()&lt;=vLastrow,'Match History Data'!A2872,"")</f>
        <v/>
      </c>
      <c r="B2872" t="str">
        <f>IF(ROW()&lt;=vLastrow,'Match History Data'!B2872,"")</f>
        <v/>
      </c>
      <c r="C2872" t="str">
        <f>IF(ROW()&lt;=vLastrow,'Match History Data'!C2872,"")</f>
        <v/>
      </c>
      <c r="D2872" t="str">
        <f>IF(ROW()&lt;=vLastrow,'Match History Data'!D2872,"")</f>
        <v/>
      </c>
      <c r="E2872" s="3" t="str">
        <f>IF(ROW()&lt;=vLastrow,IF('Match History Data'!E2872&lt;&gt;"",'Match History Data'!E2872,""),"")</f>
        <v/>
      </c>
      <c r="F2872" s="3" t="str">
        <f>IF(ROW()&lt;=vLastrow,IF('Match History Data'!F2872&lt;&gt;"",'Match History Data'!F2872,""),"")</f>
        <v/>
      </c>
      <c r="G2872" t="str">
        <f>IF(ROW()&lt;=vLastrow,'Match History Data'!G2872,"")</f>
        <v/>
      </c>
      <c r="H2872" t="str">
        <f>IF(ROW()&lt;=vLastrow,'Match History Data'!H2872,"")</f>
        <v/>
      </c>
      <c r="I2872" t="str">
        <f>IF(ROW()&lt;=vLastrow,'Match History Data'!I2872,"")</f>
        <v/>
      </c>
      <c r="J2872" t="str">
        <f>IF(ROW()&lt;=vLastrow,'Match History Data'!J2872,"")</f>
        <v/>
      </c>
      <c r="K2872" t="str">
        <f>IF(ROW()&lt;=vLastrow,'Match History Data'!K2872,"")</f>
        <v/>
      </c>
      <c r="L2872" t="str">
        <f>IF(ROW()&lt;=vLastrow,'Match History Data'!L2872,"")</f>
        <v/>
      </c>
      <c r="M2872" t="str">
        <f>IF(ROW()&lt;=vLastrow,'Match History Data'!M2872,"")</f>
        <v/>
      </c>
      <c r="N2872" t="str">
        <f>IF(ROW()&lt;=vLastrow,'Match History Data'!N2872,"")</f>
        <v/>
      </c>
      <c r="O2872" t="str">
        <f>IF(ROW()&lt;=vLastrow,'Match History Data'!O2872,"")</f>
        <v/>
      </c>
      <c r="Q2872" t="str">
        <f>IF(ROW()&lt;=vLastrow,VLOOKUP(MONTH(E2872),calcs!$S$2:$T$13,2,FALSE),"")</f>
        <v/>
      </c>
      <c r="R2872" t="str">
        <f>IF(ROW()&lt;=vLastrow,VLOOKUP(MONTH(F2872),calcs!$S$2:$T$13,2,FALSE),"")</f>
        <v/>
      </c>
      <c r="S2872" t="str">
        <f t="shared" si="230"/>
        <v/>
      </c>
      <c r="T2872" s="26" t="e">
        <f>IF(F2872="",DATEDIF(E2872,calcs!X$2,"Y"),"")</f>
        <v>#VALUE!</v>
      </c>
      <c r="U2872" t="str">
        <f t="shared" si="229"/>
        <v/>
      </c>
      <c r="V2872" t="str">
        <f t="shared" si="226"/>
        <v/>
      </c>
      <c r="W2872">
        <f t="shared" si="227"/>
        <v>0</v>
      </c>
      <c r="X2872">
        <f t="shared" si="228"/>
        <v>0</v>
      </c>
    </row>
    <row r="2873" spans="1:24" x14ac:dyDescent="0.35">
      <c r="A2873" t="str">
        <f>IF(ROW()&lt;=vLastrow,'Match History Data'!A2873,"")</f>
        <v/>
      </c>
      <c r="B2873" t="str">
        <f>IF(ROW()&lt;=vLastrow,'Match History Data'!B2873,"")</f>
        <v/>
      </c>
      <c r="C2873" t="str">
        <f>IF(ROW()&lt;=vLastrow,'Match History Data'!C2873,"")</f>
        <v/>
      </c>
      <c r="D2873" t="str">
        <f>IF(ROW()&lt;=vLastrow,'Match History Data'!D2873,"")</f>
        <v/>
      </c>
      <c r="E2873" s="3" t="str">
        <f>IF(ROW()&lt;=vLastrow,IF('Match History Data'!E2873&lt;&gt;"",'Match History Data'!E2873,""),"")</f>
        <v/>
      </c>
      <c r="F2873" s="3" t="str">
        <f>IF(ROW()&lt;=vLastrow,IF('Match History Data'!F2873&lt;&gt;"",'Match History Data'!F2873,""),"")</f>
        <v/>
      </c>
      <c r="G2873" t="str">
        <f>IF(ROW()&lt;=vLastrow,'Match History Data'!G2873,"")</f>
        <v/>
      </c>
      <c r="H2873" t="str">
        <f>IF(ROW()&lt;=vLastrow,'Match History Data'!H2873,"")</f>
        <v/>
      </c>
      <c r="I2873" t="str">
        <f>IF(ROW()&lt;=vLastrow,'Match History Data'!I2873,"")</f>
        <v/>
      </c>
      <c r="J2873" t="str">
        <f>IF(ROW()&lt;=vLastrow,'Match History Data'!J2873,"")</f>
        <v/>
      </c>
      <c r="K2873" t="str">
        <f>IF(ROW()&lt;=vLastrow,'Match History Data'!K2873,"")</f>
        <v/>
      </c>
      <c r="L2873" t="str">
        <f>IF(ROW()&lt;=vLastrow,'Match History Data'!L2873,"")</f>
        <v/>
      </c>
      <c r="M2873" t="str">
        <f>IF(ROW()&lt;=vLastrow,'Match History Data'!M2873,"")</f>
        <v/>
      </c>
      <c r="N2873" t="str">
        <f>IF(ROW()&lt;=vLastrow,'Match History Data'!N2873,"")</f>
        <v/>
      </c>
      <c r="O2873" t="str">
        <f>IF(ROW()&lt;=vLastrow,'Match History Data'!O2873,"")</f>
        <v/>
      </c>
      <c r="Q2873" t="str">
        <f>IF(ROW()&lt;=vLastrow,VLOOKUP(MONTH(E2873),calcs!$S$2:$T$13,2,FALSE),"")</f>
        <v/>
      </c>
      <c r="R2873" t="str">
        <f>IF(ROW()&lt;=vLastrow,VLOOKUP(MONTH(F2873),calcs!$S$2:$T$13,2,FALSE),"")</f>
        <v/>
      </c>
      <c r="S2873" t="str">
        <f t="shared" si="230"/>
        <v/>
      </c>
      <c r="T2873" s="26" t="e">
        <f>IF(F2873="",DATEDIF(E2873,calcs!X$2,"Y"),"")</f>
        <v>#VALUE!</v>
      </c>
      <c r="U2873" t="str">
        <f t="shared" si="229"/>
        <v/>
      </c>
      <c r="V2873" t="str">
        <f t="shared" si="226"/>
        <v/>
      </c>
      <c r="W2873">
        <f t="shared" si="227"/>
        <v>0</v>
      </c>
      <c r="X2873">
        <f t="shared" si="228"/>
        <v>0</v>
      </c>
    </row>
    <row r="2874" spans="1:24" x14ac:dyDescent="0.35">
      <c r="A2874" t="str">
        <f>IF(ROW()&lt;=vLastrow,'Match History Data'!A2874,"")</f>
        <v/>
      </c>
      <c r="B2874" t="str">
        <f>IF(ROW()&lt;=vLastrow,'Match History Data'!B2874,"")</f>
        <v/>
      </c>
      <c r="C2874" t="str">
        <f>IF(ROW()&lt;=vLastrow,'Match History Data'!C2874,"")</f>
        <v/>
      </c>
      <c r="D2874" t="str">
        <f>IF(ROW()&lt;=vLastrow,'Match History Data'!D2874,"")</f>
        <v/>
      </c>
      <c r="E2874" s="3" t="str">
        <f>IF(ROW()&lt;=vLastrow,IF('Match History Data'!E2874&lt;&gt;"",'Match History Data'!E2874,""),"")</f>
        <v/>
      </c>
      <c r="F2874" s="3" t="str">
        <f>IF(ROW()&lt;=vLastrow,IF('Match History Data'!F2874&lt;&gt;"",'Match History Data'!F2874,""),"")</f>
        <v/>
      </c>
      <c r="G2874" t="str">
        <f>IF(ROW()&lt;=vLastrow,'Match History Data'!G2874,"")</f>
        <v/>
      </c>
      <c r="H2874" t="str">
        <f>IF(ROW()&lt;=vLastrow,'Match History Data'!H2874,"")</f>
        <v/>
      </c>
      <c r="I2874" t="str">
        <f>IF(ROW()&lt;=vLastrow,'Match History Data'!I2874,"")</f>
        <v/>
      </c>
      <c r="J2874" t="str">
        <f>IF(ROW()&lt;=vLastrow,'Match History Data'!J2874,"")</f>
        <v/>
      </c>
      <c r="K2874" t="str">
        <f>IF(ROW()&lt;=vLastrow,'Match History Data'!K2874,"")</f>
        <v/>
      </c>
      <c r="L2874" t="str">
        <f>IF(ROW()&lt;=vLastrow,'Match History Data'!L2874,"")</f>
        <v/>
      </c>
      <c r="M2874" t="str">
        <f>IF(ROW()&lt;=vLastrow,'Match History Data'!M2874,"")</f>
        <v/>
      </c>
      <c r="N2874" t="str">
        <f>IF(ROW()&lt;=vLastrow,'Match History Data'!N2874,"")</f>
        <v/>
      </c>
      <c r="O2874" t="str">
        <f>IF(ROW()&lt;=vLastrow,'Match History Data'!O2874,"")</f>
        <v/>
      </c>
      <c r="Q2874" t="str">
        <f>IF(ROW()&lt;=vLastrow,VLOOKUP(MONTH(E2874),calcs!$S$2:$T$13,2,FALSE),"")</f>
        <v/>
      </c>
      <c r="R2874" t="str">
        <f>IF(ROW()&lt;=vLastrow,VLOOKUP(MONTH(F2874),calcs!$S$2:$T$13,2,FALSE),"")</f>
        <v/>
      </c>
      <c r="S2874" t="str">
        <f t="shared" si="230"/>
        <v/>
      </c>
      <c r="T2874" s="26" t="e">
        <f>IF(F2874="",DATEDIF(E2874,calcs!X$2,"Y"),"")</f>
        <v>#VALUE!</v>
      </c>
      <c r="U2874" t="str">
        <f t="shared" si="229"/>
        <v/>
      </c>
      <c r="V2874" t="str">
        <f t="shared" si="226"/>
        <v/>
      </c>
      <c r="W2874">
        <f t="shared" si="227"/>
        <v>0</v>
      </c>
      <c r="X2874">
        <f t="shared" si="228"/>
        <v>0</v>
      </c>
    </row>
    <row r="2875" spans="1:24" x14ac:dyDescent="0.35">
      <c r="A2875" t="str">
        <f>IF(ROW()&lt;=vLastrow,'Match History Data'!A2875,"")</f>
        <v/>
      </c>
      <c r="B2875" t="str">
        <f>IF(ROW()&lt;=vLastrow,'Match History Data'!B2875,"")</f>
        <v/>
      </c>
      <c r="C2875" t="str">
        <f>IF(ROW()&lt;=vLastrow,'Match History Data'!C2875,"")</f>
        <v/>
      </c>
      <c r="D2875" t="str">
        <f>IF(ROW()&lt;=vLastrow,'Match History Data'!D2875,"")</f>
        <v/>
      </c>
      <c r="E2875" s="3" t="str">
        <f>IF(ROW()&lt;=vLastrow,IF('Match History Data'!E2875&lt;&gt;"",'Match History Data'!E2875,""),"")</f>
        <v/>
      </c>
      <c r="F2875" s="3" t="str">
        <f>IF(ROW()&lt;=vLastrow,IF('Match History Data'!F2875&lt;&gt;"",'Match History Data'!F2875,""),"")</f>
        <v/>
      </c>
      <c r="G2875" t="str">
        <f>IF(ROW()&lt;=vLastrow,'Match History Data'!G2875,"")</f>
        <v/>
      </c>
      <c r="H2875" t="str">
        <f>IF(ROW()&lt;=vLastrow,'Match History Data'!H2875,"")</f>
        <v/>
      </c>
      <c r="I2875" t="str">
        <f>IF(ROW()&lt;=vLastrow,'Match History Data'!I2875,"")</f>
        <v/>
      </c>
      <c r="J2875" t="str">
        <f>IF(ROW()&lt;=vLastrow,'Match History Data'!J2875,"")</f>
        <v/>
      </c>
      <c r="K2875" t="str">
        <f>IF(ROW()&lt;=vLastrow,'Match History Data'!K2875,"")</f>
        <v/>
      </c>
      <c r="L2875" t="str">
        <f>IF(ROW()&lt;=vLastrow,'Match History Data'!L2875,"")</f>
        <v/>
      </c>
      <c r="M2875" t="str">
        <f>IF(ROW()&lt;=vLastrow,'Match History Data'!M2875,"")</f>
        <v/>
      </c>
      <c r="N2875" t="str">
        <f>IF(ROW()&lt;=vLastrow,'Match History Data'!N2875,"")</f>
        <v/>
      </c>
      <c r="O2875" t="str">
        <f>IF(ROW()&lt;=vLastrow,'Match History Data'!O2875,"")</f>
        <v/>
      </c>
      <c r="Q2875" t="str">
        <f>IF(ROW()&lt;=vLastrow,VLOOKUP(MONTH(E2875),calcs!$S$2:$T$13,2,FALSE),"")</f>
        <v/>
      </c>
      <c r="R2875" t="str">
        <f>IF(ROW()&lt;=vLastrow,VLOOKUP(MONTH(F2875),calcs!$S$2:$T$13,2,FALSE),"")</f>
        <v/>
      </c>
      <c r="S2875" t="str">
        <f t="shared" si="230"/>
        <v/>
      </c>
      <c r="T2875" s="26" t="e">
        <f>IF(F2875="",DATEDIF(E2875,calcs!X$2,"Y"),"")</f>
        <v>#VALUE!</v>
      </c>
      <c r="U2875" t="str">
        <f t="shared" si="229"/>
        <v/>
      </c>
      <c r="V2875" t="str">
        <f t="shared" si="226"/>
        <v/>
      </c>
      <c r="W2875">
        <f t="shared" si="227"/>
        <v>0</v>
      </c>
      <c r="X2875">
        <f t="shared" si="228"/>
        <v>0</v>
      </c>
    </row>
    <row r="2876" spans="1:24" x14ac:dyDescent="0.35">
      <c r="A2876" t="str">
        <f>IF(ROW()&lt;=vLastrow,'Match History Data'!A2876,"")</f>
        <v/>
      </c>
      <c r="B2876" t="str">
        <f>IF(ROW()&lt;=vLastrow,'Match History Data'!B2876,"")</f>
        <v/>
      </c>
      <c r="C2876" t="str">
        <f>IF(ROW()&lt;=vLastrow,'Match History Data'!C2876,"")</f>
        <v/>
      </c>
      <c r="D2876" t="str">
        <f>IF(ROW()&lt;=vLastrow,'Match History Data'!D2876,"")</f>
        <v/>
      </c>
      <c r="E2876" s="3" t="str">
        <f>IF(ROW()&lt;=vLastrow,IF('Match History Data'!E2876&lt;&gt;"",'Match History Data'!E2876,""),"")</f>
        <v/>
      </c>
      <c r="F2876" s="3" t="str">
        <f>IF(ROW()&lt;=vLastrow,IF('Match History Data'!F2876&lt;&gt;"",'Match History Data'!F2876,""),"")</f>
        <v/>
      </c>
      <c r="G2876" t="str">
        <f>IF(ROW()&lt;=vLastrow,'Match History Data'!G2876,"")</f>
        <v/>
      </c>
      <c r="H2876" t="str">
        <f>IF(ROW()&lt;=vLastrow,'Match History Data'!H2876,"")</f>
        <v/>
      </c>
      <c r="I2876" t="str">
        <f>IF(ROW()&lt;=vLastrow,'Match History Data'!I2876,"")</f>
        <v/>
      </c>
      <c r="J2876" t="str">
        <f>IF(ROW()&lt;=vLastrow,'Match History Data'!J2876,"")</f>
        <v/>
      </c>
      <c r="K2876" t="str">
        <f>IF(ROW()&lt;=vLastrow,'Match History Data'!K2876,"")</f>
        <v/>
      </c>
      <c r="L2876" t="str">
        <f>IF(ROW()&lt;=vLastrow,'Match History Data'!L2876,"")</f>
        <v/>
      </c>
      <c r="M2876" t="str">
        <f>IF(ROW()&lt;=vLastrow,'Match History Data'!M2876,"")</f>
        <v/>
      </c>
      <c r="N2876" t="str">
        <f>IF(ROW()&lt;=vLastrow,'Match History Data'!N2876,"")</f>
        <v/>
      </c>
      <c r="O2876" t="str">
        <f>IF(ROW()&lt;=vLastrow,'Match History Data'!O2876,"")</f>
        <v/>
      </c>
      <c r="Q2876" t="str">
        <f>IF(ROW()&lt;=vLastrow,VLOOKUP(MONTH(E2876),calcs!$S$2:$T$13,2,FALSE),"")</f>
        <v/>
      </c>
      <c r="R2876" t="str">
        <f>IF(ROW()&lt;=vLastrow,VLOOKUP(MONTH(F2876),calcs!$S$2:$T$13,2,FALSE),"")</f>
        <v/>
      </c>
      <c r="S2876" t="str">
        <f t="shared" si="230"/>
        <v/>
      </c>
      <c r="T2876" s="26" t="e">
        <f>IF(F2876="",DATEDIF(E2876,calcs!X$2,"Y"),"")</f>
        <v>#VALUE!</v>
      </c>
      <c r="U2876" t="str">
        <f t="shared" si="229"/>
        <v/>
      </c>
      <c r="V2876" t="str">
        <f t="shared" si="226"/>
        <v/>
      </c>
      <c r="W2876">
        <f t="shared" si="227"/>
        <v>0</v>
      </c>
      <c r="X2876">
        <f t="shared" si="228"/>
        <v>0</v>
      </c>
    </row>
    <row r="2877" spans="1:24" x14ac:dyDescent="0.35">
      <c r="A2877" t="str">
        <f>IF(ROW()&lt;=vLastrow,'Match History Data'!A2877,"")</f>
        <v/>
      </c>
      <c r="B2877" t="str">
        <f>IF(ROW()&lt;=vLastrow,'Match History Data'!B2877,"")</f>
        <v/>
      </c>
      <c r="C2877" t="str">
        <f>IF(ROW()&lt;=vLastrow,'Match History Data'!C2877,"")</f>
        <v/>
      </c>
      <c r="D2877" t="str">
        <f>IF(ROW()&lt;=vLastrow,'Match History Data'!D2877,"")</f>
        <v/>
      </c>
      <c r="E2877" s="3" t="str">
        <f>IF(ROW()&lt;=vLastrow,IF('Match History Data'!E2877&lt;&gt;"",'Match History Data'!E2877,""),"")</f>
        <v/>
      </c>
      <c r="F2877" s="3" t="str">
        <f>IF(ROW()&lt;=vLastrow,IF('Match History Data'!F2877&lt;&gt;"",'Match History Data'!F2877,""),"")</f>
        <v/>
      </c>
      <c r="G2877" t="str">
        <f>IF(ROW()&lt;=vLastrow,'Match History Data'!G2877,"")</f>
        <v/>
      </c>
      <c r="H2877" t="str">
        <f>IF(ROW()&lt;=vLastrow,'Match History Data'!H2877,"")</f>
        <v/>
      </c>
      <c r="I2877" t="str">
        <f>IF(ROW()&lt;=vLastrow,'Match History Data'!I2877,"")</f>
        <v/>
      </c>
      <c r="J2877" t="str">
        <f>IF(ROW()&lt;=vLastrow,'Match History Data'!J2877,"")</f>
        <v/>
      </c>
      <c r="K2877" t="str">
        <f>IF(ROW()&lt;=vLastrow,'Match History Data'!K2877,"")</f>
        <v/>
      </c>
      <c r="L2877" t="str">
        <f>IF(ROW()&lt;=vLastrow,'Match History Data'!L2877,"")</f>
        <v/>
      </c>
      <c r="M2877" t="str">
        <f>IF(ROW()&lt;=vLastrow,'Match History Data'!M2877,"")</f>
        <v/>
      </c>
      <c r="N2877" t="str">
        <f>IF(ROW()&lt;=vLastrow,'Match History Data'!N2877,"")</f>
        <v/>
      </c>
      <c r="O2877" t="str">
        <f>IF(ROW()&lt;=vLastrow,'Match History Data'!O2877,"")</f>
        <v/>
      </c>
      <c r="Q2877" t="str">
        <f>IF(ROW()&lt;=vLastrow,VLOOKUP(MONTH(E2877),calcs!$S$2:$T$13,2,FALSE),"")</f>
        <v/>
      </c>
      <c r="R2877" t="str">
        <f>IF(ROW()&lt;=vLastrow,VLOOKUP(MONTH(F2877),calcs!$S$2:$T$13,2,FALSE),"")</f>
        <v/>
      </c>
      <c r="S2877" t="str">
        <f t="shared" si="230"/>
        <v/>
      </c>
      <c r="T2877" s="26" t="e">
        <f>IF(F2877="",DATEDIF(E2877,calcs!X$2,"Y"),"")</f>
        <v>#VALUE!</v>
      </c>
      <c r="U2877" t="str">
        <f t="shared" si="229"/>
        <v/>
      </c>
      <c r="V2877" t="str">
        <f t="shared" si="226"/>
        <v/>
      </c>
      <c r="W2877">
        <f t="shared" si="227"/>
        <v>0</v>
      </c>
      <c r="X2877">
        <f t="shared" si="228"/>
        <v>0</v>
      </c>
    </row>
    <row r="2878" spans="1:24" x14ac:dyDescent="0.35">
      <c r="A2878" t="str">
        <f>IF(ROW()&lt;=vLastrow,'Match History Data'!A2878,"")</f>
        <v/>
      </c>
      <c r="B2878" t="str">
        <f>IF(ROW()&lt;=vLastrow,'Match History Data'!B2878,"")</f>
        <v/>
      </c>
      <c r="C2878" t="str">
        <f>IF(ROW()&lt;=vLastrow,'Match History Data'!C2878,"")</f>
        <v/>
      </c>
      <c r="D2878" t="str">
        <f>IF(ROW()&lt;=vLastrow,'Match History Data'!D2878,"")</f>
        <v/>
      </c>
      <c r="E2878" s="3" t="str">
        <f>IF(ROW()&lt;=vLastrow,IF('Match History Data'!E2878&lt;&gt;"",'Match History Data'!E2878,""),"")</f>
        <v/>
      </c>
      <c r="F2878" s="3" t="str">
        <f>IF(ROW()&lt;=vLastrow,IF('Match History Data'!F2878&lt;&gt;"",'Match History Data'!F2878,""),"")</f>
        <v/>
      </c>
      <c r="G2878" t="str">
        <f>IF(ROW()&lt;=vLastrow,'Match History Data'!G2878,"")</f>
        <v/>
      </c>
      <c r="H2878" t="str">
        <f>IF(ROW()&lt;=vLastrow,'Match History Data'!H2878,"")</f>
        <v/>
      </c>
      <c r="I2878" t="str">
        <f>IF(ROW()&lt;=vLastrow,'Match History Data'!I2878,"")</f>
        <v/>
      </c>
      <c r="J2878" t="str">
        <f>IF(ROW()&lt;=vLastrow,'Match History Data'!J2878,"")</f>
        <v/>
      </c>
      <c r="K2878" t="str">
        <f>IF(ROW()&lt;=vLastrow,'Match History Data'!K2878,"")</f>
        <v/>
      </c>
      <c r="L2878" t="str">
        <f>IF(ROW()&lt;=vLastrow,'Match History Data'!L2878,"")</f>
        <v/>
      </c>
      <c r="M2878" t="str">
        <f>IF(ROW()&lt;=vLastrow,'Match History Data'!M2878,"")</f>
        <v/>
      </c>
      <c r="N2878" t="str">
        <f>IF(ROW()&lt;=vLastrow,'Match History Data'!N2878,"")</f>
        <v/>
      </c>
      <c r="O2878" t="str">
        <f>IF(ROW()&lt;=vLastrow,'Match History Data'!O2878,"")</f>
        <v/>
      </c>
      <c r="Q2878" t="str">
        <f>IF(ROW()&lt;=vLastrow,VLOOKUP(MONTH(E2878),calcs!$S$2:$T$13,2,FALSE),"")</f>
        <v/>
      </c>
      <c r="R2878" t="str">
        <f>IF(ROW()&lt;=vLastrow,VLOOKUP(MONTH(F2878),calcs!$S$2:$T$13,2,FALSE),"")</f>
        <v/>
      </c>
      <c r="S2878" t="str">
        <f t="shared" si="230"/>
        <v/>
      </c>
      <c r="T2878" s="26" t="e">
        <f>IF(F2878="",DATEDIF(E2878,calcs!X$2,"Y"),"")</f>
        <v>#VALUE!</v>
      </c>
      <c r="U2878" t="str">
        <f t="shared" si="229"/>
        <v/>
      </c>
      <c r="V2878" t="str">
        <f t="shared" si="226"/>
        <v/>
      </c>
      <c r="W2878">
        <f t="shared" si="227"/>
        <v>0</v>
      </c>
      <c r="X2878">
        <f t="shared" si="228"/>
        <v>0</v>
      </c>
    </row>
    <row r="2879" spans="1:24" x14ac:dyDescent="0.35">
      <c r="A2879" t="str">
        <f>IF(ROW()&lt;=vLastrow,'Match History Data'!A2879,"")</f>
        <v/>
      </c>
      <c r="B2879" t="str">
        <f>IF(ROW()&lt;=vLastrow,'Match History Data'!B2879,"")</f>
        <v/>
      </c>
      <c r="C2879" t="str">
        <f>IF(ROW()&lt;=vLastrow,'Match History Data'!C2879,"")</f>
        <v/>
      </c>
      <c r="D2879" t="str">
        <f>IF(ROW()&lt;=vLastrow,'Match History Data'!D2879,"")</f>
        <v/>
      </c>
      <c r="E2879" s="3" t="str">
        <f>IF(ROW()&lt;=vLastrow,IF('Match History Data'!E2879&lt;&gt;"",'Match History Data'!E2879,""),"")</f>
        <v/>
      </c>
      <c r="F2879" s="3" t="str">
        <f>IF(ROW()&lt;=vLastrow,IF('Match History Data'!F2879&lt;&gt;"",'Match History Data'!F2879,""),"")</f>
        <v/>
      </c>
      <c r="G2879" t="str">
        <f>IF(ROW()&lt;=vLastrow,'Match History Data'!G2879,"")</f>
        <v/>
      </c>
      <c r="H2879" t="str">
        <f>IF(ROW()&lt;=vLastrow,'Match History Data'!H2879,"")</f>
        <v/>
      </c>
      <c r="I2879" t="str">
        <f>IF(ROW()&lt;=vLastrow,'Match History Data'!I2879,"")</f>
        <v/>
      </c>
      <c r="J2879" t="str">
        <f>IF(ROW()&lt;=vLastrow,'Match History Data'!J2879,"")</f>
        <v/>
      </c>
      <c r="K2879" t="str">
        <f>IF(ROW()&lt;=vLastrow,'Match History Data'!K2879,"")</f>
        <v/>
      </c>
      <c r="L2879" t="str">
        <f>IF(ROW()&lt;=vLastrow,'Match History Data'!L2879,"")</f>
        <v/>
      </c>
      <c r="M2879" t="str">
        <f>IF(ROW()&lt;=vLastrow,'Match History Data'!M2879,"")</f>
        <v/>
      </c>
      <c r="N2879" t="str">
        <f>IF(ROW()&lt;=vLastrow,'Match History Data'!N2879,"")</f>
        <v/>
      </c>
      <c r="O2879" t="str">
        <f>IF(ROW()&lt;=vLastrow,'Match History Data'!O2879,"")</f>
        <v/>
      </c>
      <c r="Q2879" t="str">
        <f>IF(ROW()&lt;=vLastrow,VLOOKUP(MONTH(E2879),calcs!$S$2:$T$13,2,FALSE),"")</f>
        <v/>
      </c>
      <c r="R2879" t="str">
        <f>IF(ROW()&lt;=vLastrow,VLOOKUP(MONTH(F2879),calcs!$S$2:$T$13,2,FALSE),"")</f>
        <v/>
      </c>
      <c r="S2879" t="str">
        <f t="shared" si="230"/>
        <v/>
      </c>
      <c r="T2879" s="26" t="e">
        <f>IF(F2879="",DATEDIF(E2879,calcs!X$2,"Y"),"")</f>
        <v>#VALUE!</v>
      </c>
      <c r="U2879" t="str">
        <f t="shared" si="229"/>
        <v/>
      </c>
      <c r="V2879" t="str">
        <f t="shared" si="226"/>
        <v/>
      </c>
      <c r="W2879">
        <f t="shared" si="227"/>
        <v>0</v>
      </c>
      <c r="X2879">
        <f t="shared" si="228"/>
        <v>0</v>
      </c>
    </row>
    <row r="2880" spans="1:24" x14ac:dyDescent="0.35">
      <c r="A2880" t="str">
        <f>IF(ROW()&lt;=vLastrow,'Match History Data'!A2880,"")</f>
        <v/>
      </c>
      <c r="B2880" t="str">
        <f>IF(ROW()&lt;=vLastrow,'Match History Data'!B2880,"")</f>
        <v/>
      </c>
      <c r="C2880" t="str">
        <f>IF(ROW()&lt;=vLastrow,'Match History Data'!C2880,"")</f>
        <v/>
      </c>
      <c r="D2880" t="str">
        <f>IF(ROW()&lt;=vLastrow,'Match History Data'!D2880,"")</f>
        <v/>
      </c>
      <c r="E2880" s="3" t="str">
        <f>IF(ROW()&lt;=vLastrow,IF('Match History Data'!E2880&lt;&gt;"",'Match History Data'!E2880,""),"")</f>
        <v/>
      </c>
      <c r="F2880" s="3" t="str">
        <f>IF(ROW()&lt;=vLastrow,IF('Match History Data'!F2880&lt;&gt;"",'Match History Data'!F2880,""),"")</f>
        <v/>
      </c>
      <c r="G2880" t="str">
        <f>IF(ROW()&lt;=vLastrow,'Match History Data'!G2880,"")</f>
        <v/>
      </c>
      <c r="H2880" t="str">
        <f>IF(ROW()&lt;=vLastrow,'Match History Data'!H2880,"")</f>
        <v/>
      </c>
      <c r="I2880" t="str">
        <f>IF(ROW()&lt;=vLastrow,'Match History Data'!I2880,"")</f>
        <v/>
      </c>
      <c r="J2880" t="str">
        <f>IF(ROW()&lt;=vLastrow,'Match History Data'!J2880,"")</f>
        <v/>
      </c>
      <c r="K2880" t="str">
        <f>IF(ROW()&lt;=vLastrow,'Match History Data'!K2880,"")</f>
        <v/>
      </c>
      <c r="L2880" t="str">
        <f>IF(ROW()&lt;=vLastrow,'Match History Data'!L2880,"")</f>
        <v/>
      </c>
      <c r="M2880" t="str">
        <f>IF(ROW()&lt;=vLastrow,'Match History Data'!M2880,"")</f>
        <v/>
      </c>
      <c r="N2880" t="str">
        <f>IF(ROW()&lt;=vLastrow,'Match History Data'!N2880,"")</f>
        <v/>
      </c>
      <c r="O2880" t="str">
        <f>IF(ROW()&lt;=vLastrow,'Match History Data'!O2880,"")</f>
        <v/>
      </c>
      <c r="Q2880" t="str">
        <f>IF(ROW()&lt;=vLastrow,VLOOKUP(MONTH(E2880),calcs!$S$2:$T$13,2,FALSE),"")</f>
        <v/>
      </c>
      <c r="R2880" t="str">
        <f>IF(ROW()&lt;=vLastrow,VLOOKUP(MONTH(F2880),calcs!$S$2:$T$13,2,FALSE),"")</f>
        <v/>
      </c>
      <c r="S2880" t="str">
        <f t="shared" si="230"/>
        <v/>
      </c>
      <c r="T2880" s="26" t="e">
        <f>IF(F2880="",DATEDIF(E2880,calcs!X$2,"Y"),"")</f>
        <v>#VALUE!</v>
      </c>
      <c r="U2880" t="str">
        <f t="shared" si="229"/>
        <v/>
      </c>
      <c r="V2880" t="str">
        <f t="shared" si="226"/>
        <v/>
      </c>
      <c r="W2880">
        <f t="shared" si="227"/>
        <v>0</v>
      </c>
      <c r="X2880">
        <f t="shared" si="228"/>
        <v>0</v>
      </c>
    </row>
    <row r="2881" spans="1:24" x14ac:dyDescent="0.35">
      <c r="A2881" t="str">
        <f>IF(ROW()&lt;=vLastrow,'Match History Data'!A2881,"")</f>
        <v/>
      </c>
      <c r="B2881" t="str">
        <f>IF(ROW()&lt;=vLastrow,'Match History Data'!B2881,"")</f>
        <v/>
      </c>
      <c r="C2881" t="str">
        <f>IF(ROW()&lt;=vLastrow,'Match History Data'!C2881,"")</f>
        <v/>
      </c>
      <c r="D2881" t="str">
        <f>IF(ROW()&lt;=vLastrow,'Match History Data'!D2881,"")</f>
        <v/>
      </c>
      <c r="E2881" s="3" t="str">
        <f>IF(ROW()&lt;=vLastrow,IF('Match History Data'!E2881&lt;&gt;"",'Match History Data'!E2881,""),"")</f>
        <v/>
      </c>
      <c r="F2881" s="3" t="str">
        <f>IF(ROW()&lt;=vLastrow,IF('Match History Data'!F2881&lt;&gt;"",'Match History Data'!F2881,""),"")</f>
        <v/>
      </c>
      <c r="G2881" t="str">
        <f>IF(ROW()&lt;=vLastrow,'Match History Data'!G2881,"")</f>
        <v/>
      </c>
      <c r="H2881" t="str">
        <f>IF(ROW()&lt;=vLastrow,'Match History Data'!H2881,"")</f>
        <v/>
      </c>
      <c r="I2881" t="str">
        <f>IF(ROW()&lt;=vLastrow,'Match History Data'!I2881,"")</f>
        <v/>
      </c>
      <c r="J2881" t="str">
        <f>IF(ROW()&lt;=vLastrow,'Match History Data'!J2881,"")</f>
        <v/>
      </c>
      <c r="K2881" t="str">
        <f>IF(ROW()&lt;=vLastrow,'Match History Data'!K2881,"")</f>
        <v/>
      </c>
      <c r="L2881" t="str">
        <f>IF(ROW()&lt;=vLastrow,'Match History Data'!L2881,"")</f>
        <v/>
      </c>
      <c r="M2881" t="str">
        <f>IF(ROW()&lt;=vLastrow,'Match History Data'!M2881,"")</f>
        <v/>
      </c>
      <c r="N2881" t="str">
        <f>IF(ROW()&lt;=vLastrow,'Match History Data'!N2881,"")</f>
        <v/>
      </c>
      <c r="O2881" t="str">
        <f>IF(ROW()&lt;=vLastrow,'Match History Data'!O2881,"")</f>
        <v/>
      </c>
      <c r="Q2881" t="str">
        <f>IF(ROW()&lt;=vLastrow,VLOOKUP(MONTH(E2881),calcs!$S$2:$T$13,2,FALSE),"")</f>
        <v/>
      </c>
      <c r="R2881" t="str">
        <f>IF(ROW()&lt;=vLastrow,VLOOKUP(MONTH(F2881),calcs!$S$2:$T$13,2,FALSE),"")</f>
        <v/>
      </c>
      <c r="S2881" t="str">
        <f t="shared" si="230"/>
        <v/>
      </c>
      <c r="T2881" s="26" t="e">
        <f>IF(F2881="",DATEDIF(E2881,calcs!X$2,"Y"),"")</f>
        <v>#VALUE!</v>
      </c>
      <c r="U2881" t="str">
        <f t="shared" si="229"/>
        <v/>
      </c>
      <c r="V2881" t="str">
        <f t="shared" si="226"/>
        <v/>
      </c>
      <c r="W2881">
        <f t="shared" si="227"/>
        <v>0</v>
      </c>
      <c r="X2881">
        <f t="shared" si="228"/>
        <v>0</v>
      </c>
    </row>
    <row r="2882" spans="1:24" x14ac:dyDescent="0.35">
      <c r="A2882" t="str">
        <f>IF(ROW()&lt;=vLastrow,'Match History Data'!A2882,"")</f>
        <v/>
      </c>
      <c r="B2882" t="str">
        <f>IF(ROW()&lt;=vLastrow,'Match History Data'!B2882,"")</f>
        <v/>
      </c>
      <c r="C2882" t="str">
        <f>IF(ROW()&lt;=vLastrow,'Match History Data'!C2882,"")</f>
        <v/>
      </c>
      <c r="D2882" t="str">
        <f>IF(ROW()&lt;=vLastrow,'Match History Data'!D2882,"")</f>
        <v/>
      </c>
      <c r="E2882" s="3" t="str">
        <f>IF(ROW()&lt;=vLastrow,IF('Match History Data'!E2882&lt;&gt;"",'Match History Data'!E2882,""),"")</f>
        <v/>
      </c>
      <c r="F2882" s="3" t="str">
        <f>IF(ROW()&lt;=vLastrow,IF('Match History Data'!F2882&lt;&gt;"",'Match History Data'!F2882,""),"")</f>
        <v/>
      </c>
      <c r="G2882" t="str">
        <f>IF(ROW()&lt;=vLastrow,'Match History Data'!G2882,"")</f>
        <v/>
      </c>
      <c r="H2882" t="str">
        <f>IF(ROW()&lt;=vLastrow,'Match History Data'!H2882,"")</f>
        <v/>
      </c>
      <c r="I2882" t="str">
        <f>IF(ROW()&lt;=vLastrow,'Match History Data'!I2882,"")</f>
        <v/>
      </c>
      <c r="J2882" t="str">
        <f>IF(ROW()&lt;=vLastrow,'Match History Data'!J2882,"")</f>
        <v/>
      </c>
      <c r="K2882" t="str">
        <f>IF(ROW()&lt;=vLastrow,'Match History Data'!K2882,"")</f>
        <v/>
      </c>
      <c r="L2882" t="str">
        <f>IF(ROW()&lt;=vLastrow,'Match History Data'!L2882,"")</f>
        <v/>
      </c>
      <c r="M2882" t="str">
        <f>IF(ROW()&lt;=vLastrow,'Match History Data'!M2882,"")</f>
        <v/>
      </c>
      <c r="N2882" t="str">
        <f>IF(ROW()&lt;=vLastrow,'Match History Data'!N2882,"")</f>
        <v/>
      </c>
      <c r="O2882" t="str">
        <f>IF(ROW()&lt;=vLastrow,'Match History Data'!O2882,"")</f>
        <v/>
      </c>
      <c r="Q2882" t="str">
        <f>IF(ROW()&lt;=vLastrow,VLOOKUP(MONTH(E2882),calcs!$S$2:$T$13,2,FALSE),"")</f>
        <v/>
      </c>
      <c r="R2882" t="str">
        <f>IF(ROW()&lt;=vLastrow,VLOOKUP(MONTH(F2882),calcs!$S$2:$T$13,2,FALSE),"")</f>
        <v/>
      </c>
      <c r="S2882" t="str">
        <f t="shared" si="230"/>
        <v/>
      </c>
      <c r="T2882" s="26" t="e">
        <f>IF(F2882="",DATEDIF(E2882,calcs!X$2,"Y"),"")</f>
        <v>#VALUE!</v>
      </c>
      <c r="U2882" t="str">
        <f t="shared" si="229"/>
        <v/>
      </c>
      <c r="V2882" t="str">
        <f t="shared" ref="V2882:V2945" si="231">SUBSTITUTE(N2882,"White or Caucasian","White")</f>
        <v/>
      </c>
      <c r="W2882">
        <f t="shared" ref="W2882:W2945" si="232">IF(J2882&lt;&gt;"",LEN(J2882)-LEN(SUBSTITUTE(J2882,";",""))+1,0)</f>
        <v>0</v>
      </c>
      <c r="X2882">
        <f t="shared" ref="X2882:X2945" si="233">IF(N2882&lt;&gt;"",LEN(N2882)-LEN(SUBSTITUTE(N2882,";",""))+1,0)</f>
        <v>0</v>
      </c>
    </row>
    <row r="2883" spans="1:24" x14ac:dyDescent="0.35">
      <c r="A2883" t="str">
        <f>IF(ROW()&lt;=vLastrow,'Match History Data'!A2883,"")</f>
        <v/>
      </c>
      <c r="B2883" t="str">
        <f>IF(ROW()&lt;=vLastrow,'Match History Data'!B2883,"")</f>
        <v/>
      </c>
      <c r="C2883" t="str">
        <f>IF(ROW()&lt;=vLastrow,'Match History Data'!C2883,"")</f>
        <v/>
      </c>
      <c r="D2883" t="str">
        <f>IF(ROW()&lt;=vLastrow,'Match History Data'!D2883,"")</f>
        <v/>
      </c>
      <c r="E2883" s="3" t="str">
        <f>IF(ROW()&lt;=vLastrow,IF('Match History Data'!E2883&lt;&gt;"",'Match History Data'!E2883,""),"")</f>
        <v/>
      </c>
      <c r="F2883" s="3" t="str">
        <f>IF(ROW()&lt;=vLastrow,IF('Match History Data'!F2883&lt;&gt;"",'Match History Data'!F2883,""),"")</f>
        <v/>
      </c>
      <c r="G2883" t="str">
        <f>IF(ROW()&lt;=vLastrow,'Match History Data'!G2883,"")</f>
        <v/>
      </c>
      <c r="H2883" t="str">
        <f>IF(ROW()&lt;=vLastrow,'Match History Data'!H2883,"")</f>
        <v/>
      </c>
      <c r="I2883" t="str">
        <f>IF(ROW()&lt;=vLastrow,'Match History Data'!I2883,"")</f>
        <v/>
      </c>
      <c r="J2883" t="str">
        <f>IF(ROW()&lt;=vLastrow,'Match History Data'!J2883,"")</f>
        <v/>
      </c>
      <c r="K2883" t="str">
        <f>IF(ROW()&lt;=vLastrow,'Match History Data'!K2883,"")</f>
        <v/>
      </c>
      <c r="L2883" t="str">
        <f>IF(ROW()&lt;=vLastrow,'Match History Data'!L2883,"")</f>
        <v/>
      </c>
      <c r="M2883" t="str">
        <f>IF(ROW()&lt;=vLastrow,'Match History Data'!M2883,"")</f>
        <v/>
      </c>
      <c r="N2883" t="str">
        <f>IF(ROW()&lt;=vLastrow,'Match History Data'!N2883,"")</f>
        <v/>
      </c>
      <c r="O2883" t="str">
        <f>IF(ROW()&lt;=vLastrow,'Match History Data'!O2883,"")</f>
        <v/>
      </c>
      <c r="Q2883" t="str">
        <f>IF(ROW()&lt;=vLastrow,VLOOKUP(MONTH(E2883),calcs!$S$2:$T$13,2,FALSE),"")</f>
        <v/>
      </c>
      <c r="R2883" t="str">
        <f>IF(ROW()&lt;=vLastrow,VLOOKUP(MONTH(F2883),calcs!$S$2:$T$13,2,FALSE),"")</f>
        <v/>
      </c>
      <c r="S2883" t="str">
        <f t="shared" si="230"/>
        <v/>
      </c>
      <c r="T2883" s="26" t="e">
        <f>IF(F2883="",DATEDIF(E2883,calcs!X$2,"Y"),"")</f>
        <v>#VALUE!</v>
      </c>
      <c r="U2883" t="str">
        <f t="shared" ref="U2883:U2946" si="234">SUBSTITUTE(J2883,"White or Caucasian","White")</f>
        <v/>
      </c>
      <c r="V2883" t="str">
        <f t="shared" si="231"/>
        <v/>
      </c>
      <c r="W2883">
        <f t="shared" si="232"/>
        <v>0</v>
      </c>
      <c r="X2883">
        <f t="shared" si="233"/>
        <v>0</v>
      </c>
    </row>
    <row r="2884" spans="1:24" x14ac:dyDescent="0.35">
      <c r="A2884" t="str">
        <f>IF(ROW()&lt;=vLastrow,'Match History Data'!A2884,"")</f>
        <v/>
      </c>
      <c r="B2884" t="str">
        <f>IF(ROW()&lt;=vLastrow,'Match History Data'!B2884,"")</f>
        <v/>
      </c>
      <c r="C2884" t="str">
        <f>IF(ROW()&lt;=vLastrow,'Match History Data'!C2884,"")</f>
        <v/>
      </c>
      <c r="D2884" t="str">
        <f>IF(ROW()&lt;=vLastrow,'Match History Data'!D2884,"")</f>
        <v/>
      </c>
      <c r="E2884" s="3" t="str">
        <f>IF(ROW()&lt;=vLastrow,IF('Match History Data'!E2884&lt;&gt;"",'Match History Data'!E2884,""),"")</f>
        <v/>
      </c>
      <c r="F2884" s="3" t="str">
        <f>IF(ROW()&lt;=vLastrow,IF('Match History Data'!F2884&lt;&gt;"",'Match History Data'!F2884,""),"")</f>
        <v/>
      </c>
      <c r="G2884" t="str">
        <f>IF(ROW()&lt;=vLastrow,'Match History Data'!G2884,"")</f>
        <v/>
      </c>
      <c r="H2884" t="str">
        <f>IF(ROW()&lt;=vLastrow,'Match History Data'!H2884,"")</f>
        <v/>
      </c>
      <c r="I2884" t="str">
        <f>IF(ROW()&lt;=vLastrow,'Match History Data'!I2884,"")</f>
        <v/>
      </c>
      <c r="J2884" t="str">
        <f>IF(ROW()&lt;=vLastrow,'Match History Data'!J2884,"")</f>
        <v/>
      </c>
      <c r="K2884" t="str">
        <f>IF(ROW()&lt;=vLastrow,'Match History Data'!K2884,"")</f>
        <v/>
      </c>
      <c r="L2884" t="str">
        <f>IF(ROW()&lt;=vLastrow,'Match History Data'!L2884,"")</f>
        <v/>
      </c>
      <c r="M2884" t="str">
        <f>IF(ROW()&lt;=vLastrow,'Match History Data'!M2884,"")</f>
        <v/>
      </c>
      <c r="N2884" t="str">
        <f>IF(ROW()&lt;=vLastrow,'Match History Data'!N2884,"")</f>
        <v/>
      </c>
      <c r="O2884" t="str">
        <f>IF(ROW()&lt;=vLastrow,'Match History Data'!O2884,"")</f>
        <v/>
      </c>
      <c r="Q2884" t="str">
        <f>IF(ROW()&lt;=vLastrow,VLOOKUP(MONTH(E2884),calcs!$S$2:$T$13,2,FALSE),"")</f>
        <v/>
      </c>
      <c r="R2884" t="str">
        <f>IF(ROW()&lt;=vLastrow,VLOOKUP(MONTH(F2884),calcs!$S$2:$T$13,2,FALSE),"")</f>
        <v/>
      </c>
      <c r="S2884" t="str">
        <f t="shared" si="230"/>
        <v/>
      </c>
      <c r="T2884" s="26" t="e">
        <f>IF(F2884="",DATEDIF(E2884,calcs!X$2,"Y"),"")</f>
        <v>#VALUE!</v>
      </c>
      <c r="U2884" t="str">
        <f t="shared" si="234"/>
        <v/>
      </c>
      <c r="V2884" t="str">
        <f t="shared" si="231"/>
        <v/>
      </c>
      <c r="W2884">
        <f t="shared" si="232"/>
        <v>0</v>
      </c>
      <c r="X2884">
        <f t="shared" si="233"/>
        <v>0</v>
      </c>
    </row>
    <row r="2885" spans="1:24" x14ac:dyDescent="0.35">
      <c r="A2885" t="str">
        <f>IF(ROW()&lt;=vLastrow,'Match History Data'!A2885,"")</f>
        <v/>
      </c>
      <c r="B2885" t="str">
        <f>IF(ROW()&lt;=vLastrow,'Match History Data'!B2885,"")</f>
        <v/>
      </c>
      <c r="C2885" t="str">
        <f>IF(ROW()&lt;=vLastrow,'Match History Data'!C2885,"")</f>
        <v/>
      </c>
      <c r="D2885" t="str">
        <f>IF(ROW()&lt;=vLastrow,'Match History Data'!D2885,"")</f>
        <v/>
      </c>
      <c r="E2885" s="3" t="str">
        <f>IF(ROW()&lt;=vLastrow,IF('Match History Data'!E2885&lt;&gt;"",'Match History Data'!E2885,""),"")</f>
        <v/>
      </c>
      <c r="F2885" s="3" t="str">
        <f>IF(ROW()&lt;=vLastrow,IF('Match History Data'!F2885&lt;&gt;"",'Match History Data'!F2885,""),"")</f>
        <v/>
      </c>
      <c r="G2885" t="str">
        <f>IF(ROW()&lt;=vLastrow,'Match History Data'!G2885,"")</f>
        <v/>
      </c>
      <c r="H2885" t="str">
        <f>IF(ROW()&lt;=vLastrow,'Match History Data'!H2885,"")</f>
        <v/>
      </c>
      <c r="I2885" t="str">
        <f>IF(ROW()&lt;=vLastrow,'Match History Data'!I2885,"")</f>
        <v/>
      </c>
      <c r="J2885" t="str">
        <f>IF(ROW()&lt;=vLastrow,'Match History Data'!J2885,"")</f>
        <v/>
      </c>
      <c r="K2885" t="str">
        <f>IF(ROW()&lt;=vLastrow,'Match History Data'!K2885,"")</f>
        <v/>
      </c>
      <c r="L2885" t="str">
        <f>IF(ROW()&lt;=vLastrow,'Match History Data'!L2885,"")</f>
        <v/>
      </c>
      <c r="M2885" t="str">
        <f>IF(ROW()&lt;=vLastrow,'Match History Data'!M2885,"")</f>
        <v/>
      </c>
      <c r="N2885" t="str">
        <f>IF(ROW()&lt;=vLastrow,'Match History Data'!N2885,"")</f>
        <v/>
      </c>
      <c r="O2885" t="str">
        <f>IF(ROW()&lt;=vLastrow,'Match History Data'!O2885,"")</f>
        <v/>
      </c>
      <c r="Q2885" t="str">
        <f>IF(ROW()&lt;=vLastrow,VLOOKUP(MONTH(E2885),calcs!$S$2:$T$13,2,FALSE),"")</f>
        <v/>
      </c>
      <c r="R2885" t="str">
        <f>IF(ROW()&lt;=vLastrow,VLOOKUP(MONTH(F2885),calcs!$S$2:$T$13,2,FALSE),"")</f>
        <v/>
      </c>
      <c r="S2885" t="str">
        <f t="shared" si="230"/>
        <v/>
      </c>
      <c r="T2885" s="26" t="e">
        <f>IF(F2885="",DATEDIF(E2885,calcs!X$2,"Y"),"")</f>
        <v>#VALUE!</v>
      </c>
      <c r="U2885" t="str">
        <f t="shared" si="234"/>
        <v/>
      </c>
      <c r="V2885" t="str">
        <f t="shared" si="231"/>
        <v/>
      </c>
      <c r="W2885">
        <f t="shared" si="232"/>
        <v>0</v>
      </c>
      <c r="X2885">
        <f t="shared" si="233"/>
        <v>0</v>
      </c>
    </row>
    <row r="2886" spans="1:24" x14ac:dyDescent="0.35">
      <c r="A2886" t="str">
        <f>IF(ROW()&lt;=vLastrow,'Match History Data'!A2886,"")</f>
        <v/>
      </c>
      <c r="B2886" t="str">
        <f>IF(ROW()&lt;=vLastrow,'Match History Data'!B2886,"")</f>
        <v/>
      </c>
      <c r="C2886" t="str">
        <f>IF(ROW()&lt;=vLastrow,'Match History Data'!C2886,"")</f>
        <v/>
      </c>
      <c r="D2886" t="str">
        <f>IF(ROW()&lt;=vLastrow,'Match History Data'!D2886,"")</f>
        <v/>
      </c>
      <c r="E2886" s="3" t="str">
        <f>IF(ROW()&lt;=vLastrow,IF('Match History Data'!E2886&lt;&gt;"",'Match History Data'!E2886,""),"")</f>
        <v/>
      </c>
      <c r="F2886" s="3" t="str">
        <f>IF(ROW()&lt;=vLastrow,IF('Match History Data'!F2886&lt;&gt;"",'Match History Data'!F2886,""),"")</f>
        <v/>
      </c>
      <c r="G2886" t="str">
        <f>IF(ROW()&lt;=vLastrow,'Match History Data'!G2886,"")</f>
        <v/>
      </c>
      <c r="H2886" t="str">
        <f>IF(ROW()&lt;=vLastrow,'Match History Data'!H2886,"")</f>
        <v/>
      </c>
      <c r="I2886" t="str">
        <f>IF(ROW()&lt;=vLastrow,'Match History Data'!I2886,"")</f>
        <v/>
      </c>
      <c r="J2886" t="str">
        <f>IF(ROW()&lt;=vLastrow,'Match History Data'!J2886,"")</f>
        <v/>
      </c>
      <c r="K2886" t="str">
        <f>IF(ROW()&lt;=vLastrow,'Match History Data'!K2886,"")</f>
        <v/>
      </c>
      <c r="L2886" t="str">
        <f>IF(ROW()&lt;=vLastrow,'Match History Data'!L2886,"")</f>
        <v/>
      </c>
      <c r="M2886" t="str">
        <f>IF(ROW()&lt;=vLastrow,'Match History Data'!M2886,"")</f>
        <v/>
      </c>
      <c r="N2886" t="str">
        <f>IF(ROW()&lt;=vLastrow,'Match History Data'!N2886,"")</f>
        <v/>
      </c>
      <c r="O2886" t="str">
        <f>IF(ROW()&lt;=vLastrow,'Match History Data'!O2886,"")</f>
        <v/>
      </c>
      <c r="Q2886" t="str">
        <f>IF(ROW()&lt;=vLastrow,VLOOKUP(MONTH(E2886),calcs!$S$2:$T$13,2,FALSE),"")</f>
        <v/>
      </c>
      <c r="R2886" t="str">
        <f>IF(ROW()&lt;=vLastrow,VLOOKUP(MONTH(F2886),calcs!$S$2:$T$13,2,FALSE),"")</f>
        <v/>
      </c>
      <c r="S2886" t="str">
        <f t="shared" si="230"/>
        <v/>
      </c>
      <c r="T2886" s="26" t="e">
        <f>IF(F2886="",DATEDIF(E2886,calcs!X$2,"Y"),"")</f>
        <v>#VALUE!</v>
      </c>
      <c r="U2886" t="str">
        <f t="shared" si="234"/>
        <v/>
      </c>
      <c r="V2886" t="str">
        <f t="shared" si="231"/>
        <v/>
      </c>
      <c r="W2886">
        <f t="shared" si="232"/>
        <v>0</v>
      </c>
      <c r="X2886">
        <f t="shared" si="233"/>
        <v>0</v>
      </c>
    </row>
    <row r="2887" spans="1:24" x14ac:dyDescent="0.35">
      <c r="A2887" t="str">
        <f>IF(ROW()&lt;=vLastrow,'Match History Data'!A2887,"")</f>
        <v/>
      </c>
      <c r="B2887" t="str">
        <f>IF(ROW()&lt;=vLastrow,'Match History Data'!B2887,"")</f>
        <v/>
      </c>
      <c r="C2887" t="str">
        <f>IF(ROW()&lt;=vLastrow,'Match History Data'!C2887,"")</f>
        <v/>
      </c>
      <c r="D2887" t="str">
        <f>IF(ROW()&lt;=vLastrow,'Match History Data'!D2887,"")</f>
        <v/>
      </c>
      <c r="E2887" s="3" t="str">
        <f>IF(ROW()&lt;=vLastrow,IF('Match History Data'!E2887&lt;&gt;"",'Match History Data'!E2887,""),"")</f>
        <v/>
      </c>
      <c r="F2887" s="3" t="str">
        <f>IF(ROW()&lt;=vLastrow,IF('Match History Data'!F2887&lt;&gt;"",'Match History Data'!F2887,""),"")</f>
        <v/>
      </c>
      <c r="G2887" t="str">
        <f>IF(ROW()&lt;=vLastrow,'Match History Data'!G2887,"")</f>
        <v/>
      </c>
      <c r="H2887" t="str">
        <f>IF(ROW()&lt;=vLastrow,'Match History Data'!H2887,"")</f>
        <v/>
      </c>
      <c r="I2887" t="str">
        <f>IF(ROW()&lt;=vLastrow,'Match History Data'!I2887,"")</f>
        <v/>
      </c>
      <c r="J2887" t="str">
        <f>IF(ROW()&lt;=vLastrow,'Match History Data'!J2887,"")</f>
        <v/>
      </c>
      <c r="K2887" t="str">
        <f>IF(ROW()&lt;=vLastrow,'Match History Data'!K2887,"")</f>
        <v/>
      </c>
      <c r="L2887" t="str">
        <f>IF(ROW()&lt;=vLastrow,'Match History Data'!L2887,"")</f>
        <v/>
      </c>
      <c r="M2887" t="str">
        <f>IF(ROW()&lt;=vLastrow,'Match History Data'!M2887,"")</f>
        <v/>
      </c>
      <c r="N2887" t="str">
        <f>IF(ROW()&lt;=vLastrow,'Match History Data'!N2887,"")</f>
        <v/>
      </c>
      <c r="O2887" t="str">
        <f>IF(ROW()&lt;=vLastrow,'Match History Data'!O2887,"")</f>
        <v/>
      </c>
      <c r="Q2887" t="str">
        <f>IF(ROW()&lt;=vLastrow,VLOOKUP(MONTH(E2887),calcs!$S$2:$T$13,2,FALSE),"")</f>
        <v/>
      </c>
      <c r="R2887" t="str">
        <f>IF(ROW()&lt;=vLastrow,VLOOKUP(MONTH(F2887),calcs!$S$2:$T$13,2,FALSE),"")</f>
        <v/>
      </c>
      <c r="S2887" t="str">
        <f t="shared" si="230"/>
        <v/>
      </c>
      <c r="T2887" s="26" t="e">
        <f>IF(F2887="",DATEDIF(E2887,calcs!X$2,"Y"),"")</f>
        <v>#VALUE!</v>
      </c>
      <c r="U2887" t="str">
        <f t="shared" si="234"/>
        <v/>
      </c>
      <c r="V2887" t="str">
        <f t="shared" si="231"/>
        <v/>
      </c>
      <c r="W2887">
        <f t="shared" si="232"/>
        <v>0</v>
      </c>
      <c r="X2887">
        <f t="shared" si="233"/>
        <v>0</v>
      </c>
    </row>
    <row r="2888" spans="1:24" x14ac:dyDescent="0.35">
      <c r="A2888" t="str">
        <f>IF(ROW()&lt;=vLastrow,'Match History Data'!A2888,"")</f>
        <v/>
      </c>
      <c r="B2888" t="str">
        <f>IF(ROW()&lt;=vLastrow,'Match History Data'!B2888,"")</f>
        <v/>
      </c>
      <c r="C2888" t="str">
        <f>IF(ROW()&lt;=vLastrow,'Match History Data'!C2888,"")</f>
        <v/>
      </c>
      <c r="D2888" t="str">
        <f>IF(ROW()&lt;=vLastrow,'Match History Data'!D2888,"")</f>
        <v/>
      </c>
      <c r="E2888" s="3" t="str">
        <f>IF(ROW()&lt;=vLastrow,IF('Match History Data'!E2888&lt;&gt;"",'Match History Data'!E2888,""),"")</f>
        <v/>
      </c>
      <c r="F2888" s="3" t="str">
        <f>IF(ROW()&lt;=vLastrow,IF('Match History Data'!F2888&lt;&gt;"",'Match History Data'!F2888,""),"")</f>
        <v/>
      </c>
      <c r="G2888" t="str">
        <f>IF(ROW()&lt;=vLastrow,'Match History Data'!G2888,"")</f>
        <v/>
      </c>
      <c r="H2888" t="str">
        <f>IF(ROW()&lt;=vLastrow,'Match History Data'!H2888,"")</f>
        <v/>
      </c>
      <c r="I2888" t="str">
        <f>IF(ROW()&lt;=vLastrow,'Match History Data'!I2888,"")</f>
        <v/>
      </c>
      <c r="J2888" t="str">
        <f>IF(ROW()&lt;=vLastrow,'Match History Data'!J2888,"")</f>
        <v/>
      </c>
      <c r="K2888" t="str">
        <f>IF(ROW()&lt;=vLastrow,'Match History Data'!K2888,"")</f>
        <v/>
      </c>
      <c r="L2888" t="str">
        <f>IF(ROW()&lt;=vLastrow,'Match History Data'!L2888,"")</f>
        <v/>
      </c>
      <c r="M2888" t="str">
        <f>IF(ROW()&lt;=vLastrow,'Match History Data'!M2888,"")</f>
        <v/>
      </c>
      <c r="N2888" t="str">
        <f>IF(ROW()&lt;=vLastrow,'Match History Data'!N2888,"")</f>
        <v/>
      </c>
      <c r="O2888" t="str">
        <f>IF(ROW()&lt;=vLastrow,'Match History Data'!O2888,"")</f>
        <v/>
      </c>
      <c r="Q2888" t="str">
        <f>IF(ROW()&lt;=vLastrow,VLOOKUP(MONTH(E2888),calcs!$S$2:$T$13,2,FALSE),"")</f>
        <v/>
      </c>
      <c r="R2888" t="str">
        <f>IF(ROW()&lt;=vLastrow,VLOOKUP(MONTH(F2888),calcs!$S$2:$T$13,2,FALSE),"")</f>
        <v/>
      </c>
      <c r="S2888" t="str">
        <f t="shared" si="230"/>
        <v/>
      </c>
      <c r="T2888" s="26" t="e">
        <f>IF(F2888="",DATEDIF(E2888,calcs!X$2,"Y"),"")</f>
        <v>#VALUE!</v>
      </c>
      <c r="U2888" t="str">
        <f t="shared" si="234"/>
        <v/>
      </c>
      <c r="V2888" t="str">
        <f t="shared" si="231"/>
        <v/>
      </c>
      <c r="W2888">
        <f t="shared" si="232"/>
        <v>0</v>
      </c>
      <c r="X2888">
        <f t="shared" si="233"/>
        <v>0</v>
      </c>
    </row>
    <row r="2889" spans="1:24" x14ac:dyDescent="0.35">
      <c r="A2889" t="str">
        <f>IF(ROW()&lt;=vLastrow,'Match History Data'!A2889,"")</f>
        <v/>
      </c>
      <c r="B2889" t="str">
        <f>IF(ROW()&lt;=vLastrow,'Match History Data'!B2889,"")</f>
        <v/>
      </c>
      <c r="C2889" t="str">
        <f>IF(ROW()&lt;=vLastrow,'Match History Data'!C2889,"")</f>
        <v/>
      </c>
      <c r="D2889" t="str">
        <f>IF(ROW()&lt;=vLastrow,'Match History Data'!D2889,"")</f>
        <v/>
      </c>
      <c r="E2889" s="3" t="str">
        <f>IF(ROW()&lt;=vLastrow,IF('Match History Data'!E2889&lt;&gt;"",'Match History Data'!E2889,""),"")</f>
        <v/>
      </c>
      <c r="F2889" s="3" t="str">
        <f>IF(ROW()&lt;=vLastrow,IF('Match History Data'!F2889&lt;&gt;"",'Match History Data'!F2889,""),"")</f>
        <v/>
      </c>
      <c r="G2889" t="str">
        <f>IF(ROW()&lt;=vLastrow,'Match History Data'!G2889,"")</f>
        <v/>
      </c>
      <c r="H2889" t="str">
        <f>IF(ROW()&lt;=vLastrow,'Match History Data'!H2889,"")</f>
        <v/>
      </c>
      <c r="I2889" t="str">
        <f>IF(ROW()&lt;=vLastrow,'Match History Data'!I2889,"")</f>
        <v/>
      </c>
      <c r="J2889" t="str">
        <f>IF(ROW()&lt;=vLastrow,'Match History Data'!J2889,"")</f>
        <v/>
      </c>
      <c r="K2889" t="str">
        <f>IF(ROW()&lt;=vLastrow,'Match History Data'!K2889,"")</f>
        <v/>
      </c>
      <c r="L2889" t="str">
        <f>IF(ROW()&lt;=vLastrow,'Match History Data'!L2889,"")</f>
        <v/>
      </c>
      <c r="M2889" t="str">
        <f>IF(ROW()&lt;=vLastrow,'Match History Data'!M2889,"")</f>
        <v/>
      </c>
      <c r="N2889" t="str">
        <f>IF(ROW()&lt;=vLastrow,'Match History Data'!N2889,"")</f>
        <v/>
      </c>
      <c r="O2889" t="str">
        <f>IF(ROW()&lt;=vLastrow,'Match History Data'!O2889,"")</f>
        <v/>
      </c>
      <c r="Q2889" t="str">
        <f>IF(ROW()&lt;=vLastrow,VLOOKUP(MONTH(E2889),calcs!$S$2:$T$13,2,FALSE),"")</f>
        <v/>
      </c>
      <c r="R2889" t="str">
        <f>IF(ROW()&lt;=vLastrow,VLOOKUP(MONTH(F2889),calcs!$S$2:$T$13,2,FALSE),"")</f>
        <v/>
      </c>
      <c r="S2889" t="str">
        <f t="shared" si="230"/>
        <v/>
      </c>
      <c r="T2889" s="26" t="e">
        <f>IF(F2889="",DATEDIF(E2889,calcs!X$2,"Y"),"")</f>
        <v>#VALUE!</v>
      </c>
      <c r="U2889" t="str">
        <f t="shared" si="234"/>
        <v/>
      </c>
      <c r="V2889" t="str">
        <f t="shared" si="231"/>
        <v/>
      </c>
      <c r="W2889">
        <f t="shared" si="232"/>
        <v>0</v>
      </c>
      <c r="X2889">
        <f t="shared" si="233"/>
        <v>0</v>
      </c>
    </row>
    <row r="2890" spans="1:24" x14ac:dyDescent="0.35">
      <c r="A2890" t="str">
        <f>IF(ROW()&lt;=vLastrow,'Match History Data'!A2890,"")</f>
        <v/>
      </c>
      <c r="B2890" t="str">
        <f>IF(ROW()&lt;=vLastrow,'Match History Data'!B2890,"")</f>
        <v/>
      </c>
      <c r="C2890" t="str">
        <f>IF(ROW()&lt;=vLastrow,'Match History Data'!C2890,"")</f>
        <v/>
      </c>
      <c r="D2890" t="str">
        <f>IF(ROW()&lt;=vLastrow,'Match History Data'!D2890,"")</f>
        <v/>
      </c>
      <c r="E2890" s="3" t="str">
        <f>IF(ROW()&lt;=vLastrow,IF('Match History Data'!E2890&lt;&gt;"",'Match History Data'!E2890,""),"")</f>
        <v/>
      </c>
      <c r="F2890" s="3" t="str">
        <f>IF(ROW()&lt;=vLastrow,IF('Match History Data'!F2890&lt;&gt;"",'Match History Data'!F2890,""),"")</f>
        <v/>
      </c>
      <c r="G2890" t="str">
        <f>IF(ROW()&lt;=vLastrow,'Match History Data'!G2890,"")</f>
        <v/>
      </c>
      <c r="H2890" t="str">
        <f>IF(ROW()&lt;=vLastrow,'Match History Data'!H2890,"")</f>
        <v/>
      </c>
      <c r="I2890" t="str">
        <f>IF(ROW()&lt;=vLastrow,'Match History Data'!I2890,"")</f>
        <v/>
      </c>
      <c r="J2890" t="str">
        <f>IF(ROW()&lt;=vLastrow,'Match History Data'!J2890,"")</f>
        <v/>
      </c>
      <c r="K2890" t="str">
        <f>IF(ROW()&lt;=vLastrow,'Match History Data'!K2890,"")</f>
        <v/>
      </c>
      <c r="L2890" t="str">
        <f>IF(ROW()&lt;=vLastrow,'Match History Data'!L2890,"")</f>
        <v/>
      </c>
      <c r="M2890" t="str">
        <f>IF(ROW()&lt;=vLastrow,'Match History Data'!M2890,"")</f>
        <v/>
      </c>
      <c r="N2890" t="str">
        <f>IF(ROW()&lt;=vLastrow,'Match History Data'!N2890,"")</f>
        <v/>
      </c>
      <c r="O2890" t="str">
        <f>IF(ROW()&lt;=vLastrow,'Match History Data'!O2890,"")</f>
        <v/>
      </c>
      <c r="Q2890" t="str">
        <f>IF(ROW()&lt;=vLastrow,VLOOKUP(MONTH(E2890),calcs!$S$2:$T$13,2,FALSE),"")</f>
        <v/>
      </c>
      <c r="R2890" t="str">
        <f>IF(ROW()&lt;=vLastrow,VLOOKUP(MONTH(F2890),calcs!$S$2:$T$13,2,FALSE),"")</f>
        <v/>
      </c>
      <c r="S2890" t="str">
        <f t="shared" ref="S2890:S2953" si="235">IF(F2890&lt;&gt;"",DATEDIF(E2890,F2890,"y"),"")</f>
        <v/>
      </c>
      <c r="T2890" s="26" t="e">
        <f>IF(F2890="",DATEDIF(E2890,calcs!X$2,"Y"),"")</f>
        <v>#VALUE!</v>
      </c>
      <c r="U2890" t="str">
        <f t="shared" si="234"/>
        <v/>
      </c>
      <c r="V2890" t="str">
        <f t="shared" si="231"/>
        <v/>
      </c>
      <c r="W2890">
        <f t="shared" si="232"/>
        <v>0</v>
      </c>
      <c r="X2890">
        <f t="shared" si="233"/>
        <v>0</v>
      </c>
    </row>
    <row r="2891" spans="1:24" x14ac:dyDescent="0.35">
      <c r="A2891" t="str">
        <f>IF(ROW()&lt;=vLastrow,'Match History Data'!A2891,"")</f>
        <v/>
      </c>
      <c r="B2891" t="str">
        <f>IF(ROW()&lt;=vLastrow,'Match History Data'!B2891,"")</f>
        <v/>
      </c>
      <c r="C2891" t="str">
        <f>IF(ROW()&lt;=vLastrow,'Match History Data'!C2891,"")</f>
        <v/>
      </c>
      <c r="D2891" t="str">
        <f>IF(ROW()&lt;=vLastrow,'Match History Data'!D2891,"")</f>
        <v/>
      </c>
      <c r="E2891" s="3" t="str">
        <f>IF(ROW()&lt;=vLastrow,IF('Match History Data'!E2891&lt;&gt;"",'Match History Data'!E2891,""),"")</f>
        <v/>
      </c>
      <c r="F2891" s="3" t="str">
        <f>IF(ROW()&lt;=vLastrow,IF('Match History Data'!F2891&lt;&gt;"",'Match History Data'!F2891,""),"")</f>
        <v/>
      </c>
      <c r="G2891" t="str">
        <f>IF(ROW()&lt;=vLastrow,'Match History Data'!G2891,"")</f>
        <v/>
      </c>
      <c r="H2891" t="str">
        <f>IF(ROW()&lt;=vLastrow,'Match History Data'!H2891,"")</f>
        <v/>
      </c>
      <c r="I2891" t="str">
        <f>IF(ROW()&lt;=vLastrow,'Match History Data'!I2891,"")</f>
        <v/>
      </c>
      <c r="J2891" t="str">
        <f>IF(ROW()&lt;=vLastrow,'Match History Data'!J2891,"")</f>
        <v/>
      </c>
      <c r="K2891" t="str">
        <f>IF(ROW()&lt;=vLastrow,'Match History Data'!K2891,"")</f>
        <v/>
      </c>
      <c r="L2891" t="str">
        <f>IF(ROW()&lt;=vLastrow,'Match History Data'!L2891,"")</f>
        <v/>
      </c>
      <c r="M2891" t="str">
        <f>IF(ROW()&lt;=vLastrow,'Match History Data'!M2891,"")</f>
        <v/>
      </c>
      <c r="N2891" t="str">
        <f>IF(ROW()&lt;=vLastrow,'Match History Data'!N2891,"")</f>
        <v/>
      </c>
      <c r="O2891" t="str">
        <f>IF(ROW()&lt;=vLastrow,'Match History Data'!O2891,"")</f>
        <v/>
      </c>
      <c r="Q2891" t="str">
        <f>IF(ROW()&lt;=vLastrow,VLOOKUP(MONTH(E2891),calcs!$S$2:$T$13,2,FALSE),"")</f>
        <v/>
      </c>
      <c r="R2891" t="str">
        <f>IF(ROW()&lt;=vLastrow,VLOOKUP(MONTH(F2891),calcs!$S$2:$T$13,2,FALSE),"")</f>
        <v/>
      </c>
      <c r="S2891" t="str">
        <f t="shared" si="235"/>
        <v/>
      </c>
      <c r="T2891" s="26" t="e">
        <f>IF(F2891="",DATEDIF(E2891,calcs!X$2,"Y"),"")</f>
        <v>#VALUE!</v>
      </c>
      <c r="U2891" t="str">
        <f t="shared" si="234"/>
        <v/>
      </c>
      <c r="V2891" t="str">
        <f t="shared" si="231"/>
        <v/>
      </c>
      <c r="W2891">
        <f t="shared" si="232"/>
        <v>0</v>
      </c>
      <c r="X2891">
        <f t="shared" si="233"/>
        <v>0</v>
      </c>
    </row>
    <row r="2892" spans="1:24" x14ac:dyDescent="0.35">
      <c r="A2892" t="str">
        <f>IF(ROW()&lt;=vLastrow,'Match History Data'!A2892,"")</f>
        <v/>
      </c>
      <c r="B2892" t="str">
        <f>IF(ROW()&lt;=vLastrow,'Match History Data'!B2892,"")</f>
        <v/>
      </c>
      <c r="C2892" t="str">
        <f>IF(ROW()&lt;=vLastrow,'Match History Data'!C2892,"")</f>
        <v/>
      </c>
      <c r="D2892" t="str">
        <f>IF(ROW()&lt;=vLastrow,'Match History Data'!D2892,"")</f>
        <v/>
      </c>
      <c r="E2892" s="3" t="str">
        <f>IF(ROW()&lt;=vLastrow,IF('Match History Data'!E2892&lt;&gt;"",'Match History Data'!E2892,""),"")</f>
        <v/>
      </c>
      <c r="F2892" s="3" t="str">
        <f>IF(ROW()&lt;=vLastrow,IF('Match History Data'!F2892&lt;&gt;"",'Match History Data'!F2892,""),"")</f>
        <v/>
      </c>
      <c r="G2892" t="str">
        <f>IF(ROW()&lt;=vLastrow,'Match History Data'!G2892,"")</f>
        <v/>
      </c>
      <c r="H2892" t="str">
        <f>IF(ROW()&lt;=vLastrow,'Match History Data'!H2892,"")</f>
        <v/>
      </c>
      <c r="I2892" t="str">
        <f>IF(ROW()&lt;=vLastrow,'Match History Data'!I2892,"")</f>
        <v/>
      </c>
      <c r="J2892" t="str">
        <f>IF(ROW()&lt;=vLastrow,'Match History Data'!J2892,"")</f>
        <v/>
      </c>
      <c r="K2892" t="str">
        <f>IF(ROW()&lt;=vLastrow,'Match History Data'!K2892,"")</f>
        <v/>
      </c>
      <c r="L2892" t="str">
        <f>IF(ROW()&lt;=vLastrow,'Match History Data'!L2892,"")</f>
        <v/>
      </c>
      <c r="M2892" t="str">
        <f>IF(ROW()&lt;=vLastrow,'Match History Data'!M2892,"")</f>
        <v/>
      </c>
      <c r="N2892" t="str">
        <f>IF(ROW()&lt;=vLastrow,'Match History Data'!N2892,"")</f>
        <v/>
      </c>
      <c r="O2892" t="str">
        <f>IF(ROW()&lt;=vLastrow,'Match History Data'!O2892,"")</f>
        <v/>
      </c>
      <c r="Q2892" t="str">
        <f>IF(ROW()&lt;=vLastrow,VLOOKUP(MONTH(E2892),calcs!$S$2:$T$13,2,FALSE),"")</f>
        <v/>
      </c>
      <c r="R2892" t="str">
        <f>IF(ROW()&lt;=vLastrow,VLOOKUP(MONTH(F2892),calcs!$S$2:$T$13,2,FALSE),"")</f>
        <v/>
      </c>
      <c r="S2892" t="str">
        <f t="shared" si="235"/>
        <v/>
      </c>
      <c r="T2892" s="26" t="e">
        <f>IF(F2892="",DATEDIF(E2892,calcs!X$2,"Y"),"")</f>
        <v>#VALUE!</v>
      </c>
      <c r="U2892" t="str">
        <f t="shared" si="234"/>
        <v/>
      </c>
      <c r="V2892" t="str">
        <f t="shared" si="231"/>
        <v/>
      </c>
      <c r="W2892">
        <f t="shared" si="232"/>
        <v>0</v>
      </c>
      <c r="X2892">
        <f t="shared" si="233"/>
        <v>0</v>
      </c>
    </row>
    <row r="2893" spans="1:24" x14ac:dyDescent="0.35">
      <c r="A2893" t="str">
        <f>IF(ROW()&lt;=vLastrow,'Match History Data'!A2893,"")</f>
        <v/>
      </c>
      <c r="B2893" t="str">
        <f>IF(ROW()&lt;=vLastrow,'Match History Data'!B2893,"")</f>
        <v/>
      </c>
      <c r="C2893" t="str">
        <f>IF(ROW()&lt;=vLastrow,'Match History Data'!C2893,"")</f>
        <v/>
      </c>
      <c r="D2893" t="str">
        <f>IF(ROW()&lt;=vLastrow,'Match History Data'!D2893,"")</f>
        <v/>
      </c>
      <c r="E2893" s="3" t="str">
        <f>IF(ROW()&lt;=vLastrow,IF('Match History Data'!E2893&lt;&gt;"",'Match History Data'!E2893,""),"")</f>
        <v/>
      </c>
      <c r="F2893" s="3" t="str">
        <f>IF(ROW()&lt;=vLastrow,IF('Match History Data'!F2893&lt;&gt;"",'Match History Data'!F2893,""),"")</f>
        <v/>
      </c>
      <c r="G2893" t="str">
        <f>IF(ROW()&lt;=vLastrow,'Match History Data'!G2893,"")</f>
        <v/>
      </c>
      <c r="H2893" t="str">
        <f>IF(ROW()&lt;=vLastrow,'Match History Data'!H2893,"")</f>
        <v/>
      </c>
      <c r="I2893" t="str">
        <f>IF(ROW()&lt;=vLastrow,'Match History Data'!I2893,"")</f>
        <v/>
      </c>
      <c r="J2893" t="str">
        <f>IF(ROW()&lt;=vLastrow,'Match History Data'!J2893,"")</f>
        <v/>
      </c>
      <c r="K2893" t="str">
        <f>IF(ROW()&lt;=vLastrow,'Match History Data'!K2893,"")</f>
        <v/>
      </c>
      <c r="L2893" t="str">
        <f>IF(ROW()&lt;=vLastrow,'Match History Data'!L2893,"")</f>
        <v/>
      </c>
      <c r="M2893" t="str">
        <f>IF(ROW()&lt;=vLastrow,'Match History Data'!M2893,"")</f>
        <v/>
      </c>
      <c r="N2893" t="str">
        <f>IF(ROW()&lt;=vLastrow,'Match History Data'!N2893,"")</f>
        <v/>
      </c>
      <c r="O2893" t="str">
        <f>IF(ROW()&lt;=vLastrow,'Match History Data'!O2893,"")</f>
        <v/>
      </c>
      <c r="Q2893" t="str">
        <f>IF(ROW()&lt;=vLastrow,VLOOKUP(MONTH(E2893),calcs!$S$2:$T$13,2,FALSE),"")</f>
        <v/>
      </c>
      <c r="R2893" t="str">
        <f>IF(ROW()&lt;=vLastrow,VLOOKUP(MONTH(F2893),calcs!$S$2:$T$13,2,FALSE),"")</f>
        <v/>
      </c>
      <c r="S2893" t="str">
        <f t="shared" si="235"/>
        <v/>
      </c>
      <c r="T2893" s="26" t="e">
        <f>IF(F2893="",DATEDIF(E2893,calcs!X$2,"Y"),"")</f>
        <v>#VALUE!</v>
      </c>
      <c r="U2893" t="str">
        <f t="shared" si="234"/>
        <v/>
      </c>
      <c r="V2893" t="str">
        <f t="shared" si="231"/>
        <v/>
      </c>
      <c r="W2893">
        <f t="shared" si="232"/>
        <v>0</v>
      </c>
      <c r="X2893">
        <f t="shared" si="233"/>
        <v>0</v>
      </c>
    </row>
    <row r="2894" spans="1:24" x14ac:dyDescent="0.35">
      <c r="A2894" t="str">
        <f>IF(ROW()&lt;=vLastrow,'Match History Data'!A2894,"")</f>
        <v/>
      </c>
      <c r="B2894" t="str">
        <f>IF(ROW()&lt;=vLastrow,'Match History Data'!B2894,"")</f>
        <v/>
      </c>
      <c r="C2894" t="str">
        <f>IF(ROW()&lt;=vLastrow,'Match History Data'!C2894,"")</f>
        <v/>
      </c>
      <c r="D2894" t="str">
        <f>IF(ROW()&lt;=vLastrow,'Match History Data'!D2894,"")</f>
        <v/>
      </c>
      <c r="E2894" s="3" t="str">
        <f>IF(ROW()&lt;=vLastrow,IF('Match History Data'!E2894&lt;&gt;"",'Match History Data'!E2894,""),"")</f>
        <v/>
      </c>
      <c r="F2894" s="3" t="str">
        <f>IF(ROW()&lt;=vLastrow,IF('Match History Data'!F2894&lt;&gt;"",'Match History Data'!F2894,""),"")</f>
        <v/>
      </c>
      <c r="G2894" t="str">
        <f>IF(ROW()&lt;=vLastrow,'Match History Data'!G2894,"")</f>
        <v/>
      </c>
      <c r="H2894" t="str">
        <f>IF(ROW()&lt;=vLastrow,'Match History Data'!H2894,"")</f>
        <v/>
      </c>
      <c r="I2894" t="str">
        <f>IF(ROW()&lt;=vLastrow,'Match History Data'!I2894,"")</f>
        <v/>
      </c>
      <c r="J2894" t="str">
        <f>IF(ROW()&lt;=vLastrow,'Match History Data'!J2894,"")</f>
        <v/>
      </c>
      <c r="K2894" t="str">
        <f>IF(ROW()&lt;=vLastrow,'Match History Data'!K2894,"")</f>
        <v/>
      </c>
      <c r="L2894" t="str">
        <f>IF(ROW()&lt;=vLastrow,'Match History Data'!L2894,"")</f>
        <v/>
      </c>
      <c r="M2894" t="str">
        <f>IF(ROW()&lt;=vLastrow,'Match History Data'!M2894,"")</f>
        <v/>
      </c>
      <c r="N2894" t="str">
        <f>IF(ROW()&lt;=vLastrow,'Match History Data'!N2894,"")</f>
        <v/>
      </c>
      <c r="O2894" t="str">
        <f>IF(ROW()&lt;=vLastrow,'Match History Data'!O2894,"")</f>
        <v/>
      </c>
      <c r="Q2894" t="str">
        <f>IF(ROW()&lt;=vLastrow,VLOOKUP(MONTH(E2894),calcs!$S$2:$T$13,2,FALSE),"")</f>
        <v/>
      </c>
      <c r="R2894" t="str">
        <f>IF(ROW()&lt;=vLastrow,VLOOKUP(MONTH(F2894),calcs!$S$2:$T$13,2,FALSE),"")</f>
        <v/>
      </c>
      <c r="S2894" t="str">
        <f t="shared" si="235"/>
        <v/>
      </c>
      <c r="T2894" s="26" t="e">
        <f>IF(F2894="",DATEDIF(E2894,calcs!X$2,"Y"),"")</f>
        <v>#VALUE!</v>
      </c>
      <c r="U2894" t="str">
        <f t="shared" si="234"/>
        <v/>
      </c>
      <c r="V2894" t="str">
        <f t="shared" si="231"/>
        <v/>
      </c>
      <c r="W2894">
        <f t="shared" si="232"/>
        <v>0</v>
      </c>
      <c r="X2894">
        <f t="shared" si="233"/>
        <v>0</v>
      </c>
    </row>
    <row r="2895" spans="1:24" x14ac:dyDescent="0.35">
      <c r="A2895" t="str">
        <f>IF(ROW()&lt;=vLastrow,'Match History Data'!A2895,"")</f>
        <v/>
      </c>
      <c r="B2895" t="str">
        <f>IF(ROW()&lt;=vLastrow,'Match History Data'!B2895,"")</f>
        <v/>
      </c>
      <c r="C2895" t="str">
        <f>IF(ROW()&lt;=vLastrow,'Match History Data'!C2895,"")</f>
        <v/>
      </c>
      <c r="D2895" t="str">
        <f>IF(ROW()&lt;=vLastrow,'Match History Data'!D2895,"")</f>
        <v/>
      </c>
      <c r="E2895" s="3" t="str">
        <f>IF(ROW()&lt;=vLastrow,IF('Match History Data'!E2895&lt;&gt;"",'Match History Data'!E2895,""),"")</f>
        <v/>
      </c>
      <c r="F2895" s="3" t="str">
        <f>IF(ROW()&lt;=vLastrow,IF('Match History Data'!F2895&lt;&gt;"",'Match History Data'!F2895,""),"")</f>
        <v/>
      </c>
      <c r="G2895" t="str">
        <f>IF(ROW()&lt;=vLastrow,'Match History Data'!G2895,"")</f>
        <v/>
      </c>
      <c r="H2895" t="str">
        <f>IF(ROW()&lt;=vLastrow,'Match History Data'!H2895,"")</f>
        <v/>
      </c>
      <c r="I2895" t="str">
        <f>IF(ROW()&lt;=vLastrow,'Match History Data'!I2895,"")</f>
        <v/>
      </c>
      <c r="J2895" t="str">
        <f>IF(ROW()&lt;=vLastrow,'Match History Data'!J2895,"")</f>
        <v/>
      </c>
      <c r="K2895" t="str">
        <f>IF(ROW()&lt;=vLastrow,'Match History Data'!K2895,"")</f>
        <v/>
      </c>
      <c r="L2895" t="str">
        <f>IF(ROW()&lt;=vLastrow,'Match History Data'!L2895,"")</f>
        <v/>
      </c>
      <c r="M2895" t="str">
        <f>IF(ROW()&lt;=vLastrow,'Match History Data'!M2895,"")</f>
        <v/>
      </c>
      <c r="N2895" t="str">
        <f>IF(ROW()&lt;=vLastrow,'Match History Data'!N2895,"")</f>
        <v/>
      </c>
      <c r="O2895" t="str">
        <f>IF(ROW()&lt;=vLastrow,'Match History Data'!O2895,"")</f>
        <v/>
      </c>
      <c r="Q2895" t="str">
        <f>IF(ROW()&lt;=vLastrow,VLOOKUP(MONTH(E2895),calcs!$S$2:$T$13,2,FALSE),"")</f>
        <v/>
      </c>
      <c r="R2895" t="str">
        <f>IF(ROW()&lt;=vLastrow,VLOOKUP(MONTH(F2895),calcs!$S$2:$T$13,2,FALSE),"")</f>
        <v/>
      </c>
      <c r="S2895" t="str">
        <f t="shared" si="235"/>
        <v/>
      </c>
      <c r="T2895" s="26" t="e">
        <f>IF(F2895="",DATEDIF(E2895,calcs!X$2,"Y"),"")</f>
        <v>#VALUE!</v>
      </c>
      <c r="U2895" t="str">
        <f t="shared" si="234"/>
        <v/>
      </c>
      <c r="V2895" t="str">
        <f t="shared" si="231"/>
        <v/>
      </c>
      <c r="W2895">
        <f t="shared" si="232"/>
        <v>0</v>
      </c>
      <c r="X2895">
        <f t="shared" si="233"/>
        <v>0</v>
      </c>
    </row>
    <row r="2896" spans="1:24" x14ac:dyDescent="0.35">
      <c r="A2896" t="str">
        <f>IF(ROW()&lt;=vLastrow,'Match History Data'!A2896,"")</f>
        <v/>
      </c>
      <c r="B2896" t="str">
        <f>IF(ROW()&lt;=vLastrow,'Match History Data'!B2896,"")</f>
        <v/>
      </c>
      <c r="C2896" t="str">
        <f>IF(ROW()&lt;=vLastrow,'Match History Data'!C2896,"")</f>
        <v/>
      </c>
      <c r="D2896" t="str">
        <f>IF(ROW()&lt;=vLastrow,'Match History Data'!D2896,"")</f>
        <v/>
      </c>
      <c r="E2896" s="3" t="str">
        <f>IF(ROW()&lt;=vLastrow,IF('Match History Data'!E2896&lt;&gt;"",'Match History Data'!E2896,""),"")</f>
        <v/>
      </c>
      <c r="F2896" s="3" t="str">
        <f>IF(ROW()&lt;=vLastrow,IF('Match History Data'!F2896&lt;&gt;"",'Match History Data'!F2896,""),"")</f>
        <v/>
      </c>
      <c r="G2896" t="str">
        <f>IF(ROW()&lt;=vLastrow,'Match History Data'!G2896,"")</f>
        <v/>
      </c>
      <c r="H2896" t="str">
        <f>IF(ROW()&lt;=vLastrow,'Match History Data'!H2896,"")</f>
        <v/>
      </c>
      <c r="I2896" t="str">
        <f>IF(ROW()&lt;=vLastrow,'Match History Data'!I2896,"")</f>
        <v/>
      </c>
      <c r="J2896" t="str">
        <f>IF(ROW()&lt;=vLastrow,'Match History Data'!J2896,"")</f>
        <v/>
      </c>
      <c r="K2896" t="str">
        <f>IF(ROW()&lt;=vLastrow,'Match History Data'!K2896,"")</f>
        <v/>
      </c>
      <c r="L2896" t="str">
        <f>IF(ROW()&lt;=vLastrow,'Match History Data'!L2896,"")</f>
        <v/>
      </c>
      <c r="M2896" t="str">
        <f>IF(ROW()&lt;=vLastrow,'Match History Data'!M2896,"")</f>
        <v/>
      </c>
      <c r="N2896" t="str">
        <f>IF(ROW()&lt;=vLastrow,'Match History Data'!N2896,"")</f>
        <v/>
      </c>
      <c r="O2896" t="str">
        <f>IF(ROW()&lt;=vLastrow,'Match History Data'!O2896,"")</f>
        <v/>
      </c>
      <c r="Q2896" t="str">
        <f>IF(ROW()&lt;=vLastrow,VLOOKUP(MONTH(E2896),calcs!$S$2:$T$13,2,FALSE),"")</f>
        <v/>
      </c>
      <c r="R2896" t="str">
        <f>IF(ROW()&lt;=vLastrow,VLOOKUP(MONTH(F2896),calcs!$S$2:$T$13,2,FALSE),"")</f>
        <v/>
      </c>
      <c r="S2896" t="str">
        <f t="shared" si="235"/>
        <v/>
      </c>
      <c r="T2896" s="26" t="e">
        <f>IF(F2896="",DATEDIF(E2896,calcs!X$2,"Y"),"")</f>
        <v>#VALUE!</v>
      </c>
      <c r="U2896" t="str">
        <f t="shared" si="234"/>
        <v/>
      </c>
      <c r="V2896" t="str">
        <f t="shared" si="231"/>
        <v/>
      </c>
      <c r="W2896">
        <f t="shared" si="232"/>
        <v>0</v>
      </c>
      <c r="X2896">
        <f t="shared" si="233"/>
        <v>0</v>
      </c>
    </row>
    <row r="2897" spans="1:24" x14ac:dyDescent="0.35">
      <c r="A2897" t="str">
        <f>IF(ROW()&lt;=vLastrow,'Match History Data'!A2897,"")</f>
        <v/>
      </c>
      <c r="B2897" t="str">
        <f>IF(ROW()&lt;=vLastrow,'Match History Data'!B2897,"")</f>
        <v/>
      </c>
      <c r="C2897" t="str">
        <f>IF(ROW()&lt;=vLastrow,'Match History Data'!C2897,"")</f>
        <v/>
      </c>
      <c r="D2897" t="str">
        <f>IF(ROW()&lt;=vLastrow,'Match History Data'!D2897,"")</f>
        <v/>
      </c>
      <c r="E2897" s="3" t="str">
        <f>IF(ROW()&lt;=vLastrow,IF('Match History Data'!E2897&lt;&gt;"",'Match History Data'!E2897,""),"")</f>
        <v/>
      </c>
      <c r="F2897" s="3" t="str">
        <f>IF(ROW()&lt;=vLastrow,IF('Match History Data'!F2897&lt;&gt;"",'Match History Data'!F2897,""),"")</f>
        <v/>
      </c>
      <c r="G2897" t="str">
        <f>IF(ROW()&lt;=vLastrow,'Match History Data'!G2897,"")</f>
        <v/>
      </c>
      <c r="H2897" t="str">
        <f>IF(ROW()&lt;=vLastrow,'Match History Data'!H2897,"")</f>
        <v/>
      </c>
      <c r="I2897" t="str">
        <f>IF(ROW()&lt;=vLastrow,'Match History Data'!I2897,"")</f>
        <v/>
      </c>
      <c r="J2897" t="str">
        <f>IF(ROW()&lt;=vLastrow,'Match History Data'!J2897,"")</f>
        <v/>
      </c>
      <c r="K2897" t="str">
        <f>IF(ROW()&lt;=vLastrow,'Match History Data'!K2897,"")</f>
        <v/>
      </c>
      <c r="L2897" t="str">
        <f>IF(ROW()&lt;=vLastrow,'Match History Data'!L2897,"")</f>
        <v/>
      </c>
      <c r="M2897" t="str">
        <f>IF(ROW()&lt;=vLastrow,'Match History Data'!M2897,"")</f>
        <v/>
      </c>
      <c r="N2897" t="str">
        <f>IF(ROW()&lt;=vLastrow,'Match History Data'!N2897,"")</f>
        <v/>
      </c>
      <c r="O2897" t="str">
        <f>IF(ROW()&lt;=vLastrow,'Match History Data'!O2897,"")</f>
        <v/>
      </c>
      <c r="Q2897" t="str">
        <f>IF(ROW()&lt;=vLastrow,VLOOKUP(MONTH(E2897),calcs!$S$2:$T$13,2,FALSE),"")</f>
        <v/>
      </c>
      <c r="R2897" t="str">
        <f>IF(ROW()&lt;=vLastrow,VLOOKUP(MONTH(F2897),calcs!$S$2:$T$13,2,FALSE),"")</f>
        <v/>
      </c>
      <c r="S2897" t="str">
        <f t="shared" si="235"/>
        <v/>
      </c>
      <c r="T2897" s="26" t="e">
        <f>IF(F2897="",DATEDIF(E2897,calcs!X$2,"Y"),"")</f>
        <v>#VALUE!</v>
      </c>
      <c r="U2897" t="str">
        <f t="shared" si="234"/>
        <v/>
      </c>
      <c r="V2897" t="str">
        <f t="shared" si="231"/>
        <v/>
      </c>
      <c r="W2897">
        <f t="shared" si="232"/>
        <v>0</v>
      </c>
      <c r="X2897">
        <f t="shared" si="233"/>
        <v>0</v>
      </c>
    </row>
    <row r="2898" spans="1:24" x14ac:dyDescent="0.35">
      <c r="A2898" t="str">
        <f>IF(ROW()&lt;=vLastrow,'Match History Data'!A2898,"")</f>
        <v/>
      </c>
      <c r="B2898" t="str">
        <f>IF(ROW()&lt;=vLastrow,'Match History Data'!B2898,"")</f>
        <v/>
      </c>
      <c r="C2898" t="str">
        <f>IF(ROW()&lt;=vLastrow,'Match History Data'!C2898,"")</f>
        <v/>
      </c>
      <c r="D2898" t="str">
        <f>IF(ROW()&lt;=vLastrow,'Match History Data'!D2898,"")</f>
        <v/>
      </c>
      <c r="E2898" s="3" t="str">
        <f>IF(ROW()&lt;=vLastrow,IF('Match History Data'!E2898&lt;&gt;"",'Match History Data'!E2898,""),"")</f>
        <v/>
      </c>
      <c r="F2898" s="3" t="str">
        <f>IF(ROW()&lt;=vLastrow,IF('Match History Data'!F2898&lt;&gt;"",'Match History Data'!F2898,""),"")</f>
        <v/>
      </c>
      <c r="G2898" t="str">
        <f>IF(ROW()&lt;=vLastrow,'Match History Data'!G2898,"")</f>
        <v/>
      </c>
      <c r="H2898" t="str">
        <f>IF(ROW()&lt;=vLastrow,'Match History Data'!H2898,"")</f>
        <v/>
      </c>
      <c r="I2898" t="str">
        <f>IF(ROW()&lt;=vLastrow,'Match History Data'!I2898,"")</f>
        <v/>
      </c>
      <c r="J2898" t="str">
        <f>IF(ROW()&lt;=vLastrow,'Match History Data'!J2898,"")</f>
        <v/>
      </c>
      <c r="K2898" t="str">
        <f>IF(ROW()&lt;=vLastrow,'Match History Data'!K2898,"")</f>
        <v/>
      </c>
      <c r="L2898" t="str">
        <f>IF(ROW()&lt;=vLastrow,'Match History Data'!L2898,"")</f>
        <v/>
      </c>
      <c r="M2898" t="str">
        <f>IF(ROW()&lt;=vLastrow,'Match History Data'!M2898,"")</f>
        <v/>
      </c>
      <c r="N2898" t="str">
        <f>IF(ROW()&lt;=vLastrow,'Match History Data'!N2898,"")</f>
        <v/>
      </c>
      <c r="O2898" t="str">
        <f>IF(ROW()&lt;=vLastrow,'Match History Data'!O2898,"")</f>
        <v/>
      </c>
      <c r="Q2898" t="str">
        <f>IF(ROW()&lt;=vLastrow,VLOOKUP(MONTH(E2898),calcs!$S$2:$T$13,2,FALSE),"")</f>
        <v/>
      </c>
      <c r="R2898" t="str">
        <f>IF(ROW()&lt;=vLastrow,VLOOKUP(MONTH(F2898),calcs!$S$2:$T$13,2,FALSE),"")</f>
        <v/>
      </c>
      <c r="S2898" t="str">
        <f t="shared" si="235"/>
        <v/>
      </c>
      <c r="T2898" s="26" t="e">
        <f>IF(F2898="",DATEDIF(E2898,calcs!X$2,"Y"),"")</f>
        <v>#VALUE!</v>
      </c>
      <c r="U2898" t="str">
        <f t="shared" si="234"/>
        <v/>
      </c>
      <c r="V2898" t="str">
        <f t="shared" si="231"/>
        <v/>
      </c>
      <c r="W2898">
        <f t="shared" si="232"/>
        <v>0</v>
      </c>
      <c r="X2898">
        <f t="shared" si="233"/>
        <v>0</v>
      </c>
    </row>
    <row r="2899" spans="1:24" x14ac:dyDescent="0.35">
      <c r="A2899" t="str">
        <f>IF(ROW()&lt;=vLastrow,'Match History Data'!A2899,"")</f>
        <v/>
      </c>
      <c r="B2899" t="str">
        <f>IF(ROW()&lt;=vLastrow,'Match History Data'!B2899,"")</f>
        <v/>
      </c>
      <c r="C2899" t="str">
        <f>IF(ROW()&lt;=vLastrow,'Match History Data'!C2899,"")</f>
        <v/>
      </c>
      <c r="D2899" t="str">
        <f>IF(ROW()&lt;=vLastrow,'Match History Data'!D2899,"")</f>
        <v/>
      </c>
      <c r="E2899" s="3" t="str">
        <f>IF(ROW()&lt;=vLastrow,IF('Match History Data'!E2899&lt;&gt;"",'Match History Data'!E2899,""),"")</f>
        <v/>
      </c>
      <c r="F2899" s="3" t="str">
        <f>IF(ROW()&lt;=vLastrow,IF('Match History Data'!F2899&lt;&gt;"",'Match History Data'!F2899,""),"")</f>
        <v/>
      </c>
      <c r="G2899" t="str">
        <f>IF(ROW()&lt;=vLastrow,'Match History Data'!G2899,"")</f>
        <v/>
      </c>
      <c r="H2899" t="str">
        <f>IF(ROW()&lt;=vLastrow,'Match History Data'!H2899,"")</f>
        <v/>
      </c>
      <c r="I2899" t="str">
        <f>IF(ROW()&lt;=vLastrow,'Match History Data'!I2899,"")</f>
        <v/>
      </c>
      <c r="J2899" t="str">
        <f>IF(ROW()&lt;=vLastrow,'Match History Data'!J2899,"")</f>
        <v/>
      </c>
      <c r="K2899" t="str">
        <f>IF(ROW()&lt;=vLastrow,'Match History Data'!K2899,"")</f>
        <v/>
      </c>
      <c r="L2899" t="str">
        <f>IF(ROW()&lt;=vLastrow,'Match History Data'!L2899,"")</f>
        <v/>
      </c>
      <c r="M2899" t="str">
        <f>IF(ROW()&lt;=vLastrow,'Match History Data'!M2899,"")</f>
        <v/>
      </c>
      <c r="N2899" t="str">
        <f>IF(ROW()&lt;=vLastrow,'Match History Data'!N2899,"")</f>
        <v/>
      </c>
      <c r="O2899" t="str">
        <f>IF(ROW()&lt;=vLastrow,'Match History Data'!O2899,"")</f>
        <v/>
      </c>
      <c r="Q2899" t="str">
        <f>IF(ROW()&lt;=vLastrow,VLOOKUP(MONTH(E2899),calcs!$S$2:$T$13,2,FALSE),"")</f>
        <v/>
      </c>
      <c r="R2899" t="str">
        <f>IF(ROW()&lt;=vLastrow,VLOOKUP(MONTH(F2899),calcs!$S$2:$T$13,2,FALSE),"")</f>
        <v/>
      </c>
      <c r="S2899" t="str">
        <f t="shared" si="235"/>
        <v/>
      </c>
      <c r="T2899" s="26" t="e">
        <f>IF(F2899="",DATEDIF(E2899,calcs!X$2,"Y"),"")</f>
        <v>#VALUE!</v>
      </c>
      <c r="U2899" t="str">
        <f t="shared" si="234"/>
        <v/>
      </c>
      <c r="V2899" t="str">
        <f t="shared" si="231"/>
        <v/>
      </c>
      <c r="W2899">
        <f t="shared" si="232"/>
        <v>0</v>
      </c>
      <c r="X2899">
        <f t="shared" si="233"/>
        <v>0</v>
      </c>
    </row>
    <row r="2900" spans="1:24" x14ac:dyDescent="0.35">
      <c r="A2900" t="str">
        <f>IF(ROW()&lt;=vLastrow,'Match History Data'!A2900,"")</f>
        <v/>
      </c>
      <c r="B2900" t="str">
        <f>IF(ROW()&lt;=vLastrow,'Match History Data'!B2900,"")</f>
        <v/>
      </c>
      <c r="C2900" t="str">
        <f>IF(ROW()&lt;=vLastrow,'Match History Data'!C2900,"")</f>
        <v/>
      </c>
      <c r="D2900" t="str">
        <f>IF(ROW()&lt;=vLastrow,'Match History Data'!D2900,"")</f>
        <v/>
      </c>
      <c r="E2900" s="3" t="str">
        <f>IF(ROW()&lt;=vLastrow,IF('Match History Data'!E2900&lt;&gt;"",'Match History Data'!E2900,""),"")</f>
        <v/>
      </c>
      <c r="F2900" s="3" t="str">
        <f>IF(ROW()&lt;=vLastrow,IF('Match History Data'!F2900&lt;&gt;"",'Match History Data'!F2900,""),"")</f>
        <v/>
      </c>
      <c r="G2900" t="str">
        <f>IF(ROW()&lt;=vLastrow,'Match History Data'!G2900,"")</f>
        <v/>
      </c>
      <c r="H2900" t="str">
        <f>IF(ROW()&lt;=vLastrow,'Match History Data'!H2900,"")</f>
        <v/>
      </c>
      <c r="I2900" t="str">
        <f>IF(ROW()&lt;=vLastrow,'Match History Data'!I2900,"")</f>
        <v/>
      </c>
      <c r="J2900" t="str">
        <f>IF(ROW()&lt;=vLastrow,'Match History Data'!J2900,"")</f>
        <v/>
      </c>
      <c r="K2900" t="str">
        <f>IF(ROW()&lt;=vLastrow,'Match History Data'!K2900,"")</f>
        <v/>
      </c>
      <c r="L2900" t="str">
        <f>IF(ROW()&lt;=vLastrow,'Match History Data'!L2900,"")</f>
        <v/>
      </c>
      <c r="M2900" t="str">
        <f>IF(ROW()&lt;=vLastrow,'Match History Data'!M2900,"")</f>
        <v/>
      </c>
      <c r="N2900" t="str">
        <f>IF(ROW()&lt;=vLastrow,'Match History Data'!N2900,"")</f>
        <v/>
      </c>
      <c r="O2900" t="str">
        <f>IF(ROW()&lt;=vLastrow,'Match History Data'!O2900,"")</f>
        <v/>
      </c>
      <c r="Q2900" t="str">
        <f>IF(ROW()&lt;=vLastrow,VLOOKUP(MONTH(E2900),calcs!$S$2:$T$13,2,FALSE),"")</f>
        <v/>
      </c>
      <c r="R2900" t="str">
        <f>IF(ROW()&lt;=vLastrow,VLOOKUP(MONTH(F2900),calcs!$S$2:$T$13,2,FALSE),"")</f>
        <v/>
      </c>
      <c r="S2900" t="str">
        <f t="shared" si="235"/>
        <v/>
      </c>
      <c r="T2900" s="26" t="e">
        <f>IF(F2900="",DATEDIF(E2900,calcs!X$2,"Y"),"")</f>
        <v>#VALUE!</v>
      </c>
      <c r="U2900" t="str">
        <f t="shared" si="234"/>
        <v/>
      </c>
      <c r="V2900" t="str">
        <f t="shared" si="231"/>
        <v/>
      </c>
      <c r="W2900">
        <f t="shared" si="232"/>
        <v>0</v>
      </c>
      <c r="X2900">
        <f t="shared" si="233"/>
        <v>0</v>
      </c>
    </row>
    <row r="2901" spans="1:24" x14ac:dyDescent="0.35">
      <c r="A2901" t="str">
        <f>IF(ROW()&lt;=vLastrow,'Match History Data'!A2901,"")</f>
        <v/>
      </c>
      <c r="B2901" t="str">
        <f>IF(ROW()&lt;=vLastrow,'Match History Data'!B2901,"")</f>
        <v/>
      </c>
      <c r="C2901" t="str">
        <f>IF(ROW()&lt;=vLastrow,'Match History Data'!C2901,"")</f>
        <v/>
      </c>
      <c r="D2901" t="str">
        <f>IF(ROW()&lt;=vLastrow,'Match History Data'!D2901,"")</f>
        <v/>
      </c>
      <c r="E2901" s="3" t="str">
        <f>IF(ROW()&lt;=vLastrow,IF('Match History Data'!E2901&lt;&gt;"",'Match History Data'!E2901,""),"")</f>
        <v/>
      </c>
      <c r="F2901" s="3" t="str">
        <f>IF(ROW()&lt;=vLastrow,IF('Match History Data'!F2901&lt;&gt;"",'Match History Data'!F2901,""),"")</f>
        <v/>
      </c>
      <c r="G2901" t="str">
        <f>IF(ROW()&lt;=vLastrow,'Match History Data'!G2901,"")</f>
        <v/>
      </c>
      <c r="H2901" t="str">
        <f>IF(ROW()&lt;=vLastrow,'Match History Data'!H2901,"")</f>
        <v/>
      </c>
      <c r="I2901" t="str">
        <f>IF(ROW()&lt;=vLastrow,'Match History Data'!I2901,"")</f>
        <v/>
      </c>
      <c r="J2901" t="str">
        <f>IF(ROW()&lt;=vLastrow,'Match History Data'!J2901,"")</f>
        <v/>
      </c>
      <c r="K2901" t="str">
        <f>IF(ROW()&lt;=vLastrow,'Match History Data'!K2901,"")</f>
        <v/>
      </c>
      <c r="L2901" t="str">
        <f>IF(ROW()&lt;=vLastrow,'Match History Data'!L2901,"")</f>
        <v/>
      </c>
      <c r="M2901" t="str">
        <f>IF(ROW()&lt;=vLastrow,'Match History Data'!M2901,"")</f>
        <v/>
      </c>
      <c r="N2901" t="str">
        <f>IF(ROW()&lt;=vLastrow,'Match History Data'!N2901,"")</f>
        <v/>
      </c>
      <c r="O2901" t="str">
        <f>IF(ROW()&lt;=vLastrow,'Match History Data'!O2901,"")</f>
        <v/>
      </c>
      <c r="Q2901" t="str">
        <f>IF(ROW()&lt;=vLastrow,VLOOKUP(MONTH(E2901),calcs!$S$2:$T$13,2,FALSE),"")</f>
        <v/>
      </c>
      <c r="R2901" t="str">
        <f>IF(ROW()&lt;=vLastrow,VLOOKUP(MONTH(F2901),calcs!$S$2:$T$13,2,FALSE),"")</f>
        <v/>
      </c>
      <c r="S2901" t="str">
        <f t="shared" si="235"/>
        <v/>
      </c>
      <c r="T2901" s="26" t="e">
        <f>IF(F2901="",DATEDIF(E2901,calcs!X$2,"Y"),"")</f>
        <v>#VALUE!</v>
      </c>
      <c r="U2901" t="str">
        <f t="shared" si="234"/>
        <v/>
      </c>
      <c r="V2901" t="str">
        <f t="shared" si="231"/>
        <v/>
      </c>
      <c r="W2901">
        <f t="shared" si="232"/>
        <v>0</v>
      </c>
      <c r="X2901">
        <f t="shared" si="233"/>
        <v>0</v>
      </c>
    </row>
    <row r="2902" spans="1:24" x14ac:dyDescent="0.35">
      <c r="A2902" t="str">
        <f>IF(ROW()&lt;=vLastrow,'Match History Data'!A2902,"")</f>
        <v/>
      </c>
      <c r="B2902" t="str">
        <f>IF(ROW()&lt;=vLastrow,'Match History Data'!B2902,"")</f>
        <v/>
      </c>
      <c r="C2902" t="str">
        <f>IF(ROW()&lt;=vLastrow,'Match History Data'!C2902,"")</f>
        <v/>
      </c>
      <c r="D2902" t="str">
        <f>IF(ROW()&lt;=vLastrow,'Match History Data'!D2902,"")</f>
        <v/>
      </c>
      <c r="E2902" s="3" t="str">
        <f>IF(ROW()&lt;=vLastrow,IF('Match History Data'!E2902&lt;&gt;"",'Match History Data'!E2902,""),"")</f>
        <v/>
      </c>
      <c r="F2902" s="3" t="str">
        <f>IF(ROW()&lt;=vLastrow,IF('Match History Data'!F2902&lt;&gt;"",'Match History Data'!F2902,""),"")</f>
        <v/>
      </c>
      <c r="G2902" t="str">
        <f>IF(ROW()&lt;=vLastrow,'Match History Data'!G2902,"")</f>
        <v/>
      </c>
      <c r="H2902" t="str">
        <f>IF(ROW()&lt;=vLastrow,'Match History Data'!H2902,"")</f>
        <v/>
      </c>
      <c r="I2902" t="str">
        <f>IF(ROW()&lt;=vLastrow,'Match History Data'!I2902,"")</f>
        <v/>
      </c>
      <c r="J2902" t="str">
        <f>IF(ROW()&lt;=vLastrow,'Match History Data'!J2902,"")</f>
        <v/>
      </c>
      <c r="K2902" t="str">
        <f>IF(ROW()&lt;=vLastrow,'Match History Data'!K2902,"")</f>
        <v/>
      </c>
      <c r="L2902" t="str">
        <f>IF(ROW()&lt;=vLastrow,'Match History Data'!L2902,"")</f>
        <v/>
      </c>
      <c r="M2902" t="str">
        <f>IF(ROW()&lt;=vLastrow,'Match History Data'!M2902,"")</f>
        <v/>
      </c>
      <c r="N2902" t="str">
        <f>IF(ROW()&lt;=vLastrow,'Match History Data'!N2902,"")</f>
        <v/>
      </c>
      <c r="O2902" t="str">
        <f>IF(ROW()&lt;=vLastrow,'Match History Data'!O2902,"")</f>
        <v/>
      </c>
      <c r="Q2902" t="str">
        <f>IF(ROW()&lt;=vLastrow,VLOOKUP(MONTH(E2902),calcs!$S$2:$T$13,2,FALSE),"")</f>
        <v/>
      </c>
      <c r="R2902" t="str">
        <f>IF(ROW()&lt;=vLastrow,VLOOKUP(MONTH(F2902),calcs!$S$2:$T$13,2,FALSE),"")</f>
        <v/>
      </c>
      <c r="S2902" t="str">
        <f t="shared" si="235"/>
        <v/>
      </c>
      <c r="T2902" s="26" t="e">
        <f>IF(F2902="",DATEDIF(E2902,calcs!X$2,"Y"),"")</f>
        <v>#VALUE!</v>
      </c>
      <c r="U2902" t="str">
        <f t="shared" si="234"/>
        <v/>
      </c>
      <c r="V2902" t="str">
        <f t="shared" si="231"/>
        <v/>
      </c>
      <c r="W2902">
        <f t="shared" si="232"/>
        <v>0</v>
      </c>
      <c r="X2902">
        <f t="shared" si="233"/>
        <v>0</v>
      </c>
    </row>
    <row r="2903" spans="1:24" x14ac:dyDescent="0.35">
      <c r="A2903" t="str">
        <f>IF(ROW()&lt;=vLastrow,'Match History Data'!A2903,"")</f>
        <v/>
      </c>
      <c r="B2903" t="str">
        <f>IF(ROW()&lt;=vLastrow,'Match History Data'!B2903,"")</f>
        <v/>
      </c>
      <c r="C2903" t="str">
        <f>IF(ROW()&lt;=vLastrow,'Match History Data'!C2903,"")</f>
        <v/>
      </c>
      <c r="D2903" t="str">
        <f>IF(ROW()&lt;=vLastrow,'Match History Data'!D2903,"")</f>
        <v/>
      </c>
      <c r="E2903" s="3" t="str">
        <f>IF(ROW()&lt;=vLastrow,IF('Match History Data'!E2903&lt;&gt;"",'Match History Data'!E2903,""),"")</f>
        <v/>
      </c>
      <c r="F2903" s="3" t="str">
        <f>IF(ROW()&lt;=vLastrow,IF('Match History Data'!F2903&lt;&gt;"",'Match History Data'!F2903,""),"")</f>
        <v/>
      </c>
      <c r="G2903" t="str">
        <f>IF(ROW()&lt;=vLastrow,'Match History Data'!G2903,"")</f>
        <v/>
      </c>
      <c r="H2903" t="str">
        <f>IF(ROW()&lt;=vLastrow,'Match History Data'!H2903,"")</f>
        <v/>
      </c>
      <c r="I2903" t="str">
        <f>IF(ROW()&lt;=vLastrow,'Match History Data'!I2903,"")</f>
        <v/>
      </c>
      <c r="J2903" t="str">
        <f>IF(ROW()&lt;=vLastrow,'Match History Data'!J2903,"")</f>
        <v/>
      </c>
      <c r="K2903" t="str">
        <f>IF(ROW()&lt;=vLastrow,'Match History Data'!K2903,"")</f>
        <v/>
      </c>
      <c r="L2903" t="str">
        <f>IF(ROW()&lt;=vLastrow,'Match History Data'!L2903,"")</f>
        <v/>
      </c>
      <c r="M2903" t="str">
        <f>IF(ROW()&lt;=vLastrow,'Match History Data'!M2903,"")</f>
        <v/>
      </c>
      <c r="N2903" t="str">
        <f>IF(ROW()&lt;=vLastrow,'Match History Data'!N2903,"")</f>
        <v/>
      </c>
      <c r="O2903" t="str">
        <f>IF(ROW()&lt;=vLastrow,'Match History Data'!O2903,"")</f>
        <v/>
      </c>
      <c r="Q2903" t="str">
        <f>IF(ROW()&lt;=vLastrow,VLOOKUP(MONTH(E2903),calcs!$S$2:$T$13,2,FALSE),"")</f>
        <v/>
      </c>
      <c r="R2903" t="str">
        <f>IF(ROW()&lt;=vLastrow,VLOOKUP(MONTH(F2903),calcs!$S$2:$T$13,2,FALSE),"")</f>
        <v/>
      </c>
      <c r="S2903" t="str">
        <f t="shared" si="235"/>
        <v/>
      </c>
      <c r="T2903" s="26" t="e">
        <f>IF(F2903="",DATEDIF(E2903,calcs!X$2,"Y"),"")</f>
        <v>#VALUE!</v>
      </c>
      <c r="U2903" t="str">
        <f t="shared" si="234"/>
        <v/>
      </c>
      <c r="V2903" t="str">
        <f t="shared" si="231"/>
        <v/>
      </c>
      <c r="W2903">
        <f t="shared" si="232"/>
        <v>0</v>
      </c>
      <c r="X2903">
        <f t="shared" si="233"/>
        <v>0</v>
      </c>
    </row>
    <row r="2904" spans="1:24" x14ac:dyDescent="0.35">
      <c r="A2904" t="str">
        <f>IF(ROW()&lt;=vLastrow,'Match History Data'!A2904,"")</f>
        <v/>
      </c>
      <c r="B2904" t="str">
        <f>IF(ROW()&lt;=vLastrow,'Match History Data'!B2904,"")</f>
        <v/>
      </c>
      <c r="C2904" t="str">
        <f>IF(ROW()&lt;=vLastrow,'Match History Data'!C2904,"")</f>
        <v/>
      </c>
      <c r="D2904" t="str">
        <f>IF(ROW()&lt;=vLastrow,'Match History Data'!D2904,"")</f>
        <v/>
      </c>
      <c r="E2904" s="3" t="str">
        <f>IF(ROW()&lt;=vLastrow,IF('Match History Data'!E2904&lt;&gt;"",'Match History Data'!E2904,""),"")</f>
        <v/>
      </c>
      <c r="F2904" s="3" t="str">
        <f>IF(ROW()&lt;=vLastrow,IF('Match History Data'!F2904&lt;&gt;"",'Match History Data'!F2904,""),"")</f>
        <v/>
      </c>
      <c r="G2904" t="str">
        <f>IF(ROW()&lt;=vLastrow,'Match History Data'!G2904,"")</f>
        <v/>
      </c>
      <c r="H2904" t="str">
        <f>IF(ROW()&lt;=vLastrow,'Match History Data'!H2904,"")</f>
        <v/>
      </c>
      <c r="I2904" t="str">
        <f>IF(ROW()&lt;=vLastrow,'Match History Data'!I2904,"")</f>
        <v/>
      </c>
      <c r="J2904" t="str">
        <f>IF(ROW()&lt;=vLastrow,'Match History Data'!J2904,"")</f>
        <v/>
      </c>
      <c r="K2904" t="str">
        <f>IF(ROW()&lt;=vLastrow,'Match History Data'!K2904,"")</f>
        <v/>
      </c>
      <c r="L2904" t="str">
        <f>IF(ROW()&lt;=vLastrow,'Match History Data'!L2904,"")</f>
        <v/>
      </c>
      <c r="M2904" t="str">
        <f>IF(ROW()&lt;=vLastrow,'Match History Data'!M2904,"")</f>
        <v/>
      </c>
      <c r="N2904" t="str">
        <f>IF(ROW()&lt;=vLastrow,'Match History Data'!N2904,"")</f>
        <v/>
      </c>
      <c r="O2904" t="str">
        <f>IF(ROW()&lt;=vLastrow,'Match History Data'!O2904,"")</f>
        <v/>
      </c>
      <c r="Q2904" t="str">
        <f>IF(ROW()&lt;=vLastrow,VLOOKUP(MONTH(E2904),calcs!$S$2:$T$13,2,FALSE),"")</f>
        <v/>
      </c>
      <c r="R2904" t="str">
        <f>IF(ROW()&lt;=vLastrow,VLOOKUP(MONTH(F2904),calcs!$S$2:$T$13,2,FALSE),"")</f>
        <v/>
      </c>
      <c r="S2904" t="str">
        <f t="shared" si="235"/>
        <v/>
      </c>
      <c r="T2904" s="26" t="e">
        <f>IF(F2904="",DATEDIF(E2904,calcs!X$2,"Y"),"")</f>
        <v>#VALUE!</v>
      </c>
      <c r="U2904" t="str">
        <f t="shared" si="234"/>
        <v/>
      </c>
      <c r="V2904" t="str">
        <f t="shared" si="231"/>
        <v/>
      </c>
      <c r="W2904">
        <f t="shared" si="232"/>
        <v>0</v>
      </c>
      <c r="X2904">
        <f t="shared" si="233"/>
        <v>0</v>
      </c>
    </row>
    <row r="2905" spans="1:24" x14ac:dyDescent="0.35">
      <c r="A2905" t="str">
        <f>IF(ROW()&lt;=vLastrow,'Match History Data'!A2905,"")</f>
        <v/>
      </c>
      <c r="B2905" t="str">
        <f>IF(ROW()&lt;=vLastrow,'Match History Data'!B2905,"")</f>
        <v/>
      </c>
      <c r="C2905" t="str">
        <f>IF(ROW()&lt;=vLastrow,'Match History Data'!C2905,"")</f>
        <v/>
      </c>
      <c r="D2905" t="str">
        <f>IF(ROW()&lt;=vLastrow,'Match History Data'!D2905,"")</f>
        <v/>
      </c>
      <c r="E2905" s="3" t="str">
        <f>IF(ROW()&lt;=vLastrow,IF('Match History Data'!E2905&lt;&gt;"",'Match History Data'!E2905,""),"")</f>
        <v/>
      </c>
      <c r="F2905" s="3" t="str">
        <f>IF(ROW()&lt;=vLastrow,IF('Match History Data'!F2905&lt;&gt;"",'Match History Data'!F2905,""),"")</f>
        <v/>
      </c>
      <c r="G2905" t="str">
        <f>IF(ROW()&lt;=vLastrow,'Match History Data'!G2905,"")</f>
        <v/>
      </c>
      <c r="H2905" t="str">
        <f>IF(ROW()&lt;=vLastrow,'Match History Data'!H2905,"")</f>
        <v/>
      </c>
      <c r="I2905" t="str">
        <f>IF(ROW()&lt;=vLastrow,'Match History Data'!I2905,"")</f>
        <v/>
      </c>
      <c r="J2905" t="str">
        <f>IF(ROW()&lt;=vLastrow,'Match History Data'!J2905,"")</f>
        <v/>
      </c>
      <c r="K2905" t="str">
        <f>IF(ROW()&lt;=vLastrow,'Match History Data'!K2905,"")</f>
        <v/>
      </c>
      <c r="L2905" t="str">
        <f>IF(ROW()&lt;=vLastrow,'Match History Data'!L2905,"")</f>
        <v/>
      </c>
      <c r="M2905" t="str">
        <f>IF(ROW()&lt;=vLastrow,'Match History Data'!M2905,"")</f>
        <v/>
      </c>
      <c r="N2905" t="str">
        <f>IF(ROW()&lt;=vLastrow,'Match History Data'!N2905,"")</f>
        <v/>
      </c>
      <c r="O2905" t="str">
        <f>IF(ROW()&lt;=vLastrow,'Match History Data'!O2905,"")</f>
        <v/>
      </c>
      <c r="Q2905" t="str">
        <f>IF(ROW()&lt;=vLastrow,VLOOKUP(MONTH(E2905),calcs!$S$2:$T$13,2,FALSE),"")</f>
        <v/>
      </c>
      <c r="R2905" t="str">
        <f>IF(ROW()&lt;=vLastrow,VLOOKUP(MONTH(F2905),calcs!$S$2:$T$13,2,FALSE),"")</f>
        <v/>
      </c>
      <c r="S2905" t="str">
        <f t="shared" si="235"/>
        <v/>
      </c>
      <c r="T2905" s="26" t="e">
        <f>IF(F2905="",DATEDIF(E2905,calcs!X$2,"Y"),"")</f>
        <v>#VALUE!</v>
      </c>
      <c r="U2905" t="str">
        <f t="shared" si="234"/>
        <v/>
      </c>
      <c r="V2905" t="str">
        <f t="shared" si="231"/>
        <v/>
      </c>
      <c r="W2905">
        <f t="shared" si="232"/>
        <v>0</v>
      </c>
      <c r="X2905">
        <f t="shared" si="233"/>
        <v>0</v>
      </c>
    </row>
    <row r="2906" spans="1:24" x14ac:dyDescent="0.35">
      <c r="A2906" t="str">
        <f>IF(ROW()&lt;=vLastrow,'Match History Data'!A2906,"")</f>
        <v/>
      </c>
      <c r="B2906" t="str">
        <f>IF(ROW()&lt;=vLastrow,'Match History Data'!B2906,"")</f>
        <v/>
      </c>
      <c r="C2906" t="str">
        <f>IF(ROW()&lt;=vLastrow,'Match History Data'!C2906,"")</f>
        <v/>
      </c>
      <c r="D2906" t="str">
        <f>IF(ROW()&lt;=vLastrow,'Match History Data'!D2906,"")</f>
        <v/>
      </c>
      <c r="E2906" s="3" t="str">
        <f>IF(ROW()&lt;=vLastrow,IF('Match History Data'!E2906&lt;&gt;"",'Match History Data'!E2906,""),"")</f>
        <v/>
      </c>
      <c r="F2906" s="3" t="str">
        <f>IF(ROW()&lt;=vLastrow,IF('Match History Data'!F2906&lt;&gt;"",'Match History Data'!F2906,""),"")</f>
        <v/>
      </c>
      <c r="G2906" t="str">
        <f>IF(ROW()&lt;=vLastrow,'Match History Data'!G2906,"")</f>
        <v/>
      </c>
      <c r="H2906" t="str">
        <f>IF(ROW()&lt;=vLastrow,'Match History Data'!H2906,"")</f>
        <v/>
      </c>
      <c r="I2906" t="str">
        <f>IF(ROW()&lt;=vLastrow,'Match History Data'!I2906,"")</f>
        <v/>
      </c>
      <c r="J2906" t="str">
        <f>IF(ROW()&lt;=vLastrow,'Match History Data'!J2906,"")</f>
        <v/>
      </c>
      <c r="K2906" t="str">
        <f>IF(ROW()&lt;=vLastrow,'Match History Data'!K2906,"")</f>
        <v/>
      </c>
      <c r="L2906" t="str">
        <f>IF(ROW()&lt;=vLastrow,'Match History Data'!L2906,"")</f>
        <v/>
      </c>
      <c r="M2906" t="str">
        <f>IF(ROW()&lt;=vLastrow,'Match History Data'!M2906,"")</f>
        <v/>
      </c>
      <c r="N2906" t="str">
        <f>IF(ROW()&lt;=vLastrow,'Match History Data'!N2906,"")</f>
        <v/>
      </c>
      <c r="O2906" t="str">
        <f>IF(ROW()&lt;=vLastrow,'Match History Data'!O2906,"")</f>
        <v/>
      </c>
      <c r="Q2906" t="str">
        <f>IF(ROW()&lt;=vLastrow,VLOOKUP(MONTH(E2906),calcs!$S$2:$T$13,2,FALSE),"")</f>
        <v/>
      </c>
      <c r="R2906" t="str">
        <f>IF(ROW()&lt;=vLastrow,VLOOKUP(MONTH(F2906),calcs!$S$2:$T$13,2,FALSE),"")</f>
        <v/>
      </c>
      <c r="S2906" t="str">
        <f t="shared" si="235"/>
        <v/>
      </c>
      <c r="T2906" s="26" t="e">
        <f>IF(F2906="",DATEDIF(E2906,calcs!X$2,"Y"),"")</f>
        <v>#VALUE!</v>
      </c>
      <c r="U2906" t="str">
        <f t="shared" si="234"/>
        <v/>
      </c>
      <c r="V2906" t="str">
        <f t="shared" si="231"/>
        <v/>
      </c>
      <c r="W2906">
        <f t="shared" si="232"/>
        <v>0</v>
      </c>
      <c r="X2906">
        <f t="shared" si="233"/>
        <v>0</v>
      </c>
    </row>
    <row r="2907" spans="1:24" x14ac:dyDescent="0.35">
      <c r="A2907" t="str">
        <f>IF(ROW()&lt;=vLastrow,'Match History Data'!A2907,"")</f>
        <v/>
      </c>
      <c r="B2907" t="str">
        <f>IF(ROW()&lt;=vLastrow,'Match History Data'!B2907,"")</f>
        <v/>
      </c>
      <c r="C2907" t="str">
        <f>IF(ROW()&lt;=vLastrow,'Match History Data'!C2907,"")</f>
        <v/>
      </c>
      <c r="D2907" t="str">
        <f>IF(ROW()&lt;=vLastrow,'Match History Data'!D2907,"")</f>
        <v/>
      </c>
      <c r="E2907" s="3" t="str">
        <f>IF(ROW()&lt;=vLastrow,IF('Match History Data'!E2907&lt;&gt;"",'Match History Data'!E2907,""),"")</f>
        <v/>
      </c>
      <c r="F2907" s="3" t="str">
        <f>IF(ROW()&lt;=vLastrow,IF('Match History Data'!F2907&lt;&gt;"",'Match History Data'!F2907,""),"")</f>
        <v/>
      </c>
      <c r="G2907" t="str">
        <f>IF(ROW()&lt;=vLastrow,'Match History Data'!G2907,"")</f>
        <v/>
      </c>
      <c r="H2907" t="str">
        <f>IF(ROW()&lt;=vLastrow,'Match History Data'!H2907,"")</f>
        <v/>
      </c>
      <c r="I2907" t="str">
        <f>IF(ROW()&lt;=vLastrow,'Match History Data'!I2907,"")</f>
        <v/>
      </c>
      <c r="J2907" t="str">
        <f>IF(ROW()&lt;=vLastrow,'Match History Data'!J2907,"")</f>
        <v/>
      </c>
      <c r="K2907" t="str">
        <f>IF(ROW()&lt;=vLastrow,'Match History Data'!K2907,"")</f>
        <v/>
      </c>
      <c r="L2907" t="str">
        <f>IF(ROW()&lt;=vLastrow,'Match History Data'!L2907,"")</f>
        <v/>
      </c>
      <c r="M2907" t="str">
        <f>IF(ROW()&lt;=vLastrow,'Match History Data'!M2907,"")</f>
        <v/>
      </c>
      <c r="N2907" t="str">
        <f>IF(ROW()&lt;=vLastrow,'Match History Data'!N2907,"")</f>
        <v/>
      </c>
      <c r="O2907" t="str">
        <f>IF(ROW()&lt;=vLastrow,'Match History Data'!O2907,"")</f>
        <v/>
      </c>
      <c r="Q2907" t="str">
        <f>IF(ROW()&lt;=vLastrow,VLOOKUP(MONTH(E2907),calcs!$S$2:$T$13,2,FALSE),"")</f>
        <v/>
      </c>
      <c r="R2907" t="str">
        <f>IF(ROW()&lt;=vLastrow,VLOOKUP(MONTH(F2907),calcs!$S$2:$T$13,2,FALSE),"")</f>
        <v/>
      </c>
      <c r="S2907" t="str">
        <f t="shared" si="235"/>
        <v/>
      </c>
      <c r="T2907" s="26" t="e">
        <f>IF(F2907="",DATEDIF(E2907,calcs!X$2,"Y"),"")</f>
        <v>#VALUE!</v>
      </c>
      <c r="U2907" t="str">
        <f t="shared" si="234"/>
        <v/>
      </c>
      <c r="V2907" t="str">
        <f t="shared" si="231"/>
        <v/>
      </c>
      <c r="W2907">
        <f t="shared" si="232"/>
        <v>0</v>
      </c>
      <c r="X2907">
        <f t="shared" si="233"/>
        <v>0</v>
      </c>
    </row>
    <row r="2908" spans="1:24" x14ac:dyDescent="0.35">
      <c r="A2908" t="str">
        <f>IF(ROW()&lt;=vLastrow,'Match History Data'!A2908,"")</f>
        <v/>
      </c>
      <c r="B2908" t="str">
        <f>IF(ROW()&lt;=vLastrow,'Match History Data'!B2908,"")</f>
        <v/>
      </c>
      <c r="C2908" t="str">
        <f>IF(ROW()&lt;=vLastrow,'Match History Data'!C2908,"")</f>
        <v/>
      </c>
      <c r="D2908" t="str">
        <f>IF(ROW()&lt;=vLastrow,'Match History Data'!D2908,"")</f>
        <v/>
      </c>
      <c r="E2908" s="3" t="str">
        <f>IF(ROW()&lt;=vLastrow,IF('Match History Data'!E2908&lt;&gt;"",'Match History Data'!E2908,""),"")</f>
        <v/>
      </c>
      <c r="F2908" s="3" t="str">
        <f>IF(ROW()&lt;=vLastrow,IF('Match History Data'!F2908&lt;&gt;"",'Match History Data'!F2908,""),"")</f>
        <v/>
      </c>
      <c r="G2908" t="str">
        <f>IF(ROW()&lt;=vLastrow,'Match History Data'!G2908,"")</f>
        <v/>
      </c>
      <c r="H2908" t="str">
        <f>IF(ROW()&lt;=vLastrow,'Match History Data'!H2908,"")</f>
        <v/>
      </c>
      <c r="I2908" t="str">
        <f>IF(ROW()&lt;=vLastrow,'Match History Data'!I2908,"")</f>
        <v/>
      </c>
      <c r="J2908" t="str">
        <f>IF(ROW()&lt;=vLastrow,'Match History Data'!J2908,"")</f>
        <v/>
      </c>
      <c r="K2908" t="str">
        <f>IF(ROW()&lt;=vLastrow,'Match History Data'!K2908,"")</f>
        <v/>
      </c>
      <c r="L2908" t="str">
        <f>IF(ROW()&lt;=vLastrow,'Match History Data'!L2908,"")</f>
        <v/>
      </c>
      <c r="M2908" t="str">
        <f>IF(ROW()&lt;=vLastrow,'Match History Data'!M2908,"")</f>
        <v/>
      </c>
      <c r="N2908" t="str">
        <f>IF(ROW()&lt;=vLastrow,'Match History Data'!N2908,"")</f>
        <v/>
      </c>
      <c r="O2908" t="str">
        <f>IF(ROW()&lt;=vLastrow,'Match History Data'!O2908,"")</f>
        <v/>
      </c>
      <c r="Q2908" t="str">
        <f>IF(ROW()&lt;=vLastrow,VLOOKUP(MONTH(E2908),calcs!$S$2:$T$13,2,FALSE),"")</f>
        <v/>
      </c>
      <c r="R2908" t="str">
        <f>IF(ROW()&lt;=vLastrow,VLOOKUP(MONTH(F2908),calcs!$S$2:$T$13,2,FALSE),"")</f>
        <v/>
      </c>
      <c r="S2908" t="str">
        <f t="shared" si="235"/>
        <v/>
      </c>
      <c r="T2908" s="26" t="e">
        <f>IF(F2908="",DATEDIF(E2908,calcs!X$2,"Y"),"")</f>
        <v>#VALUE!</v>
      </c>
      <c r="U2908" t="str">
        <f t="shared" si="234"/>
        <v/>
      </c>
      <c r="V2908" t="str">
        <f t="shared" si="231"/>
        <v/>
      </c>
      <c r="W2908">
        <f t="shared" si="232"/>
        <v>0</v>
      </c>
      <c r="X2908">
        <f t="shared" si="233"/>
        <v>0</v>
      </c>
    </row>
    <row r="2909" spans="1:24" x14ac:dyDescent="0.35">
      <c r="A2909" t="str">
        <f>IF(ROW()&lt;=vLastrow,'Match History Data'!A2909,"")</f>
        <v/>
      </c>
      <c r="B2909" t="str">
        <f>IF(ROW()&lt;=vLastrow,'Match History Data'!B2909,"")</f>
        <v/>
      </c>
      <c r="C2909" t="str">
        <f>IF(ROW()&lt;=vLastrow,'Match History Data'!C2909,"")</f>
        <v/>
      </c>
      <c r="D2909" t="str">
        <f>IF(ROW()&lt;=vLastrow,'Match History Data'!D2909,"")</f>
        <v/>
      </c>
      <c r="E2909" s="3" t="str">
        <f>IF(ROW()&lt;=vLastrow,IF('Match History Data'!E2909&lt;&gt;"",'Match History Data'!E2909,""),"")</f>
        <v/>
      </c>
      <c r="F2909" s="3" t="str">
        <f>IF(ROW()&lt;=vLastrow,IF('Match History Data'!F2909&lt;&gt;"",'Match History Data'!F2909,""),"")</f>
        <v/>
      </c>
      <c r="G2909" t="str">
        <f>IF(ROW()&lt;=vLastrow,'Match History Data'!G2909,"")</f>
        <v/>
      </c>
      <c r="H2909" t="str">
        <f>IF(ROW()&lt;=vLastrow,'Match History Data'!H2909,"")</f>
        <v/>
      </c>
      <c r="I2909" t="str">
        <f>IF(ROW()&lt;=vLastrow,'Match History Data'!I2909,"")</f>
        <v/>
      </c>
      <c r="J2909" t="str">
        <f>IF(ROW()&lt;=vLastrow,'Match History Data'!J2909,"")</f>
        <v/>
      </c>
      <c r="K2909" t="str">
        <f>IF(ROW()&lt;=vLastrow,'Match History Data'!K2909,"")</f>
        <v/>
      </c>
      <c r="L2909" t="str">
        <f>IF(ROW()&lt;=vLastrow,'Match History Data'!L2909,"")</f>
        <v/>
      </c>
      <c r="M2909" t="str">
        <f>IF(ROW()&lt;=vLastrow,'Match History Data'!M2909,"")</f>
        <v/>
      </c>
      <c r="N2909" t="str">
        <f>IF(ROW()&lt;=vLastrow,'Match History Data'!N2909,"")</f>
        <v/>
      </c>
      <c r="O2909" t="str">
        <f>IF(ROW()&lt;=vLastrow,'Match History Data'!O2909,"")</f>
        <v/>
      </c>
      <c r="Q2909" t="str">
        <f>IF(ROW()&lt;=vLastrow,VLOOKUP(MONTH(E2909),calcs!$S$2:$T$13,2,FALSE),"")</f>
        <v/>
      </c>
      <c r="R2909" t="str">
        <f>IF(ROW()&lt;=vLastrow,VLOOKUP(MONTH(F2909),calcs!$S$2:$T$13,2,FALSE),"")</f>
        <v/>
      </c>
      <c r="S2909" t="str">
        <f t="shared" si="235"/>
        <v/>
      </c>
      <c r="T2909" s="26" t="e">
        <f>IF(F2909="",DATEDIF(E2909,calcs!X$2,"Y"),"")</f>
        <v>#VALUE!</v>
      </c>
      <c r="U2909" t="str">
        <f t="shared" si="234"/>
        <v/>
      </c>
      <c r="V2909" t="str">
        <f t="shared" si="231"/>
        <v/>
      </c>
      <c r="W2909">
        <f t="shared" si="232"/>
        <v>0</v>
      </c>
      <c r="X2909">
        <f t="shared" si="233"/>
        <v>0</v>
      </c>
    </row>
    <row r="2910" spans="1:24" x14ac:dyDescent="0.35">
      <c r="A2910" t="str">
        <f>IF(ROW()&lt;=vLastrow,'Match History Data'!A2910,"")</f>
        <v/>
      </c>
      <c r="B2910" t="str">
        <f>IF(ROW()&lt;=vLastrow,'Match History Data'!B2910,"")</f>
        <v/>
      </c>
      <c r="C2910" t="str">
        <f>IF(ROW()&lt;=vLastrow,'Match History Data'!C2910,"")</f>
        <v/>
      </c>
      <c r="D2910" t="str">
        <f>IF(ROW()&lt;=vLastrow,'Match History Data'!D2910,"")</f>
        <v/>
      </c>
      <c r="E2910" s="3" t="str">
        <f>IF(ROW()&lt;=vLastrow,IF('Match History Data'!E2910&lt;&gt;"",'Match History Data'!E2910,""),"")</f>
        <v/>
      </c>
      <c r="F2910" s="3" t="str">
        <f>IF(ROW()&lt;=vLastrow,IF('Match History Data'!F2910&lt;&gt;"",'Match History Data'!F2910,""),"")</f>
        <v/>
      </c>
      <c r="G2910" t="str">
        <f>IF(ROW()&lt;=vLastrow,'Match History Data'!G2910,"")</f>
        <v/>
      </c>
      <c r="H2910" t="str">
        <f>IF(ROW()&lt;=vLastrow,'Match History Data'!H2910,"")</f>
        <v/>
      </c>
      <c r="I2910" t="str">
        <f>IF(ROW()&lt;=vLastrow,'Match History Data'!I2910,"")</f>
        <v/>
      </c>
      <c r="J2910" t="str">
        <f>IF(ROW()&lt;=vLastrow,'Match History Data'!J2910,"")</f>
        <v/>
      </c>
      <c r="K2910" t="str">
        <f>IF(ROW()&lt;=vLastrow,'Match History Data'!K2910,"")</f>
        <v/>
      </c>
      <c r="L2910" t="str">
        <f>IF(ROW()&lt;=vLastrow,'Match History Data'!L2910,"")</f>
        <v/>
      </c>
      <c r="M2910" t="str">
        <f>IF(ROW()&lt;=vLastrow,'Match History Data'!M2910,"")</f>
        <v/>
      </c>
      <c r="N2910" t="str">
        <f>IF(ROW()&lt;=vLastrow,'Match History Data'!N2910,"")</f>
        <v/>
      </c>
      <c r="O2910" t="str">
        <f>IF(ROW()&lt;=vLastrow,'Match History Data'!O2910,"")</f>
        <v/>
      </c>
      <c r="Q2910" t="str">
        <f>IF(ROW()&lt;=vLastrow,VLOOKUP(MONTH(E2910),calcs!$S$2:$T$13,2,FALSE),"")</f>
        <v/>
      </c>
      <c r="R2910" t="str">
        <f>IF(ROW()&lt;=vLastrow,VLOOKUP(MONTH(F2910),calcs!$S$2:$T$13,2,FALSE),"")</f>
        <v/>
      </c>
      <c r="S2910" t="str">
        <f t="shared" si="235"/>
        <v/>
      </c>
      <c r="T2910" s="26" t="e">
        <f>IF(F2910="",DATEDIF(E2910,calcs!X$2,"Y"),"")</f>
        <v>#VALUE!</v>
      </c>
      <c r="U2910" t="str">
        <f t="shared" si="234"/>
        <v/>
      </c>
      <c r="V2910" t="str">
        <f t="shared" si="231"/>
        <v/>
      </c>
      <c r="W2910">
        <f t="shared" si="232"/>
        <v>0</v>
      </c>
      <c r="X2910">
        <f t="shared" si="233"/>
        <v>0</v>
      </c>
    </row>
    <row r="2911" spans="1:24" x14ac:dyDescent="0.35">
      <c r="A2911" t="str">
        <f>IF(ROW()&lt;=vLastrow,'Match History Data'!A2911,"")</f>
        <v/>
      </c>
      <c r="B2911" t="str">
        <f>IF(ROW()&lt;=vLastrow,'Match History Data'!B2911,"")</f>
        <v/>
      </c>
      <c r="C2911" t="str">
        <f>IF(ROW()&lt;=vLastrow,'Match History Data'!C2911,"")</f>
        <v/>
      </c>
      <c r="D2911" t="str">
        <f>IF(ROW()&lt;=vLastrow,'Match History Data'!D2911,"")</f>
        <v/>
      </c>
      <c r="E2911" s="3" t="str">
        <f>IF(ROW()&lt;=vLastrow,IF('Match History Data'!E2911&lt;&gt;"",'Match History Data'!E2911,""),"")</f>
        <v/>
      </c>
      <c r="F2911" s="3" t="str">
        <f>IF(ROW()&lt;=vLastrow,IF('Match History Data'!F2911&lt;&gt;"",'Match History Data'!F2911,""),"")</f>
        <v/>
      </c>
      <c r="G2911" t="str">
        <f>IF(ROW()&lt;=vLastrow,'Match History Data'!G2911,"")</f>
        <v/>
      </c>
      <c r="H2911" t="str">
        <f>IF(ROW()&lt;=vLastrow,'Match History Data'!H2911,"")</f>
        <v/>
      </c>
      <c r="I2911" t="str">
        <f>IF(ROW()&lt;=vLastrow,'Match History Data'!I2911,"")</f>
        <v/>
      </c>
      <c r="J2911" t="str">
        <f>IF(ROW()&lt;=vLastrow,'Match History Data'!J2911,"")</f>
        <v/>
      </c>
      <c r="K2911" t="str">
        <f>IF(ROW()&lt;=vLastrow,'Match History Data'!K2911,"")</f>
        <v/>
      </c>
      <c r="L2911" t="str">
        <f>IF(ROW()&lt;=vLastrow,'Match History Data'!L2911,"")</f>
        <v/>
      </c>
      <c r="M2911" t="str">
        <f>IF(ROW()&lt;=vLastrow,'Match History Data'!M2911,"")</f>
        <v/>
      </c>
      <c r="N2911" t="str">
        <f>IF(ROW()&lt;=vLastrow,'Match History Data'!N2911,"")</f>
        <v/>
      </c>
      <c r="O2911" t="str">
        <f>IF(ROW()&lt;=vLastrow,'Match History Data'!O2911,"")</f>
        <v/>
      </c>
      <c r="Q2911" t="str">
        <f>IF(ROW()&lt;=vLastrow,VLOOKUP(MONTH(E2911),calcs!$S$2:$T$13,2,FALSE),"")</f>
        <v/>
      </c>
      <c r="R2911" t="str">
        <f>IF(ROW()&lt;=vLastrow,VLOOKUP(MONTH(F2911),calcs!$S$2:$T$13,2,FALSE),"")</f>
        <v/>
      </c>
      <c r="S2911" t="str">
        <f t="shared" si="235"/>
        <v/>
      </c>
      <c r="T2911" s="26" t="e">
        <f>IF(F2911="",DATEDIF(E2911,calcs!X$2,"Y"),"")</f>
        <v>#VALUE!</v>
      </c>
      <c r="U2911" t="str">
        <f t="shared" si="234"/>
        <v/>
      </c>
      <c r="V2911" t="str">
        <f t="shared" si="231"/>
        <v/>
      </c>
      <c r="W2911">
        <f t="shared" si="232"/>
        <v>0</v>
      </c>
      <c r="X2911">
        <f t="shared" si="233"/>
        <v>0</v>
      </c>
    </row>
    <row r="2912" spans="1:24" x14ac:dyDescent="0.35">
      <c r="A2912" t="str">
        <f>IF(ROW()&lt;=vLastrow,'Match History Data'!A2912,"")</f>
        <v/>
      </c>
      <c r="B2912" t="str">
        <f>IF(ROW()&lt;=vLastrow,'Match History Data'!B2912,"")</f>
        <v/>
      </c>
      <c r="C2912" t="str">
        <f>IF(ROW()&lt;=vLastrow,'Match History Data'!C2912,"")</f>
        <v/>
      </c>
      <c r="D2912" t="str">
        <f>IF(ROW()&lt;=vLastrow,'Match History Data'!D2912,"")</f>
        <v/>
      </c>
      <c r="E2912" s="3" t="str">
        <f>IF(ROW()&lt;=vLastrow,IF('Match History Data'!E2912&lt;&gt;"",'Match History Data'!E2912,""),"")</f>
        <v/>
      </c>
      <c r="F2912" s="3" t="str">
        <f>IF(ROW()&lt;=vLastrow,IF('Match History Data'!F2912&lt;&gt;"",'Match History Data'!F2912,""),"")</f>
        <v/>
      </c>
      <c r="G2912" t="str">
        <f>IF(ROW()&lt;=vLastrow,'Match History Data'!G2912,"")</f>
        <v/>
      </c>
      <c r="H2912" t="str">
        <f>IF(ROW()&lt;=vLastrow,'Match History Data'!H2912,"")</f>
        <v/>
      </c>
      <c r="I2912" t="str">
        <f>IF(ROW()&lt;=vLastrow,'Match History Data'!I2912,"")</f>
        <v/>
      </c>
      <c r="J2912" t="str">
        <f>IF(ROW()&lt;=vLastrow,'Match History Data'!J2912,"")</f>
        <v/>
      </c>
      <c r="K2912" t="str">
        <f>IF(ROW()&lt;=vLastrow,'Match History Data'!K2912,"")</f>
        <v/>
      </c>
      <c r="L2912" t="str">
        <f>IF(ROW()&lt;=vLastrow,'Match History Data'!L2912,"")</f>
        <v/>
      </c>
      <c r="M2912" t="str">
        <f>IF(ROW()&lt;=vLastrow,'Match History Data'!M2912,"")</f>
        <v/>
      </c>
      <c r="N2912" t="str">
        <f>IF(ROW()&lt;=vLastrow,'Match History Data'!N2912,"")</f>
        <v/>
      </c>
      <c r="O2912" t="str">
        <f>IF(ROW()&lt;=vLastrow,'Match History Data'!O2912,"")</f>
        <v/>
      </c>
      <c r="Q2912" t="str">
        <f>IF(ROW()&lt;=vLastrow,VLOOKUP(MONTH(E2912),calcs!$S$2:$T$13,2,FALSE),"")</f>
        <v/>
      </c>
      <c r="R2912" t="str">
        <f>IF(ROW()&lt;=vLastrow,VLOOKUP(MONTH(F2912),calcs!$S$2:$T$13,2,FALSE),"")</f>
        <v/>
      </c>
      <c r="S2912" t="str">
        <f t="shared" si="235"/>
        <v/>
      </c>
      <c r="T2912" s="26" t="e">
        <f>IF(F2912="",DATEDIF(E2912,calcs!X$2,"Y"),"")</f>
        <v>#VALUE!</v>
      </c>
      <c r="U2912" t="str">
        <f t="shared" si="234"/>
        <v/>
      </c>
      <c r="V2912" t="str">
        <f t="shared" si="231"/>
        <v/>
      </c>
      <c r="W2912">
        <f t="shared" si="232"/>
        <v>0</v>
      </c>
      <c r="X2912">
        <f t="shared" si="233"/>
        <v>0</v>
      </c>
    </row>
    <row r="2913" spans="1:24" x14ac:dyDescent="0.35">
      <c r="A2913" t="str">
        <f>IF(ROW()&lt;=vLastrow,'Match History Data'!A2913,"")</f>
        <v/>
      </c>
      <c r="B2913" t="str">
        <f>IF(ROW()&lt;=vLastrow,'Match History Data'!B2913,"")</f>
        <v/>
      </c>
      <c r="C2913" t="str">
        <f>IF(ROW()&lt;=vLastrow,'Match History Data'!C2913,"")</f>
        <v/>
      </c>
      <c r="D2913" t="str">
        <f>IF(ROW()&lt;=vLastrow,'Match History Data'!D2913,"")</f>
        <v/>
      </c>
      <c r="E2913" s="3" t="str">
        <f>IF(ROW()&lt;=vLastrow,IF('Match History Data'!E2913&lt;&gt;"",'Match History Data'!E2913,""),"")</f>
        <v/>
      </c>
      <c r="F2913" s="3" t="str">
        <f>IF(ROW()&lt;=vLastrow,IF('Match History Data'!F2913&lt;&gt;"",'Match History Data'!F2913,""),"")</f>
        <v/>
      </c>
      <c r="G2913" t="str">
        <f>IF(ROW()&lt;=vLastrow,'Match History Data'!G2913,"")</f>
        <v/>
      </c>
      <c r="H2913" t="str">
        <f>IF(ROW()&lt;=vLastrow,'Match History Data'!H2913,"")</f>
        <v/>
      </c>
      <c r="I2913" t="str">
        <f>IF(ROW()&lt;=vLastrow,'Match History Data'!I2913,"")</f>
        <v/>
      </c>
      <c r="J2913" t="str">
        <f>IF(ROW()&lt;=vLastrow,'Match History Data'!J2913,"")</f>
        <v/>
      </c>
      <c r="K2913" t="str">
        <f>IF(ROW()&lt;=vLastrow,'Match History Data'!K2913,"")</f>
        <v/>
      </c>
      <c r="L2913" t="str">
        <f>IF(ROW()&lt;=vLastrow,'Match History Data'!L2913,"")</f>
        <v/>
      </c>
      <c r="M2913" t="str">
        <f>IF(ROW()&lt;=vLastrow,'Match History Data'!M2913,"")</f>
        <v/>
      </c>
      <c r="N2913" t="str">
        <f>IF(ROW()&lt;=vLastrow,'Match History Data'!N2913,"")</f>
        <v/>
      </c>
      <c r="O2913" t="str">
        <f>IF(ROW()&lt;=vLastrow,'Match History Data'!O2913,"")</f>
        <v/>
      </c>
      <c r="Q2913" t="str">
        <f>IF(ROW()&lt;=vLastrow,VLOOKUP(MONTH(E2913),calcs!$S$2:$T$13,2,FALSE),"")</f>
        <v/>
      </c>
      <c r="R2913" t="str">
        <f>IF(ROW()&lt;=vLastrow,VLOOKUP(MONTH(F2913),calcs!$S$2:$T$13,2,FALSE),"")</f>
        <v/>
      </c>
      <c r="S2913" t="str">
        <f t="shared" si="235"/>
        <v/>
      </c>
      <c r="T2913" s="26" t="e">
        <f>IF(F2913="",DATEDIF(E2913,calcs!X$2,"Y"),"")</f>
        <v>#VALUE!</v>
      </c>
      <c r="U2913" t="str">
        <f t="shared" si="234"/>
        <v/>
      </c>
      <c r="V2913" t="str">
        <f t="shared" si="231"/>
        <v/>
      </c>
      <c r="W2913">
        <f t="shared" si="232"/>
        <v>0</v>
      </c>
      <c r="X2913">
        <f t="shared" si="233"/>
        <v>0</v>
      </c>
    </row>
    <row r="2914" spans="1:24" x14ac:dyDescent="0.35">
      <c r="A2914" t="str">
        <f>IF(ROW()&lt;=vLastrow,'Match History Data'!A2914,"")</f>
        <v/>
      </c>
      <c r="B2914" t="str">
        <f>IF(ROW()&lt;=vLastrow,'Match History Data'!B2914,"")</f>
        <v/>
      </c>
      <c r="C2914" t="str">
        <f>IF(ROW()&lt;=vLastrow,'Match History Data'!C2914,"")</f>
        <v/>
      </c>
      <c r="D2914" t="str">
        <f>IF(ROW()&lt;=vLastrow,'Match History Data'!D2914,"")</f>
        <v/>
      </c>
      <c r="E2914" s="3" t="str">
        <f>IF(ROW()&lt;=vLastrow,IF('Match History Data'!E2914&lt;&gt;"",'Match History Data'!E2914,""),"")</f>
        <v/>
      </c>
      <c r="F2914" s="3" t="str">
        <f>IF(ROW()&lt;=vLastrow,IF('Match History Data'!F2914&lt;&gt;"",'Match History Data'!F2914,""),"")</f>
        <v/>
      </c>
      <c r="G2914" t="str">
        <f>IF(ROW()&lt;=vLastrow,'Match History Data'!G2914,"")</f>
        <v/>
      </c>
      <c r="H2914" t="str">
        <f>IF(ROW()&lt;=vLastrow,'Match History Data'!H2914,"")</f>
        <v/>
      </c>
      <c r="I2914" t="str">
        <f>IF(ROW()&lt;=vLastrow,'Match History Data'!I2914,"")</f>
        <v/>
      </c>
      <c r="J2914" t="str">
        <f>IF(ROW()&lt;=vLastrow,'Match History Data'!J2914,"")</f>
        <v/>
      </c>
      <c r="K2914" t="str">
        <f>IF(ROW()&lt;=vLastrow,'Match History Data'!K2914,"")</f>
        <v/>
      </c>
      <c r="L2914" t="str">
        <f>IF(ROW()&lt;=vLastrow,'Match History Data'!L2914,"")</f>
        <v/>
      </c>
      <c r="M2914" t="str">
        <f>IF(ROW()&lt;=vLastrow,'Match History Data'!M2914,"")</f>
        <v/>
      </c>
      <c r="N2914" t="str">
        <f>IF(ROW()&lt;=vLastrow,'Match History Data'!N2914,"")</f>
        <v/>
      </c>
      <c r="O2914" t="str">
        <f>IF(ROW()&lt;=vLastrow,'Match History Data'!O2914,"")</f>
        <v/>
      </c>
      <c r="Q2914" t="str">
        <f>IF(ROW()&lt;=vLastrow,VLOOKUP(MONTH(E2914),calcs!$S$2:$T$13,2,FALSE),"")</f>
        <v/>
      </c>
      <c r="R2914" t="str">
        <f>IF(ROW()&lt;=vLastrow,VLOOKUP(MONTH(F2914),calcs!$S$2:$T$13,2,FALSE),"")</f>
        <v/>
      </c>
      <c r="S2914" t="str">
        <f t="shared" si="235"/>
        <v/>
      </c>
      <c r="T2914" s="26" t="e">
        <f>IF(F2914="",DATEDIF(E2914,calcs!X$2,"Y"),"")</f>
        <v>#VALUE!</v>
      </c>
      <c r="U2914" t="str">
        <f t="shared" si="234"/>
        <v/>
      </c>
      <c r="V2914" t="str">
        <f t="shared" si="231"/>
        <v/>
      </c>
      <c r="W2914">
        <f t="shared" si="232"/>
        <v>0</v>
      </c>
      <c r="X2914">
        <f t="shared" si="233"/>
        <v>0</v>
      </c>
    </row>
    <row r="2915" spans="1:24" x14ac:dyDescent="0.35">
      <c r="A2915" t="str">
        <f>IF(ROW()&lt;=vLastrow,'Match History Data'!A2915,"")</f>
        <v/>
      </c>
      <c r="B2915" t="str">
        <f>IF(ROW()&lt;=vLastrow,'Match History Data'!B2915,"")</f>
        <v/>
      </c>
      <c r="C2915" t="str">
        <f>IF(ROW()&lt;=vLastrow,'Match History Data'!C2915,"")</f>
        <v/>
      </c>
      <c r="D2915" t="str">
        <f>IF(ROW()&lt;=vLastrow,'Match History Data'!D2915,"")</f>
        <v/>
      </c>
      <c r="E2915" s="3" t="str">
        <f>IF(ROW()&lt;=vLastrow,IF('Match History Data'!E2915&lt;&gt;"",'Match History Data'!E2915,""),"")</f>
        <v/>
      </c>
      <c r="F2915" s="3" t="str">
        <f>IF(ROW()&lt;=vLastrow,IF('Match History Data'!F2915&lt;&gt;"",'Match History Data'!F2915,""),"")</f>
        <v/>
      </c>
      <c r="G2915" t="str">
        <f>IF(ROW()&lt;=vLastrow,'Match History Data'!G2915,"")</f>
        <v/>
      </c>
      <c r="H2915" t="str">
        <f>IF(ROW()&lt;=vLastrow,'Match History Data'!H2915,"")</f>
        <v/>
      </c>
      <c r="I2915" t="str">
        <f>IF(ROW()&lt;=vLastrow,'Match History Data'!I2915,"")</f>
        <v/>
      </c>
      <c r="J2915" t="str">
        <f>IF(ROW()&lt;=vLastrow,'Match History Data'!J2915,"")</f>
        <v/>
      </c>
      <c r="K2915" t="str">
        <f>IF(ROW()&lt;=vLastrow,'Match History Data'!K2915,"")</f>
        <v/>
      </c>
      <c r="L2915" t="str">
        <f>IF(ROW()&lt;=vLastrow,'Match History Data'!L2915,"")</f>
        <v/>
      </c>
      <c r="M2915" t="str">
        <f>IF(ROW()&lt;=vLastrow,'Match History Data'!M2915,"")</f>
        <v/>
      </c>
      <c r="N2915" t="str">
        <f>IF(ROW()&lt;=vLastrow,'Match History Data'!N2915,"")</f>
        <v/>
      </c>
      <c r="O2915" t="str">
        <f>IF(ROW()&lt;=vLastrow,'Match History Data'!O2915,"")</f>
        <v/>
      </c>
      <c r="Q2915" t="str">
        <f>IF(ROW()&lt;=vLastrow,VLOOKUP(MONTH(E2915),calcs!$S$2:$T$13,2,FALSE),"")</f>
        <v/>
      </c>
      <c r="R2915" t="str">
        <f>IF(ROW()&lt;=vLastrow,VLOOKUP(MONTH(F2915),calcs!$S$2:$T$13,2,FALSE),"")</f>
        <v/>
      </c>
      <c r="S2915" t="str">
        <f t="shared" si="235"/>
        <v/>
      </c>
      <c r="T2915" s="26" t="e">
        <f>IF(F2915="",DATEDIF(E2915,calcs!X$2,"Y"),"")</f>
        <v>#VALUE!</v>
      </c>
      <c r="U2915" t="str">
        <f t="shared" si="234"/>
        <v/>
      </c>
      <c r="V2915" t="str">
        <f t="shared" si="231"/>
        <v/>
      </c>
      <c r="W2915">
        <f t="shared" si="232"/>
        <v>0</v>
      </c>
      <c r="X2915">
        <f t="shared" si="233"/>
        <v>0</v>
      </c>
    </row>
    <row r="2916" spans="1:24" x14ac:dyDescent="0.35">
      <c r="A2916" t="str">
        <f>IF(ROW()&lt;=vLastrow,'Match History Data'!A2916,"")</f>
        <v/>
      </c>
      <c r="B2916" t="str">
        <f>IF(ROW()&lt;=vLastrow,'Match History Data'!B2916,"")</f>
        <v/>
      </c>
      <c r="C2916" t="str">
        <f>IF(ROW()&lt;=vLastrow,'Match History Data'!C2916,"")</f>
        <v/>
      </c>
      <c r="D2916" t="str">
        <f>IF(ROW()&lt;=vLastrow,'Match History Data'!D2916,"")</f>
        <v/>
      </c>
      <c r="E2916" s="3" t="str">
        <f>IF(ROW()&lt;=vLastrow,IF('Match History Data'!E2916&lt;&gt;"",'Match History Data'!E2916,""),"")</f>
        <v/>
      </c>
      <c r="F2916" s="3" t="str">
        <f>IF(ROW()&lt;=vLastrow,IF('Match History Data'!F2916&lt;&gt;"",'Match History Data'!F2916,""),"")</f>
        <v/>
      </c>
      <c r="G2916" t="str">
        <f>IF(ROW()&lt;=vLastrow,'Match History Data'!G2916,"")</f>
        <v/>
      </c>
      <c r="H2916" t="str">
        <f>IF(ROW()&lt;=vLastrow,'Match History Data'!H2916,"")</f>
        <v/>
      </c>
      <c r="I2916" t="str">
        <f>IF(ROW()&lt;=vLastrow,'Match History Data'!I2916,"")</f>
        <v/>
      </c>
      <c r="J2916" t="str">
        <f>IF(ROW()&lt;=vLastrow,'Match History Data'!J2916,"")</f>
        <v/>
      </c>
      <c r="K2916" t="str">
        <f>IF(ROW()&lt;=vLastrow,'Match History Data'!K2916,"")</f>
        <v/>
      </c>
      <c r="L2916" t="str">
        <f>IF(ROW()&lt;=vLastrow,'Match History Data'!L2916,"")</f>
        <v/>
      </c>
      <c r="M2916" t="str">
        <f>IF(ROW()&lt;=vLastrow,'Match History Data'!M2916,"")</f>
        <v/>
      </c>
      <c r="N2916" t="str">
        <f>IF(ROW()&lt;=vLastrow,'Match History Data'!N2916,"")</f>
        <v/>
      </c>
      <c r="O2916" t="str">
        <f>IF(ROW()&lt;=vLastrow,'Match History Data'!O2916,"")</f>
        <v/>
      </c>
      <c r="Q2916" t="str">
        <f>IF(ROW()&lt;=vLastrow,VLOOKUP(MONTH(E2916),calcs!$S$2:$T$13,2,FALSE),"")</f>
        <v/>
      </c>
      <c r="R2916" t="str">
        <f>IF(ROW()&lt;=vLastrow,VLOOKUP(MONTH(F2916),calcs!$S$2:$T$13,2,FALSE),"")</f>
        <v/>
      </c>
      <c r="S2916" t="str">
        <f t="shared" si="235"/>
        <v/>
      </c>
      <c r="T2916" s="26" t="e">
        <f>IF(F2916="",DATEDIF(E2916,calcs!X$2,"Y"),"")</f>
        <v>#VALUE!</v>
      </c>
      <c r="U2916" t="str">
        <f t="shared" si="234"/>
        <v/>
      </c>
      <c r="V2916" t="str">
        <f t="shared" si="231"/>
        <v/>
      </c>
      <c r="W2916">
        <f t="shared" si="232"/>
        <v>0</v>
      </c>
      <c r="X2916">
        <f t="shared" si="233"/>
        <v>0</v>
      </c>
    </row>
    <row r="2917" spans="1:24" x14ac:dyDescent="0.35">
      <c r="A2917" t="str">
        <f>IF(ROW()&lt;=vLastrow,'Match History Data'!A2917,"")</f>
        <v/>
      </c>
      <c r="B2917" t="str">
        <f>IF(ROW()&lt;=vLastrow,'Match History Data'!B2917,"")</f>
        <v/>
      </c>
      <c r="C2917" t="str">
        <f>IF(ROW()&lt;=vLastrow,'Match History Data'!C2917,"")</f>
        <v/>
      </c>
      <c r="D2917" t="str">
        <f>IF(ROW()&lt;=vLastrow,'Match History Data'!D2917,"")</f>
        <v/>
      </c>
      <c r="E2917" s="3" t="str">
        <f>IF(ROW()&lt;=vLastrow,IF('Match History Data'!E2917&lt;&gt;"",'Match History Data'!E2917,""),"")</f>
        <v/>
      </c>
      <c r="F2917" s="3" t="str">
        <f>IF(ROW()&lt;=vLastrow,IF('Match History Data'!F2917&lt;&gt;"",'Match History Data'!F2917,""),"")</f>
        <v/>
      </c>
      <c r="G2917" t="str">
        <f>IF(ROW()&lt;=vLastrow,'Match History Data'!G2917,"")</f>
        <v/>
      </c>
      <c r="H2917" t="str">
        <f>IF(ROW()&lt;=vLastrow,'Match History Data'!H2917,"")</f>
        <v/>
      </c>
      <c r="I2917" t="str">
        <f>IF(ROW()&lt;=vLastrow,'Match History Data'!I2917,"")</f>
        <v/>
      </c>
      <c r="J2917" t="str">
        <f>IF(ROW()&lt;=vLastrow,'Match History Data'!J2917,"")</f>
        <v/>
      </c>
      <c r="K2917" t="str">
        <f>IF(ROW()&lt;=vLastrow,'Match History Data'!K2917,"")</f>
        <v/>
      </c>
      <c r="L2917" t="str">
        <f>IF(ROW()&lt;=vLastrow,'Match History Data'!L2917,"")</f>
        <v/>
      </c>
      <c r="M2917" t="str">
        <f>IF(ROW()&lt;=vLastrow,'Match History Data'!M2917,"")</f>
        <v/>
      </c>
      <c r="N2917" t="str">
        <f>IF(ROW()&lt;=vLastrow,'Match History Data'!N2917,"")</f>
        <v/>
      </c>
      <c r="O2917" t="str">
        <f>IF(ROW()&lt;=vLastrow,'Match History Data'!O2917,"")</f>
        <v/>
      </c>
      <c r="Q2917" t="str">
        <f>IF(ROW()&lt;=vLastrow,VLOOKUP(MONTH(E2917),calcs!$S$2:$T$13,2,FALSE),"")</f>
        <v/>
      </c>
      <c r="R2917" t="str">
        <f>IF(ROW()&lt;=vLastrow,VLOOKUP(MONTH(F2917),calcs!$S$2:$T$13,2,FALSE),"")</f>
        <v/>
      </c>
      <c r="S2917" t="str">
        <f t="shared" si="235"/>
        <v/>
      </c>
      <c r="T2917" s="26" t="e">
        <f>IF(F2917="",DATEDIF(E2917,calcs!X$2,"Y"),"")</f>
        <v>#VALUE!</v>
      </c>
      <c r="U2917" t="str">
        <f t="shared" si="234"/>
        <v/>
      </c>
      <c r="V2917" t="str">
        <f t="shared" si="231"/>
        <v/>
      </c>
      <c r="W2917">
        <f t="shared" si="232"/>
        <v>0</v>
      </c>
      <c r="X2917">
        <f t="shared" si="233"/>
        <v>0</v>
      </c>
    </row>
    <row r="2918" spans="1:24" x14ac:dyDescent="0.35">
      <c r="A2918" t="str">
        <f>IF(ROW()&lt;=vLastrow,'Match History Data'!A2918,"")</f>
        <v/>
      </c>
      <c r="B2918" t="str">
        <f>IF(ROW()&lt;=vLastrow,'Match History Data'!B2918,"")</f>
        <v/>
      </c>
      <c r="C2918" t="str">
        <f>IF(ROW()&lt;=vLastrow,'Match History Data'!C2918,"")</f>
        <v/>
      </c>
      <c r="D2918" t="str">
        <f>IF(ROW()&lt;=vLastrow,'Match History Data'!D2918,"")</f>
        <v/>
      </c>
      <c r="E2918" s="3" t="str">
        <f>IF(ROW()&lt;=vLastrow,IF('Match History Data'!E2918&lt;&gt;"",'Match History Data'!E2918,""),"")</f>
        <v/>
      </c>
      <c r="F2918" s="3" t="str">
        <f>IF(ROW()&lt;=vLastrow,IF('Match History Data'!F2918&lt;&gt;"",'Match History Data'!F2918,""),"")</f>
        <v/>
      </c>
      <c r="G2918" t="str">
        <f>IF(ROW()&lt;=vLastrow,'Match History Data'!G2918,"")</f>
        <v/>
      </c>
      <c r="H2918" t="str">
        <f>IF(ROW()&lt;=vLastrow,'Match History Data'!H2918,"")</f>
        <v/>
      </c>
      <c r="I2918" t="str">
        <f>IF(ROW()&lt;=vLastrow,'Match History Data'!I2918,"")</f>
        <v/>
      </c>
      <c r="J2918" t="str">
        <f>IF(ROW()&lt;=vLastrow,'Match History Data'!J2918,"")</f>
        <v/>
      </c>
      <c r="K2918" t="str">
        <f>IF(ROW()&lt;=vLastrow,'Match History Data'!K2918,"")</f>
        <v/>
      </c>
      <c r="L2918" t="str">
        <f>IF(ROW()&lt;=vLastrow,'Match History Data'!L2918,"")</f>
        <v/>
      </c>
      <c r="M2918" t="str">
        <f>IF(ROW()&lt;=vLastrow,'Match History Data'!M2918,"")</f>
        <v/>
      </c>
      <c r="N2918" t="str">
        <f>IF(ROW()&lt;=vLastrow,'Match History Data'!N2918,"")</f>
        <v/>
      </c>
      <c r="O2918" t="str">
        <f>IF(ROW()&lt;=vLastrow,'Match History Data'!O2918,"")</f>
        <v/>
      </c>
      <c r="Q2918" t="str">
        <f>IF(ROW()&lt;=vLastrow,VLOOKUP(MONTH(E2918),calcs!$S$2:$T$13,2,FALSE),"")</f>
        <v/>
      </c>
      <c r="R2918" t="str">
        <f>IF(ROW()&lt;=vLastrow,VLOOKUP(MONTH(F2918),calcs!$S$2:$T$13,2,FALSE),"")</f>
        <v/>
      </c>
      <c r="S2918" t="str">
        <f t="shared" si="235"/>
        <v/>
      </c>
      <c r="T2918" s="26" t="e">
        <f>IF(F2918="",DATEDIF(E2918,calcs!X$2,"Y"),"")</f>
        <v>#VALUE!</v>
      </c>
      <c r="U2918" t="str">
        <f t="shared" si="234"/>
        <v/>
      </c>
      <c r="V2918" t="str">
        <f t="shared" si="231"/>
        <v/>
      </c>
      <c r="W2918">
        <f t="shared" si="232"/>
        <v>0</v>
      </c>
      <c r="X2918">
        <f t="shared" si="233"/>
        <v>0</v>
      </c>
    </row>
    <row r="2919" spans="1:24" x14ac:dyDescent="0.35">
      <c r="A2919" t="str">
        <f>IF(ROW()&lt;=vLastrow,'Match History Data'!A2919,"")</f>
        <v/>
      </c>
      <c r="B2919" t="str">
        <f>IF(ROW()&lt;=vLastrow,'Match History Data'!B2919,"")</f>
        <v/>
      </c>
      <c r="C2919" t="str">
        <f>IF(ROW()&lt;=vLastrow,'Match History Data'!C2919,"")</f>
        <v/>
      </c>
      <c r="D2919" t="str">
        <f>IF(ROW()&lt;=vLastrow,'Match History Data'!D2919,"")</f>
        <v/>
      </c>
      <c r="E2919" s="3" t="str">
        <f>IF(ROW()&lt;=vLastrow,IF('Match History Data'!E2919&lt;&gt;"",'Match History Data'!E2919,""),"")</f>
        <v/>
      </c>
      <c r="F2919" s="3" t="str">
        <f>IF(ROW()&lt;=vLastrow,IF('Match History Data'!F2919&lt;&gt;"",'Match History Data'!F2919,""),"")</f>
        <v/>
      </c>
      <c r="G2919" t="str">
        <f>IF(ROW()&lt;=vLastrow,'Match History Data'!G2919,"")</f>
        <v/>
      </c>
      <c r="H2919" t="str">
        <f>IF(ROW()&lt;=vLastrow,'Match History Data'!H2919,"")</f>
        <v/>
      </c>
      <c r="I2919" t="str">
        <f>IF(ROW()&lt;=vLastrow,'Match History Data'!I2919,"")</f>
        <v/>
      </c>
      <c r="J2919" t="str">
        <f>IF(ROW()&lt;=vLastrow,'Match History Data'!J2919,"")</f>
        <v/>
      </c>
      <c r="K2919" t="str">
        <f>IF(ROW()&lt;=vLastrow,'Match History Data'!K2919,"")</f>
        <v/>
      </c>
      <c r="L2919" t="str">
        <f>IF(ROW()&lt;=vLastrow,'Match History Data'!L2919,"")</f>
        <v/>
      </c>
      <c r="M2919" t="str">
        <f>IF(ROW()&lt;=vLastrow,'Match History Data'!M2919,"")</f>
        <v/>
      </c>
      <c r="N2919" t="str">
        <f>IF(ROW()&lt;=vLastrow,'Match History Data'!N2919,"")</f>
        <v/>
      </c>
      <c r="O2919" t="str">
        <f>IF(ROW()&lt;=vLastrow,'Match History Data'!O2919,"")</f>
        <v/>
      </c>
      <c r="Q2919" t="str">
        <f>IF(ROW()&lt;=vLastrow,VLOOKUP(MONTH(E2919),calcs!$S$2:$T$13,2,FALSE),"")</f>
        <v/>
      </c>
      <c r="R2919" t="str">
        <f>IF(ROW()&lt;=vLastrow,VLOOKUP(MONTH(F2919),calcs!$S$2:$T$13,2,FALSE),"")</f>
        <v/>
      </c>
      <c r="S2919" t="str">
        <f t="shared" si="235"/>
        <v/>
      </c>
      <c r="T2919" s="26" t="e">
        <f>IF(F2919="",DATEDIF(E2919,calcs!X$2,"Y"),"")</f>
        <v>#VALUE!</v>
      </c>
      <c r="U2919" t="str">
        <f t="shared" si="234"/>
        <v/>
      </c>
      <c r="V2919" t="str">
        <f t="shared" si="231"/>
        <v/>
      </c>
      <c r="W2919">
        <f t="shared" si="232"/>
        <v>0</v>
      </c>
      <c r="X2919">
        <f t="shared" si="233"/>
        <v>0</v>
      </c>
    </row>
    <row r="2920" spans="1:24" x14ac:dyDescent="0.35">
      <c r="A2920" t="str">
        <f>IF(ROW()&lt;=vLastrow,'Match History Data'!A2920,"")</f>
        <v/>
      </c>
      <c r="B2920" t="str">
        <f>IF(ROW()&lt;=vLastrow,'Match History Data'!B2920,"")</f>
        <v/>
      </c>
      <c r="C2920" t="str">
        <f>IF(ROW()&lt;=vLastrow,'Match History Data'!C2920,"")</f>
        <v/>
      </c>
      <c r="D2920" t="str">
        <f>IF(ROW()&lt;=vLastrow,'Match History Data'!D2920,"")</f>
        <v/>
      </c>
      <c r="E2920" s="3" t="str">
        <f>IF(ROW()&lt;=vLastrow,IF('Match History Data'!E2920&lt;&gt;"",'Match History Data'!E2920,""),"")</f>
        <v/>
      </c>
      <c r="F2920" s="3" t="str">
        <f>IF(ROW()&lt;=vLastrow,IF('Match History Data'!F2920&lt;&gt;"",'Match History Data'!F2920,""),"")</f>
        <v/>
      </c>
      <c r="G2920" t="str">
        <f>IF(ROW()&lt;=vLastrow,'Match History Data'!G2920,"")</f>
        <v/>
      </c>
      <c r="H2920" t="str">
        <f>IF(ROW()&lt;=vLastrow,'Match History Data'!H2920,"")</f>
        <v/>
      </c>
      <c r="I2920" t="str">
        <f>IF(ROW()&lt;=vLastrow,'Match History Data'!I2920,"")</f>
        <v/>
      </c>
      <c r="J2920" t="str">
        <f>IF(ROW()&lt;=vLastrow,'Match History Data'!J2920,"")</f>
        <v/>
      </c>
      <c r="K2920" t="str">
        <f>IF(ROW()&lt;=vLastrow,'Match History Data'!K2920,"")</f>
        <v/>
      </c>
      <c r="L2920" t="str">
        <f>IF(ROW()&lt;=vLastrow,'Match History Data'!L2920,"")</f>
        <v/>
      </c>
      <c r="M2920" t="str">
        <f>IF(ROW()&lt;=vLastrow,'Match History Data'!M2920,"")</f>
        <v/>
      </c>
      <c r="N2920" t="str">
        <f>IF(ROW()&lt;=vLastrow,'Match History Data'!N2920,"")</f>
        <v/>
      </c>
      <c r="O2920" t="str">
        <f>IF(ROW()&lt;=vLastrow,'Match History Data'!O2920,"")</f>
        <v/>
      </c>
      <c r="Q2920" t="str">
        <f>IF(ROW()&lt;=vLastrow,VLOOKUP(MONTH(E2920),calcs!$S$2:$T$13,2,FALSE),"")</f>
        <v/>
      </c>
      <c r="R2920" t="str">
        <f>IF(ROW()&lt;=vLastrow,VLOOKUP(MONTH(F2920),calcs!$S$2:$T$13,2,FALSE),"")</f>
        <v/>
      </c>
      <c r="S2920" t="str">
        <f t="shared" si="235"/>
        <v/>
      </c>
      <c r="T2920" s="26" t="e">
        <f>IF(F2920="",DATEDIF(E2920,calcs!X$2,"Y"),"")</f>
        <v>#VALUE!</v>
      </c>
      <c r="U2920" t="str">
        <f t="shared" si="234"/>
        <v/>
      </c>
      <c r="V2920" t="str">
        <f t="shared" si="231"/>
        <v/>
      </c>
      <c r="W2920">
        <f t="shared" si="232"/>
        <v>0</v>
      </c>
      <c r="X2920">
        <f t="shared" si="233"/>
        <v>0</v>
      </c>
    </row>
    <row r="2921" spans="1:24" x14ac:dyDescent="0.35">
      <c r="A2921" t="str">
        <f>IF(ROW()&lt;=vLastrow,'Match History Data'!A2921,"")</f>
        <v/>
      </c>
      <c r="B2921" t="str">
        <f>IF(ROW()&lt;=vLastrow,'Match History Data'!B2921,"")</f>
        <v/>
      </c>
      <c r="C2921" t="str">
        <f>IF(ROW()&lt;=vLastrow,'Match History Data'!C2921,"")</f>
        <v/>
      </c>
      <c r="D2921" t="str">
        <f>IF(ROW()&lt;=vLastrow,'Match History Data'!D2921,"")</f>
        <v/>
      </c>
      <c r="E2921" s="3" t="str">
        <f>IF(ROW()&lt;=vLastrow,IF('Match History Data'!E2921&lt;&gt;"",'Match History Data'!E2921,""),"")</f>
        <v/>
      </c>
      <c r="F2921" s="3" t="str">
        <f>IF(ROW()&lt;=vLastrow,IF('Match History Data'!F2921&lt;&gt;"",'Match History Data'!F2921,""),"")</f>
        <v/>
      </c>
      <c r="G2921" t="str">
        <f>IF(ROW()&lt;=vLastrow,'Match History Data'!G2921,"")</f>
        <v/>
      </c>
      <c r="H2921" t="str">
        <f>IF(ROW()&lt;=vLastrow,'Match History Data'!H2921,"")</f>
        <v/>
      </c>
      <c r="I2921" t="str">
        <f>IF(ROW()&lt;=vLastrow,'Match History Data'!I2921,"")</f>
        <v/>
      </c>
      <c r="J2921" t="str">
        <f>IF(ROW()&lt;=vLastrow,'Match History Data'!J2921,"")</f>
        <v/>
      </c>
      <c r="K2921" t="str">
        <f>IF(ROW()&lt;=vLastrow,'Match History Data'!K2921,"")</f>
        <v/>
      </c>
      <c r="L2921" t="str">
        <f>IF(ROW()&lt;=vLastrow,'Match History Data'!L2921,"")</f>
        <v/>
      </c>
      <c r="M2921" t="str">
        <f>IF(ROW()&lt;=vLastrow,'Match History Data'!M2921,"")</f>
        <v/>
      </c>
      <c r="N2921" t="str">
        <f>IF(ROW()&lt;=vLastrow,'Match History Data'!N2921,"")</f>
        <v/>
      </c>
      <c r="O2921" t="str">
        <f>IF(ROW()&lt;=vLastrow,'Match History Data'!O2921,"")</f>
        <v/>
      </c>
      <c r="Q2921" t="str">
        <f>IF(ROW()&lt;=vLastrow,VLOOKUP(MONTH(E2921),calcs!$S$2:$T$13,2,FALSE),"")</f>
        <v/>
      </c>
      <c r="R2921" t="str">
        <f>IF(ROW()&lt;=vLastrow,VLOOKUP(MONTH(F2921),calcs!$S$2:$T$13,2,FALSE),"")</f>
        <v/>
      </c>
      <c r="S2921" t="str">
        <f t="shared" si="235"/>
        <v/>
      </c>
      <c r="T2921" s="26" t="e">
        <f>IF(F2921="",DATEDIF(E2921,calcs!X$2,"Y"),"")</f>
        <v>#VALUE!</v>
      </c>
      <c r="U2921" t="str">
        <f t="shared" si="234"/>
        <v/>
      </c>
      <c r="V2921" t="str">
        <f t="shared" si="231"/>
        <v/>
      </c>
      <c r="W2921">
        <f t="shared" si="232"/>
        <v>0</v>
      </c>
      <c r="X2921">
        <f t="shared" si="233"/>
        <v>0</v>
      </c>
    </row>
    <row r="2922" spans="1:24" x14ac:dyDescent="0.35">
      <c r="A2922" t="str">
        <f>IF(ROW()&lt;=vLastrow,'Match History Data'!A2922,"")</f>
        <v/>
      </c>
      <c r="B2922" t="str">
        <f>IF(ROW()&lt;=vLastrow,'Match History Data'!B2922,"")</f>
        <v/>
      </c>
      <c r="C2922" t="str">
        <f>IF(ROW()&lt;=vLastrow,'Match History Data'!C2922,"")</f>
        <v/>
      </c>
      <c r="D2922" t="str">
        <f>IF(ROW()&lt;=vLastrow,'Match History Data'!D2922,"")</f>
        <v/>
      </c>
      <c r="E2922" s="3" t="str">
        <f>IF(ROW()&lt;=vLastrow,IF('Match History Data'!E2922&lt;&gt;"",'Match History Data'!E2922,""),"")</f>
        <v/>
      </c>
      <c r="F2922" s="3" t="str">
        <f>IF(ROW()&lt;=vLastrow,IF('Match History Data'!F2922&lt;&gt;"",'Match History Data'!F2922,""),"")</f>
        <v/>
      </c>
      <c r="G2922" t="str">
        <f>IF(ROW()&lt;=vLastrow,'Match History Data'!G2922,"")</f>
        <v/>
      </c>
      <c r="H2922" t="str">
        <f>IF(ROW()&lt;=vLastrow,'Match History Data'!H2922,"")</f>
        <v/>
      </c>
      <c r="I2922" t="str">
        <f>IF(ROW()&lt;=vLastrow,'Match History Data'!I2922,"")</f>
        <v/>
      </c>
      <c r="J2922" t="str">
        <f>IF(ROW()&lt;=vLastrow,'Match History Data'!J2922,"")</f>
        <v/>
      </c>
      <c r="K2922" t="str">
        <f>IF(ROW()&lt;=vLastrow,'Match History Data'!K2922,"")</f>
        <v/>
      </c>
      <c r="L2922" t="str">
        <f>IF(ROW()&lt;=vLastrow,'Match History Data'!L2922,"")</f>
        <v/>
      </c>
      <c r="M2922" t="str">
        <f>IF(ROW()&lt;=vLastrow,'Match History Data'!M2922,"")</f>
        <v/>
      </c>
      <c r="N2922" t="str">
        <f>IF(ROW()&lt;=vLastrow,'Match History Data'!N2922,"")</f>
        <v/>
      </c>
      <c r="O2922" t="str">
        <f>IF(ROW()&lt;=vLastrow,'Match History Data'!O2922,"")</f>
        <v/>
      </c>
      <c r="Q2922" t="str">
        <f>IF(ROW()&lt;=vLastrow,VLOOKUP(MONTH(E2922),calcs!$S$2:$T$13,2,FALSE),"")</f>
        <v/>
      </c>
      <c r="R2922" t="str">
        <f>IF(ROW()&lt;=vLastrow,VLOOKUP(MONTH(F2922),calcs!$S$2:$T$13,2,FALSE),"")</f>
        <v/>
      </c>
      <c r="S2922" t="str">
        <f t="shared" si="235"/>
        <v/>
      </c>
      <c r="T2922" s="26" t="e">
        <f>IF(F2922="",DATEDIF(E2922,calcs!X$2,"Y"),"")</f>
        <v>#VALUE!</v>
      </c>
      <c r="U2922" t="str">
        <f t="shared" si="234"/>
        <v/>
      </c>
      <c r="V2922" t="str">
        <f t="shared" si="231"/>
        <v/>
      </c>
      <c r="W2922">
        <f t="shared" si="232"/>
        <v>0</v>
      </c>
      <c r="X2922">
        <f t="shared" si="233"/>
        <v>0</v>
      </c>
    </row>
    <row r="2923" spans="1:24" x14ac:dyDescent="0.35">
      <c r="A2923" t="str">
        <f>IF(ROW()&lt;=vLastrow,'Match History Data'!A2923,"")</f>
        <v/>
      </c>
      <c r="B2923" t="str">
        <f>IF(ROW()&lt;=vLastrow,'Match History Data'!B2923,"")</f>
        <v/>
      </c>
      <c r="C2923" t="str">
        <f>IF(ROW()&lt;=vLastrow,'Match History Data'!C2923,"")</f>
        <v/>
      </c>
      <c r="D2923" t="str">
        <f>IF(ROW()&lt;=vLastrow,'Match History Data'!D2923,"")</f>
        <v/>
      </c>
      <c r="E2923" s="3" t="str">
        <f>IF(ROW()&lt;=vLastrow,IF('Match History Data'!E2923&lt;&gt;"",'Match History Data'!E2923,""),"")</f>
        <v/>
      </c>
      <c r="F2923" s="3" t="str">
        <f>IF(ROW()&lt;=vLastrow,IF('Match History Data'!F2923&lt;&gt;"",'Match History Data'!F2923,""),"")</f>
        <v/>
      </c>
      <c r="G2923" t="str">
        <f>IF(ROW()&lt;=vLastrow,'Match History Data'!G2923,"")</f>
        <v/>
      </c>
      <c r="H2923" t="str">
        <f>IF(ROW()&lt;=vLastrow,'Match History Data'!H2923,"")</f>
        <v/>
      </c>
      <c r="I2923" t="str">
        <f>IF(ROW()&lt;=vLastrow,'Match History Data'!I2923,"")</f>
        <v/>
      </c>
      <c r="J2923" t="str">
        <f>IF(ROW()&lt;=vLastrow,'Match History Data'!J2923,"")</f>
        <v/>
      </c>
      <c r="K2923" t="str">
        <f>IF(ROW()&lt;=vLastrow,'Match History Data'!K2923,"")</f>
        <v/>
      </c>
      <c r="L2923" t="str">
        <f>IF(ROW()&lt;=vLastrow,'Match History Data'!L2923,"")</f>
        <v/>
      </c>
      <c r="M2923" t="str">
        <f>IF(ROW()&lt;=vLastrow,'Match History Data'!M2923,"")</f>
        <v/>
      </c>
      <c r="N2923" t="str">
        <f>IF(ROW()&lt;=vLastrow,'Match History Data'!N2923,"")</f>
        <v/>
      </c>
      <c r="O2923" t="str">
        <f>IF(ROW()&lt;=vLastrow,'Match History Data'!O2923,"")</f>
        <v/>
      </c>
      <c r="Q2923" t="str">
        <f>IF(ROW()&lt;=vLastrow,VLOOKUP(MONTH(E2923),calcs!$S$2:$T$13,2,FALSE),"")</f>
        <v/>
      </c>
      <c r="R2923" t="str">
        <f>IF(ROW()&lt;=vLastrow,VLOOKUP(MONTH(F2923),calcs!$S$2:$T$13,2,FALSE),"")</f>
        <v/>
      </c>
      <c r="S2923" t="str">
        <f t="shared" si="235"/>
        <v/>
      </c>
      <c r="T2923" s="26" t="e">
        <f>IF(F2923="",DATEDIF(E2923,calcs!X$2,"Y"),"")</f>
        <v>#VALUE!</v>
      </c>
      <c r="U2923" t="str">
        <f t="shared" si="234"/>
        <v/>
      </c>
      <c r="V2923" t="str">
        <f t="shared" si="231"/>
        <v/>
      </c>
      <c r="W2923">
        <f t="shared" si="232"/>
        <v>0</v>
      </c>
      <c r="X2923">
        <f t="shared" si="233"/>
        <v>0</v>
      </c>
    </row>
    <row r="2924" spans="1:24" x14ac:dyDescent="0.35">
      <c r="A2924" t="str">
        <f>IF(ROW()&lt;=vLastrow,'Match History Data'!A2924,"")</f>
        <v/>
      </c>
      <c r="B2924" t="str">
        <f>IF(ROW()&lt;=vLastrow,'Match History Data'!B2924,"")</f>
        <v/>
      </c>
      <c r="C2924" t="str">
        <f>IF(ROW()&lt;=vLastrow,'Match History Data'!C2924,"")</f>
        <v/>
      </c>
      <c r="D2924" t="str">
        <f>IF(ROW()&lt;=vLastrow,'Match History Data'!D2924,"")</f>
        <v/>
      </c>
      <c r="E2924" s="3" t="str">
        <f>IF(ROW()&lt;=vLastrow,IF('Match History Data'!E2924&lt;&gt;"",'Match History Data'!E2924,""),"")</f>
        <v/>
      </c>
      <c r="F2924" s="3" t="str">
        <f>IF(ROW()&lt;=vLastrow,IF('Match History Data'!F2924&lt;&gt;"",'Match History Data'!F2924,""),"")</f>
        <v/>
      </c>
      <c r="G2924" t="str">
        <f>IF(ROW()&lt;=vLastrow,'Match History Data'!G2924,"")</f>
        <v/>
      </c>
      <c r="H2924" t="str">
        <f>IF(ROW()&lt;=vLastrow,'Match History Data'!H2924,"")</f>
        <v/>
      </c>
      <c r="I2924" t="str">
        <f>IF(ROW()&lt;=vLastrow,'Match History Data'!I2924,"")</f>
        <v/>
      </c>
      <c r="J2924" t="str">
        <f>IF(ROW()&lt;=vLastrow,'Match History Data'!J2924,"")</f>
        <v/>
      </c>
      <c r="K2924" t="str">
        <f>IF(ROW()&lt;=vLastrow,'Match History Data'!K2924,"")</f>
        <v/>
      </c>
      <c r="L2924" t="str">
        <f>IF(ROW()&lt;=vLastrow,'Match History Data'!L2924,"")</f>
        <v/>
      </c>
      <c r="M2924" t="str">
        <f>IF(ROW()&lt;=vLastrow,'Match History Data'!M2924,"")</f>
        <v/>
      </c>
      <c r="N2924" t="str">
        <f>IF(ROW()&lt;=vLastrow,'Match History Data'!N2924,"")</f>
        <v/>
      </c>
      <c r="O2924" t="str">
        <f>IF(ROW()&lt;=vLastrow,'Match History Data'!O2924,"")</f>
        <v/>
      </c>
      <c r="Q2924" t="str">
        <f>IF(ROW()&lt;=vLastrow,VLOOKUP(MONTH(E2924),calcs!$S$2:$T$13,2,FALSE),"")</f>
        <v/>
      </c>
      <c r="R2924" t="str">
        <f>IF(ROW()&lt;=vLastrow,VLOOKUP(MONTH(F2924),calcs!$S$2:$T$13,2,FALSE),"")</f>
        <v/>
      </c>
      <c r="S2924" t="str">
        <f t="shared" si="235"/>
        <v/>
      </c>
      <c r="T2924" s="26" t="e">
        <f>IF(F2924="",DATEDIF(E2924,calcs!X$2,"Y"),"")</f>
        <v>#VALUE!</v>
      </c>
      <c r="U2924" t="str">
        <f t="shared" si="234"/>
        <v/>
      </c>
      <c r="V2924" t="str">
        <f t="shared" si="231"/>
        <v/>
      </c>
      <c r="W2924">
        <f t="shared" si="232"/>
        <v>0</v>
      </c>
      <c r="X2924">
        <f t="shared" si="233"/>
        <v>0</v>
      </c>
    </row>
    <row r="2925" spans="1:24" x14ac:dyDescent="0.35">
      <c r="A2925" t="str">
        <f>IF(ROW()&lt;=vLastrow,'Match History Data'!A2925,"")</f>
        <v/>
      </c>
      <c r="B2925" t="str">
        <f>IF(ROW()&lt;=vLastrow,'Match History Data'!B2925,"")</f>
        <v/>
      </c>
      <c r="C2925" t="str">
        <f>IF(ROW()&lt;=vLastrow,'Match History Data'!C2925,"")</f>
        <v/>
      </c>
      <c r="D2925" t="str">
        <f>IF(ROW()&lt;=vLastrow,'Match History Data'!D2925,"")</f>
        <v/>
      </c>
      <c r="E2925" s="3" t="str">
        <f>IF(ROW()&lt;=vLastrow,IF('Match History Data'!E2925&lt;&gt;"",'Match History Data'!E2925,""),"")</f>
        <v/>
      </c>
      <c r="F2925" s="3" t="str">
        <f>IF(ROW()&lt;=vLastrow,IF('Match History Data'!F2925&lt;&gt;"",'Match History Data'!F2925,""),"")</f>
        <v/>
      </c>
      <c r="G2925" t="str">
        <f>IF(ROW()&lt;=vLastrow,'Match History Data'!G2925,"")</f>
        <v/>
      </c>
      <c r="H2925" t="str">
        <f>IF(ROW()&lt;=vLastrow,'Match History Data'!H2925,"")</f>
        <v/>
      </c>
      <c r="I2925" t="str">
        <f>IF(ROW()&lt;=vLastrow,'Match History Data'!I2925,"")</f>
        <v/>
      </c>
      <c r="J2925" t="str">
        <f>IF(ROW()&lt;=vLastrow,'Match History Data'!J2925,"")</f>
        <v/>
      </c>
      <c r="K2925" t="str">
        <f>IF(ROW()&lt;=vLastrow,'Match History Data'!K2925,"")</f>
        <v/>
      </c>
      <c r="L2925" t="str">
        <f>IF(ROW()&lt;=vLastrow,'Match History Data'!L2925,"")</f>
        <v/>
      </c>
      <c r="M2925" t="str">
        <f>IF(ROW()&lt;=vLastrow,'Match History Data'!M2925,"")</f>
        <v/>
      </c>
      <c r="N2925" t="str">
        <f>IF(ROW()&lt;=vLastrow,'Match History Data'!N2925,"")</f>
        <v/>
      </c>
      <c r="O2925" t="str">
        <f>IF(ROW()&lt;=vLastrow,'Match History Data'!O2925,"")</f>
        <v/>
      </c>
      <c r="Q2925" t="str">
        <f>IF(ROW()&lt;=vLastrow,VLOOKUP(MONTH(E2925),calcs!$S$2:$T$13,2,FALSE),"")</f>
        <v/>
      </c>
      <c r="R2925" t="str">
        <f>IF(ROW()&lt;=vLastrow,VLOOKUP(MONTH(F2925),calcs!$S$2:$T$13,2,FALSE),"")</f>
        <v/>
      </c>
      <c r="S2925" t="str">
        <f t="shared" si="235"/>
        <v/>
      </c>
      <c r="T2925" s="26" t="e">
        <f>IF(F2925="",DATEDIF(E2925,calcs!X$2,"Y"),"")</f>
        <v>#VALUE!</v>
      </c>
      <c r="U2925" t="str">
        <f t="shared" si="234"/>
        <v/>
      </c>
      <c r="V2925" t="str">
        <f t="shared" si="231"/>
        <v/>
      </c>
      <c r="W2925">
        <f t="shared" si="232"/>
        <v>0</v>
      </c>
      <c r="X2925">
        <f t="shared" si="233"/>
        <v>0</v>
      </c>
    </row>
    <row r="2926" spans="1:24" x14ac:dyDescent="0.35">
      <c r="A2926" t="str">
        <f>IF(ROW()&lt;=vLastrow,'Match History Data'!A2926,"")</f>
        <v/>
      </c>
      <c r="B2926" t="str">
        <f>IF(ROW()&lt;=vLastrow,'Match History Data'!B2926,"")</f>
        <v/>
      </c>
      <c r="C2926" t="str">
        <f>IF(ROW()&lt;=vLastrow,'Match History Data'!C2926,"")</f>
        <v/>
      </c>
      <c r="D2926" t="str">
        <f>IF(ROW()&lt;=vLastrow,'Match History Data'!D2926,"")</f>
        <v/>
      </c>
      <c r="E2926" s="3" t="str">
        <f>IF(ROW()&lt;=vLastrow,IF('Match History Data'!E2926&lt;&gt;"",'Match History Data'!E2926,""),"")</f>
        <v/>
      </c>
      <c r="F2926" s="3" t="str">
        <f>IF(ROW()&lt;=vLastrow,IF('Match History Data'!F2926&lt;&gt;"",'Match History Data'!F2926,""),"")</f>
        <v/>
      </c>
      <c r="G2926" t="str">
        <f>IF(ROW()&lt;=vLastrow,'Match History Data'!G2926,"")</f>
        <v/>
      </c>
      <c r="H2926" t="str">
        <f>IF(ROW()&lt;=vLastrow,'Match History Data'!H2926,"")</f>
        <v/>
      </c>
      <c r="I2926" t="str">
        <f>IF(ROW()&lt;=vLastrow,'Match History Data'!I2926,"")</f>
        <v/>
      </c>
      <c r="J2926" t="str">
        <f>IF(ROW()&lt;=vLastrow,'Match History Data'!J2926,"")</f>
        <v/>
      </c>
      <c r="K2926" t="str">
        <f>IF(ROW()&lt;=vLastrow,'Match History Data'!K2926,"")</f>
        <v/>
      </c>
      <c r="L2926" t="str">
        <f>IF(ROW()&lt;=vLastrow,'Match History Data'!L2926,"")</f>
        <v/>
      </c>
      <c r="M2926" t="str">
        <f>IF(ROW()&lt;=vLastrow,'Match History Data'!M2926,"")</f>
        <v/>
      </c>
      <c r="N2926" t="str">
        <f>IF(ROW()&lt;=vLastrow,'Match History Data'!N2926,"")</f>
        <v/>
      </c>
      <c r="O2926" t="str">
        <f>IF(ROW()&lt;=vLastrow,'Match History Data'!O2926,"")</f>
        <v/>
      </c>
      <c r="Q2926" t="str">
        <f>IF(ROW()&lt;=vLastrow,VLOOKUP(MONTH(E2926),calcs!$S$2:$T$13,2,FALSE),"")</f>
        <v/>
      </c>
      <c r="R2926" t="str">
        <f>IF(ROW()&lt;=vLastrow,VLOOKUP(MONTH(F2926),calcs!$S$2:$T$13,2,FALSE),"")</f>
        <v/>
      </c>
      <c r="S2926" t="str">
        <f t="shared" si="235"/>
        <v/>
      </c>
      <c r="T2926" s="26" t="e">
        <f>IF(F2926="",DATEDIF(E2926,calcs!X$2,"Y"),"")</f>
        <v>#VALUE!</v>
      </c>
      <c r="U2926" t="str">
        <f t="shared" si="234"/>
        <v/>
      </c>
      <c r="V2926" t="str">
        <f t="shared" si="231"/>
        <v/>
      </c>
      <c r="W2926">
        <f t="shared" si="232"/>
        <v>0</v>
      </c>
      <c r="X2926">
        <f t="shared" si="233"/>
        <v>0</v>
      </c>
    </row>
    <row r="2927" spans="1:24" x14ac:dyDescent="0.35">
      <c r="A2927" t="str">
        <f>IF(ROW()&lt;=vLastrow,'Match History Data'!A2927,"")</f>
        <v/>
      </c>
      <c r="B2927" t="str">
        <f>IF(ROW()&lt;=vLastrow,'Match History Data'!B2927,"")</f>
        <v/>
      </c>
      <c r="C2927" t="str">
        <f>IF(ROW()&lt;=vLastrow,'Match History Data'!C2927,"")</f>
        <v/>
      </c>
      <c r="D2927" t="str">
        <f>IF(ROW()&lt;=vLastrow,'Match History Data'!D2927,"")</f>
        <v/>
      </c>
      <c r="E2927" s="3" t="str">
        <f>IF(ROW()&lt;=vLastrow,IF('Match History Data'!E2927&lt;&gt;"",'Match History Data'!E2927,""),"")</f>
        <v/>
      </c>
      <c r="F2927" s="3" t="str">
        <f>IF(ROW()&lt;=vLastrow,IF('Match History Data'!F2927&lt;&gt;"",'Match History Data'!F2927,""),"")</f>
        <v/>
      </c>
      <c r="G2927" t="str">
        <f>IF(ROW()&lt;=vLastrow,'Match History Data'!G2927,"")</f>
        <v/>
      </c>
      <c r="H2927" t="str">
        <f>IF(ROW()&lt;=vLastrow,'Match History Data'!H2927,"")</f>
        <v/>
      </c>
      <c r="I2927" t="str">
        <f>IF(ROW()&lt;=vLastrow,'Match History Data'!I2927,"")</f>
        <v/>
      </c>
      <c r="J2927" t="str">
        <f>IF(ROW()&lt;=vLastrow,'Match History Data'!J2927,"")</f>
        <v/>
      </c>
      <c r="K2927" t="str">
        <f>IF(ROW()&lt;=vLastrow,'Match History Data'!K2927,"")</f>
        <v/>
      </c>
      <c r="L2927" t="str">
        <f>IF(ROW()&lt;=vLastrow,'Match History Data'!L2927,"")</f>
        <v/>
      </c>
      <c r="M2927" t="str">
        <f>IF(ROW()&lt;=vLastrow,'Match History Data'!M2927,"")</f>
        <v/>
      </c>
      <c r="N2927" t="str">
        <f>IF(ROW()&lt;=vLastrow,'Match History Data'!N2927,"")</f>
        <v/>
      </c>
      <c r="O2927" t="str">
        <f>IF(ROW()&lt;=vLastrow,'Match History Data'!O2927,"")</f>
        <v/>
      </c>
      <c r="Q2927" t="str">
        <f>IF(ROW()&lt;=vLastrow,VLOOKUP(MONTH(E2927),calcs!$S$2:$T$13,2,FALSE),"")</f>
        <v/>
      </c>
      <c r="R2927" t="str">
        <f>IF(ROW()&lt;=vLastrow,VLOOKUP(MONTH(F2927),calcs!$S$2:$T$13,2,FALSE),"")</f>
        <v/>
      </c>
      <c r="S2927" t="str">
        <f t="shared" si="235"/>
        <v/>
      </c>
      <c r="T2927" s="26" t="e">
        <f>IF(F2927="",DATEDIF(E2927,calcs!X$2,"Y"),"")</f>
        <v>#VALUE!</v>
      </c>
      <c r="U2927" t="str">
        <f t="shared" si="234"/>
        <v/>
      </c>
      <c r="V2927" t="str">
        <f t="shared" si="231"/>
        <v/>
      </c>
      <c r="W2927">
        <f t="shared" si="232"/>
        <v>0</v>
      </c>
      <c r="X2927">
        <f t="shared" si="233"/>
        <v>0</v>
      </c>
    </row>
    <row r="2928" spans="1:24" x14ac:dyDescent="0.35">
      <c r="A2928" t="str">
        <f>IF(ROW()&lt;=vLastrow,'Match History Data'!A2928,"")</f>
        <v/>
      </c>
      <c r="B2928" t="str">
        <f>IF(ROW()&lt;=vLastrow,'Match History Data'!B2928,"")</f>
        <v/>
      </c>
      <c r="C2928" t="str">
        <f>IF(ROW()&lt;=vLastrow,'Match History Data'!C2928,"")</f>
        <v/>
      </c>
      <c r="D2928" t="str">
        <f>IF(ROW()&lt;=vLastrow,'Match History Data'!D2928,"")</f>
        <v/>
      </c>
      <c r="E2928" s="3" t="str">
        <f>IF(ROW()&lt;=vLastrow,IF('Match History Data'!E2928&lt;&gt;"",'Match History Data'!E2928,""),"")</f>
        <v/>
      </c>
      <c r="F2928" s="3" t="str">
        <f>IF(ROW()&lt;=vLastrow,IF('Match History Data'!F2928&lt;&gt;"",'Match History Data'!F2928,""),"")</f>
        <v/>
      </c>
      <c r="G2928" t="str">
        <f>IF(ROW()&lt;=vLastrow,'Match History Data'!G2928,"")</f>
        <v/>
      </c>
      <c r="H2928" t="str">
        <f>IF(ROW()&lt;=vLastrow,'Match History Data'!H2928,"")</f>
        <v/>
      </c>
      <c r="I2928" t="str">
        <f>IF(ROW()&lt;=vLastrow,'Match History Data'!I2928,"")</f>
        <v/>
      </c>
      <c r="J2928" t="str">
        <f>IF(ROW()&lt;=vLastrow,'Match History Data'!J2928,"")</f>
        <v/>
      </c>
      <c r="K2928" t="str">
        <f>IF(ROW()&lt;=vLastrow,'Match History Data'!K2928,"")</f>
        <v/>
      </c>
      <c r="L2928" t="str">
        <f>IF(ROW()&lt;=vLastrow,'Match History Data'!L2928,"")</f>
        <v/>
      </c>
      <c r="M2928" t="str">
        <f>IF(ROW()&lt;=vLastrow,'Match History Data'!M2928,"")</f>
        <v/>
      </c>
      <c r="N2928" t="str">
        <f>IF(ROW()&lt;=vLastrow,'Match History Data'!N2928,"")</f>
        <v/>
      </c>
      <c r="O2928" t="str">
        <f>IF(ROW()&lt;=vLastrow,'Match History Data'!O2928,"")</f>
        <v/>
      </c>
      <c r="Q2928" t="str">
        <f>IF(ROW()&lt;=vLastrow,VLOOKUP(MONTH(E2928),calcs!$S$2:$T$13,2,FALSE),"")</f>
        <v/>
      </c>
      <c r="R2928" t="str">
        <f>IF(ROW()&lt;=vLastrow,VLOOKUP(MONTH(F2928),calcs!$S$2:$T$13,2,FALSE),"")</f>
        <v/>
      </c>
      <c r="S2928" t="str">
        <f t="shared" si="235"/>
        <v/>
      </c>
      <c r="T2928" s="26" t="e">
        <f>IF(F2928="",DATEDIF(E2928,calcs!X$2,"Y"),"")</f>
        <v>#VALUE!</v>
      </c>
      <c r="U2928" t="str">
        <f t="shared" si="234"/>
        <v/>
      </c>
      <c r="V2928" t="str">
        <f t="shared" si="231"/>
        <v/>
      </c>
      <c r="W2928">
        <f t="shared" si="232"/>
        <v>0</v>
      </c>
      <c r="X2928">
        <f t="shared" si="233"/>
        <v>0</v>
      </c>
    </row>
    <row r="2929" spans="1:24" x14ac:dyDescent="0.35">
      <c r="A2929" t="str">
        <f>IF(ROW()&lt;=vLastrow,'Match History Data'!A2929,"")</f>
        <v/>
      </c>
      <c r="B2929" t="str">
        <f>IF(ROW()&lt;=vLastrow,'Match History Data'!B2929,"")</f>
        <v/>
      </c>
      <c r="C2929" t="str">
        <f>IF(ROW()&lt;=vLastrow,'Match History Data'!C2929,"")</f>
        <v/>
      </c>
      <c r="D2929" t="str">
        <f>IF(ROW()&lt;=vLastrow,'Match History Data'!D2929,"")</f>
        <v/>
      </c>
      <c r="E2929" s="3" t="str">
        <f>IF(ROW()&lt;=vLastrow,IF('Match History Data'!E2929&lt;&gt;"",'Match History Data'!E2929,""),"")</f>
        <v/>
      </c>
      <c r="F2929" s="3" t="str">
        <f>IF(ROW()&lt;=vLastrow,IF('Match History Data'!F2929&lt;&gt;"",'Match History Data'!F2929,""),"")</f>
        <v/>
      </c>
      <c r="G2929" t="str">
        <f>IF(ROW()&lt;=vLastrow,'Match History Data'!G2929,"")</f>
        <v/>
      </c>
      <c r="H2929" t="str">
        <f>IF(ROW()&lt;=vLastrow,'Match History Data'!H2929,"")</f>
        <v/>
      </c>
      <c r="I2929" t="str">
        <f>IF(ROW()&lt;=vLastrow,'Match History Data'!I2929,"")</f>
        <v/>
      </c>
      <c r="J2929" t="str">
        <f>IF(ROW()&lt;=vLastrow,'Match History Data'!J2929,"")</f>
        <v/>
      </c>
      <c r="K2929" t="str">
        <f>IF(ROW()&lt;=vLastrow,'Match History Data'!K2929,"")</f>
        <v/>
      </c>
      <c r="L2929" t="str">
        <f>IF(ROW()&lt;=vLastrow,'Match History Data'!L2929,"")</f>
        <v/>
      </c>
      <c r="M2929" t="str">
        <f>IF(ROW()&lt;=vLastrow,'Match History Data'!M2929,"")</f>
        <v/>
      </c>
      <c r="N2929" t="str">
        <f>IF(ROW()&lt;=vLastrow,'Match History Data'!N2929,"")</f>
        <v/>
      </c>
      <c r="O2929" t="str">
        <f>IF(ROW()&lt;=vLastrow,'Match History Data'!O2929,"")</f>
        <v/>
      </c>
      <c r="Q2929" t="str">
        <f>IF(ROW()&lt;=vLastrow,VLOOKUP(MONTH(E2929),calcs!$S$2:$T$13,2,FALSE),"")</f>
        <v/>
      </c>
      <c r="R2929" t="str">
        <f>IF(ROW()&lt;=vLastrow,VLOOKUP(MONTH(F2929),calcs!$S$2:$T$13,2,FALSE),"")</f>
        <v/>
      </c>
      <c r="S2929" t="str">
        <f t="shared" si="235"/>
        <v/>
      </c>
      <c r="T2929" s="26" t="e">
        <f>IF(F2929="",DATEDIF(E2929,calcs!X$2,"Y"),"")</f>
        <v>#VALUE!</v>
      </c>
      <c r="U2929" t="str">
        <f t="shared" si="234"/>
        <v/>
      </c>
      <c r="V2929" t="str">
        <f t="shared" si="231"/>
        <v/>
      </c>
      <c r="W2929">
        <f t="shared" si="232"/>
        <v>0</v>
      </c>
      <c r="X2929">
        <f t="shared" si="233"/>
        <v>0</v>
      </c>
    </row>
    <row r="2930" spans="1:24" x14ac:dyDescent="0.35">
      <c r="A2930" t="str">
        <f>IF(ROW()&lt;=vLastrow,'Match History Data'!A2930,"")</f>
        <v/>
      </c>
      <c r="B2930" t="str">
        <f>IF(ROW()&lt;=vLastrow,'Match History Data'!B2930,"")</f>
        <v/>
      </c>
      <c r="C2930" t="str">
        <f>IF(ROW()&lt;=vLastrow,'Match History Data'!C2930,"")</f>
        <v/>
      </c>
      <c r="D2930" t="str">
        <f>IF(ROW()&lt;=vLastrow,'Match History Data'!D2930,"")</f>
        <v/>
      </c>
      <c r="E2930" s="3" t="str">
        <f>IF(ROW()&lt;=vLastrow,IF('Match History Data'!E2930&lt;&gt;"",'Match History Data'!E2930,""),"")</f>
        <v/>
      </c>
      <c r="F2930" s="3" t="str">
        <f>IF(ROW()&lt;=vLastrow,IF('Match History Data'!F2930&lt;&gt;"",'Match History Data'!F2930,""),"")</f>
        <v/>
      </c>
      <c r="G2930" t="str">
        <f>IF(ROW()&lt;=vLastrow,'Match History Data'!G2930,"")</f>
        <v/>
      </c>
      <c r="H2930" t="str">
        <f>IF(ROW()&lt;=vLastrow,'Match History Data'!H2930,"")</f>
        <v/>
      </c>
      <c r="I2930" t="str">
        <f>IF(ROW()&lt;=vLastrow,'Match History Data'!I2930,"")</f>
        <v/>
      </c>
      <c r="J2930" t="str">
        <f>IF(ROW()&lt;=vLastrow,'Match History Data'!J2930,"")</f>
        <v/>
      </c>
      <c r="K2930" t="str">
        <f>IF(ROW()&lt;=vLastrow,'Match History Data'!K2930,"")</f>
        <v/>
      </c>
      <c r="L2930" t="str">
        <f>IF(ROW()&lt;=vLastrow,'Match History Data'!L2930,"")</f>
        <v/>
      </c>
      <c r="M2930" t="str">
        <f>IF(ROW()&lt;=vLastrow,'Match History Data'!M2930,"")</f>
        <v/>
      </c>
      <c r="N2930" t="str">
        <f>IF(ROW()&lt;=vLastrow,'Match History Data'!N2930,"")</f>
        <v/>
      </c>
      <c r="O2930" t="str">
        <f>IF(ROW()&lt;=vLastrow,'Match History Data'!O2930,"")</f>
        <v/>
      </c>
      <c r="Q2930" t="str">
        <f>IF(ROW()&lt;=vLastrow,VLOOKUP(MONTH(E2930),calcs!$S$2:$T$13,2,FALSE),"")</f>
        <v/>
      </c>
      <c r="R2930" t="str">
        <f>IF(ROW()&lt;=vLastrow,VLOOKUP(MONTH(F2930),calcs!$S$2:$T$13,2,FALSE),"")</f>
        <v/>
      </c>
      <c r="S2930" t="str">
        <f t="shared" si="235"/>
        <v/>
      </c>
      <c r="T2930" s="26" t="e">
        <f>IF(F2930="",DATEDIF(E2930,calcs!X$2,"Y"),"")</f>
        <v>#VALUE!</v>
      </c>
      <c r="U2930" t="str">
        <f t="shared" si="234"/>
        <v/>
      </c>
      <c r="V2930" t="str">
        <f t="shared" si="231"/>
        <v/>
      </c>
      <c r="W2930">
        <f t="shared" si="232"/>
        <v>0</v>
      </c>
      <c r="X2930">
        <f t="shared" si="233"/>
        <v>0</v>
      </c>
    </row>
    <row r="2931" spans="1:24" x14ac:dyDescent="0.35">
      <c r="A2931" t="str">
        <f>IF(ROW()&lt;=vLastrow,'Match History Data'!A2931,"")</f>
        <v/>
      </c>
      <c r="B2931" t="str">
        <f>IF(ROW()&lt;=vLastrow,'Match History Data'!B2931,"")</f>
        <v/>
      </c>
      <c r="C2931" t="str">
        <f>IF(ROW()&lt;=vLastrow,'Match History Data'!C2931,"")</f>
        <v/>
      </c>
      <c r="D2931" t="str">
        <f>IF(ROW()&lt;=vLastrow,'Match History Data'!D2931,"")</f>
        <v/>
      </c>
      <c r="E2931" s="3" t="str">
        <f>IF(ROW()&lt;=vLastrow,IF('Match History Data'!E2931&lt;&gt;"",'Match History Data'!E2931,""),"")</f>
        <v/>
      </c>
      <c r="F2931" s="3" t="str">
        <f>IF(ROW()&lt;=vLastrow,IF('Match History Data'!F2931&lt;&gt;"",'Match History Data'!F2931,""),"")</f>
        <v/>
      </c>
      <c r="G2931" t="str">
        <f>IF(ROW()&lt;=vLastrow,'Match History Data'!G2931,"")</f>
        <v/>
      </c>
      <c r="H2931" t="str">
        <f>IF(ROW()&lt;=vLastrow,'Match History Data'!H2931,"")</f>
        <v/>
      </c>
      <c r="I2931" t="str">
        <f>IF(ROW()&lt;=vLastrow,'Match History Data'!I2931,"")</f>
        <v/>
      </c>
      <c r="J2931" t="str">
        <f>IF(ROW()&lt;=vLastrow,'Match History Data'!J2931,"")</f>
        <v/>
      </c>
      <c r="K2931" t="str">
        <f>IF(ROW()&lt;=vLastrow,'Match History Data'!K2931,"")</f>
        <v/>
      </c>
      <c r="L2931" t="str">
        <f>IF(ROW()&lt;=vLastrow,'Match History Data'!L2931,"")</f>
        <v/>
      </c>
      <c r="M2931" t="str">
        <f>IF(ROW()&lt;=vLastrow,'Match History Data'!M2931,"")</f>
        <v/>
      </c>
      <c r="N2931" t="str">
        <f>IF(ROW()&lt;=vLastrow,'Match History Data'!N2931,"")</f>
        <v/>
      </c>
      <c r="O2931" t="str">
        <f>IF(ROW()&lt;=vLastrow,'Match History Data'!O2931,"")</f>
        <v/>
      </c>
      <c r="Q2931" t="str">
        <f>IF(ROW()&lt;=vLastrow,VLOOKUP(MONTH(E2931),calcs!$S$2:$T$13,2,FALSE),"")</f>
        <v/>
      </c>
      <c r="R2931" t="str">
        <f>IF(ROW()&lt;=vLastrow,VLOOKUP(MONTH(F2931),calcs!$S$2:$T$13,2,FALSE),"")</f>
        <v/>
      </c>
      <c r="S2931" t="str">
        <f t="shared" si="235"/>
        <v/>
      </c>
      <c r="T2931" s="26" t="e">
        <f>IF(F2931="",DATEDIF(E2931,calcs!X$2,"Y"),"")</f>
        <v>#VALUE!</v>
      </c>
      <c r="U2931" t="str">
        <f t="shared" si="234"/>
        <v/>
      </c>
      <c r="V2931" t="str">
        <f t="shared" si="231"/>
        <v/>
      </c>
      <c r="W2931">
        <f t="shared" si="232"/>
        <v>0</v>
      </c>
      <c r="X2931">
        <f t="shared" si="233"/>
        <v>0</v>
      </c>
    </row>
    <row r="2932" spans="1:24" x14ac:dyDescent="0.35">
      <c r="A2932" t="str">
        <f>IF(ROW()&lt;=vLastrow,'Match History Data'!A2932,"")</f>
        <v/>
      </c>
      <c r="B2932" t="str">
        <f>IF(ROW()&lt;=vLastrow,'Match History Data'!B2932,"")</f>
        <v/>
      </c>
      <c r="C2932" t="str">
        <f>IF(ROW()&lt;=vLastrow,'Match History Data'!C2932,"")</f>
        <v/>
      </c>
      <c r="D2932" t="str">
        <f>IF(ROW()&lt;=vLastrow,'Match History Data'!D2932,"")</f>
        <v/>
      </c>
      <c r="E2932" s="3" t="str">
        <f>IF(ROW()&lt;=vLastrow,IF('Match History Data'!E2932&lt;&gt;"",'Match History Data'!E2932,""),"")</f>
        <v/>
      </c>
      <c r="F2932" s="3" t="str">
        <f>IF(ROW()&lt;=vLastrow,IF('Match History Data'!F2932&lt;&gt;"",'Match History Data'!F2932,""),"")</f>
        <v/>
      </c>
      <c r="G2932" t="str">
        <f>IF(ROW()&lt;=vLastrow,'Match History Data'!G2932,"")</f>
        <v/>
      </c>
      <c r="H2932" t="str">
        <f>IF(ROW()&lt;=vLastrow,'Match History Data'!H2932,"")</f>
        <v/>
      </c>
      <c r="I2932" t="str">
        <f>IF(ROW()&lt;=vLastrow,'Match History Data'!I2932,"")</f>
        <v/>
      </c>
      <c r="J2932" t="str">
        <f>IF(ROW()&lt;=vLastrow,'Match History Data'!J2932,"")</f>
        <v/>
      </c>
      <c r="K2932" t="str">
        <f>IF(ROW()&lt;=vLastrow,'Match History Data'!K2932,"")</f>
        <v/>
      </c>
      <c r="L2932" t="str">
        <f>IF(ROW()&lt;=vLastrow,'Match History Data'!L2932,"")</f>
        <v/>
      </c>
      <c r="M2932" t="str">
        <f>IF(ROW()&lt;=vLastrow,'Match History Data'!M2932,"")</f>
        <v/>
      </c>
      <c r="N2932" t="str">
        <f>IF(ROW()&lt;=vLastrow,'Match History Data'!N2932,"")</f>
        <v/>
      </c>
      <c r="O2932" t="str">
        <f>IF(ROW()&lt;=vLastrow,'Match History Data'!O2932,"")</f>
        <v/>
      </c>
      <c r="Q2932" t="str">
        <f>IF(ROW()&lt;=vLastrow,VLOOKUP(MONTH(E2932),calcs!$S$2:$T$13,2,FALSE),"")</f>
        <v/>
      </c>
      <c r="R2932" t="str">
        <f>IF(ROW()&lt;=vLastrow,VLOOKUP(MONTH(F2932),calcs!$S$2:$T$13,2,FALSE),"")</f>
        <v/>
      </c>
      <c r="S2932" t="str">
        <f t="shared" si="235"/>
        <v/>
      </c>
      <c r="T2932" s="26" t="e">
        <f>IF(F2932="",DATEDIF(E2932,calcs!X$2,"Y"),"")</f>
        <v>#VALUE!</v>
      </c>
      <c r="U2932" t="str">
        <f t="shared" si="234"/>
        <v/>
      </c>
      <c r="V2932" t="str">
        <f t="shared" si="231"/>
        <v/>
      </c>
      <c r="W2932">
        <f t="shared" si="232"/>
        <v>0</v>
      </c>
      <c r="X2932">
        <f t="shared" si="233"/>
        <v>0</v>
      </c>
    </row>
    <row r="2933" spans="1:24" x14ac:dyDescent="0.35">
      <c r="A2933" t="str">
        <f>IF(ROW()&lt;=vLastrow,'Match History Data'!A2933,"")</f>
        <v/>
      </c>
      <c r="B2933" t="str">
        <f>IF(ROW()&lt;=vLastrow,'Match History Data'!B2933,"")</f>
        <v/>
      </c>
      <c r="C2933" t="str">
        <f>IF(ROW()&lt;=vLastrow,'Match History Data'!C2933,"")</f>
        <v/>
      </c>
      <c r="D2933" t="str">
        <f>IF(ROW()&lt;=vLastrow,'Match History Data'!D2933,"")</f>
        <v/>
      </c>
      <c r="E2933" s="3" t="str">
        <f>IF(ROW()&lt;=vLastrow,IF('Match History Data'!E2933&lt;&gt;"",'Match History Data'!E2933,""),"")</f>
        <v/>
      </c>
      <c r="F2933" s="3" t="str">
        <f>IF(ROW()&lt;=vLastrow,IF('Match History Data'!F2933&lt;&gt;"",'Match History Data'!F2933,""),"")</f>
        <v/>
      </c>
      <c r="G2933" t="str">
        <f>IF(ROW()&lt;=vLastrow,'Match History Data'!G2933,"")</f>
        <v/>
      </c>
      <c r="H2933" t="str">
        <f>IF(ROW()&lt;=vLastrow,'Match History Data'!H2933,"")</f>
        <v/>
      </c>
      <c r="I2933" t="str">
        <f>IF(ROW()&lt;=vLastrow,'Match History Data'!I2933,"")</f>
        <v/>
      </c>
      <c r="J2933" t="str">
        <f>IF(ROW()&lt;=vLastrow,'Match History Data'!J2933,"")</f>
        <v/>
      </c>
      <c r="K2933" t="str">
        <f>IF(ROW()&lt;=vLastrow,'Match History Data'!K2933,"")</f>
        <v/>
      </c>
      <c r="L2933" t="str">
        <f>IF(ROW()&lt;=vLastrow,'Match History Data'!L2933,"")</f>
        <v/>
      </c>
      <c r="M2933" t="str">
        <f>IF(ROW()&lt;=vLastrow,'Match History Data'!M2933,"")</f>
        <v/>
      </c>
      <c r="N2933" t="str">
        <f>IF(ROW()&lt;=vLastrow,'Match History Data'!N2933,"")</f>
        <v/>
      </c>
      <c r="O2933" t="str">
        <f>IF(ROW()&lt;=vLastrow,'Match History Data'!O2933,"")</f>
        <v/>
      </c>
      <c r="Q2933" t="str">
        <f>IF(ROW()&lt;=vLastrow,VLOOKUP(MONTH(E2933),calcs!$S$2:$T$13,2,FALSE),"")</f>
        <v/>
      </c>
      <c r="R2933" t="str">
        <f>IF(ROW()&lt;=vLastrow,VLOOKUP(MONTH(F2933),calcs!$S$2:$T$13,2,FALSE),"")</f>
        <v/>
      </c>
      <c r="S2933" t="str">
        <f t="shared" si="235"/>
        <v/>
      </c>
      <c r="T2933" s="26" t="e">
        <f>IF(F2933="",DATEDIF(E2933,calcs!X$2,"Y"),"")</f>
        <v>#VALUE!</v>
      </c>
      <c r="U2933" t="str">
        <f t="shared" si="234"/>
        <v/>
      </c>
      <c r="V2933" t="str">
        <f t="shared" si="231"/>
        <v/>
      </c>
      <c r="W2933">
        <f t="shared" si="232"/>
        <v>0</v>
      </c>
      <c r="X2933">
        <f t="shared" si="233"/>
        <v>0</v>
      </c>
    </row>
    <row r="2934" spans="1:24" x14ac:dyDescent="0.35">
      <c r="A2934" t="str">
        <f>IF(ROW()&lt;=vLastrow,'Match History Data'!A2934,"")</f>
        <v/>
      </c>
      <c r="B2934" t="str">
        <f>IF(ROW()&lt;=vLastrow,'Match History Data'!B2934,"")</f>
        <v/>
      </c>
      <c r="C2934" t="str">
        <f>IF(ROW()&lt;=vLastrow,'Match History Data'!C2934,"")</f>
        <v/>
      </c>
      <c r="D2934" t="str">
        <f>IF(ROW()&lt;=vLastrow,'Match History Data'!D2934,"")</f>
        <v/>
      </c>
      <c r="E2934" s="3" t="str">
        <f>IF(ROW()&lt;=vLastrow,IF('Match History Data'!E2934&lt;&gt;"",'Match History Data'!E2934,""),"")</f>
        <v/>
      </c>
      <c r="F2934" s="3" t="str">
        <f>IF(ROW()&lt;=vLastrow,IF('Match History Data'!F2934&lt;&gt;"",'Match History Data'!F2934,""),"")</f>
        <v/>
      </c>
      <c r="G2934" t="str">
        <f>IF(ROW()&lt;=vLastrow,'Match History Data'!G2934,"")</f>
        <v/>
      </c>
      <c r="H2934" t="str">
        <f>IF(ROW()&lt;=vLastrow,'Match History Data'!H2934,"")</f>
        <v/>
      </c>
      <c r="I2934" t="str">
        <f>IF(ROW()&lt;=vLastrow,'Match History Data'!I2934,"")</f>
        <v/>
      </c>
      <c r="J2934" t="str">
        <f>IF(ROW()&lt;=vLastrow,'Match History Data'!J2934,"")</f>
        <v/>
      </c>
      <c r="K2934" t="str">
        <f>IF(ROW()&lt;=vLastrow,'Match History Data'!K2934,"")</f>
        <v/>
      </c>
      <c r="L2934" t="str">
        <f>IF(ROW()&lt;=vLastrow,'Match History Data'!L2934,"")</f>
        <v/>
      </c>
      <c r="M2934" t="str">
        <f>IF(ROW()&lt;=vLastrow,'Match History Data'!M2934,"")</f>
        <v/>
      </c>
      <c r="N2934" t="str">
        <f>IF(ROW()&lt;=vLastrow,'Match History Data'!N2934,"")</f>
        <v/>
      </c>
      <c r="O2934" t="str">
        <f>IF(ROW()&lt;=vLastrow,'Match History Data'!O2934,"")</f>
        <v/>
      </c>
      <c r="Q2934" t="str">
        <f>IF(ROW()&lt;=vLastrow,VLOOKUP(MONTH(E2934),calcs!$S$2:$T$13,2,FALSE),"")</f>
        <v/>
      </c>
      <c r="R2934" t="str">
        <f>IF(ROW()&lt;=vLastrow,VLOOKUP(MONTH(F2934),calcs!$S$2:$T$13,2,FALSE),"")</f>
        <v/>
      </c>
      <c r="S2934" t="str">
        <f t="shared" si="235"/>
        <v/>
      </c>
      <c r="T2934" s="26" t="e">
        <f>IF(F2934="",DATEDIF(E2934,calcs!X$2,"Y"),"")</f>
        <v>#VALUE!</v>
      </c>
      <c r="U2934" t="str">
        <f t="shared" si="234"/>
        <v/>
      </c>
      <c r="V2934" t="str">
        <f t="shared" si="231"/>
        <v/>
      </c>
      <c r="W2934">
        <f t="shared" si="232"/>
        <v>0</v>
      </c>
      <c r="X2934">
        <f t="shared" si="233"/>
        <v>0</v>
      </c>
    </row>
    <row r="2935" spans="1:24" x14ac:dyDescent="0.35">
      <c r="A2935" t="str">
        <f>IF(ROW()&lt;=vLastrow,'Match History Data'!A2935,"")</f>
        <v/>
      </c>
      <c r="B2935" t="str">
        <f>IF(ROW()&lt;=vLastrow,'Match History Data'!B2935,"")</f>
        <v/>
      </c>
      <c r="C2935" t="str">
        <f>IF(ROW()&lt;=vLastrow,'Match History Data'!C2935,"")</f>
        <v/>
      </c>
      <c r="D2935" t="str">
        <f>IF(ROW()&lt;=vLastrow,'Match History Data'!D2935,"")</f>
        <v/>
      </c>
      <c r="E2935" s="3" t="str">
        <f>IF(ROW()&lt;=vLastrow,IF('Match History Data'!E2935&lt;&gt;"",'Match History Data'!E2935,""),"")</f>
        <v/>
      </c>
      <c r="F2935" s="3" t="str">
        <f>IF(ROW()&lt;=vLastrow,IF('Match History Data'!F2935&lt;&gt;"",'Match History Data'!F2935,""),"")</f>
        <v/>
      </c>
      <c r="G2935" t="str">
        <f>IF(ROW()&lt;=vLastrow,'Match History Data'!G2935,"")</f>
        <v/>
      </c>
      <c r="H2935" t="str">
        <f>IF(ROW()&lt;=vLastrow,'Match History Data'!H2935,"")</f>
        <v/>
      </c>
      <c r="I2935" t="str">
        <f>IF(ROW()&lt;=vLastrow,'Match History Data'!I2935,"")</f>
        <v/>
      </c>
      <c r="J2935" t="str">
        <f>IF(ROW()&lt;=vLastrow,'Match History Data'!J2935,"")</f>
        <v/>
      </c>
      <c r="K2935" t="str">
        <f>IF(ROW()&lt;=vLastrow,'Match History Data'!K2935,"")</f>
        <v/>
      </c>
      <c r="L2935" t="str">
        <f>IF(ROW()&lt;=vLastrow,'Match History Data'!L2935,"")</f>
        <v/>
      </c>
      <c r="M2935" t="str">
        <f>IF(ROW()&lt;=vLastrow,'Match History Data'!M2935,"")</f>
        <v/>
      </c>
      <c r="N2935" t="str">
        <f>IF(ROW()&lt;=vLastrow,'Match History Data'!N2935,"")</f>
        <v/>
      </c>
      <c r="O2935" t="str">
        <f>IF(ROW()&lt;=vLastrow,'Match History Data'!O2935,"")</f>
        <v/>
      </c>
      <c r="Q2935" t="str">
        <f>IF(ROW()&lt;=vLastrow,VLOOKUP(MONTH(E2935),calcs!$S$2:$T$13,2,FALSE),"")</f>
        <v/>
      </c>
      <c r="R2935" t="str">
        <f>IF(ROW()&lt;=vLastrow,VLOOKUP(MONTH(F2935),calcs!$S$2:$T$13,2,FALSE),"")</f>
        <v/>
      </c>
      <c r="S2935" t="str">
        <f t="shared" si="235"/>
        <v/>
      </c>
      <c r="T2935" s="26" t="e">
        <f>IF(F2935="",DATEDIF(E2935,calcs!X$2,"Y"),"")</f>
        <v>#VALUE!</v>
      </c>
      <c r="U2935" t="str">
        <f t="shared" si="234"/>
        <v/>
      </c>
      <c r="V2935" t="str">
        <f t="shared" si="231"/>
        <v/>
      </c>
      <c r="W2935">
        <f t="shared" si="232"/>
        <v>0</v>
      </c>
      <c r="X2935">
        <f t="shared" si="233"/>
        <v>0</v>
      </c>
    </row>
    <row r="2936" spans="1:24" x14ac:dyDescent="0.35">
      <c r="A2936" t="str">
        <f>IF(ROW()&lt;=vLastrow,'Match History Data'!A2936,"")</f>
        <v/>
      </c>
      <c r="B2936" t="str">
        <f>IF(ROW()&lt;=vLastrow,'Match History Data'!B2936,"")</f>
        <v/>
      </c>
      <c r="C2936" t="str">
        <f>IF(ROW()&lt;=vLastrow,'Match History Data'!C2936,"")</f>
        <v/>
      </c>
      <c r="D2936" t="str">
        <f>IF(ROW()&lt;=vLastrow,'Match History Data'!D2936,"")</f>
        <v/>
      </c>
      <c r="E2936" s="3" t="str">
        <f>IF(ROW()&lt;=vLastrow,IF('Match History Data'!E2936&lt;&gt;"",'Match History Data'!E2936,""),"")</f>
        <v/>
      </c>
      <c r="F2936" s="3" t="str">
        <f>IF(ROW()&lt;=vLastrow,IF('Match History Data'!F2936&lt;&gt;"",'Match History Data'!F2936,""),"")</f>
        <v/>
      </c>
      <c r="G2936" t="str">
        <f>IF(ROW()&lt;=vLastrow,'Match History Data'!G2936,"")</f>
        <v/>
      </c>
      <c r="H2936" t="str">
        <f>IF(ROW()&lt;=vLastrow,'Match History Data'!H2936,"")</f>
        <v/>
      </c>
      <c r="I2936" t="str">
        <f>IF(ROW()&lt;=vLastrow,'Match History Data'!I2936,"")</f>
        <v/>
      </c>
      <c r="J2936" t="str">
        <f>IF(ROW()&lt;=vLastrow,'Match History Data'!J2936,"")</f>
        <v/>
      </c>
      <c r="K2936" t="str">
        <f>IF(ROW()&lt;=vLastrow,'Match History Data'!K2936,"")</f>
        <v/>
      </c>
      <c r="L2936" t="str">
        <f>IF(ROW()&lt;=vLastrow,'Match History Data'!L2936,"")</f>
        <v/>
      </c>
      <c r="M2936" t="str">
        <f>IF(ROW()&lt;=vLastrow,'Match History Data'!M2936,"")</f>
        <v/>
      </c>
      <c r="N2936" t="str">
        <f>IF(ROW()&lt;=vLastrow,'Match History Data'!N2936,"")</f>
        <v/>
      </c>
      <c r="O2936" t="str">
        <f>IF(ROW()&lt;=vLastrow,'Match History Data'!O2936,"")</f>
        <v/>
      </c>
      <c r="Q2936" t="str">
        <f>IF(ROW()&lt;=vLastrow,VLOOKUP(MONTH(E2936),calcs!$S$2:$T$13,2,FALSE),"")</f>
        <v/>
      </c>
      <c r="R2936" t="str">
        <f>IF(ROW()&lt;=vLastrow,VLOOKUP(MONTH(F2936),calcs!$S$2:$T$13,2,FALSE),"")</f>
        <v/>
      </c>
      <c r="S2936" t="str">
        <f t="shared" si="235"/>
        <v/>
      </c>
      <c r="T2936" s="26" t="e">
        <f>IF(F2936="",DATEDIF(E2936,calcs!X$2,"Y"),"")</f>
        <v>#VALUE!</v>
      </c>
      <c r="U2936" t="str">
        <f t="shared" si="234"/>
        <v/>
      </c>
      <c r="V2936" t="str">
        <f t="shared" si="231"/>
        <v/>
      </c>
      <c r="W2936">
        <f t="shared" si="232"/>
        <v>0</v>
      </c>
      <c r="X2936">
        <f t="shared" si="233"/>
        <v>0</v>
      </c>
    </row>
    <row r="2937" spans="1:24" x14ac:dyDescent="0.35">
      <c r="A2937" t="str">
        <f>IF(ROW()&lt;=vLastrow,'Match History Data'!A2937,"")</f>
        <v/>
      </c>
      <c r="B2937" t="str">
        <f>IF(ROW()&lt;=vLastrow,'Match History Data'!B2937,"")</f>
        <v/>
      </c>
      <c r="C2937" t="str">
        <f>IF(ROW()&lt;=vLastrow,'Match History Data'!C2937,"")</f>
        <v/>
      </c>
      <c r="D2937" t="str">
        <f>IF(ROW()&lt;=vLastrow,'Match History Data'!D2937,"")</f>
        <v/>
      </c>
      <c r="E2937" s="3" t="str">
        <f>IF(ROW()&lt;=vLastrow,IF('Match History Data'!E2937&lt;&gt;"",'Match History Data'!E2937,""),"")</f>
        <v/>
      </c>
      <c r="F2937" s="3" t="str">
        <f>IF(ROW()&lt;=vLastrow,IF('Match History Data'!F2937&lt;&gt;"",'Match History Data'!F2937,""),"")</f>
        <v/>
      </c>
      <c r="G2937" t="str">
        <f>IF(ROW()&lt;=vLastrow,'Match History Data'!G2937,"")</f>
        <v/>
      </c>
      <c r="H2937" t="str">
        <f>IF(ROW()&lt;=vLastrow,'Match History Data'!H2937,"")</f>
        <v/>
      </c>
      <c r="I2937" t="str">
        <f>IF(ROW()&lt;=vLastrow,'Match History Data'!I2937,"")</f>
        <v/>
      </c>
      <c r="J2937" t="str">
        <f>IF(ROW()&lt;=vLastrow,'Match History Data'!J2937,"")</f>
        <v/>
      </c>
      <c r="K2937" t="str">
        <f>IF(ROW()&lt;=vLastrow,'Match History Data'!K2937,"")</f>
        <v/>
      </c>
      <c r="L2937" t="str">
        <f>IF(ROW()&lt;=vLastrow,'Match History Data'!L2937,"")</f>
        <v/>
      </c>
      <c r="M2937" t="str">
        <f>IF(ROW()&lt;=vLastrow,'Match History Data'!M2937,"")</f>
        <v/>
      </c>
      <c r="N2937" t="str">
        <f>IF(ROW()&lt;=vLastrow,'Match History Data'!N2937,"")</f>
        <v/>
      </c>
      <c r="O2937" t="str">
        <f>IF(ROW()&lt;=vLastrow,'Match History Data'!O2937,"")</f>
        <v/>
      </c>
      <c r="Q2937" t="str">
        <f>IF(ROW()&lt;=vLastrow,VLOOKUP(MONTH(E2937),calcs!$S$2:$T$13,2,FALSE),"")</f>
        <v/>
      </c>
      <c r="R2937" t="str">
        <f>IF(ROW()&lt;=vLastrow,VLOOKUP(MONTH(F2937),calcs!$S$2:$T$13,2,FALSE),"")</f>
        <v/>
      </c>
      <c r="S2937" t="str">
        <f t="shared" si="235"/>
        <v/>
      </c>
      <c r="T2937" s="26" t="e">
        <f>IF(F2937="",DATEDIF(E2937,calcs!X$2,"Y"),"")</f>
        <v>#VALUE!</v>
      </c>
      <c r="U2937" t="str">
        <f t="shared" si="234"/>
        <v/>
      </c>
      <c r="V2937" t="str">
        <f t="shared" si="231"/>
        <v/>
      </c>
      <c r="W2937">
        <f t="shared" si="232"/>
        <v>0</v>
      </c>
      <c r="X2937">
        <f t="shared" si="233"/>
        <v>0</v>
      </c>
    </row>
    <row r="2938" spans="1:24" x14ac:dyDescent="0.35">
      <c r="A2938" t="str">
        <f>IF(ROW()&lt;=vLastrow,'Match History Data'!A2938,"")</f>
        <v/>
      </c>
      <c r="B2938" t="str">
        <f>IF(ROW()&lt;=vLastrow,'Match History Data'!B2938,"")</f>
        <v/>
      </c>
      <c r="C2938" t="str">
        <f>IF(ROW()&lt;=vLastrow,'Match History Data'!C2938,"")</f>
        <v/>
      </c>
      <c r="D2938" t="str">
        <f>IF(ROW()&lt;=vLastrow,'Match History Data'!D2938,"")</f>
        <v/>
      </c>
      <c r="E2938" s="3" t="str">
        <f>IF(ROW()&lt;=vLastrow,IF('Match History Data'!E2938&lt;&gt;"",'Match History Data'!E2938,""),"")</f>
        <v/>
      </c>
      <c r="F2938" s="3" t="str">
        <f>IF(ROW()&lt;=vLastrow,IF('Match History Data'!F2938&lt;&gt;"",'Match History Data'!F2938,""),"")</f>
        <v/>
      </c>
      <c r="G2938" t="str">
        <f>IF(ROW()&lt;=vLastrow,'Match History Data'!G2938,"")</f>
        <v/>
      </c>
      <c r="H2938" t="str">
        <f>IF(ROW()&lt;=vLastrow,'Match History Data'!H2938,"")</f>
        <v/>
      </c>
      <c r="I2938" t="str">
        <f>IF(ROW()&lt;=vLastrow,'Match History Data'!I2938,"")</f>
        <v/>
      </c>
      <c r="J2938" t="str">
        <f>IF(ROW()&lt;=vLastrow,'Match History Data'!J2938,"")</f>
        <v/>
      </c>
      <c r="K2938" t="str">
        <f>IF(ROW()&lt;=vLastrow,'Match History Data'!K2938,"")</f>
        <v/>
      </c>
      <c r="L2938" t="str">
        <f>IF(ROW()&lt;=vLastrow,'Match History Data'!L2938,"")</f>
        <v/>
      </c>
      <c r="M2938" t="str">
        <f>IF(ROW()&lt;=vLastrow,'Match History Data'!M2938,"")</f>
        <v/>
      </c>
      <c r="N2938" t="str">
        <f>IF(ROW()&lt;=vLastrow,'Match History Data'!N2938,"")</f>
        <v/>
      </c>
      <c r="O2938" t="str">
        <f>IF(ROW()&lt;=vLastrow,'Match History Data'!O2938,"")</f>
        <v/>
      </c>
      <c r="Q2938" t="str">
        <f>IF(ROW()&lt;=vLastrow,VLOOKUP(MONTH(E2938),calcs!$S$2:$T$13,2,FALSE),"")</f>
        <v/>
      </c>
      <c r="R2938" t="str">
        <f>IF(ROW()&lt;=vLastrow,VLOOKUP(MONTH(F2938),calcs!$S$2:$T$13,2,FALSE),"")</f>
        <v/>
      </c>
      <c r="S2938" t="str">
        <f t="shared" si="235"/>
        <v/>
      </c>
      <c r="T2938" s="26" t="e">
        <f>IF(F2938="",DATEDIF(E2938,calcs!X$2,"Y"),"")</f>
        <v>#VALUE!</v>
      </c>
      <c r="U2938" t="str">
        <f t="shared" si="234"/>
        <v/>
      </c>
      <c r="V2938" t="str">
        <f t="shared" si="231"/>
        <v/>
      </c>
      <c r="W2938">
        <f t="shared" si="232"/>
        <v>0</v>
      </c>
      <c r="X2938">
        <f t="shared" si="233"/>
        <v>0</v>
      </c>
    </row>
    <row r="2939" spans="1:24" x14ac:dyDescent="0.35">
      <c r="A2939" t="str">
        <f>IF(ROW()&lt;=vLastrow,'Match History Data'!A2939,"")</f>
        <v/>
      </c>
      <c r="B2939" t="str">
        <f>IF(ROW()&lt;=vLastrow,'Match History Data'!B2939,"")</f>
        <v/>
      </c>
      <c r="C2939" t="str">
        <f>IF(ROW()&lt;=vLastrow,'Match History Data'!C2939,"")</f>
        <v/>
      </c>
      <c r="D2939" t="str">
        <f>IF(ROW()&lt;=vLastrow,'Match History Data'!D2939,"")</f>
        <v/>
      </c>
      <c r="E2939" s="3" t="str">
        <f>IF(ROW()&lt;=vLastrow,IF('Match History Data'!E2939&lt;&gt;"",'Match History Data'!E2939,""),"")</f>
        <v/>
      </c>
      <c r="F2939" s="3" t="str">
        <f>IF(ROW()&lt;=vLastrow,IF('Match History Data'!F2939&lt;&gt;"",'Match History Data'!F2939,""),"")</f>
        <v/>
      </c>
      <c r="G2939" t="str">
        <f>IF(ROW()&lt;=vLastrow,'Match History Data'!G2939,"")</f>
        <v/>
      </c>
      <c r="H2939" t="str">
        <f>IF(ROW()&lt;=vLastrow,'Match History Data'!H2939,"")</f>
        <v/>
      </c>
      <c r="I2939" t="str">
        <f>IF(ROW()&lt;=vLastrow,'Match History Data'!I2939,"")</f>
        <v/>
      </c>
      <c r="J2939" t="str">
        <f>IF(ROW()&lt;=vLastrow,'Match History Data'!J2939,"")</f>
        <v/>
      </c>
      <c r="K2939" t="str">
        <f>IF(ROW()&lt;=vLastrow,'Match History Data'!K2939,"")</f>
        <v/>
      </c>
      <c r="L2939" t="str">
        <f>IF(ROW()&lt;=vLastrow,'Match History Data'!L2939,"")</f>
        <v/>
      </c>
      <c r="M2939" t="str">
        <f>IF(ROW()&lt;=vLastrow,'Match History Data'!M2939,"")</f>
        <v/>
      </c>
      <c r="N2939" t="str">
        <f>IF(ROW()&lt;=vLastrow,'Match History Data'!N2939,"")</f>
        <v/>
      </c>
      <c r="O2939" t="str">
        <f>IF(ROW()&lt;=vLastrow,'Match History Data'!O2939,"")</f>
        <v/>
      </c>
      <c r="Q2939" t="str">
        <f>IF(ROW()&lt;=vLastrow,VLOOKUP(MONTH(E2939),calcs!$S$2:$T$13,2,FALSE),"")</f>
        <v/>
      </c>
      <c r="R2939" t="str">
        <f>IF(ROW()&lt;=vLastrow,VLOOKUP(MONTH(F2939),calcs!$S$2:$T$13,2,FALSE),"")</f>
        <v/>
      </c>
      <c r="S2939" t="str">
        <f t="shared" si="235"/>
        <v/>
      </c>
      <c r="T2939" s="26" t="e">
        <f>IF(F2939="",DATEDIF(E2939,calcs!X$2,"Y"),"")</f>
        <v>#VALUE!</v>
      </c>
      <c r="U2939" t="str">
        <f t="shared" si="234"/>
        <v/>
      </c>
      <c r="V2939" t="str">
        <f t="shared" si="231"/>
        <v/>
      </c>
      <c r="W2939">
        <f t="shared" si="232"/>
        <v>0</v>
      </c>
      <c r="X2939">
        <f t="shared" si="233"/>
        <v>0</v>
      </c>
    </row>
    <row r="2940" spans="1:24" x14ac:dyDescent="0.35">
      <c r="A2940" t="str">
        <f>IF(ROW()&lt;=vLastrow,'Match History Data'!A2940,"")</f>
        <v/>
      </c>
      <c r="B2940" t="str">
        <f>IF(ROW()&lt;=vLastrow,'Match History Data'!B2940,"")</f>
        <v/>
      </c>
      <c r="C2940" t="str">
        <f>IF(ROW()&lt;=vLastrow,'Match History Data'!C2940,"")</f>
        <v/>
      </c>
      <c r="D2940" t="str">
        <f>IF(ROW()&lt;=vLastrow,'Match History Data'!D2940,"")</f>
        <v/>
      </c>
      <c r="E2940" s="3" t="str">
        <f>IF(ROW()&lt;=vLastrow,IF('Match History Data'!E2940&lt;&gt;"",'Match History Data'!E2940,""),"")</f>
        <v/>
      </c>
      <c r="F2940" s="3" t="str">
        <f>IF(ROW()&lt;=vLastrow,IF('Match History Data'!F2940&lt;&gt;"",'Match History Data'!F2940,""),"")</f>
        <v/>
      </c>
      <c r="G2940" t="str">
        <f>IF(ROW()&lt;=vLastrow,'Match History Data'!G2940,"")</f>
        <v/>
      </c>
      <c r="H2940" t="str">
        <f>IF(ROW()&lt;=vLastrow,'Match History Data'!H2940,"")</f>
        <v/>
      </c>
      <c r="I2940" t="str">
        <f>IF(ROW()&lt;=vLastrow,'Match History Data'!I2940,"")</f>
        <v/>
      </c>
      <c r="J2940" t="str">
        <f>IF(ROW()&lt;=vLastrow,'Match History Data'!J2940,"")</f>
        <v/>
      </c>
      <c r="K2940" t="str">
        <f>IF(ROW()&lt;=vLastrow,'Match History Data'!K2940,"")</f>
        <v/>
      </c>
      <c r="L2940" t="str">
        <f>IF(ROW()&lt;=vLastrow,'Match History Data'!L2940,"")</f>
        <v/>
      </c>
      <c r="M2940" t="str">
        <f>IF(ROW()&lt;=vLastrow,'Match History Data'!M2940,"")</f>
        <v/>
      </c>
      <c r="N2940" t="str">
        <f>IF(ROW()&lt;=vLastrow,'Match History Data'!N2940,"")</f>
        <v/>
      </c>
      <c r="O2940" t="str">
        <f>IF(ROW()&lt;=vLastrow,'Match History Data'!O2940,"")</f>
        <v/>
      </c>
      <c r="Q2940" t="str">
        <f>IF(ROW()&lt;=vLastrow,VLOOKUP(MONTH(E2940),calcs!$S$2:$T$13,2,FALSE),"")</f>
        <v/>
      </c>
      <c r="R2940" t="str">
        <f>IF(ROW()&lt;=vLastrow,VLOOKUP(MONTH(F2940),calcs!$S$2:$T$13,2,FALSE),"")</f>
        <v/>
      </c>
      <c r="S2940" t="str">
        <f t="shared" si="235"/>
        <v/>
      </c>
      <c r="T2940" s="26" t="e">
        <f>IF(F2940="",DATEDIF(E2940,calcs!X$2,"Y"),"")</f>
        <v>#VALUE!</v>
      </c>
      <c r="U2940" t="str">
        <f t="shared" si="234"/>
        <v/>
      </c>
      <c r="V2940" t="str">
        <f t="shared" si="231"/>
        <v/>
      </c>
      <c r="W2940">
        <f t="shared" si="232"/>
        <v>0</v>
      </c>
      <c r="X2940">
        <f t="shared" si="233"/>
        <v>0</v>
      </c>
    </row>
    <row r="2941" spans="1:24" x14ac:dyDescent="0.35">
      <c r="A2941" t="str">
        <f>IF(ROW()&lt;=vLastrow,'Match History Data'!A2941,"")</f>
        <v/>
      </c>
      <c r="B2941" t="str">
        <f>IF(ROW()&lt;=vLastrow,'Match History Data'!B2941,"")</f>
        <v/>
      </c>
      <c r="C2941" t="str">
        <f>IF(ROW()&lt;=vLastrow,'Match History Data'!C2941,"")</f>
        <v/>
      </c>
      <c r="D2941" t="str">
        <f>IF(ROW()&lt;=vLastrow,'Match History Data'!D2941,"")</f>
        <v/>
      </c>
      <c r="E2941" s="3" t="str">
        <f>IF(ROW()&lt;=vLastrow,IF('Match History Data'!E2941&lt;&gt;"",'Match History Data'!E2941,""),"")</f>
        <v/>
      </c>
      <c r="F2941" s="3" t="str">
        <f>IF(ROW()&lt;=vLastrow,IF('Match History Data'!F2941&lt;&gt;"",'Match History Data'!F2941,""),"")</f>
        <v/>
      </c>
      <c r="G2941" t="str">
        <f>IF(ROW()&lt;=vLastrow,'Match History Data'!G2941,"")</f>
        <v/>
      </c>
      <c r="H2941" t="str">
        <f>IF(ROW()&lt;=vLastrow,'Match History Data'!H2941,"")</f>
        <v/>
      </c>
      <c r="I2941" t="str">
        <f>IF(ROW()&lt;=vLastrow,'Match History Data'!I2941,"")</f>
        <v/>
      </c>
      <c r="J2941" t="str">
        <f>IF(ROW()&lt;=vLastrow,'Match History Data'!J2941,"")</f>
        <v/>
      </c>
      <c r="K2941" t="str">
        <f>IF(ROW()&lt;=vLastrow,'Match History Data'!K2941,"")</f>
        <v/>
      </c>
      <c r="L2941" t="str">
        <f>IF(ROW()&lt;=vLastrow,'Match History Data'!L2941,"")</f>
        <v/>
      </c>
      <c r="M2941" t="str">
        <f>IF(ROW()&lt;=vLastrow,'Match History Data'!M2941,"")</f>
        <v/>
      </c>
      <c r="N2941" t="str">
        <f>IF(ROW()&lt;=vLastrow,'Match History Data'!N2941,"")</f>
        <v/>
      </c>
      <c r="O2941" t="str">
        <f>IF(ROW()&lt;=vLastrow,'Match History Data'!O2941,"")</f>
        <v/>
      </c>
      <c r="Q2941" t="str">
        <f>IF(ROW()&lt;=vLastrow,VLOOKUP(MONTH(E2941),calcs!$S$2:$T$13,2,FALSE),"")</f>
        <v/>
      </c>
      <c r="R2941" t="str">
        <f>IF(ROW()&lt;=vLastrow,VLOOKUP(MONTH(F2941),calcs!$S$2:$T$13,2,FALSE),"")</f>
        <v/>
      </c>
      <c r="S2941" t="str">
        <f t="shared" si="235"/>
        <v/>
      </c>
      <c r="T2941" s="26" t="e">
        <f>IF(F2941="",DATEDIF(E2941,calcs!X$2,"Y"),"")</f>
        <v>#VALUE!</v>
      </c>
      <c r="U2941" t="str">
        <f t="shared" si="234"/>
        <v/>
      </c>
      <c r="V2941" t="str">
        <f t="shared" si="231"/>
        <v/>
      </c>
      <c r="W2941">
        <f t="shared" si="232"/>
        <v>0</v>
      </c>
      <c r="X2941">
        <f t="shared" si="233"/>
        <v>0</v>
      </c>
    </row>
    <row r="2942" spans="1:24" x14ac:dyDescent="0.35">
      <c r="A2942" t="str">
        <f>IF(ROW()&lt;=vLastrow,'Match History Data'!A2942,"")</f>
        <v/>
      </c>
      <c r="B2942" t="str">
        <f>IF(ROW()&lt;=vLastrow,'Match History Data'!B2942,"")</f>
        <v/>
      </c>
      <c r="C2942" t="str">
        <f>IF(ROW()&lt;=vLastrow,'Match History Data'!C2942,"")</f>
        <v/>
      </c>
      <c r="D2942" t="str">
        <f>IF(ROW()&lt;=vLastrow,'Match History Data'!D2942,"")</f>
        <v/>
      </c>
      <c r="E2942" s="3" t="str">
        <f>IF(ROW()&lt;=vLastrow,IF('Match History Data'!E2942&lt;&gt;"",'Match History Data'!E2942,""),"")</f>
        <v/>
      </c>
      <c r="F2942" s="3" t="str">
        <f>IF(ROW()&lt;=vLastrow,IF('Match History Data'!F2942&lt;&gt;"",'Match History Data'!F2942,""),"")</f>
        <v/>
      </c>
      <c r="G2942" t="str">
        <f>IF(ROW()&lt;=vLastrow,'Match History Data'!G2942,"")</f>
        <v/>
      </c>
      <c r="H2942" t="str">
        <f>IF(ROW()&lt;=vLastrow,'Match History Data'!H2942,"")</f>
        <v/>
      </c>
      <c r="I2942" t="str">
        <f>IF(ROW()&lt;=vLastrow,'Match History Data'!I2942,"")</f>
        <v/>
      </c>
      <c r="J2942" t="str">
        <f>IF(ROW()&lt;=vLastrow,'Match History Data'!J2942,"")</f>
        <v/>
      </c>
      <c r="K2942" t="str">
        <f>IF(ROW()&lt;=vLastrow,'Match History Data'!K2942,"")</f>
        <v/>
      </c>
      <c r="L2942" t="str">
        <f>IF(ROW()&lt;=vLastrow,'Match History Data'!L2942,"")</f>
        <v/>
      </c>
      <c r="M2942" t="str">
        <f>IF(ROW()&lt;=vLastrow,'Match History Data'!M2942,"")</f>
        <v/>
      </c>
      <c r="N2942" t="str">
        <f>IF(ROW()&lt;=vLastrow,'Match History Data'!N2942,"")</f>
        <v/>
      </c>
      <c r="O2942" t="str">
        <f>IF(ROW()&lt;=vLastrow,'Match History Data'!O2942,"")</f>
        <v/>
      </c>
      <c r="Q2942" t="str">
        <f>IF(ROW()&lt;=vLastrow,VLOOKUP(MONTH(E2942),calcs!$S$2:$T$13,2,FALSE),"")</f>
        <v/>
      </c>
      <c r="R2942" t="str">
        <f>IF(ROW()&lt;=vLastrow,VLOOKUP(MONTH(F2942),calcs!$S$2:$T$13,2,FALSE),"")</f>
        <v/>
      </c>
      <c r="S2942" t="str">
        <f t="shared" si="235"/>
        <v/>
      </c>
      <c r="T2942" s="26" t="e">
        <f>IF(F2942="",DATEDIF(E2942,calcs!X$2,"Y"),"")</f>
        <v>#VALUE!</v>
      </c>
      <c r="U2942" t="str">
        <f t="shared" si="234"/>
        <v/>
      </c>
      <c r="V2942" t="str">
        <f t="shared" si="231"/>
        <v/>
      </c>
      <c r="W2942">
        <f t="shared" si="232"/>
        <v>0</v>
      </c>
      <c r="X2942">
        <f t="shared" si="233"/>
        <v>0</v>
      </c>
    </row>
    <row r="2943" spans="1:24" x14ac:dyDescent="0.35">
      <c r="A2943" t="str">
        <f>IF(ROW()&lt;=vLastrow,'Match History Data'!A2943,"")</f>
        <v/>
      </c>
      <c r="B2943" t="str">
        <f>IF(ROW()&lt;=vLastrow,'Match History Data'!B2943,"")</f>
        <v/>
      </c>
      <c r="C2943" t="str">
        <f>IF(ROW()&lt;=vLastrow,'Match History Data'!C2943,"")</f>
        <v/>
      </c>
      <c r="D2943" t="str">
        <f>IF(ROW()&lt;=vLastrow,'Match History Data'!D2943,"")</f>
        <v/>
      </c>
      <c r="E2943" s="3" t="str">
        <f>IF(ROW()&lt;=vLastrow,IF('Match History Data'!E2943&lt;&gt;"",'Match History Data'!E2943,""),"")</f>
        <v/>
      </c>
      <c r="F2943" s="3" t="str">
        <f>IF(ROW()&lt;=vLastrow,IF('Match History Data'!F2943&lt;&gt;"",'Match History Data'!F2943,""),"")</f>
        <v/>
      </c>
      <c r="G2943" t="str">
        <f>IF(ROW()&lt;=vLastrow,'Match History Data'!G2943,"")</f>
        <v/>
      </c>
      <c r="H2943" t="str">
        <f>IF(ROW()&lt;=vLastrow,'Match History Data'!H2943,"")</f>
        <v/>
      </c>
      <c r="I2943" t="str">
        <f>IF(ROW()&lt;=vLastrow,'Match History Data'!I2943,"")</f>
        <v/>
      </c>
      <c r="J2943" t="str">
        <f>IF(ROW()&lt;=vLastrow,'Match History Data'!J2943,"")</f>
        <v/>
      </c>
      <c r="K2943" t="str">
        <f>IF(ROW()&lt;=vLastrow,'Match History Data'!K2943,"")</f>
        <v/>
      </c>
      <c r="L2943" t="str">
        <f>IF(ROW()&lt;=vLastrow,'Match History Data'!L2943,"")</f>
        <v/>
      </c>
      <c r="M2943" t="str">
        <f>IF(ROW()&lt;=vLastrow,'Match History Data'!M2943,"")</f>
        <v/>
      </c>
      <c r="N2943" t="str">
        <f>IF(ROW()&lt;=vLastrow,'Match History Data'!N2943,"")</f>
        <v/>
      </c>
      <c r="O2943" t="str">
        <f>IF(ROW()&lt;=vLastrow,'Match History Data'!O2943,"")</f>
        <v/>
      </c>
      <c r="Q2943" t="str">
        <f>IF(ROW()&lt;=vLastrow,VLOOKUP(MONTH(E2943),calcs!$S$2:$T$13,2,FALSE),"")</f>
        <v/>
      </c>
      <c r="R2943" t="str">
        <f>IF(ROW()&lt;=vLastrow,VLOOKUP(MONTH(F2943),calcs!$S$2:$T$13,2,FALSE),"")</f>
        <v/>
      </c>
      <c r="S2943" t="str">
        <f t="shared" si="235"/>
        <v/>
      </c>
      <c r="T2943" s="26" t="e">
        <f>IF(F2943="",DATEDIF(E2943,calcs!X$2,"Y"),"")</f>
        <v>#VALUE!</v>
      </c>
      <c r="U2943" t="str">
        <f t="shared" si="234"/>
        <v/>
      </c>
      <c r="V2943" t="str">
        <f t="shared" si="231"/>
        <v/>
      </c>
      <c r="W2943">
        <f t="shared" si="232"/>
        <v>0</v>
      </c>
      <c r="X2943">
        <f t="shared" si="233"/>
        <v>0</v>
      </c>
    </row>
    <row r="2944" spans="1:24" x14ac:dyDescent="0.35">
      <c r="A2944" t="str">
        <f>IF(ROW()&lt;=vLastrow,'Match History Data'!A2944,"")</f>
        <v/>
      </c>
      <c r="B2944" t="str">
        <f>IF(ROW()&lt;=vLastrow,'Match History Data'!B2944,"")</f>
        <v/>
      </c>
      <c r="C2944" t="str">
        <f>IF(ROW()&lt;=vLastrow,'Match History Data'!C2944,"")</f>
        <v/>
      </c>
      <c r="D2944" t="str">
        <f>IF(ROW()&lt;=vLastrow,'Match History Data'!D2944,"")</f>
        <v/>
      </c>
      <c r="E2944" s="3" t="str">
        <f>IF(ROW()&lt;=vLastrow,IF('Match History Data'!E2944&lt;&gt;"",'Match History Data'!E2944,""),"")</f>
        <v/>
      </c>
      <c r="F2944" s="3" t="str">
        <f>IF(ROW()&lt;=vLastrow,IF('Match History Data'!F2944&lt;&gt;"",'Match History Data'!F2944,""),"")</f>
        <v/>
      </c>
      <c r="G2944" t="str">
        <f>IF(ROW()&lt;=vLastrow,'Match History Data'!G2944,"")</f>
        <v/>
      </c>
      <c r="H2944" t="str">
        <f>IF(ROW()&lt;=vLastrow,'Match History Data'!H2944,"")</f>
        <v/>
      </c>
      <c r="I2944" t="str">
        <f>IF(ROW()&lt;=vLastrow,'Match History Data'!I2944,"")</f>
        <v/>
      </c>
      <c r="J2944" t="str">
        <f>IF(ROW()&lt;=vLastrow,'Match History Data'!J2944,"")</f>
        <v/>
      </c>
      <c r="K2944" t="str">
        <f>IF(ROW()&lt;=vLastrow,'Match History Data'!K2944,"")</f>
        <v/>
      </c>
      <c r="L2944" t="str">
        <f>IF(ROW()&lt;=vLastrow,'Match History Data'!L2944,"")</f>
        <v/>
      </c>
      <c r="M2944" t="str">
        <f>IF(ROW()&lt;=vLastrow,'Match History Data'!M2944,"")</f>
        <v/>
      </c>
      <c r="N2944" t="str">
        <f>IF(ROW()&lt;=vLastrow,'Match History Data'!N2944,"")</f>
        <v/>
      </c>
      <c r="O2944" t="str">
        <f>IF(ROW()&lt;=vLastrow,'Match History Data'!O2944,"")</f>
        <v/>
      </c>
      <c r="Q2944" t="str">
        <f>IF(ROW()&lt;=vLastrow,VLOOKUP(MONTH(E2944),calcs!$S$2:$T$13,2,FALSE),"")</f>
        <v/>
      </c>
      <c r="R2944" t="str">
        <f>IF(ROW()&lt;=vLastrow,VLOOKUP(MONTH(F2944),calcs!$S$2:$T$13,2,FALSE),"")</f>
        <v/>
      </c>
      <c r="S2944" t="str">
        <f t="shared" si="235"/>
        <v/>
      </c>
      <c r="T2944" s="26" t="e">
        <f>IF(F2944="",DATEDIF(E2944,calcs!X$2,"Y"),"")</f>
        <v>#VALUE!</v>
      </c>
      <c r="U2944" t="str">
        <f t="shared" si="234"/>
        <v/>
      </c>
      <c r="V2944" t="str">
        <f t="shared" si="231"/>
        <v/>
      </c>
      <c r="W2944">
        <f t="shared" si="232"/>
        <v>0</v>
      </c>
      <c r="X2944">
        <f t="shared" si="233"/>
        <v>0</v>
      </c>
    </row>
    <row r="2945" spans="1:24" x14ac:dyDescent="0.35">
      <c r="A2945" t="str">
        <f>IF(ROW()&lt;=vLastrow,'Match History Data'!A2945,"")</f>
        <v/>
      </c>
      <c r="B2945" t="str">
        <f>IF(ROW()&lt;=vLastrow,'Match History Data'!B2945,"")</f>
        <v/>
      </c>
      <c r="C2945" t="str">
        <f>IF(ROW()&lt;=vLastrow,'Match History Data'!C2945,"")</f>
        <v/>
      </c>
      <c r="D2945" t="str">
        <f>IF(ROW()&lt;=vLastrow,'Match History Data'!D2945,"")</f>
        <v/>
      </c>
      <c r="E2945" s="3" t="str">
        <f>IF(ROW()&lt;=vLastrow,IF('Match History Data'!E2945&lt;&gt;"",'Match History Data'!E2945,""),"")</f>
        <v/>
      </c>
      <c r="F2945" s="3" t="str">
        <f>IF(ROW()&lt;=vLastrow,IF('Match History Data'!F2945&lt;&gt;"",'Match History Data'!F2945,""),"")</f>
        <v/>
      </c>
      <c r="G2945" t="str">
        <f>IF(ROW()&lt;=vLastrow,'Match History Data'!G2945,"")</f>
        <v/>
      </c>
      <c r="H2945" t="str">
        <f>IF(ROW()&lt;=vLastrow,'Match History Data'!H2945,"")</f>
        <v/>
      </c>
      <c r="I2945" t="str">
        <f>IF(ROW()&lt;=vLastrow,'Match History Data'!I2945,"")</f>
        <v/>
      </c>
      <c r="J2945" t="str">
        <f>IF(ROW()&lt;=vLastrow,'Match History Data'!J2945,"")</f>
        <v/>
      </c>
      <c r="K2945" t="str">
        <f>IF(ROW()&lt;=vLastrow,'Match History Data'!K2945,"")</f>
        <v/>
      </c>
      <c r="L2945" t="str">
        <f>IF(ROW()&lt;=vLastrow,'Match History Data'!L2945,"")</f>
        <v/>
      </c>
      <c r="M2945" t="str">
        <f>IF(ROW()&lt;=vLastrow,'Match History Data'!M2945,"")</f>
        <v/>
      </c>
      <c r="N2945" t="str">
        <f>IF(ROW()&lt;=vLastrow,'Match History Data'!N2945,"")</f>
        <v/>
      </c>
      <c r="O2945" t="str">
        <f>IF(ROW()&lt;=vLastrow,'Match History Data'!O2945,"")</f>
        <v/>
      </c>
      <c r="Q2945" t="str">
        <f>IF(ROW()&lt;=vLastrow,VLOOKUP(MONTH(E2945),calcs!$S$2:$T$13,2,FALSE),"")</f>
        <v/>
      </c>
      <c r="R2945" t="str">
        <f>IF(ROW()&lt;=vLastrow,VLOOKUP(MONTH(F2945),calcs!$S$2:$T$13,2,FALSE),"")</f>
        <v/>
      </c>
      <c r="S2945" t="str">
        <f t="shared" si="235"/>
        <v/>
      </c>
      <c r="T2945" s="26" t="e">
        <f>IF(F2945="",DATEDIF(E2945,calcs!X$2,"Y"),"")</f>
        <v>#VALUE!</v>
      </c>
      <c r="U2945" t="str">
        <f t="shared" si="234"/>
        <v/>
      </c>
      <c r="V2945" t="str">
        <f t="shared" si="231"/>
        <v/>
      </c>
      <c r="W2945">
        <f t="shared" si="232"/>
        <v>0</v>
      </c>
      <c r="X2945">
        <f t="shared" si="233"/>
        <v>0</v>
      </c>
    </row>
    <row r="2946" spans="1:24" x14ac:dyDescent="0.35">
      <c r="A2946" t="str">
        <f>IF(ROW()&lt;=vLastrow,'Match History Data'!A2946,"")</f>
        <v/>
      </c>
      <c r="B2946" t="str">
        <f>IF(ROW()&lt;=vLastrow,'Match History Data'!B2946,"")</f>
        <v/>
      </c>
      <c r="C2946" t="str">
        <f>IF(ROW()&lt;=vLastrow,'Match History Data'!C2946,"")</f>
        <v/>
      </c>
      <c r="D2946" t="str">
        <f>IF(ROW()&lt;=vLastrow,'Match History Data'!D2946,"")</f>
        <v/>
      </c>
      <c r="E2946" s="3" t="str">
        <f>IF(ROW()&lt;=vLastrow,IF('Match History Data'!E2946&lt;&gt;"",'Match History Data'!E2946,""),"")</f>
        <v/>
      </c>
      <c r="F2946" s="3" t="str">
        <f>IF(ROW()&lt;=vLastrow,IF('Match History Data'!F2946&lt;&gt;"",'Match History Data'!F2946,""),"")</f>
        <v/>
      </c>
      <c r="G2946" t="str">
        <f>IF(ROW()&lt;=vLastrow,'Match History Data'!G2946,"")</f>
        <v/>
      </c>
      <c r="H2946" t="str">
        <f>IF(ROW()&lt;=vLastrow,'Match History Data'!H2946,"")</f>
        <v/>
      </c>
      <c r="I2946" t="str">
        <f>IF(ROW()&lt;=vLastrow,'Match History Data'!I2946,"")</f>
        <v/>
      </c>
      <c r="J2946" t="str">
        <f>IF(ROW()&lt;=vLastrow,'Match History Data'!J2946,"")</f>
        <v/>
      </c>
      <c r="K2946" t="str">
        <f>IF(ROW()&lt;=vLastrow,'Match History Data'!K2946,"")</f>
        <v/>
      </c>
      <c r="L2946" t="str">
        <f>IF(ROW()&lt;=vLastrow,'Match History Data'!L2946,"")</f>
        <v/>
      </c>
      <c r="M2946" t="str">
        <f>IF(ROW()&lt;=vLastrow,'Match History Data'!M2946,"")</f>
        <v/>
      </c>
      <c r="N2946" t="str">
        <f>IF(ROW()&lt;=vLastrow,'Match History Data'!N2946,"")</f>
        <v/>
      </c>
      <c r="O2946" t="str">
        <f>IF(ROW()&lt;=vLastrow,'Match History Data'!O2946,"")</f>
        <v/>
      </c>
      <c r="Q2946" t="str">
        <f>IF(ROW()&lt;=vLastrow,VLOOKUP(MONTH(E2946),calcs!$S$2:$T$13,2,FALSE),"")</f>
        <v/>
      </c>
      <c r="R2946" t="str">
        <f>IF(ROW()&lt;=vLastrow,VLOOKUP(MONTH(F2946),calcs!$S$2:$T$13,2,FALSE),"")</f>
        <v/>
      </c>
      <c r="S2946" t="str">
        <f t="shared" si="235"/>
        <v/>
      </c>
      <c r="T2946" s="26" t="e">
        <f>IF(F2946="",DATEDIF(E2946,calcs!X$2,"Y"),"")</f>
        <v>#VALUE!</v>
      </c>
      <c r="U2946" t="str">
        <f t="shared" si="234"/>
        <v/>
      </c>
      <c r="V2946" t="str">
        <f t="shared" ref="V2946:V3000" si="236">SUBSTITUTE(N2946,"White or Caucasian","White")</f>
        <v/>
      </c>
      <c r="W2946">
        <f t="shared" ref="W2946:W3000" si="237">IF(J2946&lt;&gt;"",LEN(J2946)-LEN(SUBSTITUTE(J2946,";",""))+1,0)</f>
        <v>0</v>
      </c>
      <c r="X2946">
        <f t="shared" ref="X2946:X3000" si="238">IF(N2946&lt;&gt;"",LEN(N2946)-LEN(SUBSTITUTE(N2946,";",""))+1,0)</f>
        <v>0</v>
      </c>
    </row>
    <row r="2947" spans="1:24" x14ac:dyDescent="0.35">
      <c r="A2947" t="str">
        <f>IF(ROW()&lt;=vLastrow,'Match History Data'!A2947,"")</f>
        <v/>
      </c>
      <c r="B2947" t="str">
        <f>IF(ROW()&lt;=vLastrow,'Match History Data'!B2947,"")</f>
        <v/>
      </c>
      <c r="C2947" t="str">
        <f>IF(ROW()&lt;=vLastrow,'Match History Data'!C2947,"")</f>
        <v/>
      </c>
      <c r="D2947" t="str">
        <f>IF(ROW()&lt;=vLastrow,'Match History Data'!D2947,"")</f>
        <v/>
      </c>
      <c r="E2947" s="3" t="str">
        <f>IF(ROW()&lt;=vLastrow,IF('Match History Data'!E2947&lt;&gt;"",'Match History Data'!E2947,""),"")</f>
        <v/>
      </c>
      <c r="F2947" s="3" t="str">
        <f>IF(ROW()&lt;=vLastrow,IF('Match History Data'!F2947&lt;&gt;"",'Match History Data'!F2947,""),"")</f>
        <v/>
      </c>
      <c r="G2947" t="str">
        <f>IF(ROW()&lt;=vLastrow,'Match History Data'!G2947,"")</f>
        <v/>
      </c>
      <c r="H2947" t="str">
        <f>IF(ROW()&lt;=vLastrow,'Match History Data'!H2947,"")</f>
        <v/>
      </c>
      <c r="I2947" t="str">
        <f>IF(ROW()&lt;=vLastrow,'Match History Data'!I2947,"")</f>
        <v/>
      </c>
      <c r="J2947" t="str">
        <f>IF(ROW()&lt;=vLastrow,'Match History Data'!J2947,"")</f>
        <v/>
      </c>
      <c r="K2947" t="str">
        <f>IF(ROW()&lt;=vLastrow,'Match History Data'!K2947,"")</f>
        <v/>
      </c>
      <c r="L2947" t="str">
        <f>IF(ROW()&lt;=vLastrow,'Match History Data'!L2947,"")</f>
        <v/>
      </c>
      <c r="M2947" t="str">
        <f>IF(ROW()&lt;=vLastrow,'Match History Data'!M2947,"")</f>
        <v/>
      </c>
      <c r="N2947" t="str">
        <f>IF(ROW()&lt;=vLastrow,'Match History Data'!N2947,"")</f>
        <v/>
      </c>
      <c r="O2947" t="str">
        <f>IF(ROW()&lt;=vLastrow,'Match History Data'!O2947,"")</f>
        <v/>
      </c>
      <c r="Q2947" t="str">
        <f>IF(ROW()&lt;=vLastrow,VLOOKUP(MONTH(E2947),calcs!$S$2:$T$13,2,FALSE),"")</f>
        <v/>
      </c>
      <c r="R2947" t="str">
        <f>IF(ROW()&lt;=vLastrow,VLOOKUP(MONTH(F2947),calcs!$S$2:$T$13,2,FALSE),"")</f>
        <v/>
      </c>
      <c r="S2947" t="str">
        <f t="shared" si="235"/>
        <v/>
      </c>
      <c r="T2947" s="26" t="e">
        <f>IF(F2947="",DATEDIF(E2947,calcs!X$2,"Y"),"")</f>
        <v>#VALUE!</v>
      </c>
      <c r="U2947" t="str">
        <f t="shared" ref="U2947:U3000" si="239">SUBSTITUTE(J2947,"White or Caucasian","White")</f>
        <v/>
      </c>
      <c r="V2947" t="str">
        <f t="shared" si="236"/>
        <v/>
      </c>
      <c r="W2947">
        <f t="shared" si="237"/>
        <v>0</v>
      </c>
      <c r="X2947">
        <f t="shared" si="238"/>
        <v>0</v>
      </c>
    </row>
    <row r="2948" spans="1:24" x14ac:dyDescent="0.35">
      <c r="A2948" t="str">
        <f>IF(ROW()&lt;=vLastrow,'Match History Data'!A2948,"")</f>
        <v/>
      </c>
      <c r="B2948" t="str">
        <f>IF(ROW()&lt;=vLastrow,'Match History Data'!B2948,"")</f>
        <v/>
      </c>
      <c r="C2948" t="str">
        <f>IF(ROW()&lt;=vLastrow,'Match History Data'!C2948,"")</f>
        <v/>
      </c>
      <c r="D2948" t="str">
        <f>IF(ROW()&lt;=vLastrow,'Match History Data'!D2948,"")</f>
        <v/>
      </c>
      <c r="E2948" s="3" t="str">
        <f>IF(ROW()&lt;=vLastrow,IF('Match History Data'!E2948&lt;&gt;"",'Match History Data'!E2948,""),"")</f>
        <v/>
      </c>
      <c r="F2948" s="3" t="str">
        <f>IF(ROW()&lt;=vLastrow,IF('Match History Data'!F2948&lt;&gt;"",'Match History Data'!F2948,""),"")</f>
        <v/>
      </c>
      <c r="G2948" t="str">
        <f>IF(ROW()&lt;=vLastrow,'Match History Data'!G2948,"")</f>
        <v/>
      </c>
      <c r="H2948" t="str">
        <f>IF(ROW()&lt;=vLastrow,'Match History Data'!H2948,"")</f>
        <v/>
      </c>
      <c r="I2948" t="str">
        <f>IF(ROW()&lt;=vLastrow,'Match History Data'!I2948,"")</f>
        <v/>
      </c>
      <c r="J2948" t="str">
        <f>IF(ROW()&lt;=vLastrow,'Match History Data'!J2948,"")</f>
        <v/>
      </c>
      <c r="K2948" t="str">
        <f>IF(ROW()&lt;=vLastrow,'Match History Data'!K2948,"")</f>
        <v/>
      </c>
      <c r="L2948" t="str">
        <f>IF(ROW()&lt;=vLastrow,'Match History Data'!L2948,"")</f>
        <v/>
      </c>
      <c r="M2948" t="str">
        <f>IF(ROW()&lt;=vLastrow,'Match History Data'!M2948,"")</f>
        <v/>
      </c>
      <c r="N2948" t="str">
        <f>IF(ROW()&lt;=vLastrow,'Match History Data'!N2948,"")</f>
        <v/>
      </c>
      <c r="O2948" t="str">
        <f>IF(ROW()&lt;=vLastrow,'Match History Data'!O2948,"")</f>
        <v/>
      </c>
      <c r="Q2948" t="str">
        <f>IF(ROW()&lt;=vLastrow,VLOOKUP(MONTH(E2948),calcs!$S$2:$T$13,2,FALSE),"")</f>
        <v/>
      </c>
      <c r="R2948" t="str">
        <f>IF(ROW()&lt;=vLastrow,VLOOKUP(MONTH(F2948),calcs!$S$2:$T$13,2,FALSE),"")</f>
        <v/>
      </c>
      <c r="S2948" t="str">
        <f t="shared" si="235"/>
        <v/>
      </c>
      <c r="T2948" s="26" t="e">
        <f>IF(F2948="",DATEDIF(E2948,calcs!X$2,"Y"),"")</f>
        <v>#VALUE!</v>
      </c>
      <c r="U2948" t="str">
        <f t="shared" si="239"/>
        <v/>
      </c>
      <c r="V2948" t="str">
        <f t="shared" si="236"/>
        <v/>
      </c>
      <c r="W2948">
        <f t="shared" si="237"/>
        <v>0</v>
      </c>
      <c r="X2948">
        <f t="shared" si="238"/>
        <v>0</v>
      </c>
    </row>
    <row r="2949" spans="1:24" x14ac:dyDescent="0.35">
      <c r="A2949" t="str">
        <f>IF(ROW()&lt;=vLastrow,'Match History Data'!A2949,"")</f>
        <v/>
      </c>
      <c r="B2949" t="str">
        <f>IF(ROW()&lt;=vLastrow,'Match History Data'!B2949,"")</f>
        <v/>
      </c>
      <c r="C2949" t="str">
        <f>IF(ROW()&lt;=vLastrow,'Match History Data'!C2949,"")</f>
        <v/>
      </c>
      <c r="D2949" t="str">
        <f>IF(ROW()&lt;=vLastrow,'Match History Data'!D2949,"")</f>
        <v/>
      </c>
      <c r="E2949" s="3" t="str">
        <f>IF(ROW()&lt;=vLastrow,IF('Match History Data'!E2949&lt;&gt;"",'Match History Data'!E2949,""),"")</f>
        <v/>
      </c>
      <c r="F2949" s="3" t="str">
        <f>IF(ROW()&lt;=vLastrow,IF('Match History Data'!F2949&lt;&gt;"",'Match History Data'!F2949,""),"")</f>
        <v/>
      </c>
      <c r="G2949" t="str">
        <f>IF(ROW()&lt;=vLastrow,'Match History Data'!G2949,"")</f>
        <v/>
      </c>
      <c r="H2949" t="str">
        <f>IF(ROW()&lt;=vLastrow,'Match History Data'!H2949,"")</f>
        <v/>
      </c>
      <c r="I2949" t="str">
        <f>IF(ROW()&lt;=vLastrow,'Match History Data'!I2949,"")</f>
        <v/>
      </c>
      <c r="J2949" t="str">
        <f>IF(ROW()&lt;=vLastrow,'Match History Data'!J2949,"")</f>
        <v/>
      </c>
      <c r="K2949" t="str">
        <f>IF(ROW()&lt;=vLastrow,'Match History Data'!K2949,"")</f>
        <v/>
      </c>
      <c r="L2949" t="str">
        <f>IF(ROW()&lt;=vLastrow,'Match History Data'!L2949,"")</f>
        <v/>
      </c>
      <c r="M2949" t="str">
        <f>IF(ROW()&lt;=vLastrow,'Match History Data'!M2949,"")</f>
        <v/>
      </c>
      <c r="N2949" t="str">
        <f>IF(ROW()&lt;=vLastrow,'Match History Data'!N2949,"")</f>
        <v/>
      </c>
      <c r="O2949" t="str">
        <f>IF(ROW()&lt;=vLastrow,'Match History Data'!O2949,"")</f>
        <v/>
      </c>
      <c r="Q2949" t="str">
        <f>IF(ROW()&lt;=vLastrow,VLOOKUP(MONTH(E2949),calcs!$S$2:$T$13,2,FALSE),"")</f>
        <v/>
      </c>
      <c r="R2949" t="str">
        <f>IF(ROW()&lt;=vLastrow,VLOOKUP(MONTH(F2949),calcs!$S$2:$T$13,2,FALSE),"")</f>
        <v/>
      </c>
      <c r="S2949" t="str">
        <f t="shared" si="235"/>
        <v/>
      </c>
      <c r="T2949" s="26" t="e">
        <f>IF(F2949="",DATEDIF(E2949,calcs!X$2,"Y"),"")</f>
        <v>#VALUE!</v>
      </c>
      <c r="U2949" t="str">
        <f t="shared" si="239"/>
        <v/>
      </c>
      <c r="V2949" t="str">
        <f t="shared" si="236"/>
        <v/>
      </c>
      <c r="W2949">
        <f t="shared" si="237"/>
        <v>0</v>
      </c>
      <c r="X2949">
        <f t="shared" si="238"/>
        <v>0</v>
      </c>
    </row>
    <row r="2950" spans="1:24" x14ac:dyDescent="0.35">
      <c r="A2950" t="str">
        <f>IF(ROW()&lt;=vLastrow,'Match History Data'!A2950,"")</f>
        <v/>
      </c>
      <c r="B2950" t="str">
        <f>IF(ROW()&lt;=vLastrow,'Match History Data'!B2950,"")</f>
        <v/>
      </c>
      <c r="C2950" t="str">
        <f>IF(ROW()&lt;=vLastrow,'Match History Data'!C2950,"")</f>
        <v/>
      </c>
      <c r="D2950" t="str">
        <f>IF(ROW()&lt;=vLastrow,'Match History Data'!D2950,"")</f>
        <v/>
      </c>
      <c r="E2950" s="3" t="str">
        <f>IF(ROW()&lt;=vLastrow,IF('Match History Data'!E2950&lt;&gt;"",'Match History Data'!E2950,""),"")</f>
        <v/>
      </c>
      <c r="F2950" s="3" t="str">
        <f>IF(ROW()&lt;=vLastrow,IF('Match History Data'!F2950&lt;&gt;"",'Match History Data'!F2950,""),"")</f>
        <v/>
      </c>
      <c r="G2950" t="str">
        <f>IF(ROW()&lt;=vLastrow,'Match History Data'!G2950,"")</f>
        <v/>
      </c>
      <c r="H2950" t="str">
        <f>IF(ROW()&lt;=vLastrow,'Match History Data'!H2950,"")</f>
        <v/>
      </c>
      <c r="I2950" t="str">
        <f>IF(ROW()&lt;=vLastrow,'Match History Data'!I2950,"")</f>
        <v/>
      </c>
      <c r="J2950" t="str">
        <f>IF(ROW()&lt;=vLastrow,'Match History Data'!J2950,"")</f>
        <v/>
      </c>
      <c r="K2950" t="str">
        <f>IF(ROW()&lt;=vLastrow,'Match History Data'!K2950,"")</f>
        <v/>
      </c>
      <c r="L2950" t="str">
        <f>IF(ROW()&lt;=vLastrow,'Match History Data'!L2950,"")</f>
        <v/>
      </c>
      <c r="M2950" t="str">
        <f>IF(ROW()&lt;=vLastrow,'Match History Data'!M2950,"")</f>
        <v/>
      </c>
      <c r="N2950" t="str">
        <f>IF(ROW()&lt;=vLastrow,'Match History Data'!N2950,"")</f>
        <v/>
      </c>
      <c r="O2950" t="str">
        <f>IF(ROW()&lt;=vLastrow,'Match History Data'!O2950,"")</f>
        <v/>
      </c>
      <c r="Q2950" t="str">
        <f>IF(ROW()&lt;=vLastrow,VLOOKUP(MONTH(E2950),calcs!$S$2:$T$13,2,FALSE),"")</f>
        <v/>
      </c>
      <c r="R2950" t="str">
        <f>IF(ROW()&lt;=vLastrow,VLOOKUP(MONTH(F2950),calcs!$S$2:$T$13,2,FALSE),"")</f>
        <v/>
      </c>
      <c r="S2950" t="str">
        <f t="shared" si="235"/>
        <v/>
      </c>
      <c r="T2950" s="26" t="e">
        <f>IF(F2950="",DATEDIF(E2950,calcs!X$2,"Y"),"")</f>
        <v>#VALUE!</v>
      </c>
      <c r="U2950" t="str">
        <f t="shared" si="239"/>
        <v/>
      </c>
      <c r="V2950" t="str">
        <f t="shared" si="236"/>
        <v/>
      </c>
      <c r="W2950">
        <f t="shared" si="237"/>
        <v>0</v>
      </c>
      <c r="X2950">
        <f t="shared" si="238"/>
        <v>0</v>
      </c>
    </row>
    <row r="2951" spans="1:24" x14ac:dyDescent="0.35">
      <c r="A2951" t="str">
        <f>IF(ROW()&lt;=vLastrow,'Match History Data'!A2951,"")</f>
        <v/>
      </c>
      <c r="B2951" t="str">
        <f>IF(ROW()&lt;=vLastrow,'Match History Data'!B2951,"")</f>
        <v/>
      </c>
      <c r="C2951" t="str">
        <f>IF(ROW()&lt;=vLastrow,'Match History Data'!C2951,"")</f>
        <v/>
      </c>
      <c r="D2951" t="str">
        <f>IF(ROW()&lt;=vLastrow,'Match History Data'!D2951,"")</f>
        <v/>
      </c>
      <c r="E2951" s="3" t="str">
        <f>IF(ROW()&lt;=vLastrow,IF('Match History Data'!E2951&lt;&gt;"",'Match History Data'!E2951,""),"")</f>
        <v/>
      </c>
      <c r="F2951" s="3" t="str">
        <f>IF(ROW()&lt;=vLastrow,IF('Match History Data'!F2951&lt;&gt;"",'Match History Data'!F2951,""),"")</f>
        <v/>
      </c>
      <c r="G2951" t="str">
        <f>IF(ROW()&lt;=vLastrow,'Match History Data'!G2951,"")</f>
        <v/>
      </c>
      <c r="H2951" t="str">
        <f>IF(ROW()&lt;=vLastrow,'Match History Data'!H2951,"")</f>
        <v/>
      </c>
      <c r="I2951" t="str">
        <f>IF(ROW()&lt;=vLastrow,'Match History Data'!I2951,"")</f>
        <v/>
      </c>
      <c r="J2951" t="str">
        <f>IF(ROW()&lt;=vLastrow,'Match History Data'!J2951,"")</f>
        <v/>
      </c>
      <c r="K2951" t="str">
        <f>IF(ROW()&lt;=vLastrow,'Match History Data'!K2951,"")</f>
        <v/>
      </c>
      <c r="L2951" t="str">
        <f>IF(ROW()&lt;=vLastrow,'Match History Data'!L2951,"")</f>
        <v/>
      </c>
      <c r="M2951" t="str">
        <f>IF(ROW()&lt;=vLastrow,'Match History Data'!M2951,"")</f>
        <v/>
      </c>
      <c r="N2951" t="str">
        <f>IF(ROW()&lt;=vLastrow,'Match History Data'!N2951,"")</f>
        <v/>
      </c>
      <c r="O2951" t="str">
        <f>IF(ROW()&lt;=vLastrow,'Match History Data'!O2951,"")</f>
        <v/>
      </c>
      <c r="Q2951" t="str">
        <f>IF(ROW()&lt;=vLastrow,VLOOKUP(MONTH(E2951),calcs!$S$2:$T$13,2,FALSE),"")</f>
        <v/>
      </c>
      <c r="R2951" t="str">
        <f>IF(ROW()&lt;=vLastrow,VLOOKUP(MONTH(F2951),calcs!$S$2:$T$13,2,FALSE),"")</f>
        <v/>
      </c>
      <c r="S2951" t="str">
        <f t="shared" si="235"/>
        <v/>
      </c>
      <c r="T2951" s="26" t="e">
        <f>IF(F2951="",DATEDIF(E2951,calcs!X$2,"Y"),"")</f>
        <v>#VALUE!</v>
      </c>
      <c r="U2951" t="str">
        <f t="shared" si="239"/>
        <v/>
      </c>
      <c r="V2951" t="str">
        <f t="shared" si="236"/>
        <v/>
      </c>
      <c r="W2951">
        <f t="shared" si="237"/>
        <v>0</v>
      </c>
      <c r="X2951">
        <f t="shared" si="238"/>
        <v>0</v>
      </c>
    </row>
    <row r="2952" spans="1:24" x14ac:dyDescent="0.35">
      <c r="A2952" t="str">
        <f>IF(ROW()&lt;=vLastrow,'Match History Data'!A2952,"")</f>
        <v/>
      </c>
      <c r="B2952" t="str">
        <f>IF(ROW()&lt;=vLastrow,'Match History Data'!B2952,"")</f>
        <v/>
      </c>
      <c r="C2952" t="str">
        <f>IF(ROW()&lt;=vLastrow,'Match History Data'!C2952,"")</f>
        <v/>
      </c>
      <c r="D2952" t="str">
        <f>IF(ROW()&lt;=vLastrow,'Match History Data'!D2952,"")</f>
        <v/>
      </c>
      <c r="E2952" s="3" t="str">
        <f>IF(ROW()&lt;=vLastrow,IF('Match History Data'!E2952&lt;&gt;"",'Match History Data'!E2952,""),"")</f>
        <v/>
      </c>
      <c r="F2952" s="3" t="str">
        <f>IF(ROW()&lt;=vLastrow,IF('Match History Data'!F2952&lt;&gt;"",'Match History Data'!F2952,""),"")</f>
        <v/>
      </c>
      <c r="G2952" t="str">
        <f>IF(ROW()&lt;=vLastrow,'Match History Data'!G2952,"")</f>
        <v/>
      </c>
      <c r="H2952" t="str">
        <f>IF(ROW()&lt;=vLastrow,'Match History Data'!H2952,"")</f>
        <v/>
      </c>
      <c r="I2952" t="str">
        <f>IF(ROW()&lt;=vLastrow,'Match History Data'!I2952,"")</f>
        <v/>
      </c>
      <c r="J2952" t="str">
        <f>IF(ROW()&lt;=vLastrow,'Match History Data'!J2952,"")</f>
        <v/>
      </c>
      <c r="K2952" t="str">
        <f>IF(ROW()&lt;=vLastrow,'Match History Data'!K2952,"")</f>
        <v/>
      </c>
      <c r="L2952" t="str">
        <f>IF(ROW()&lt;=vLastrow,'Match History Data'!L2952,"")</f>
        <v/>
      </c>
      <c r="M2952" t="str">
        <f>IF(ROW()&lt;=vLastrow,'Match History Data'!M2952,"")</f>
        <v/>
      </c>
      <c r="N2952" t="str">
        <f>IF(ROW()&lt;=vLastrow,'Match History Data'!N2952,"")</f>
        <v/>
      </c>
      <c r="O2952" t="str">
        <f>IF(ROW()&lt;=vLastrow,'Match History Data'!O2952,"")</f>
        <v/>
      </c>
      <c r="Q2952" t="str">
        <f>IF(ROW()&lt;=vLastrow,VLOOKUP(MONTH(E2952),calcs!$S$2:$T$13,2,FALSE),"")</f>
        <v/>
      </c>
      <c r="R2952" t="str">
        <f>IF(ROW()&lt;=vLastrow,VLOOKUP(MONTH(F2952),calcs!$S$2:$T$13,2,FALSE),"")</f>
        <v/>
      </c>
      <c r="S2952" t="str">
        <f t="shared" si="235"/>
        <v/>
      </c>
      <c r="T2952" s="26" t="e">
        <f>IF(F2952="",DATEDIF(E2952,calcs!X$2,"Y"),"")</f>
        <v>#VALUE!</v>
      </c>
      <c r="U2952" t="str">
        <f t="shared" si="239"/>
        <v/>
      </c>
      <c r="V2952" t="str">
        <f t="shared" si="236"/>
        <v/>
      </c>
      <c r="W2952">
        <f t="shared" si="237"/>
        <v>0</v>
      </c>
      <c r="X2952">
        <f t="shared" si="238"/>
        <v>0</v>
      </c>
    </row>
    <row r="2953" spans="1:24" x14ac:dyDescent="0.35">
      <c r="A2953" t="str">
        <f>IF(ROW()&lt;=vLastrow,'Match History Data'!A2953,"")</f>
        <v/>
      </c>
      <c r="B2953" t="str">
        <f>IF(ROW()&lt;=vLastrow,'Match History Data'!B2953,"")</f>
        <v/>
      </c>
      <c r="C2953" t="str">
        <f>IF(ROW()&lt;=vLastrow,'Match History Data'!C2953,"")</f>
        <v/>
      </c>
      <c r="D2953" t="str">
        <f>IF(ROW()&lt;=vLastrow,'Match History Data'!D2953,"")</f>
        <v/>
      </c>
      <c r="E2953" s="3" t="str">
        <f>IF(ROW()&lt;=vLastrow,IF('Match History Data'!E2953&lt;&gt;"",'Match History Data'!E2953,""),"")</f>
        <v/>
      </c>
      <c r="F2953" s="3" t="str">
        <f>IF(ROW()&lt;=vLastrow,IF('Match History Data'!F2953&lt;&gt;"",'Match History Data'!F2953,""),"")</f>
        <v/>
      </c>
      <c r="G2953" t="str">
        <f>IF(ROW()&lt;=vLastrow,'Match History Data'!G2953,"")</f>
        <v/>
      </c>
      <c r="H2953" t="str">
        <f>IF(ROW()&lt;=vLastrow,'Match History Data'!H2953,"")</f>
        <v/>
      </c>
      <c r="I2953" t="str">
        <f>IF(ROW()&lt;=vLastrow,'Match History Data'!I2953,"")</f>
        <v/>
      </c>
      <c r="J2953" t="str">
        <f>IF(ROW()&lt;=vLastrow,'Match History Data'!J2953,"")</f>
        <v/>
      </c>
      <c r="K2953" t="str">
        <f>IF(ROW()&lt;=vLastrow,'Match History Data'!K2953,"")</f>
        <v/>
      </c>
      <c r="L2953" t="str">
        <f>IF(ROW()&lt;=vLastrow,'Match History Data'!L2953,"")</f>
        <v/>
      </c>
      <c r="M2953" t="str">
        <f>IF(ROW()&lt;=vLastrow,'Match History Data'!M2953,"")</f>
        <v/>
      </c>
      <c r="N2953" t="str">
        <f>IF(ROW()&lt;=vLastrow,'Match History Data'!N2953,"")</f>
        <v/>
      </c>
      <c r="O2953" t="str">
        <f>IF(ROW()&lt;=vLastrow,'Match History Data'!O2953,"")</f>
        <v/>
      </c>
      <c r="Q2953" t="str">
        <f>IF(ROW()&lt;=vLastrow,VLOOKUP(MONTH(E2953),calcs!$S$2:$T$13,2,FALSE),"")</f>
        <v/>
      </c>
      <c r="R2953" t="str">
        <f>IF(ROW()&lt;=vLastrow,VLOOKUP(MONTH(F2953),calcs!$S$2:$T$13,2,FALSE),"")</f>
        <v/>
      </c>
      <c r="S2953" t="str">
        <f t="shared" si="235"/>
        <v/>
      </c>
      <c r="T2953" s="26" t="e">
        <f>IF(F2953="",DATEDIF(E2953,calcs!X$2,"Y"),"")</f>
        <v>#VALUE!</v>
      </c>
      <c r="U2953" t="str">
        <f t="shared" si="239"/>
        <v/>
      </c>
      <c r="V2953" t="str">
        <f t="shared" si="236"/>
        <v/>
      </c>
      <c r="W2953">
        <f t="shared" si="237"/>
        <v>0</v>
      </c>
      <c r="X2953">
        <f t="shared" si="238"/>
        <v>0</v>
      </c>
    </row>
    <row r="2954" spans="1:24" x14ac:dyDescent="0.35">
      <c r="A2954" t="str">
        <f>IF(ROW()&lt;=vLastrow,'Match History Data'!A2954,"")</f>
        <v/>
      </c>
      <c r="B2954" t="str">
        <f>IF(ROW()&lt;=vLastrow,'Match History Data'!B2954,"")</f>
        <v/>
      </c>
      <c r="C2954" t="str">
        <f>IF(ROW()&lt;=vLastrow,'Match History Data'!C2954,"")</f>
        <v/>
      </c>
      <c r="D2954" t="str">
        <f>IF(ROW()&lt;=vLastrow,'Match History Data'!D2954,"")</f>
        <v/>
      </c>
      <c r="E2954" s="3" t="str">
        <f>IF(ROW()&lt;=vLastrow,IF('Match History Data'!E2954&lt;&gt;"",'Match History Data'!E2954,""),"")</f>
        <v/>
      </c>
      <c r="F2954" s="3" t="str">
        <f>IF(ROW()&lt;=vLastrow,IF('Match History Data'!F2954&lt;&gt;"",'Match History Data'!F2954,""),"")</f>
        <v/>
      </c>
      <c r="G2954" t="str">
        <f>IF(ROW()&lt;=vLastrow,'Match History Data'!G2954,"")</f>
        <v/>
      </c>
      <c r="H2954" t="str">
        <f>IF(ROW()&lt;=vLastrow,'Match History Data'!H2954,"")</f>
        <v/>
      </c>
      <c r="I2954" t="str">
        <f>IF(ROW()&lt;=vLastrow,'Match History Data'!I2954,"")</f>
        <v/>
      </c>
      <c r="J2954" t="str">
        <f>IF(ROW()&lt;=vLastrow,'Match History Data'!J2954,"")</f>
        <v/>
      </c>
      <c r="K2954" t="str">
        <f>IF(ROW()&lt;=vLastrow,'Match History Data'!K2954,"")</f>
        <v/>
      </c>
      <c r="L2954" t="str">
        <f>IF(ROW()&lt;=vLastrow,'Match History Data'!L2954,"")</f>
        <v/>
      </c>
      <c r="M2954" t="str">
        <f>IF(ROW()&lt;=vLastrow,'Match History Data'!M2954,"")</f>
        <v/>
      </c>
      <c r="N2954" t="str">
        <f>IF(ROW()&lt;=vLastrow,'Match History Data'!N2954,"")</f>
        <v/>
      </c>
      <c r="O2954" t="str">
        <f>IF(ROW()&lt;=vLastrow,'Match History Data'!O2954,"")</f>
        <v/>
      </c>
      <c r="Q2954" t="str">
        <f>IF(ROW()&lt;=vLastrow,VLOOKUP(MONTH(E2954),calcs!$S$2:$T$13,2,FALSE),"")</f>
        <v/>
      </c>
      <c r="R2954" t="str">
        <f>IF(ROW()&lt;=vLastrow,VLOOKUP(MONTH(F2954),calcs!$S$2:$T$13,2,FALSE),"")</f>
        <v/>
      </c>
      <c r="S2954" t="str">
        <f t="shared" ref="S2954:S3000" si="240">IF(F2954&lt;&gt;"",DATEDIF(E2954,F2954,"y"),"")</f>
        <v/>
      </c>
      <c r="T2954" s="26" t="e">
        <f>IF(F2954="",DATEDIF(E2954,calcs!X$2,"Y"),"")</f>
        <v>#VALUE!</v>
      </c>
      <c r="U2954" t="str">
        <f t="shared" si="239"/>
        <v/>
      </c>
      <c r="V2954" t="str">
        <f t="shared" si="236"/>
        <v/>
      </c>
      <c r="W2954">
        <f t="shared" si="237"/>
        <v>0</v>
      </c>
      <c r="X2954">
        <f t="shared" si="238"/>
        <v>0</v>
      </c>
    </row>
    <row r="2955" spans="1:24" x14ac:dyDescent="0.35">
      <c r="A2955" t="str">
        <f>IF(ROW()&lt;=vLastrow,'Match History Data'!A2955,"")</f>
        <v/>
      </c>
      <c r="B2955" t="str">
        <f>IF(ROW()&lt;=vLastrow,'Match History Data'!B2955,"")</f>
        <v/>
      </c>
      <c r="C2955" t="str">
        <f>IF(ROW()&lt;=vLastrow,'Match History Data'!C2955,"")</f>
        <v/>
      </c>
      <c r="D2955" t="str">
        <f>IF(ROW()&lt;=vLastrow,'Match History Data'!D2955,"")</f>
        <v/>
      </c>
      <c r="E2955" s="3" t="str">
        <f>IF(ROW()&lt;=vLastrow,IF('Match History Data'!E2955&lt;&gt;"",'Match History Data'!E2955,""),"")</f>
        <v/>
      </c>
      <c r="F2955" s="3" t="str">
        <f>IF(ROW()&lt;=vLastrow,IF('Match History Data'!F2955&lt;&gt;"",'Match History Data'!F2955,""),"")</f>
        <v/>
      </c>
      <c r="G2955" t="str">
        <f>IF(ROW()&lt;=vLastrow,'Match History Data'!G2955,"")</f>
        <v/>
      </c>
      <c r="H2955" t="str">
        <f>IF(ROW()&lt;=vLastrow,'Match History Data'!H2955,"")</f>
        <v/>
      </c>
      <c r="I2955" t="str">
        <f>IF(ROW()&lt;=vLastrow,'Match History Data'!I2955,"")</f>
        <v/>
      </c>
      <c r="J2955" t="str">
        <f>IF(ROW()&lt;=vLastrow,'Match History Data'!J2955,"")</f>
        <v/>
      </c>
      <c r="K2955" t="str">
        <f>IF(ROW()&lt;=vLastrow,'Match History Data'!K2955,"")</f>
        <v/>
      </c>
      <c r="L2955" t="str">
        <f>IF(ROW()&lt;=vLastrow,'Match History Data'!L2955,"")</f>
        <v/>
      </c>
      <c r="M2955" t="str">
        <f>IF(ROW()&lt;=vLastrow,'Match History Data'!M2955,"")</f>
        <v/>
      </c>
      <c r="N2955" t="str">
        <f>IF(ROW()&lt;=vLastrow,'Match History Data'!N2955,"")</f>
        <v/>
      </c>
      <c r="O2955" t="str">
        <f>IF(ROW()&lt;=vLastrow,'Match History Data'!O2955,"")</f>
        <v/>
      </c>
      <c r="Q2955" t="str">
        <f>IF(ROW()&lt;=vLastrow,VLOOKUP(MONTH(E2955),calcs!$S$2:$T$13,2,FALSE),"")</f>
        <v/>
      </c>
      <c r="R2955" t="str">
        <f>IF(ROW()&lt;=vLastrow,VLOOKUP(MONTH(F2955),calcs!$S$2:$T$13,2,FALSE),"")</f>
        <v/>
      </c>
      <c r="S2955" t="str">
        <f t="shared" si="240"/>
        <v/>
      </c>
      <c r="T2955" s="26" t="e">
        <f>IF(F2955="",DATEDIF(E2955,calcs!X$2,"Y"),"")</f>
        <v>#VALUE!</v>
      </c>
      <c r="U2955" t="str">
        <f t="shared" si="239"/>
        <v/>
      </c>
      <c r="V2955" t="str">
        <f t="shared" si="236"/>
        <v/>
      </c>
      <c r="W2955">
        <f t="shared" si="237"/>
        <v>0</v>
      </c>
      <c r="X2955">
        <f t="shared" si="238"/>
        <v>0</v>
      </c>
    </row>
    <row r="2956" spans="1:24" x14ac:dyDescent="0.35">
      <c r="A2956" t="str">
        <f>IF(ROW()&lt;=vLastrow,'Match History Data'!A2956,"")</f>
        <v/>
      </c>
      <c r="B2956" t="str">
        <f>IF(ROW()&lt;=vLastrow,'Match History Data'!B2956,"")</f>
        <v/>
      </c>
      <c r="C2956" t="str">
        <f>IF(ROW()&lt;=vLastrow,'Match History Data'!C2956,"")</f>
        <v/>
      </c>
      <c r="D2956" t="str">
        <f>IF(ROW()&lt;=vLastrow,'Match History Data'!D2956,"")</f>
        <v/>
      </c>
      <c r="E2956" s="3" t="str">
        <f>IF(ROW()&lt;=vLastrow,IF('Match History Data'!E2956&lt;&gt;"",'Match History Data'!E2956,""),"")</f>
        <v/>
      </c>
      <c r="F2956" s="3" t="str">
        <f>IF(ROW()&lt;=vLastrow,IF('Match History Data'!F2956&lt;&gt;"",'Match History Data'!F2956,""),"")</f>
        <v/>
      </c>
      <c r="G2956" t="str">
        <f>IF(ROW()&lt;=vLastrow,'Match History Data'!G2956,"")</f>
        <v/>
      </c>
      <c r="H2956" t="str">
        <f>IF(ROW()&lt;=vLastrow,'Match History Data'!H2956,"")</f>
        <v/>
      </c>
      <c r="I2956" t="str">
        <f>IF(ROW()&lt;=vLastrow,'Match History Data'!I2956,"")</f>
        <v/>
      </c>
      <c r="J2956" t="str">
        <f>IF(ROW()&lt;=vLastrow,'Match History Data'!J2956,"")</f>
        <v/>
      </c>
      <c r="K2956" t="str">
        <f>IF(ROW()&lt;=vLastrow,'Match History Data'!K2956,"")</f>
        <v/>
      </c>
      <c r="L2956" t="str">
        <f>IF(ROW()&lt;=vLastrow,'Match History Data'!L2956,"")</f>
        <v/>
      </c>
      <c r="M2956" t="str">
        <f>IF(ROW()&lt;=vLastrow,'Match History Data'!M2956,"")</f>
        <v/>
      </c>
      <c r="N2956" t="str">
        <f>IF(ROW()&lt;=vLastrow,'Match History Data'!N2956,"")</f>
        <v/>
      </c>
      <c r="O2956" t="str">
        <f>IF(ROW()&lt;=vLastrow,'Match History Data'!O2956,"")</f>
        <v/>
      </c>
      <c r="Q2956" t="str">
        <f>IF(ROW()&lt;=vLastrow,VLOOKUP(MONTH(E2956),calcs!$S$2:$T$13,2,FALSE),"")</f>
        <v/>
      </c>
      <c r="R2956" t="str">
        <f>IF(ROW()&lt;=vLastrow,VLOOKUP(MONTH(F2956),calcs!$S$2:$T$13,2,FALSE),"")</f>
        <v/>
      </c>
      <c r="S2956" t="str">
        <f t="shared" si="240"/>
        <v/>
      </c>
      <c r="T2956" s="26" t="e">
        <f>IF(F2956="",DATEDIF(E2956,calcs!X$2,"Y"),"")</f>
        <v>#VALUE!</v>
      </c>
      <c r="U2956" t="str">
        <f t="shared" si="239"/>
        <v/>
      </c>
      <c r="V2956" t="str">
        <f t="shared" si="236"/>
        <v/>
      </c>
      <c r="W2956">
        <f t="shared" si="237"/>
        <v>0</v>
      </c>
      <c r="X2956">
        <f t="shared" si="238"/>
        <v>0</v>
      </c>
    </row>
    <row r="2957" spans="1:24" x14ac:dyDescent="0.35">
      <c r="A2957" t="str">
        <f>IF(ROW()&lt;=vLastrow,'Match History Data'!A2957,"")</f>
        <v/>
      </c>
      <c r="B2957" t="str">
        <f>IF(ROW()&lt;=vLastrow,'Match History Data'!B2957,"")</f>
        <v/>
      </c>
      <c r="C2957" t="str">
        <f>IF(ROW()&lt;=vLastrow,'Match History Data'!C2957,"")</f>
        <v/>
      </c>
      <c r="D2957" t="str">
        <f>IF(ROW()&lt;=vLastrow,'Match History Data'!D2957,"")</f>
        <v/>
      </c>
      <c r="E2957" s="3" t="str">
        <f>IF(ROW()&lt;=vLastrow,IF('Match History Data'!E2957&lt;&gt;"",'Match History Data'!E2957,""),"")</f>
        <v/>
      </c>
      <c r="F2957" s="3" t="str">
        <f>IF(ROW()&lt;=vLastrow,IF('Match History Data'!F2957&lt;&gt;"",'Match History Data'!F2957,""),"")</f>
        <v/>
      </c>
      <c r="G2957" t="str">
        <f>IF(ROW()&lt;=vLastrow,'Match History Data'!G2957,"")</f>
        <v/>
      </c>
      <c r="H2957" t="str">
        <f>IF(ROW()&lt;=vLastrow,'Match History Data'!H2957,"")</f>
        <v/>
      </c>
      <c r="I2957" t="str">
        <f>IF(ROW()&lt;=vLastrow,'Match History Data'!I2957,"")</f>
        <v/>
      </c>
      <c r="J2957" t="str">
        <f>IF(ROW()&lt;=vLastrow,'Match History Data'!J2957,"")</f>
        <v/>
      </c>
      <c r="K2957" t="str">
        <f>IF(ROW()&lt;=vLastrow,'Match History Data'!K2957,"")</f>
        <v/>
      </c>
      <c r="L2957" t="str">
        <f>IF(ROW()&lt;=vLastrow,'Match History Data'!L2957,"")</f>
        <v/>
      </c>
      <c r="M2957" t="str">
        <f>IF(ROW()&lt;=vLastrow,'Match History Data'!M2957,"")</f>
        <v/>
      </c>
      <c r="N2957" t="str">
        <f>IF(ROW()&lt;=vLastrow,'Match History Data'!N2957,"")</f>
        <v/>
      </c>
      <c r="O2957" t="str">
        <f>IF(ROW()&lt;=vLastrow,'Match History Data'!O2957,"")</f>
        <v/>
      </c>
      <c r="Q2957" t="str">
        <f>IF(ROW()&lt;=vLastrow,VLOOKUP(MONTH(E2957),calcs!$S$2:$T$13,2,FALSE),"")</f>
        <v/>
      </c>
      <c r="R2957" t="str">
        <f>IF(ROW()&lt;=vLastrow,VLOOKUP(MONTH(F2957),calcs!$S$2:$T$13,2,FALSE),"")</f>
        <v/>
      </c>
      <c r="S2957" t="str">
        <f t="shared" si="240"/>
        <v/>
      </c>
      <c r="T2957" s="26" t="e">
        <f>IF(F2957="",DATEDIF(E2957,calcs!X$2,"Y"),"")</f>
        <v>#VALUE!</v>
      </c>
      <c r="U2957" t="str">
        <f t="shared" si="239"/>
        <v/>
      </c>
      <c r="V2957" t="str">
        <f t="shared" si="236"/>
        <v/>
      </c>
      <c r="W2957">
        <f t="shared" si="237"/>
        <v>0</v>
      </c>
      <c r="X2957">
        <f t="shared" si="238"/>
        <v>0</v>
      </c>
    </row>
    <row r="2958" spans="1:24" x14ac:dyDescent="0.35">
      <c r="A2958" t="str">
        <f>IF(ROW()&lt;=vLastrow,'Match History Data'!A2958,"")</f>
        <v/>
      </c>
      <c r="B2958" t="str">
        <f>IF(ROW()&lt;=vLastrow,'Match History Data'!B2958,"")</f>
        <v/>
      </c>
      <c r="C2958" t="str">
        <f>IF(ROW()&lt;=vLastrow,'Match History Data'!C2958,"")</f>
        <v/>
      </c>
      <c r="D2958" t="str">
        <f>IF(ROW()&lt;=vLastrow,'Match History Data'!D2958,"")</f>
        <v/>
      </c>
      <c r="E2958" s="3" t="str">
        <f>IF(ROW()&lt;=vLastrow,IF('Match History Data'!E2958&lt;&gt;"",'Match History Data'!E2958,""),"")</f>
        <v/>
      </c>
      <c r="F2958" s="3" t="str">
        <f>IF(ROW()&lt;=vLastrow,IF('Match History Data'!F2958&lt;&gt;"",'Match History Data'!F2958,""),"")</f>
        <v/>
      </c>
      <c r="G2958" t="str">
        <f>IF(ROW()&lt;=vLastrow,'Match History Data'!G2958,"")</f>
        <v/>
      </c>
      <c r="H2958" t="str">
        <f>IF(ROW()&lt;=vLastrow,'Match History Data'!H2958,"")</f>
        <v/>
      </c>
      <c r="I2958" t="str">
        <f>IF(ROW()&lt;=vLastrow,'Match History Data'!I2958,"")</f>
        <v/>
      </c>
      <c r="J2958" t="str">
        <f>IF(ROW()&lt;=vLastrow,'Match History Data'!J2958,"")</f>
        <v/>
      </c>
      <c r="K2958" t="str">
        <f>IF(ROW()&lt;=vLastrow,'Match History Data'!K2958,"")</f>
        <v/>
      </c>
      <c r="L2958" t="str">
        <f>IF(ROW()&lt;=vLastrow,'Match History Data'!L2958,"")</f>
        <v/>
      </c>
      <c r="M2958" t="str">
        <f>IF(ROW()&lt;=vLastrow,'Match History Data'!M2958,"")</f>
        <v/>
      </c>
      <c r="N2958" t="str">
        <f>IF(ROW()&lt;=vLastrow,'Match History Data'!N2958,"")</f>
        <v/>
      </c>
      <c r="O2958" t="str">
        <f>IF(ROW()&lt;=vLastrow,'Match History Data'!O2958,"")</f>
        <v/>
      </c>
      <c r="Q2958" t="str">
        <f>IF(ROW()&lt;=vLastrow,VLOOKUP(MONTH(E2958),calcs!$S$2:$T$13,2,FALSE),"")</f>
        <v/>
      </c>
      <c r="R2958" t="str">
        <f>IF(ROW()&lt;=vLastrow,VLOOKUP(MONTH(F2958),calcs!$S$2:$T$13,2,FALSE),"")</f>
        <v/>
      </c>
      <c r="S2958" t="str">
        <f t="shared" si="240"/>
        <v/>
      </c>
      <c r="T2958" s="26" t="e">
        <f>IF(F2958="",DATEDIF(E2958,calcs!X$2,"Y"),"")</f>
        <v>#VALUE!</v>
      </c>
      <c r="U2958" t="str">
        <f t="shared" si="239"/>
        <v/>
      </c>
      <c r="V2958" t="str">
        <f t="shared" si="236"/>
        <v/>
      </c>
      <c r="W2958">
        <f t="shared" si="237"/>
        <v>0</v>
      </c>
      <c r="X2958">
        <f t="shared" si="238"/>
        <v>0</v>
      </c>
    </row>
    <row r="2959" spans="1:24" x14ac:dyDescent="0.35">
      <c r="A2959" t="str">
        <f>IF(ROW()&lt;=vLastrow,'Match History Data'!A2959,"")</f>
        <v/>
      </c>
      <c r="B2959" t="str">
        <f>IF(ROW()&lt;=vLastrow,'Match History Data'!B2959,"")</f>
        <v/>
      </c>
      <c r="C2959" t="str">
        <f>IF(ROW()&lt;=vLastrow,'Match History Data'!C2959,"")</f>
        <v/>
      </c>
      <c r="D2959" t="str">
        <f>IF(ROW()&lt;=vLastrow,'Match History Data'!D2959,"")</f>
        <v/>
      </c>
      <c r="E2959" s="3" t="str">
        <f>IF(ROW()&lt;=vLastrow,IF('Match History Data'!E2959&lt;&gt;"",'Match History Data'!E2959,""),"")</f>
        <v/>
      </c>
      <c r="F2959" s="3" t="str">
        <f>IF(ROW()&lt;=vLastrow,IF('Match History Data'!F2959&lt;&gt;"",'Match History Data'!F2959,""),"")</f>
        <v/>
      </c>
      <c r="G2959" t="str">
        <f>IF(ROW()&lt;=vLastrow,'Match History Data'!G2959,"")</f>
        <v/>
      </c>
      <c r="H2959" t="str">
        <f>IF(ROW()&lt;=vLastrow,'Match History Data'!H2959,"")</f>
        <v/>
      </c>
      <c r="I2959" t="str">
        <f>IF(ROW()&lt;=vLastrow,'Match History Data'!I2959,"")</f>
        <v/>
      </c>
      <c r="J2959" t="str">
        <f>IF(ROW()&lt;=vLastrow,'Match History Data'!J2959,"")</f>
        <v/>
      </c>
      <c r="K2959" t="str">
        <f>IF(ROW()&lt;=vLastrow,'Match History Data'!K2959,"")</f>
        <v/>
      </c>
      <c r="L2959" t="str">
        <f>IF(ROW()&lt;=vLastrow,'Match History Data'!L2959,"")</f>
        <v/>
      </c>
      <c r="M2959" t="str">
        <f>IF(ROW()&lt;=vLastrow,'Match History Data'!M2959,"")</f>
        <v/>
      </c>
      <c r="N2959" t="str">
        <f>IF(ROW()&lt;=vLastrow,'Match History Data'!N2959,"")</f>
        <v/>
      </c>
      <c r="O2959" t="str">
        <f>IF(ROW()&lt;=vLastrow,'Match History Data'!O2959,"")</f>
        <v/>
      </c>
      <c r="Q2959" t="str">
        <f>IF(ROW()&lt;=vLastrow,VLOOKUP(MONTH(E2959),calcs!$S$2:$T$13,2,FALSE),"")</f>
        <v/>
      </c>
      <c r="R2959" t="str">
        <f>IF(ROW()&lt;=vLastrow,VLOOKUP(MONTH(F2959),calcs!$S$2:$T$13,2,FALSE),"")</f>
        <v/>
      </c>
      <c r="S2959" t="str">
        <f t="shared" si="240"/>
        <v/>
      </c>
      <c r="T2959" s="26" t="e">
        <f>IF(F2959="",DATEDIF(E2959,calcs!X$2,"Y"),"")</f>
        <v>#VALUE!</v>
      </c>
      <c r="U2959" t="str">
        <f t="shared" si="239"/>
        <v/>
      </c>
      <c r="V2959" t="str">
        <f t="shared" si="236"/>
        <v/>
      </c>
      <c r="W2959">
        <f t="shared" si="237"/>
        <v>0</v>
      </c>
      <c r="X2959">
        <f t="shared" si="238"/>
        <v>0</v>
      </c>
    </row>
    <row r="2960" spans="1:24" x14ac:dyDescent="0.35">
      <c r="A2960" t="str">
        <f>IF(ROW()&lt;=vLastrow,'Match History Data'!A2960,"")</f>
        <v/>
      </c>
      <c r="B2960" t="str">
        <f>IF(ROW()&lt;=vLastrow,'Match History Data'!B2960,"")</f>
        <v/>
      </c>
      <c r="C2960" t="str">
        <f>IF(ROW()&lt;=vLastrow,'Match History Data'!C2960,"")</f>
        <v/>
      </c>
      <c r="D2960" t="str">
        <f>IF(ROW()&lt;=vLastrow,'Match History Data'!D2960,"")</f>
        <v/>
      </c>
      <c r="E2960" s="3" t="str">
        <f>IF(ROW()&lt;=vLastrow,IF('Match History Data'!E2960&lt;&gt;"",'Match History Data'!E2960,""),"")</f>
        <v/>
      </c>
      <c r="F2960" s="3" t="str">
        <f>IF(ROW()&lt;=vLastrow,IF('Match History Data'!F2960&lt;&gt;"",'Match History Data'!F2960,""),"")</f>
        <v/>
      </c>
      <c r="G2960" t="str">
        <f>IF(ROW()&lt;=vLastrow,'Match History Data'!G2960,"")</f>
        <v/>
      </c>
      <c r="H2960" t="str">
        <f>IF(ROW()&lt;=vLastrow,'Match History Data'!H2960,"")</f>
        <v/>
      </c>
      <c r="I2960" t="str">
        <f>IF(ROW()&lt;=vLastrow,'Match History Data'!I2960,"")</f>
        <v/>
      </c>
      <c r="J2960" t="str">
        <f>IF(ROW()&lt;=vLastrow,'Match History Data'!J2960,"")</f>
        <v/>
      </c>
      <c r="K2960" t="str">
        <f>IF(ROW()&lt;=vLastrow,'Match History Data'!K2960,"")</f>
        <v/>
      </c>
      <c r="L2960" t="str">
        <f>IF(ROW()&lt;=vLastrow,'Match History Data'!L2960,"")</f>
        <v/>
      </c>
      <c r="M2960" t="str">
        <f>IF(ROW()&lt;=vLastrow,'Match History Data'!M2960,"")</f>
        <v/>
      </c>
      <c r="N2960" t="str">
        <f>IF(ROW()&lt;=vLastrow,'Match History Data'!N2960,"")</f>
        <v/>
      </c>
      <c r="O2960" t="str">
        <f>IF(ROW()&lt;=vLastrow,'Match History Data'!O2960,"")</f>
        <v/>
      </c>
      <c r="Q2960" t="str">
        <f>IF(ROW()&lt;=vLastrow,VLOOKUP(MONTH(E2960),calcs!$S$2:$T$13,2,FALSE),"")</f>
        <v/>
      </c>
      <c r="R2960" t="str">
        <f>IF(ROW()&lt;=vLastrow,VLOOKUP(MONTH(F2960),calcs!$S$2:$T$13,2,FALSE),"")</f>
        <v/>
      </c>
      <c r="S2960" t="str">
        <f t="shared" si="240"/>
        <v/>
      </c>
      <c r="T2960" s="26" t="e">
        <f>IF(F2960="",DATEDIF(E2960,calcs!X$2,"Y"),"")</f>
        <v>#VALUE!</v>
      </c>
      <c r="U2960" t="str">
        <f t="shared" si="239"/>
        <v/>
      </c>
      <c r="V2960" t="str">
        <f t="shared" si="236"/>
        <v/>
      </c>
      <c r="W2960">
        <f t="shared" si="237"/>
        <v>0</v>
      </c>
      <c r="X2960">
        <f t="shared" si="238"/>
        <v>0</v>
      </c>
    </row>
    <row r="2961" spans="1:24" x14ac:dyDescent="0.35">
      <c r="A2961" t="str">
        <f>IF(ROW()&lt;=vLastrow,'Match History Data'!A2961,"")</f>
        <v/>
      </c>
      <c r="B2961" t="str">
        <f>IF(ROW()&lt;=vLastrow,'Match History Data'!B2961,"")</f>
        <v/>
      </c>
      <c r="C2961" t="str">
        <f>IF(ROW()&lt;=vLastrow,'Match History Data'!C2961,"")</f>
        <v/>
      </c>
      <c r="D2961" t="str">
        <f>IF(ROW()&lt;=vLastrow,'Match History Data'!D2961,"")</f>
        <v/>
      </c>
      <c r="E2961" s="3" t="str">
        <f>IF(ROW()&lt;=vLastrow,IF('Match History Data'!E2961&lt;&gt;"",'Match History Data'!E2961,""),"")</f>
        <v/>
      </c>
      <c r="F2961" s="3" t="str">
        <f>IF(ROW()&lt;=vLastrow,IF('Match History Data'!F2961&lt;&gt;"",'Match History Data'!F2961,""),"")</f>
        <v/>
      </c>
      <c r="G2961" t="str">
        <f>IF(ROW()&lt;=vLastrow,'Match History Data'!G2961,"")</f>
        <v/>
      </c>
      <c r="H2961" t="str">
        <f>IF(ROW()&lt;=vLastrow,'Match History Data'!H2961,"")</f>
        <v/>
      </c>
      <c r="I2961" t="str">
        <f>IF(ROW()&lt;=vLastrow,'Match History Data'!I2961,"")</f>
        <v/>
      </c>
      <c r="J2961" t="str">
        <f>IF(ROW()&lt;=vLastrow,'Match History Data'!J2961,"")</f>
        <v/>
      </c>
      <c r="K2961" t="str">
        <f>IF(ROW()&lt;=vLastrow,'Match History Data'!K2961,"")</f>
        <v/>
      </c>
      <c r="L2961" t="str">
        <f>IF(ROW()&lt;=vLastrow,'Match History Data'!L2961,"")</f>
        <v/>
      </c>
      <c r="M2961" t="str">
        <f>IF(ROW()&lt;=vLastrow,'Match History Data'!M2961,"")</f>
        <v/>
      </c>
      <c r="N2961" t="str">
        <f>IF(ROW()&lt;=vLastrow,'Match History Data'!N2961,"")</f>
        <v/>
      </c>
      <c r="O2961" t="str">
        <f>IF(ROW()&lt;=vLastrow,'Match History Data'!O2961,"")</f>
        <v/>
      </c>
      <c r="Q2961" t="str">
        <f>IF(ROW()&lt;=vLastrow,VLOOKUP(MONTH(E2961),calcs!$S$2:$T$13,2,FALSE),"")</f>
        <v/>
      </c>
      <c r="R2961" t="str">
        <f>IF(ROW()&lt;=vLastrow,VLOOKUP(MONTH(F2961),calcs!$S$2:$T$13,2,FALSE),"")</f>
        <v/>
      </c>
      <c r="S2961" t="str">
        <f t="shared" si="240"/>
        <v/>
      </c>
      <c r="T2961" s="26" t="e">
        <f>IF(F2961="",DATEDIF(E2961,calcs!X$2,"Y"),"")</f>
        <v>#VALUE!</v>
      </c>
      <c r="U2961" t="str">
        <f t="shared" si="239"/>
        <v/>
      </c>
      <c r="V2961" t="str">
        <f t="shared" si="236"/>
        <v/>
      </c>
      <c r="W2961">
        <f t="shared" si="237"/>
        <v>0</v>
      </c>
      <c r="X2961">
        <f t="shared" si="238"/>
        <v>0</v>
      </c>
    </row>
    <row r="2962" spans="1:24" x14ac:dyDescent="0.35">
      <c r="A2962" t="str">
        <f>IF(ROW()&lt;=vLastrow,'Match History Data'!A2962,"")</f>
        <v/>
      </c>
      <c r="B2962" t="str">
        <f>IF(ROW()&lt;=vLastrow,'Match History Data'!B2962,"")</f>
        <v/>
      </c>
      <c r="C2962" t="str">
        <f>IF(ROW()&lt;=vLastrow,'Match History Data'!C2962,"")</f>
        <v/>
      </c>
      <c r="D2962" t="str">
        <f>IF(ROW()&lt;=vLastrow,'Match History Data'!D2962,"")</f>
        <v/>
      </c>
      <c r="E2962" s="3" t="str">
        <f>IF(ROW()&lt;=vLastrow,IF('Match History Data'!E2962&lt;&gt;"",'Match History Data'!E2962,""),"")</f>
        <v/>
      </c>
      <c r="F2962" s="3" t="str">
        <f>IF(ROW()&lt;=vLastrow,IF('Match History Data'!F2962&lt;&gt;"",'Match History Data'!F2962,""),"")</f>
        <v/>
      </c>
      <c r="G2962" t="str">
        <f>IF(ROW()&lt;=vLastrow,'Match History Data'!G2962,"")</f>
        <v/>
      </c>
      <c r="H2962" t="str">
        <f>IF(ROW()&lt;=vLastrow,'Match History Data'!H2962,"")</f>
        <v/>
      </c>
      <c r="I2962" t="str">
        <f>IF(ROW()&lt;=vLastrow,'Match History Data'!I2962,"")</f>
        <v/>
      </c>
      <c r="J2962" t="str">
        <f>IF(ROW()&lt;=vLastrow,'Match History Data'!J2962,"")</f>
        <v/>
      </c>
      <c r="K2962" t="str">
        <f>IF(ROW()&lt;=vLastrow,'Match History Data'!K2962,"")</f>
        <v/>
      </c>
      <c r="L2962" t="str">
        <f>IF(ROW()&lt;=vLastrow,'Match History Data'!L2962,"")</f>
        <v/>
      </c>
      <c r="M2962" t="str">
        <f>IF(ROW()&lt;=vLastrow,'Match History Data'!M2962,"")</f>
        <v/>
      </c>
      <c r="N2962" t="str">
        <f>IF(ROW()&lt;=vLastrow,'Match History Data'!N2962,"")</f>
        <v/>
      </c>
      <c r="O2962" t="str">
        <f>IF(ROW()&lt;=vLastrow,'Match History Data'!O2962,"")</f>
        <v/>
      </c>
      <c r="Q2962" t="str">
        <f>IF(ROW()&lt;=vLastrow,VLOOKUP(MONTH(E2962),calcs!$S$2:$T$13,2,FALSE),"")</f>
        <v/>
      </c>
      <c r="R2962" t="str">
        <f>IF(ROW()&lt;=vLastrow,VLOOKUP(MONTH(F2962),calcs!$S$2:$T$13,2,FALSE),"")</f>
        <v/>
      </c>
      <c r="S2962" t="str">
        <f t="shared" si="240"/>
        <v/>
      </c>
      <c r="T2962" s="26" t="e">
        <f>IF(F2962="",DATEDIF(E2962,calcs!X$2,"Y"),"")</f>
        <v>#VALUE!</v>
      </c>
      <c r="U2962" t="str">
        <f t="shared" si="239"/>
        <v/>
      </c>
      <c r="V2962" t="str">
        <f t="shared" si="236"/>
        <v/>
      </c>
      <c r="W2962">
        <f t="shared" si="237"/>
        <v>0</v>
      </c>
      <c r="X2962">
        <f t="shared" si="238"/>
        <v>0</v>
      </c>
    </row>
    <row r="2963" spans="1:24" x14ac:dyDescent="0.35">
      <c r="A2963" t="str">
        <f>IF(ROW()&lt;=vLastrow,'Match History Data'!A2963,"")</f>
        <v/>
      </c>
      <c r="B2963" t="str">
        <f>IF(ROW()&lt;=vLastrow,'Match History Data'!B2963,"")</f>
        <v/>
      </c>
      <c r="C2963" t="str">
        <f>IF(ROW()&lt;=vLastrow,'Match History Data'!C2963,"")</f>
        <v/>
      </c>
      <c r="D2963" t="str">
        <f>IF(ROW()&lt;=vLastrow,'Match History Data'!D2963,"")</f>
        <v/>
      </c>
      <c r="E2963" s="3" t="str">
        <f>IF(ROW()&lt;=vLastrow,IF('Match History Data'!E2963&lt;&gt;"",'Match History Data'!E2963,""),"")</f>
        <v/>
      </c>
      <c r="F2963" s="3" t="str">
        <f>IF(ROW()&lt;=vLastrow,IF('Match History Data'!F2963&lt;&gt;"",'Match History Data'!F2963,""),"")</f>
        <v/>
      </c>
      <c r="G2963" t="str">
        <f>IF(ROW()&lt;=vLastrow,'Match History Data'!G2963,"")</f>
        <v/>
      </c>
      <c r="H2963" t="str">
        <f>IF(ROW()&lt;=vLastrow,'Match History Data'!H2963,"")</f>
        <v/>
      </c>
      <c r="I2963" t="str">
        <f>IF(ROW()&lt;=vLastrow,'Match History Data'!I2963,"")</f>
        <v/>
      </c>
      <c r="J2963" t="str">
        <f>IF(ROW()&lt;=vLastrow,'Match History Data'!J2963,"")</f>
        <v/>
      </c>
      <c r="K2963" t="str">
        <f>IF(ROW()&lt;=vLastrow,'Match History Data'!K2963,"")</f>
        <v/>
      </c>
      <c r="L2963" t="str">
        <f>IF(ROW()&lt;=vLastrow,'Match History Data'!L2963,"")</f>
        <v/>
      </c>
      <c r="M2963" t="str">
        <f>IF(ROW()&lt;=vLastrow,'Match History Data'!M2963,"")</f>
        <v/>
      </c>
      <c r="N2963" t="str">
        <f>IF(ROW()&lt;=vLastrow,'Match History Data'!N2963,"")</f>
        <v/>
      </c>
      <c r="O2963" t="str">
        <f>IF(ROW()&lt;=vLastrow,'Match History Data'!O2963,"")</f>
        <v/>
      </c>
      <c r="Q2963" t="str">
        <f>IF(ROW()&lt;=vLastrow,VLOOKUP(MONTH(E2963),calcs!$S$2:$T$13,2,FALSE),"")</f>
        <v/>
      </c>
      <c r="R2963" t="str">
        <f>IF(ROW()&lt;=vLastrow,VLOOKUP(MONTH(F2963),calcs!$S$2:$T$13,2,FALSE),"")</f>
        <v/>
      </c>
      <c r="S2963" t="str">
        <f t="shared" si="240"/>
        <v/>
      </c>
      <c r="T2963" s="26" t="e">
        <f>IF(F2963="",DATEDIF(E2963,calcs!X$2,"Y"),"")</f>
        <v>#VALUE!</v>
      </c>
      <c r="U2963" t="str">
        <f t="shared" si="239"/>
        <v/>
      </c>
      <c r="V2963" t="str">
        <f t="shared" si="236"/>
        <v/>
      </c>
      <c r="W2963">
        <f t="shared" si="237"/>
        <v>0</v>
      </c>
      <c r="X2963">
        <f t="shared" si="238"/>
        <v>0</v>
      </c>
    </row>
    <row r="2964" spans="1:24" x14ac:dyDescent="0.35">
      <c r="A2964" t="str">
        <f>IF(ROW()&lt;=vLastrow,'Match History Data'!A2964,"")</f>
        <v/>
      </c>
      <c r="B2964" t="str">
        <f>IF(ROW()&lt;=vLastrow,'Match History Data'!B2964,"")</f>
        <v/>
      </c>
      <c r="C2964" t="str">
        <f>IF(ROW()&lt;=vLastrow,'Match History Data'!C2964,"")</f>
        <v/>
      </c>
      <c r="D2964" t="str">
        <f>IF(ROW()&lt;=vLastrow,'Match History Data'!D2964,"")</f>
        <v/>
      </c>
      <c r="E2964" s="3" t="str">
        <f>IF(ROW()&lt;=vLastrow,IF('Match History Data'!E2964&lt;&gt;"",'Match History Data'!E2964,""),"")</f>
        <v/>
      </c>
      <c r="F2964" s="3" t="str">
        <f>IF(ROW()&lt;=vLastrow,IF('Match History Data'!F2964&lt;&gt;"",'Match History Data'!F2964,""),"")</f>
        <v/>
      </c>
      <c r="G2964" t="str">
        <f>IF(ROW()&lt;=vLastrow,'Match History Data'!G2964,"")</f>
        <v/>
      </c>
      <c r="H2964" t="str">
        <f>IF(ROW()&lt;=vLastrow,'Match History Data'!H2964,"")</f>
        <v/>
      </c>
      <c r="I2964" t="str">
        <f>IF(ROW()&lt;=vLastrow,'Match History Data'!I2964,"")</f>
        <v/>
      </c>
      <c r="J2964" t="str">
        <f>IF(ROW()&lt;=vLastrow,'Match History Data'!J2964,"")</f>
        <v/>
      </c>
      <c r="K2964" t="str">
        <f>IF(ROW()&lt;=vLastrow,'Match History Data'!K2964,"")</f>
        <v/>
      </c>
      <c r="L2964" t="str">
        <f>IF(ROW()&lt;=vLastrow,'Match History Data'!L2964,"")</f>
        <v/>
      </c>
      <c r="M2964" t="str">
        <f>IF(ROW()&lt;=vLastrow,'Match History Data'!M2964,"")</f>
        <v/>
      </c>
      <c r="N2964" t="str">
        <f>IF(ROW()&lt;=vLastrow,'Match History Data'!N2964,"")</f>
        <v/>
      </c>
      <c r="O2964" t="str">
        <f>IF(ROW()&lt;=vLastrow,'Match History Data'!O2964,"")</f>
        <v/>
      </c>
      <c r="Q2964" t="str">
        <f>IF(ROW()&lt;=vLastrow,VLOOKUP(MONTH(E2964),calcs!$S$2:$T$13,2,FALSE),"")</f>
        <v/>
      </c>
      <c r="R2964" t="str">
        <f>IF(ROW()&lt;=vLastrow,VLOOKUP(MONTH(F2964),calcs!$S$2:$T$13,2,FALSE),"")</f>
        <v/>
      </c>
      <c r="S2964" t="str">
        <f t="shared" si="240"/>
        <v/>
      </c>
      <c r="T2964" s="26" t="e">
        <f>IF(F2964="",DATEDIF(E2964,calcs!X$2,"Y"),"")</f>
        <v>#VALUE!</v>
      </c>
      <c r="U2964" t="str">
        <f t="shared" si="239"/>
        <v/>
      </c>
      <c r="V2964" t="str">
        <f t="shared" si="236"/>
        <v/>
      </c>
      <c r="W2964">
        <f t="shared" si="237"/>
        <v>0</v>
      </c>
      <c r="X2964">
        <f t="shared" si="238"/>
        <v>0</v>
      </c>
    </row>
    <row r="2965" spans="1:24" x14ac:dyDescent="0.35">
      <c r="A2965" t="str">
        <f>IF(ROW()&lt;=vLastrow,'Match History Data'!A2965,"")</f>
        <v/>
      </c>
      <c r="B2965" t="str">
        <f>IF(ROW()&lt;=vLastrow,'Match History Data'!B2965,"")</f>
        <v/>
      </c>
      <c r="C2965" t="str">
        <f>IF(ROW()&lt;=vLastrow,'Match History Data'!C2965,"")</f>
        <v/>
      </c>
      <c r="D2965" t="str">
        <f>IF(ROW()&lt;=vLastrow,'Match History Data'!D2965,"")</f>
        <v/>
      </c>
      <c r="E2965" s="3" t="str">
        <f>IF(ROW()&lt;=vLastrow,IF('Match History Data'!E2965&lt;&gt;"",'Match History Data'!E2965,""),"")</f>
        <v/>
      </c>
      <c r="F2965" s="3" t="str">
        <f>IF(ROW()&lt;=vLastrow,IF('Match History Data'!F2965&lt;&gt;"",'Match History Data'!F2965,""),"")</f>
        <v/>
      </c>
      <c r="G2965" t="str">
        <f>IF(ROW()&lt;=vLastrow,'Match History Data'!G2965,"")</f>
        <v/>
      </c>
      <c r="H2965" t="str">
        <f>IF(ROW()&lt;=vLastrow,'Match History Data'!H2965,"")</f>
        <v/>
      </c>
      <c r="I2965" t="str">
        <f>IF(ROW()&lt;=vLastrow,'Match History Data'!I2965,"")</f>
        <v/>
      </c>
      <c r="J2965" t="str">
        <f>IF(ROW()&lt;=vLastrow,'Match History Data'!J2965,"")</f>
        <v/>
      </c>
      <c r="K2965" t="str">
        <f>IF(ROW()&lt;=vLastrow,'Match History Data'!K2965,"")</f>
        <v/>
      </c>
      <c r="L2965" t="str">
        <f>IF(ROW()&lt;=vLastrow,'Match History Data'!L2965,"")</f>
        <v/>
      </c>
      <c r="M2965" t="str">
        <f>IF(ROW()&lt;=vLastrow,'Match History Data'!M2965,"")</f>
        <v/>
      </c>
      <c r="N2965" t="str">
        <f>IF(ROW()&lt;=vLastrow,'Match History Data'!N2965,"")</f>
        <v/>
      </c>
      <c r="O2965" t="str">
        <f>IF(ROW()&lt;=vLastrow,'Match History Data'!O2965,"")</f>
        <v/>
      </c>
      <c r="Q2965" t="str">
        <f>IF(ROW()&lt;=vLastrow,VLOOKUP(MONTH(E2965),calcs!$S$2:$T$13,2,FALSE),"")</f>
        <v/>
      </c>
      <c r="R2965" t="str">
        <f>IF(ROW()&lt;=vLastrow,VLOOKUP(MONTH(F2965),calcs!$S$2:$T$13,2,FALSE),"")</f>
        <v/>
      </c>
      <c r="S2965" t="str">
        <f t="shared" si="240"/>
        <v/>
      </c>
      <c r="T2965" s="26" t="e">
        <f>IF(F2965="",DATEDIF(E2965,calcs!X$2,"Y"),"")</f>
        <v>#VALUE!</v>
      </c>
      <c r="U2965" t="str">
        <f t="shared" si="239"/>
        <v/>
      </c>
      <c r="V2965" t="str">
        <f t="shared" si="236"/>
        <v/>
      </c>
      <c r="W2965">
        <f t="shared" si="237"/>
        <v>0</v>
      </c>
      <c r="X2965">
        <f t="shared" si="238"/>
        <v>0</v>
      </c>
    </row>
    <row r="2966" spans="1:24" x14ac:dyDescent="0.35">
      <c r="A2966" t="str">
        <f>IF(ROW()&lt;=vLastrow,'Match History Data'!A2966,"")</f>
        <v/>
      </c>
      <c r="B2966" t="str">
        <f>IF(ROW()&lt;=vLastrow,'Match History Data'!B2966,"")</f>
        <v/>
      </c>
      <c r="C2966" t="str">
        <f>IF(ROW()&lt;=vLastrow,'Match History Data'!C2966,"")</f>
        <v/>
      </c>
      <c r="D2966" t="str">
        <f>IF(ROW()&lt;=vLastrow,'Match History Data'!D2966,"")</f>
        <v/>
      </c>
      <c r="E2966" s="3" t="str">
        <f>IF(ROW()&lt;=vLastrow,IF('Match History Data'!E2966&lt;&gt;"",'Match History Data'!E2966,""),"")</f>
        <v/>
      </c>
      <c r="F2966" s="3" t="str">
        <f>IF(ROW()&lt;=vLastrow,IF('Match History Data'!F2966&lt;&gt;"",'Match History Data'!F2966,""),"")</f>
        <v/>
      </c>
      <c r="G2966" t="str">
        <f>IF(ROW()&lt;=vLastrow,'Match History Data'!G2966,"")</f>
        <v/>
      </c>
      <c r="H2966" t="str">
        <f>IF(ROW()&lt;=vLastrow,'Match History Data'!H2966,"")</f>
        <v/>
      </c>
      <c r="I2966" t="str">
        <f>IF(ROW()&lt;=vLastrow,'Match History Data'!I2966,"")</f>
        <v/>
      </c>
      <c r="J2966" t="str">
        <f>IF(ROW()&lt;=vLastrow,'Match History Data'!J2966,"")</f>
        <v/>
      </c>
      <c r="K2966" t="str">
        <f>IF(ROW()&lt;=vLastrow,'Match History Data'!K2966,"")</f>
        <v/>
      </c>
      <c r="L2966" t="str">
        <f>IF(ROW()&lt;=vLastrow,'Match History Data'!L2966,"")</f>
        <v/>
      </c>
      <c r="M2966" t="str">
        <f>IF(ROW()&lt;=vLastrow,'Match History Data'!M2966,"")</f>
        <v/>
      </c>
      <c r="N2966" t="str">
        <f>IF(ROW()&lt;=vLastrow,'Match History Data'!N2966,"")</f>
        <v/>
      </c>
      <c r="O2966" t="str">
        <f>IF(ROW()&lt;=vLastrow,'Match History Data'!O2966,"")</f>
        <v/>
      </c>
      <c r="Q2966" t="str">
        <f>IF(ROW()&lt;=vLastrow,VLOOKUP(MONTH(E2966),calcs!$S$2:$T$13,2,FALSE),"")</f>
        <v/>
      </c>
      <c r="R2966" t="str">
        <f>IF(ROW()&lt;=vLastrow,VLOOKUP(MONTH(F2966),calcs!$S$2:$T$13,2,FALSE),"")</f>
        <v/>
      </c>
      <c r="S2966" t="str">
        <f t="shared" si="240"/>
        <v/>
      </c>
      <c r="T2966" s="26" t="e">
        <f>IF(F2966="",DATEDIF(E2966,calcs!X$2,"Y"),"")</f>
        <v>#VALUE!</v>
      </c>
      <c r="U2966" t="str">
        <f t="shared" si="239"/>
        <v/>
      </c>
      <c r="V2966" t="str">
        <f t="shared" si="236"/>
        <v/>
      </c>
      <c r="W2966">
        <f t="shared" si="237"/>
        <v>0</v>
      </c>
      <c r="X2966">
        <f t="shared" si="238"/>
        <v>0</v>
      </c>
    </row>
    <row r="2967" spans="1:24" x14ac:dyDescent="0.35">
      <c r="A2967" t="str">
        <f>IF(ROW()&lt;=vLastrow,'Match History Data'!A2967,"")</f>
        <v/>
      </c>
      <c r="B2967" t="str">
        <f>IF(ROW()&lt;=vLastrow,'Match History Data'!B2967,"")</f>
        <v/>
      </c>
      <c r="C2967" t="str">
        <f>IF(ROW()&lt;=vLastrow,'Match History Data'!C2967,"")</f>
        <v/>
      </c>
      <c r="D2967" t="str">
        <f>IF(ROW()&lt;=vLastrow,'Match History Data'!D2967,"")</f>
        <v/>
      </c>
      <c r="E2967" s="3" t="str">
        <f>IF(ROW()&lt;=vLastrow,IF('Match History Data'!E2967&lt;&gt;"",'Match History Data'!E2967,""),"")</f>
        <v/>
      </c>
      <c r="F2967" s="3" t="str">
        <f>IF(ROW()&lt;=vLastrow,IF('Match History Data'!F2967&lt;&gt;"",'Match History Data'!F2967,""),"")</f>
        <v/>
      </c>
      <c r="G2967" t="str">
        <f>IF(ROW()&lt;=vLastrow,'Match History Data'!G2967,"")</f>
        <v/>
      </c>
      <c r="H2967" t="str">
        <f>IF(ROW()&lt;=vLastrow,'Match History Data'!H2967,"")</f>
        <v/>
      </c>
      <c r="I2967" t="str">
        <f>IF(ROW()&lt;=vLastrow,'Match History Data'!I2967,"")</f>
        <v/>
      </c>
      <c r="J2967" t="str">
        <f>IF(ROW()&lt;=vLastrow,'Match History Data'!J2967,"")</f>
        <v/>
      </c>
      <c r="K2967" t="str">
        <f>IF(ROW()&lt;=vLastrow,'Match History Data'!K2967,"")</f>
        <v/>
      </c>
      <c r="L2967" t="str">
        <f>IF(ROW()&lt;=vLastrow,'Match History Data'!L2967,"")</f>
        <v/>
      </c>
      <c r="M2967" t="str">
        <f>IF(ROW()&lt;=vLastrow,'Match History Data'!M2967,"")</f>
        <v/>
      </c>
      <c r="N2967" t="str">
        <f>IF(ROW()&lt;=vLastrow,'Match History Data'!N2967,"")</f>
        <v/>
      </c>
      <c r="O2967" t="str">
        <f>IF(ROW()&lt;=vLastrow,'Match History Data'!O2967,"")</f>
        <v/>
      </c>
      <c r="Q2967" t="str">
        <f>IF(ROW()&lt;=vLastrow,VLOOKUP(MONTH(E2967),calcs!$S$2:$T$13,2,FALSE),"")</f>
        <v/>
      </c>
      <c r="R2967" t="str">
        <f>IF(ROW()&lt;=vLastrow,VLOOKUP(MONTH(F2967),calcs!$S$2:$T$13,2,FALSE),"")</f>
        <v/>
      </c>
      <c r="S2967" t="str">
        <f t="shared" si="240"/>
        <v/>
      </c>
      <c r="T2967" s="26" t="e">
        <f>IF(F2967="",DATEDIF(E2967,calcs!X$2,"Y"),"")</f>
        <v>#VALUE!</v>
      </c>
      <c r="U2967" t="str">
        <f t="shared" si="239"/>
        <v/>
      </c>
      <c r="V2967" t="str">
        <f t="shared" si="236"/>
        <v/>
      </c>
      <c r="W2967">
        <f t="shared" si="237"/>
        <v>0</v>
      </c>
      <c r="X2967">
        <f t="shared" si="238"/>
        <v>0</v>
      </c>
    </row>
    <row r="2968" spans="1:24" x14ac:dyDescent="0.35">
      <c r="A2968" t="str">
        <f>IF(ROW()&lt;=vLastrow,'Match History Data'!A2968,"")</f>
        <v/>
      </c>
      <c r="B2968" t="str">
        <f>IF(ROW()&lt;=vLastrow,'Match History Data'!B2968,"")</f>
        <v/>
      </c>
      <c r="C2968" t="str">
        <f>IF(ROW()&lt;=vLastrow,'Match History Data'!C2968,"")</f>
        <v/>
      </c>
      <c r="D2968" t="str">
        <f>IF(ROW()&lt;=vLastrow,'Match History Data'!D2968,"")</f>
        <v/>
      </c>
      <c r="E2968" s="3" t="str">
        <f>IF(ROW()&lt;=vLastrow,IF('Match History Data'!E2968&lt;&gt;"",'Match History Data'!E2968,""),"")</f>
        <v/>
      </c>
      <c r="F2968" s="3" t="str">
        <f>IF(ROW()&lt;=vLastrow,IF('Match History Data'!F2968&lt;&gt;"",'Match History Data'!F2968,""),"")</f>
        <v/>
      </c>
      <c r="G2968" t="str">
        <f>IF(ROW()&lt;=vLastrow,'Match History Data'!G2968,"")</f>
        <v/>
      </c>
      <c r="H2968" t="str">
        <f>IF(ROW()&lt;=vLastrow,'Match History Data'!H2968,"")</f>
        <v/>
      </c>
      <c r="I2968" t="str">
        <f>IF(ROW()&lt;=vLastrow,'Match History Data'!I2968,"")</f>
        <v/>
      </c>
      <c r="J2968" t="str">
        <f>IF(ROW()&lt;=vLastrow,'Match History Data'!J2968,"")</f>
        <v/>
      </c>
      <c r="K2968" t="str">
        <f>IF(ROW()&lt;=vLastrow,'Match History Data'!K2968,"")</f>
        <v/>
      </c>
      <c r="L2968" t="str">
        <f>IF(ROW()&lt;=vLastrow,'Match History Data'!L2968,"")</f>
        <v/>
      </c>
      <c r="M2968" t="str">
        <f>IF(ROW()&lt;=vLastrow,'Match History Data'!M2968,"")</f>
        <v/>
      </c>
      <c r="N2968" t="str">
        <f>IF(ROW()&lt;=vLastrow,'Match History Data'!N2968,"")</f>
        <v/>
      </c>
      <c r="O2968" t="str">
        <f>IF(ROW()&lt;=vLastrow,'Match History Data'!O2968,"")</f>
        <v/>
      </c>
      <c r="Q2968" t="str">
        <f>IF(ROW()&lt;=vLastrow,VLOOKUP(MONTH(E2968),calcs!$S$2:$T$13,2,FALSE),"")</f>
        <v/>
      </c>
      <c r="R2968" t="str">
        <f>IF(ROW()&lt;=vLastrow,VLOOKUP(MONTH(F2968),calcs!$S$2:$T$13,2,FALSE),"")</f>
        <v/>
      </c>
      <c r="S2968" t="str">
        <f t="shared" si="240"/>
        <v/>
      </c>
      <c r="T2968" s="26" t="e">
        <f>IF(F2968="",DATEDIF(E2968,calcs!X$2,"Y"),"")</f>
        <v>#VALUE!</v>
      </c>
      <c r="U2968" t="str">
        <f t="shared" si="239"/>
        <v/>
      </c>
      <c r="V2968" t="str">
        <f t="shared" si="236"/>
        <v/>
      </c>
      <c r="W2968">
        <f t="shared" si="237"/>
        <v>0</v>
      </c>
      <c r="X2968">
        <f t="shared" si="238"/>
        <v>0</v>
      </c>
    </row>
    <row r="2969" spans="1:24" x14ac:dyDescent="0.35">
      <c r="A2969" t="str">
        <f>IF(ROW()&lt;=vLastrow,'Match History Data'!A2969,"")</f>
        <v/>
      </c>
      <c r="B2969" t="str">
        <f>IF(ROW()&lt;=vLastrow,'Match History Data'!B2969,"")</f>
        <v/>
      </c>
      <c r="C2969" t="str">
        <f>IF(ROW()&lt;=vLastrow,'Match History Data'!C2969,"")</f>
        <v/>
      </c>
      <c r="D2969" t="str">
        <f>IF(ROW()&lt;=vLastrow,'Match History Data'!D2969,"")</f>
        <v/>
      </c>
      <c r="E2969" s="3" t="str">
        <f>IF(ROW()&lt;=vLastrow,IF('Match History Data'!E2969&lt;&gt;"",'Match History Data'!E2969,""),"")</f>
        <v/>
      </c>
      <c r="F2969" s="3" t="str">
        <f>IF(ROW()&lt;=vLastrow,IF('Match History Data'!F2969&lt;&gt;"",'Match History Data'!F2969,""),"")</f>
        <v/>
      </c>
      <c r="G2969" t="str">
        <f>IF(ROW()&lt;=vLastrow,'Match History Data'!G2969,"")</f>
        <v/>
      </c>
      <c r="H2969" t="str">
        <f>IF(ROW()&lt;=vLastrow,'Match History Data'!H2969,"")</f>
        <v/>
      </c>
      <c r="I2969" t="str">
        <f>IF(ROW()&lt;=vLastrow,'Match History Data'!I2969,"")</f>
        <v/>
      </c>
      <c r="J2969" t="str">
        <f>IF(ROW()&lt;=vLastrow,'Match History Data'!J2969,"")</f>
        <v/>
      </c>
      <c r="K2969" t="str">
        <f>IF(ROW()&lt;=vLastrow,'Match History Data'!K2969,"")</f>
        <v/>
      </c>
      <c r="L2969" t="str">
        <f>IF(ROW()&lt;=vLastrow,'Match History Data'!L2969,"")</f>
        <v/>
      </c>
      <c r="M2969" t="str">
        <f>IF(ROW()&lt;=vLastrow,'Match History Data'!M2969,"")</f>
        <v/>
      </c>
      <c r="N2969" t="str">
        <f>IF(ROW()&lt;=vLastrow,'Match History Data'!N2969,"")</f>
        <v/>
      </c>
      <c r="O2969" t="str">
        <f>IF(ROW()&lt;=vLastrow,'Match History Data'!O2969,"")</f>
        <v/>
      </c>
      <c r="Q2969" t="str">
        <f>IF(ROW()&lt;=vLastrow,VLOOKUP(MONTH(E2969),calcs!$S$2:$T$13,2,FALSE),"")</f>
        <v/>
      </c>
      <c r="R2969" t="str">
        <f>IF(ROW()&lt;=vLastrow,VLOOKUP(MONTH(F2969),calcs!$S$2:$T$13,2,FALSE),"")</f>
        <v/>
      </c>
      <c r="S2969" t="str">
        <f t="shared" si="240"/>
        <v/>
      </c>
      <c r="T2969" s="26" t="e">
        <f>IF(F2969="",DATEDIF(E2969,calcs!X$2,"Y"),"")</f>
        <v>#VALUE!</v>
      </c>
      <c r="U2969" t="str">
        <f t="shared" si="239"/>
        <v/>
      </c>
      <c r="V2969" t="str">
        <f t="shared" si="236"/>
        <v/>
      </c>
      <c r="W2969">
        <f t="shared" si="237"/>
        <v>0</v>
      </c>
      <c r="X2969">
        <f t="shared" si="238"/>
        <v>0</v>
      </c>
    </row>
    <row r="2970" spans="1:24" x14ac:dyDescent="0.35">
      <c r="A2970" t="str">
        <f>IF(ROW()&lt;=vLastrow,'Match History Data'!A2970,"")</f>
        <v/>
      </c>
      <c r="B2970" t="str">
        <f>IF(ROW()&lt;=vLastrow,'Match History Data'!B2970,"")</f>
        <v/>
      </c>
      <c r="C2970" t="str">
        <f>IF(ROW()&lt;=vLastrow,'Match History Data'!C2970,"")</f>
        <v/>
      </c>
      <c r="D2970" t="str">
        <f>IF(ROW()&lt;=vLastrow,'Match History Data'!D2970,"")</f>
        <v/>
      </c>
      <c r="E2970" s="3" t="str">
        <f>IF(ROW()&lt;=vLastrow,IF('Match History Data'!E2970&lt;&gt;"",'Match History Data'!E2970,""),"")</f>
        <v/>
      </c>
      <c r="F2970" s="3" t="str">
        <f>IF(ROW()&lt;=vLastrow,IF('Match History Data'!F2970&lt;&gt;"",'Match History Data'!F2970,""),"")</f>
        <v/>
      </c>
      <c r="G2970" t="str">
        <f>IF(ROW()&lt;=vLastrow,'Match History Data'!G2970,"")</f>
        <v/>
      </c>
      <c r="H2970" t="str">
        <f>IF(ROW()&lt;=vLastrow,'Match History Data'!H2970,"")</f>
        <v/>
      </c>
      <c r="I2970" t="str">
        <f>IF(ROW()&lt;=vLastrow,'Match History Data'!I2970,"")</f>
        <v/>
      </c>
      <c r="J2970" t="str">
        <f>IF(ROW()&lt;=vLastrow,'Match History Data'!J2970,"")</f>
        <v/>
      </c>
      <c r="K2970" t="str">
        <f>IF(ROW()&lt;=vLastrow,'Match History Data'!K2970,"")</f>
        <v/>
      </c>
      <c r="L2970" t="str">
        <f>IF(ROW()&lt;=vLastrow,'Match History Data'!L2970,"")</f>
        <v/>
      </c>
      <c r="M2970" t="str">
        <f>IF(ROW()&lt;=vLastrow,'Match History Data'!M2970,"")</f>
        <v/>
      </c>
      <c r="N2970" t="str">
        <f>IF(ROW()&lt;=vLastrow,'Match History Data'!N2970,"")</f>
        <v/>
      </c>
      <c r="O2970" t="str">
        <f>IF(ROW()&lt;=vLastrow,'Match History Data'!O2970,"")</f>
        <v/>
      </c>
      <c r="Q2970" t="str">
        <f>IF(ROW()&lt;=vLastrow,VLOOKUP(MONTH(E2970),calcs!$S$2:$T$13,2,FALSE),"")</f>
        <v/>
      </c>
      <c r="R2970" t="str">
        <f>IF(ROW()&lt;=vLastrow,VLOOKUP(MONTH(F2970),calcs!$S$2:$T$13,2,FALSE),"")</f>
        <v/>
      </c>
      <c r="S2970" t="str">
        <f t="shared" si="240"/>
        <v/>
      </c>
      <c r="T2970" s="26" t="e">
        <f>IF(F2970="",DATEDIF(E2970,calcs!X$2,"Y"),"")</f>
        <v>#VALUE!</v>
      </c>
      <c r="U2970" t="str">
        <f t="shared" si="239"/>
        <v/>
      </c>
      <c r="V2970" t="str">
        <f t="shared" si="236"/>
        <v/>
      </c>
      <c r="W2970">
        <f t="shared" si="237"/>
        <v>0</v>
      </c>
      <c r="X2970">
        <f t="shared" si="238"/>
        <v>0</v>
      </c>
    </row>
    <row r="2971" spans="1:24" x14ac:dyDescent="0.35">
      <c r="A2971" t="str">
        <f>IF(ROW()&lt;=vLastrow,'Match History Data'!A2971,"")</f>
        <v/>
      </c>
      <c r="B2971" t="str">
        <f>IF(ROW()&lt;=vLastrow,'Match History Data'!B2971,"")</f>
        <v/>
      </c>
      <c r="C2971" t="str">
        <f>IF(ROW()&lt;=vLastrow,'Match History Data'!C2971,"")</f>
        <v/>
      </c>
      <c r="D2971" t="str">
        <f>IF(ROW()&lt;=vLastrow,'Match History Data'!D2971,"")</f>
        <v/>
      </c>
      <c r="E2971" s="3" t="str">
        <f>IF(ROW()&lt;=vLastrow,IF('Match History Data'!E2971&lt;&gt;"",'Match History Data'!E2971,""),"")</f>
        <v/>
      </c>
      <c r="F2971" s="3" t="str">
        <f>IF(ROW()&lt;=vLastrow,IF('Match History Data'!F2971&lt;&gt;"",'Match History Data'!F2971,""),"")</f>
        <v/>
      </c>
      <c r="G2971" t="str">
        <f>IF(ROW()&lt;=vLastrow,'Match History Data'!G2971,"")</f>
        <v/>
      </c>
      <c r="H2971" t="str">
        <f>IF(ROW()&lt;=vLastrow,'Match History Data'!H2971,"")</f>
        <v/>
      </c>
      <c r="I2971" t="str">
        <f>IF(ROW()&lt;=vLastrow,'Match History Data'!I2971,"")</f>
        <v/>
      </c>
      <c r="J2971" t="str">
        <f>IF(ROW()&lt;=vLastrow,'Match History Data'!J2971,"")</f>
        <v/>
      </c>
      <c r="K2971" t="str">
        <f>IF(ROW()&lt;=vLastrow,'Match History Data'!K2971,"")</f>
        <v/>
      </c>
      <c r="L2971" t="str">
        <f>IF(ROW()&lt;=vLastrow,'Match History Data'!L2971,"")</f>
        <v/>
      </c>
      <c r="M2971" t="str">
        <f>IF(ROW()&lt;=vLastrow,'Match History Data'!M2971,"")</f>
        <v/>
      </c>
      <c r="N2971" t="str">
        <f>IF(ROW()&lt;=vLastrow,'Match History Data'!N2971,"")</f>
        <v/>
      </c>
      <c r="O2971" t="str">
        <f>IF(ROW()&lt;=vLastrow,'Match History Data'!O2971,"")</f>
        <v/>
      </c>
      <c r="Q2971" t="str">
        <f>IF(ROW()&lt;=vLastrow,VLOOKUP(MONTH(E2971),calcs!$S$2:$T$13,2,FALSE),"")</f>
        <v/>
      </c>
      <c r="R2971" t="str">
        <f>IF(ROW()&lt;=vLastrow,VLOOKUP(MONTH(F2971),calcs!$S$2:$T$13,2,FALSE),"")</f>
        <v/>
      </c>
      <c r="S2971" t="str">
        <f t="shared" si="240"/>
        <v/>
      </c>
      <c r="T2971" s="26" t="e">
        <f>IF(F2971="",DATEDIF(E2971,calcs!X$2,"Y"),"")</f>
        <v>#VALUE!</v>
      </c>
      <c r="U2971" t="str">
        <f t="shared" si="239"/>
        <v/>
      </c>
      <c r="V2971" t="str">
        <f t="shared" si="236"/>
        <v/>
      </c>
      <c r="W2971">
        <f t="shared" si="237"/>
        <v>0</v>
      </c>
      <c r="X2971">
        <f t="shared" si="238"/>
        <v>0</v>
      </c>
    </row>
    <row r="2972" spans="1:24" x14ac:dyDescent="0.35">
      <c r="A2972" t="str">
        <f>IF(ROW()&lt;=vLastrow,'Match History Data'!A2972,"")</f>
        <v/>
      </c>
      <c r="B2972" t="str">
        <f>IF(ROW()&lt;=vLastrow,'Match History Data'!B2972,"")</f>
        <v/>
      </c>
      <c r="C2972" t="str">
        <f>IF(ROW()&lt;=vLastrow,'Match History Data'!C2972,"")</f>
        <v/>
      </c>
      <c r="D2972" t="str">
        <f>IF(ROW()&lt;=vLastrow,'Match History Data'!D2972,"")</f>
        <v/>
      </c>
      <c r="E2972" s="3" t="str">
        <f>IF(ROW()&lt;=vLastrow,IF('Match History Data'!E2972&lt;&gt;"",'Match History Data'!E2972,""),"")</f>
        <v/>
      </c>
      <c r="F2972" s="3" t="str">
        <f>IF(ROW()&lt;=vLastrow,IF('Match History Data'!F2972&lt;&gt;"",'Match History Data'!F2972,""),"")</f>
        <v/>
      </c>
      <c r="G2972" t="str">
        <f>IF(ROW()&lt;=vLastrow,'Match History Data'!G2972,"")</f>
        <v/>
      </c>
      <c r="H2972" t="str">
        <f>IF(ROW()&lt;=vLastrow,'Match History Data'!H2972,"")</f>
        <v/>
      </c>
      <c r="I2972" t="str">
        <f>IF(ROW()&lt;=vLastrow,'Match History Data'!I2972,"")</f>
        <v/>
      </c>
      <c r="J2972" t="str">
        <f>IF(ROW()&lt;=vLastrow,'Match History Data'!J2972,"")</f>
        <v/>
      </c>
      <c r="K2972" t="str">
        <f>IF(ROW()&lt;=vLastrow,'Match History Data'!K2972,"")</f>
        <v/>
      </c>
      <c r="L2972" t="str">
        <f>IF(ROW()&lt;=vLastrow,'Match History Data'!L2972,"")</f>
        <v/>
      </c>
      <c r="M2972" t="str">
        <f>IF(ROW()&lt;=vLastrow,'Match History Data'!M2972,"")</f>
        <v/>
      </c>
      <c r="N2972" t="str">
        <f>IF(ROW()&lt;=vLastrow,'Match History Data'!N2972,"")</f>
        <v/>
      </c>
      <c r="O2972" t="str">
        <f>IF(ROW()&lt;=vLastrow,'Match History Data'!O2972,"")</f>
        <v/>
      </c>
      <c r="Q2972" t="str">
        <f>IF(ROW()&lt;=vLastrow,VLOOKUP(MONTH(E2972),calcs!$S$2:$T$13,2,FALSE),"")</f>
        <v/>
      </c>
      <c r="R2972" t="str">
        <f>IF(ROW()&lt;=vLastrow,VLOOKUP(MONTH(F2972),calcs!$S$2:$T$13,2,FALSE),"")</f>
        <v/>
      </c>
      <c r="S2972" t="str">
        <f t="shared" si="240"/>
        <v/>
      </c>
      <c r="T2972" s="26" t="e">
        <f>IF(F2972="",DATEDIF(E2972,calcs!X$2,"Y"),"")</f>
        <v>#VALUE!</v>
      </c>
      <c r="U2972" t="str">
        <f t="shared" si="239"/>
        <v/>
      </c>
      <c r="V2972" t="str">
        <f t="shared" si="236"/>
        <v/>
      </c>
      <c r="W2972">
        <f t="shared" si="237"/>
        <v>0</v>
      </c>
      <c r="X2972">
        <f t="shared" si="238"/>
        <v>0</v>
      </c>
    </row>
    <row r="2973" spans="1:24" x14ac:dyDescent="0.35">
      <c r="A2973" t="str">
        <f>IF(ROW()&lt;=vLastrow,'Match History Data'!A2973,"")</f>
        <v/>
      </c>
      <c r="B2973" t="str">
        <f>IF(ROW()&lt;=vLastrow,'Match History Data'!B2973,"")</f>
        <v/>
      </c>
      <c r="C2973" t="str">
        <f>IF(ROW()&lt;=vLastrow,'Match History Data'!C2973,"")</f>
        <v/>
      </c>
      <c r="D2973" t="str">
        <f>IF(ROW()&lt;=vLastrow,'Match History Data'!D2973,"")</f>
        <v/>
      </c>
      <c r="E2973" s="3" t="str">
        <f>IF(ROW()&lt;=vLastrow,IF('Match History Data'!E2973&lt;&gt;"",'Match History Data'!E2973,""),"")</f>
        <v/>
      </c>
      <c r="F2973" s="3" t="str">
        <f>IF(ROW()&lt;=vLastrow,IF('Match History Data'!F2973&lt;&gt;"",'Match History Data'!F2973,""),"")</f>
        <v/>
      </c>
      <c r="G2973" t="str">
        <f>IF(ROW()&lt;=vLastrow,'Match History Data'!G2973,"")</f>
        <v/>
      </c>
      <c r="H2973" t="str">
        <f>IF(ROW()&lt;=vLastrow,'Match History Data'!H2973,"")</f>
        <v/>
      </c>
      <c r="I2973" t="str">
        <f>IF(ROW()&lt;=vLastrow,'Match History Data'!I2973,"")</f>
        <v/>
      </c>
      <c r="J2973" t="str">
        <f>IF(ROW()&lt;=vLastrow,'Match History Data'!J2973,"")</f>
        <v/>
      </c>
      <c r="K2973" t="str">
        <f>IF(ROW()&lt;=vLastrow,'Match History Data'!K2973,"")</f>
        <v/>
      </c>
      <c r="L2973" t="str">
        <f>IF(ROW()&lt;=vLastrow,'Match History Data'!L2973,"")</f>
        <v/>
      </c>
      <c r="M2973" t="str">
        <f>IF(ROW()&lt;=vLastrow,'Match History Data'!M2973,"")</f>
        <v/>
      </c>
      <c r="N2973" t="str">
        <f>IF(ROW()&lt;=vLastrow,'Match History Data'!N2973,"")</f>
        <v/>
      </c>
      <c r="O2973" t="str">
        <f>IF(ROW()&lt;=vLastrow,'Match History Data'!O2973,"")</f>
        <v/>
      </c>
      <c r="Q2973" t="str">
        <f>IF(ROW()&lt;=vLastrow,VLOOKUP(MONTH(E2973),calcs!$S$2:$T$13,2,FALSE),"")</f>
        <v/>
      </c>
      <c r="R2973" t="str">
        <f>IF(ROW()&lt;=vLastrow,VLOOKUP(MONTH(F2973),calcs!$S$2:$T$13,2,FALSE),"")</f>
        <v/>
      </c>
      <c r="S2973" t="str">
        <f t="shared" si="240"/>
        <v/>
      </c>
      <c r="T2973" s="26" t="e">
        <f>IF(F2973="",DATEDIF(E2973,calcs!X$2,"Y"),"")</f>
        <v>#VALUE!</v>
      </c>
      <c r="U2973" t="str">
        <f t="shared" si="239"/>
        <v/>
      </c>
      <c r="V2973" t="str">
        <f t="shared" si="236"/>
        <v/>
      </c>
      <c r="W2973">
        <f t="shared" si="237"/>
        <v>0</v>
      </c>
      <c r="X2973">
        <f t="shared" si="238"/>
        <v>0</v>
      </c>
    </row>
    <row r="2974" spans="1:24" x14ac:dyDescent="0.35">
      <c r="A2974" t="str">
        <f>IF(ROW()&lt;=vLastrow,'Match History Data'!A2974,"")</f>
        <v/>
      </c>
      <c r="B2974" t="str">
        <f>IF(ROW()&lt;=vLastrow,'Match History Data'!B2974,"")</f>
        <v/>
      </c>
      <c r="C2974" t="str">
        <f>IF(ROW()&lt;=vLastrow,'Match History Data'!C2974,"")</f>
        <v/>
      </c>
      <c r="D2974" t="str">
        <f>IF(ROW()&lt;=vLastrow,'Match History Data'!D2974,"")</f>
        <v/>
      </c>
      <c r="E2974" s="3" t="str">
        <f>IF(ROW()&lt;=vLastrow,IF('Match History Data'!E2974&lt;&gt;"",'Match History Data'!E2974,""),"")</f>
        <v/>
      </c>
      <c r="F2974" s="3" t="str">
        <f>IF(ROW()&lt;=vLastrow,IF('Match History Data'!F2974&lt;&gt;"",'Match History Data'!F2974,""),"")</f>
        <v/>
      </c>
      <c r="G2974" t="str">
        <f>IF(ROW()&lt;=vLastrow,'Match History Data'!G2974,"")</f>
        <v/>
      </c>
      <c r="H2974" t="str">
        <f>IF(ROW()&lt;=vLastrow,'Match History Data'!H2974,"")</f>
        <v/>
      </c>
      <c r="I2974" t="str">
        <f>IF(ROW()&lt;=vLastrow,'Match History Data'!I2974,"")</f>
        <v/>
      </c>
      <c r="J2974" t="str">
        <f>IF(ROW()&lt;=vLastrow,'Match History Data'!J2974,"")</f>
        <v/>
      </c>
      <c r="K2974" t="str">
        <f>IF(ROW()&lt;=vLastrow,'Match History Data'!K2974,"")</f>
        <v/>
      </c>
      <c r="L2974" t="str">
        <f>IF(ROW()&lt;=vLastrow,'Match History Data'!L2974,"")</f>
        <v/>
      </c>
      <c r="M2974" t="str">
        <f>IF(ROW()&lt;=vLastrow,'Match History Data'!M2974,"")</f>
        <v/>
      </c>
      <c r="N2974" t="str">
        <f>IF(ROW()&lt;=vLastrow,'Match History Data'!N2974,"")</f>
        <v/>
      </c>
      <c r="O2974" t="str">
        <f>IF(ROW()&lt;=vLastrow,'Match History Data'!O2974,"")</f>
        <v/>
      </c>
      <c r="Q2974" t="str">
        <f>IF(ROW()&lt;=vLastrow,VLOOKUP(MONTH(E2974),calcs!$S$2:$T$13,2,FALSE),"")</f>
        <v/>
      </c>
      <c r="R2974" t="str">
        <f>IF(ROW()&lt;=vLastrow,VLOOKUP(MONTH(F2974),calcs!$S$2:$T$13,2,FALSE),"")</f>
        <v/>
      </c>
      <c r="S2974" t="str">
        <f t="shared" si="240"/>
        <v/>
      </c>
      <c r="T2974" s="26" t="e">
        <f>IF(F2974="",DATEDIF(E2974,calcs!X$2,"Y"),"")</f>
        <v>#VALUE!</v>
      </c>
      <c r="U2974" t="str">
        <f t="shared" si="239"/>
        <v/>
      </c>
      <c r="V2974" t="str">
        <f t="shared" si="236"/>
        <v/>
      </c>
      <c r="W2974">
        <f t="shared" si="237"/>
        <v>0</v>
      </c>
      <c r="X2974">
        <f t="shared" si="238"/>
        <v>0</v>
      </c>
    </row>
    <row r="2975" spans="1:24" x14ac:dyDescent="0.35">
      <c r="A2975" t="str">
        <f>IF(ROW()&lt;=vLastrow,'Match History Data'!A2975,"")</f>
        <v/>
      </c>
      <c r="B2975" t="str">
        <f>IF(ROW()&lt;=vLastrow,'Match History Data'!B2975,"")</f>
        <v/>
      </c>
      <c r="C2975" t="str">
        <f>IF(ROW()&lt;=vLastrow,'Match History Data'!C2975,"")</f>
        <v/>
      </c>
      <c r="D2975" t="str">
        <f>IF(ROW()&lt;=vLastrow,'Match History Data'!D2975,"")</f>
        <v/>
      </c>
      <c r="E2975" s="3" t="str">
        <f>IF(ROW()&lt;=vLastrow,IF('Match History Data'!E2975&lt;&gt;"",'Match History Data'!E2975,""),"")</f>
        <v/>
      </c>
      <c r="F2975" s="3" t="str">
        <f>IF(ROW()&lt;=vLastrow,IF('Match History Data'!F2975&lt;&gt;"",'Match History Data'!F2975,""),"")</f>
        <v/>
      </c>
      <c r="G2975" t="str">
        <f>IF(ROW()&lt;=vLastrow,'Match History Data'!G2975,"")</f>
        <v/>
      </c>
      <c r="H2975" t="str">
        <f>IF(ROW()&lt;=vLastrow,'Match History Data'!H2975,"")</f>
        <v/>
      </c>
      <c r="I2975" t="str">
        <f>IF(ROW()&lt;=vLastrow,'Match History Data'!I2975,"")</f>
        <v/>
      </c>
      <c r="J2975" t="str">
        <f>IF(ROW()&lt;=vLastrow,'Match History Data'!J2975,"")</f>
        <v/>
      </c>
      <c r="K2975" t="str">
        <f>IF(ROW()&lt;=vLastrow,'Match History Data'!K2975,"")</f>
        <v/>
      </c>
      <c r="L2975" t="str">
        <f>IF(ROW()&lt;=vLastrow,'Match History Data'!L2975,"")</f>
        <v/>
      </c>
      <c r="M2975" t="str">
        <f>IF(ROW()&lt;=vLastrow,'Match History Data'!M2975,"")</f>
        <v/>
      </c>
      <c r="N2975" t="str">
        <f>IF(ROW()&lt;=vLastrow,'Match History Data'!N2975,"")</f>
        <v/>
      </c>
      <c r="O2975" t="str">
        <f>IF(ROW()&lt;=vLastrow,'Match History Data'!O2975,"")</f>
        <v/>
      </c>
      <c r="Q2975" t="str">
        <f>IF(ROW()&lt;=vLastrow,VLOOKUP(MONTH(E2975),calcs!$S$2:$T$13,2,FALSE),"")</f>
        <v/>
      </c>
      <c r="R2975" t="str">
        <f>IF(ROW()&lt;=vLastrow,VLOOKUP(MONTH(F2975),calcs!$S$2:$T$13,2,FALSE),"")</f>
        <v/>
      </c>
      <c r="S2975" t="str">
        <f t="shared" si="240"/>
        <v/>
      </c>
      <c r="T2975" s="26" t="e">
        <f>IF(F2975="",DATEDIF(E2975,calcs!X$2,"Y"),"")</f>
        <v>#VALUE!</v>
      </c>
      <c r="U2975" t="str">
        <f t="shared" si="239"/>
        <v/>
      </c>
      <c r="V2975" t="str">
        <f t="shared" si="236"/>
        <v/>
      </c>
      <c r="W2975">
        <f t="shared" si="237"/>
        <v>0</v>
      </c>
      <c r="X2975">
        <f t="shared" si="238"/>
        <v>0</v>
      </c>
    </row>
    <row r="2976" spans="1:24" x14ac:dyDescent="0.35">
      <c r="A2976" t="str">
        <f>IF(ROW()&lt;=vLastrow,'Match History Data'!A2976,"")</f>
        <v/>
      </c>
      <c r="B2976" t="str">
        <f>IF(ROW()&lt;=vLastrow,'Match History Data'!B2976,"")</f>
        <v/>
      </c>
      <c r="C2976" t="str">
        <f>IF(ROW()&lt;=vLastrow,'Match History Data'!C2976,"")</f>
        <v/>
      </c>
      <c r="D2976" t="str">
        <f>IF(ROW()&lt;=vLastrow,'Match History Data'!D2976,"")</f>
        <v/>
      </c>
      <c r="E2976" s="3" t="str">
        <f>IF(ROW()&lt;=vLastrow,IF('Match History Data'!E2976&lt;&gt;"",'Match History Data'!E2976,""),"")</f>
        <v/>
      </c>
      <c r="F2976" s="3" t="str">
        <f>IF(ROW()&lt;=vLastrow,IF('Match History Data'!F2976&lt;&gt;"",'Match History Data'!F2976,""),"")</f>
        <v/>
      </c>
      <c r="G2976" t="str">
        <f>IF(ROW()&lt;=vLastrow,'Match History Data'!G2976,"")</f>
        <v/>
      </c>
      <c r="H2976" t="str">
        <f>IF(ROW()&lt;=vLastrow,'Match History Data'!H2976,"")</f>
        <v/>
      </c>
      <c r="I2976" t="str">
        <f>IF(ROW()&lt;=vLastrow,'Match History Data'!I2976,"")</f>
        <v/>
      </c>
      <c r="J2976" t="str">
        <f>IF(ROW()&lt;=vLastrow,'Match History Data'!J2976,"")</f>
        <v/>
      </c>
      <c r="K2976" t="str">
        <f>IF(ROW()&lt;=vLastrow,'Match History Data'!K2976,"")</f>
        <v/>
      </c>
      <c r="L2976" t="str">
        <f>IF(ROW()&lt;=vLastrow,'Match History Data'!L2976,"")</f>
        <v/>
      </c>
      <c r="M2976" t="str">
        <f>IF(ROW()&lt;=vLastrow,'Match History Data'!M2976,"")</f>
        <v/>
      </c>
      <c r="N2976" t="str">
        <f>IF(ROW()&lt;=vLastrow,'Match History Data'!N2976,"")</f>
        <v/>
      </c>
      <c r="O2976" t="str">
        <f>IF(ROW()&lt;=vLastrow,'Match History Data'!O2976,"")</f>
        <v/>
      </c>
      <c r="Q2976" t="str">
        <f>IF(ROW()&lt;=vLastrow,VLOOKUP(MONTH(E2976),calcs!$S$2:$T$13,2,FALSE),"")</f>
        <v/>
      </c>
      <c r="R2976" t="str">
        <f>IF(ROW()&lt;=vLastrow,VLOOKUP(MONTH(F2976),calcs!$S$2:$T$13,2,FALSE),"")</f>
        <v/>
      </c>
      <c r="S2976" t="str">
        <f t="shared" si="240"/>
        <v/>
      </c>
      <c r="T2976" s="26" t="e">
        <f>IF(F2976="",DATEDIF(E2976,calcs!X$2,"Y"),"")</f>
        <v>#VALUE!</v>
      </c>
      <c r="U2976" t="str">
        <f t="shared" si="239"/>
        <v/>
      </c>
      <c r="V2976" t="str">
        <f t="shared" si="236"/>
        <v/>
      </c>
      <c r="W2976">
        <f t="shared" si="237"/>
        <v>0</v>
      </c>
      <c r="X2976">
        <f t="shared" si="238"/>
        <v>0</v>
      </c>
    </row>
    <row r="2977" spans="1:24" x14ac:dyDescent="0.35">
      <c r="A2977" t="str">
        <f>IF(ROW()&lt;=vLastrow,'Match History Data'!A2977,"")</f>
        <v/>
      </c>
      <c r="B2977" t="str">
        <f>IF(ROW()&lt;=vLastrow,'Match History Data'!B2977,"")</f>
        <v/>
      </c>
      <c r="C2977" t="str">
        <f>IF(ROW()&lt;=vLastrow,'Match History Data'!C2977,"")</f>
        <v/>
      </c>
      <c r="D2977" t="str">
        <f>IF(ROW()&lt;=vLastrow,'Match History Data'!D2977,"")</f>
        <v/>
      </c>
      <c r="E2977" s="3" t="str">
        <f>IF(ROW()&lt;=vLastrow,IF('Match History Data'!E2977&lt;&gt;"",'Match History Data'!E2977,""),"")</f>
        <v/>
      </c>
      <c r="F2977" s="3" t="str">
        <f>IF(ROW()&lt;=vLastrow,IF('Match History Data'!F2977&lt;&gt;"",'Match History Data'!F2977,""),"")</f>
        <v/>
      </c>
      <c r="G2977" t="str">
        <f>IF(ROW()&lt;=vLastrow,'Match History Data'!G2977,"")</f>
        <v/>
      </c>
      <c r="H2977" t="str">
        <f>IF(ROW()&lt;=vLastrow,'Match History Data'!H2977,"")</f>
        <v/>
      </c>
      <c r="I2977" t="str">
        <f>IF(ROW()&lt;=vLastrow,'Match History Data'!I2977,"")</f>
        <v/>
      </c>
      <c r="J2977" t="str">
        <f>IF(ROW()&lt;=vLastrow,'Match History Data'!J2977,"")</f>
        <v/>
      </c>
      <c r="K2977" t="str">
        <f>IF(ROW()&lt;=vLastrow,'Match History Data'!K2977,"")</f>
        <v/>
      </c>
      <c r="L2977" t="str">
        <f>IF(ROW()&lt;=vLastrow,'Match History Data'!L2977,"")</f>
        <v/>
      </c>
      <c r="M2977" t="str">
        <f>IF(ROW()&lt;=vLastrow,'Match History Data'!M2977,"")</f>
        <v/>
      </c>
      <c r="N2977" t="str">
        <f>IF(ROW()&lt;=vLastrow,'Match History Data'!N2977,"")</f>
        <v/>
      </c>
      <c r="O2977" t="str">
        <f>IF(ROW()&lt;=vLastrow,'Match History Data'!O2977,"")</f>
        <v/>
      </c>
      <c r="Q2977" t="str">
        <f>IF(ROW()&lt;=vLastrow,VLOOKUP(MONTH(E2977),calcs!$S$2:$T$13,2,FALSE),"")</f>
        <v/>
      </c>
      <c r="R2977" t="str">
        <f>IF(ROW()&lt;=vLastrow,VLOOKUP(MONTH(F2977),calcs!$S$2:$T$13,2,FALSE),"")</f>
        <v/>
      </c>
      <c r="S2977" t="str">
        <f t="shared" si="240"/>
        <v/>
      </c>
      <c r="T2977" s="26" t="e">
        <f>IF(F2977="",DATEDIF(E2977,calcs!X$2,"Y"),"")</f>
        <v>#VALUE!</v>
      </c>
      <c r="U2977" t="str">
        <f t="shared" si="239"/>
        <v/>
      </c>
      <c r="V2977" t="str">
        <f t="shared" si="236"/>
        <v/>
      </c>
      <c r="W2977">
        <f t="shared" si="237"/>
        <v>0</v>
      </c>
      <c r="X2977">
        <f t="shared" si="238"/>
        <v>0</v>
      </c>
    </row>
    <row r="2978" spans="1:24" x14ac:dyDescent="0.35">
      <c r="A2978" t="str">
        <f>IF(ROW()&lt;=vLastrow,'Match History Data'!A2978,"")</f>
        <v/>
      </c>
      <c r="B2978" t="str">
        <f>IF(ROW()&lt;=vLastrow,'Match History Data'!B2978,"")</f>
        <v/>
      </c>
      <c r="C2978" t="str">
        <f>IF(ROW()&lt;=vLastrow,'Match History Data'!C2978,"")</f>
        <v/>
      </c>
      <c r="D2978" t="str">
        <f>IF(ROW()&lt;=vLastrow,'Match History Data'!D2978,"")</f>
        <v/>
      </c>
      <c r="E2978" s="3" t="str">
        <f>IF(ROW()&lt;=vLastrow,IF('Match History Data'!E2978&lt;&gt;"",'Match History Data'!E2978,""),"")</f>
        <v/>
      </c>
      <c r="F2978" s="3" t="str">
        <f>IF(ROW()&lt;=vLastrow,IF('Match History Data'!F2978&lt;&gt;"",'Match History Data'!F2978,""),"")</f>
        <v/>
      </c>
      <c r="G2978" t="str">
        <f>IF(ROW()&lt;=vLastrow,'Match History Data'!G2978,"")</f>
        <v/>
      </c>
      <c r="H2978" t="str">
        <f>IF(ROW()&lt;=vLastrow,'Match History Data'!H2978,"")</f>
        <v/>
      </c>
      <c r="I2978" t="str">
        <f>IF(ROW()&lt;=vLastrow,'Match History Data'!I2978,"")</f>
        <v/>
      </c>
      <c r="J2978" t="str">
        <f>IF(ROW()&lt;=vLastrow,'Match History Data'!J2978,"")</f>
        <v/>
      </c>
      <c r="K2978" t="str">
        <f>IF(ROW()&lt;=vLastrow,'Match History Data'!K2978,"")</f>
        <v/>
      </c>
      <c r="L2978" t="str">
        <f>IF(ROW()&lt;=vLastrow,'Match History Data'!L2978,"")</f>
        <v/>
      </c>
      <c r="M2978" t="str">
        <f>IF(ROW()&lt;=vLastrow,'Match History Data'!M2978,"")</f>
        <v/>
      </c>
      <c r="N2978" t="str">
        <f>IF(ROW()&lt;=vLastrow,'Match History Data'!N2978,"")</f>
        <v/>
      </c>
      <c r="O2978" t="str">
        <f>IF(ROW()&lt;=vLastrow,'Match History Data'!O2978,"")</f>
        <v/>
      </c>
      <c r="Q2978" t="str">
        <f>IF(ROW()&lt;=vLastrow,VLOOKUP(MONTH(E2978),calcs!$S$2:$T$13,2,FALSE),"")</f>
        <v/>
      </c>
      <c r="R2978" t="str">
        <f>IF(ROW()&lt;=vLastrow,VLOOKUP(MONTH(F2978),calcs!$S$2:$T$13,2,FALSE),"")</f>
        <v/>
      </c>
      <c r="S2978" t="str">
        <f t="shared" si="240"/>
        <v/>
      </c>
      <c r="T2978" s="26" t="e">
        <f>IF(F2978="",DATEDIF(E2978,calcs!X$2,"Y"),"")</f>
        <v>#VALUE!</v>
      </c>
      <c r="U2978" t="str">
        <f t="shared" si="239"/>
        <v/>
      </c>
      <c r="V2978" t="str">
        <f t="shared" si="236"/>
        <v/>
      </c>
      <c r="W2978">
        <f t="shared" si="237"/>
        <v>0</v>
      </c>
      <c r="X2978">
        <f t="shared" si="238"/>
        <v>0</v>
      </c>
    </row>
    <row r="2979" spans="1:24" x14ac:dyDescent="0.35">
      <c r="A2979" t="str">
        <f>IF(ROW()&lt;=vLastrow,'Match History Data'!A2979,"")</f>
        <v/>
      </c>
      <c r="B2979" t="str">
        <f>IF(ROW()&lt;=vLastrow,'Match History Data'!B2979,"")</f>
        <v/>
      </c>
      <c r="C2979" t="str">
        <f>IF(ROW()&lt;=vLastrow,'Match History Data'!C2979,"")</f>
        <v/>
      </c>
      <c r="D2979" t="str">
        <f>IF(ROW()&lt;=vLastrow,'Match History Data'!D2979,"")</f>
        <v/>
      </c>
      <c r="E2979" s="3" t="str">
        <f>IF(ROW()&lt;=vLastrow,IF('Match History Data'!E2979&lt;&gt;"",'Match History Data'!E2979,""),"")</f>
        <v/>
      </c>
      <c r="F2979" s="3" t="str">
        <f>IF(ROW()&lt;=vLastrow,IF('Match History Data'!F2979&lt;&gt;"",'Match History Data'!F2979,""),"")</f>
        <v/>
      </c>
      <c r="G2979" t="str">
        <f>IF(ROW()&lt;=vLastrow,'Match History Data'!G2979,"")</f>
        <v/>
      </c>
      <c r="H2979" t="str">
        <f>IF(ROW()&lt;=vLastrow,'Match History Data'!H2979,"")</f>
        <v/>
      </c>
      <c r="I2979" t="str">
        <f>IF(ROW()&lt;=vLastrow,'Match History Data'!I2979,"")</f>
        <v/>
      </c>
      <c r="J2979" t="str">
        <f>IF(ROW()&lt;=vLastrow,'Match History Data'!J2979,"")</f>
        <v/>
      </c>
      <c r="K2979" t="str">
        <f>IF(ROW()&lt;=vLastrow,'Match History Data'!K2979,"")</f>
        <v/>
      </c>
      <c r="L2979" t="str">
        <f>IF(ROW()&lt;=vLastrow,'Match History Data'!L2979,"")</f>
        <v/>
      </c>
      <c r="M2979" t="str">
        <f>IF(ROW()&lt;=vLastrow,'Match History Data'!M2979,"")</f>
        <v/>
      </c>
      <c r="N2979" t="str">
        <f>IF(ROW()&lt;=vLastrow,'Match History Data'!N2979,"")</f>
        <v/>
      </c>
      <c r="O2979" t="str">
        <f>IF(ROW()&lt;=vLastrow,'Match History Data'!O2979,"")</f>
        <v/>
      </c>
      <c r="Q2979" t="str">
        <f>IF(ROW()&lt;=vLastrow,VLOOKUP(MONTH(E2979),calcs!$S$2:$T$13,2,FALSE),"")</f>
        <v/>
      </c>
      <c r="R2979" t="str">
        <f>IF(ROW()&lt;=vLastrow,VLOOKUP(MONTH(F2979),calcs!$S$2:$T$13,2,FALSE),"")</f>
        <v/>
      </c>
      <c r="S2979" t="str">
        <f t="shared" si="240"/>
        <v/>
      </c>
      <c r="T2979" s="26" t="e">
        <f>IF(F2979="",DATEDIF(E2979,calcs!X$2,"Y"),"")</f>
        <v>#VALUE!</v>
      </c>
      <c r="U2979" t="str">
        <f t="shared" si="239"/>
        <v/>
      </c>
      <c r="V2979" t="str">
        <f t="shared" si="236"/>
        <v/>
      </c>
      <c r="W2979">
        <f t="shared" si="237"/>
        <v>0</v>
      </c>
      <c r="X2979">
        <f t="shared" si="238"/>
        <v>0</v>
      </c>
    </row>
    <row r="2980" spans="1:24" x14ac:dyDescent="0.35">
      <c r="A2980" t="str">
        <f>IF(ROW()&lt;=vLastrow,'Match History Data'!A2980,"")</f>
        <v/>
      </c>
      <c r="B2980" t="str">
        <f>IF(ROW()&lt;=vLastrow,'Match History Data'!B2980,"")</f>
        <v/>
      </c>
      <c r="C2980" t="str">
        <f>IF(ROW()&lt;=vLastrow,'Match History Data'!C2980,"")</f>
        <v/>
      </c>
      <c r="D2980" t="str">
        <f>IF(ROW()&lt;=vLastrow,'Match History Data'!D2980,"")</f>
        <v/>
      </c>
      <c r="E2980" s="3" t="str">
        <f>IF(ROW()&lt;=vLastrow,IF('Match History Data'!E2980&lt;&gt;"",'Match History Data'!E2980,""),"")</f>
        <v/>
      </c>
      <c r="F2980" s="3" t="str">
        <f>IF(ROW()&lt;=vLastrow,IF('Match History Data'!F2980&lt;&gt;"",'Match History Data'!F2980,""),"")</f>
        <v/>
      </c>
      <c r="G2980" t="str">
        <f>IF(ROW()&lt;=vLastrow,'Match History Data'!G2980,"")</f>
        <v/>
      </c>
      <c r="H2980" t="str">
        <f>IF(ROW()&lt;=vLastrow,'Match History Data'!H2980,"")</f>
        <v/>
      </c>
      <c r="I2980" t="str">
        <f>IF(ROW()&lt;=vLastrow,'Match History Data'!I2980,"")</f>
        <v/>
      </c>
      <c r="J2980" t="str">
        <f>IF(ROW()&lt;=vLastrow,'Match History Data'!J2980,"")</f>
        <v/>
      </c>
      <c r="K2980" t="str">
        <f>IF(ROW()&lt;=vLastrow,'Match History Data'!K2980,"")</f>
        <v/>
      </c>
      <c r="L2980" t="str">
        <f>IF(ROW()&lt;=vLastrow,'Match History Data'!L2980,"")</f>
        <v/>
      </c>
      <c r="M2980" t="str">
        <f>IF(ROW()&lt;=vLastrow,'Match History Data'!M2980,"")</f>
        <v/>
      </c>
      <c r="N2980" t="str">
        <f>IF(ROW()&lt;=vLastrow,'Match History Data'!N2980,"")</f>
        <v/>
      </c>
      <c r="O2980" t="str">
        <f>IF(ROW()&lt;=vLastrow,'Match History Data'!O2980,"")</f>
        <v/>
      </c>
      <c r="Q2980" t="str">
        <f>IF(ROW()&lt;=vLastrow,VLOOKUP(MONTH(E2980),calcs!$S$2:$T$13,2,FALSE),"")</f>
        <v/>
      </c>
      <c r="R2980" t="str">
        <f>IF(ROW()&lt;=vLastrow,VLOOKUP(MONTH(F2980),calcs!$S$2:$T$13,2,FALSE),"")</f>
        <v/>
      </c>
      <c r="S2980" t="str">
        <f t="shared" si="240"/>
        <v/>
      </c>
      <c r="T2980" s="26" t="e">
        <f>IF(F2980="",DATEDIF(E2980,calcs!X$2,"Y"),"")</f>
        <v>#VALUE!</v>
      </c>
      <c r="U2980" t="str">
        <f t="shared" si="239"/>
        <v/>
      </c>
      <c r="V2980" t="str">
        <f t="shared" si="236"/>
        <v/>
      </c>
      <c r="W2980">
        <f t="shared" si="237"/>
        <v>0</v>
      </c>
      <c r="X2980">
        <f t="shared" si="238"/>
        <v>0</v>
      </c>
    </row>
    <row r="2981" spans="1:24" x14ac:dyDescent="0.35">
      <c r="A2981" t="str">
        <f>IF(ROW()&lt;=vLastrow,'Match History Data'!A2981,"")</f>
        <v/>
      </c>
      <c r="B2981" t="str">
        <f>IF(ROW()&lt;=vLastrow,'Match History Data'!B2981,"")</f>
        <v/>
      </c>
      <c r="C2981" t="str">
        <f>IF(ROW()&lt;=vLastrow,'Match History Data'!C2981,"")</f>
        <v/>
      </c>
      <c r="D2981" t="str">
        <f>IF(ROW()&lt;=vLastrow,'Match History Data'!D2981,"")</f>
        <v/>
      </c>
      <c r="E2981" s="3" t="str">
        <f>IF(ROW()&lt;=vLastrow,IF('Match History Data'!E2981&lt;&gt;"",'Match History Data'!E2981,""),"")</f>
        <v/>
      </c>
      <c r="F2981" s="3" t="str">
        <f>IF(ROW()&lt;=vLastrow,IF('Match History Data'!F2981&lt;&gt;"",'Match History Data'!F2981,""),"")</f>
        <v/>
      </c>
      <c r="G2981" t="str">
        <f>IF(ROW()&lt;=vLastrow,'Match History Data'!G2981,"")</f>
        <v/>
      </c>
      <c r="H2981" t="str">
        <f>IF(ROW()&lt;=vLastrow,'Match History Data'!H2981,"")</f>
        <v/>
      </c>
      <c r="I2981" t="str">
        <f>IF(ROW()&lt;=vLastrow,'Match History Data'!I2981,"")</f>
        <v/>
      </c>
      <c r="J2981" t="str">
        <f>IF(ROW()&lt;=vLastrow,'Match History Data'!J2981,"")</f>
        <v/>
      </c>
      <c r="K2981" t="str">
        <f>IF(ROW()&lt;=vLastrow,'Match History Data'!K2981,"")</f>
        <v/>
      </c>
      <c r="L2981" t="str">
        <f>IF(ROW()&lt;=vLastrow,'Match History Data'!L2981,"")</f>
        <v/>
      </c>
      <c r="M2981" t="str">
        <f>IF(ROW()&lt;=vLastrow,'Match History Data'!M2981,"")</f>
        <v/>
      </c>
      <c r="N2981" t="str">
        <f>IF(ROW()&lt;=vLastrow,'Match History Data'!N2981,"")</f>
        <v/>
      </c>
      <c r="O2981" t="str">
        <f>IF(ROW()&lt;=vLastrow,'Match History Data'!O2981,"")</f>
        <v/>
      </c>
      <c r="Q2981" t="str">
        <f>IF(ROW()&lt;=vLastrow,VLOOKUP(MONTH(E2981),calcs!$S$2:$T$13,2,FALSE),"")</f>
        <v/>
      </c>
      <c r="R2981" t="str">
        <f>IF(ROW()&lt;=vLastrow,VLOOKUP(MONTH(F2981),calcs!$S$2:$T$13,2,FALSE),"")</f>
        <v/>
      </c>
      <c r="S2981" t="str">
        <f t="shared" si="240"/>
        <v/>
      </c>
      <c r="T2981" s="26" t="e">
        <f>IF(F2981="",DATEDIF(E2981,calcs!X$2,"Y"),"")</f>
        <v>#VALUE!</v>
      </c>
      <c r="U2981" t="str">
        <f t="shared" si="239"/>
        <v/>
      </c>
      <c r="V2981" t="str">
        <f t="shared" si="236"/>
        <v/>
      </c>
      <c r="W2981">
        <f t="shared" si="237"/>
        <v>0</v>
      </c>
      <c r="X2981">
        <f t="shared" si="238"/>
        <v>0</v>
      </c>
    </row>
    <row r="2982" spans="1:24" x14ac:dyDescent="0.35">
      <c r="A2982" t="str">
        <f>IF(ROW()&lt;=vLastrow,'Match History Data'!A2982,"")</f>
        <v/>
      </c>
      <c r="B2982" t="str">
        <f>IF(ROW()&lt;=vLastrow,'Match History Data'!B2982,"")</f>
        <v/>
      </c>
      <c r="C2982" t="str">
        <f>IF(ROW()&lt;=vLastrow,'Match History Data'!C2982,"")</f>
        <v/>
      </c>
      <c r="D2982" t="str">
        <f>IF(ROW()&lt;=vLastrow,'Match History Data'!D2982,"")</f>
        <v/>
      </c>
      <c r="E2982" s="3" t="str">
        <f>IF(ROW()&lt;=vLastrow,IF('Match History Data'!E2982&lt;&gt;"",'Match History Data'!E2982,""),"")</f>
        <v/>
      </c>
      <c r="F2982" s="3" t="str">
        <f>IF(ROW()&lt;=vLastrow,IF('Match History Data'!F2982&lt;&gt;"",'Match History Data'!F2982,""),"")</f>
        <v/>
      </c>
      <c r="G2982" t="str">
        <f>IF(ROW()&lt;=vLastrow,'Match History Data'!G2982,"")</f>
        <v/>
      </c>
      <c r="H2982" t="str">
        <f>IF(ROW()&lt;=vLastrow,'Match History Data'!H2982,"")</f>
        <v/>
      </c>
      <c r="I2982" t="str">
        <f>IF(ROW()&lt;=vLastrow,'Match History Data'!I2982,"")</f>
        <v/>
      </c>
      <c r="J2982" t="str">
        <f>IF(ROW()&lt;=vLastrow,'Match History Data'!J2982,"")</f>
        <v/>
      </c>
      <c r="K2982" t="str">
        <f>IF(ROW()&lt;=vLastrow,'Match History Data'!K2982,"")</f>
        <v/>
      </c>
      <c r="L2982" t="str">
        <f>IF(ROW()&lt;=vLastrow,'Match History Data'!L2982,"")</f>
        <v/>
      </c>
      <c r="M2982" t="str">
        <f>IF(ROW()&lt;=vLastrow,'Match History Data'!M2982,"")</f>
        <v/>
      </c>
      <c r="N2982" t="str">
        <f>IF(ROW()&lt;=vLastrow,'Match History Data'!N2982,"")</f>
        <v/>
      </c>
      <c r="O2982" t="str">
        <f>IF(ROW()&lt;=vLastrow,'Match History Data'!O2982,"")</f>
        <v/>
      </c>
      <c r="Q2982" t="str">
        <f>IF(ROW()&lt;=vLastrow,VLOOKUP(MONTH(E2982),calcs!$S$2:$T$13,2,FALSE),"")</f>
        <v/>
      </c>
      <c r="R2982" t="str">
        <f>IF(ROW()&lt;=vLastrow,VLOOKUP(MONTH(F2982),calcs!$S$2:$T$13,2,FALSE),"")</f>
        <v/>
      </c>
      <c r="S2982" t="str">
        <f t="shared" si="240"/>
        <v/>
      </c>
      <c r="T2982" s="26" t="e">
        <f>IF(F2982="",DATEDIF(E2982,calcs!X$2,"Y"),"")</f>
        <v>#VALUE!</v>
      </c>
      <c r="U2982" t="str">
        <f t="shared" si="239"/>
        <v/>
      </c>
      <c r="V2982" t="str">
        <f t="shared" si="236"/>
        <v/>
      </c>
      <c r="W2982">
        <f t="shared" si="237"/>
        <v>0</v>
      </c>
      <c r="X2982">
        <f t="shared" si="238"/>
        <v>0</v>
      </c>
    </row>
    <row r="2983" spans="1:24" x14ac:dyDescent="0.35">
      <c r="A2983" t="str">
        <f>IF(ROW()&lt;=vLastrow,'Match History Data'!A2983,"")</f>
        <v/>
      </c>
      <c r="B2983" t="str">
        <f>IF(ROW()&lt;=vLastrow,'Match History Data'!B2983,"")</f>
        <v/>
      </c>
      <c r="C2983" t="str">
        <f>IF(ROW()&lt;=vLastrow,'Match History Data'!C2983,"")</f>
        <v/>
      </c>
      <c r="D2983" t="str">
        <f>IF(ROW()&lt;=vLastrow,'Match History Data'!D2983,"")</f>
        <v/>
      </c>
      <c r="E2983" s="3" t="str">
        <f>IF(ROW()&lt;=vLastrow,IF('Match History Data'!E2983&lt;&gt;"",'Match History Data'!E2983,""),"")</f>
        <v/>
      </c>
      <c r="F2983" s="3" t="str">
        <f>IF(ROW()&lt;=vLastrow,IF('Match History Data'!F2983&lt;&gt;"",'Match History Data'!F2983,""),"")</f>
        <v/>
      </c>
      <c r="G2983" t="str">
        <f>IF(ROW()&lt;=vLastrow,'Match History Data'!G2983,"")</f>
        <v/>
      </c>
      <c r="H2983" t="str">
        <f>IF(ROW()&lt;=vLastrow,'Match History Data'!H2983,"")</f>
        <v/>
      </c>
      <c r="I2983" t="str">
        <f>IF(ROW()&lt;=vLastrow,'Match History Data'!I2983,"")</f>
        <v/>
      </c>
      <c r="J2983" t="str">
        <f>IF(ROW()&lt;=vLastrow,'Match History Data'!J2983,"")</f>
        <v/>
      </c>
      <c r="K2983" t="str">
        <f>IF(ROW()&lt;=vLastrow,'Match History Data'!K2983,"")</f>
        <v/>
      </c>
      <c r="L2983" t="str">
        <f>IF(ROW()&lt;=vLastrow,'Match History Data'!L2983,"")</f>
        <v/>
      </c>
      <c r="M2983" t="str">
        <f>IF(ROW()&lt;=vLastrow,'Match History Data'!M2983,"")</f>
        <v/>
      </c>
      <c r="N2983" t="str">
        <f>IF(ROW()&lt;=vLastrow,'Match History Data'!N2983,"")</f>
        <v/>
      </c>
      <c r="O2983" t="str">
        <f>IF(ROW()&lt;=vLastrow,'Match History Data'!O2983,"")</f>
        <v/>
      </c>
      <c r="Q2983" t="str">
        <f>IF(ROW()&lt;=vLastrow,VLOOKUP(MONTH(E2983),calcs!$S$2:$T$13,2,FALSE),"")</f>
        <v/>
      </c>
      <c r="R2983" t="str">
        <f>IF(ROW()&lt;=vLastrow,VLOOKUP(MONTH(F2983),calcs!$S$2:$T$13,2,FALSE),"")</f>
        <v/>
      </c>
      <c r="S2983" t="str">
        <f t="shared" si="240"/>
        <v/>
      </c>
      <c r="T2983" s="26" t="e">
        <f>IF(F2983="",DATEDIF(E2983,calcs!X$2,"Y"),"")</f>
        <v>#VALUE!</v>
      </c>
      <c r="U2983" t="str">
        <f t="shared" si="239"/>
        <v/>
      </c>
      <c r="V2983" t="str">
        <f t="shared" si="236"/>
        <v/>
      </c>
      <c r="W2983">
        <f t="shared" si="237"/>
        <v>0</v>
      </c>
      <c r="X2983">
        <f t="shared" si="238"/>
        <v>0</v>
      </c>
    </row>
    <row r="2984" spans="1:24" x14ac:dyDescent="0.35">
      <c r="A2984" t="str">
        <f>IF(ROW()&lt;=vLastrow,'Match History Data'!A2984,"")</f>
        <v/>
      </c>
      <c r="B2984" t="str">
        <f>IF(ROW()&lt;=vLastrow,'Match History Data'!B2984,"")</f>
        <v/>
      </c>
      <c r="C2984" t="str">
        <f>IF(ROW()&lt;=vLastrow,'Match History Data'!C2984,"")</f>
        <v/>
      </c>
      <c r="D2984" t="str">
        <f>IF(ROW()&lt;=vLastrow,'Match History Data'!D2984,"")</f>
        <v/>
      </c>
      <c r="E2984" s="3" t="str">
        <f>IF(ROW()&lt;=vLastrow,IF('Match History Data'!E2984&lt;&gt;"",'Match History Data'!E2984,""),"")</f>
        <v/>
      </c>
      <c r="F2984" s="3" t="str">
        <f>IF(ROW()&lt;=vLastrow,IF('Match History Data'!F2984&lt;&gt;"",'Match History Data'!F2984,""),"")</f>
        <v/>
      </c>
      <c r="G2984" t="str">
        <f>IF(ROW()&lt;=vLastrow,'Match History Data'!G2984,"")</f>
        <v/>
      </c>
      <c r="H2984" t="str">
        <f>IF(ROW()&lt;=vLastrow,'Match History Data'!H2984,"")</f>
        <v/>
      </c>
      <c r="I2984" t="str">
        <f>IF(ROW()&lt;=vLastrow,'Match History Data'!I2984,"")</f>
        <v/>
      </c>
      <c r="J2984" t="str">
        <f>IF(ROW()&lt;=vLastrow,'Match History Data'!J2984,"")</f>
        <v/>
      </c>
      <c r="K2984" t="str">
        <f>IF(ROW()&lt;=vLastrow,'Match History Data'!K2984,"")</f>
        <v/>
      </c>
      <c r="L2984" t="str">
        <f>IF(ROW()&lt;=vLastrow,'Match History Data'!L2984,"")</f>
        <v/>
      </c>
      <c r="M2984" t="str">
        <f>IF(ROW()&lt;=vLastrow,'Match History Data'!M2984,"")</f>
        <v/>
      </c>
      <c r="N2984" t="str">
        <f>IF(ROW()&lt;=vLastrow,'Match History Data'!N2984,"")</f>
        <v/>
      </c>
      <c r="O2984" t="str">
        <f>IF(ROW()&lt;=vLastrow,'Match History Data'!O2984,"")</f>
        <v/>
      </c>
      <c r="Q2984" t="str">
        <f>IF(ROW()&lt;=vLastrow,VLOOKUP(MONTH(E2984),calcs!$S$2:$T$13,2,FALSE),"")</f>
        <v/>
      </c>
      <c r="R2984" t="str">
        <f>IF(ROW()&lt;=vLastrow,VLOOKUP(MONTH(F2984),calcs!$S$2:$T$13,2,FALSE),"")</f>
        <v/>
      </c>
      <c r="S2984" t="str">
        <f t="shared" si="240"/>
        <v/>
      </c>
      <c r="T2984" s="26" t="e">
        <f>IF(F2984="",DATEDIF(E2984,calcs!X$2,"Y"),"")</f>
        <v>#VALUE!</v>
      </c>
      <c r="U2984" t="str">
        <f t="shared" si="239"/>
        <v/>
      </c>
      <c r="V2984" t="str">
        <f t="shared" si="236"/>
        <v/>
      </c>
      <c r="W2984">
        <f t="shared" si="237"/>
        <v>0</v>
      </c>
      <c r="X2984">
        <f t="shared" si="238"/>
        <v>0</v>
      </c>
    </row>
    <row r="2985" spans="1:24" x14ac:dyDescent="0.35">
      <c r="A2985" t="str">
        <f>IF(ROW()&lt;=vLastrow,'Match History Data'!A2985,"")</f>
        <v/>
      </c>
      <c r="B2985" t="str">
        <f>IF(ROW()&lt;=vLastrow,'Match History Data'!B2985,"")</f>
        <v/>
      </c>
      <c r="C2985" t="str">
        <f>IF(ROW()&lt;=vLastrow,'Match History Data'!C2985,"")</f>
        <v/>
      </c>
      <c r="D2985" t="str">
        <f>IF(ROW()&lt;=vLastrow,'Match History Data'!D2985,"")</f>
        <v/>
      </c>
      <c r="E2985" s="3" t="str">
        <f>IF(ROW()&lt;=vLastrow,IF('Match History Data'!E2985&lt;&gt;"",'Match History Data'!E2985,""),"")</f>
        <v/>
      </c>
      <c r="F2985" s="3" t="str">
        <f>IF(ROW()&lt;=vLastrow,IF('Match History Data'!F2985&lt;&gt;"",'Match History Data'!F2985,""),"")</f>
        <v/>
      </c>
      <c r="G2985" t="str">
        <f>IF(ROW()&lt;=vLastrow,'Match History Data'!G2985,"")</f>
        <v/>
      </c>
      <c r="H2985" t="str">
        <f>IF(ROW()&lt;=vLastrow,'Match History Data'!H2985,"")</f>
        <v/>
      </c>
      <c r="I2985" t="str">
        <f>IF(ROW()&lt;=vLastrow,'Match History Data'!I2985,"")</f>
        <v/>
      </c>
      <c r="J2985" t="str">
        <f>IF(ROW()&lt;=vLastrow,'Match History Data'!J2985,"")</f>
        <v/>
      </c>
      <c r="K2985" t="str">
        <f>IF(ROW()&lt;=vLastrow,'Match History Data'!K2985,"")</f>
        <v/>
      </c>
      <c r="L2985" t="str">
        <f>IF(ROW()&lt;=vLastrow,'Match History Data'!L2985,"")</f>
        <v/>
      </c>
      <c r="M2985" t="str">
        <f>IF(ROW()&lt;=vLastrow,'Match History Data'!M2985,"")</f>
        <v/>
      </c>
      <c r="N2985" t="str">
        <f>IF(ROW()&lt;=vLastrow,'Match History Data'!N2985,"")</f>
        <v/>
      </c>
      <c r="O2985" t="str">
        <f>IF(ROW()&lt;=vLastrow,'Match History Data'!O2985,"")</f>
        <v/>
      </c>
      <c r="Q2985" t="str">
        <f>IF(ROW()&lt;=vLastrow,VLOOKUP(MONTH(E2985),calcs!$S$2:$T$13,2,FALSE),"")</f>
        <v/>
      </c>
      <c r="R2985" t="str">
        <f>IF(ROW()&lt;=vLastrow,VLOOKUP(MONTH(F2985),calcs!$S$2:$T$13,2,FALSE),"")</f>
        <v/>
      </c>
      <c r="S2985" t="str">
        <f t="shared" si="240"/>
        <v/>
      </c>
      <c r="T2985" s="26" t="e">
        <f>IF(F2985="",DATEDIF(E2985,calcs!X$2,"Y"),"")</f>
        <v>#VALUE!</v>
      </c>
      <c r="U2985" t="str">
        <f t="shared" si="239"/>
        <v/>
      </c>
      <c r="V2985" t="str">
        <f t="shared" si="236"/>
        <v/>
      </c>
      <c r="W2985">
        <f t="shared" si="237"/>
        <v>0</v>
      </c>
      <c r="X2985">
        <f t="shared" si="238"/>
        <v>0</v>
      </c>
    </row>
    <row r="2986" spans="1:24" x14ac:dyDescent="0.35">
      <c r="A2986" t="str">
        <f>IF(ROW()&lt;=vLastrow,'Match History Data'!A2986,"")</f>
        <v/>
      </c>
      <c r="B2986" t="str">
        <f>IF(ROW()&lt;=vLastrow,'Match History Data'!B2986,"")</f>
        <v/>
      </c>
      <c r="C2986" t="str">
        <f>IF(ROW()&lt;=vLastrow,'Match History Data'!C2986,"")</f>
        <v/>
      </c>
      <c r="D2986" t="str">
        <f>IF(ROW()&lt;=vLastrow,'Match History Data'!D2986,"")</f>
        <v/>
      </c>
      <c r="E2986" s="3" t="str">
        <f>IF(ROW()&lt;=vLastrow,IF('Match History Data'!E2986&lt;&gt;"",'Match History Data'!E2986,""),"")</f>
        <v/>
      </c>
      <c r="F2986" s="3" t="str">
        <f>IF(ROW()&lt;=vLastrow,IF('Match History Data'!F2986&lt;&gt;"",'Match History Data'!F2986,""),"")</f>
        <v/>
      </c>
      <c r="G2986" t="str">
        <f>IF(ROW()&lt;=vLastrow,'Match History Data'!G2986,"")</f>
        <v/>
      </c>
      <c r="H2986" t="str">
        <f>IF(ROW()&lt;=vLastrow,'Match History Data'!H2986,"")</f>
        <v/>
      </c>
      <c r="I2986" t="str">
        <f>IF(ROW()&lt;=vLastrow,'Match History Data'!I2986,"")</f>
        <v/>
      </c>
      <c r="J2986" t="str">
        <f>IF(ROW()&lt;=vLastrow,'Match History Data'!J2986,"")</f>
        <v/>
      </c>
      <c r="K2986" t="str">
        <f>IF(ROW()&lt;=vLastrow,'Match History Data'!K2986,"")</f>
        <v/>
      </c>
      <c r="L2986" t="str">
        <f>IF(ROW()&lt;=vLastrow,'Match History Data'!L2986,"")</f>
        <v/>
      </c>
      <c r="M2986" t="str">
        <f>IF(ROW()&lt;=vLastrow,'Match History Data'!M2986,"")</f>
        <v/>
      </c>
      <c r="N2986" t="str">
        <f>IF(ROW()&lt;=vLastrow,'Match History Data'!N2986,"")</f>
        <v/>
      </c>
      <c r="O2986" t="str">
        <f>IF(ROW()&lt;=vLastrow,'Match History Data'!O2986,"")</f>
        <v/>
      </c>
      <c r="Q2986" t="str">
        <f>IF(ROW()&lt;=vLastrow,VLOOKUP(MONTH(E2986),calcs!$S$2:$T$13,2,FALSE),"")</f>
        <v/>
      </c>
      <c r="R2986" t="str">
        <f>IF(ROW()&lt;=vLastrow,VLOOKUP(MONTH(F2986),calcs!$S$2:$T$13,2,FALSE),"")</f>
        <v/>
      </c>
      <c r="S2986" t="str">
        <f t="shared" si="240"/>
        <v/>
      </c>
      <c r="T2986" s="26" t="e">
        <f>IF(F2986="",DATEDIF(E2986,calcs!X$2,"Y"),"")</f>
        <v>#VALUE!</v>
      </c>
      <c r="U2986" t="str">
        <f t="shared" si="239"/>
        <v/>
      </c>
      <c r="V2986" t="str">
        <f t="shared" si="236"/>
        <v/>
      </c>
      <c r="W2986">
        <f t="shared" si="237"/>
        <v>0</v>
      </c>
      <c r="X2986">
        <f t="shared" si="238"/>
        <v>0</v>
      </c>
    </row>
    <row r="2987" spans="1:24" x14ac:dyDescent="0.35">
      <c r="A2987" t="str">
        <f>IF(ROW()&lt;=vLastrow,'Match History Data'!A2987,"")</f>
        <v/>
      </c>
      <c r="B2987" t="str">
        <f>IF(ROW()&lt;=vLastrow,'Match History Data'!B2987,"")</f>
        <v/>
      </c>
      <c r="C2987" t="str">
        <f>IF(ROW()&lt;=vLastrow,'Match History Data'!C2987,"")</f>
        <v/>
      </c>
      <c r="D2987" t="str">
        <f>IF(ROW()&lt;=vLastrow,'Match History Data'!D2987,"")</f>
        <v/>
      </c>
      <c r="E2987" s="3" t="str">
        <f>IF(ROW()&lt;=vLastrow,IF('Match History Data'!E2987&lt;&gt;"",'Match History Data'!E2987,""),"")</f>
        <v/>
      </c>
      <c r="F2987" s="3" t="str">
        <f>IF(ROW()&lt;=vLastrow,IF('Match History Data'!F2987&lt;&gt;"",'Match History Data'!F2987,""),"")</f>
        <v/>
      </c>
      <c r="G2987" t="str">
        <f>IF(ROW()&lt;=vLastrow,'Match History Data'!G2987,"")</f>
        <v/>
      </c>
      <c r="H2987" t="str">
        <f>IF(ROW()&lt;=vLastrow,'Match History Data'!H2987,"")</f>
        <v/>
      </c>
      <c r="I2987" t="str">
        <f>IF(ROW()&lt;=vLastrow,'Match History Data'!I2987,"")</f>
        <v/>
      </c>
      <c r="J2987" t="str">
        <f>IF(ROW()&lt;=vLastrow,'Match History Data'!J2987,"")</f>
        <v/>
      </c>
      <c r="K2987" t="str">
        <f>IF(ROW()&lt;=vLastrow,'Match History Data'!K2987,"")</f>
        <v/>
      </c>
      <c r="L2987" t="str">
        <f>IF(ROW()&lt;=vLastrow,'Match History Data'!L2987,"")</f>
        <v/>
      </c>
      <c r="M2987" t="str">
        <f>IF(ROW()&lt;=vLastrow,'Match History Data'!M2987,"")</f>
        <v/>
      </c>
      <c r="N2987" t="str">
        <f>IF(ROW()&lt;=vLastrow,'Match History Data'!N2987,"")</f>
        <v/>
      </c>
      <c r="O2987" t="str">
        <f>IF(ROW()&lt;=vLastrow,'Match History Data'!O2987,"")</f>
        <v/>
      </c>
      <c r="Q2987" t="str">
        <f>IF(ROW()&lt;=vLastrow,VLOOKUP(MONTH(E2987),calcs!$S$2:$T$13,2,FALSE),"")</f>
        <v/>
      </c>
      <c r="R2987" t="str">
        <f>IF(ROW()&lt;=vLastrow,VLOOKUP(MONTH(F2987),calcs!$S$2:$T$13,2,FALSE),"")</f>
        <v/>
      </c>
      <c r="S2987" t="str">
        <f t="shared" si="240"/>
        <v/>
      </c>
      <c r="T2987" s="26" t="e">
        <f>IF(F2987="",DATEDIF(E2987,calcs!X$2,"Y"),"")</f>
        <v>#VALUE!</v>
      </c>
      <c r="U2987" t="str">
        <f t="shared" si="239"/>
        <v/>
      </c>
      <c r="V2987" t="str">
        <f t="shared" si="236"/>
        <v/>
      </c>
      <c r="W2987">
        <f t="shared" si="237"/>
        <v>0</v>
      </c>
      <c r="X2987">
        <f t="shared" si="238"/>
        <v>0</v>
      </c>
    </row>
    <row r="2988" spans="1:24" x14ac:dyDescent="0.35">
      <c r="A2988" t="str">
        <f>IF(ROW()&lt;=vLastrow,'Match History Data'!A2988,"")</f>
        <v/>
      </c>
      <c r="B2988" t="str">
        <f>IF(ROW()&lt;=vLastrow,'Match History Data'!B2988,"")</f>
        <v/>
      </c>
      <c r="C2988" t="str">
        <f>IF(ROW()&lt;=vLastrow,'Match History Data'!C2988,"")</f>
        <v/>
      </c>
      <c r="D2988" t="str">
        <f>IF(ROW()&lt;=vLastrow,'Match History Data'!D2988,"")</f>
        <v/>
      </c>
      <c r="E2988" s="3" t="str">
        <f>IF(ROW()&lt;=vLastrow,IF('Match History Data'!E2988&lt;&gt;"",'Match History Data'!E2988,""),"")</f>
        <v/>
      </c>
      <c r="F2988" s="3" t="str">
        <f>IF(ROW()&lt;=vLastrow,IF('Match History Data'!F2988&lt;&gt;"",'Match History Data'!F2988,""),"")</f>
        <v/>
      </c>
      <c r="G2988" t="str">
        <f>IF(ROW()&lt;=vLastrow,'Match History Data'!G2988,"")</f>
        <v/>
      </c>
      <c r="H2988" t="str">
        <f>IF(ROW()&lt;=vLastrow,'Match History Data'!H2988,"")</f>
        <v/>
      </c>
      <c r="I2988" t="str">
        <f>IF(ROW()&lt;=vLastrow,'Match History Data'!I2988,"")</f>
        <v/>
      </c>
      <c r="J2988" t="str">
        <f>IF(ROW()&lt;=vLastrow,'Match History Data'!J2988,"")</f>
        <v/>
      </c>
      <c r="K2988" t="str">
        <f>IF(ROW()&lt;=vLastrow,'Match History Data'!K2988,"")</f>
        <v/>
      </c>
      <c r="L2988" t="str">
        <f>IF(ROW()&lt;=vLastrow,'Match History Data'!L2988,"")</f>
        <v/>
      </c>
      <c r="M2988" t="str">
        <f>IF(ROW()&lt;=vLastrow,'Match History Data'!M2988,"")</f>
        <v/>
      </c>
      <c r="N2988" t="str">
        <f>IF(ROW()&lt;=vLastrow,'Match History Data'!N2988,"")</f>
        <v/>
      </c>
      <c r="O2988" t="str">
        <f>IF(ROW()&lt;=vLastrow,'Match History Data'!O2988,"")</f>
        <v/>
      </c>
      <c r="Q2988" t="str">
        <f>IF(ROW()&lt;=vLastrow,VLOOKUP(MONTH(E2988),calcs!$S$2:$T$13,2,FALSE),"")</f>
        <v/>
      </c>
      <c r="R2988" t="str">
        <f>IF(ROW()&lt;=vLastrow,VLOOKUP(MONTH(F2988),calcs!$S$2:$T$13,2,FALSE),"")</f>
        <v/>
      </c>
      <c r="S2988" t="str">
        <f t="shared" si="240"/>
        <v/>
      </c>
      <c r="T2988" s="26" t="e">
        <f>IF(F2988="",DATEDIF(E2988,calcs!X$2,"Y"),"")</f>
        <v>#VALUE!</v>
      </c>
      <c r="U2988" t="str">
        <f t="shared" si="239"/>
        <v/>
      </c>
      <c r="V2988" t="str">
        <f t="shared" si="236"/>
        <v/>
      </c>
      <c r="W2988">
        <f t="shared" si="237"/>
        <v>0</v>
      </c>
      <c r="X2988">
        <f t="shared" si="238"/>
        <v>0</v>
      </c>
    </row>
    <row r="2989" spans="1:24" x14ac:dyDescent="0.35">
      <c r="A2989" t="str">
        <f>IF(ROW()&lt;=vLastrow,'Match History Data'!A2989,"")</f>
        <v/>
      </c>
      <c r="B2989" t="str">
        <f>IF(ROW()&lt;=vLastrow,'Match History Data'!B2989,"")</f>
        <v/>
      </c>
      <c r="C2989" t="str">
        <f>IF(ROW()&lt;=vLastrow,'Match History Data'!C2989,"")</f>
        <v/>
      </c>
      <c r="D2989" t="str">
        <f>IF(ROW()&lt;=vLastrow,'Match History Data'!D2989,"")</f>
        <v/>
      </c>
      <c r="E2989" s="3" t="str">
        <f>IF(ROW()&lt;=vLastrow,IF('Match History Data'!E2989&lt;&gt;"",'Match History Data'!E2989,""),"")</f>
        <v/>
      </c>
      <c r="F2989" s="3" t="str">
        <f>IF(ROW()&lt;=vLastrow,IF('Match History Data'!F2989&lt;&gt;"",'Match History Data'!F2989,""),"")</f>
        <v/>
      </c>
      <c r="G2989" t="str">
        <f>IF(ROW()&lt;=vLastrow,'Match History Data'!G2989,"")</f>
        <v/>
      </c>
      <c r="H2989" t="str">
        <f>IF(ROW()&lt;=vLastrow,'Match History Data'!H2989,"")</f>
        <v/>
      </c>
      <c r="I2989" t="str">
        <f>IF(ROW()&lt;=vLastrow,'Match History Data'!I2989,"")</f>
        <v/>
      </c>
      <c r="J2989" t="str">
        <f>IF(ROW()&lt;=vLastrow,'Match History Data'!J2989,"")</f>
        <v/>
      </c>
      <c r="K2989" t="str">
        <f>IF(ROW()&lt;=vLastrow,'Match History Data'!K2989,"")</f>
        <v/>
      </c>
      <c r="L2989" t="str">
        <f>IF(ROW()&lt;=vLastrow,'Match History Data'!L2989,"")</f>
        <v/>
      </c>
      <c r="M2989" t="str">
        <f>IF(ROW()&lt;=vLastrow,'Match History Data'!M2989,"")</f>
        <v/>
      </c>
      <c r="N2989" t="str">
        <f>IF(ROW()&lt;=vLastrow,'Match History Data'!N2989,"")</f>
        <v/>
      </c>
      <c r="O2989" t="str">
        <f>IF(ROW()&lt;=vLastrow,'Match History Data'!O2989,"")</f>
        <v/>
      </c>
      <c r="Q2989" t="str">
        <f>IF(ROW()&lt;=vLastrow,VLOOKUP(MONTH(E2989),calcs!$S$2:$T$13,2,FALSE),"")</f>
        <v/>
      </c>
      <c r="R2989" t="str">
        <f>IF(ROW()&lt;=vLastrow,VLOOKUP(MONTH(F2989),calcs!$S$2:$T$13,2,FALSE),"")</f>
        <v/>
      </c>
      <c r="S2989" t="str">
        <f t="shared" si="240"/>
        <v/>
      </c>
      <c r="T2989" s="26" t="e">
        <f>IF(F2989="",DATEDIF(E2989,calcs!X$2,"Y"),"")</f>
        <v>#VALUE!</v>
      </c>
      <c r="U2989" t="str">
        <f t="shared" si="239"/>
        <v/>
      </c>
      <c r="V2989" t="str">
        <f t="shared" si="236"/>
        <v/>
      </c>
      <c r="W2989">
        <f t="shared" si="237"/>
        <v>0</v>
      </c>
      <c r="X2989">
        <f t="shared" si="238"/>
        <v>0</v>
      </c>
    </row>
    <row r="2990" spans="1:24" x14ac:dyDescent="0.35">
      <c r="A2990" t="str">
        <f>IF(ROW()&lt;=vLastrow,'Match History Data'!A2990,"")</f>
        <v/>
      </c>
      <c r="B2990" t="str">
        <f>IF(ROW()&lt;=vLastrow,'Match History Data'!B2990,"")</f>
        <v/>
      </c>
      <c r="C2990" t="str">
        <f>IF(ROW()&lt;=vLastrow,'Match History Data'!C2990,"")</f>
        <v/>
      </c>
      <c r="D2990" t="str">
        <f>IF(ROW()&lt;=vLastrow,'Match History Data'!D2990,"")</f>
        <v/>
      </c>
      <c r="E2990" s="3" t="str">
        <f>IF(ROW()&lt;=vLastrow,IF('Match History Data'!E2990&lt;&gt;"",'Match History Data'!E2990,""),"")</f>
        <v/>
      </c>
      <c r="F2990" s="3" t="str">
        <f>IF(ROW()&lt;=vLastrow,IF('Match History Data'!F2990&lt;&gt;"",'Match History Data'!F2990,""),"")</f>
        <v/>
      </c>
      <c r="G2990" t="str">
        <f>IF(ROW()&lt;=vLastrow,'Match History Data'!G2990,"")</f>
        <v/>
      </c>
      <c r="H2990" t="str">
        <f>IF(ROW()&lt;=vLastrow,'Match History Data'!H2990,"")</f>
        <v/>
      </c>
      <c r="I2990" t="str">
        <f>IF(ROW()&lt;=vLastrow,'Match History Data'!I2990,"")</f>
        <v/>
      </c>
      <c r="J2990" t="str">
        <f>IF(ROW()&lt;=vLastrow,'Match History Data'!J2990,"")</f>
        <v/>
      </c>
      <c r="K2990" t="str">
        <f>IF(ROW()&lt;=vLastrow,'Match History Data'!K2990,"")</f>
        <v/>
      </c>
      <c r="L2990" t="str">
        <f>IF(ROW()&lt;=vLastrow,'Match History Data'!L2990,"")</f>
        <v/>
      </c>
      <c r="M2990" t="str">
        <f>IF(ROW()&lt;=vLastrow,'Match History Data'!M2990,"")</f>
        <v/>
      </c>
      <c r="N2990" t="str">
        <f>IF(ROW()&lt;=vLastrow,'Match History Data'!N2990,"")</f>
        <v/>
      </c>
      <c r="O2990" t="str">
        <f>IF(ROW()&lt;=vLastrow,'Match History Data'!O2990,"")</f>
        <v/>
      </c>
      <c r="Q2990" t="str">
        <f>IF(ROW()&lt;=vLastrow,VLOOKUP(MONTH(E2990),calcs!$S$2:$T$13,2,FALSE),"")</f>
        <v/>
      </c>
      <c r="R2990" t="str">
        <f>IF(ROW()&lt;=vLastrow,VLOOKUP(MONTH(F2990),calcs!$S$2:$T$13,2,FALSE),"")</f>
        <v/>
      </c>
      <c r="S2990" t="str">
        <f t="shared" si="240"/>
        <v/>
      </c>
      <c r="T2990" s="26" t="e">
        <f>IF(F2990="",DATEDIF(E2990,calcs!X$2,"Y"),"")</f>
        <v>#VALUE!</v>
      </c>
      <c r="U2990" t="str">
        <f t="shared" si="239"/>
        <v/>
      </c>
      <c r="V2990" t="str">
        <f t="shared" si="236"/>
        <v/>
      </c>
      <c r="W2990">
        <f t="shared" si="237"/>
        <v>0</v>
      </c>
      <c r="X2990">
        <f t="shared" si="238"/>
        <v>0</v>
      </c>
    </row>
    <row r="2991" spans="1:24" x14ac:dyDescent="0.35">
      <c r="A2991" t="str">
        <f>IF(ROW()&lt;=vLastrow,'Match History Data'!A2991,"")</f>
        <v/>
      </c>
      <c r="B2991" t="str">
        <f>IF(ROW()&lt;=vLastrow,'Match History Data'!B2991,"")</f>
        <v/>
      </c>
      <c r="C2991" t="str">
        <f>IF(ROW()&lt;=vLastrow,'Match History Data'!C2991,"")</f>
        <v/>
      </c>
      <c r="D2991" t="str">
        <f>IF(ROW()&lt;=vLastrow,'Match History Data'!D2991,"")</f>
        <v/>
      </c>
      <c r="E2991" s="3" t="str">
        <f>IF(ROW()&lt;=vLastrow,IF('Match History Data'!E2991&lt;&gt;"",'Match History Data'!E2991,""),"")</f>
        <v/>
      </c>
      <c r="F2991" s="3" t="str">
        <f>IF(ROW()&lt;=vLastrow,IF('Match History Data'!F2991&lt;&gt;"",'Match History Data'!F2991,""),"")</f>
        <v/>
      </c>
      <c r="G2991" t="str">
        <f>IF(ROW()&lt;=vLastrow,'Match History Data'!G2991,"")</f>
        <v/>
      </c>
      <c r="H2991" t="str">
        <f>IF(ROW()&lt;=vLastrow,'Match History Data'!H2991,"")</f>
        <v/>
      </c>
      <c r="I2991" t="str">
        <f>IF(ROW()&lt;=vLastrow,'Match History Data'!I2991,"")</f>
        <v/>
      </c>
      <c r="J2991" t="str">
        <f>IF(ROW()&lt;=vLastrow,'Match History Data'!J2991,"")</f>
        <v/>
      </c>
      <c r="K2991" t="str">
        <f>IF(ROW()&lt;=vLastrow,'Match History Data'!K2991,"")</f>
        <v/>
      </c>
      <c r="L2991" t="str">
        <f>IF(ROW()&lt;=vLastrow,'Match History Data'!L2991,"")</f>
        <v/>
      </c>
      <c r="M2991" t="str">
        <f>IF(ROW()&lt;=vLastrow,'Match History Data'!M2991,"")</f>
        <v/>
      </c>
      <c r="N2991" t="str">
        <f>IF(ROW()&lt;=vLastrow,'Match History Data'!N2991,"")</f>
        <v/>
      </c>
      <c r="O2991" t="str">
        <f>IF(ROW()&lt;=vLastrow,'Match History Data'!O2991,"")</f>
        <v/>
      </c>
      <c r="Q2991" t="str">
        <f>IF(ROW()&lt;=vLastrow,VLOOKUP(MONTH(E2991),calcs!$S$2:$T$13,2,FALSE),"")</f>
        <v/>
      </c>
      <c r="R2991" t="str">
        <f>IF(ROW()&lt;=vLastrow,VLOOKUP(MONTH(F2991),calcs!$S$2:$T$13,2,FALSE),"")</f>
        <v/>
      </c>
      <c r="S2991" t="str">
        <f t="shared" si="240"/>
        <v/>
      </c>
      <c r="T2991" s="26" t="e">
        <f>IF(F2991="",DATEDIF(E2991,calcs!X$2,"Y"),"")</f>
        <v>#VALUE!</v>
      </c>
      <c r="U2991" t="str">
        <f t="shared" si="239"/>
        <v/>
      </c>
      <c r="V2991" t="str">
        <f t="shared" si="236"/>
        <v/>
      </c>
      <c r="W2991">
        <f t="shared" si="237"/>
        <v>0</v>
      </c>
      <c r="X2991">
        <f t="shared" si="238"/>
        <v>0</v>
      </c>
    </row>
    <row r="2992" spans="1:24" x14ac:dyDescent="0.35">
      <c r="A2992" t="str">
        <f>IF(ROW()&lt;=vLastrow,'Match History Data'!A2992,"")</f>
        <v/>
      </c>
      <c r="B2992" t="str">
        <f>IF(ROW()&lt;=vLastrow,'Match History Data'!B2992,"")</f>
        <v/>
      </c>
      <c r="C2992" t="str">
        <f>IF(ROW()&lt;=vLastrow,'Match History Data'!C2992,"")</f>
        <v/>
      </c>
      <c r="D2992" t="str">
        <f>IF(ROW()&lt;=vLastrow,'Match History Data'!D2992,"")</f>
        <v/>
      </c>
      <c r="E2992" s="3" t="str">
        <f>IF(ROW()&lt;=vLastrow,IF('Match History Data'!E2992&lt;&gt;"",'Match History Data'!E2992,""),"")</f>
        <v/>
      </c>
      <c r="F2992" s="3" t="str">
        <f>IF(ROW()&lt;=vLastrow,IF('Match History Data'!F2992&lt;&gt;"",'Match History Data'!F2992,""),"")</f>
        <v/>
      </c>
      <c r="G2992" t="str">
        <f>IF(ROW()&lt;=vLastrow,'Match History Data'!G2992,"")</f>
        <v/>
      </c>
      <c r="H2992" t="str">
        <f>IF(ROW()&lt;=vLastrow,'Match History Data'!H2992,"")</f>
        <v/>
      </c>
      <c r="I2992" t="str">
        <f>IF(ROW()&lt;=vLastrow,'Match History Data'!I2992,"")</f>
        <v/>
      </c>
      <c r="J2992" t="str">
        <f>IF(ROW()&lt;=vLastrow,'Match History Data'!J2992,"")</f>
        <v/>
      </c>
      <c r="K2992" t="str">
        <f>IF(ROW()&lt;=vLastrow,'Match History Data'!K2992,"")</f>
        <v/>
      </c>
      <c r="L2992" t="str">
        <f>IF(ROW()&lt;=vLastrow,'Match History Data'!L2992,"")</f>
        <v/>
      </c>
      <c r="M2992" t="str">
        <f>IF(ROW()&lt;=vLastrow,'Match History Data'!M2992,"")</f>
        <v/>
      </c>
      <c r="N2992" t="str">
        <f>IF(ROW()&lt;=vLastrow,'Match History Data'!N2992,"")</f>
        <v/>
      </c>
      <c r="O2992" t="str">
        <f>IF(ROW()&lt;=vLastrow,'Match History Data'!O2992,"")</f>
        <v/>
      </c>
      <c r="Q2992" t="str">
        <f>IF(ROW()&lt;=vLastrow,VLOOKUP(MONTH(E2992),calcs!$S$2:$T$13,2,FALSE),"")</f>
        <v/>
      </c>
      <c r="R2992" t="str">
        <f>IF(ROW()&lt;=vLastrow,VLOOKUP(MONTH(F2992),calcs!$S$2:$T$13,2,FALSE),"")</f>
        <v/>
      </c>
      <c r="S2992" t="str">
        <f t="shared" si="240"/>
        <v/>
      </c>
      <c r="T2992" s="26" t="e">
        <f>IF(F2992="",DATEDIF(E2992,calcs!X$2,"Y"),"")</f>
        <v>#VALUE!</v>
      </c>
      <c r="U2992" t="str">
        <f t="shared" si="239"/>
        <v/>
      </c>
      <c r="V2992" t="str">
        <f t="shared" si="236"/>
        <v/>
      </c>
      <c r="W2992">
        <f t="shared" si="237"/>
        <v>0</v>
      </c>
      <c r="X2992">
        <f t="shared" si="238"/>
        <v>0</v>
      </c>
    </row>
    <row r="2993" spans="1:24" x14ac:dyDescent="0.35">
      <c r="A2993" t="str">
        <f>IF(ROW()&lt;=vLastrow,'Match History Data'!A2993,"")</f>
        <v/>
      </c>
      <c r="B2993" t="str">
        <f>IF(ROW()&lt;=vLastrow,'Match History Data'!B2993,"")</f>
        <v/>
      </c>
      <c r="C2993" t="str">
        <f>IF(ROW()&lt;=vLastrow,'Match History Data'!C2993,"")</f>
        <v/>
      </c>
      <c r="D2993" t="str">
        <f>IF(ROW()&lt;=vLastrow,'Match History Data'!D2993,"")</f>
        <v/>
      </c>
      <c r="E2993" s="3" t="str">
        <f>IF(ROW()&lt;=vLastrow,IF('Match History Data'!E2993&lt;&gt;"",'Match History Data'!E2993,""),"")</f>
        <v/>
      </c>
      <c r="F2993" s="3" t="str">
        <f>IF(ROW()&lt;=vLastrow,IF('Match History Data'!F2993&lt;&gt;"",'Match History Data'!F2993,""),"")</f>
        <v/>
      </c>
      <c r="G2993" t="str">
        <f>IF(ROW()&lt;=vLastrow,'Match History Data'!G2993,"")</f>
        <v/>
      </c>
      <c r="H2993" t="str">
        <f>IF(ROW()&lt;=vLastrow,'Match History Data'!H2993,"")</f>
        <v/>
      </c>
      <c r="I2993" t="str">
        <f>IF(ROW()&lt;=vLastrow,'Match History Data'!I2993,"")</f>
        <v/>
      </c>
      <c r="J2993" t="str">
        <f>IF(ROW()&lt;=vLastrow,'Match History Data'!J2993,"")</f>
        <v/>
      </c>
      <c r="K2993" t="str">
        <f>IF(ROW()&lt;=vLastrow,'Match History Data'!K2993,"")</f>
        <v/>
      </c>
      <c r="L2993" t="str">
        <f>IF(ROW()&lt;=vLastrow,'Match History Data'!L2993,"")</f>
        <v/>
      </c>
      <c r="M2993" t="str">
        <f>IF(ROW()&lt;=vLastrow,'Match History Data'!M2993,"")</f>
        <v/>
      </c>
      <c r="N2993" t="str">
        <f>IF(ROW()&lt;=vLastrow,'Match History Data'!N2993,"")</f>
        <v/>
      </c>
      <c r="O2993" t="str">
        <f>IF(ROW()&lt;=vLastrow,'Match History Data'!O2993,"")</f>
        <v/>
      </c>
      <c r="Q2993" t="str">
        <f>IF(ROW()&lt;=vLastrow,VLOOKUP(MONTH(E2993),calcs!$S$2:$T$13,2,FALSE),"")</f>
        <v/>
      </c>
      <c r="R2993" t="str">
        <f>IF(ROW()&lt;=vLastrow,VLOOKUP(MONTH(F2993),calcs!$S$2:$T$13,2,FALSE),"")</f>
        <v/>
      </c>
      <c r="S2993" t="str">
        <f t="shared" si="240"/>
        <v/>
      </c>
      <c r="T2993" s="26" t="e">
        <f>IF(F2993="",DATEDIF(E2993,calcs!X$2,"Y"),"")</f>
        <v>#VALUE!</v>
      </c>
      <c r="U2993" t="str">
        <f t="shared" si="239"/>
        <v/>
      </c>
      <c r="V2993" t="str">
        <f t="shared" si="236"/>
        <v/>
      </c>
      <c r="W2993">
        <f t="shared" si="237"/>
        <v>0</v>
      </c>
      <c r="X2993">
        <f t="shared" si="238"/>
        <v>0</v>
      </c>
    </row>
    <row r="2994" spans="1:24" x14ac:dyDescent="0.35">
      <c r="A2994" t="str">
        <f>IF(ROW()&lt;=vLastrow,'Match History Data'!A2994,"")</f>
        <v/>
      </c>
      <c r="B2994" t="str">
        <f>IF(ROW()&lt;=vLastrow,'Match History Data'!B2994,"")</f>
        <v/>
      </c>
      <c r="C2994" t="str">
        <f>IF(ROW()&lt;=vLastrow,'Match History Data'!C2994,"")</f>
        <v/>
      </c>
      <c r="D2994" t="str">
        <f>IF(ROW()&lt;=vLastrow,'Match History Data'!D2994,"")</f>
        <v/>
      </c>
      <c r="E2994" s="3" t="str">
        <f>IF(ROW()&lt;=vLastrow,IF('Match History Data'!E2994&lt;&gt;"",'Match History Data'!E2994,""),"")</f>
        <v/>
      </c>
      <c r="F2994" s="3" t="str">
        <f>IF(ROW()&lt;=vLastrow,IF('Match History Data'!F2994&lt;&gt;"",'Match History Data'!F2994,""),"")</f>
        <v/>
      </c>
      <c r="G2994" t="str">
        <f>IF(ROW()&lt;=vLastrow,'Match History Data'!G2994,"")</f>
        <v/>
      </c>
      <c r="H2994" t="str">
        <f>IF(ROW()&lt;=vLastrow,'Match History Data'!H2994,"")</f>
        <v/>
      </c>
      <c r="I2994" t="str">
        <f>IF(ROW()&lt;=vLastrow,'Match History Data'!I2994,"")</f>
        <v/>
      </c>
      <c r="J2994" t="str">
        <f>IF(ROW()&lt;=vLastrow,'Match History Data'!J2994,"")</f>
        <v/>
      </c>
      <c r="K2994" t="str">
        <f>IF(ROW()&lt;=vLastrow,'Match History Data'!K2994,"")</f>
        <v/>
      </c>
      <c r="L2994" t="str">
        <f>IF(ROW()&lt;=vLastrow,'Match History Data'!L2994,"")</f>
        <v/>
      </c>
      <c r="M2994" t="str">
        <f>IF(ROW()&lt;=vLastrow,'Match History Data'!M2994,"")</f>
        <v/>
      </c>
      <c r="N2994" t="str">
        <f>IF(ROW()&lt;=vLastrow,'Match History Data'!N2994,"")</f>
        <v/>
      </c>
      <c r="O2994" t="str">
        <f>IF(ROW()&lt;=vLastrow,'Match History Data'!O2994,"")</f>
        <v/>
      </c>
      <c r="Q2994" t="str">
        <f>IF(ROW()&lt;=vLastrow,VLOOKUP(MONTH(E2994),calcs!$S$2:$T$13,2,FALSE),"")</f>
        <v/>
      </c>
      <c r="R2994" t="str">
        <f>IF(ROW()&lt;=vLastrow,VLOOKUP(MONTH(F2994),calcs!$S$2:$T$13,2,FALSE),"")</f>
        <v/>
      </c>
      <c r="S2994" t="str">
        <f t="shared" si="240"/>
        <v/>
      </c>
      <c r="T2994" s="26" t="e">
        <f>IF(F2994="",DATEDIF(E2994,calcs!X$2,"Y"),"")</f>
        <v>#VALUE!</v>
      </c>
      <c r="U2994" t="str">
        <f t="shared" si="239"/>
        <v/>
      </c>
      <c r="V2994" t="str">
        <f t="shared" si="236"/>
        <v/>
      </c>
      <c r="W2994">
        <f t="shared" si="237"/>
        <v>0</v>
      </c>
      <c r="X2994">
        <f t="shared" si="238"/>
        <v>0</v>
      </c>
    </row>
    <row r="2995" spans="1:24" x14ac:dyDescent="0.35">
      <c r="A2995" t="str">
        <f>IF(ROW()&lt;=vLastrow,'Match History Data'!A2995,"")</f>
        <v/>
      </c>
      <c r="B2995" t="str">
        <f>IF(ROW()&lt;=vLastrow,'Match History Data'!B2995,"")</f>
        <v/>
      </c>
      <c r="C2995" t="str">
        <f>IF(ROW()&lt;=vLastrow,'Match History Data'!C2995,"")</f>
        <v/>
      </c>
      <c r="D2995" t="str">
        <f>IF(ROW()&lt;=vLastrow,'Match History Data'!D2995,"")</f>
        <v/>
      </c>
      <c r="E2995" s="3" t="str">
        <f>IF(ROW()&lt;=vLastrow,IF('Match History Data'!E2995&lt;&gt;"",'Match History Data'!E2995,""),"")</f>
        <v/>
      </c>
      <c r="F2995" s="3" t="str">
        <f>IF(ROW()&lt;=vLastrow,IF('Match History Data'!F2995&lt;&gt;"",'Match History Data'!F2995,""),"")</f>
        <v/>
      </c>
      <c r="G2995" t="str">
        <f>IF(ROW()&lt;=vLastrow,'Match History Data'!G2995,"")</f>
        <v/>
      </c>
      <c r="H2995" t="str">
        <f>IF(ROW()&lt;=vLastrow,'Match History Data'!H2995,"")</f>
        <v/>
      </c>
      <c r="I2995" t="str">
        <f>IF(ROW()&lt;=vLastrow,'Match History Data'!I2995,"")</f>
        <v/>
      </c>
      <c r="J2995" t="str">
        <f>IF(ROW()&lt;=vLastrow,'Match History Data'!J2995,"")</f>
        <v/>
      </c>
      <c r="K2995" t="str">
        <f>IF(ROW()&lt;=vLastrow,'Match History Data'!K2995,"")</f>
        <v/>
      </c>
      <c r="L2995" t="str">
        <f>IF(ROW()&lt;=vLastrow,'Match History Data'!L2995,"")</f>
        <v/>
      </c>
      <c r="M2995" t="str">
        <f>IF(ROW()&lt;=vLastrow,'Match History Data'!M2995,"")</f>
        <v/>
      </c>
      <c r="N2995" t="str">
        <f>IF(ROW()&lt;=vLastrow,'Match History Data'!N2995,"")</f>
        <v/>
      </c>
      <c r="O2995" t="str">
        <f>IF(ROW()&lt;=vLastrow,'Match History Data'!O2995,"")</f>
        <v/>
      </c>
      <c r="Q2995" t="str">
        <f>IF(ROW()&lt;=vLastrow,VLOOKUP(MONTH(E2995),calcs!$S$2:$T$13,2,FALSE),"")</f>
        <v/>
      </c>
      <c r="R2995" t="str">
        <f>IF(ROW()&lt;=vLastrow,VLOOKUP(MONTH(F2995),calcs!$S$2:$T$13,2,FALSE),"")</f>
        <v/>
      </c>
      <c r="S2995" t="str">
        <f t="shared" si="240"/>
        <v/>
      </c>
      <c r="T2995" s="26" t="e">
        <f>IF(F2995="",DATEDIF(E2995,calcs!X$2,"Y"),"")</f>
        <v>#VALUE!</v>
      </c>
      <c r="U2995" t="str">
        <f t="shared" si="239"/>
        <v/>
      </c>
      <c r="V2995" t="str">
        <f t="shared" si="236"/>
        <v/>
      </c>
      <c r="W2995">
        <f t="shared" si="237"/>
        <v>0</v>
      </c>
      <c r="X2995">
        <f t="shared" si="238"/>
        <v>0</v>
      </c>
    </row>
    <row r="2996" spans="1:24" x14ac:dyDescent="0.35">
      <c r="A2996" t="str">
        <f>IF(ROW()&lt;=vLastrow,'Match History Data'!A2996,"")</f>
        <v/>
      </c>
      <c r="B2996" t="str">
        <f>IF(ROW()&lt;=vLastrow,'Match History Data'!B2996,"")</f>
        <v/>
      </c>
      <c r="C2996" t="str">
        <f>IF(ROW()&lt;=vLastrow,'Match History Data'!C2996,"")</f>
        <v/>
      </c>
      <c r="D2996" t="str">
        <f>IF(ROW()&lt;=vLastrow,'Match History Data'!D2996,"")</f>
        <v/>
      </c>
      <c r="E2996" s="3" t="str">
        <f>IF(ROW()&lt;=vLastrow,IF('Match History Data'!E2996&lt;&gt;"",'Match History Data'!E2996,""),"")</f>
        <v/>
      </c>
      <c r="F2996" s="3" t="str">
        <f>IF(ROW()&lt;=vLastrow,IF('Match History Data'!F2996&lt;&gt;"",'Match History Data'!F2996,""),"")</f>
        <v/>
      </c>
      <c r="G2996" t="str">
        <f>IF(ROW()&lt;=vLastrow,'Match History Data'!G2996,"")</f>
        <v/>
      </c>
      <c r="H2996" t="str">
        <f>IF(ROW()&lt;=vLastrow,'Match History Data'!H2996,"")</f>
        <v/>
      </c>
      <c r="I2996" t="str">
        <f>IF(ROW()&lt;=vLastrow,'Match History Data'!I2996,"")</f>
        <v/>
      </c>
      <c r="J2996" t="str">
        <f>IF(ROW()&lt;=vLastrow,'Match History Data'!J2996,"")</f>
        <v/>
      </c>
      <c r="K2996" t="str">
        <f>IF(ROW()&lt;=vLastrow,'Match History Data'!K2996,"")</f>
        <v/>
      </c>
      <c r="L2996" t="str">
        <f>IF(ROW()&lt;=vLastrow,'Match History Data'!L2996,"")</f>
        <v/>
      </c>
      <c r="M2996" t="str">
        <f>IF(ROW()&lt;=vLastrow,'Match History Data'!M2996,"")</f>
        <v/>
      </c>
      <c r="N2996" t="str">
        <f>IF(ROW()&lt;=vLastrow,'Match History Data'!N2996,"")</f>
        <v/>
      </c>
      <c r="O2996" t="str">
        <f>IF(ROW()&lt;=vLastrow,'Match History Data'!O2996,"")</f>
        <v/>
      </c>
      <c r="Q2996" t="str">
        <f>IF(ROW()&lt;=vLastrow,VLOOKUP(MONTH(E2996),calcs!$S$2:$T$13,2,FALSE),"")</f>
        <v/>
      </c>
      <c r="R2996" t="str">
        <f>IF(ROW()&lt;=vLastrow,VLOOKUP(MONTH(F2996),calcs!$S$2:$T$13,2,FALSE),"")</f>
        <v/>
      </c>
      <c r="S2996" t="str">
        <f t="shared" si="240"/>
        <v/>
      </c>
      <c r="T2996" s="26" t="e">
        <f>IF(F2996="",DATEDIF(E2996,calcs!X$2,"Y"),"")</f>
        <v>#VALUE!</v>
      </c>
      <c r="U2996" t="str">
        <f t="shared" si="239"/>
        <v/>
      </c>
      <c r="V2996" t="str">
        <f t="shared" si="236"/>
        <v/>
      </c>
      <c r="W2996">
        <f t="shared" si="237"/>
        <v>0</v>
      </c>
      <c r="X2996">
        <f t="shared" si="238"/>
        <v>0</v>
      </c>
    </row>
    <row r="2997" spans="1:24" x14ac:dyDescent="0.35">
      <c r="A2997" t="str">
        <f>IF(ROW()&lt;=vLastrow,'Match History Data'!A2997,"")</f>
        <v/>
      </c>
      <c r="B2997" t="str">
        <f>IF(ROW()&lt;=vLastrow,'Match History Data'!B2997,"")</f>
        <v/>
      </c>
      <c r="C2997" t="str">
        <f>IF(ROW()&lt;=vLastrow,'Match History Data'!C2997,"")</f>
        <v/>
      </c>
      <c r="D2997" t="str">
        <f>IF(ROW()&lt;=vLastrow,'Match History Data'!D2997,"")</f>
        <v/>
      </c>
      <c r="E2997" s="3" t="str">
        <f>IF(ROW()&lt;=vLastrow,IF('Match History Data'!E2997&lt;&gt;"",'Match History Data'!E2997,""),"")</f>
        <v/>
      </c>
      <c r="F2997" s="3" t="str">
        <f>IF(ROW()&lt;=vLastrow,IF('Match History Data'!F2997&lt;&gt;"",'Match History Data'!F2997,""),"")</f>
        <v/>
      </c>
      <c r="G2997" t="str">
        <f>IF(ROW()&lt;=vLastrow,'Match History Data'!G2997,"")</f>
        <v/>
      </c>
      <c r="H2997" t="str">
        <f>IF(ROW()&lt;=vLastrow,'Match History Data'!H2997,"")</f>
        <v/>
      </c>
      <c r="I2997" t="str">
        <f>IF(ROW()&lt;=vLastrow,'Match History Data'!I2997,"")</f>
        <v/>
      </c>
      <c r="J2997" t="str">
        <f>IF(ROW()&lt;=vLastrow,'Match History Data'!J2997,"")</f>
        <v/>
      </c>
      <c r="K2997" t="str">
        <f>IF(ROW()&lt;=vLastrow,'Match History Data'!K2997,"")</f>
        <v/>
      </c>
      <c r="L2997" t="str">
        <f>IF(ROW()&lt;=vLastrow,'Match History Data'!L2997,"")</f>
        <v/>
      </c>
      <c r="M2997" t="str">
        <f>IF(ROW()&lt;=vLastrow,'Match History Data'!M2997,"")</f>
        <v/>
      </c>
      <c r="N2997" t="str">
        <f>IF(ROW()&lt;=vLastrow,'Match History Data'!N2997,"")</f>
        <v/>
      </c>
      <c r="O2997" t="str">
        <f>IF(ROW()&lt;=vLastrow,'Match History Data'!O2997,"")</f>
        <v/>
      </c>
      <c r="Q2997" t="str">
        <f>IF(ROW()&lt;=vLastrow,VLOOKUP(MONTH(E2997),calcs!$S$2:$T$13,2,FALSE),"")</f>
        <v/>
      </c>
      <c r="R2997" t="str">
        <f>IF(ROW()&lt;=vLastrow,VLOOKUP(MONTH(F2997),calcs!$S$2:$T$13,2,FALSE),"")</f>
        <v/>
      </c>
      <c r="S2997" t="str">
        <f t="shared" si="240"/>
        <v/>
      </c>
      <c r="T2997" s="26" t="e">
        <f>IF(F2997="",DATEDIF(E2997,calcs!X$2,"Y"),"")</f>
        <v>#VALUE!</v>
      </c>
      <c r="U2997" t="str">
        <f t="shared" si="239"/>
        <v/>
      </c>
      <c r="V2997" t="str">
        <f t="shared" si="236"/>
        <v/>
      </c>
      <c r="W2997">
        <f t="shared" si="237"/>
        <v>0</v>
      </c>
      <c r="X2997">
        <f t="shared" si="238"/>
        <v>0</v>
      </c>
    </row>
    <row r="2998" spans="1:24" x14ac:dyDescent="0.35">
      <c r="A2998" t="str">
        <f>IF(ROW()&lt;=vLastrow,'Match History Data'!A2998,"")</f>
        <v/>
      </c>
      <c r="B2998" t="str">
        <f>IF(ROW()&lt;=vLastrow,'Match History Data'!B2998,"")</f>
        <v/>
      </c>
      <c r="C2998" t="str">
        <f>IF(ROW()&lt;=vLastrow,'Match History Data'!C2998,"")</f>
        <v/>
      </c>
      <c r="D2998" t="str">
        <f>IF(ROW()&lt;=vLastrow,'Match History Data'!D2998,"")</f>
        <v/>
      </c>
      <c r="E2998" s="3" t="str">
        <f>IF(ROW()&lt;=vLastrow,IF('Match History Data'!E2998&lt;&gt;"",'Match History Data'!E2998,""),"")</f>
        <v/>
      </c>
      <c r="F2998" s="3" t="str">
        <f>IF(ROW()&lt;=vLastrow,IF('Match History Data'!F2998&lt;&gt;"",'Match History Data'!F2998,""),"")</f>
        <v/>
      </c>
      <c r="G2998" t="str">
        <f>IF(ROW()&lt;=vLastrow,'Match History Data'!G2998,"")</f>
        <v/>
      </c>
      <c r="H2998" t="str">
        <f>IF(ROW()&lt;=vLastrow,'Match History Data'!H2998,"")</f>
        <v/>
      </c>
      <c r="I2998" t="str">
        <f>IF(ROW()&lt;=vLastrow,'Match History Data'!I2998,"")</f>
        <v/>
      </c>
      <c r="J2998" t="str">
        <f>IF(ROW()&lt;=vLastrow,'Match History Data'!J2998,"")</f>
        <v/>
      </c>
      <c r="K2998" t="str">
        <f>IF(ROW()&lt;=vLastrow,'Match History Data'!K2998,"")</f>
        <v/>
      </c>
      <c r="L2998" t="str">
        <f>IF(ROW()&lt;=vLastrow,'Match History Data'!L2998,"")</f>
        <v/>
      </c>
      <c r="M2998" t="str">
        <f>IF(ROW()&lt;=vLastrow,'Match History Data'!M2998,"")</f>
        <v/>
      </c>
      <c r="N2998" t="str">
        <f>IF(ROW()&lt;=vLastrow,'Match History Data'!N2998,"")</f>
        <v/>
      </c>
      <c r="O2998" t="str">
        <f>IF(ROW()&lt;=vLastrow,'Match History Data'!O2998,"")</f>
        <v/>
      </c>
      <c r="Q2998" t="str">
        <f>IF(ROW()&lt;=vLastrow,VLOOKUP(MONTH(E2998),calcs!$S$2:$T$13,2,FALSE),"")</f>
        <v/>
      </c>
      <c r="R2998" t="str">
        <f>IF(ROW()&lt;=vLastrow,VLOOKUP(MONTH(F2998),calcs!$S$2:$T$13,2,FALSE),"")</f>
        <v/>
      </c>
      <c r="S2998" t="str">
        <f t="shared" si="240"/>
        <v/>
      </c>
      <c r="T2998" s="26" t="e">
        <f>IF(F2998="",DATEDIF(E2998,calcs!X$2,"Y"),"")</f>
        <v>#VALUE!</v>
      </c>
      <c r="U2998" t="str">
        <f t="shared" si="239"/>
        <v/>
      </c>
      <c r="V2998" t="str">
        <f t="shared" si="236"/>
        <v/>
      </c>
      <c r="W2998">
        <f t="shared" si="237"/>
        <v>0</v>
      </c>
      <c r="X2998">
        <f t="shared" si="238"/>
        <v>0</v>
      </c>
    </row>
    <row r="2999" spans="1:24" x14ac:dyDescent="0.35">
      <c r="A2999" t="str">
        <f>IF(ROW()&lt;=vLastrow,'Match History Data'!A2999,"")</f>
        <v/>
      </c>
      <c r="B2999" t="str">
        <f>IF(ROW()&lt;=vLastrow,'Match History Data'!B2999,"")</f>
        <v/>
      </c>
      <c r="C2999" t="str">
        <f>IF(ROW()&lt;=vLastrow,'Match History Data'!C2999,"")</f>
        <v/>
      </c>
      <c r="D2999" t="str">
        <f>IF(ROW()&lt;=vLastrow,'Match History Data'!D2999,"")</f>
        <v/>
      </c>
      <c r="E2999" s="3" t="str">
        <f>IF(ROW()&lt;=vLastrow,IF('Match History Data'!E2999&lt;&gt;"",'Match History Data'!E2999,""),"")</f>
        <v/>
      </c>
      <c r="F2999" s="3" t="str">
        <f>IF(ROW()&lt;=vLastrow,IF('Match History Data'!F2999&lt;&gt;"",'Match History Data'!F2999,""),"")</f>
        <v/>
      </c>
      <c r="G2999" t="str">
        <f>IF(ROW()&lt;=vLastrow,'Match History Data'!G2999,"")</f>
        <v/>
      </c>
      <c r="H2999" t="str">
        <f>IF(ROW()&lt;=vLastrow,'Match History Data'!H2999,"")</f>
        <v/>
      </c>
      <c r="I2999" t="str">
        <f>IF(ROW()&lt;=vLastrow,'Match History Data'!I2999,"")</f>
        <v/>
      </c>
      <c r="J2999" t="str">
        <f>IF(ROW()&lt;=vLastrow,'Match History Data'!J2999,"")</f>
        <v/>
      </c>
      <c r="K2999" t="str">
        <f>IF(ROW()&lt;=vLastrow,'Match History Data'!K2999,"")</f>
        <v/>
      </c>
      <c r="L2999" t="str">
        <f>IF(ROW()&lt;=vLastrow,'Match History Data'!L2999,"")</f>
        <v/>
      </c>
      <c r="M2999" t="str">
        <f>IF(ROW()&lt;=vLastrow,'Match History Data'!M2999,"")</f>
        <v/>
      </c>
      <c r="N2999" t="str">
        <f>IF(ROW()&lt;=vLastrow,'Match History Data'!N2999,"")</f>
        <v/>
      </c>
      <c r="O2999" t="str">
        <f>IF(ROW()&lt;=vLastrow,'Match History Data'!O2999,"")</f>
        <v/>
      </c>
      <c r="Q2999" t="str">
        <f>IF(ROW()&lt;=vLastrow,VLOOKUP(MONTH(E2999),calcs!$S$2:$T$13,2,FALSE),"")</f>
        <v/>
      </c>
      <c r="R2999" t="str">
        <f>IF(ROW()&lt;=vLastrow,VLOOKUP(MONTH(F2999),calcs!$S$2:$T$13,2,FALSE),"")</f>
        <v/>
      </c>
      <c r="S2999" t="str">
        <f t="shared" si="240"/>
        <v/>
      </c>
      <c r="T2999" s="26" t="e">
        <f>IF(F2999="",DATEDIF(E2999,calcs!X$2,"Y"),"")</f>
        <v>#VALUE!</v>
      </c>
      <c r="U2999" t="str">
        <f t="shared" si="239"/>
        <v/>
      </c>
      <c r="V2999" t="str">
        <f t="shared" si="236"/>
        <v/>
      </c>
      <c r="W2999">
        <f t="shared" si="237"/>
        <v>0</v>
      </c>
      <c r="X2999">
        <f t="shared" si="238"/>
        <v>0</v>
      </c>
    </row>
    <row r="3000" spans="1:24" x14ac:dyDescent="0.35">
      <c r="A3000" t="str">
        <f>IF(ROW()&lt;=vLastrow,'Match History Data'!A3000,"")</f>
        <v/>
      </c>
      <c r="B3000" t="str">
        <f>IF(ROW()&lt;=vLastrow,'Match History Data'!B3000,"")</f>
        <v/>
      </c>
      <c r="C3000" t="str">
        <f>IF(ROW()&lt;=vLastrow,'Match History Data'!C3000,"")</f>
        <v/>
      </c>
      <c r="D3000" t="str">
        <f>IF(ROW()&lt;=vLastrow,'Match History Data'!D3000,"")</f>
        <v/>
      </c>
      <c r="E3000" s="3" t="str">
        <f>IF(ROW()&lt;=vLastrow,IF('Match History Data'!E3000&lt;&gt;"",'Match History Data'!E3000,""),"")</f>
        <v/>
      </c>
      <c r="F3000" s="3" t="str">
        <f>IF(ROW()&lt;=vLastrow,IF('Match History Data'!F3000&lt;&gt;"",'Match History Data'!F3000,""),"")</f>
        <v/>
      </c>
      <c r="G3000" t="str">
        <f>IF(ROW()&lt;=vLastrow,'Match History Data'!G3000,"")</f>
        <v/>
      </c>
      <c r="H3000" t="str">
        <f>IF(ROW()&lt;=vLastrow,'Match History Data'!H3000,"")</f>
        <v/>
      </c>
      <c r="I3000" t="str">
        <f>IF(ROW()&lt;=vLastrow,'Match History Data'!I3000,"")</f>
        <v/>
      </c>
      <c r="J3000" t="str">
        <f>IF(ROW()&lt;=vLastrow,'Match History Data'!J3000,"")</f>
        <v/>
      </c>
      <c r="K3000" t="str">
        <f>IF(ROW()&lt;=vLastrow,'Match History Data'!K3000,"")</f>
        <v/>
      </c>
      <c r="L3000" t="str">
        <f>IF(ROW()&lt;=vLastrow,'Match History Data'!L3000,"")</f>
        <v/>
      </c>
      <c r="M3000" t="str">
        <f>IF(ROW()&lt;=vLastrow,'Match History Data'!M3000,"")</f>
        <v/>
      </c>
      <c r="N3000" t="str">
        <f>IF(ROW()&lt;=vLastrow,'Match History Data'!N3000,"")</f>
        <v/>
      </c>
      <c r="O3000" t="str">
        <f>IF(ROW()&lt;=vLastrow,'Match History Data'!O3000,"")</f>
        <v/>
      </c>
      <c r="Q3000" t="str">
        <f>IF(ROW()&lt;=vLastrow,VLOOKUP(MONTH(E3000),calcs!$S$2:$T$13,2,FALSE),"")</f>
        <v/>
      </c>
      <c r="R3000" t="str">
        <f>IF(ROW()&lt;=vLastrow,VLOOKUP(MONTH(F3000),calcs!$S$2:$T$13,2,FALSE),"")</f>
        <v/>
      </c>
      <c r="S3000" t="str">
        <f t="shared" si="240"/>
        <v/>
      </c>
      <c r="T3000" s="26" t="e">
        <f>IF(F3000="",DATEDIF(E3000,calcs!X$2,"Y"),"")</f>
        <v>#VALUE!</v>
      </c>
      <c r="U3000" t="str">
        <f t="shared" si="239"/>
        <v/>
      </c>
      <c r="V3000" t="str">
        <f t="shared" si="236"/>
        <v/>
      </c>
      <c r="W3000">
        <f t="shared" si="237"/>
        <v>0</v>
      </c>
      <c r="X3000">
        <f t="shared" si="238"/>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D147-CF24-4832-A9DC-AC7973A4ACC0}">
  <sheetPr codeName="Sheet5"/>
  <dimension ref="A1:AO5"/>
  <sheetViews>
    <sheetView topLeftCell="Y1" workbookViewId="0">
      <selection activeCell="AO2" sqref="AO2"/>
    </sheetView>
  </sheetViews>
  <sheetFormatPr defaultRowHeight="14.5" x14ac:dyDescent="0.35"/>
  <cols>
    <col min="4" max="4" width="19.81640625" customWidth="1"/>
    <col min="6" max="6" width="17.08984375" customWidth="1"/>
    <col min="10" max="10" width="8.7265625" style="3"/>
    <col min="13" max="13" width="11.36328125" customWidth="1"/>
    <col min="14" max="14" width="9.453125" style="3" bestFit="1" customWidth="1"/>
    <col min="15" max="15" width="10.453125" style="3" bestFit="1" customWidth="1"/>
  </cols>
  <sheetData>
    <row r="1" spans="1:41" s="4" customFormat="1" x14ac:dyDescent="0.35">
      <c r="A1" s="86" t="s">
        <v>81</v>
      </c>
      <c r="B1" s="87" t="s">
        <v>82</v>
      </c>
      <c r="C1" s="87" t="s">
        <v>83</v>
      </c>
      <c r="D1" s="88" t="s">
        <v>48</v>
      </c>
      <c r="E1" s="88" t="s">
        <v>84</v>
      </c>
      <c r="F1" s="88" t="s">
        <v>49</v>
      </c>
      <c r="G1" s="88" t="s">
        <v>50</v>
      </c>
      <c r="H1" s="88" t="s">
        <v>1</v>
      </c>
      <c r="I1" s="88" t="s">
        <v>11</v>
      </c>
      <c r="J1" s="136" t="s">
        <v>85</v>
      </c>
      <c r="K1" s="88" t="s">
        <v>86</v>
      </c>
      <c r="L1" s="89" t="s">
        <v>87</v>
      </c>
      <c r="M1" s="89" t="s">
        <v>88</v>
      </c>
      <c r="N1" s="90" t="s">
        <v>89</v>
      </c>
      <c r="O1" s="90" t="s">
        <v>90</v>
      </c>
      <c r="P1" s="89" t="s">
        <v>176</v>
      </c>
      <c r="Q1" s="89" t="s">
        <v>175</v>
      </c>
      <c r="R1" s="89" t="s">
        <v>176</v>
      </c>
      <c r="S1" s="89" t="s">
        <v>175</v>
      </c>
      <c r="T1" s="89" t="s">
        <v>177</v>
      </c>
      <c r="U1" s="89" t="s">
        <v>174</v>
      </c>
      <c r="V1" s="89" t="s">
        <v>5</v>
      </c>
      <c r="W1" s="89" t="s">
        <v>91</v>
      </c>
      <c r="X1" s="89" t="s">
        <v>182</v>
      </c>
      <c r="Y1" s="89" t="s">
        <v>183</v>
      </c>
      <c r="Z1" s="89" t="s">
        <v>182</v>
      </c>
      <c r="AA1" s="89" t="s">
        <v>183</v>
      </c>
      <c r="AB1" s="89" t="s">
        <v>184</v>
      </c>
      <c r="AC1" s="89" t="s">
        <v>185</v>
      </c>
      <c r="AD1" s="89" t="s">
        <v>186</v>
      </c>
      <c r="AE1" s="89" t="s">
        <v>187</v>
      </c>
      <c r="AF1" s="191" t="s">
        <v>188</v>
      </c>
      <c r="AG1" s="191" t="s">
        <v>188</v>
      </c>
      <c r="AH1" s="191" t="s">
        <v>189</v>
      </c>
      <c r="AI1" s="191" t="s">
        <v>190</v>
      </c>
      <c r="AJ1" s="191" t="s">
        <v>191</v>
      </c>
      <c r="AK1" s="191" t="s">
        <v>192</v>
      </c>
      <c r="AL1" s="191" t="s">
        <v>193</v>
      </c>
      <c r="AM1" s="192" t="s">
        <v>181</v>
      </c>
      <c r="AN1" s="192" t="s">
        <v>196</v>
      </c>
      <c r="AO1" s="192" t="s">
        <v>197</v>
      </c>
    </row>
    <row r="2" spans="1:41" x14ac:dyDescent="0.35">
      <c r="B2" t="str">
        <f ca="1">IF(calcs!$V$2&gt;=1,MID(CELL("filename",A1),FIND("[",CELL("filename",A1))+1,FIND("]", CELL("filename",A1))-FIND("[",CELL("filename",A1))-1),"")</f>
        <v/>
      </c>
      <c r="C2" t="str">
        <f>IF(calcs!$V$2&gt;=1,'Process PMs'!$G$3,"")</f>
        <v/>
      </c>
      <c r="D2" t="str">
        <f>IF(calcs!$V$2&gt;=1,'Process PMs'!$B$3,"")</f>
        <v/>
      </c>
      <c r="E2" t="str">
        <f>IF(calcs!$V$2&gt;=1,"BBBS","")</f>
        <v/>
      </c>
      <c r="F2" t="str">
        <f>IF(calcs!$V$2&gt;=1,'Process PMs'!$B$4,"")</f>
        <v/>
      </c>
      <c r="G2" t="str">
        <f>IF(calcs!$V$2&gt;=1,'Process PMs'!$B$5,"")</f>
        <v/>
      </c>
      <c r="H2" t="str">
        <f>IF(calcs!$V$2&gt;=1,'Process PMs'!$B$6,"")</f>
        <v/>
      </c>
      <c r="I2" t="str">
        <f>IF(calcs!$V$2&gt;=1,'Process PMs'!$G$6,"")</f>
        <v/>
      </c>
      <c r="J2" s="3" t="str">
        <f>IF(calcs!$V$2&gt;=1,'Process PMs'!$G$4,"")</f>
        <v/>
      </c>
      <c r="K2" t="str">
        <f>IF(calcs!$V$2&gt;=1,'Process PMs'!$G$5,"")</f>
        <v/>
      </c>
      <c r="L2" t="str">
        <f>IF(calcs!$V$2&gt;=1,1,"")</f>
        <v/>
      </c>
      <c r="M2" t="str">
        <f>IF(calcs!$V$2&gt;=1,'Process PMs'!A$8,"")</f>
        <v/>
      </c>
      <c r="N2" s="3" t="str">
        <f>IF(calcs!$V$2&gt;=1,calcs!H4,"")</f>
        <v/>
      </c>
      <c r="O2" s="3" t="str">
        <f>IF(calcs!$V$2&gt;=1,calcs!I4,"")</f>
        <v/>
      </c>
      <c r="P2" t="str">
        <f>IF(calcs!$V$2&gt;=1,'Process PMs'!A9,"")</f>
        <v/>
      </c>
      <c r="Q2" t="str">
        <f>IF(calcs!$V$2&gt;=1,'Process PMs'!A10,"")</f>
        <v/>
      </c>
      <c r="R2" t="str">
        <f>IF(calcs!$V$2&gt;=1,'Process PMs'!A11,"")</f>
        <v/>
      </c>
      <c r="S2" t="str">
        <f>IF(calcs!$V$2&gt;=1,'Process PMs'!A12,"")</f>
        <v/>
      </c>
      <c r="T2" t="str">
        <f>IF(calcs!$V$2&gt;=1,'Process PMs'!A13,"")</f>
        <v/>
      </c>
      <c r="U2" t="str">
        <f>IF(calcs!$V$2&gt;=1,'Process PMs'!A14,"")</f>
        <v/>
      </c>
      <c r="V2" t="str">
        <f>IF(calcs!$V$2&gt;=1,'Process PMs'!A16,"")</f>
        <v/>
      </c>
      <c r="W2" t="str">
        <f>IF(calcs!$V$2&gt;=1,'Process PMs'!A17,"")</f>
        <v/>
      </c>
      <c r="X2" t="str">
        <f>IF(calcs!$V$2=1,'Process PMs'!E9,"")</f>
        <v/>
      </c>
      <c r="Y2" t="str">
        <f>IF(calcs!$V$2=1,'Process PMs'!E10,"")</f>
        <v/>
      </c>
      <c r="Z2" t="str">
        <f>IF(calcs!$V$2=1,'Process PMs'!E11,"")</f>
        <v/>
      </c>
      <c r="AA2" t="str">
        <f>IF(calcs!$V$2=1,'Process PMs'!E12,"")</f>
        <v/>
      </c>
      <c r="AB2" t="str">
        <f>IF(calcs!$V$2=1,'Process PMs'!E13,"")</f>
        <v/>
      </c>
      <c r="AC2" t="str">
        <f>IF(calcs!$V$2=1,'Process PMs'!E14,"")</f>
        <v/>
      </c>
      <c r="AD2" t="str">
        <f>IF(calcs!$V$2=1,'Process PMs'!E16,"")</f>
        <v/>
      </c>
      <c r="AE2" t="str">
        <f>IF(calcs!$V$2=1,'Process PMs'!E17,"")</f>
        <v/>
      </c>
      <c r="AF2" t="str">
        <f>IF(calcs!$V$2=1,'Process PMs'!E19,"")</f>
        <v/>
      </c>
      <c r="AG2" t="str">
        <f>IF(calcs!$V$2=1,'Process PMs'!E20,"")</f>
        <v/>
      </c>
      <c r="AH2" t="str">
        <f>IF(calcs!$V$2=1,'Process PMs'!E21,"")</f>
        <v/>
      </c>
      <c r="AI2" t="str">
        <f>IF(calcs!$V$2=1,'Process PMs'!E22,"")</f>
        <v/>
      </c>
      <c r="AJ2" t="str">
        <f>IF(calcs!$V$2=1,'Process PMs'!E23,"")</f>
        <v/>
      </c>
      <c r="AK2" t="str">
        <f>IF(calcs!$V$2=1,'Process PMs'!E24,"")</f>
        <v/>
      </c>
      <c r="AL2" t="str">
        <f>IF(calcs!$V$2=1,'Process PMs'!E25,"")</f>
        <v/>
      </c>
      <c r="AM2" t="str">
        <f>IF(calcs!$V$2=1,MatchCalcs!$AF$13,"")</f>
        <v/>
      </c>
      <c r="AN2" t="str">
        <f>IF(calcs!$V$2=1,MatchCalcs!$AF$14,"")</f>
        <v/>
      </c>
      <c r="AO2" t="str">
        <f>IF(calcs!$V$2=1,MatchCalcs!$AF$15,"")</f>
        <v/>
      </c>
    </row>
    <row r="3" spans="1:41" x14ac:dyDescent="0.35">
      <c r="B3" t="str">
        <f ca="1">IF(calcs!$V$2&gt;=2,MID(CELL("filename",A1),FIND("[",CELL("filename",A1))+1,FIND("]", CELL("filename",A1))-FIND("[",CELL("filename",A1))-1),"")</f>
        <v/>
      </c>
      <c r="C3" t="str">
        <f>IF(calcs!$V$2&gt;=2,'Process PMs'!G3,"")</f>
        <v/>
      </c>
      <c r="D3" t="str">
        <f>IF(calcs!$V$2&gt;=2,'Process PMs'!B3,"")</f>
        <v/>
      </c>
      <c r="E3" t="str">
        <f>IF(calcs!$V$2&gt;=2,"BBBS","")</f>
        <v/>
      </c>
      <c r="F3" t="str">
        <f>IF(calcs!$V$2&gt;=2,'Process PMs'!B4,"")</f>
        <v/>
      </c>
      <c r="G3" t="str">
        <f>IF(calcs!$V$2&gt;=2,'Process PMs'!B5,"")</f>
        <v/>
      </c>
      <c r="H3" t="str">
        <f>IF(calcs!$V$2&gt;=2,'Process PMs'!B6,"")</f>
        <v/>
      </c>
      <c r="I3" t="str">
        <f>IF(calcs!$V$2&gt;=2,'Process PMs'!G6,"")</f>
        <v/>
      </c>
      <c r="J3" s="3" t="str">
        <f>IF(calcs!$V$2&gt;=2,'Process PMs'!G4,"")</f>
        <v/>
      </c>
      <c r="K3" t="str">
        <f>IF(calcs!$V$2&gt;=2,'Process PMs'!G5,"")</f>
        <v/>
      </c>
      <c r="L3" t="str">
        <f>IF(calcs!$V$2&gt;=2,2,"")</f>
        <v/>
      </c>
      <c r="M3" t="str">
        <f>IF(calcs!$V$2&gt;=2,'Process PMs'!B8,"")</f>
        <v/>
      </c>
      <c r="N3" s="3" t="str">
        <f>IF(calcs!$V$2&gt;=2,calcs!H5,"")</f>
        <v/>
      </c>
      <c r="O3" s="3" t="str">
        <f>IF(calcs!$V$2&gt;=2,calcs!I5,"")</f>
        <v/>
      </c>
      <c r="P3" t="str">
        <f>IF(calcs!$V$2&gt;=2,'Process PMs'!B9,"")</f>
        <v/>
      </c>
      <c r="Q3" t="str">
        <f>IF(calcs!$V$2&gt;=2,'Process PMs'!B10,"")</f>
        <v/>
      </c>
      <c r="R3" t="str">
        <f>IF(calcs!$V$2&gt;=2,'Process PMs'!B11,"")</f>
        <v/>
      </c>
      <c r="S3" t="str">
        <f>IF(calcs!$V$2&gt;=2,'Process PMs'!B12,"")</f>
        <v/>
      </c>
      <c r="T3" t="str">
        <f>IF(calcs!$V$2&gt;=2,'Process PMs'!B13,"")</f>
        <v/>
      </c>
      <c r="U3" t="str">
        <f>IF(calcs!$V$2&gt;=2,'Process PMs'!B14,"")</f>
        <v/>
      </c>
      <c r="V3" t="str">
        <f>IF(calcs!$V$2&gt;=2,'Process PMs'!B16,"")</f>
        <v/>
      </c>
      <c r="W3" t="str">
        <f>IF(calcs!$V$2&gt;=2,'Process PMs'!B17,"")</f>
        <v/>
      </c>
      <c r="X3" t="str">
        <f>IF(calcs!$V$2=2,'Process PMs'!E9,"")</f>
        <v/>
      </c>
      <c r="Y3" t="str">
        <f>IF(calcs!$V$2=2,'Process PMs'!E10,"")</f>
        <v/>
      </c>
      <c r="Z3" t="str">
        <f>IF(calcs!$V$2=2,'Process PMs'!E11,"")</f>
        <v/>
      </c>
      <c r="AA3" t="str">
        <f>IF(calcs!$V$2=2,'Process PMs'!E12,"")</f>
        <v/>
      </c>
      <c r="AB3" t="str">
        <f>IF(calcs!$V$2=2,'Process PMs'!E13,"")</f>
        <v/>
      </c>
      <c r="AC3" t="str">
        <f>IF(calcs!$V$2=2,'Process PMs'!E14,"")</f>
        <v/>
      </c>
      <c r="AD3" t="str">
        <f>IF(calcs!$V$2=2,'Process PMs'!E16,"")</f>
        <v/>
      </c>
      <c r="AE3" t="str">
        <f>IF(calcs!$V$2=2,'Process PMs'!E17,"")</f>
        <v/>
      </c>
      <c r="AF3" t="str">
        <f>IF(calcs!$V$2=2,'Process PMs'!E19,"")</f>
        <v/>
      </c>
      <c r="AG3" t="str">
        <f>IF(calcs!$V$2=2,'Process PMs'!E20,"")</f>
        <v/>
      </c>
      <c r="AH3" t="str">
        <f>IF(calcs!$V$2=2,'Process PMs'!E21,"")</f>
        <v/>
      </c>
      <c r="AI3" t="str">
        <f>IF(calcs!$V$2=2,'Process PMs'!E22,"")</f>
        <v/>
      </c>
      <c r="AJ3" t="str">
        <f>IF(calcs!$V$2=2,'Process PMs'!E23,"")</f>
        <v/>
      </c>
      <c r="AK3" t="str">
        <f>IF(calcs!$V$2=2,'Process PMs'!E24,"")</f>
        <v/>
      </c>
      <c r="AL3" t="str">
        <f>IF(calcs!$V$2=2,'Process PMs'!E25,"")</f>
        <v/>
      </c>
      <c r="AM3" t="str">
        <f>IF(calcs!$V$2=2,MatchCalcs!$AF$13,"")</f>
        <v/>
      </c>
      <c r="AN3" t="str">
        <f>IF(calcs!$V$2=2,MatchCalcs!$AF$14,"")</f>
        <v/>
      </c>
      <c r="AO3" t="str">
        <f>IF(calcs!$V$2=2,MatchCalcs!$AF$15,"")</f>
        <v/>
      </c>
    </row>
    <row r="4" spans="1:41" x14ac:dyDescent="0.35">
      <c r="B4" t="str">
        <f ca="1">IF(calcs!$V$2&gt;=3,MID(CELL("filename",A1),FIND("[",CELL("filename",A1))+1,FIND("]", CELL("filename",A1))-FIND("[",CELL("filename",A1))-1),"")</f>
        <v/>
      </c>
      <c r="C4" t="str">
        <f>IF(calcs!$V$2&gt;=3,'Process PMs'!G3,"")</f>
        <v/>
      </c>
      <c r="D4" t="str">
        <f>IF(calcs!$V$2&gt;=3,'Process PMs'!B3,"")</f>
        <v/>
      </c>
      <c r="E4" t="str">
        <f>IF(calcs!$V$2&gt;=3,"BBBS","")</f>
        <v/>
      </c>
      <c r="F4" t="str">
        <f>IF(calcs!$V$2&gt;=3,'Process PMs'!B4,"")</f>
        <v/>
      </c>
      <c r="G4" t="str">
        <f>IF(calcs!$V$2&gt;=3,'Process PMs'!B5,"")</f>
        <v/>
      </c>
      <c r="H4" t="str">
        <f>IF(calcs!$V$2&gt;=3,'Process PMs'!B6,"")</f>
        <v/>
      </c>
      <c r="I4" t="str">
        <f>IF(calcs!$V$2&gt;=3,'Process PMs'!G6,"")</f>
        <v/>
      </c>
      <c r="J4" s="3" t="str">
        <f>IF(calcs!$V$2&gt;=3,'Process PMs'!G4,"")</f>
        <v/>
      </c>
      <c r="K4" t="str">
        <f>IF(calcs!$V$2&gt;=3,'Process PMs'!G5,"")</f>
        <v/>
      </c>
      <c r="L4" t="str">
        <f>IF(calcs!$V$2&gt;=3,3,"")</f>
        <v/>
      </c>
      <c r="M4" t="str">
        <f>IF(calcs!$V$2&gt;=3,'Process PMs'!C8,"")</f>
        <v/>
      </c>
      <c r="N4" s="3" t="str">
        <f>IF(calcs!$V$2&gt;=3,calcs!H6,"")</f>
        <v/>
      </c>
      <c r="O4" s="3" t="str">
        <f>IF(calcs!$V$2&gt;=3,calcs!I6,"")</f>
        <v/>
      </c>
      <c r="P4" t="str">
        <f>IF(calcs!$V$2&gt;=3,'Process PMs'!C9,"")</f>
        <v/>
      </c>
      <c r="Q4" t="str">
        <f>IF(calcs!$V$2&gt;=3,'Process PMs'!C10,"")</f>
        <v/>
      </c>
      <c r="R4" t="str">
        <f>IF(calcs!$V$2&gt;=3,'Process PMs'!C11,"")</f>
        <v/>
      </c>
      <c r="S4" t="str">
        <f>IF(calcs!$V$2&gt;=3,'Process PMs'!C12,"")</f>
        <v/>
      </c>
      <c r="T4" t="str">
        <f>IF(calcs!$V$2&gt;=3,'Process PMs'!C13,"")</f>
        <v/>
      </c>
      <c r="U4" t="str">
        <f>IF(calcs!$V$2&gt;=3,'Process PMs'!C14,"")</f>
        <v/>
      </c>
      <c r="V4" t="str">
        <f>IF(calcs!$V$2&gt;=3,'Process PMs'!C16,"")</f>
        <v/>
      </c>
      <c r="W4" t="str">
        <f>IF(calcs!$V$2&gt;=3,'Process PMs'!C17,"")</f>
        <v/>
      </c>
      <c r="X4" t="str">
        <f>IF(calcs!$V$2=3,'Process PMs'!E9,"")</f>
        <v/>
      </c>
      <c r="Y4" t="str">
        <f>IF(calcs!$V$2=3,'Process PMs'!E10,"")</f>
        <v/>
      </c>
      <c r="Z4" t="str">
        <f>IF(calcs!$V$2=3,'Process PMs'!E11,"")</f>
        <v/>
      </c>
      <c r="AA4" t="str">
        <f>IF(calcs!$V$2=3,'Process PMs'!E12,"")</f>
        <v/>
      </c>
      <c r="AB4" t="str">
        <f>IF(calcs!$V$2=3,'Process PMs'!E13,"")</f>
        <v/>
      </c>
      <c r="AC4" t="str">
        <f>IF(calcs!$V$2=3,'Process PMs'!E14,"")</f>
        <v/>
      </c>
      <c r="AD4" t="str">
        <f>IF(calcs!$V$2=3,'Process PMs'!E16,"")</f>
        <v/>
      </c>
      <c r="AE4" t="str">
        <f>IF(calcs!$V$2=3,'Process PMs'!E17,"")</f>
        <v/>
      </c>
      <c r="AF4" t="str">
        <f>IF(calcs!$V$2=3,'Process PMs'!E19,"")</f>
        <v/>
      </c>
      <c r="AG4" t="str">
        <f>IF(calcs!$V$2=3,'Process PMs'!E20,"")</f>
        <v/>
      </c>
      <c r="AH4" t="str">
        <f>IF(calcs!$V$2=3,'Process PMs'!E21,"")</f>
        <v/>
      </c>
      <c r="AI4" t="str">
        <f>IF(calcs!$V$2=3,'Process PMs'!E22,"")</f>
        <v/>
      </c>
      <c r="AJ4" t="str">
        <f>IF(calcs!$V$2=3,'Process PMs'!E23,"")</f>
        <v/>
      </c>
      <c r="AK4" t="str">
        <f>IF(calcs!$V$2=3,'Process PMs'!E24,"")</f>
        <v/>
      </c>
      <c r="AL4" t="str">
        <f>IF(calcs!$V$2=3,'Process PMs'!E25,"")</f>
        <v/>
      </c>
      <c r="AM4" t="str">
        <f>IF(calcs!$V$2=3,MatchCalcs!$AF$13,"")</f>
        <v/>
      </c>
      <c r="AN4" t="str">
        <f>IF(calcs!$V$2=3,MatchCalcs!$AF$14,"")</f>
        <v/>
      </c>
      <c r="AO4" t="str">
        <f>IF(calcs!$V$2=3,MatchCalcs!$AF$15,"")</f>
        <v/>
      </c>
    </row>
    <row r="5" spans="1:41" x14ac:dyDescent="0.35">
      <c r="B5" t="str">
        <f ca="1">IF(calcs!$V$2&gt;=4,MID(CELL("filename",A1),FIND("[",CELL("filename",A1))+1,FIND("]", CELL("filename",A1))-FIND("[",CELL("filename",A1))-1),"")</f>
        <v/>
      </c>
      <c r="C5" t="str">
        <f>IF(calcs!$V$2&gt;=4,'Process PMs'!G3,"")</f>
        <v/>
      </c>
      <c r="D5" t="str">
        <f>IF(calcs!$V$2&gt;=4,'Process PMs'!B3,"")</f>
        <v/>
      </c>
      <c r="E5" t="str">
        <f>IF(calcs!$V$2&gt;=4,"BBBS","")</f>
        <v/>
      </c>
      <c r="F5" t="str">
        <f>IF(calcs!$V$2&gt;=4,'Process PMs'!B4,"")</f>
        <v/>
      </c>
      <c r="G5" t="str">
        <f>IF(calcs!$V$2&gt;=4,'Process PMs'!B5,"")</f>
        <v/>
      </c>
      <c r="H5" t="str">
        <f>IF(calcs!$V$2&gt;=4,'Process PMs'!B6,"")</f>
        <v/>
      </c>
      <c r="I5" t="str">
        <f>IF(calcs!$V$2&gt;=4,'Process PMs'!G6,"")</f>
        <v/>
      </c>
      <c r="J5" s="3" t="str">
        <f>IF(calcs!$V$2&gt;=4,'Process PMs'!G4,"")</f>
        <v/>
      </c>
      <c r="K5" t="str">
        <f>IF(calcs!$V$2&gt;=4,'Process PMs'!G5,"")</f>
        <v/>
      </c>
      <c r="L5" t="str">
        <f>IF(calcs!$V$2&gt;=4,4,"")</f>
        <v/>
      </c>
      <c r="M5" t="str">
        <f>IF(calcs!$V$2&gt;=4,'Process PMs'!D8,"")</f>
        <v/>
      </c>
      <c r="N5" s="3" t="str">
        <f>IF(calcs!$V$2&gt;=4,calcs!H7,"")</f>
        <v/>
      </c>
      <c r="O5" s="3" t="str">
        <f>IF(calcs!$V$2&gt;=4,calcs!I7,"")</f>
        <v/>
      </c>
      <c r="P5" t="str">
        <f>IF(calcs!$V$2&gt;=4,'Process PMs'!D9,"")</f>
        <v/>
      </c>
      <c r="Q5" t="str">
        <f>IF(calcs!$V$2&gt;=4,'Process PMs'!D10,"")</f>
        <v/>
      </c>
      <c r="R5" t="str">
        <f>IF(calcs!$V$2&gt;=4,'Process PMs'!D11,"")</f>
        <v/>
      </c>
      <c r="S5" t="str">
        <f>IF(calcs!$V$2&gt;=4,'Process PMs'!D12,"")</f>
        <v/>
      </c>
      <c r="T5" t="str">
        <f>IF(calcs!$V$2&gt;=4,'Process PMs'!D13,"")</f>
        <v/>
      </c>
      <c r="U5" t="str">
        <f>IF(calcs!$V$2&gt;=4,'Process PMs'!D14,"")</f>
        <v/>
      </c>
      <c r="V5" t="str">
        <f>IF(calcs!$V$2&gt;=4,'Process PMs'!D16,"")</f>
        <v/>
      </c>
      <c r="W5" t="str">
        <f>IF(calcs!$V$2&gt;=4,'Process PMs'!D17,"")</f>
        <v/>
      </c>
      <c r="X5" t="str">
        <f>IF(calcs!$V$2=4,'Process PMs'!E9,"")</f>
        <v/>
      </c>
      <c r="Y5" t="str">
        <f>IF(calcs!$V$2=4,'Process PMs'!E10,"")</f>
        <v/>
      </c>
      <c r="Z5" t="str">
        <f>IF(calcs!$V$2=4,'Process PMs'!E11,"")</f>
        <v/>
      </c>
      <c r="AA5" t="str">
        <f>IF(calcs!$V$2=4,'Process PMs'!E12,"")</f>
        <v/>
      </c>
      <c r="AB5" t="str">
        <f>IF(calcs!$V$2=4,'Process PMs'!E13,"")</f>
        <v/>
      </c>
      <c r="AC5" t="str">
        <f>IF(calcs!$V$2=4,'Process PMs'!E14,"")</f>
        <v/>
      </c>
      <c r="AD5" t="str">
        <f>IF(calcs!$V$2=4,'Process PMs'!E16,"")</f>
        <v/>
      </c>
      <c r="AE5" t="str">
        <f>IF(calcs!$V$2=4,'Process PMs'!E17,"")</f>
        <v/>
      </c>
      <c r="AF5" t="str">
        <f>IF(calcs!$V$2=4,'Process PMs'!E19,"")</f>
        <v/>
      </c>
      <c r="AG5" t="str">
        <f>IF(calcs!$V$2=4,'Process PMs'!E20,"")</f>
        <v/>
      </c>
      <c r="AH5" t="str">
        <f>IF(calcs!$V$2=4,'Process PMs'!E21,"")</f>
        <v/>
      </c>
      <c r="AI5" t="str">
        <f>IF(calcs!$V$2=4,'Process PMs'!E22,"")</f>
        <v/>
      </c>
      <c r="AJ5" t="str">
        <f>IF(calcs!$V$2=4,'Process PMs'!E23,"")</f>
        <v/>
      </c>
      <c r="AK5" t="str">
        <f>IF(calcs!$V$2=4,'Process PMs'!E24,"")</f>
        <v/>
      </c>
      <c r="AL5" t="str">
        <f>IF(calcs!$V$2=4,'Process PMs'!E25,"")</f>
        <v/>
      </c>
      <c r="AM5" t="str">
        <f>IF(calcs!$V$2=4,MatchCalcs!$AF$13,"")</f>
        <v/>
      </c>
      <c r="AN5" t="str">
        <f>IF(calcs!$V$2=4,MatchCalcs!$AF$14,"")</f>
        <v/>
      </c>
      <c r="AO5" t="str">
        <f>IF(calcs!$V$2=4,MatchCalcs!$AF$15,"")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Process PMs</vt:lpstr>
      <vt:lpstr>Demographics Summary</vt:lpstr>
      <vt:lpstr>Match History Data</vt:lpstr>
      <vt:lpstr>calcs</vt:lpstr>
      <vt:lpstr>MatchCalcs</vt:lpstr>
      <vt:lpstr>dbRecords</vt:lpstr>
      <vt:lpstr>Instructions!Print_Area</vt:lpstr>
      <vt:lpstr>QtrRanges</vt:lpstr>
      <vt:lpstr>vLastrow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E Moore</dc:creator>
  <cp:lastModifiedBy>Windows User</cp:lastModifiedBy>
  <cp:lastPrinted>2013-08-01T13:18:25Z</cp:lastPrinted>
  <dcterms:created xsi:type="dcterms:W3CDTF">2010-09-08T23:29:57Z</dcterms:created>
  <dcterms:modified xsi:type="dcterms:W3CDTF">2022-10-14T13:34:46Z</dcterms:modified>
</cp:coreProperties>
</file>